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7.xml" ContentType="application/vnd.openxmlformats-officedocument.drawingml.chart+xml"/>
  <Override PartName="/xl/charts/chart8.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Detalhes do Projeto" sheetId="1" state="visible" r:id="rId2"/>
    <sheet name="Casos de Uso" sheetId="2" state="visible" r:id="rId3"/>
    <sheet name="Reuso" sheetId="3" state="visible" r:id="rId4"/>
    <sheet name="Funções Dados" sheetId="4" state="visible" r:id="rId5"/>
    <sheet name="Funções Transações" sheetId="5" state="visible" r:id="rId6"/>
    <sheet name="Indices PF" sheetId="6" state="visible" r:id="rId7"/>
    <sheet name="Cálculo PF" sheetId="7" state="visible" r:id="rId8"/>
    <sheet name="Relatórios" sheetId="8" state="visible" r:id="rId9"/>
    <sheet name="Helper" sheetId="9" state="hidden" r:id="rId10"/>
    <sheet name="Relatórios Editáveis" sheetId="10" state="visible" r:id="rId11"/>
  </sheets>
  <definedNames>
    <definedName function="false" hidden="false" name="Conditional_Clause" vbProcedure="false">Helper!$F$4:$F$5</definedName>
    <definedName function="false" hidden="false" name="Data_Types" vbProcedure="false">Helper!$B$4:$B$5</definedName>
    <definedName function="false" hidden="false" name="List_Country" vbProcedure="false">Helper!$I$3:$I$212</definedName>
    <definedName function="false" hidden="false" name="List_Currency" vbProcedure="false">Helper!$B$9:$B$14</definedName>
    <definedName function="false" hidden="false" name="Task_Reference" vbProcedure="false">'Casos de Uso'!$B$3:$B$107</definedName>
    <definedName function="false" hidden="false" name="Transaction_Types" vbProcedure="false">Helper!$D$4:$D$6</definedName>
    <definedName function="false" hidden="false" name="UC_Ref" vbProcedure="false">'Casos de Uso'!$B$3:$B$107</definedName>
    <definedName function="false" hidden="false" name="World_Currencies" vbProcedure="false">Helper!$K$3:$K$212</definedName>
    <definedName function="false" hidden="false" localSheetId="2" name="Task_Reference" vbProcedure="false">Reuso!$B$4:$B$107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<sst xmlns="http://schemas.openxmlformats.org/spreadsheetml/2006/main" count="1256" uniqueCount="824">
  <si>
    <t xml:space="preserve">Detalhes do Projeto</t>
  </si>
  <si>
    <t xml:space="preserve">Código do Projeto</t>
  </si>
  <si>
    <t xml:space="preserve">P01</t>
  </si>
  <si>
    <t xml:space="preserve">Nome do Projeto</t>
  </si>
  <si>
    <t xml:space="preserve">Sistema para controle de produção externa</t>
  </si>
  <si>
    <t xml:space="preserve">Ordem de Trabalho</t>
  </si>
  <si>
    <t xml:space="preserve">Linguagem</t>
  </si>
  <si>
    <t xml:space="preserve">Node.js/React.js</t>
  </si>
  <si>
    <t xml:space="preserve">Cliente</t>
  </si>
  <si>
    <t xml:space="preserve">Rudély</t>
  </si>
  <si>
    <t xml:space="preserve">Data de início</t>
  </si>
  <si>
    <t xml:space="preserve">Data de Término</t>
  </si>
  <si>
    <t xml:space="preserve">Resumo da Planilha</t>
  </si>
  <si>
    <t xml:space="preserve">FPA</t>
  </si>
  <si>
    <t xml:space="preserve">IFPUG FPA</t>
  </si>
  <si>
    <t xml:space="preserve">Contagem de PF</t>
  </si>
  <si>
    <t xml:space="preserve">Reuso de PFs</t>
  </si>
  <si>
    <t xml:space="preserve">Processos de PFs</t>
  </si>
  <si>
    <t xml:space="preserve">Horas Homem Estimadas</t>
  </si>
  <si>
    <t xml:space="preserve">Custo Total</t>
  </si>
  <si>
    <t xml:space="preserve">Resumo de APF</t>
  </si>
  <si>
    <t xml:space="preserve">Resumo de IFPUG APF</t>
  </si>
  <si>
    <t xml:space="preserve">Referencia ID</t>
  </si>
  <si>
    <t xml:space="preserve">Descrição</t>
  </si>
  <si>
    <t xml:space="preserve">Dias Homem</t>
  </si>
  <si>
    <t xml:space="preserve">UFP</t>
  </si>
  <si>
    <t xml:space="preserve">Reuso FP</t>
  </si>
  <si>
    <t xml:space="preserve">Criação da ordem de serviço – 2 dias</t>
  </si>
  <si>
    <t xml:space="preserve">Envio de ordem de seviço – 2 dias</t>
  </si>
  <si>
    <t xml:space="preserve">Produção prestador – 3 dias</t>
  </si>
  <si>
    <t xml:space="preserve">Retirar peças – 2 dias</t>
  </si>
  <si>
    <t xml:space="preserve">Pagamento – 2 dias</t>
  </si>
  <si>
    <t xml:space="preserve">AAF (fator de ajuste da adaptação - AAF =.4 Modificações de Design x.3 MOdificações no Código x.3 Teste e Integração)</t>
  </si>
  <si>
    <t xml:space="preserve">Modificação Solicitada</t>
  </si>
  <si>
    <t xml:space="preserve">Contagem de FP</t>
  </si>
  <si>
    <t xml:space="preserve">Projeto</t>
  </si>
  <si>
    <t xml:space="preserve">Código</t>
  </si>
  <si>
    <t xml:space="preserve">Teste &amp; Integração</t>
  </si>
  <si>
    <t xml:space="preserve">Reutilização FP</t>
  </si>
  <si>
    <t xml:space="preserve">Homem Hora Refatoração</t>
  </si>
  <si>
    <t xml:space="preserve">Referencia do Projeto</t>
  </si>
  <si>
    <t xml:space="preserve">Validações basicas</t>
  </si>
  <si>
    <t xml:space="preserve">Validações</t>
  </si>
  <si>
    <t xml:space="preserve">Cadastros de produtos</t>
  </si>
  <si>
    <t xml:space="preserve">Criação de cadastros de produtos</t>
  </si>
  <si>
    <t xml:space="preserve">Verificações de usuário</t>
  </si>
  <si>
    <t xml:space="preserve">verificação permissão</t>
  </si>
  <si>
    <t xml:space="preserve">Verificações referente ao status do serviço</t>
  </si>
  <si>
    <t xml:space="preserve">Pagamentos</t>
  </si>
  <si>
    <t xml:space="preserve">Integração e pagamento</t>
  </si>
  <si>
    <t xml:space="preserve">Nota</t>
  </si>
  <si>
    <t xml:space="preserve">Para integração e reutilização de componentes, não inclua como função de dados ou função de transação, use somente a contagem PF não ajustada da planilha PF original para os componentes mencionados acima, isso será adicionado à contagem PF de reutilização.
Para informações adicionais, consulte: http://www.ifpug.org/Conference%20Proceedings/IFPUG-2004/IFPUG2004-31-Roetzheim-estimating-softwre-reuse-equivalietn-function-points.pdf</t>
  </si>
  <si>
    <t xml:space="preserve">Novos PF Não Ajustados, PF Progressivos, Contagem IPF </t>
  </si>
  <si>
    <t xml:space="preserve">Arquivos Lógicos</t>
  </si>
  <si>
    <t xml:space="preserve">Referência ID</t>
  </si>
  <si>
    <t xml:space="preserve">ILF/EIF</t>
  </si>
  <si>
    <t xml:space="preserve">DET</t>
  </si>
  <si>
    <t xml:space="preserve">RET</t>
  </si>
  <si>
    <t xml:space="preserve">PET</t>
  </si>
  <si>
    <t xml:space="preserve">LCS</t>
  </si>
  <si>
    <t xml:space="preserve">Horas Homem</t>
  </si>
  <si>
    <t xml:space="preserve">UPFP</t>
  </si>
  <si>
    <t xml:space="preserve">IPF</t>
  </si>
  <si>
    <t xml:space="preserve">Reuso (Y/N)</t>
  </si>
  <si>
    <t xml:space="preserve">Reuso %</t>
  </si>
  <si>
    <t xml:space="preserve">PF Reuso</t>
  </si>
  <si>
    <t xml:space="preserve">DET Detalhes</t>
  </si>
  <si>
    <t xml:space="preserve">RET Detalhes</t>
  </si>
  <si>
    <t xml:space="preserve">PET Detalhes</t>
  </si>
  <si>
    <t xml:space="preserve">LCS Detalhes</t>
  </si>
  <si>
    <t xml:space="preserve">Detalhes de reuso</t>
  </si>
  <si>
    <t xml:space="preserve">Servico</t>
  </si>
  <si>
    <t xml:space="preserve">ILF</t>
  </si>
  <si>
    <t xml:space="preserve">Envios</t>
  </si>
  <si>
    <t xml:space="preserve">Produção</t>
  </si>
  <si>
    <t xml:space="preserve">Prestador</t>
  </si>
  <si>
    <t xml:space="preserve">Financeiro</t>
  </si>
  <si>
    <t xml:space="preserve">PF Não Ajustados, PF Progressivos, Pré Contagem IPF </t>
  </si>
  <si>
    <t xml:space="preserve">PF Não Ajustados, PF Progressivos, Pós Contagem IPF </t>
  </si>
  <si>
    <t xml:space="preserve">Logical Files</t>
  </si>
  <si>
    <t xml:space="preserve">Impacto DET</t>
  </si>
  <si>
    <t xml:space="preserve">Impacto RET</t>
  </si>
  <si>
    <t xml:space="preserve">Impacto  PET</t>
  </si>
  <si>
    <t xml:space="preserve">Impacto  LCS</t>
  </si>
  <si>
    <t xml:space="preserve">Contagem de PF Não Ajustados + Pós Contagem de IPF antes da Exclusão </t>
  </si>
  <si>
    <t xml:space="preserve">Detalhes DET </t>
  </si>
  <si>
    <t xml:space="preserve">Detalhes RET </t>
  </si>
  <si>
    <t xml:space="preserve">Detalhes  PET </t>
  </si>
  <si>
    <t xml:space="preserve">Detalhes LCS </t>
  </si>
  <si>
    <t xml:space="preserve"> Resumo de PFA Progressivo</t>
  </si>
  <si>
    <t xml:space="preserve">Adicionados</t>
  </si>
  <si>
    <t xml:space="preserve">Modificados</t>
  </si>
  <si>
    <t xml:space="preserve">Excluídos</t>
  </si>
  <si>
    <t xml:space="preserve">Reuso</t>
  </si>
  <si>
    <t xml:space="preserve">Contagem ILF </t>
  </si>
  <si>
    <t xml:space="preserve">Contagem EIF </t>
  </si>
  <si>
    <t xml:space="preserve">Total de PF Adicionados</t>
  </si>
  <si>
    <t xml:space="preserve">Total de PF Modificados</t>
  </si>
  <si>
    <t xml:space="preserve">Total de PF Excluídos</t>
  </si>
  <si>
    <t xml:space="preserve">Total de PF Processados</t>
  </si>
  <si>
    <t xml:space="preserve">Total de PF Reusados</t>
  </si>
  <si>
    <t xml:space="preserve">Resumo de UFP IFPUG </t>
  </si>
  <si>
    <t xml:space="preserve">New Unadjusted Progressive FP Count + Integrated Process Flow Count</t>
  </si>
  <si>
    <t xml:space="preserve">Transações</t>
  </si>
  <si>
    <t xml:space="preserve">Reference ID</t>
  </si>
  <si>
    <t xml:space="preserve">Type</t>
  </si>
  <si>
    <t xml:space="preserve">FTR</t>
  </si>
  <si>
    <t xml:space="preserve">Man Hours</t>
  </si>
  <si>
    <t xml:space="preserve">Reuse</t>
  </si>
  <si>
    <t xml:space="preserve">Reuse %</t>
  </si>
  <si>
    <t xml:space="preserve">Reuse FP</t>
  </si>
  <si>
    <t xml:space="preserve">DET Details</t>
  </si>
  <si>
    <t xml:space="preserve">FTR Details</t>
  </si>
  <si>
    <t xml:space="preserve">PET Details</t>
  </si>
  <si>
    <t xml:space="preserve">LCS Details</t>
  </si>
  <si>
    <t xml:space="preserve">Reuse Details</t>
  </si>
  <si>
    <t xml:space="preserve">Ordem serviço</t>
  </si>
  <si>
    <t xml:space="preserve">EI</t>
  </si>
  <si>
    <t xml:space="preserve"> </t>
  </si>
  <si>
    <t xml:space="preserve">Envio de ordens</t>
  </si>
  <si>
    <t xml:space="preserve">EO</t>
  </si>
  <si>
    <t xml:space="preserve">Retirar peças</t>
  </si>
  <si>
    <t xml:space="preserve">Pagemento</t>
  </si>
  <si>
    <t xml:space="preserve">TOTAL</t>
  </si>
  <si>
    <t xml:space="preserve">Unadjusted FP, Porgressive FP , IPF Pre Count </t>
  </si>
  <si>
    <t xml:space="preserve">Unadjusted FP Count + IPF Count Post Count</t>
  </si>
  <si>
    <t xml:space="preserve">Transactions</t>
  </si>
  <si>
    <t xml:space="preserve">DET-Impact</t>
  </si>
  <si>
    <t xml:space="preserve">FTR-Impact</t>
  </si>
  <si>
    <t xml:space="preserve">PET-Impact</t>
  </si>
  <si>
    <t xml:space="preserve">LCS-Impact</t>
  </si>
  <si>
    <t xml:space="preserve">Reuse(Y/N)</t>
  </si>
  <si>
    <t xml:space="preserve">%</t>
  </si>
  <si>
    <t xml:space="preserve">Unadjusted FP Count + IPF Count Before Deletion</t>
  </si>
  <si>
    <t xml:space="preserve">Progressive FPA Summary</t>
  </si>
  <si>
    <t xml:space="preserve">Added</t>
  </si>
  <si>
    <t xml:space="preserve">Changed</t>
  </si>
  <si>
    <t xml:space="preserve">Deleted</t>
  </si>
  <si>
    <t xml:space="preserve">EI Count</t>
  </si>
  <si>
    <t xml:space="preserve">EO Count</t>
  </si>
  <si>
    <t xml:space="preserve">EQ Count</t>
  </si>
  <si>
    <t xml:space="preserve">Total Added FP</t>
  </si>
  <si>
    <t xml:space="preserve">Total Changed FP</t>
  </si>
  <si>
    <t xml:space="preserve">Total Deleted FP</t>
  </si>
  <si>
    <t xml:space="preserve">Total Process FP</t>
  </si>
  <si>
    <t xml:space="preserve">Total Reuse FP</t>
  </si>
  <si>
    <t xml:space="preserve">IFPUG UFP Summary</t>
  </si>
  <si>
    <t xml:space="preserve">IFPUG FP REFERENCE</t>
  </si>
  <si>
    <t xml:space="preserve">Progressive FP Coefficients</t>
  </si>
  <si>
    <t xml:space="preserve">EI -  Value Ranges</t>
  </si>
  <si>
    <t xml:space="preserve">EI - Progressive Index</t>
  </si>
  <si>
    <t xml:space="preserve"> 1-4</t>
  </si>
  <si>
    <t xml:space="preserve"> 5-15</t>
  </si>
  <si>
    <t xml:space="preserve">16+</t>
  </si>
  <si>
    <t xml:space="preserve">&lt;2</t>
  </si>
  <si>
    <t xml:space="preserve">1, 2</t>
  </si>
  <si>
    <t xml:space="preserve">3, 4</t>
  </si>
  <si>
    <t xml:space="preserve">&gt;2</t>
  </si>
  <si>
    <t xml:space="preserve">5, 6</t>
  </si>
  <si>
    <t xml:space="preserve">Range</t>
  </si>
  <si>
    <t xml:space="preserve">EQ -  Value Ranges</t>
  </si>
  <si>
    <t xml:space="preserve">EQ - Progressive Index</t>
  </si>
  <si>
    <t xml:space="preserve"> 1-5</t>
  </si>
  <si>
    <t xml:space="preserve"> 6-19</t>
  </si>
  <si>
    <t xml:space="preserve">20+</t>
  </si>
  <si>
    <t xml:space="preserve">2,3</t>
  </si>
  <si>
    <t xml:space="preserve">&gt;3</t>
  </si>
  <si>
    <t xml:space="preserve">EO -  Value Ranges</t>
  </si>
  <si>
    <t xml:space="preserve">EO - Progressive Index</t>
  </si>
  <si>
    <t xml:space="preserve">2, 3</t>
  </si>
  <si>
    <t xml:space="preserve"> Range</t>
  </si>
  <si>
    <t xml:space="preserve">ILF -  Value Ranges</t>
  </si>
  <si>
    <t xml:space="preserve">ILF - Progressive Index</t>
  </si>
  <si>
    <t xml:space="preserve"> 1-19</t>
  </si>
  <si>
    <t xml:space="preserve"> 20-50</t>
  </si>
  <si>
    <t xml:space="preserve">51+</t>
  </si>
  <si>
    <t xml:space="preserve">50+</t>
  </si>
  <si>
    <t xml:space="preserve">1,2</t>
  </si>
  <si>
    <t xml:space="preserve">2,5</t>
  </si>
  <si>
    <t xml:space="preserve">3,5</t>
  </si>
  <si>
    <t xml:space="preserve">&gt;5</t>
  </si>
  <si>
    <t xml:space="preserve">6,8</t>
  </si>
  <si>
    <t xml:space="preserve">EIF -  Value Ranges</t>
  </si>
  <si>
    <t xml:space="preserve">EIF - Progressive Index</t>
  </si>
  <si>
    <t xml:space="preserve">IPF -  Value Ranges</t>
  </si>
  <si>
    <t xml:space="preserve">IPF - Progressive Index</t>
  </si>
  <si>
    <t xml:space="preserve">&lt;3</t>
  </si>
  <si>
    <t xml:space="preserve">Currency</t>
  </si>
  <si>
    <t xml:space="preserve">Dollar</t>
  </si>
  <si>
    <t xml:space="preserve">Workbook Customization</t>
  </si>
  <si>
    <t xml:space="preserve">World Currency appiled to worksheet</t>
  </si>
  <si>
    <t xml:space="preserve">Hours/FP</t>
  </si>
  <si>
    <t xml:space="preserve">Effort Estimation</t>
  </si>
  <si>
    <t xml:space="preserve">Computed Hours per FP</t>
  </si>
  <si>
    <t xml:space="preserve">Cost/FP</t>
  </si>
  <si>
    <t xml:space="preserve">Cost Estimation</t>
  </si>
  <si>
    <t xml:space="preserve">Cost per new FP computed</t>
  </si>
  <si>
    <t xml:space="preserve">Cost/Reuse FP</t>
  </si>
  <si>
    <t xml:space="preserve">Reuse Cost</t>
  </si>
  <si>
    <t xml:space="preserve">Charges for Reused/Integrated components</t>
  </si>
  <si>
    <t xml:space="preserve">Please Note</t>
  </si>
  <si>
    <r>
      <rPr>
        <sz val="10"/>
        <rFont val="Calibri"/>
        <family val="2"/>
        <charset val="1"/>
      </rPr>
      <t xml:space="preserve">The above clolums are used for FP forumules and estimation, and should not be changed.  The values in blue columns  are standard IFPUG reference counts. </t>
    </r>
    <r>
      <rPr>
        <u val="single"/>
        <sz val="10"/>
        <color rgb="FF4F81BD"/>
        <rFont val="Calibri"/>
        <family val="2"/>
        <charset val="1"/>
      </rPr>
      <t xml:space="preserve">To modify the range factors please</t>
    </r>
    <r>
      <rPr>
        <u val="single"/>
        <sz val="10"/>
        <rFont val="Calibri"/>
        <family val="2"/>
        <charset val="1"/>
      </rPr>
      <t xml:space="preserve"> </t>
    </r>
    <r>
      <rPr>
        <u val="single"/>
        <sz val="10"/>
        <color rgb="FF4F81BD"/>
        <rFont val="Calibri"/>
        <family val="2"/>
        <charset val="1"/>
      </rPr>
      <t xml:space="preserve">edit the values shaded in blue</t>
    </r>
    <r>
      <rPr>
        <sz val="10"/>
        <rFont val="Calibri"/>
        <family val="2"/>
        <charset val="1"/>
      </rPr>
      <t xml:space="preserve">, any other changes could affect the functioning of the FP sheet.  By training the sheet over several existing projects and adjusting the value matrix above in the relevant domin, it can be used for project estimation as per CMMi guidelines for KPMG audit.
Please contact Ruben Gerad Mathew(rubengerad@gmail.com) for any clarification or changes required in the sheet. </t>
    </r>
    <r>
      <rPr>
        <sz val="10"/>
        <color rgb="FFC00000"/>
        <rFont val="Calibri"/>
        <family val="2"/>
        <charset val="1"/>
      </rPr>
      <t xml:space="preserve">Always use the latest sheet from http://soureforge.net/projects/functionpoints.</t>
    </r>
  </si>
  <si>
    <t xml:space="preserve">KINDLY PROVIDE YOUR RATINGS AND FEEDBACK IN SOURCEFORGE.</t>
  </si>
  <si>
    <t xml:space="preserve">*  IFPUG Standard</t>
  </si>
  <si>
    <t xml:space="preserve">Function Point Calculation</t>
  </si>
  <si>
    <r>
      <rPr>
        <sz val="8"/>
        <color rgb="FF0070C0"/>
        <rFont val="Arial"/>
        <family val="2"/>
        <charset val="1"/>
      </rPr>
      <t xml:space="preserve">The following calculations are based on Progressive Function Point Estimations.
Counts denoted in</t>
    </r>
    <r>
      <rPr>
        <b val="true"/>
        <sz val="8"/>
        <color rgb="FF0070C0"/>
        <rFont val="Arial"/>
        <family val="2"/>
        <charset val="1"/>
      </rPr>
      <t xml:space="preserve"> </t>
    </r>
    <r>
      <rPr>
        <b val="true"/>
        <sz val="8"/>
        <color rgb="FFC00000"/>
        <rFont val="Arial"/>
        <family val="2"/>
        <charset val="1"/>
      </rPr>
      <t xml:space="preserve">*</t>
    </r>
    <r>
      <rPr>
        <b val="true"/>
        <sz val="8"/>
        <color rgb="FFC0504D"/>
        <rFont val="Arial"/>
        <family val="2"/>
        <charset val="1"/>
      </rPr>
      <t xml:space="preserve">Red</t>
    </r>
    <r>
      <rPr>
        <sz val="8"/>
        <color rgb="FF0070C0"/>
        <rFont val="Arial"/>
        <family val="2"/>
        <charset val="1"/>
      </rPr>
      <t xml:space="preserve"> represents Standard IFPUG measures.</t>
    </r>
  </si>
  <si>
    <t xml:space="preserve">FP Count</t>
  </si>
  <si>
    <t xml:space="preserve">Process FP</t>
  </si>
  <si>
    <t xml:space="preserve">ADDED functionality</t>
  </si>
  <si>
    <t xml:space="preserve">CHANGED functionality</t>
  </si>
  <si>
    <t xml:space="preserve">DELETED functionality</t>
  </si>
  <si>
    <t xml:space="preserve">For strict evaluation based approved IFPUG standards use the Adjusted FP Count, and add the Reusable Applciation Components count marked in red.</t>
  </si>
  <si>
    <t xml:space="preserve">IFPUG FP Count</t>
  </si>
  <si>
    <t xml:space="preserve">*Unadjusted FP Count</t>
  </si>
  <si>
    <t xml:space="preserve">*Adjusted FP Count</t>
  </si>
  <si>
    <t xml:space="preserve">Reuse and integration of exisiting application or components not counted as part of Data or Transaction Functions.</t>
  </si>
  <si>
    <t xml:space="preserve">*Adaption Adjustment Factor</t>
  </si>
  <si>
    <t xml:space="preserve">Refactoring Manhours</t>
  </si>
  <si>
    <t xml:space="preserve">Unadjusted Reuse FP</t>
  </si>
  <si>
    <t xml:space="preserve">A VAF index of 1.0 is used to disable vaule adjustment factor, to objtain the raw FP count as required in certain industies.</t>
  </si>
  <si>
    <t xml:space="preserve">Vaule Adjustment Factor</t>
  </si>
  <si>
    <t xml:space="preserve">*VAF Index</t>
  </si>
  <si>
    <t xml:space="preserve">Unadjusted Progressive Function Point Count</t>
  </si>
  <si>
    <t xml:space="preserve">Adjusted Progressive Function Point Count</t>
  </si>
  <si>
    <t xml:space="preserve">Adjusted Progressive Reuse FP Count</t>
  </si>
  <si>
    <t xml:space="preserve">Schedule Index based on Adjusted Progressive FP Count</t>
  </si>
  <si>
    <t xml:space="preserve">Man Hours Estimate</t>
  </si>
  <si>
    <t xml:space="preserve">Man Days Estimate</t>
  </si>
  <si>
    <r>
      <rPr>
        <sz val="8"/>
        <rFont val="Arial"/>
        <family val="2"/>
        <charset val="1"/>
      </rPr>
      <t xml:space="preserve">FP Cost = Adjusted FP Count x Cost per FP
ReuseFP Cost = Adj ReuseFP Count x Cost per Reuse FP
</t>
    </r>
    <r>
      <rPr>
        <sz val="9"/>
        <color rgb="FF0070C0"/>
        <rFont val="Arial"/>
        <family val="2"/>
        <charset val="1"/>
      </rPr>
      <t xml:space="preserve">(Integration/Testing  effort is calculated for any reuse)</t>
    </r>
  </si>
  <si>
    <t xml:space="preserve">Cost Index based on Adjusted Progressive FP Count</t>
  </si>
  <si>
    <t xml:space="preserve">Cost based on Adjusted Progressive Function Points</t>
  </si>
  <si>
    <t xml:space="preserve">Total Reuse FP Cost</t>
  </si>
  <si>
    <t xml:space="preserve">Total Project Development Cost</t>
  </si>
  <si>
    <t xml:space="preserve">Value</t>
  </si>
  <si>
    <t xml:space="preserve">Characteristic</t>
  </si>
  <si>
    <t xml:space="preserve">#</t>
  </si>
  <si>
    <t xml:space="preserve">Degree of Influence</t>
  </si>
  <si>
    <t xml:space="preserve">Value (0-5)</t>
  </si>
  <si>
    <t xml:space="preserve">Comments</t>
  </si>
  <si>
    <t xml:space="preserve">Not Present, No influence</t>
  </si>
  <si>
    <t xml:space="preserve">Data Communications</t>
  </si>
  <si>
    <t xml:space="preserve">The VAF can be adjusted as per project env, by setting the VAF to 1.00 ensures no VAF is applied on the final FP count.</t>
  </si>
  <si>
    <t xml:space="preserve">Incidental influence</t>
  </si>
  <si>
    <t xml:space="preserve">Distributed Data Processing </t>
  </si>
  <si>
    <t xml:space="preserve">Moderate influence</t>
  </si>
  <si>
    <t xml:space="preserve">Performance</t>
  </si>
  <si>
    <t xml:space="preserve">Average influence</t>
  </si>
  <si>
    <t xml:space="preserve">Heavily used configuration</t>
  </si>
  <si>
    <t xml:space="preserve">Significant influence</t>
  </si>
  <si>
    <t xml:space="preserve">Transaction rate</t>
  </si>
  <si>
    <t xml:space="preserve">Strong influence throughout</t>
  </si>
  <si>
    <t xml:space="preserve">Online data entry</t>
  </si>
  <si>
    <t xml:space="preserve">End-user efficiency</t>
  </si>
  <si>
    <t xml:space="preserve">Online update</t>
  </si>
  <si>
    <t xml:space="preserve">Complex processing</t>
  </si>
  <si>
    <t xml:space="preserve">Reusability</t>
  </si>
  <si>
    <t xml:space="preserve">Installation ease</t>
  </si>
  <si>
    <t xml:space="preserve">Operational ease</t>
  </si>
  <si>
    <t xml:space="preserve">Multiple sites</t>
  </si>
  <si>
    <t xml:space="preserve">Facilitate change</t>
  </si>
  <si>
    <t xml:space="preserve">Total</t>
  </si>
  <si>
    <t xml:space="preserve">Value Adjustment Factor (VAF)</t>
  </si>
  <si>
    <t xml:space="preserve">Process FP Count has been accounted in the Added, Change &amp; Deleted Functionality in Progressive FP Count Only</t>
  </si>
  <si>
    <t xml:space="preserve">Reuse Man Hours &amp; Cost is calculated based on values provided in Progressive FP Count</t>
  </si>
  <si>
    <t xml:space="preserve">DATA FUNCTIONS - ADDED</t>
  </si>
  <si>
    <t xml:space="preserve">Reference</t>
  </si>
  <si>
    <t xml:space="preserve">User Story</t>
  </si>
  <si>
    <t xml:space="preserve">Function Brief</t>
  </si>
  <si>
    <t xml:space="preserve">IFPUG UFP</t>
  </si>
  <si>
    <t xml:space="preserve">Progressive UFP</t>
  </si>
  <si>
    <t xml:space="preserve">Reuse%</t>
  </si>
  <si>
    <t xml:space="preserve">RET Details</t>
  </si>
  <si>
    <t xml:space="preserve">DATA FUNCTIONS - CHANGED</t>
  </si>
  <si>
    <t xml:space="preserve">FP Type</t>
  </si>
  <si>
    <t xml:space="preserve">DATA FUNCTIONS - DELETED</t>
  </si>
  <si>
    <t xml:space="preserve">TRANSACTION FUNCTIONS - ADDED</t>
  </si>
  <si>
    <t xml:space="preserve">TRANSACTION FUNCTIONS - CHANGED</t>
  </si>
  <si>
    <t xml:space="preserve">TRANSACTION FUNCTIONS - DELETED</t>
  </si>
  <si>
    <t xml:space="preserve">REUSE APPLICATION COMPONENTS</t>
  </si>
  <si>
    <t xml:space="preserve">Dropdown Contents</t>
  </si>
  <si>
    <t xml:space="preserve">Country</t>
  </si>
  <si>
    <t xml:space="preserve">ISO-4217</t>
  </si>
  <si>
    <t xml:space="preserve">Data Types</t>
  </si>
  <si>
    <t xml:space="preserve">Transaction Types</t>
  </si>
  <si>
    <t xml:space="preserve">Conditional Clause</t>
  </si>
  <si>
    <t xml:space="preserve">Afghanistan</t>
  </si>
  <si>
    <t xml:space="preserve">Afghan afghani</t>
  </si>
  <si>
    <t xml:space="preserve">AFN</t>
  </si>
  <si>
    <t xml:space="preserve">Yes</t>
  </si>
  <si>
    <t xml:space="preserve">Albania</t>
  </si>
  <si>
    <t xml:space="preserve">Albanian lek</t>
  </si>
  <si>
    <t xml:space="preserve">ALL</t>
  </si>
  <si>
    <t xml:space="preserve">EIF</t>
  </si>
  <si>
    <t xml:space="preserve">No</t>
  </si>
  <si>
    <t xml:space="preserve">Algeria</t>
  </si>
  <si>
    <t xml:space="preserve">Algerian dinar</t>
  </si>
  <si>
    <t xml:space="preserve">DZD</t>
  </si>
  <si>
    <t xml:space="preserve">EQ</t>
  </si>
  <si>
    <t xml:space="preserve">Andorra</t>
  </si>
  <si>
    <t xml:space="preserve">European euro</t>
  </si>
  <si>
    <t xml:space="preserve">EUR</t>
  </si>
  <si>
    <t xml:space="preserve">Angola</t>
  </si>
  <si>
    <t xml:space="preserve">Angolan kwanza</t>
  </si>
  <si>
    <t xml:space="preserve">AOA</t>
  </si>
  <si>
    <t xml:space="preserve">Anguilla</t>
  </si>
  <si>
    <t xml:space="preserve">East Caribbean dollar</t>
  </si>
  <si>
    <t xml:space="preserve">XCD</t>
  </si>
  <si>
    <t xml:space="preserve">Antigua and Barbuda</t>
  </si>
  <si>
    <t xml:space="preserve">Pound</t>
  </si>
  <si>
    <t xml:space="preserve">Argentina</t>
  </si>
  <si>
    <t xml:space="preserve">Argentine peso</t>
  </si>
  <si>
    <t xml:space="preserve">ARS</t>
  </si>
  <si>
    <t xml:space="preserve">Euro</t>
  </si>
  <si>
    <t xml:space="preserve">Armenia</t>
  </si>
  <si>
    <t xml:space="preserve">Armenian dram</t>
  </si>
  <si>
    <t xml:space="preserve">AMD</t>
  </si>
  <si>
    <t xml:space="preserve">Ruble</t>
  </si>
  <si>
    <t xml:space="preserve">Aruba</t>
  </si>
  <si>
    <t xml:space="preserve">Aruban florin</t>
  </si>
  <si>
    <t xml:space="preserve">AWG</t>
  </si>
  <si>
    <t xml:space="preserve">Rupee</t>
  </si>
  <si>
    <t xml:space="preserve">Australia</t>
  </si>
  <si>
    <t xml:space="preserve">Australian dollar</t>
  </si>
  <si>
    <t xml:space="preserve">AUD</t>
  </si>
  <si>
    <t xml:space="preserve">Yen</t>
  </si>
  <si>
    <t xml:space="preserve">Austria</t>
  </si>
  <si>
    <t xml:space="preserve">Azerbaijan</t>
  </si>
  <si>
    <t xml:space="preserve">Azerbaijani manat</t>
  </si>
  <si>
    <t xml:space="preserve">AZN</t>
  </si>
  <si>
    <t xml:space="preserve">Bahamas</t>
  </si>
  <si>
    <t xml:space="preserve">Bahamian dollar</t>
  </si>
  <si>
    <t xml:space="preserve">BSD</t>
  </si>
  <si>
    <t xml:space="preserve">Bahrain</t>
  </si>
  <si>
    <t xml:space="preserve">Bahraini dinar</t>
  </si>
  <si>
    <t xml:space="preserve">BHD</t>
  </si>
  <si>
    <t xml:space="preserve">Bangladesh</t>
  </si>
  <si>
    <t xml:space="preserve">Bangladeshi taka</t>
  </si>
  <si>
    <t xml:space="preserve">BDT</t>
  </si>
  <si>
    <t xml:space="preserve">Barbados</t>
  </si>
  <si>
    <t xml:space="preserve">Barbadian dollar</t>
  </si>
  <si>
    <t xml:space="preserve">BBD</t>
  </si>
  <si>
    <t xml:space="preserve">Belarus</t>
  </si>
  <si>
    <t xml:space="preserve">Belarusian ruble</t>
  </si>
  <si>
    <t xml:space="preserve">BYR</t>
  </si>
  <si>
    <t xml:space="preserve">Belgium</t>
  </si>
  <si>
    <t xml:space="preserve">Belize</t>
  </si>
  <si>
    <t xml:space="preserve">Belize dollar</t>
  </si>
  <si>
    <t xml:space="preserve">BZD</t>
  </si>
  <si>
    <t xml:space="preserve">Benin</t>
  </si>
  <si>
    <t xml:space="preserve">West African CFA franc</t>
  </si>
  <si>
    <t xml:space="preserve">XOF</t>
  </si>
  <si>
    <t xml:space="preserve">Bhutan</t>
  </si>
  <si>
    <t xml:space="preserve">Bhutanese ngultrum</t>
  </si>
  <si>
    <t xml:space="preserve">BTN</t>
  </si>
  <si>
    <t xml:space="preserve">Bolivia</t>
  </si>
  <si>
    <t xml:space="preserve">Bolivian boliviano</t>
  </si>
  <si>
    <t xml:space="preserve">BOB</t>
  </si>
  <si>
    <t xml:space="preserve">Bosnia-Herzegovina</t>
  </si>
  <si>
    <t xml:space="preserve">Bosnia and Herzegovina konvertibilna marka</t>
  </si>
  <si>
    <t xml:space="preserve">BAM</t>
  </si>
  <si>
    <t xml:space="preserve">Botswana</t>
  </si>
  <si>
    <t xml:space="preserve">Botswana pula</t>
  </si>
  <si>
    <t xml:space="preserve">BWP</t>
  </si>
  <si>
    <t xml:space="preserve">Brazil</t>
  </si>
  <si>
    <t xml:space="preserve">Brazilian real</t>
  </si>
  <si>
    <t xml:space="preserve">BRL</t>
  </si>
  <si>
    <t xml:space="preserve">Brunei</t>
  </si>
  <si>
    <t xml:space="preserve">Brunei dollar</t>
  </si>
  <si>
    <t xml:space="preserve">BND</t>
  </si>
  <si>
    <t xml:space="preserve">Bulgaria</t>
  </si>
  <si>
    <t xml:space="preserve">Bulgarian lev</t>
  </si>
  <si>
    <t xml:space="preserve">BGN</t>
  </si>
  <si>
    <t xml:space="preserve">Burkina Faso</t>
  </si>
  <si>
    <t xml:space="preserve">Burundi</t>
  </si>
  <si>
    <t xml:space="preserve">Burundi franc</t>
  </si>
  <si>
    <t xml:space="preserve">BIF</t>
  </si>
  <si>
    <t xml:space="preserve">Cambodia</t>
  </si>
  <si>
    <t xml:space="preserve">Cambodian riel</t>
  </si>
  <si>
    <t xml:space="preserve">KHR</t>
  </si>
  <si>
    <t xml:space="preserve">Cameroon</t>
  </si>
  <si>
    <t xml:space="preserve">Central African CFA franc</t>
  </si>
  <si>
    <t xml:space="preserve">XAF</t>
  </si>
  <si>
    <t xml:space="preserve">Canada</t>
  </si>
  <si>
    <t xml:space="preserve">Canadian dollar</t>
  </si>
  <si>
    <t xml:space="preserve">CAD</t>
  </si>
  <si>
    <t xml:space="preserve">Cape Verde</t>
  </si>
  <si>
    <t xml:space="preserve">Cape Verdean escudo</t>
  </si>
  <si>
    <t xml:space="preserve">CVE</t>
  </si>
  <si>
    <t xml:space="preserve">Cayman Islands</t>
  </si>
  <si>
    <t xml:space="preserve">Cayman Islands dollar</t>
  </si>
  <si>
    <t xml:space="preserve">KYD</t>
  </si>
  <si>
    <t xml:space="preserve">Central African Republic</t>
  </si>
  <si>
    <t xml:space="preserve">Chad</t>
  </si>
  <si>
    <t xml:space="preserve">Chile</t>
  </si>
  <si>
    <t xml:space="preserve">Chilean peso</t>
  </si>
  <si>
    <t xml:space="preserve">CLP</t>
  </si>
  <si>
    <t xml:space="preserve">China</t>
  </si>
  <si>
    <t xml:space="preserve">Chinese renminbi</t>
  </si>
  <si>
    <t xml:space="preserve">CNY</t>
  </si>
  <si>
    <t xml:space="preserve">Colombia</t>
  </si>
  <si>
    <t xml:space="preserve">Colombian peso</t>
  </si>
  <si>
    <t xml:space="preserve">COP</t>
  </si>
  <si>
    <t xml:space="preserve">Comoros</t>
  </si>
  <si>
    <t xml:space="preserve">Comorian franc</t>
  </si>
  <si>
    <t xml:space="preserve">KMF</t>
  </si>
  <si>
    <t xml:space="preserve">Congo</t>
  </si>
  <si>
    <t xml:space="preserve">Congo, Democratic Republic</t>
  </si>
  <si>
    <t xml:space="preserve">Congolese franc</t>
  </si>
  <si>
    <t xml:space="preserve">CDF</t>
  </si>
  <si>
    <t xml:space="preserve">Costa Rica</t>
  </si>
  <si>
    <t xml:space="preserve">Costa Rican colon</t>
  </si>
  <si>
    <t xml:space="preserve">CRC</t>
  </si>
  <si>
    <t xml:space="preserve">Côte d'Ivoire</t>
  </si>
  <si>
    <t xml:space="preserve">Croatia</t>
  </si>
  <si>
    <t xml:space="preserve">Croatian kuna</t>
  </si>
  <si>
    <t xml:space="preserve">HRK</t>
  </si>
  <si>
    <t xml:space="preserve">Cuba</t>
  </si>
  <si>
    <t xml:space="preserve">Cuban peso</t>
  </si>
  <si>
    <t xml:space="preserve">CUC</t>
  </si>
  <si>
    <t xml:space="preserve">Cyprus</t>
  </si>
  <si>
    <t xml:space="preserve">Czech Republic</t>
  </si>
  <si>
    <t xml:space="preserve">Czech koruna</t>
  </si>
  <si>
    <t xml:space="preserve">CZK</t>
  </si>
  <si>
    <t xml:space="preserve">Denmark</t>
  </si>
  <si>
    <t xml:space="preserve">Danish krone</t>
  </si>
  <si>
    <t xml:space="preserve">DKK</t>
  </si>
  <si>
    <t xml:space="preserve">Djibouti</t>
  </si>
  <si>
    <t xml:space="preserve">Djiboutian franc</t>
  </si>
  <si>
    <t xml:space="preserve">DJF</t>
  </si>
  <si>
    <t xml:space="preserve">Dominica</t>
  </si>
  <si>
    <t xml:space="preserve">Dominican Republic</t>
  </si>
  <si>
    <t xml:space="preserve">Dominican peso</t>
  </si>
  <si>
    <t xml:space="preserve">DOP</t>
  </si>
  <si>
    <t xml:space="preserve">East Timor</t>
  </si>
  <si>
    <t xml:space="preserve">uses the U.S. Dollar</t>
  </si>
  <si>
    <t xml:space="preserve">USD</t>
  </si>
  <si>
    <t xml:space="preserve">Ecuador</t>
  </si>
  <si>
    <t xml:space="preserve">Egypt</t>
  </si>
  <si>
    <t xml:space="preserve">Egyptian pound</t>
  </si>
  <si>
    <t xml:space="preserve">EGP</t>
  </si>
  <si>
    <t xml:space="preserve">El Salvador</t>
  </si>
  <si>
    <t xml:space="preserve">Equatorial Guinea</t>
  </si>
  <si>
    <t xml:space="preserve">GQE</t>
  </si>
  <si>
    <t xml:space="preserve">Eritrea</t>
  </si>
  <si>
    <t xml:space="preserve">Eritrean nakfa</t>
  </si>
  <si>
    <t xml:space="preserve">ERN</t>
  </si>
  <si>
    <t xml:space="preserve">Estonia</t>
  </si>
  <si>
    <t xml:space="preserve">Estonian kroon</t>
  </si>
  <si>
    <t xml:space="preserve">EEK</t>
  </si>
  <si>
    <t xml:space="preserve">Ethiopia</t>
  </si>
  <si>
    <t xml:space="preserve">Ethiopian birr</t>
  </si>
  <si>
    <t xml:space="preserve">ETB</t>
  </si>
  <si>
    <t xml:space="preserve">Falkland Islands</t>
  </si>
  <si>
    <t xml:space="preserve">Falkland Islands pound</t>
  </si>
  <si>
    <t xml:space="preserve">FKP</t>
  </si>
  <si>
    <t xml:space="preserve">Fiji</t>
  </si>
  <si>
    <t xml:space="preserve">Fijian dollar</t>
  </si>
  <si>
    <t xml:space="preserve">FJD</t>
  </si>
  <si>
    <t xml:space="preserve">Finland</t>
  </si>
  <si>
    <t xml:space="preserve">France</t>
  </si>
  <si>
    <t xml:space="preserve">French Polynesia</t>
  </si>
  <si>
    <t xml:space="preserve">CFP franc</t>
  </si>
  <si>
    <t xml:space="preserve">XPF</t>
  </si>
  <si>
    <t xml:space="preserve">Gabon</t>
  </si>
  <si>
    <t xml:space="preserve">Gambia</t>
  </si>
  <si>
    <t xml:space="preserve">Gambian dalasi</t>
  </si>
  <si>
    <t xml:space="preserve">GMD</t>
  </si>
  <si>
    <t xml:space="preserve">Georgia</t>
  </si>
  <si>
    <t xml:space="preserve">Georgian lari</t>
  </si>
  <si>
    <t xml:space="preserve">GEL</t>
  </si>
  <si>
    <t xml:space="preserve">Germany</t>
  </si>
  <si>
    <t xml:space="preserve">Ghana</t>
  </si>
  <si>
    <t xml:space="preserve">Ghanaian cedi</t>
  </si>
  <si>
    <t xml:space="preserve">GHS</t>
  </si>
  <si>
    <t xml:space="preserve">Gibraltar</t>
  </si>
  <si>
    <t xml:space="preserve">Gibraltar pound</t>
  </si>
  <si>
    <t xml:space="preserve">GIP</t>
  </si>
  <si>
    <t xml:space="preserve">Greece</t>
  </si>
  <si>
    <t xml:space="preserve">Grenada</t>
  </si>
  <si>
    <t xml:space="preserve">Guatemala</t>
  </si>
  <si>
    <t xml:space="preserve">Guatemalan quetzal</t>
  </si>
  <si>
    <t xml:space="preserve">GTQ</t>
  </si>
  <si>
    <t xml:space="preserve">Guinea</t>
  </si>
  <si>
    <t xml:space="preserve">Guinean franc</t>
  </si>
  <si>
    <t xml:space="preserve">GNF</t>
  </si>
  <si>
    <t xml:space="preserve">Guinea-Bissau</t>
  </si>
  <si>
    <t xml:space="preserve">Guyana</t>
  </si>
  <si>
    <t xml:space="preserve">Guyanese dollar</t>
  </si>
  <si>
    <t xml:space="preserve">GYD</t>
  </si>
  <si>
    <t xml:space="preserve">Haiti</t>
  </si>
  <si>
    <t xml:space="preserve">Haitian gourde</t>
  </si>
  <si>
    <t xml:space="preserve">HTG</t>
  </si>
  <si>
    <t xml:space="preserve">Honduras</t>
  </si>
  <si>
    <t xml:space="preserve">Honduran lempira</t>
  </si>
  <si>
    <t xml:space="preserve">HNL</t>
  </si>
  <si>
    <t xml:space="preserve">Hong Kong</t>
  </si>
  <si>
    <t xml:space="preserve">Hong Kong dollar</t>
  </si>
  <si>
    <t xml:space="preserve">HKD</t>
  </si>
  <si>
    <t xml:space="preserve">Hungary</t>
  </si>
  <si>
    <t xml:space="preserve">Hungarian forint</t>
  </si>
  <si>
    <t xml:space="preserve">HUF</t>
  </si>
  <si>
    <t xml:space="preserve">Iceland</t>
  </si>
  <si>
    <t xml:space="preserve">Icelandic króna</t>
  </si>
  <si>
    <t xml:space="preserve">ISK</t>
  </si>
  <si>
    <t xml:space="preserve">India</t>
  </si>
  <si>
    <t xml:space="preserve">Indian rupee</t>
  </si>
  <si>
    <t xml:space="preserve">INR</t>
  </si>
  <si>
    <t xml:space="preserve">Indonesia</t>
  </si>
  <si>
    <t xml:space="preserve">Indonesian rupiah</t>
  </si>
  <si>
    <t xml:space="preserve">IDR</t>
  </si>
  <si>
    <t xml:space="preserve">International Monetary Fund</t>
  </si>
  <si>
    <t xml:space="preserve">Special Drawing Rights</t>
  </si>
  <si>
    <t xml:space="preserve">XDR</t>
  </si>
  <si>
    <t xml:space="preserve">Iran</t>
  </si>
  <si>
    <t xml:space="preserve">Iranian rial</t>
  </si>
  <si>
    <t xml:space="preserve">IRR</t>
  </si>
  <si>
    <t xml:space="preserve">Iraq</t>
  </si>
  <si>
    <t xml:space="preserve">Iraqi dinar</t>
  </si>
  <si>
    <t xml:space="preserve">IQD</t>
  </si>
  <si>
    <t xml:space="preserve">Ireland</t>
  </si>
  <si>
    <t xml:space="preserve">Israel</t>
  </si>
  <si>
    <t xml:space="preserve">Israeli new sheqel</t>
  </si>
  <si>
    <t xml:space="preserve">ILS</t>
  </si>
  <si>
    <t xml:space="preserve">Italy</t>
  </si>
  <si>
    <t xml:space="preserve">Jamaica</t>
  </si>
  <si>
    <t xml:space="preserve">Jamaican dollar</t>
  </si>
  <si>
    <t xml:space="preserve">JMD</t>
  </si>
  <si>
    <t xml:space="preserve">Japan</t>
  </si>
  <si>
    <t xml:space="preserve">Japanese yen</t>
  </si>
  <si>
    <t xml:space="preserve">JPY</t>
  </si>
  <si>
    <t xml:space="preserve">Jordan</t>
  </si>
  <si>
    <t xml:space="preserve">Jordanian dinar</t>
  </si>
  <si>
    <t xml:space="preserve">JOD</t>
  </si>
  <si>
    <t xml:space="preserve">Kazakhstan</t>
  </si>
  <si>
    <t xml:space="preserve">Kazakhstani tenge</t>
  </si>
  <si>
    <t xml:space="preserve">KZT</t>
  </si>
  <si>
    <t xml:space="preserve">Kenya</t>
  </si>
  <si>
    <t xml:space="preserve">Kenyan shilling</t>
  </si>
  <si>
    <t xml:space="preserve">KES</t>
  </si>
  <si>
    <t xml:space="preserve">Kiribati</t>
  </si>
  <si>
    <t xml:space="preserve">Korea North</t>
  </si>
  <si>
    <t xml:space="preserve">North Korean won</t>
  </si>
  <si>
    <t xml:space="preserve">KPW</t>
  </si>
  <si>
    <t xml:space="preserve">Korea South</t>
  </si>
  <si>
    <t xml:space="preserve">South Korean won</t>
  </si>
  <si>
    <t xml:space="preserve">KRW</t>
  </si>
  <si>
    <t xml:space="preserve">Kuwait</t>
  </si>
  <si>
    <t xml:space="preserve">Kuwaiti dinar</t>
  </si>
  <si>
    <t xml:space="preserve">KWD</t>
  </si>
  <si>
    <t xml:space="preserve">Kyrgyzstan</t>
  </si>
  <si>
    <t xml:space="preserve">Kyrgyzstani som</t>
  </si>
  <si>
    <t xml:space="preserve">KGS</t>
  </si>
  <si>
    <t xml:space="preserve">Laos</t>
  </si>
  <si>
    <t xml:space="preserve">Lao kip</t>
  </si>
  <si>
    <t xml:space="preserve">LAK</t>
  </si>
  <si>
    <t xml:space="preserve">Latvia</t>
  </si>
  <si>
    <t xml:space="preserve">Latvian lats</t>
  </si>
  <si>
    <t xml:space="preserve">LVL</t>
  </si>
  <si>
    <t xml:space="preserve">Lebanon</t>
  </si>
  <si>
    <t xml:space="preserve">Lebanese lira</t>
  </si>
  <si>
    <t xml:space="preserve">LBP</t>
  </si>
  <si>
    <t xml:space="preserve">Lesotho</t>
  </si>
  <si>
    <t xml:space="preserve">Lesotho loti</t>
  </si>
  <si>
    <t xml:space="preserve">LSL</t>
  </si>
  <si>
    <t xml:space="preserve">Liberia</t>
  </si>
  <si>
    <t xml:space="preserve">Liberian dollar</t>
  </si>
  <si>
    <t xml:space="preserve">LRD</t>
  </si>
  <si>
    <t xml:space="preserve">Libya</t>
  </si>
  <si>
    <t xml:space="preserve">Libyan dinar</t>
  </si>
  <si>
    <t xml:space="preserve">LYD</t>
  </si>
  <si>
    <t xml:space="preserve">Liechtenstein</t>
  </si>
  <si>
    <t xml:space="preserve">uses the Swiss Franc</t>
  </si>
  <si>
    <t xml:space="preserve">CHF</t>
  </si>
  <si>
    <t xml:space="preserve">Lithuania</t>
  </si>
  <si>
    <t xml:space="preserve">Lithuanian litas</t>
  </si>
  <si>
    <t xml:space="preserve">LTL</t>
  </si>
  <si>
    <t xml:space="preserve">Luxembourg</t>
  </si>
  <si>
    <t xml:space="preserve">Macau</t>
  </si>
  <si>
    <t xml:space="preserve">Macanese pataca</t>
  </si>
  <si>
    <t xml:space="preserve">MOP</t>
  </si>
  <si>
    <t xml:space="preserve">Macedonia (Former Yug. Rep.)</t>
  </si>
  <si>
    <t xml:space="preserve">Macedonian denar</t>
  </si>
  <si>
    <t xml:space="preserve">MKD</t>
  </si>
  <si>
    <t xml:space="preserve">Madagascar</t>
  </si>
  <si>
    <t xml:space="preserve">Malagasy ariary</t>
  </si>
  <si>
    <t xml:space="preserve">MGA</t>
  </si>
  <si>
    <t xml:space="preserve">Malawi</t>
  </si>
  <si>
    <t xml:space="preserve">Malawian kwacha</t>
  </si>
  <si>
    <t xml:space="preserve">MWK</t>
  </si>
  <si>
    <t xml:space="preserve">Malaysia</t>
  </si>
  <si>
    <t xml:space="preserve">Malaysian ringgit</t>
  </si>
  <si>
    <t xml:space="preserve">MYR</t>
  </si>
  <si>
    <t xml:space="preserve">Maldives</t>
  </si>
  <si>
    <t xml:space="preserve">Maldivian rufiyaa</t>
  </si>
  <si>
    <t xml:space="preserve">MVR</t>
  </si>
  <si>
    <t xml:space="preserve">Mali</t>
  </si>
  <si>
    <t xml:space="preserve">Malta</t>
  </si>
  <si>
    <t xml:space="preserve">European Euro</t>
  </si>
  <si>
    <t xml:space="preserve">Mauritania</t>
  </si>
  <si>
    <t xml:space="preserve">Mauritanian ouguiya</t>
  </si>
  <si>
    <t xml:space="preserve">MRO</t>
  </si>
  <si>
    <t xml:space="preserve">Mauritius</t>
  </si>
  <si>
    <t xml:space="preserve">Mauritian rupee</t>
  </si>
  <si>
    <t xml:space="preserve">MUR</t>
  </si>
  <si>
    <t xml:space="preserve">Mexico</t>
  </si>
  <si>
    <t xml:space="preserve">Mexican peso</t>
  </si>
  <si>
    <t xml:space="preserve">MXN</t>
  </si>
  <si>
    <t xml:space="preserve">Micronesia</t>
  </si>
  <si>
    <t xml:space="preserve">Moldova</t>
  </si>
  <si>
    <t xml:space="preserve">Moldovan leu</t>
  </si>
  <si>
    <t xml:space="preserve">MDL</t>
  </si>
  <si>
    <t xml:space="preserve">Monaco</t>
  </si>
  <si>
    <t xml:space="preserve">Mongolia</t>
  </si>
  <si>
    <t xml:space="preserve">Mongolian tugrik</t>
  </si>
  <si>
    <t xml:space="preserve">MNT</t>
  </si>
  <si>
    <t xml:space="preserve">Montenegro</t>
  </si>
  <si>
    <t xml:space="preserve">Montserrat</t>
  </si>
  <si>
    <t xml:space="preserve">Morocco</t>
  </si>
  <si>
    <t xml:space="preserve">Moroccan dirham</t>
  </si>
  <si>
    <t xml:space="preserve">MAD</t>
  </si>
  <si>
    <t xml:space="preserve">Mozambique</t>
  </si>
  <si>
    <t xml:space="preserve">Mozambican metical</t>
  </si>
  <si>
    <t xml:space="preserve">MZM</t>
  </si>
  <si>
    <t xml:space="preserve">Myanmar</t>
  </si>
  <si>
    <t xml:space="preserve">Myanma kyat</t>
  </si>
  <si>
    <t xml:space="preserve">MMK</t>
  </si>
  <si>
    <t xml:space="preserve">Namibia</t>
  </si>
  <si>
    <t xml:space="preserve">Namibian dollar</t>
  </si>
  <si>
    <t xml:space="preserve">NAD</t>
  </si>
  <si>
    <t xml:space="preserve">Nauru</t>
  </si>
  <si>
    <t xml:space="preserve">Nepal</t>
  </si>
  <si>
    <t xml:space="preserve">Nepalese rupee</t>
  </si>
  <si>
    <t xml:space="preserve">NPR</t>
  </si>
  <si>
    <t xml:space="preserve">Netherlands Antilles</t>
  </si>
  <si>
    <t xml:space="preserve">Netherlands Antillean gulden</t>
  </si>
  <si>
    <t xml:space="preserve">ANG</t>
  </si>
  <si>
    <t xml:space="preserve">Netherlands</t>
  </si>
  <si>
    <t xml:space="preserve">New Caledonia</t>
  </si>
  <si>
    <t xml:space="preserve">New Zealand</t>
  </si>
  <si>
    <t xml:space="preserve">New Zealand dollar</t>
  </si>
  <si>
    <t xml:space="preserve">NZD</t>
  </si>
  <si>
    <t xml:space="preserve">Nicaragua</t>
  </si>
  <si>
    <t xml:space="preserve">Nicaraguan cordoba</t>
  </si>
  <si>
    <t xml:space="preserve">NIO</t>
  </si>
  <si>
    <t xml:space="preserve">Niger</t>
  </si>
  <si>
    <t xml:space="preserve">Nigeria</t>
  </si>
  <si>
    <t xml:space="preserve">Nigerian naira</t>
  </si>
  <si>
    <t xml:space="preserve">NGN</t>
  </si>
  <si>
    <t xml:space="preserve">Norway</t>
  </si>
  <si>
    <t xml:space="preserve">Norwegian krone</t>
  </si>
  <si>
    <t xml:space="preserve">NOK</t>
  </si>
  <si>
    <t xml:space="preserve">Oman</t>
  </si>
  <si>
    <t xml:space="preserve">Omani rial</t>
  </si>
  <si>
    <t xml:space="preserve">OMR</t>
  </si>
  <si>
    <t xml:space="preserve">Pakistan</t>
  </si>
  <si>
    <t xml:space="preserve">Pakistani rupee</t>
  </si>
  <si>
    <t xml:space="preserve">PKR</t>
  </si>
  <si>
    <t xml:space="preserve">Palau</t>
  </si>
  <si>
    <t xml:space="preserve">Panama</t>
  </si>
  <si>
    <t xml:space="preserve">Panamanian balboa</t>
  </si>
  <si>
    <t xml:space="preserve">PAB</t>
  </si>
  <si>
    <t xml:space="preserve">Panama Canal Zone</t>
  </si>
  <si>
    <t xml:space="preserve">Papua New Guinea</t>
  </si>
  <si>
    <t xml:space="preserve">Papua New Guinean kina</t>
  </si>
  <si>
    <t xml:space="preserve">PGK</t>
  </si>
  <si>
    <t xml:space="preserve">Paraguay</t>
  </si>
  <si>
    <t xml:space="preserve">Paraguayan guarani</t>
  </si>
  <si>
    <t xml:space="preserve">PYG</t>
  </si>
  <si>
    <t xml:space="preserve">Peru</t>
  </si>
  <si>
    <t xml:space="preserve">Peruvian nuevo sol</t>
  </si>
  <si>
    <t xml:space="preserve">PEN</t>
  </si>
  <si>
    <t xml:space="preserve">Philippines</t>
  </si>
  <si>
    <t xml:space="preserve">Philippine peso</t>
  </si>
  <si>
    <t xml:space="preserve">PHP</t>
  </si>
  <si>
    <t xml:space="preserve">Poland</t>
  </si>
  <si>
    <t xml:space="preserve">Polish zloty</t>
  </si>
  <si>
    <t xml:space="preserve">PLN</t>
  </si>
  <si>
    <t xml:space="preserve">Portugal</t>
  </si>
  <si>
    <t xml:space="preserve">Puerto Rico</t>
  </si>
  <si>
    <t xml:space="preserve">Qatar</t>
  </si>
  <si>
    <t xml:space="preserve">Qatari riyal</t>
  </si>
  <si>
    <t xml:space="preserve">QAR</t>
  </si>
  <si>
    <t xml:space="preserve">Romania</t>
  </si>
  <si>
    <t xml:space="preserve">Romanian leu</t>
  </si>
  <si>
    <t xml:space="preserve">RON</t>
  </si>
  <si>
    <t xml:space="preserve">Russia</t>
  </si>
  <si>
    <t xml:space="preserve">Russian ruble</t>
  </si>
  <si>
    <t xml:space="preserve">RUB</t>
  </si>
  <si>
    <t xml:space="preserve">Rwanda</t>
  </si>
  <si>
    <t xml:space="preserve">Rwandan franc</t>
  </si>
  <si>
    <t xml:space="preserve">RWF</t>
  </si>
  <si>
    <t xml:space="preserve">Saint Helena</t>
  </si>
  <si>
    <t xml:space="preserve">Saint Helena pound</t>
  </si>
  <si>
    <t xml:space="preserve">SHP</t>
  </si>
  <si>
    <t xml:space="preserve">Saint Kitts and Nevis</t>
  </si>
  <si>
    <t xml:space="preserve">Saint Lucia</t>
  </si>
  <si>
    <t xml:space="preserve">Saint Vincent and the Grenadines</t>
  </si>
  <si>
    <t xml:space="preserve">Samoa (Western)</t>
  </si>
  <si>
    <t xml:space="preserve">Samoan tala</t>
  </si>
  <si>
    <t xml:space="preserve">WST</t>
  </si>
  <si>
    <t xml:space="preserve">San Marino</t>
  </si>
  <si>
    <t xml:space="preserve">Sao Tome and Principe</t>
  </si>
  <si>
    <t xml:space="preserve">Sao Tome and Principe dobra</t>
  </si>
  <si>
    <t xml:space="preserve">STD</t>
  </si>
  <si>
    <t xml:space="preserve">Saudi Arabia</t>
  </si>
  <si>
    <t xml:space="preserve">Saudi riyal</t>
  </si>
  <si>
    <t xml:space="preserve">SAR</t>
  </si>
  <si>
    <t xml:space="preserve">Senegal</t>
  </si>
  <si>
    <t xml:space="preserve">Serbia</t>
  </si>
  <si>
    <t xml:space="preserve">Serbian dinar</t>
  </si>
  <si>
    <t xml:space="preserve">RSD</t>
  </si>
  <si>
    <t xml:space="preserve">Seychelles</t>
  </si>
  <si>
    <t xml:space="preserve">Seychellois rupee</t>
  </si>
  <si>
    <t xml:space="preserve">SCR</t>
  </si>
  <si>
    <t xml:space="preserve">Sierra Leone</t>
  </si>
  <si>
    <t xml:space="preserve">Sierra Leonean leone</t>
  </si>
  <si>
    <t xml:space="preserve">SLL</t>
  </si>
  <si>
    <t xml:space="preserve">Singapore</t>
  </si>
  <si>
    <t xml:space="preserve">Singapore dollar</t>
  </si>
  <si>
    <t xml:space="preserve">SGD</t>
  </si>
  <si>
    <t xml:space="preserve">Slovakia</t>
  </si>
  <si>
    <t xml:space="preserve">Slovak koruna</t>
  </si>
  <si>
    <t xml:space="preserve">SKK</t>
  </si>
  <si>
    <t xml:space="preserve">Slovenia</t>
  </si>
  <si>
    <t xml:space="preserve">Solomon Islands</t>
  </si>
  <si>
    <t xml:space="preserve">Solomon Islands dollar</t>
  </si>
  <si>
    <t xml:space="preserve">SBD</t>
  </si>
  <si>
    <t xml:space="preserve">Somalia</t>
  </si>
  <si>
    <t xml:space="preserve">Somali shilling</t>
  </si>
  <si>
    <t xml:space="preserve">SOS</t>
  </si>
  <si>
    <t xml:space="preserve">South Africa</t>
  </si>
  <si>
    <t xml:space="preserve">South African rand</t>
  </si>
  <si>
    <t xml:space="preserve">ZAR</t>
  </si>
  <si>
    <t xml:space="preserve">South Sudan</t>
  </si>
  <si>
    <t xml:space="preserve">Sudanese pound</t>
  </si>
  <si>
    <t xml:space="preserve">SDG</t>
  </si>
  <si>
    <t xml:space="preserve">Spain</t>
  </si>
  <si>
    <t xml:space="preserve">Sri Lanka</t>
  </si>
  <si>
    <t xml:space="preserve">Sri Lankan rupee</t>
  </si>
  <si>
    <t xml:space="preserve">LKR</t>
  </si>
  <si>
    <t xml:space="preserve">Sudan</t>
  </si>
  <si>
    <t xml:space="preserve">Suriname</t>
  </si>
  <si>
    <t xml:space="preserve">Surinamese dollar</t>
  </si>
  <si>
    <t xml:space="preserve">SRD</t>
  </si>
  <si>
    <t xml:space="preserve">Swaziland</t>
  </si>
  <si>
    <t xml:space="preserve">Swazi lilangeni</t>
  </si>
  <si>
    <t xml:space="preserve">SZL</t>
  </si>
  <si>
    <t xml:space="preserve">Sweden</t>
  </si>
  <si>
    <t xml:space="preserve">Swedish krona</t>
  </si>
  <si>
    <t xml:space="preserve">SEK</t>
  </si>
  <si>
    <t xml:space="preserve">Switzerland</t>
  </si>
  <si>
    <t xml:space="preserve">Swiss franc</t>
  </si>
  <si>
    <t xml:space="preserve">Syria</t>
  </si>
  <si>
    <t xml:space="preserve">Syrian pound</t>
  </si>
  <si>
    <t xml:space="preserve">SYP</t>
  </si>
  <si>
    <t xml:space="preserve">Taiwan</t>
  </si>
  <si>
    <t xml:space="preserve">New Taiwan dollar</t>
  </si>
  <si>
    <t xml:space="preserve">TWD</t>
  </si>
  <si>
    <t xml:space="preserve">Tajikistan</t>
  </si>
  <si>
    <t xml:space="preserve">Tajikistani somoni</t>
  </si>
  <si>
    <t xml:space="preserve">TJS</t>
  </si>
  <si>
    <t xml:space="preserve">Tanzania</t>
  </si>
  <si>
    <t xml:space="preserve">Tanzanian shilling</t>
  </si>
  <si>
    <t xml:space="preserve">TZS</t>
  </si>
  <si>
    <t xml:space="preserve">Thailand</t>
  </si>
  <si>
    <t xml:space="preserve">Thai baht</t>
  </si>
  <si>
    <t xml:space="preserve">THB</t>
  </si>
  <si>
    <t xml:space="preserve">Togo</t>
  </si>
  <si>
    <t xml:space="preserve">Tonga</t>
  </si>
  <si>
    <t xml:space="preserve">Paanga</t>
  </si>
  <si>
    <t xml:space="preserve">TOP</t>
  </si>
  <si>
    <t xml:space="preserve">Trinidad and Tobago</t>
  </si>
  <si>
    <t xml:space="preserve">Trinidad and Tobago dollar</t>
  </si>
  <si>
    <t xml:space="preserve">TTD</t>
  </si>
  <si>
    <t xml:space="preserve">Tunisia</t>
  </si>
  <si>
    <t xml:space="preserve">Tunisian dinar</t>
  </si>
  <si>
    <t xml:space="preserve">TND</t>
  </si>
  <si>
    <t xml:space="preserve">Turkey</t>
  </si>
  <si>
    <t xml:space="preserve">Turkish new lira</t>
  </si>
  <si>
    <t xml:space="preserve">TRY</t>
  </si>
  <si>
    <t xml:space="preserve">Turkmenistan</t>
  </si>
  <si>
    <t xml:space="preserve">Turkmen manat</t>
  </si>
  <si>
    <t xml:space="preserve">TMM</t>
  </si>
  <si>
    <t xml:space="preserve">Tuvalu</t>
  </si>
  <si>
    <t xml:space="preserve">Uganda</t>
  </si>
  <si>
    <t xml:space="preserve">Ugandan shilling</t>
  </si>
  <si>
    <t xml:space="preserve">UGX</t>
  </si>
  <si>
    <t xml:space="preserve">Ukraine</t>
  </si>
  <si>
    <t xml:space="preserve">Ukrainian hryvnia</t>
  </si>
  <si>
    <t xml:space="preserve">UAH</t>
  </si>
  <si>
    <t xml:space="preserve">United Arab Emirates</t>
  </si>
  <si>
    <t xml:space="preserve">UAE dirham</t>
  </si>
  <si>
    <t xml:space="preserve">AED</t>
  </si>
  <si>
    <t xml:space="preserve">United Kingdom</t>
  </si>
  <si>
    <t xml:space="preserve">British pound</t>
  </si>
  <si>
    <t xml:space="preserve">GBP</t>
  </si>
  <si>
    <t xml:space="preserve">United States of America</t>
  </si>
  <si>
    <t xml:space="preserve">United States dollar</t>
  </si>
  <si>
    <t xml:space="preserve">Uruguay</t>
  </si>
  <si>
    <t xml:space="preserve">Uruguayan peso</t>
  </si>
  <si>
    <t xml:space="preserve">UYU</t>
  </si>
  <si>
    <t xml:space="preserve">Uzbekistan</t>
  </si>
  <si>
    <t xml:space="preserve">Uzbekistani som</t>
  </si>
  <si>
    <t xml:space="preserve">UZS</t>
  </si>
  <si>
    <t xml:space="preserve">Vanuatu</t>
  </si>
  <si>
    <t xml:space="preserve">Vanuatu vatu</t>
  </si>
  <si>
    <t xml:space="preserve">VUV</t>
  </si>
  <si>
    <t xml:space="preserve">Vatican</t>
  </si>
  <si>
    <t xml:space="preserve">Venezuela</t>
  </si>
  <si>
    <t xml:space="preserve">Venezuelan bolivar</t>
  </si>
  <si>
    <t xml:space="preserve">VEB</t>
  </si>
  <si>
    <t xml:space="preserve">Vietnam</t>
  </si>
  <si>
    <t xml:space="preserve">Vietnamese dong</t>
  </si>
  <si>
    <t xml:space="preserve">VND</t>
  </si>
  <si>
    <t xml:space="preserve">Wallis and Futuna Islands</t>
  </si>
  <si>
    <t xml:space="preserve">Yemen</t>
  </si>
  <si>
    <t xml:space="preserve">Yemeni rial</t>
  </si>
  <si>
    <t xml:space="preserve">YER</t>
  </si>
  <si>
    <t xml:space="preserve">Zambia</t>
  </si>
  <si>
    <t xml:space="preserve">Zambian kwacha</t>
  </si>
  <si>
    <t xml:space="preserve">ZMK</t>
  </si>
  <si>
    <t xml:space="preserve">Zimbabwe</t>
  </si>
  <si>
    <t xml:space="preserve">Zimbabwean dollar</t>
  </si>
  <si>
    <t xml:space="preserve">ZWD</t>
  </si>
</sst>
</file>

<file path=xl/styles.xml><?xml version="1.0" encoding="utf-8"?>
<styleSheet xmlns="http://schemas.openxmlformats.org/spreadsheetml/2006/main">
  <numFmts count="17">
    <numFmt numFmtId="164" formatCode="#,##0.00[$р.-419]"/>
    <numFmt numFmtId="165" formatCode="[$रु-439]\ #,##0.00"/>
    <numFmt numFmtId="166" formatCode="[$¥-411]#,##0.00"/>
    <numFmt numFmtId="167" formatCode="[$£-809]#,##0.00"/>
    <numFmt numFmtId="168" formatCode="[$€-2]\ #,##0.00"/>
    <numFmt numFmtId="169" formatCode="\$#,##0.00"/>
    <numFmt numFmtId="170" formatCode="General"/>
    <numFmt numFmtId="171" formatCode="0.0"/>
    <numFmt numFmtId="172" formatCode="[$-409]d\-mmm\-yy"/>
    <numFmt numFmtId="173" formatCode="0"/>
    <numFmt numFmtId="174" formatCode="General"/>
    <numFmt numFmtId="175" formatCode="0.00"/>
    <numFmt numFmtId="176" formatCode="0%"/>
    <numFmt numFmtId="177" formatCode="@"/>
    <numFmt numFmtId="178" formatCode="_(\$* #,##0.00_);_(\$* \(#,##0.00\);_(\$* \-??_);_(@_)"/>
    <numFmt numFmtId="179" formatCode="0.0000"/>
    <numFmt numFmtId="180" formatCode="0.00;[RED]0.00"/>
  </numFmts>
  <fonts count="70">
    <font>
      <sz val="10"/>
      <color rgb="FF000000"/>
      <name val="Arial"/>
      <family val="0"/>
      <charset val="1"/>
    </font>
    <font>
      <sz val="10"/>
      <name val="Arial"/>
      <family val="0"/>
    </font>
    <font>
      <sz val="10"/>
      <name val="Arial"/>
      <family val="0"/>
    </font>
    <font>
      <sz val="10"/>
      <name val="Arial"/>
      <family val="0"/>
    </font>
    <font>
      <sz val="10"/>
      <name val="Arial"/>
      <family val="2"/>
      <charset val="1"/>
    </font>
    <font>
      <sz val="11"/>
      <name val="Cambria"/>
      <family val="1"/>
      <charset val="1"/>
    </font>
    <font>
      <i val="true"/>
      <sz val="8"/>
      <color rgb="FF4F81BD"/>
      <name val="Arial"/>
      <family val="2"/>
      <charset val="1"/>
    </font>
    <font>
      <b val="true"/>
      <sz val="11"/>
      <color rgb="FFFFFFFF"/>
      <name val="Calibri"/>
      <family val="2"/>
      <charset val="1"/>
    </font>
    <font>
      <sz val="10"/>
      <name val="Twentieth Century"/>
      <family val="0"/>
      <charset val="1"/>
    </font>
    <font>
      <b val="true"/>
      <sz val="10"/>
      <color rgb="FF003300"/>
      <name val="Twentieth Century"/>
      <family val="0"/>
      <charset val="1"/>
    </font>
    <font>
      <b val="true"/>
      <sz val="10"/>
      <name val="Twentieth Century"/>
      <family val="0"/>
      <charset val="1"/>
    </font>
    <font>
      <b val="true"/>
      <sz val="10"/>
      <color rgb="FF205867"/>
      <name val="Twentieth Century"/>
      <family val="0"/>
      <charset val="1"/>
    </font>
    <font>
      <b val="true"/>
      <sz val="10"/>
      <color rgb="FF000000"/>
      <name val="Roboto"/>
      <family val="2"/>
    </font>
    <font>
      <b val="true"/>
      <sz val="24"/>
      <color rgb="FF6F91C8"/>
      <name val="Cambria"/>
      <family val="0"/>
    </font>
    <font>
      <b val="true"/>
      <sz val="14"/>
      <name val="Calibri"/>
      <family val="2"/>
      <charset val="1"/>
    </font>
    <font>
      <b val="true"/>
      <sz val="10"/>
      <color rgb="FFFFFFFF"/>
      <name val="Twentieth Century"/>
      <family val="0"/>
      <charset val="1"/>
    </font>
    <font>
      <sz val="10"/>
      <color rgb="FF000000"/>
      <name val="Twentieth Century"/>
      <family val="0"/>
    </font>
    <font>
      <sz val="10"/>
      <color rgb="FFFF0000"/>
      <name val="Calibri"/>
      <family val="2"/>
      <charset val="1"/>
    </font>
    <font>
      <sz val="10"/>
      <name val="Twentieth Century"/>
      <family val="0"/>
    </font>
    <font>
      <sz val="10"/>
      <color rgb="FFFF0000"/>
      <name val="Twentieth Century"/>
      <family val="0"/>
      <charset val="1"/>
    </font>
    <font>
      <b val="true"/>
      <sz val="10"/>
      <color rgb="FFFF0000"/>
      <name val="Arial"/>
      <family val="2"/>
      <charset val="1"/>
    </font>
    <font>
      <sz val="10"/>
      <color rgb="FF000000"/>
      <name val="Twentieth Century"/>
      <family val="0"/>
      <charset val="1"/>
    </font>
    <font>
      <sz val="10"/>
      <color rgb="FFFFFFFF"/>
      <name val="Twentieth Century"/>
      <family val="0"/>
      <charset val="1"/>
    </font>
    <font>
      <b val="true"/>
      <sz val="10"/>
      <color rgb="FF244061"/>
      <name val="Twentieth Century"/>
      <family val="0"/>
      <charset val="1"/>
    </font>
    <font>
      <sz val="9"/>
      <name val="Twentieth Century"/>
      <family val="0"/>
      <charset val="1"/>
    </font>
    <font>
      <sz val="11"/>
      <color rgb="FFFFFFFF"/>
      <name val="Twentieth Century"/>
      <family val="0"/>
      <charset val="1"/>
    </font>
    <font>
      <b val="true"/>
      <sz val="10"/>
      <color rgb="FF000000"/>
      <name val="Twentieth Century"/>
      <family val="0"/>
      <charset val="1"/>
    </font>
    <font>
      <b val="true"/>
      <sz val="24"/>
      <color rgb="FF7293C9"/>
      <name val="Cambria"/>
      <family val="0"/>
    </font>
    <font>
      <sz val="24"/>
      <color rgb="FF000000"/>
      <name val="Times New Roman"/>
      <family val="0"/>
    </font>
    <font>
      <sz val="14"/>
      <color rgb="FFFFFFFF"/>
      <name val="Twentieth Century"/>
      <family val="0"/>
      <charset val="1"/>
    </font>
    <font>
      <b val="true"/>
      <sz val="14"/>
      <color rgb="FFFFFFFF"/>
      <name val="Twentieth Century"/>
      <family val="0"/>
      <charset val="1"/>
    </font>
    <font>
      <sz val="16"/>
      <name val="Cambria"/>
      <family val="1"/>
      <charset val="1"/>
    </font>
    <font>
      <sz val="10"/>
      <color rgb="FFFFFFFF"/>
      <name val="Arial"/>
      <family val="2"/>
      <charset val="1"/>
    </font>
    <font>
      <b val="true"/>
      <sz val="10"/>
      <color rgb="FF000000"/>
      <name val="Arial"/>
      <family val="2"/>
      <charset val="1"/>
    </font>
    <font>
      <b val="true"/>
      <sz val="10"/>
      <name val="Arial"/>
      <family val="2"/>
      <charset val="1"/>
    </font>
    <font>
      <b val="true"/>
      <sz val="10"/>
      <color rgb="FF17365D"/>
      <name val="Arial"/>
      <family val="2"/>
      <charset val="1"/>
    </font>
    <font>
      <sz val="10"/>
      <color rgb="FFFF0000"/>
      <name val="Arial"/>
      <family val="2"/>
      <charset val="1"/>
    </font>
    <font>
      <sz val="10"/>
      <name val="Calibri"/>
      <family val="2"/>
      <charset val="1"/>
    </font>
    <font>
      <u val="single"/>
      <sz val="10"/>
      <color rgb="FF4F81BD"/>
      <name val="Calibri"/>
      <family val="2"/>
      <charset val="1"/>
    </font>
    <font>
      <u val="single"/>
      <sz val="10"/>
      <name val="Calibri"/>
      <family val="2"/>
      <charset val="1"/>
    </font>
    <font>
      <sz val="10"/>
      <color rgb="FFC00000"/>
      <name val="Calibri"/>
      <family val="2"/>
      <charset val="1"/>
    </font>
    <font>
      <sz val="10"/>
      <color rgb="FF7F7F7F"/>
      <name val="Calibri"/>
      <family val="2"/>
      <charset val="1"/>
    </font>
    <font>
      <b val="true"/>
      <sz val="10"/>
      <color rgb="FFFFFFFF"/>
      <name val="Arial"/>
      <family val="2"/>
      <charset val="1"/>
    </font>
    <font>
      <sz val="16"/>
      <color rgb="FFFFFFFF"/>
      <name val="Cambria"/>
      <family val="1"/>
      <charset val="1"/>
    </font>
    <font>
      <i val="true"/>
      <sz val="11"/>
      <color rgb="FFC0504D"/>
      <name val="Arial"/>
      <family val="2"/>
      <charset val="1"/>
    </font>
    <font>
      <b val="true"/>
      <sz val="11"/>
      <color rgb="FFFFFFFF"/>
      <name val="Twentieth Century"/>
      <family val="0"/>
      <charset val="1"/>
    </font>
    <font>
      <sz val="12"/>
      <color rgb="FFFFFFFF"/>
      <name val="Twentieth Century"/>
      <family val="0"/>
      <charset val="1"/>
    </font>
    <font>
      <sz val="8"/>
      <color rgb="FF0070C0"/>
      <name val="Arial"/>
      <family val="2"/>
      <charset val="1"/>
    </font>
    <font>
      <b val="true"/>
      <sz val="8"/>
      <color rgb="FF0070C0"/>
      <name val="Arial"/>
      <family val="2"/>
      <charset val="1"/>
    </font>
    <font>
      <b val="true"/>
      <sz val="8"/>
      <color rgb="FFC00000"/>
      <name val="Arial"/>
      <family val="2"/>
      <charset val="1"/>
    </font>
    <font>
      <b val="true"/>
      <sz val="8"/>
      <color rgb="FFC0504D"/>
      <name val="Arial"/>
      <family val="2"/>
      <charset val="1"/>
    </font>
    <font>
      <b val="true"/>
      <sz val="11"/>
      <name val="Twentieth Century"/>
      <family val="0"/>
      <charset val="1"/>
    </font>
    <font>
      <sz val="11"/>
      <name val="Twentieth Century"/>
      <family val="0"/>
      <charset val="1"/>
    </font>
    <font>
      <b val="true"/>
      <sz val="12"/>
      <color rgb="FFFFFFFF"/>
      <name val="Twentieth Century"/>
      <family val="0"/>
      <charset val="1"/>
    </font>
    <font>
      <sz val="8"/>
      <name val="Arial"/>
      <family val="2"/>
      <charset val="1"/>
    </font>
    <font>
      <b val="true"/>
      <sz val="11"/>
      <color rgb="FFC00000"/>
      <name val="Twentieth Century"/>
      <family val="0"/>
      <charset val="1"/>
    </font>
    <font>
      <b val="true"/>
      <sz val="11"/>
      <color rgb="FFC0504D"/>
      <name val="Twentieth Century"/>
      <family val="0"/>
      <charset val="1"/>
    </font>
    <font>
      <b val="true"/>
      <sz val="11"/>
      <color rgb="FF000000"/>
      <name val="Twentieth Century"/>
      <family val="0"/>
      <charset val="1"/>
    </font>
    <font>
      <sz val="9"/>
      <color rgb="FF0070C0"/>
      <name val="Arial"/>
      <family val="2"/>
      <charset val="1"/>
    </font>
    <font>
      <b val="true"/>
      <sz val="9"/>
      <name val="Twentieth Century"/>
      <family val="0"/>
      <charset val="1"/>
    </font>
    <font>
      <sz val="9"/>
      <color rgb="FFFFFFFF"/>
      <name val="Twentieth Century"/>
      <family val="0"/>
      <charset val="1"/>
    </font>
    <font>
      <sz val="10"/>
      <name val="Verdana"/>
      <family val="2"/>
      <charset val="1"/>
    </font>
    <font>
      <sz val="8"/>
      <color rgb="FF0070C0"/>
      <name val="Verdana"/>
      <family val="2"/>
      <charset val="1"/>
    </font>
    <font>
      <sz val="8"/>
      <color rgb="FFFFFFFF"/>
      <name val="Verdana"/>
      <family val="2"/>
      <charset val="1"/>
    </font>
    <font>
      <b val="true"/>
      <sz val="9"/>
      <color rgb="FFFFFFFF"/>
      <name val="Twentieth Century"/>
      <family val="0"/>
      <charset val="1"/>
    </font>
    <font>
      <sz val="11"/>
      <color rgb="FFC00000"/>
      <name val="Twentieth Century"/>
      <family val="0"/>
      <charset val="1"/>
    </font>
    <font>
      <i val="true"/>
      <sz val="11"/>
      <color rgb="FF000000"/>
      <name val="Calibri"/>
      <family val="2"/>
      <charset val="1"/>
    </font>
    <font>
      <i val="true"/>
      <sz val="11"/>
      <color rgb="FF333399"/>
      <name val="Calibri"/>
      <family val="2"/>
      <charset val="1"/>
    </font>
    <font>
      <i val="true"/>
      <sz val="10"/>
      <name val="Arial"/>
      <family val="2"/>
      <charset val="1"/>
    </font>
    <font>
      <sz val="11"/>
      <color rgb="FF333399"/>
      <name val="Calibri"/>
      <family val="2"/>
      <charset val="1"/>
    </font>
  </fonts>
  <fills count="25">
    <fill>
      <patternFill patternType="none"/>
    </fill>
    <fill>
      <patternFill patternType="gray125"/>
    </fill>
    <fill>
      <patternFill patternType="solid">
        <fgColor rgb="FF1F497D"/>
        <bgColor rgb="FF244061"/>
      </patternFill>
    </fill>
    <fill>
      <patternFill patternType="solid">
        <fgColor rgb="FFDAEEF3"/>
        <bgColor rgb="FFDBE5F1"/>
      </patternFill>
    </fill>
    <fill>
      <patternFill patternType="solid">
        <fgColor rgb="FFC6D9F0"/>
        <bgColor rgb="FFCCCCFF"/>
      </patternFill>
    </fill>
    <fill>
      <patternFill patternType="solid">
        <fgColor rgb="FFD8D8D8"/>
        <bgColor rgb="FFD9D9D9"/>
      </patternFill>
    </fill>
    <fill>
      <patternFill patternType="solid">
        <fgColor rgb="FF366092"/>
        <bgColor rgb="FF205867"/>
      </patternFill>
    </fill>
    <fill>
      <patternFill patternType="solid">
        <fgColor rgb="FFFFFFFF"/>
        <bgColor rgb="FFF2F2F2"/>
      </patternFill>
    </fill>
    <fill>
      <patternFill patternType="solid">
        <fgColor rgb="FFE5DFEC"/>
        <bgColor rgb="FFDBE5F1"/>
      </patternFill>
    </fill>
    <fill>
      <patternFill patternType="solid">
        <fgColor rgb="FFF2DBDB"/>
        <bgColor rgb="FFE5DFEC"/>
      </patternFill>
    </fill>
    <fill>
      <patternFill patternType="solid">
        <fgColor rgb="FF808080"/>
        <bgColor rgb="FF7F7F7F"/>
      </patternFill>
    </fill>
    <fill>
      <patternFill patternType="solid">
        <fgColor rgb="FFC0C0C0"/>
        <bgColor rgb="FFBFBFBF"/>
      </patternFill>
    </fill>
    <fill>
      <patternFill patternType="solid">
        <fgColor rgb="FF7F7F7F"/>
        <bgColor rgb="FF808080"/>
      </patternFill>
    </fill>
    <fill>
      <patternFill patternType="solid">
        <fgColor rgb="FFDBE5F1"/>
        <bgColor rgb="FFDAEEF3"/>
      </patternFill>
    </fill>
    <fill>
      <patternFill patternType="solid">
        <fgColor rgb="FF953734"/>
        <bgColor rgb="FF993300"/>
      </patternFill>
    </fill>
    <fill>
      <patternFill patternType="solid">
        <fgColor rgb="FFEAF1DD"/>
        <bgColor rgb="FFF2F2F2"/>
      </patternFill>
    </fill>
    <fill>
      <patternFill patternType="solid">
        <fgColor rgb="FFC2D69B"/>
        <bgColor rgb="FFD6E3BC"/>
      </patternFill>
    </fill>
    <fill>
      <patternFill patternType="solid">
        <fgColor rgb="FF8DB3E2"/>
        <bgColor rgb="FF7293C9"/>
      </patternFill>
    </fill>
    <fill>
      <patternFill patternType="solid">
        <fgColor rgb="FFD6E3BC"/>
        <bgColor rgb="FFD9D9D9"/>
      </patternFill>
    </fill>
    <fill>
      <patternFill patternType="solid">
        <fgColor rgb="FF9BBB59"/>
        <bgColor rgb="FFC2D69B"/>
      </patternFill>
    </fill>
    <fill>
      <patternFill patternType="solid">
        <fgColor rgb="FFF2F2F2"/>
        <bgColor rgb="FFEAF1DD"/>
      </patternFill>
    </fill>
    <fill>
      <patternFill patternType="solid">
        <fgColor rgb="FFCCCCFF"/>
        <bgColor rgb="FFC6D9F0"/>
      </patternFill>
    </fill>
    <fill>
      <patternFill patternType="solid">
        <fgColor rgb="FFFFCC99"/>
        <bgColor rgb="FFF2DBDB"/>
      </patternFill>
    </fill>
    <fill>
      <patternFill patternType="solid">
        <fgColor rgb="FFFFFFCC"/>
        <bgColor rgb="FFEAF1DD"/>
      </patternFill>
    </fill>
    <fill>
      <patternFill patternType="solid">
        <fgColor rgb="FFBFBFBF"/>
        <bgColor rgb="FFC0C0C0"/>
      </patternFill>
    </fill>
  </fills>
  <borders count="110">
    <border diagonalUp="false" diagonalDown="false">
      <left/>
      <right/>
      <top/>
      <bottom/>
      <diagonal/>
    </border>
    <border diagonalUp="false" diagonalDown="false">
      <left style="medium"/>
      <right/>
      <top/>
      <bottom/>
      <diagonal/>
    </border>
    <border diagonalUp="false" diagonalDown="false">
      <left style="medium"/>
      <right style="thin"/>
      <top/>
      <bottom style="thin"/>
      <diagonal/>
    </border>
    <border diagonalUp="false" diagonalDown="false">
      <left style="thin"/>
      <right style="thin"/>
      <top style="thin"/>
      <bottom style="thin"/>
      <diagonal/>
    </border>
    <border diagonalUp="false" diagonalDown="false">
      <left style="medium"/>
      <right style="thin"/>
      <top style="thin"/>
      <bottom style="thin"/>
      <diagonal/>
    </border>
    <border diagonalUp="false" diagonalDown="false">
      <left style="medium"/>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medium"/>
      <top style="medium"/>
      <bottom style="medium"/>
      <diagonal/>
    </border>
    <border diagonalUp="false" diagonalDown="false">
      <left style="thin"/>
      <right/>
      <top/>
      <bottom style="thin"/>
      <diagonal/>
    </border>
    <border diagonalUp="false" diagonalDown="false">
      <left style="thin"/>
      <right style="medium"/>
      <top/>
      <bottom style="thin"/>
      <diagonal/>
    </border>
    <border diagonalUp="false" diagonalDown="false">
      <left style="thin"/>
      <right/>
      <top style="thin"/>
      <bottom style="thin"/>
      <diagonal/>
    </border>
    <border diagonalUp="false" diagonalDown="false">
      <left style="thin"/>
      <right style="medium"/>
      <top style="thin"/>
      <bottom style="thin"/>
      <diagonal/>
    </border>
    <border diagonalUp="false" diagonalDown="false">
      <left style="thin"/>
      <right style="medium"/>
      <top style="thin"/>
      <bottom/>
      <diagonal/>
    </border>
    <border diagonalUp="false" diagonalDown="false">
      <left style="thin"/>
      <right style="medium"/>
      <top/>
      <bottom/>
      <diagonal/>
    </border>
    <border diagonalUp="false" diagonalDown="false">
      <left style="thin"/>
      <right/>
      <top style="thin"/>
      <bottom style="medium"/>
      <diagonal/>
    </border>
    <border diagonalUp="false" diagonalDown="false">
      <left style="thin"/>
      <right style="medium"/>
      <top/>
      <bottom style="mediu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thin"/>
      <diagonal/>
    </border>
    <border diagonalUp="false" diagonalDown="false">
      <left/>
      <right/>
      <top style="thin"/>
      <bottom style="thin"/>
      <diagonal/>
    </border>
    <border diagonalUp="false" diagonalDown="false">
      <left style="medium"/>
      <right/>
      <top/>
      <bottom style="thin"/>
      <diagonal/>
    </border>
    <border diagonalUp="false" diagonalDown="false">
      <left/>
      <right style="medium"/>
      <top/>
      <bottom style="thin"/>
      <diagonal/>
    </border>
    <border diagonalUp="false" diagonalDown="false">
      <left/>
      <right/>
      <top/>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right/>
      <top style="thin"/>
      <bottom style="medium"/>
      <diagonal/>
    </border>
    <border diagonalUp="false" diagonalDown="false">
      <left style="medium"/>
      <right/>
      <top/>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medium"/>
      <right style="medium"/>
      <top style="medium"/>
      <bottom/>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medium"/>
      <right style="thin"/>
      <top style="thin"/>
      <bottom/>
      <diagonal/>
    </border>
    <border diagonalUp="false" diagonalDown="false">
      <left/>
      <right style="thin"/>
      <top style="thin"/>
      <bottom/>
      <diagonal/>
    </border>
    <border diagonalUp="false" diagonalDown="false">
      <left style="thin"/>
      <right style="thin"/>
      <top/>
      <bottom/>
      <diagonal/>
    </border>
    <border diagonalUp="false" diagonalDown="false">
      <left/>
      <right style="thin"/>
      <top style="thin"/>
      <bottom style="medium"/>
      <diagonal/>
    </border>
    <border diagonalUp="false" diagonalDown="false">
      <left style="thin"/>
      <right style="thin"/>
      <top/>
      <bottom style="medium"/>
      <diagonal/>
    </border>
    <border diagonalUp="false" diagonalDown="false">
      <left style="thin"/>
      <right/>
      <top/>
      <bottom style="medium"/>
      <diagonal/>
    </border>
    <border diagonalUp="false" diagonalDown="false">
      <left style="thin"/>
      <right style="medium"/>
      <top style="thin"/>
      <bottom style="medium"/>
      <diagonal/>
    </border>
    <border diagonalUp="false" diagonalDown="false">
      <left style="medium"/>
      <right style="medium"/>
      <top style="medium"/>
      <bottom style="double">
        <color rgb="FF7F7F7F"/>
      </bottom>
      <diagonal/>
    </border>
    <border diagonalUp="false" diagonalDown="false">
      <left style="medium"/>
      <right style="medium"/>
      <top style="double">
        <color rgb="FF7F7F7F"/>
      </top>
      <bottom style="medium"/>
      <diagonal/>
    </border>
    <border diagonalUp="false" diagonalDown="false">
      <left style="medium"/>
      <right/>
      <top style="medium"/>
      <bottom/>
      <diagonal/>
    </border>
    <border diagonalUp="false" diagonalDown="false">
      <left/>
      <right style="medium"/>
      <top/>
      <bottom/>
      <diagonal/>
    </border>
    <border diagonalUp="false" diagonalDown="false">
      <left/>
      <right style="medium"/>
      <top style="medium"/>
      <bottom/>
      <diagonal/>
    </border>
    <border diagonalUp="false" diagonalDown="false">
      <left/>
      <right/>
      <top style="medium"/>
      <bottom/>
      <diagonal/>
    </border>
    <border diagonalUp="false" diagonalDown="false">
      <left style="thin"/>
      <right style="thin"/>
      <top style="medium"/>
      <bottom style="medium"/>
      <diagonal/>
    </border>
    <border diagonalUp="false" diagonalDown="false">
      <left style="thin"/>
      <right/>
      <top style="medium"/>
      <bottom/>
      <diagonal/>
    </border>
    <border diagonalUp="false" diagonalDown="false">
      <left style="medium"/>
      <right style="medium"/>
      <top/>
      <bottom/>
      <diagonal/>
    </border>
    <border diagonalUp="false" diagonalDown="false">
      <left/>
      <right/>
      <top/>
      <bottom style="medium"/>
      <diagonal/>
    </border>
    <border diagonalUp="false" diagonalDown="false">
      <left style="thin"/>
      <right/>
      <top style="medium"/>
      <bottom style="medium"/>
      <diagonal/>
    </border>
    <border diagonalUp="false" diagonalDown="false">
      <left/>
      <right style="thin"/>
      <top style="medium"/>
      <bottom style="medium"/>
      <diagonal/>
    </border>
    <border diagonalUp="false" diagonalDown="false">
      <left style="medium"/>
      <right style="medium"/>
      <top style="medium"/>
      <bottom style="double"/>
      <diagonal/>
    </border>
    <border diagonalUp="false" diagonalDown="false">
      <left style="thin"/>
      <right style="thin"/>
      <top style="thin"/>
      <bottom style="medium"/>
      <diagonal/>
    </border>
    <border diagonalUp="false" diagonalDown="false">
      <left style="thin"/>
      <right style="thin"/>
      <top style="thin"/>
      <bottom/>
      <diagonal/>
    </border>
    <border diagonalUp="false" diagonalDown="false">
      <left style="medium"/>
      <right style="thin"/>
      <top style="medium"/>
      <bottom/>
      <diagonal/>
    </border>
    <border diagonalUp="false" diagonalDown="false">
      <left style="thin"/>
      <right/>
      <top style="medium"/>
      <bottom style="thin"/>
      <diagonal/>
    </border>
    <border diagonalUp="false" diagonalDown="false">
      <left style="medium"/>
      <right style="thin"/>
      <top/>
      <bottom/>
      <diagonal/>
    </border>
    <border diagonalUp="false" diagonalDown="false">
      <left style="medium"/>
      <right style="thin"/>
      <top/>
      <bottom style="medium"/>
      <diagonal/>
    </border>
    <border diagonalUp="false" diagonalDown="false">
      <left style="thin"/>
      <right/>
      <top/>
      <bottom/>
      <diagonal/>
    </border>
    <border diagonalUp="false" diagonalDown="false">
      <left style="thin"/>
      <right style="thin"/>
      <top style="thin"/>
      <bottom style="thin">
        <color rgb="FFC0C0C0"/>
      </bottom>
      <diagonal/>
    </border>
    <border diagonalUp="false" diagonalDown="false">
      <left/>
      <right style="thin"/>
      <top/>
      <bottom/>
      <diagonal/>
    </border>
    <border diagonalUp="false" diagonalDown="false">
      <left style="double"/>
      <right style="double"/>
      <top style="double"/>
      <bottom style="dotted"/>
      <diagonal/>
    </border>
    <border diagonalUp="false" diagonalDown="false">
      <left style="double"/>
      <right style="dotted"/>
      <top style="dotted"/>
      <bottom style="dotted"/>
      <diagonal/>
    </border>
    <border diagonalUp="false" diagonalDown="false">
      <left style="dotted"/>
      <right style="double"/>
      <top style="dotted"/>
      <bottom style="dotted"/>
      <diagonal/>
    </border>
    <border diagonalUp="false" diagonalDown="false">
      <left style="dotted"/>
      <right style="dotted"/>
      <top style="dotted"/>
      <bottom style="dotted"/>
      <diagonal/>
    </border>
    <border diagonalUp="false" diagonalDown="false">
      <left style="double"/>
      <right style="dotted"/>
      <top style="dotted"/>
      <bottom style="double"/>
      <diagonal/>
    </border>
    <border diagonalUp="false" diagonalDown="false">
      <left style="dotted"/>
      <right style="dotted"/>
      <top style="dotted"/>
      <bottom style="double"/>
      <diagonal/>
    </border>
    <border diagonalUp="false" diagonalDown="false">
      <left style="dotted"/>
      <right style="double"/>
      <top style="dotted"/>
      <bottom style="double"/>
      <diagonal/>
    </border>
    <border diagonalUp="false" diagonalDown="false">
      <left/>
      <right/>
      <top/>
      <bottom style="double"/>
      <diagonal/>
    </border>
    <border diagonalUp="false" diagonalDown="false">
      <left/>
      <right/>
      <top style="thin"/>
      <bottom/>
      <diagonal/>
    </border>
    <border diagonalUp="false" diagonalDown="false">
      <left style="medium">
        <color rgb="FF7F7F7F"/>
      </left>
      <right/>
      <top style="medium">
        <color rgb="FF7F7F7F"/>
      </top>
      <bottom style="medium">
        <color rgb="FF7F7F7F"/>
      </bottom>
      <diagonal/>
    </border>
    <border diagonalUp="false" diagonalDown="false">
      <left/>
      <right/>
      <top style="medium">
        <color rgb="FF7F7F7F"/>
      </top>
      <bottom style="medium">
        <color rgb="FF7F7F7F"/>
      </bottom>
      <diagonal/>
    </border>
    <border diagonalUp="false" diagonalDown="false">
      <left/>
      <right style="medium">
        <color rgb="FF7F7F7F"/>
      </right>
      <top style="medium">
        <color rgb="FF7F7F7F"/>
      </top>
      <bottom style="medium">
        <color rgb="FF7F7F7F"/>
      </bottom>
      <diagonal/>
    </border>
    <border diagonalUp="false" diagonalDown="false">
      <left style="medium">
        <color rgb="FF7F7F7F"/>
      </left>
      <right/>
      <top style="medium">
        <color rgb="FF7F7F7F"/>
      </top>
      <bottom/>
      <diagonal/>
    </border>
    <border diagonalUp="false" diagonalDown="false">
      <left/>
      <right style="medium">
        <color rgb="FF7F7F7F"/>
      </right>
      <top/>
      <bottom/>
      <diagonal/>
    </border>
    <border diagonalUp="false" diagonalDown="false">
      <left style="medium">
        <color rgb="FF7F7F7F"/>
      </left>
      <right/>
      <top/>
      <bottom/>
      <diagonal/>
    </border>
    <border diagonalUp="false" diagonalDown="false">
      <left style="medium">
        <color rgb="FF7F7F7F"/>
      </left>
      <right style="medium">
        <color rgb="FF7F7F7F"/>
      </right>
      <top style="medium">
        <color rgb="FF7F7F7F"/>
      </top>
      <bottom style="medium">
        <color rgb="FF7F7F7F"/>
      </bottom>
      <diagonal/>
    </border>
    <border diagonalUp="false" diagonalDown="false">
      <left style="medium">
        <color rgb="FF7F7F7F"/>
      </left>
      <right style="medium">
        <color rgb="FF7F7F7F"/>
      </right>
      <top style="medium">
        <color rgb="FF7F7F7F"/>
      </top>
      <bottom/>
      <diagonal/>
    </border>
    <border diagonalUp="false" diagonalDown="false">
      <left/>
      <right/>
      <top style="medium">
        <color rgb="FF7F7F7F"/>
      </top>
      <bottom/>
      <diagonal/>
    </border>
    <border diagonalUp="false" diagonalDown="false">
      <left style="medium">
        <color rgb="FF7F7F7F"/>
      </left>
      <right/>
      <top/>
      <bottom style="medium">
        <color rgb="FF7F7F7F"/>
      </bottom>
      <diagonal/>
    </border>
    <border diagonalUp="false" diagonalDown="false">
      <left/>
      <right/>
      <top/>
      <bottom style="medium">
        <color rgb="FF7F7F7F"/>
      </bottom>
      <diagonal/>
    </border>
    <border diagonalUp="false" diagonalDown="false">
      <left/>
      <right style="medium">
        <color rgb="FF7F7F7F"/>
      </right>
      <top/>
      <bottom style="medium">
        <color rgb="FF7F7F7F"/>
      </bottom>
      <diagonal/>
    </border>
    <border diagonalUp="false" diagonalDown="false">
      <left/>
      <right/>
      <top style="thin">
        <color rgb="FF7F7F7F"/>
      </top>
      <bottom/>
      <diagonal/>
    </border>
    <border diagonalUp="false" diagonalDown="false">
      <left/>
      <right/>
      <top/>
      <bottom style="thin">
        <color rgb="FF7F7F7F"/>
      </bottom>
      <diagonal/>
    </border>
    <border diagonalUp="false" diagonalDown="false">
      <left style="medium">
        <color rgb="FFD8D8D8"/>
      </left>
      <right style="medium">
        <color rgb="FFD8D8D8"/>
      </right>
      <top style="medium">
        <color rgb="FFD8D8D8"/>
      </top>
      <bottom style="thin">
        <color rgb="FFD8D8D8"/>
      </bottom>
      <diagonal/>
    </border>
    <border diagonalUp="false" diagonalDown="false">
      <left style="medium">
        <color rgb="FFD8D8D8"/>
      </left>
      <right style="thin">
        <color rgb="FFD8D8D8"/>
      </right>
      <top style="thin">
        <color rgb="FFD8D8D8"/>
      </top>
      <bottom style="thin">
        <color rgb="FFD8D8D8"/>
      </bottom>
      <diagonal/>
    </border>
    <border diagonalUp="false" diagonalDown="false">
      <left style="thin">
        <color rgb="FFD8D8D8"/>
      </left>
      <right style="thin">
        <color rgb="FFD8D8D8"/>
      </right>
      <top style="thin">
        <color rgb="FFD8D8D8"/>
      </top>
      <bottom style="thin">
        <color rgb="FFD8D8D8"/>
      </bottom>
      <diagonal/>
    </border>
    <border diagonalUp="false" diagonalDown="false">
      <left style="thin">
        <color rgb="FFD8D8D8"/>
      </left>
      <right style="medium">
        <color rgb="FFD8D8D8"/>
      </right>
      <top style="thin">
        <color rgb="FFD8D8D8"/>
      </top>
      <bottom style="thin">
        <color rgb="FFD8D8D8"/>
      </bottom>
      <diagonal/>
    </border>
    <border diagonalUp="false" diagonalDown="false">
      <left style="medium">
        <color rgb="FFD8D8D8"/>
      </left>
      <right style="medium">
        <color rgb="FFD8D8D8"/>
      </right>
      <top style="thin">
        <color rgb="FFD8D8D8"/>
      </top>
      <bottom style="thin">
        <color rgb="FFD8D8D8"/>
      </bottom>
      <diagonal/>
    </border>
    <border diagonalUp="false" diagonalDown="false">
      <left style="medium">
        <color rgb="FFD8D8D8"/>
      </left>
      <right style="thin">
        <color rgb="FFD8D8D8"/>
      </right>
      <top style="thin">
        <color rgb="FFD8D8D8"/>
      </top>
      <bottom style="medium">
        <color rgb="FFD8D8D8"/>
      </bottom>
      <diagonal/>
    </border>
    <border diagonalUp="false" diagonalDown="false">
      <left style="thin">
        <color rgb="FFD8D8D8"/>
      </left>
      <right style="thin">
        <color rgb="FFD8D8D8"/>
      </right>
      <top style="thin">
        <color rgb="FFD8D8D8"/>
      </top>
      <bottom style="medium">
        <color rgb="FFD8D8D8"/>
      </bottom>
      <diagonal/>
    </border>
    <border diagonalUp="false" diagonalDown="false">
      <left style="thin">
        <color rgb="FFD8D8D8"/>
      </left>
      <right style="medium">
        <color rgb="FFD8D8D8"/>
      </right>
      <top style="thin">
        <color rgb="FFD8D8D8"/>
      </top>
      <bottom style="medium">
        <color rgb="FFD8D8D8"/>
      </bottom>
      <diagonal/>
    </border>
    <border diagonalUp="false" diagonalDown="false">
      <left style="thin">
        <color rgb="FF808080"/>
      </left>
      <right style="thin">
        <color rgb="FF808080"/>
      </right>
      <top style="thin">
        <color rgb="FF808080"/>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medium"/>
      <right style="medium"/>
      <top style="medium"/>
      <bottom style="thin">
        <color rgb="FF808080"/>
      </bottom>
      <diagonal/>
    </border>
    <border diagonalUp="false" diagonalDown="false">
      <left/>
      <right/>
      <top style="thin">
        <color rgb="FF808080"/>
      </top>
      <bottom style="thin">
        <color rgb="FF808080"/>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medium"/>
      <right style="medium"/>
      <top style="thin">
        <color rgb="FFC0C0C0"/>
      </top>
      <bottom style="thin">
        <color rgb="FFC0C0C0"/>
      </bottom>
      <diagonal/>
    </border>
    <border diagonalUp="false" diagonalDown="false">
      <left/>
      <right/>
      <top style="thin">
        <color rgb="FFC0C0C0"/>
      </top>
      <bottom style="thin">
        <color rgb="FFC0C0C0"/>
      </bottom>
      <diagonal/>
    </border>
    <border diagonalUp="false" diagonalDown="false">
      <left style="medium"/>
      <right style="medium"/>
      <top style="thin">
        <color rgb="FFC0C0C0"/>
      </top>
      <bottom style="medium"/>
      <diagonal/>
    </border>
    <border diagonalUp="false" diagonalDown="false">
      <left style="thin">
        <color rgb="FFC0C0C0"/>
      </left>
      <right style="thin">
        <color rgb="FFC0C0C0"/>
      </right>
      <top/>
      <bottom style="thin">
        <color rgb="FFC0C0C0"/>
      </bottom>
      <diagonal/>
    </border>
    <border diagonalUp="false" diagonalDown="false">
      <left style="thin">
        <color rgb="FFC0C0C0"/>
      </left>
      <right/>
      <top style="thin">
        <color rgb="FFC0C0C0"/>
      </top>
      <bottom style="thin">
        <color rgb="FFC0C0C0"/>
      </bottom>
      <diagonal/>
    </border>
    <border diagonalUp="false" diagonalDown="false">
      <left/>
      <right style="thin">
        <color rgb="FFC0C0C0"/>
      </right>
      <top style="thin">
        <color rgb="FFC0C0C0"/>
      </top>
      <bottom style="thin">
        <color rgb="FFC0C0C0"/>
      </bottom>
      <diagonal/>
    </border>
    <border diagonalUp="false" diagonalDown="false">
      <left style="medium">
        <color rgb="FFD8D8D8"/>
      </left>
      <right style="thin">
        <color rgb="FFD8D8D8"/>
      </right>
      <top style="medium">
        <color rgb="FFD8D8D8"/>
      </top>
      <bottom style="thin">
        <color rgb="FFD8D8D8"/>
      </bottom>
      <diagonal/>
    </border>
    <border diagonalUp="false" diagonalDown="false">
      <left style="thin">
        <color rgb="FFD8D8D8"/>
      </left>
      <right style="thin">
        <color rgb="FFD8D8D8"/>
      </right>
      <top style="medium">
        <color rgb="FFD8D8D8"/>
      </top>
      <bottom style="thin">
        <color rgb="FFD8D8D8"/>
      </bottom>
      <diagonal/>
    </border>
    <border diagonalUp="false" diagonalDown="false">
      <left style="thin">
        <color rgb="FFD8D8D8"/>
      </left>
      <right style="medium">
        <color rgb="FFD8D8D8"/>
      </right>
      <top style="medium">
        <color rgb="FFD8D8D8"/>
      </top>
      <bottom style="thin">
        <color rgb="FFD8D8D8"/>
      </bottom>
      <diagonal/>
    </border>
  </borders>
  <cellStyleXfs count="20">
    <xf numFmtId="170"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74">
    <xf numFmtId="170" fontId="0" fillId="0" borderId="0" xfId="0" applyFont="false" applyBorder="false" applyAlignment="false" applyProtection="false">
      <alignment horizontal="general" vertical="bottom" textRotation="0" wrapText="false" indent="0" shrinkToFit="false"/>
      <protection locked="true" hidden="false"/>
    </xf>
    <xf numFmtId="170" fontId="4" fillId="0" borderId="0" xfId="0" applyFont="true" applyBorder="true" applyAlignment="true" applyProtection="false">
      <alignment horizontal="center" vertical="bottom" textRotation="0" wrapText="false" indent="0" shrinkToFit="false"/>
      <protection locked="true" hidden="false"/>
    </xf>
    <xf numFmtId="171" fontId="5" fillId="0" borderId="0" xfId="0" applyFont="true" applyBorder="false" applyAlignment="false" applyProtection="false">
      <alignment horizontal="general" vertical="bottom" textRotation="0" wrapText="false" indent="0" shrinkToFit="false"/>
      <protection locked="true" hidden="false"/>
    </xf>
    <xf numFmtId="170" fontId="6" fillId="0" borderId="0" xfId="0" applyFont="true" applyBorder="false" applyAlignment="false" applyProtection="false">
      <alignment horizontal="general" vertical="bottom" textRotation="0" wrapText="false" indent="0" shrinkToFit="false"/>
      <protection locked="true" hidden="false"/>
    </xf>
    <xf numFmtId="170" fontId="6" fillId="0" borderId="0" xfId="0" applyFont="true" applyBorder="false" applyAlignment="true" applyProtection="false">
      <alignment horizontal="right" vertical="bottom" textRotation="0" wrapText="false" indent="0" shrinkToFit="false"/>
      <protection locked="true" hidden="false"/>
    </xf>
    <xf numFmtId="170" fontId="7" fillId="2" borderId="1" xfId="0" applyFont="true" applyBorder="true" applyAlignment="true" applyProtection="false">
      <alignment horizontal="left" vertical="center" textRotation="0" wrapText="false" indent="0" shrinkToFit="false"/>
      <protection locked="true" hidden="false"/>
    </xf>
    <xf numFmtId="170" fontId="8" fillId="3" borderId="2" xfId="0" applyFont="true" applyBorder="true" applyAlignment="true" applyProtection="false">
      <alignment horizontal="left" vertical="top" textRotation="0" wrapText="false" indent="0" shrinkToFit="false"/>
      <protection locked="true" hidden="false"/>
    </xf>
    <xf numFmtId="170" fontId="8" fillId="0" borderId="3" xfId="0" applyFont="true" applyBorder="true" applyAlignment="true" applyProtection="false">
      <alignment horizontal="center" vertical="top" textRotation="0" wrapText="false" indent="0" shrinkToFit="false"/>
      <protection locked="true" hidden="false"/>
    </xf>
    <xf numFmtId="170" fontId="8" fillId="3" borderId="4" xfId="0" applyFont="true" applyBorder="true" applyAlignment="true" applyProtection="false">
      <alignment horizontal="left" vertical="top" textRotation="0" wrapText="false" indent="0" shrinkToFit="false"/>
      <protection locked="true" hidden="false"/>
    </xf>
    <xf numFmtId="172" fontId="8" fillId="0" borderId="3" xfId="0" applyFont="true" applyBorder="true" applyAlignment="true" applyProtection="false">
      <alignment horizontal="center" vertical="top" textRotation="0" wrapText="false" indent="0" shrinkToFit="false"/>
      <protection locked="true" hidden="false"/>
    </xf>
    <xf numFmtId="170" fontId="8" fillId="3" borderId="5" xfId="0" applyFont="true" applyBorder="true" applyAlignment="true" applyProtection="false">
      <alignment horizontal="left" vertical="top" textRotation="0" wrapText="false" indent="0" shrinkToFit="false"/>
      <protection locked="true" hidden="false"/>
    </xf>
    <xf numFmtId="170" fontId="7" fillId="2" borderId="6" xfId="0" applyFont="true" applyBorder="true" applyAlignment="true" applyProtection="false">
      <alignment horizontal="general" vertical="center" textRotation="0" wrapText="false" indent="0" shrinkToFit="false"/>
      <protection locked="true" hidden="false"/>
    </xf>
    <xf numFmtId="170" fontId="7" fillId="2" borderId="7" xfId="0" applyFont="true" applyBorder="true" applyAlignment="true" applyProtection="false">
      <alignment horizontal="center" vertical="center" textRotation="0" wrapText="false" indent="0" shrinkToFit="false"/>
      <protection locked="true" hidden="false"/>
    </xf>
    <xf numFmtId="170" fontId="7" fillId="2" borderId="8" xfId="0" applyFont="true" applyBorder="true" applyAlignment="true" applyProtection="false">
      <alignment horizontal="center" vertical="center" textRotation="0" wrapText="false" indent="0" shrinkToFit="false"/>
      <protection locked="true" hidden="false"/>
    </xf>
    <xf numFmtId="173" fontId="9" fillId="4" borderId="9" xfId="0" applyFont="true" applyBorder="true" applyAlignment="true" applyProtection="false">
      <alignment horizontal="center" vertical="top" textRotation="0" wrapText="false" indent="0" shrinkToFit="false"/>
      <protection locked="true" hidden="false"/>
    </xf>
    <xf numFmtId="173" fontId="9" fillId="4" borderId="10" xfId="0" applyFont="true" applyBorder="true" applyAlignment="true" applyProtection="false">
      <alignment horizontal="center" vertical="top" textRotation="0" wrapText="false" indent="0" shrinkToFit="false"/>
      <protection locked="true" hidden="false"/>
    </xf>
    <xf numFmtId="173" fontId="9" fillId="4" borderId="11" xfId="0" applyFont="true" applyBorder="true" applyAlignment="true" applyProtection="false">
      <alignment horizontal="center" vertical="top" textRotation="0" wrapText="false" indent="0" shrinkToFit="false"/>
      <protection locked="true" hidden="false"/>
    </xf>
    <xf numFmtId="173" fontId="9" fillId="4" borderId="12" xfId="0" applyFont="true" applyBorder="true" applyAlignment="true" applyProtection="false">
      <alignment horizontal="center" vertical="top" textRotation="0" wrapText="false" indent="0" shrinkToFit="false"/>
      <protection locked="true" hidden="false"/>
    </xf>
    <xf numFmtId="173" fontId="9" fillId="5" borderId="13" xfId="0" applyFont="true" applyBorder="true" applyAlignment="true" applyProtection="false">
      <alignment horizontal="center" vertical="top" textRotation="0" wrapText="false" indent="0" shrinkToFit="false"/>
      <protection locked="true" hidden="false"/>
    </xf>
    <xf numFmtId="173" fontId="9" fillId="5" borderId="14" xfId="0" applyFont="true" applyBorder="true" applyAlignment="true" applyProtection="false">
      <alignment horizontal="center" vertical="top" textRotation="0" wrapText="false" indent="0" shrinkToFit="false"/>
      <protection locked="true" hidden="false"/>
    </xf>
    <xf numFmtId="174" fontId="10" fillId="4" borderId="15" xfId="0" applyFont="true" applyBorder="true" applyAlignment="true" applyProtection="false">
      <alignment horizontal="center" vertical="center" textRotation="0" wrapText="false" indent="0" shrinkToFit="false"/>
      <protection locked="true" hidden="false"/>
    </xf>
    <xf numFmtId="170" fontId="10" fillId="5" borderId="16" xfId="0" applyFont="true" applyBorder="true" applyAlignment="true" applyProtection="false">
      <alignment horizontal="center" vertical="center" textRotation="0" wrapText="false" indent="0" shrinkToFit="false"/>
      <protection locked="true" hidden="false"/>
    </xf>
    <xf numFmtId="170" fontId="11" fillId="3" borderId="3" xfId="0" applyFont="true" applyBorder="true" applyAlignment="true" applyProtection="false">
      <alignment horizontal="center" vertical="top" textRotation="0" wrapText="false" indent="0" shrinkToFit="false"/>
      <protection locked="true" hidden="false"/>
    </xf>
    <xf numFmtId="170" fontId="14" fillId="0" borderId="0" xfId="0" applyFont="true" applyBorder="true" applyAlignment="true" applyProtection="false">
      <alignment horizontal="left" vertical="center" textRotation="0" wrapText="false" indent="0" shrinkToFit="false"/>
      <protection locked="true" hidden="false"/>
    </xf>
    <xf numFmtId="170" fontId="15" fillId="6" borderId="17" xfId="0" applyFont="true" applyBorder="true" applyAlignment="true" applyProtection="false">
      <alignment horizontal="center" vertical="center" textRotation="0" wrapText="true" indent="0" shrinkToFit="false"/>
      <protection locked="true" hidden="false"/>
    </xf>
    <xf numFmtId="170" fontId="15" fillId="6" borderId="7" xfId="0" applyFont="true" applyBorder="true" applyAlignment="true" applyProtection="false">
      <alignment horizontal="center" vertical="center" textRotation="0" wrapText="true" indent="0" shrinkToFit="false"/>
      <protection locked="true" hidden="false"/>
    </xf>
    <xf numFmtId="173" fontId="15" fillId="6" borderId="6" xfId="0" applyFont="true" applyBorder="true" applyAlignment="true" applyProtection="false">
      <alignment horizontal="center" vertical="center" textRotation="0" wrapText="true" indent="0" shrinkToFit="false"/>
      <protection locked="true" hidden="false"/>
    </xf>
    <xf numFmtId="170" fontId="15" fillId="6" borderId="18" xfId="0" applyFont="true" applyBorder="true" applyAlignment="true" applyProtection="false">
      <alignment horizontal="center" vertical="center" textRotation="0" wrapText="true" indent="0" shrinkToFit="false"/>
      <protection locked="true" hidden="false"/>
    </xf>
    <xf numFmtId="170" fontId="8" fillId="3" borderId="19" xfId="0" applyFont="true" applyBorder="true" applyAlignment="true" applyProtection="false">
      <alignment horizontal="center" vertical="bottom" textRotation="0" wrapText="true" indent="0" shrinkToFit="false"/>
      <protection locked="true" hidden="false"/>
    </xf>
    <xf numFmtId="170" fontId="8" fillId="0" borderId="20" xfId="0" applyFont="true" applyBorder="true" applyAlignment="true" applyProtection="false">
      <alignment horizontal="general" vertical="bottom" textRotation="0" wrapText="true" indent="0" shrinkToFit="false"/>
      <protection locked="true" hidden="false"/>
    </xf>
    <xf numFmtId="173" fontId="8" fillId="4" borderId="21" xfId="0" applyFont="true" applyBorder="true" applyAlignment="true" applyProtection="false">
      <alignment horizontal="center" vertical="center" textRotation="0" wrapText="true" indent="0" shrinkToFit="false"/>
      <protection locked="true" hidden="false"/>
    </xf>
    <xf numFmtId="175" fontId="8" fillId="4" borderId="19" xfId="0" applyFont="true" applyBorder="true" applyAlignment="true" applyProtection="false">
      <alignment horizontal="center" vertical="center" textRotation="0" wrapText="true" indent="0" shrinkToFit="false"/>
      <protection locked="true" hidden="false"/>
    </xf>
    <xf numFmtId="175" fontId="8" fillId="4" borderId="22" xfId="0" applyFont="true" applyBorder="true" applyAlignment="true" applyProtection="false">
      <alignment horizontal="center" vertical="center" textRotation="0" wrapText="true" indent="0" shrinkToFit="false"/>
      <protection locked="true" hidden="false"/>
    </xf>
    <xf numFmtId="170" fontId="4" fillId="0" borderId="0" xfId="0" applyFont="true" applyBorder="false" applyAlignment="false" applyProtection="false">
      <alignment horizontal="general" vertical="bottom" textRotation="0" wrapText="false" indent="0" shrinkToFit="false"/>
      <protection locked="true" hidden="false"/>
    </xf>
    <xf numFmtId="170" fontId="8" fillId="0" borderId="20" xfId="0" applyFont="true" applyBorder="true" applyAlignment="false" applyProtection="false">
      <alignment horizontal="general" vertical="bottom" textRotation="0" wrapText="false" indent="0" shrinkToFit="false"/>
      <protection locked="true" hidden="false"/>
    </xf>
    <xf numFmtId="170" fontId="16" fillId="0" borderId="23" xfId="0" applyFont="true" applyBorder="true" applyAlignment="true" applyProtection="false">
      <alignment horizontal="general" vertical="bottom" textRotation="0" wrapText="true" indent="0" shrinkToFit="false"/>
      <protection locked="true" hidden="false"/>
    </xf>
    <xf numFmtId="170" fontId="8" fillId="0" borderId="23" xfId="0" applyFont="true" applyBorder="true" applyAlignment="true" applyProtection="false">
      <alignment horizontal="general" vertical="bottom" textRotation="0" wrapText="true" indent="0" shrinkToFit="false"/>
      <protection locked="true" hidden="false"/>
    </xf>
    <xf numFmtId="170" fontId="8" fillId="3" borderId="24" xfId="0" applyFont="true" applyBorder="true" applyAlignment="true" applyProtection="false">
      <alignment horizontal="center" vertical="bottom" textRotation="0" wrapText="true" indent="0" shrinkToFit="false"/>
      <protection locked="true" hidden="false"/>
    </xf>
    <xf numFmtId="170" fontId="8" fillId="3" borderId="25" xfId="0" applyFont="true" applyBorder="true" applyAlignment="true" applyProtection="false">
      <alignment horizontal="center" vertical="bottom" textRotation="0" wrapText="true" indent="0" shrinkToFit="false"/>
      <protection locked="true" hidden="false"/>
    </xf>
    <xf numFmtId="170" fontId="8" fillId="0" borderId="26" xfId="0" applyFont="true" applyBorder="true" applyAlignment="true" applyProtection="false">
      <alignment horizontal="general" vertical="bottom" textRotation="0" wrapText="true" indent="0" shrinkToFit="false"/>
      <protection locked="true" hidden="false"/>
    </xf>
    <xf numFmtId="173" fontId="8" fillId="4" borderId="27" xfId="0" applyFont="true" applyBorder="true" applyAlignment="true" applyProtection="false">
      <alignment horizontal="center" vertical="center" textRotation="0" wrapText="true" indent="0" shrinkToFit="false"/>
      <protection locked="true" hidden="false"/>
    </xf>
    <xf numFmtId="175" fontId="8" fillId="4" borderId="28" xfId="0" applyFont="true" applyBorder="true" applyAlignment="true" applyProtection="false">
      <alignment horizontal="center" vertical="center" textRotation="0" wrapText="true" indent="0" shrinkToFit="false"/>
      <protection locked="true" hidden="false"/>
    </xf>
    <xf numFmtId="175" fontId="8" fillId="4" borderId="29" xfId="0" applyFont="true" applyBorder="true" applyAlignment="true" applyProtection="false">
      <alignment horizontal="center" vertical="center" textRotation="0" wrapText="true" indent="0" shrinkToFit="false"/>
      <protection locked="true" hidden="false"/>
    </xf>
    <xf numFmtId="170" fontId="8" fillId="7" borderId="0" xfId="0" applyFont="true" applyBorder="false" applyAlignment="true" applyProtection="false">
      <alignment horizontal="center" vertical="bottom" textRotation="0" wrapText="true" indent="0" shrinkToFit="false"/>
      <protection locked="true" hidden="false"/>
    </xf>
    <xf numFmtId="170" fontId="8" fillId="7" borderId="0" xfId="0" applyFont="true" applyBorder="false" applyAlignment="true" applyProtection="false">
      <alignment horizontal="general" vertical="bottom" textRotation="0" wrapText="true" indent="0" shrinkToFit="false"/>
      <protection locked="true" hidden="false"/>
    </xf>
    <xf numFmtId="173" fontId="8" fillId="7" borderId="0" xfId="0" applyFont="true" applyBorder="false" applyAlignment="true" applyProtection="false">
      <alignment horizontal="general" vertical="bottom" textRotation="0" wrapText="true" indent="0" shrinkToFit="false"/>
      <protection locked="true" hidden="false"/>
    </xf>
    <xf numFmtId="175" fontId="8" fillId="7" borderId="0" xfId="0" applyFont="true" applyBorder="false" applyAlignment="true" applyProtection="false">
      <alignment horizontal="center" vertical="center" textRotation="0" wrapText="true" indent="0" shrinkToFit="false"/>
      <protection locked="true" hidden="false"/>
    </xf>
    <xf numFmtId="170" fontId="4" fillId="7" borderId="0" xfId="0" applyFont="true" applyBorder="false" applyAlignment="true" applyProtection="false">
      <alignment horizontal="center" vertical="bottom" textRotation="0" wrapText="false" indent="0" shrinkToFit="false"/>
      <protection locked="true" hidden="false"/>
    </xf>
    <xf numFmtId="170" fontId="4" fillId="7" borderId="0" xfId="0" applyFont="true" applyBorder="false" applyAlignment="false" applyProtection="false">
      <alignment horizontal="general" vertical="bottom" textRotation="0" wrapText="false" indent="0" shrinkToFit="false"/>
      <protection locked="true" hidden="false"/>
    </xf>
    <xf numFmtId="173" fontId="4" fillId="7" borderId="0" xfId="0" applyFont="true" applyBorder="false" applyAlignment="false" applyProtection="false">
      <alignment horizontal="general" vertical="bottom" textRotation="0" wrapText="false" indent="0" shrinkToFit="false"/>
      <protection locked="true" hidden="false"/>
    </xf>
    <xf numFmtId="170" fontId="4" fillId="7" borderId="0" xfId="0" applyFont="true" applyBorder="false" applyAlignment="true" applyProtection="false">
      <alignment horizontal="center" vertical="center" textRotation="0" wrapText="false" indent="0" shrinkToFit="false"/>
      <protection locked="true" hidden="false"/>
    </xf>
    <xf numFmtId="170" fontId="4" fillId="0" borderId="0" xfId="0" applyFont="true" applyBorder="false" applyAlignment="true" applyProtection="false">
      <alignment horizontal="center" vertical="bottom" textRotation="0" wrapText="false" indent="0" shrinkToFit="false"/>
      <protection locked="true" hidden="false"/>
    </xf>
    <xf numFmtId="173" fontId="4" fillId="0" borderId="0" xfId="0" applyFont="true" applyBorder="false" applyAlignment="false" applyProtection="false">
      <alignment horizontal="general" vertical="bottom" textRotation="0" wrapText="false" indent="0" shrinkToFit="false"/>
      <protection locked="true" hidden="false"/>
    </xf>
    <xf numFmtId="170" fontId="4" fillId="0" borderId="0" xfId="0" applyFont="true" applyBorder="false" applyAlignment="true" applyProtection="false">
      <alignment horizontal="center" vertical="center" textRotation="0" wrapText="false" indent="0" shrinkToFit="false"/>
      <protection locked="true" hidden="false"/>
    </xf>
    <xf numFmtId="170" fontId="14" fillId="0" borderId="0" xfId="0" applyFont="true" applyBorder="true" applyAlignment="true" applyProtection="false">
      <alignment horizontal="center" vertical="center" textRotation="0" wrapText="false" indent="0" shrinkToFit="false"/>
      <protection locked="true" hidden="false"/>
    </xf>
    <xf numFmtId="170" fontId="14" fillId="0" borderId="0" xfId="0" applyFont="true" applyBorder="false" applyAlignment="true" applyProtection="false">
      <alignment horizontal="center" vertical="center" textRotation="0" wrapText="false" indent="0" shrinkToFit="false"/>
      <protection locked="true" hidden="false"/>
    </xf>
    <xf numFmtId="170" fontId="17" fillId="0" borderId="0" xfId="0" applyFont="true" applyBorder="false" applyAlignment="true" applyProtection="false">
      <alignment horizontal="left" vertical="center" textRotation="0" wrapText="false" indent="0" shrinkToFit="false"/>
      <protection locked="true" hidden="false"/>
    </xf>
    <xf numFmtId="170" fontId="15" fillId="6" borderId="30" xfId="0" applyFont="true" applyBorder="true" applyAlignment="true" applyProtection="false">
      <alignment horizontal="center" vertical="center" textRotation="0" wrapText="true" indent="0" shrinkToFit="false"/>
      <protection locked="true" hidden="false"/>
    </xf>
    <xf numFmtId="170" fontId="15" fillId="6" borderId="6" xfId="0" applyFont="true" applyBorder="true" applyAlignment="true" applyProtection="false">
      <alignment horizontal="center" vertical="center" textRotation="0" wrapText="true" indent="0" shrinkToFit="false"/>
      <protection locked="true" hidden="false"/>
    </xf>
    <xf numFmtId="170" fontId="15" fillId="6" borderId="31" xfId="0" applyFont="true" applyBorder="true" applyAlignment="true" applyProtection="false">
      <alignment horizontal="center" vertical="center" textRotation="0" wrapText="true" indent="0" shrinkToFit="false"/>
      <protection locked="true" hidden="false"/>
    </xf>
    <xf numFmtId="170" fontId="15" fillId="6" borderId="32" xfId="0" applyFont="true" applyBorder="true" applyAlignment="true" applyProtection="false">
      <alignment horizontal="center" vertical="center" textRotation="0" wrapText="true" indent="0" shrinkToFit="false"/>
      <protection locked="true" hidden="false"/>
    </xf>
    <xf numFmtId="170" fontId="8" fillId="3" borderId="4" xfId="0" applyFont="true" applyBorder="true" applyAlignment="true" applyProtection="false">
      <alignment horizontal="center" vertical="center" textRotation="0" wrapText="true" indent="0" shrinkToFit="false"/>
      <protection locked="true" hidden="false"/>
    </xf>
    <xf numFmtId="170" fontId="8" fillId="0" borderId="33" xfId="0" applyFont="true" applyBorder="true" applyAlignment="true" applyProtection="false">
      <alignment horizontal="general" vertical="bottom" textRotation="0" wrapText="true" indent="0" shrinkToFit="false"/>
      <protection locked="true" hidden="false"/>
    </xf>
    <xf numFmtId="173" fontId="8" fillId="4" borderId="34" xfId="0" applyFont="true" applyBorder="true" applyAlignment="true" applyProtection="false">
      <alignment horizontal="center" vertical="center" textRotation="0" wrapText="true" indent="0" shrinkToFit="false"/>
      <protection locked="true" hidden="false"/>
    </xf>
    <xf numFmtId="176" fontId="8" fillId="4" borderId="34" xfId="0" applyFont="true" applyBorder="true" applyAlignment="true" applyProtection="false">
      <alignment horizontal="center" vertical="center" textRotation="0" wrapText="true" indent="0" shrinkToFit="false"/>
      <protection locked="true" hidden="false"/>
    </xf>
    <xf numFmtId="175" fontId="8" fillId="8" borderId="9" xfId="0" applyFont="true" applyBorder="true" applyAlignment="true" applyProtection="false">
      <alignment horizontal="center" vertical="center" textRotation="0" wrapText="true" indent="0" shrinkToFit="false"/>
      <protection locked="true" hidden="false"/>
    </xf>
    <xf numFmtId="175" fontId="8" fillId="8" borderId="3" xfId="0" applyFont="true" applyBorder="true" applyAlignment="true" applyProtection="false">
      <alignment horizontal="center" vertical="center" textRotation="0" wrapText="true" indent="0" shrinkToFit="false"/>
      <protection locked="true" hidden="false"/>
    </xf>
    <xf numFmtId="170" fontId="18" fillId="0" borderId="3" xfId="0" applyFont="true" applyBorder="true" applyAlignment="true" applyProtection="false">
      <alignment horizontal="general" vertical="bottom" textRotation="0" wrapText="true" indent="0" shrinkToFit="false"/>
      <protection locked="true" hidden="false"/>
    </xf>
    <xf numFmtId="170" fontId="8" fillId="0" borderId="35" xfId="0" applyFont="true" applyBorder="true" applyAlignment="true" applyProtection="false">
      <alignment horizontal="general" vertical="bottom" textRotation="0" wrapText="true" indent="0" shrinkToFit="false"/>
      <protection locked="true" hidden="false"/>
    </xf>
    <xf numFmtId="170" fontId="8" fillId="0" borderId="3" xfId="0" applyFont="true" applyBorder="true" applyAlignment="true" applyProtection="false">
      <alignment horizontal="general" vertical="bottom" textRotation="0" wrapText="true" indent="0" shrinkToFit="false"/>
      <protection locked="true" hidden="false"/>
    </xf>
    <xf numFmtId="170" fontId="18" fillId="0" borderId="12" xfId="0" applyFont="true" applyBorder="true" applyAlignment="true" applyProtection="false">
      <alignment horizontal="general" vertical="bottom" textRotation="0" wrapText="true" indent="0" shrinkToFit="false"/>
      <protection locked="true" hidden="false"/>
    </xf>
    <xf numFmtId="170" fontId="18" fillId="3" borderId="4" xfId="0" applyFont="true" applyBorder="true" applyAlignment="true" applyProtection="false">
      <alignment horizontal="center" vertical="center" textRotation="0" wrapText="true" indent="0" shrinkToFit="false"/>
      <protection locked="true" hidden="false"/>
    </xf>
    <xf numFmtId="170" fontId="8" fillId="0" borderId="12" xfId="0" applyFont="true" applyBorder="true" applyAlignment="true" applyProtection="false">
      <alignment horizontal="general" vertical="bottom" textRotation="0" wrapText="true" indent="0" shrinkToFit="false"/>
      <protection locked="true" hidden="false"/>
    </xf>
    <xf numFmtId="170" fontId="8" fillId="3" borderId="36" xfId="0" applyFont="true" applyBorder="true" applyAlignment="true" applyProtection="false">
      <alignment horizontal="center" vertical="center" textRotation="0" wrapText="true" indent="0" shrinkToFit="false"/>
      <protection locked="true" hidden="false"/>
    </xf>
    <xf numFmtId="170" fontId="8" fillId="0" borderId="37" xfId="0" applyFont="true" applyBorder="true" applyAlignment="true" applyProtection="false">
      <alignment horizontal="general" vertical="bottom" textRotation="0" wrapText="true" indent="0" shrinkToFit="false"/>
      <protection locked="true" hidden="false"/>
    </xf>
    <xf numFmtId="173" fontId="8" fillId="4" borderId="38" xfId="0" applyFont="true" applyBorder="true" applyAlignment="true" applyProtection="false">
      <alignment horizontal="center" vertical="center" textRotation="0" wrapText="true" indent="0" shrinkToFit="false"/>
      <protection locked="true" hidden="false"/>
    </xf>
    <xf numFmtId="176" fontId="8" fillId="4" borderId="38" xfId="0" applyFont="true" applyBorder="true" applyAlignment="true" applyProtection="false">
      <alignment horizontal="center" vertical="center" textRotation="0" wrapText="true" indent="0" shrinkToFit="false"/>
      <protection locked="true" hidden="false"/>
    </xf>
    <xf numFmtId="170" fontId="8" fillId="3" borderId="5" xfId="0" applyFont="true" applyBorder="true" applyAlignment="true" applyProtection="false">
      <alignment horizontal="center" vertical="center" textRotation="0" wrapText="true" indent="0" shrinkToFit="false"/>
      <protection locked="true" hidden="false"/>
    </xf>
    <xf numFmtId="170" fontId="8" fillId="0" borderId="39" xfId="0" applyFont="true" applyBorder="true" applyAlignment="true" applyProtection="false">
      <alignment horizontal="general" vertical="bottom" textRotation="0" wrapText="true" indent="0" shrinkToFit="false"/>
      <protection locked="true" hidden="false"/>
    </xf>
    <xf numFmtId="173" fontId="8" fillId="4" borderId="40" xfId="0" applyFont="true" applyBorder="true" applyAlignment="true" applyProtection="false">
      <alignment horizontal="center" vertical="center" textRotation="0" wrapText="true" indent="0" shrinkToFit="false"/>
      <protection locked="true" hidden="false"/>
    </xf>
    <xf numFmtId="176" fontId="8" fillId="4" borderId="40" xfId="0" applyFont="true" applyBorder="true" applyAlignment="true" applyProtection="false">
      <alignment horizontal="center" vertical="center" textRotation="0" wrapText="true" indent="0" shrinkToFit="false"/>
      <protection locked="true" hidden="false"/>
    </xf>
    <xf numFmtId="175" fontId="8" fillId="8" borderId="41" xfId="0" applyFont="true" applyBorder="true" applyAlignment="true" applyProtection="false">
      <alignment horizontal="center" vertical="center" textRotation="0" wrapText="true" indent="0" shrinkToFit="false"/>
      <protection locked="true" hidden="false"/>
    </xf>
    <xf numFmtId="170" fontId="8" fillId="0" borderId="42" xfId="0" applyFont="true" applyBorder="true" applyAlignment="true" applyProtection="false">
      <alignment horizontal="general" vertical="bottom" textRotation="0" wrapText="true" indent="0" shrinkToFit="false"/>
      <protection locked="true" hidden="false"/>
    </xf>
    <xf numFmtId="170" fontId="19" fillId="7" borderId="0" xfId="0" applyFont="true" applyBorder="true" applyAlignment="true" applyProtection="false">
      <alignment horizontal="center" vertical="bottom" textRotation="0" wrapText="false" indent="0" shrinkToFit="false"/>
      <protection locked="true" hidden="false"/>
    </xf>
    <xf numFmtId="170" fontId="19" fillId="7" borderId="0" xfId="0" applyFont="true" applyBorder="false" applyAlignment="true" applyProtection="false">
      <alignment horizontal="center" vertical="bottom" textRotation="0" wrapText="false" indent="0" shrinkToFit="false"/>
      <protection locked="true" hidden="false"/>
    </xf>
    <xf numFmtId="170" fontId="20" fillId="9" borderId="43" xfId="0" applyFont="true" applyBorder="true" applyAlignment="true" applyProtection="false">
      <alignment horizontal="left" vertical="center" textRotation="0" wrapText="false" indent="0" shrinkToFit="false"/>
      <protection locked="true" hidden="false"/>
    </xf>
    <xf numFmtId="170" fontId="4" fillId="0" borderId="44" xfId="0" applyFont="true" applyBorder="true" applyAlignment="true" applyProtection="false">
      <alignment horizontal="center" vertical="center" textRotation="0" wrapText="true" indent="0" shrinkToFit="false"/>
      <protection locked="true" hidden="false"/>
    </xf>
    <xf numFmtId="170" fontId="8" fillId="0" borderId="0" xfId="0" applyFont="true" applyBorder="false" applyAlignment="false" applyProtection="false">
      <alignment horizontal="general" vertical="bottom" textRotation="0" wrapText="false" indent="0" shrinkToFit="false"/>
      <protection locked="true" hidden="false"/>
    </xf>
    <xf numFmtId="170" fontId="8" fillId="0" borderId="0" xfId="0" applyFont="true" applyBorder="false" applyAlignment="true" applyProtection="false">
      <alignment horizontal="center" vertical="center" textRotation="0" wrapText="false" indent="0" shrinkToFit="false"/>
      <protection locked="true" hidden="false"/>
    </xf>
    <xf numFmtId="170" fontId="10" fillId="0" borderId="0" xfId="0" applyFont="true" applyBorder="false" applyAlignment="true" applyProtection="false">
      <alignment horizontal="general" vertical="bottom" textRotation="0" wrapText="true" indent="0" shrinkToFit="false"/>
      <protection locked="true" hidden="false"/>
    </xf>
    <xf numFmtId="170" fontId="10" fillId="0" borderId="0" xfId="0" applyFont="true" applyBorder="false" applyAlignment="true" applyProtection="false">
      <alignment horizontal="center" vertical="center" textRotation="0" wrapText="true" indent="0" shrinkToFit="false"/>
      <protection locked="true" hidden="false"/>
    </xf>
    <xf numFmtId="170" fontId="8" fillId="0" borderId="0" xfId="0" applyFont="true" applyBorder="false" applyAlignment="true" applyProtection="false">
      <alignment horizontal="general" vertical="bottom" textRotation="0" wrapText="true" indent="0" shrinkToFit="false"/>
      <protection locked="true" hidden="false"/>
    </xf>
    <xf numFmtId="170" fontId="8" fillId="0" borderId="0" xfId="0" applyFont="true" applyBorder="false" applyAlignment="true" applyProtection="false">
      <alignment horizontal="center" vertical="center" textRotation="0" wrapText="true" indent="0" shrinkToFit="false"/>
      <protection locked="true" hidden="false"/>
    </xf>
    <xf numFmtId="170" fontId="15" fillId="10" borderId="30" xfId="0" applyFont="true" applyBorder="true" applyAlignment="true" applyProtection="false">
      <alignment horizontal="center" vertical="bottom" textRotation="0" wrapText="false" indent="0" shrinkToFit="false"/>
      <protection locked="true" hidden="false"/>
    </xf>
    <xf numFmtId="170" fontId="10" fillId="11" borderId="18" xfId="0" applyFont="true" applyBorder="true" applyAlignment="true" applyProtection="false">
      <alignment horizontal="center" vertical="top" textRotation="0" wrapText="false" indent="0" shrinkToFit="false"/>
      <protection locked="true" hidden="false"/>
    </xf>
    <xf numFmtId="170" fontId="10" fillId="0" borderId="0" xfId="0" applyFont="true" applyBorder="false" applyAlignment="true" applyProtection="false">
      <alignment horizontal="center" vertical="top" textRotation="0" wrapText="false" indent="0" shrinkToFit="false"/>
      <protection locked="true" hidden="false"/>
    </xf>
    <xf numFmtId="170" fontId="15" fillId="6" borderId="30" xfId="0" applyFont="true" applyBorder="true" applyAlignment="true" applyProtection="false">
      <alignment horizontal="center" vertical="bottom" textRotation="0" wrapText="true" indent="0" shrinkToFit="false"/>
      <protection locked="true" hidden="false"/>
    </xf>
    <xf numFmtId="170" fontId="15" fillId="6" borderId="45" xfId="0" applyFont="true" applyBorder="true" applyAlignment="true" applyProtection="false">
      <alignment horizontal="center" vertical="center" textRotation="0" wrapText="true" indent="0" shrinkToFit="false"/>
      <protection locked="true" hidden="false"/>
    </xf>
    <xf numFmtId="170" fontId="15" fillId="10" borderId="1" xfId="0" applyFont="true" applyBorder="true" applyAlignment="true" applyProtection="false">
      <alignment horizontal="center" vertical="bottom" textRotation="0" wrapText="true" indent="0" shrinkToFit="false"/>
      <protection locked="true" hidden="false"/>
    </xf>
    <xf numFmtId="170" fontId="15" fillId="10" borderId="0" xfId="0" applyFont="true" applyBorder="false" applyAlignment="true" applyProtection="false">
      <alignment horizontal="center" vertical="bottom" textRotation="0" wrapText="true" indent="0" shrinkToFit="false"/>
      <protection locked="true" hidden="false"/>
    </xf>
    <xf numFmtId="170" fontId="15" fillId="10" borderId="46" xfId="0" applyFont="true" applyBorder="true" applyAlignment="true" applyProtection="false">
      <alignment horizontal="center" vertical="bottom" textRotation="0" wrapText="true" indent="0" shrinkToFit="false"/>
      <protection locked="true" hidden="false"/>
    </xf>
    <xf numFmtId="170" fontId="15" fillId="6" borderId="18" xfId="0" applyFont="true" applyBorder="true" applyAlignment="true" applyProtection="false">
      <alignment horizontal="center" vertical="bottom" textRotation="0" wrapText="true" indent="0" shrinkToFit="false"/>
      <protection locked="true" hidden="false"/>
    </xf>
    <xf numFmtId="170" fontId="15" fillId="6" borderId="17" xfId="0" applyFont="true" applyBorder="true" applyAlignment="true" applyProtection="false">
      <alignment horizontal="center" vertical="bottom" textRotation="0" wrapText="true" indent="0" shrinkToFit="false"/>
      <protection locked="true" hidden="false"/>
    </xf>
    <xf numFmtId="170" fontId="15" fillId="6" borderId="47" xfId="0" applyFont="true" applyBorder="true" applyAlignment="true" applyProtection="false">
      <alignment horizontal="center" vertical="bottom" textRotation="0" wrapText="true" indent="0" shrinkToFit="false"/>
      <protection locked="true" hidden="false"/>
    </xf>
    <xf numFmtId="170" fontId="15" fillId="10" borderId="45" xfId="0" applyFont="true" applyBorder="true" applyAlignment="true" applyProtection="false">
      <alignment horizontal="center" vertical="bottom" textRotation="0" wrapText="true" indent="0" shrinkToFit="false"/>
      <protection locked="true" hidden="false"/>
    </xf>
    <xf numFmtId="170" fontId="15" fillId="10" borderId="48" xfId="0" applyFont="true" applyBorder="true" applyAlignment="true" applyProtection="false">
      <alignment horizontal="center" vertical="bottom" textRotation="0" wrapText="true" indent="0" shrinkToFit="false"/>
      <protection locked="true" hidden="false"/>
    </xf>
    <xf numFmtId="170" fontId="15" fillId="6" borderId="7" xfId="0" applyFont="true" applyBorder="true" applyAlignment="true" applyProtection="false">
      <alignment horizontal="center" vertical="bottom" textRotation="0" wrapText="true" indent="0" shrinkToFit="false"/>
      <protection locked="true" hidden="false"/>
    </xf>
    <xf numFmtId="170" fontId="15" fillId="6" borderId="49" xfId="0" applyFont="true" applyBorder="true" applyAlignment="true" applyProtection="false">
      <alignment horizontal="center" vertical="bottom" textRotation="0" wrapText="false" indent="0" shrinkToFit="false"/>
      <protection locked="true" hidden="false"/>
    </xf>
    <xf numFmtId="170" fontId="15" fillId="6" borderId="50" xfId="0" applyFont="true" applyBorder="true" applyAlignment="true" applyProtection="false">
      <alignment horizontal="center" vertical="bottom" textRotation="0" wrapText="true" indent="0" shrinkToFit="false"/>
      <protection locked="true" hidden="false"/>
    </xf>
    <xf numFmtId="170" fontId="15" fillId="6" borderId="17" xfId="0" applyFont="true" applyBorder="true" applyAlignment="true" applyProtection="false">
      <alignment horizontal="center" vertical="bottom" textRotation="0" wrapText="false" indent="0" shrinkToFit="false"/>
      <protection locked="true" hidden="false"/>
    </xf>
    <xf numFmtId="170" fontId="15" fillId="6" borderId="18" xfId="0" applyFont="true" applyBorder="true" applyAlignment="true" applyProtection="false">
      <alignment horizontal="center" vertical="bottom" textRotation="0" wrapText="false" indent="0" shrinkToFit="false"/>
      <protection locked="true" hidden="false"/>
    </xf>
    <xf numFmtId="170" fontId="8" fillId="8" borderId="3" xfId="0" applyFont="true" applyBorder="true" applyAlignment="true" applyProtection="false">
      <alignment horizontal="general" vertical="bottom" textRotation="0" wrapText="true" indent="0" shrinkToFit="false"/>
      <protection locked="true" hidden="false"/>
    </xf>
    <xf numFmtId="170" fontId="8" fillId="0" borderId="3" xfId="0" applyFont="true" applyBorder="true" applyAlignment="true" applyProtection="false">
      <alignment horizontal="center" vertical="center" textRotation="0" wrapText="true" indent="0" shrinkToFit="false"/>
      <protection locked="true" hidden="false"/>
    </xf>
    <xf numFmtId="170" fontId="8" fillId="10" borderId="1" xfId="0" applyFont="true" applyBorder="true" applyAlignment="true" applyProtection="false">
      <alignment horizontal="center" vertical="bottom" textRotation="0" wrapText="false" indent="0" shrinkToFit="false"/>
      <protection locked="true" hidden="false"/>
    </xf>
    <xf numFmtId="170" fontId="8" fillId="10" borderId="0" xfId="0" applyFont="true" applyBorder="false" applyAlignment="true" applyProtection="false">
      <alignment horizontal="center" vertical="bottom" textRotation="0" wrapText="false" indent="0" shrinkToFit="false"/>
      <protection locked="true" hidden="false"/>
    </xf>
    <xf numFmtId="173" fontId="8" fillId="10" borderId="0" xfId="0" applyFont="true" applyBorder="false" applyAlignment="true" applyProtection="false">
      <alignment horizontal="center" vertical="bottom" textRotation="0" wrapText="false" indent="0" shrinkToFit="false"/>
      <protection locked="true" hidden="false"/>
    </xf>
    <xf numFmtId="170" fontId="8" fillId="10" borderId="46" xfId="0" applyFont="true" applyBorder="true" applyAlignment="true" applyProtection="false">
      <alignment horizontal="center" vertical="bottom" textRotation="0" wrapText="false" indent="0" shrinkToFit="false"/>
      <protection locked="true" hidden="false"/>
    </xf>
    <xf numFmtId="177" fontId="8" fillId="0" borderId="3" xfId="0" applyFont="true" applyBorder="true" applyAlignment="true" applyProtection="false">
      <alignment horizontal="center" vertical="bottom" textRotation="0" wrapText="false" indent="0" shrinkToFit="false"/>
      <protection locked="true" hidden="false"/>
    </xf>
    <xf numFmtId="170" fontId="8" fillId="0" borderId="3" xfId="0" applyFont="true" applyBorder="true" applyAlignment="true" applyProtection="false">
      <alignment horizontal="center" vertical="bottom" textRotation="0" wrapText="false" indent="0" shrinkToFit="false"/>
      <protection locked="true" hidden="false"/>
    </xf>
    <xf numFmtId="173" fontId="8" fillId="3" borderId="35" xfId="0" applyFont="true" applyBorder="true" applyAlignment="true" applyProtection="false">
      <alignment horizontal="center" vertical="bottom" textRotation="0" wrapText="false" indent="0" shrinkToFit="false"/>
      <protection locked="true" hidden="false"/>
    </xf>
    <xf numFmtId="175" fontId="8" fillId="3" borderId="3" xfId="0" applyFont="true" applyBorder="true" applyAlignment="true" applyProtection="false">
      <alignment horizontal="center" vertical="bottom" textRotation="0" wrapText="false" indent="0" shrinkToFit="false"/>
      <protection locked="true" hidden="false"/>
    </xf>
    <xf numFmtId="170" fontId="8" fillId="0" borderId="46" xfId="0" applyFont="true" applyBorder="true" applyAlignment="true" applyProtection="false">
      <alignment horizontal="center" vertical="bottom" textRotation="0" wrapText="false" indent="0" shrinkToFit="false"/>
      <protection locked="true" hidden="false"/>
    </xf>
    <xf numFmtId="170" fontId="8" fillId="0" borderId="0" xfId="0" applyFont="true" applyBorder="false" applyAlignment="true" applyProtection="false">
      <alignment horizontal="center" vertical="bottom" textRotation="0" wrapText="false" indent="0" shrinkToFit="false"/>
      <protection locked="true" hidden="false"/>
    </xf>
    <xf numFmtId="175" fontId="8" fillId="3" borderId="11" xfId="0" applyFont="true" applyBorder="true" applyAlignment="true" applyProtection="false">
      <alignment horizontal="center" vertical="bottom" textRotation="0" wrapText="false" indent="0" shrinkToFit="false"/>
      <protection locked="true" hidden="false"/>
    </xf>
    <xf numFmtId="170" fontId="8" fillId="0" borderId="30" xfId="0" applyFont="true" applyBorder="true" applyAlignment="true" applyProtection="false">
      <alignment horizontal="center" vertical="center" textRotation="0" wrapText="true" indent="0" shrinkToFit="false"/>
      <protection locked="true" hidden="false"/>
    </xf>
    <xf numFmtId="170" fontId="21" fillId="8" borderId="3" xfId="0" applyFont="true" applyBorder="true" applyAlignment="true" applyProtection="false">
      <alignment horizontal="general" vertical="bottom" textRotation="0" wrapText="true" indent="0" shrinkToFit="false"/>
      <protection locked="true" hidden="false"/>
    </xf>
    <xf numFmtId="170" fontId="8" fillId="0" borderId="51" xfId="0" applyFont="true" applyBorder="true" applyAlignment="true" applyProtection="false">
      <alignment horizontal="center" vertical="center" textRotation="0" wrapText="true" indent="0" shrinkToFit="false"/>
      <protection locked="true" hidden="false"/>
    </xf>
    <xf numFmtId="170" fontId="22" fillId="0" borderId="0" xfId="0" applyFont="true" applyBorder="false" applyAlignment="false" applyProtection="false">
      <alignment horizontal="general" vertical="bottom" textRotation="0" wrapText="false" indent="0" shrinkToFit="false"/>
      <protection locked="true" hidden="false"/>
    </xf>
    <xf numFmtId="170" fontId="8" fillId="0" borderId="46" xfId="0" applyFont="true" applyBorder="true" applyAlignment="true" applyProtection="false">
      <alignment horizontal="center" vertical="center" textRotation="0" wrapText="false" indent="0" shrinkToFit="false"/>
      <protection locked="true" hidden="false"/>
    </xf>
    <xf numFmtId="170" fontId="8" fillId="0" borderId="51" xfId="0" applyFont="true" applyBorder="true" applyAlignment="true" applyProtection="false">
      <alignment horizontal="center" vertical="center" textRotation="0" wrapText="false" indent="0" shrinkToFit="false"/>
      <protection locked="true" hidden="false"/>
    </xf>
    <xf numFmtId="177" fontId="8" fillId="0" borderId="0" xfId="0" applyFont="true" applyBorder="false" applyAlignment="true" applyProtection="false">
      <alignment horizontal="center" vertical="bottom" textRotation="0" wrapText="false" indent="0" shrinkToFit="false"/>
      <protection locked="true" hidden="false"/>
    </xf>
    <xf numFmtId="170" fontId="8" fillId="0" borderId="51" xfId="0" applyFont="true" applyBorder="true" applyAlignment="true" applyProtection="false">
      <alignment horizontal="center" vertical="bottom" textRotation="0" wrapText="false" indent="0" shrinkToFit="false"/>
      <protection locked="true" hidden="false"/>
    </xf>
    <xf numFmtId="170" fontId="15" fillId="6" borderId="28" xfId="0" applyFont="true" applyBorder="true" applyAlignment="true" applyProtection="false">
      <alignment horizontal="center" vertical="bottom" textRotation="0" wrapText="true" indent="0" shrinkToFit="false"/>
      <protection locked="true" hidden="false"/>
    </xf>
    <xf numFmtId="170" fontId="8" fillId="10" borderId="27" xfId="0" applyFont="true" applyBorder="true" applyAlignment="true" applyProtection="false">
      <alignment horizontal="center" vertical="bottom" textRotation="0" wrapText="false" indent="0" shrinkToFit="false"/>
      <protection locked="true" hidden="false"/>
    </xf>
    <xf numFmtId="170" fontId="8" fillId="10" borderId="52" xfId="0" applyFont="true" applyBorder="true" applyAlignment="true" applyProtection="false">
      <alignment horizontal="center" vertical="bottom" textRotation="0" wrapText="false" indent="0" shrinkToFit="false"/>
      <protection locked="true" hidden="false"/>
    </xf>
    <xf numFmtId="173" fontId="8" fillId="10" borderId="52" xfId="0" applyFont="true" applyBorder="true" applyAlignment="true" applyProtection="false">
      <alignment horizontal="center" vertical="bottom" textRotation="0" wrapText="false" indent="0" shrinkToFit="false"/>
      <protection locked="true" hidden="false"/>
    </xf>
    <xf numFmtId="170" fontId="8" fillId="10" borderId="29" xfId="0" applyFont="true" applyBorder="true" applyAlignment="true" applyProtection="false">
      <alignment horizontal="center" vertical="bottom" textRotation="0" wrapText="false" indent="0" shrinkToFit="false"/>
      <protection locked="true" hidden="false"/>
    </xf>
    <xf numFmtId="177" fontId="15" fillId="6" borderId="18" xfId="0" applyFont="true" applyBorder="true" applyAlignment="true" applyProtection="false">
      <alignment horizontal="center" vertical="bottom" textRotation="0" wrapText="true" indent="0" shrinkToFit="false"/>
      <protection locked="true" hidden="false"/>
    </xf>
    <xf numFmtId="173" fontId="15" fillId="6" borderId="17" xfId="0" applyFont="true" applyBorder="true" applyAlignment="true" applyProtection="false">
      <alignment horizontal="center" vertical="bottom" textRotation="0" wrapText="true" indent="0" shrinkToFit="false"/>
      <protection locked="true" hidden="false"/>
    </xf>
    <xf numFmtId="175" fontId="15" fillId="6" borderId="17" xfId="0" applyFont="true" applyBorder="true" applyAlignment="true" applyProtection="false">
      <alignment horizontal="center" vertical="bottom" textRotation="0" wrapText="true" indent="0" shrinkToFit="false"/>
      <protection locked="true" hidden="false"/>
    </xf>
    <xf numFmtId="175" fontId="15" fillId="6" borderId="6" xfId="0" applyFont="true" applyBorder="true" applyAlignment="true" applyProtection="false">
      <alignment horizontal="center" vertical="bottom" textRotation="0" wrapText="true" indent="0" shrinkToFit="false"/>
      <protection locked="true" hidden="false"/>
    </xf>
    <xf numFmtId="175" fontId="15" fillId="10" borderId="0" xfId="0" applyFont="true" applyBorder="false" applyAlignment="true" applyProtection="false">
      <alignment horizontal="center" vertical="bottom" textRotation="0" wrapText="true" indent="0" shrinkToFit="false"/>
      <protection locked="true" hidden="false"/>
    </xf>
    <xf numFmtId="175" fontId="15" fillId="6" borderId="7" xfId="0" applyFont="true" applyBorder="true" applyAlignment="true" applyProtection="false">
      <alignment horizontal="center" vertical="bottom" textRotation="0" wrapText="true" indent="0" shrinkToFit="false"/>
      <protection locked="true" hidden="false"/>
    </xf>
    <xf numFmtId="175" fontId="15" fillId="6" borderId="49" xfId="0" applyFont="true" applyBorder="true" applyAlignment="true" applyProtection="false">
      <alignment horizontal="center" vertical="bottom" textRotation="0" wrapText="false" indent="0" shrinkToFit="false"/>
      <protection locked="true" hidden="false"/>
    </xf>
    <xf numFmtId="175" fontId="15" fillId="6" borderId="41" xfId="0" applyFont="true" applyBorder="true" applyAlignment="true" applyProtection="false">
      <alignment horizontal="center" vertical="bottom" textRotation="0" wrapText="false" indent="0" shrinkToFit="false"/>
      <protection locked="true" hidden="false"/>
    </xf>
    <xf numFmtId="170" fontId="15" fillId="6" borderId="17" xfId="0" applyFont="true" applyBorder="true" applyAlignment="true" applyProtection="false">
      <alignment horizontal="center" vertical="center" textRotation="0" wrapText="false" indent="0" shrinkToFit="false"/>
      <protection locked="true" hidden="false"/>
    </xf>
    <xf numFmtId="170" fontId="15" fillId="6" borderId="18" xfId="0" applyFont="true" applyBorder="true" applyAlignment="true" applyProtection="false">
      <alignment horizontal="center" vertical="center" textRotation="0" wrapText="false" indent="0" shrinkToFit="false"/>
      <protection locked="true" hidden="false"/>
    </xf>
    <xf numFmtId="170" fontId="23" fillId="11" borderId="17" xfId="0" applyFont="true" applyBorder="true" applyAlignment="true" applyProtection="false">
      <alignment horizontal="center" vertical="top" textRotation="0" wrapText="false" indent="0" shrinkToFit="false"/>
      <protection locked="true" hidden="false"/>
    </xf>
    <xf numFmtId="170" fontId="8" fillId="8" borderId="11" xfId="0" applyFont="true" applyBorder="true" applyAlignment="true" applyProtection="false">
      <alignment horizontal="general" vertical="bottom" textRotation="0" wrapText="true" indent="0" shrinkToFit="false"/>
      <protection locked="true" hidden="false"/>
    </xf>
    <xf numFmtId="170" fontId="8" fillId="0" borderId="30" xfId="0" applyFont="true" applyBorder="true" applyAlignment="true" applyProtection="false">
      <alignment horizontal="center" vertical="bottom" textRotation="0" wrapText="false" indent="0" shrinkToFit="false"/>
      <protection locked="true" hidden="false"/>
    </xf>
    <xf numFmtId="173" fontId="8" fillId="3" borderId="3" xfId="0" applyFont="true" applyBorder="true" applyAlignment="true" applyProtection="false">
      <alignment horizontal="center" vertical="bottom" textRotation="0" wrapText="false" indent="0" shrinkToFit="false"/>
      <protection locked="true" hidden="false"/>
    </xf>
    <xf numFmtId="175" fontId="8" fillId="3" borderId="12" xfId="0" applyFont="true" applyBorder="true" applyAlignment="true" applyProtection="false">
      <alignment horizontal="center" vertical="bottom" textRotation="0" wrapText="false" indent="0" shrinkToFit="false"/>
      <protection locked="true" hidden="false"/>
    </xf>
    <xf numFmtId="175" fontId="8" fillId="3" borderId="20" xfId="0" applyFont="true" applyBorder="true" applyAlignment="true" applyProtection="false">
      <alignment horizontal="center" vertical="bottom" textRotation="0" wrapText="false" indent="0" shrinkToFit="false"/>
      <protection locked="true" hidden="false"/>
    </xf>
    <xf numFmtId="170" fontId="8" fillId="0" borderId="30" xfId="0" applyFont="true" applyBorder="true" applyAlignment="true" applyProtection="false">
      <alignment horizontal="center" vertical="center" textRotation="0" wrapText="false" indent="0" shrinkToFit="false"/>
      <protection locked="true" hidden="false"/>
    </xf>
    <xf numFmtId="170" fontId="8" fillId="0" borderId="46" xfId="0" applyFont="true" applyBorder="true" applyAlignment="true" applyProtection="false">
      <alignment horizontal="center" vertical="center" textRotation="0" wrapText="true" indent="0" shrinkToFit="false"/>
      <protection locked="true" hidden="false"/>
    </xf>
    <xf numFmtId="170" fontId="8" fillId="0" borderId="28" xfId="0" applyFont="true" applyBorder="true" applyAlignment="true" applyProtection="false">
      <alignment horizontal="center" vertical="bottom" textRotation="0" wrapText="false" indent="0" shrinkToFit="false"/>
      <protection locked="true" hidden="false"/>
    </xf>
    <xf numFmtId="175" fontId="15" fillId="6" borderId="27" xfId="0" applyFont="true" applyBorder="true" applyAlignment="true" applyProtection="false">
      <alignment horizontal="center" vertical="bottom" textRotation="0" wrapText="true" indent="0" shrinkToFit="false"/>
      <protection locked="true" hidden="false"/>
    </xf>
    <xf numFmtId="175" fontId="15" fillId="6" borderId="18" xfId="0" applyFont="true" applyBorder="true" applyAlignment="true" applyProtection="false">
      <alignment horizontal="center" vertical="bottom" textRotation="0" wrapText="true" indent="0" shrinkToFit="false"/>
      <protection locked="true" hidden="false"/>
    </xf>
    <xf numFmtId="175" fontId="15" fillId="6" borderId="28" xfId="0" applyFont="true" applyBorder="true" applyAlignment="true" applyProtection="false">
      <alignment horizontal="center" vertical="bottom" textRotation="0" wrapText="true" indent="0" shrinkToFit="false"/>
      <protection locked="true" hidden="false"/>
    </xf>
    <xf numFmtId="175" fontId="15" fillId="6" borderId="53" xfId="0" applyFont="true" applyBorder="true" applyAlignment="true" applyProtection="false">
      <alignment horizontal="center" vertical="bottom" textRotation="0" wrapText="false" indent="0" shrinkToFit="false"/>
      <protection locked="true" hidden="false"/>
    </xf>
    <xf numFmtId="170" fontId="15" fillId="6" borderId="54" xfId="0" applyFont="true" applyBorder="true" applyAlignment="true" applyProtection="false">
      <alignment horizontal="center" vertical="center" textRotation="0" wrapText="true" indent="0" shrinkToFit="false"/>
      <protection locked="true" hidden="false"/>
    </xf>
    <xf numFmtId="170" fontId="15" fillId="6" borderId="8" xfId="0" applyFont="true" applyBorder="true" applyAlignment="true" applyProtection="false">
      <alignment horizontal="center" vertical="center" textRotation="0" wrapText="false" indent="0" shrinkToFit="false"/>
      <protection locked="true" hidden="false"/>
    </xf>
    <xf numFmtId="170" fontId="15" fillId="6" borderId="53" xfId="0" applyFont="true" applyBorder="true" applyAlignment="true" applyProtection="false">
      <alignment horizontal="center" vertical="center" textRotation="0" wrapText="false" indent="0" shrinkToFit="false"/>
      <protection locked="true" hidden="false"/>
    </xf>
    <xf numFmtId="170" fontId="10" fillId="10" borderId="45" xfId="0" applyFont="true" applyBorder="true" applyAlignment="true" applyProtection="false">
      <alignment horizontal="center" vertical="top" textRotation="0" wrapText="false" indent="0" shrinkToFit="false"/>
      <protection locked="true" hidden="false"/>
    </xf>
    <xf numFmtId="170" fontId="10" fillId="10" borderId="47" xfId="0" applyFont="true" applyBorder="true" applyAlignment="true" applyProtection="false">
      <alignment horizontal="center" vertical="top" textRotation="0" wrapText="false" indent="0" shrinkToFit="false"/>
      <protection locked="true" hidden="false"/>
    </xf>
    <xf numFmtId="170" fontId="10" fillId="11" borderId="17" xfId="0" applyFont="true" applyBorder="true" applyAlignment="true" applyProtection="false">
      <alignment horizontal="center" vertical="top" textRotation="0" wrapText="false" indent="0" shrinkToFit="false"/>
      <protection locked="true" hidden="false"/>
    </xf>
    <xf numFmtId="170" fontId="8" fillId="12" borderId="45" xfId="0" applyFont="true" applyBorder="true" applyAlignment="true" applyProtection="false">
      <alignment horizontal="center" vertical="bottom" textRotation="0" wrapText="false" indent="0" shrinkToFit="false"/>
      <protection locked="true" hidden="false"/>
    </xf>
    <xf numFmtId="170" fontId="8" fillId="12" borderId="48" xfId="0" applyFont="true" applyBorder="true" applyAlignment="true" applyProtection="false">
      <alignment horizontal="center" vertical="bottom" textRotation="0" wrapText="false" indent="0" shrinkToFit="false"/>
      <protection locked="true" hidden="false"/>
    </xf>
    <xf numFmtId="170" fontId="15" fillId="12" borderId="48" xfId="0" applyFont="true" applyBorder="true" applyAlignment="true" applyProtection="false">
      <alignment horizontal="center" vertical="bottom" textRotation="0" wrapText="true" indent="0" shrinkToFit="false"/>
      <protection locked="true" hidden="false"/>
    </xf>
    <xf numFmtId="170" fontId="15" fillId="12" borderId="48" xfId="0" applyFont="true" applyBorder="true" applyAlignment="true" applyProtection="false">
      <alignment horizontal="center" vertical="bottom" textRotation="0" wrapText="false" indent="0" shrinkToFit="false"/>
      <protection locked="true" hidden="false"/>
    </xf>
    <xf numFmtId="170" fontId="15" fillId="12" borderId="47" xfId="0" applyFont="true" applyBorder="true" applyAlignment="true" applyProtection="false">
      <alignment horizontal="center" vertical="bottom" textRotation="0" wrapText="true" indent="0" shrinkToFit="false"/>
      <protection locked="true" hidden="false"/>
    </xf>
    <xf numFmtId="170" fontId="15" fillId="6" borderId="49" xfId="0" applyFont="true" applyBorder="true" applyAlignment="true" applyProtection="false">
      <alignment horizontal="center" vertical="center" textRotation="0" wrapText="true" indent="0" shrinkToFit="false"/>
      <protection locked="true" hidden="false"/>
    </xf>
    <xf numFmtId="170" fontId="15" fillId="0" borderId="0" xfId="0" applyFont="true" applyBorder="false" applyAlignment="true" applyProtection="false">
      <alignment horizontal="center" vertical="center" textRotation="0" wrapText="false" indent="0" shrinkToFit="false"/>
      <protection locked="true" hidden="false"/>
    </xf>
    <xf numFmtId="170" fontId="8" fillId="12" borderId="1" xfId="0" applyFont="true" applyBorder="true" applyAlignment="true" applyProtection="false">
      <alignment horizontal="center" vertical="bottom" textRotation="0" wrapText="false" indent="0" shrinkToFit="false"/>
      <protection locked="true" hidden="false"/>
    </xf>
    <xf numFmtId="170" fontId="8" fillId="12" borderId="0" xfId="0" applyFont="true" applyBorder="false" applyAlignment="true" applyProtection="false">
      <alignment horizontal="center" vertical="bottom" textRotation="0" wrapText="false" indent="0" shrinkToFit="false"/>
      <protection locked="true" hidden="false"/>
    </xf>
    <xf numFmtId="175" fontId="8" fillId="12" borderId="46" xfId="0" applyFont="true" applyBorder="true" applyAlignment="true" applyProtection="false">
      <alignment horizontal="center" vertical="bottom" textRotation="0" wrapText="false" indent="0" shrinkToFit="false"/>
      <protection locked="true" hidden="false"/>
    </xf>
    <xf numFmtId="170" fontId="8" fillId="0" borderId="47" xfId="0" applyFont="true" applyBorder="true" applyAlignment="true" applyProtection="false">
      <alignment horizontal="center" vertical="center" textRotation="0" wrapText="true" indent="0" shrinkToFit="false"/>
      <protection locked="true" hidden="false"/>
    </xf>
    <xf numFmtId="170" fontId="8" fillId="0" borderId="45" xfId="0" applyFont="true" applyBorder="true" applyAlignment="true" applyProtection="false">
      <alignment horizontal="center" vertical="center" textRotation="0" wrapText="true" indent="0" shrinkToFit="false"/>
      <protection locked="true" hidden="false"/>
    </xf>
    <xf numFmtId="170" fontId="8" fillId="0" borderId="1" xfId="0" applyFont="true" applyBorder="true" applyAlignment="true" applyProtection="false">
      <alignment horizontal="center" vertical="center" textRotation="0" wrapText="true" indent="0" shrinkToFit="false"/>
      <protection locked="true" hidden="false"/>
    </xf>
    <xf numFmtId="170" fontId="8" fillId="0" borderId="28" xfId="0" applyFont="true" applyBorder="true" applyAlignment="true" applyProtection="false">
      <alignment horizontal="center" vertical="center" textRotation="0" wrapText="true" indent="0" shrinkToFit="false"/>
      <protection locked="true" hidden="false"/>
    </xf>
    <xf numFmtId="170" fontId="8" fillId="12" borderId="27" xfId="0" applyFont="true" applyBorder="true" applyAlignment="true" applyProtection="false">
      <alignment horizontal="center" vertical="bottom" textRotation="0" wrapText="false" indent="0" shrinkToFit="false"/>
      <protection locked="true" hidden="false"/>
    </xf>
    <xf numFmtId="170" fontId="8" fillId="12" borderId="52" xfId="0" applyFont="true" applyBorder="true" applyAlignment="true" applyProtection="false">
      <alignment horizontal="center" vertical="bottom" textRotation="0" wrapText="false" indent="0" shrinkToFit="false"/>
      <protection locked="true" hidden="false"/>
    </xf>
    <xf numFmtId="170" fontId="15" fillId="12" borderId="52" xfId="0" applyFont="true" applyBorder="true" applyAlignment="true" applyProtection="false">
      <alignment horizontal="center" vertical="bottom" textRotation="0" wrapText="true" indent="0" shrinkToFit="false"/>
      <protection locked="true" hidden="false"/>
    </xf>
    <xf numFmtId="170" fontId="15" fillId="12" borderId="52" xfId="0" applyFont="true" applyBorder="true" applyAlignment="true" applyProtection="false">
      <alignment horizontal="center" vertical="bottom" textRotation="0" wrapText="false" indent="0" shrinkToFit="false"/>
      <protection locked="true" hidden="false"/>
    </xf>
    <xf numFmtId="175" fontId="15" fillId="12" borderId="29" xfId="0" applyFont="true" applyBorder="true" applyAlignment="true" applyProtection="false">
      <alignment horizontal="center" vertical="bottom" textRotation="0" wrapText="false" indent="0" shrinkToFit="false"/>
      <protection locked="true" hidden="false"/>
    </xf>
    <xf numFmtId="170" fontId="15" fillId="6" borderId="7" xfId="0" applyFont="true" applyBorder="true" applyAlignment="true" applyProtection="false">
      <alignment horizontal="center" vertical="center" textRotation="0" wrapText="false" indent="0" shrinkToFit="false"/>
      <protection locked="true" hidden="false"/>
    </xf>
    <xf numFmtId="170" fontId="15" fillId="6" borderId="55" xfId="0" applyFont="true" applyBorder="true" applyAlignment="true" applyProtection="false">
      <alignment horizontal="center" vertical="center" textRotation="0" wrapText="true" indent="0" shrinkToFit="false"/>
      <protection locked="true" hidden="false"/>
    </xf>
    <xf numFmtId="170" fontId="15" fillId="7" borderId="0" xfId="0" applyFont="true" applyBorder="false" applyAlignment="true" applyProtection="false">
      <alignment horizontal="general" vertical="center" textRotation="0" wrapText="true" indent="0" shrinkToFit="false"/>
      <protection locked="true" hidden="false"/>
    </xf>
    <xf numFmtId="170" fontId="24" fillId="13" borderId="1" xfId="0" applyFont="true" applyBorder="true" applyAlignment="false" applyProtection="false">
      <alignment horizontal="general" vertical="bottom" textRotation="0" wrapText="false" indent="0" shrinkToFit="false"/>
      <protection locked="true" hidden="false"/>
    </xf>
    <xf numFmtId="170" fontId="8" fillId="13" borderId="0" xfId="0" applyFont="true" applyBorder="false" applyAlignment="false" applyProtection="false">
      <alignment horizontal="general" vertical="bottom" textRotation="0" wrapText="false" indent="0" shrinkToFit="false"/>
      <protection locked="true" hidden="false"/>
    </xf>
    <xf numFmtId="170" fontId="8" fillId="13" borderId="46" xfId="0" applyFont="true" applyBorder="true" applyAlignment="false" applyProtection="false">
      <alignment horizontal="general" vertical="bottom" textRotation="0" wrapText="false" indent="0" shrinkToFit="false"/>
      <protection locked="true" hidden="false"/>
    </xf>
    <xf numFmtId="170" fontId="8" fillId="7" borderId="0" xfId="0" applyFont="true" applyBorder="false" applyAlignment="false" applyProtection="false">
      <alignment horizontal="general" vertical="bottom" textRotation="0" wrapText="false" indent="0" shrinkToFit="false"/>
      <protection locked="true" hidden="false"/>
    </xf>
    <xf numFmtId="170" fontId="8" fillId="13" borderId="1" xfId="0" applyFont="true" applyBorder="true" applyAlignment="false" applyProtection="false">
      <alignment horizontal="general" vertical="bottom" textRotation="0" wrapText="false" indent="0" shrinkToFit="false"/>
      <protection locked="true" hidden="false"/>
    </xf>
    <xf numFmtId="170" fontId="22" fillId="6" borderId="3" xfId="0" applyFont="true" applyBorder="true" applyAlignment="true" applyProtection="false">
      <alignment horizontal="center" vertical="bottom" textRotation="0" wrapText="false" indent="0" shrinkToFit="false"/>
      <protection locked="true" hidden="false"/>
    </xf>
    <xf numFmtId="170" fontId="22" fillId="6" borderId="12" xfId="0" applyFont="true" applyBorder="true" applyAlignment="true" applyProtection="false">
      <alignment horizontal="center" vertical="bottom" textRotation="0" wrapText="false" indent="0" shrinkToFit="false"/>
      <protection locked="true" hidden="false"/>
    </xf>
    <xf numFmtId="170" fontId="22" fillId="6" borderId="4" xfId="0" applyFont="true" applyBorder="true" applyAlignment="true" applyProtection="false">
      <alignment horizontal="left" vertical="bottom" textRotation="0" wrapText="false" indent="0" shrinkToFit="false"/>
      <protection locked="true" hidden="false"/>
    </xf>
    <xf numFmtId="175" fontId="10" fillId="13" borderId="3" xfId="0" applyFont="true" applyBorder="true" applyAlignment="true" applyProtection="false">
      <alignment horizontal="center" vertical="center" textRotation="0" wrapText="false" indent="0" shrinkToFit="false"/>
      <protection locked="true" hidden="false"/>
    </xf>
    <xf numFmtId="175" fontId="10" fillId="13" borderId="12" xfId="0" applyFont="true" applyBorder="true" applyAlignment="true" applyProtection="false">
      <alignment horizontal="center" vertical="center" textRotation="0" wrapText="false" indent="0" shrinkToFit="false"/>
      <protection locked="true" hidden="false"/>
    </xf>
    <xf numFmtId="170" fontId="22" fillId="13" borderId="1" xfId="0" applyFont="true" applyBorder="true" applyAlignment="true" applyProtection="false">
      <alignment horizontal="left" vertical="bottom" textRotation="0" wrapText="false" indent="0" shrinkToFit="false"/>
      <protection locked="true" hidden="false"/>
    </xf>
    <xf numFmtId="175" fontId="10" fillId="13" borderId="0" xfId="0" applyFont="true" applyBorder="false" applyAlignment="true" applyProtection="false">
      <alignment horizontal="center" vertical="center" textRotation="0" wrapText="false" indent="0" shrinkToFit="false"/>
      <protection locked="true" hidden="false"/>
    </xf>
    <xf numFmtId="175" fontId="10" fillId="13" borderId="46" xfId="0" applyFont="true" applyBorder="true" applyAlignment="true" applyProtection="false">
      <alignment horizontal="center" vertical="center" textRotation="0" wrapText="false" indent="0" shrinkToFit="false"/>
      <protection locked="true" hidden="false"/>
    </xf>
    <xf numFmtId="170" fontId="25" fillId="6" borderId="4" xfId="0" applyFont="true" applyBorder="true" applyAlignment="true" applyProtection="false">
      <alignment horizontal="left" vertical="center" textRotation="0" wrapText="false" indent="0" shrinkToFit="false"/>
      <protection locked="true" hidden="false"/>
    </xf>
    <xf numFmtId="170" fontId="8" fillId="7" borderId="0" xfId="0" applyFont="true" applyBorder="false" applyAlignment="true" applyProtection="false">
      <alignment horizontal="center" vertical="center" textRotation="0" wrapText="false" indent="0" shrinkToFit="false"/>
      <protection locked="true" hidden="false"/>
    </xf>
    <xf numFmtId="175" fontId="10" fillId="13" borderId="13" xfId="0" applyFont="true" applyBorder="true" applyAlignment="true" applyProtection="false">
      <alignment horizontal="center" vertical="center" textRotation="0" wrapText="false" indent="0" shrinkToFit="false"/>
      <protection locked="true" hidden="false"/>
    </xf>
    <xf numFmtId="175" fontId="10" fillId="13" borderId="14" xfId="0" applyFont="true" applyBorder="true" applyAlignment="true" applyProtection="false">
      <alignment horizontal="center" vertical="center" textRotation="0" wrapText="false" indent="0" shrinkToFit="false"/>
      <protection locked="true" hidden="false"/>
    </xf>
    <xf numFmtId="170" fontId="8" fillId="13" borderId="14" xfId="0" applyFont="true" applyBorder="true" applyAlignment="true" applyProtection="false">
      <alignment horizontal="center" vertical="center" textRotation="0" wrapText="false" indent="0" shrinkToFit="false"/>
      <protection locked="true" hidden="false"/>
    </xf>
    <xf numFmtId="170" fontId="25" fillId="6" borderId="5" xfId="0" applyFont="true" applyBorder="true" applyAlignment="true" applyProtection="false">
      <alignment horizontal="left" vertical="center" textRotation="0" wrapText="false" indent="0" shrinkToFit="false"/>
      <protection locked="true" hidden="false"/>
    </xf>
    <xf numFmtId="175" fontId="10" fillId="13" borderId="56" xfId="0" applyFont="true" applyBorder="true" applyAlignment="true" applyProtection="false">
      <alignment horizontal="center" vertical="center" textRotation="0" wrapText="false" indent="0" shrinkToFit="false"/>
      <protection locked="true" hidden="false"/>
    </xf>
    <xf numFmtId="170" fontId="8" fillId="13" borderId="16" xfId="0" applyFont="true" applyBorder="true" applyAlignment="true" applyProtection="false">
      <alignment horizontal="center" vertical="center" textRotation="0" wrapText="false" indent="0" shrinkToFit="false"/>
      <protection locked="true" hidden="false"/>
    </xf>
    <xf numFmtId="170" fontId="15" fillId="14" borderId="55" xfId="0" applyFont="true" applyBorder="true" applyAlignment="true" applyProtection="false">
      <alignment horizontal="center" vertical="center" textRotation="0" wrapText="false" indent="0" shrinkToFit="false"/>
      <protection locked="true" hidden="false"/>
    </xf>
    <xf numFmtId="170" fontId="21" fillId="9" borderId="1" xfId="0" applyFont="true" applyBorder="true" applyAlignment="true" applyProtection="false">
      <alignment horizontal="left" vertical="center" textRotation="0" wrapText="false" indent="0" shrinkToFit="false"/>
      <protection locked="true" hidden="false"/>
    </xf>
    <xf numFmtId="175" fontId="26" fillId="9" borderId="10" xfId="0" applyFont="true" applyBorder="true" applyAlignment="true" applyProtection="false">
      <alignment horizontal="center" vertical="center" textRotation="0" wrapText="false" indent="0" shrinkToFit="false"/>
      <protection locked="true" hidden="false"/>
    </xf>
    <xf numFmtId="175" fontId="26" fillId="9" borderId="12" xfId="0" applyFont="true" applyBorder="true" applyAlignment="true" applyProtection="false">
      <alignment horizontal="center" vertical="center" textRotation="0" wrapText="false" indent="0" shrinkToFit="false"/>
      <protection locked="true" hidden="false"/>
    </xf>
    <xf numFmtId="170" fontId="21" fillId="9" borderId="27" xfId="0" applyFont="true" applyBorder="true" applyAlignment="true" applyProtection="false">
      <alignment horizontal="left" vertical="center" textRotation="0" wrapText="false" indent="0" shrinkToFit="false"/>
      <protection locked="true" hidden="false"/>
    </xf>
    <xf numFmtId="175" fontId="26" fillId="9" borderId="42" xfId="0" applyFont="true" applyBorder="true" applyAlignment="true" applyProtection="false">
      <alignment horizontal="center" vertical="center" textRotation="0" wrapText="false" indent="0" shrinkToFit="false"/>
      <protection locked="true" hidden="false"/>
    </xf>
    <xf numFmtId="170" fontId="10" fillId="0" borderId="0" xfId="0" applyFont="true" applyBorder="false" applyAlignment="false" applyProtection="false">
      <alignment horizontal="general" vertical="bottom" textRotation="0" wrapText="false" indent="0" shrinkToFit="false"/>
      <protection locked="true" hidden="false"/>
    </xf>
    <xf numFmtId="170" fontId="15" fillId="12" borderId="45" xfId="0" applyFont="true" applyBorder="true" applyAlignment="true" applyProtection="false">
      <alignment horizontal="center" vertical="bottom" textRotation="0" wrapText="true" indent="0" shrinkToFit="false"/>
      <protection locked="true" hidden="false"/>
    </xf>
    <xf numFmtId="170" fontId="8" fillId="12" borderId="47" xfId="0" applyFont="true" applyBorder="true" applyAlignment="true" applyProtection="false">
      <alignment horizontal="center" vertical="bottom" textRotation="0" wrapText="false" indent="0" shrinkToFit="false"/>
      <protection locked="true" hidden="false"/>
    </xf>
    <xf numFmtId="170" fontId="23" fillId="11" borderId="18" xfId="0" applyFont="true" applyBorder="true" applyAlignment="true" applyProtection="false">
      <alignment horizontal="center" vertical="top" textRotation="0" wrapText="false" indent="0" shrinkToFit="false"/>
      <protection locked="true" hidden="false"/>
    </xf>
    <xf numFmtId="170" fontId="15" fillId="12" borderId="1" xfId="0" applyFont="true" applyBorder="true" applyAlignment="true" applyProtection="false">
      <alignment horizontal="center" vertical="bottom" textRotation="0" wrapText="true" indent="0" shrinkToFit="false"/>
      <protection locked="true" hidden="false"/>
    </xf>
    <xf numFmtId="170" fontId="15" fillId="12" borderId="0" xfId="0" applyFont="true" applyBorder="false" applyAlignment="true" applyProtection="false">
      <alignment horizontal="center" vertical="bottom" textRotation="0" wrapText="true" indent="0" shrinkToFit="false"/>
      <protection locked="true" hidden="false"/>
    </xf>
    <xf numFmtId="170" fontId="8" fillId="12" borderId="46" xfId="0" applyFont="true" applyBorder="true" applyAlignment="true" applyProtection="false">
      <alignment horizontal="center" vertical="bottom" textRotation="0" wrapText="false" indent="0" shrinkToFit="false"/>
      <protection locked="true" hidden="false"/>
    </xf>
    <xf numFmtId="170" fontId="15" fillId="6" borderId="6" xfId="0" applyFont="true" applyBorder="true" applyAlignment="true" applyProtection="false">
      <alignment horizontal="center" vertical="bottom" textRotation="0" wrapText="true" indent="0" shrinkToFit="false"/>
      <protection locked="true" hidden="false"/>
    </xf>
    <xf numFmtId="170" fontId="15" fillId="6" borderId="8" xfId="0" applyFont="true" applyBorder="true" applyAlignment="true" applyProtection="false">
      <alignment horizontal="center" vertical="bottom" textRotation="0" wrapText="false" indent="0" shrinkToFit="false"/>
      <protection locked="true" hidden="false"/>
    </xf>
    <xf numFmtId="173" fontId="8" fillId="12" borderId="0" xfId="0" applyFont="true" applyBorder="false" applyAlignment="true" applyProtection="false">
      <alignment horizontal="center" vertical="bottom" textRotation="0" wrapText="false" indent="0" shrinkToFit="false"/>
      <protection locked="true" hidden="false"/>
    </xf>
    <xf numFmtId="170" fontId="8" fillId="0" borderId="3" xfId="0" applyFont="true" applyBorder="true" applyAlignment="true" applyProtection="false">
      <alignment horizontal="center" vertical="center" textRotation="0" wrapText="false" indent="0" shrinkToFit="false"/>
      <protection locked="true" hidden="false"/>
    </xf>
    <xf numFmtId="173" fontId="8" fillId="3" borderId="34" xfId="0" applyFont="true" applyBorder="true" applyAlignment="true" applyProtection="false">
      <alignment horizontal="center" vertical="center" textRotation="0" wrapText="false" indent="0" shrinkToFit="false"/>
      <protection locked="true" hidden="false"/>
    </xf>
    <xf numFmtId="173" fontId="8" fillId="3" borderId="34" xfId="0" applyFont="true" applyBorder="true" applyAlignment="true" applyProtection="false">
      <alignment horizontal="center" vertical="bottom" textRotation="0" wrapText="false" indent="0" shrinkToFit="false"/>
      <protection locked="true" hidden="false"/>
    </xf>
    <xf numFmtId="175" fontId="8" fillId="3" borderId="34" xfId="0" applyFont="true" applyBorder="true" applyAlignment="true" applyProtection="false">
      <alignment horizontal="center" vertical="bottom" textRotation="0" wrapText="false" indent="0" shrinkToFit="false"/>
      <protection locked="true" hidden="false"/>
    </xf>
    <xf numFmtId="175" fontId="8" fillId="3" borderId="9" xfId="0" applyFont="true" applyBorder="true" applyAlignment="true" applyProtection="false">
      <alignment horizontal="center" vertical="bottom" textRotation="0" wrapText="false" indent="0" shrinkToFit="false"/>
      <protection locked="true" hidden="false"/>
    </xf>
    <xf numFmtId="173" fontId="8" fillId="12" borderId="1" xfId="0" applyFont="true" applyBorder="true" applyAlignment="true" applyProtection="false">
      <alignment horizontal="center" vertical="center" textRotation="0" wrapText="false" indent="0" shrinkToFit="false"/>
      <protection locked="true" hidden="false"/>
    </xf>
    <xf numFmtId="173" fontId="8" fillId="12" borderId="0" xfId="0" applyFont="true" applyBorder="false" applyAlignment="true" applyProtection="false">
      <alignment horizontal="center" vertical="center" textRotation="0" wrapText="false" indent="0" shrinkToFit="false"/>
      <protection locked="true" hidden="false"/>
    </xf>
    <xf numFmtId="173" fontId="8" fillId="12" borderId="46" xfId="0" applyFont="true" applyBorder="true" applyAlignment="true" applyProtection="false">
      <alignment horizontal="center" vertical="center" textRotation="0" wrapText="false" indent="0" shrinkToFit="false"/>
      <protection locked="true" hidden="false"/>
    </xf>
    <xf numFmtId="175" fontId="8" fillId="3" borderId="24" xfId="0" applyFont="true" applyBorder="true" applyAlignment="true" applyProtection="false">
      <alignment horizontal="center" vertical="center" textRotation="0" wrapText="false" indent="0" shrinkToFit="false"/>
      <protection locked="true" hidden="false"/>
    </xf>
    <xf numFmtId="170" fontId="8" fillId="0" borderId="47" xfId="0" applyFont="true" applyBorder="true" applyAlignment="true" applyProtection="false">
      <alignment horizontal="right" vertical="center" textRotation="0" wrapText="true" indent="0" shrinkToFit="false"/>
      <protection locked="true" hidden="false"/>
    </xf>
    <xf numFmtId="173" fontId="8" fillId="3" borderId="3" xfId="0" applyFont="true" applyBorder="true" applyAlignment="true" applyProtection="false">
      <alignment horizontal="center" vertical="center" textRotation="0" wrapText="false" indent="0" shrinkToFit="false"/>
      <protection locked="true" hidden="false"/>
    </xf>
    <xf numFmtId="170" fontId="8" fillId="0" borderId="1" xfId="0" applyFont="true" applyBorder="true" applyAlignment="true" applyProtection="false">
      <alignment horizontal="center" vertical="center" textRotation="0" wrapText="false" indent="0" shrinkToFit="false"/>
      <protection locked="true" hidden="false"/>
    </xf>
    <xf numFmtId="170" fontId="8" fillId="0" borderId="51" xfId="0" applyFont="true" applyBorder="true" applyAlignment="true" applyProtection="false">
      <alignment horizontal="right" vertical="center" textRotation="0" wrapText="true" indent="0" shrinkToFit="false"/>
      <protection locked="true" hidden="false"/>
    </xf>
    <xf numFmtId="170" fontId="8" fillId="8" borderId="57" xfId="0" applyFont="true" applyBorder="true" applyAlignment="true" applyProtection="false">
      <alignment horizontal="general" vertical="bottom" textRotation="0" wrapText="true" indent="0" shrinkToFit="false"/>
      <protection locked="true" hidden="false"/>
    </xf>
    <xf numFmtId="173" fontId="8" fillId="3" borderId="57" xfId="0" applyFont="true" applyBorder="true" applyAlignment="true" applyProtection="false">
      <alignment horizontal="center" vertical="center" textRotation="0" wrapText="false" indent="0" shrinkToFit="false"/>
      <protection locked="true" hidden="false"/>
    </xf>
    <xf numFmtId="170" fontId="15" fillId="6" borderId="17" xfId="0" applyFont="true" applyBorder="true" applyAlignment="true" applyProtection="false">
      <alignment horizontal="left" vertical="bottom" textRotation="0" wrapText="true" indent="0" shrinkToFit="false"/>
      <protection locked="true" hidden="false"/>
    </xf>
    <xf numFmtId="170" fontId="15" fillId="12" borderId="27" xfId="0" applyFont="true" applyBorder="true" applyAlignment="true" applyProtection="false">
      <alignment horizontal="center" vertical="bottom" textRotation="0" wrapText="true" indent="0" shrinkToFit="false"/>
      <protection locked="true" hidden="false"/>
    </xf>
    <xf numFmtId="170" fontId="15" fillId="12" borderId="29" xfId="0" applyFont="true" applyBorder="true" applyAlignment="true" applyProtection="false">
      <alignment horizontal="center" vertical="bottom" textRotation="0" wrapText="true" indent="0" shrinkToFit="false"/>
      <protection locked="true" hidden="false"/>
    </xf>
    <xf numFmtId="175" fontId="15" fillId="6" borderId="17" xfId="0" applyFont="true" applyBorder="true" applyAlignment="true" applyProtection="false">
      <alignment horizontal="center" vertical="center" textRotation="0" wrapText="true" indent="0" shrinkToFit="false"/>
      <protection locked="true" hidden="false"/>
    </xf>
    <xf numFmtId="175" fontId="15" fillId="6" borderId="6" xfId="0" applyFont="true" applyBorder="true" applyAlignment="true" applyProtection="false">
      <alignment horizontal="center" vertical="center" textRotation="0" wrapText="true" indent="0" shrinkToFit="false"/>
      <protection locked="true" hidden="false"/>
    </xf>
    <xf numFmtId="170" fontId="15" fillId="12" borderId="27" xfId="0" applyFont="true" applyBorder="true" applyAlignment="true" applyProtection="false">
      <alignment horizontal="center" vertical="center" textRotation="0" wrapText="true" indent="0" shrinkToFit="false"/>
      <protection locked="true" hidden="false"/>
    </xf>
    <xf numFmtId="170" fontId="15" fillId="12" borderId="52" xfId="0" applyFont="true" applyBorder="true" applyAlignment="true" applyProtection="false">
      <alignment horizontal="center" vertical="center" textRotation="0" wrapText="true" indent="0" shrinkToFit="false"/>
      <protection locked="true" hidden="false"/>
    </xf>
    <xf numFmtId="170" fontId="15" fillId="12" borderId="29" xfId="0" applyFont="true" applyBorder="true" applyAlignment="true" applyProtection="false">
      <alignment horizontal="center" vertical="center" textRotation="0" wrapText="true" indent="0" shrinkToFit="false"/>
      <protection locked="true" hidden="false"/>
    </xf>
    <xf numFmtId="175" fontId="15" fillId="6" borderId="17" xfId="0" applyFont="true" applyBorder="true" applyAlignment="true" applyProtection="false">
      <alignment horizontal="center" vertical="center" textRotation="0" wrapText="false" indent="0" shrinkToFit="false"/>
      <protection locked="true" hidden="false"/>
    </xf>
    <xf numFmtId="170" fontId="15" fillId="6" borderId="8" xfId="0" applyFont="true" applyBorder="true" applyAlignment="true" applyProtection="false">
      <alignment horizontal="center" vertical="center" textRotation="0" wrapText="true" indent="0" shrinkToFit="false"/>
      <protection locked="true" hidden="false"/>
    </xf>
    <xf numFmtId="173" fontId="8" fillId="0" borderId="0" xfId="0" applyFont="true" applyBorder="false" applyAlignment="true" applyProtection="false">
      <alignment horizontal="center" vertical="bottom" textRotation="0" wrapText="false" indent="0" shrinkToFit="false"/>
      <protection locked="true" hidden="false"/>
    </xf>
    <xf numFmtId="175" fontId="8" fillId="0" borderId="0" xfId="0" applyFont="true" applyBorder="false" applyAlignment="true" applyProtection="false">
      <alignment horizontal="center" vertical="bottom" textRotation="0" wrapText="false" indent="0" shrinkToFit="false"/>
      <protection locked="true" hidden="false"/>
    </xf>
    <xf numFmtId="170" fontId="8" fillId="0" borderId="1" xfId="0" applyFont="true" applyBorder="true" applyAlignment="true" applyProtection="false">
      <alignment horizontal="center" vertical="bottom" textRotation="0" wrapText="false" indent="0" shrinkToFit="false"/>
      <protection locked="true" hidden="false"/>
    </xf>
    <xf numFmtId="175" fontId="8" fillId="3" borderId="10" xfId="0" applyFont="true" applyBorder="true" applyAlignment="true" applyProtection="false">
      <alignment horizontal="center" vertical="bottom" textRotation="0" wrapText="false" indent="0" shrinkToFit="false"/>
      <protection locked="true" hidden="false"/>
    </xf>
    <xf numFmtId="175" fontId="8" fillId="3" borderId="19" xfId="0" applyFont="true" applyBorder="true" applyAlignment="true" applyProtection="false">
      <alignment horizontal="center" vertical="bottom" textRotation="0" wrapText="false" indent="0" shrinkToFit="false"/>
      <protection locked="true" hidden="false"/>
    </xf>
    <xf numFmtId="175" fontId="8" fillId="3" borderId="24" xfId="0" applyFont="true" applyBorder="true" applyAlignment="true" applyProtection="false">
      <alignment horizontal="center" vertical="bottom" textRotation="0" wrapText="false" indent="0" shrinkToFit="false"/>
      <protection locked="true" hidden="false"/>
    </xf>
    <xf numFmtId="170" fontId="8" fillId="0" borderId="29" xfId="0" applyFont="true" applyBorder="true" applyAlignment="true" applyProtection="false">
      <alignment horizontal="center" vertical="bottom" textRotation="0" wrapText="false" indent="0" shrinkToFit="false"/>
      <protection locked="true" hidden="false"/>
    </xf>
    <xf numFmtId="171" fontId="15" fillId="6" borderId="17" xfId="0" applyFont="true" applyBorder="true" applyAlignment="true" applyProtection="false">
      <alignment horizontal="center" vertical="bottom" textRotation="0" wrapText="true" indent="0" shrinkToFit="false"/>
      <protection locked="true" hidden="false"/>
    </xf>
    <xf numFmtId="170" fontId="15" fillId="6" borderId="53" xfId="0" applyFont="true" applyBorder="true" applyAlignment="true" applyProtection="false">
      <alignment horizontal="center" vertical="bottom" textRotation="0" wrapText="false" indent="0" shrinkToFit="false"/>
      <protection locked="true" hidden="false"/>
    </xf>
    <xf numFmtId="175" fontId="15" fillId="6" borderId="17" xfId="0" applyFont="true" applyBorder="true" applyAlignment="true" applyProtection="false">
      <alignment horizontal="center" vertical="bottom" textRotation="0" wrapText="false" indent="0" shrinkToFit="false"/>
      <protection locked="true" hidden="false"/>
    </xf>
    <xf numFmtId="170" fontId="10" fillId="12" borderId="45" xfId="0" applyFont="true" applyBorder="true" applyAlignment="true" applyProtection="false">
      <alignment horizontal="general" vertical="top" textRotation="0" wrapText="false" indent="0" shrinkToFit="false"/>
      <protection locked="true" hidden="false"/>
    </xf>
    <xf numFmtId="170" fontId="10" fillId="12" borderId="48" xfId="0" applyFont="true" applyBorder="true" applyAlignment="true" applyProtection="false">
      <alignment horizontal="general" vertical="top" textRotation="0" wrapText="false" indent="0" shrinkToFit="false"/>
      <protection locked="true" hidden="false"/>
    </xf>
    <xf numFmtId="170" fontId="10" fillId="12" borderId="47" xfId="0" applyFont="true" applyBorder="true" applyAlignment="true" applyProtection="false">
      <alignment horizontal="general" vertical="top" textRotation="0" wrapText="false" indent="0" shrinkToFit="false"/>
      <protection locked="true" hidden="false"/>
    </xf>
    <xf numFmtId="170" fontId="15" fillId="12" borderId="46" xfId="0" applyFont="true" applyBorder="true" applyAlignment="true" applyProtection="false">
      <alignment horizontal="center" vertical="bottom" textRotation="0" wrapText="true" indent="0" shrinkToFit="false"/>
      <protection locked="true" hidden="false"/>
    </xf>
    <xf numFmtId="170" fontId="15" fillId="6" borderId="46" xfId="0" applyFont="true" applyBorder="true" applyAlignment="true" applyProtection="false">
      <alignment horizontal="center" vertical="bottom" textRotation="0" wrapText="true" indent="0" shrinkToFit="false"/>
      <protection locked="true" hidden="false"/>
    </xf>
    <xf numFmtId="170" fontId="15" fillId="6" borderId="51" xfId="0" applyFont="true" applyBorder="true" applyAlignment="true" applyProtection="false">
      <alignment horizontal="center" vertical="bottom" textRotation="0" wrapText="true" indent="0" shrinkToFit="false"/>
      <protection locked="true" hidden="false"/>
    </xf>
    <xf numFmtId="170" fontId="15" fillId="6" borderId="1" xfId="0" applyFont="true" applyBorder="true" applyAlignment="true" applyProtection="false">
      <alignment horizontal="center" vertical="bottom" textRotation="0" wrapText="true" indent="0" shrinkToFit="false"/>
      <protection locked="true" hidden="false"/>
    </xf>
    <xf numFmtId="170" fontId="15" fillId="6" borderId="53" xfId="0" applyFont="true" applyBorder="true" applyAlignment="true" applyProtection="false">
      <alignment horizontal="center" vertical="center" textRotation="0" wrapText="true" indent="0" shrinkToFit="false"/>
      <protection locked="true" hidden="false"/>
    </xf>
    <xf numFmtId="170" fontId="15" fillId="0" borderId="0" xfId="0" applyFont="true" applyBorder="false" applyAlignment="true" applyProtection="false">
      <alignment horizontal="center" vertical="center" textRotation="0" wrapText="true" indent="0" shrinkToFit="false"/>
      <protection locked="true" hidden="false"/>
    </xf>
    <xf numFmtId="170" fontId="8" fillId="8" borderId="34" xfId="0" applyFont="true" applyBorder="true" applyAlignment="true" applyProtection="false">
      <alignment horizontal="general" vertical="bottom" textRotation="0" wrapText="true" indent="0" shrinkToFit="false"/>
      <protection locked="true" hidden="false"/>
    </xf>
    <xf numFmtId="173" fontId="8" fillId="12" borderId="1" xfId="0" applyFont="true" applyBorder="true" applyAlignment="true" applyProtection="false">
      <alignment horizontal="center" vertical="bottom" textRotation="0" wrapText="false" indent="0" shrinkToFit="false"/>
      <protection locked="true" hidden="false"/>
    </xf>
    <xf numFmtId="170" fontId="15" fillId="6" borderId="55" xfId="0" applyFont="true" applyBorder="true" applyAlignment="true" applyProtection="false">
      <alignment horizontal="center" vertical="center" textRotation="0" wrapText="false" indent="0" shrinkToFit="false"/>
      <protection locked="true" hidden="false"/>
    </xf>
    <xf numFmtId="170" fontId="22" fillId="6" borderId="6" xfId="0" applyFont="true" applyBorder="true" applyAlignment="true" applyProtection="false">
      <alignment horizontal="center" vertical="bottom" textRotation="0" wrapText="false" indent="0" shrinkToFit="false"/>
      <protection locked="true" hidden="false"/>
    </xf>
    <xf numFmtId="170" fontId="22" fillId="6" borderId="7" xfId="0" applyFont="true" applyBorder="true" applyAlignment="true" applyProtection="false">
      <alignment horizontal="center" vertical="bottom" textRotation="0" wrapText="false" indent="0" shrinkToFit="false"/>
      <protection locked="true" hidden="false"/>
    </xf>
    <xf numFmtId="170" fontId="22" fillId="6" borderId="18" xfId="0" applyFont="true" applyBorder="true" applyAlignment="true" applyProtection="false">
      <alignment horizontal="center" vertical="bottom" textRotation="0" wrapText="false" indent="0" shrinkToFit="false"/>
      <protection locked="true" hidden="false"/>
    </xf>
    <xf numFmtId="170" fontId="22" fillId="6" borderId="58" xfId="0" applyFont="true" applyBorder="true" applyAlignment="true" applyProtection="false">
      <alignment horizontal="left" vertical="bottom" textRotation="0" wrapText="false" indent="0" shrinkToFit="false"/>
      <protection locked="true" hidden="false"/>
    </xf>
    <xf numFmtId="175" fontId="10" fillId="13" borderId="59" xfId="0" applyFont="true" applyBorder="true" applyAlignment="true" applyProtection="false">
      <alignment horizontal="center" vertical="center" textRotation="0" wrapText="false" indent="0" shrinkToFit="false"/>
      <protection locked="true" hidden="false"/>
    </xf>
    <xf numFmtId="175" fontId="10" fillId="13" borderId="32" xfId="0" applyFont="true" applyBorder="true" applyAlignment="true" applyProtection="false">
      <alignment horizontal="center" vertical="center" textRotation="0" wrapText="false" indent="0" shrinkToFit="false"/>
      <protection locked="true" hidden="false"/>
    </xf>
    <xf numFmtId="170" fontId="22" fillId="6" borderId="60" xfId="0" applyFont="true" applyBorder="true" applyAlignment="true" applyProtection="false">
      <alignment horizontal="left" vertical="bottom" textRotation="0" wrapText="false" indent="0" shrinkToFit="false"/>
      <protection locked="true" hidden="false"/>
    </xf>
    <xf numFmtId="175" fontId="10" fillId="13" borderId="11" xfId="0" applyFont="true" applyBorder="true" applyAlignment="true" applyProtection="false">
      <alignment horizontal="center" vertical="center" textRotation="0" wrapText="false" indent="0" shrinkToFit="false"/>
      <protection locked="true" hidden="false"/>
    </xf>
    <xf numFmtId="170" fontId="22" fillId="6" borderId="61" xfId="0" applyFont="true" applyBorder="true" applyAlignment="true" applyProtection="false">
      <alignment horizontal="left" vertical="bottom" textRotation="0" wrapText="false" indent="0" shrinkToFit="false"/>
      <protection locked="true" hidden="false"/>
    </xf>
    <xf numFmtId="175" fontId="10" fillId="13" borderId="42" xfId="0" applyFont="true" applyBorder="true" applyAlignment="true" applyProtection="false">
      <alignment horizontal="center" vertical="center" textRotation="0" wrapText="false" indent="0" shrinkToFit="false"/>
      <protection locked="true" hidden="false"/>
    </xf>
    <xf numFmtId="170" fontId="22" fillId="6" borderId="4" xfId="0" applyFont="true" applyBorder="true" applyAlignment="true" applyProtection="false">
      <alignment horizontal="left" vertical="center" textRotation="0" wrapText="false" indent="0" shrinkToFit="false"/>
      <protection locked="true" hidden="false"/>
    </xf>
    <xf numFmtId="170" fontId="8" fillId="13" borderId="46" xfId="0" applyFont="true" applyBorder="true" applyAlignment="true" applyProtection="false">
      <alignment horizontal="center" vertical="center" textRotation="0" wrapText="false" indent="0" shrinkToFit="false"/>
      <protection locked="true" hidden="false"/>
    </xf>
    <xf numFmtId="175" fontId="10" fillId="13" borderId="62" xfId="0" applyFont="true" applyBorder="true" applyAlignment="true" applyProtection="false">
      <alignment horizontal="center" vertical="center" textRotation="0" wrapText="false" indent="0" shrinkToFit="false"/>
      <protection locked="true" hidden="false"/>
    </xf>
    <xf numFmtId="170" fontId="22" fillId="6" borderId="5" xfId="0" applyFont="true" applyBorder="true" applyAlignment="true" applyProtection="false">
      <alignment horizontal="left" vertical="center" textRotation="0" wrapText="false" indent="0" shrinkToFit="false"/>
      <protection locked="true" hidden="false"/>
    </xf>
    <xf numFmtId="175" fontId="10" fillId="13" borderId="41" xfId="0" applyFont="true" applyBorder="true" applyAlignment="true" applyProtection="false">
      <alignment horizontal="center" vertical="center" textRotation="0" wrapText="false" indent="0" shrinkToFit="false"/>
      <protection locked="true" hidden="false"/>
    </xf>
    <xf numFmtId="170" fontId="8" fillId="13" borderId="29" xfId="0" applyFont="true" applyBorder="true" applyAlignment="false" applyProtection="false">
      <alignment horizontal="general" vertical="bottom" textRotation="0" wrapText="false" indent="0" shrinkToFit="false"/>
      <protection locked="true" hidden="false"/>
    </xf>
    <xf numFmtId="170" fontId="29" fillId="7" borderId="0" xfId="0" applyFont="true" applyBorder="false" applyAlignment="false" applyProtection="false">
      <alignment horizontal="general" vertical="bottom" textRotation="0" wrapText="false" indent="0" shrinkToFit="false"/>
      <protection locked="true" hidden="false"/>
    </xf>
    <xf numFmtId="175" fontId="26" fillId="9" borderId="34" xfId="0" applyFont="true" applyBorder="true" applyAlignment="true" applyProtection="false">
      <alignment horizontal="center" vertical="center" textRotation="0" wrapText="false" indent="0" shrinkToFit="false"/>
      <protection locked="true" hidden="false"/>
    </xf>
    <xf numFmtId="175" fontId="10" fillId="7" borderId="0" xfId="0" applyFont="true" applyBorder="false" applyAlignment="true" applyProtection="false">
      <alignment horizontal="center" vertical="center" textRotation="0" wrapText="false" indent="0" shrinkToFit="false"/>
      <protection locked="true" hidden="false"/>
    </xf>
    <xf numFmtId="175" fontId="10" fillId="7" borderId="0" xfId="0" applyFont="true" applyBorder="true" applyAlignment="true" applyProtection="false">
      <alignment horizontal="center" vertical="center" textRotation="0" wrapText="false" indent="0" shrinkToFit="false"/>
      <protection locked="true" hidden="false"/>
    </xf>
    <xf numFmtId="175" fontId="4" fillId="7" borderId="0" xfId="0" applyFont="true" applyBorder="false" applyAlignment="true" applyProtection="false">
      <alignment horizontal="center" vertical="center" textRotation="0" wrapText="false" indent="0" shrinkToFit="false"/>
      <protection locked="true" hidden="false"/>
    </xf>
    <xf numFmtId="175" fontId="26" fillId="9" borderId="3" xfId="0" applyFont="true" applyBorder="true" applyAlignment="true" applyProtection="false">
      <alignment horizontal="center" vertical="center" textRotation="0" wrapText="false" indent="0" shrinkToFit="false"/>
      <protection locked="true" hidden="false"/>
    </xf>
    <xf numFmtId="170" fontId="15" fillId="7" borderId="0" xfId="0" applyFont="true" applyBorder="true" applyAlignment="true" applyProtection="false">
      <alignment horizontal="center" vertical="bottom" textRotation="0" wrapText="false" indent="0" shrinkToFit="false"/>
      <protection locked="true" hidden="false"/>
    </xf>
    <xf numFmtId="170" fontId="15" fillId="7" borderId="0" xfId="0" applyFont="true" applyBorder="false" applyAlignment="true" applyProtection="false">
      <alignment horizontal="center" vertical="bottom" textRotation="0" wrapText="false" indent="0" shrinkToFit="false"/>
      <protection locked="true" hidden="false"/>
    </xf>
    <xf numFmtId="170" fontId="15" fillId="7" borderId="0" xfId="0" applyFont="true" applyBorder="true" applyAlignment="true" applyProtection="false">
      <alignment horizontal="left" vertical="bottom" textRotation="0" wrapText="false" indent="0" shrinkToFit="false"/>
      <protection locked="true" hidden="false"/>
    </xf>
    <xf numFmtId="175" fontId="10" fillId="7" borderId="0" xfId="0" applyFont="true" applyBorder="false" applyAlignment="false" applyProtection="false">
      <alignment horizontal="general" vertical="bottom" textRotation="0" wrapText="false" indent="0" shrinkToFit="false"/>
      <protection locked="true" hidden="false"/>
    </xf>
    <xf numFmtId="170" fontId="15" fillId="7" borderId="0" xfId="0" applyFont="true" applyBorder="true" applyAlignment="true" applyProtection="false">
      <alignment horizontal="left" vertical="center" textRotation="0" wrapText="false" indent="0" shrinkToFit="false"/>
      <protection locked="true" hidden="false"/>
    </xf>
    <xf numFmtId="170" fontId="30" fillId="7" borderId="0" xfId="0" applyFont="true" applyBorder="false" applyAlignment="false" applyProtection="false">
      <alignment horizontal="general" vertical="bottom" textRotation="0" wrapText="false" indent="0" shrinkToFit="false"/>
      <protection locked="true" hidden="false"/>
    </xf>
    <xf numFmtId="170" fontId="22" fillId="7" borderId="0" xfId="0" applyFont="true" applyBorder="false" applyAlignment="false" applyProtection="false">
      <alignment horizontal="general" vertical="bottom" textRotation="0" wrapText="false" indent="0" shrinkToFit="false"/>
      <protection locked="true" hidden="false"/>
    </xf>
    <xf numFmtId="170" fontId="15" fillId="7" borderId="0" xfId="0" applyFont="true" applyBorder="false" applyAlignment="true" applyProtection="false">
      <alignment horizontal="left" vertical="center" textRotation="0" wrapText="false" indent="0" shrinkToFit="false"/>
      <protection locked="true" hidden="false"/>
    </xf>
    <xf numFmtId="175" fontId="8" fillId="7" borderId="0" xfId="0" applyFont="true" applyBorder="false" applyAlignment="false" applyProtection="false">
      <alignment horizontal="general" vertical="bottom" textRotation="0" wrapText="false" indent="0" shrinkToFit="false"/>
      <protection locked="true" hidden="false"/>
    </xf>
    <xf numFmtId="170" fontId="4" fillId="0" borderId="0" xfId="0" applyFont="true" applyBorder="false" applyAlignment="true" applyProtection="false">
      <alignment horizontal="general" vertical="center" textRotation="0" wrapText="false" indent="0" shrinkToFit="false"/>
      <protection locked="true" hidden="false"/>
    </xf>
    <xf numFmtId="170" fontId="4" fillId="0" borderId="23" xfId="0" applyFont="true" applyBorder="true" applyAlignment="true" applyProtection="false">
      <alignment horizontal="center" vertical="center" textRotation="0" wrapText="false" indent="0" shrinkToFit="false"/>
      <protection locked="true" hidden="false"/>
    </xf>
    <xf numFmtId="170" fontId="31" fillId="13" borderId="63" xfId="0" applyFont="true" applyBorder="true" applyAlignment="true" applyProtection="false">
      <alignment horizontal="center" vertical="center" textRotation="0" wrapText="false" indent="0" shrinkToFit="false"/>
      <protection locked="true" hidden="false"/>
    </xf>
    <xf numFmtId="170" fontId="4" fillId="0" borderId="62" xfId="0" applyFont="true" applyBorder="true" applyAlignment="true" applyProtection="false">
      <alignment horizontal="general" vertical="center" textRotation="0" wrapText="false" indent="0" shrinkToFit="false"/>
      <protection locked="true" hidden="false"/>
    </xf>
    <xf numFmtId="170" fontId="4" fillId="0" borderId="64" xfId="0" applyFont="true" applyBorder="true" applyAlignment="true" applyProtection="false">
      <alignment horizontal="general" vertical="center" textRotation="0" wrapText="false" indent="0" shrinkToFit="false"/>
      <protection locked="true" hidden="false"/>
    </xf>
    <xf numFmtId="170" fontId="0" fillId="15" borderId="65" xfId="0" applyFont="true" applyBorder="true" applyAlignment="true" applyProtection="false">
      <alignment horizontal="center" vertical="center" textRotation="0" wrapText="false" indent="0" shrinkToFit="false"/>
      <protection locked="true" hidden="false"/>
    </xf>
    <xf numFmtId="170" fontId="4" fillId="15" borderId="65" xfId="0" applyFont="true" applyBorder="true" applyAlignment="true" applyProtection="false">
      <alignment horizontal="center" vertical="center" textRotation="0" wrapText="false" indent="0" shrinkToFit="false"/>
      <protection locked="true" hidden="false"/>
    </xf>
    <xf numFmtId="170" fontId="32" fillId="7" borderId="0" xfId="0" applyFont="true" applyBorder="false" applyAlignment="true" applyProtection="false">
      <alignment horizontal="general" vertical="center" textRotation="0" wrapText="false" indent="0" shrinkToFit="false"/>
      <protection locked="true" hidden="false"/>
    </xf>
    <xf numFmtId="170" fontId="0" fillId="16" borderId="66" xfId="0" applyFont="false" applyBorder="true" applyAlignment="true" applyProtection="false">
      <alignment horizontal="center" vertical="center" textRotation="0" wrapText="false" indent="0" shrinkToFit="false"/>
      <protection locked="true" hidden="false"/>
    </xf>
    <xf numFmtId="170" fontId="33" fillId="16" borderId="67" xfId="0" applyFont="true" applyBorder="true" applyAlignment="true" applyProtection="false">
      <alignment horizontal="center" vertical="center" textRotation="0" wrapText="false" indent="0" shrinkToFit="false"/>
      <protection locked="true" hidden="false"/>
    </xf>
    <xf numFmtId="170" fontId="34" fillId="16" borderId="66" xfId="0" applyFont="true" applyBorder="true" applyAlignment="true" applyProtection="false">
      <alignment horizontal="center" vertical="center" textRotation="0" wrapText="false" indent="0" shrinkToFit="false"/>
      <protection locked="true" hidden="false"/>
    </xf>
    <xf numFmtId="170" fontId="34" fillId="16" borderId="67" xfId="0" applyFont="true" applyBorder="true" applyAlignment="true" applyProtection="false">
      <alignment horizontal="center" vertical="center" textRotation="0" wrapText="false" indent="0" shrinkToFit="false"/>
      <protection locked="true" hidden="false"/>
    </xf>
    <xf numFmtId="170" fontId="32" fillId="7" borderId="0" xfId="0" applyFont="true" applyBorder="true" applyAlignment="true" applyProtection="false">
      <alignment horizontal="center" vertical="center" textRotation="0" wrapText="false" indent="0" shrinkToFit="false"/>
      <protection locked="true" hidden="false"/>
    </xf>
    <xf numFmtId="170" fontId="33" fillId="16" borderId="66" xfId="0" applyFont="true" applyBorder="true" applyAlignment="true" applyProtection="false">
      <alignment horizontal="center" vertical="center" textRotation="0" wrapText="false" indent="0" shrinkToFit="false"/>
      <protection locked="true" hidden="false"/>
    </xf>
    <xf numFmtId="178" fontId="33" fillId="16" borderId="68" xfId="0" applyFont="true" applyBorder="true" applyAlignment="true" applyProtection="false">
      <alignment horizontal="center" vertical="center" textRotation="0" wrapText="false" indent="0" shrinkToFit="false"/>
      <protection locked="true" hidden="false"/>
    </xf>
    <xf numFmtId="173" fontId="32" fillId="7" borderId="0" xfId="0" applyFont="true" applyBorder="false" applyAlignment="true" applyProtection="false">
      <alignment horizontal="center" vertical="center" textRotation="0" wrapText="false" indent="0" shrinkToFit="false"/>
      <protection locked="true" hidden="false"/>
    </xf>
    <xf numFmtId="173" fontId="0" fillId="15" borderId="66" xfId="0" applyFont="true" applyBorder="true" applyAlignment="true" applyProtection="false">
      <alignment horizontal="center" vertical="center" textRotation="0" wrapText="false" indent="0" shrinkToFit="false"/>
      <protection locked="true" hidden="false"/>
    </xf>
    <xf numFmtId="173" fontId="0" fillId="17" borderId="68" xfId="0" applyFont="false" applyBorder="true" applyAlignment="true" applyProtection="false">
      <alignment horizontal="center" vertical="center" textRotation="0" wrapText="false" indent="0" shrinkToFit="false"/>
      <protection locked="true" hidden="false"/>
    </xf>
    <xf numFmtId="170" fontId="0" fillId="3" borderId="68" xfId="0" applyFont="false" applyBorder="true" applyAlignment="true" applyProtection="false">
      <alignment horizontal="center" vertical="center" textRotation="0" wrapText="false" indent="0" shrinkToFit="false"/>
      <protection locked="true" hidden="false"/>
    </xf>
    <xf numFmtId="170" fontId="0" fillId="3" borderId="67" xfId="0" applyFont="false" applyBorder="true" applyAlignment="true" applyProtection="false">
      <alignment horizontal="center" vertical="center" textRotation="0" wrapText="false" indent="0" shrinkToFit="false"/>
      <protection locked="true" hidden="false"/>
    </xf>
    <xf numFmtId="175" fontId="4" fillId="15" borderId="66" xfId="0" applyFont="true" applyBorder="true" applyAlignment="true" applyProtection="false">
      <alignment horizontal="center" vertical="center" textRotation="0" wrapText="false" indent="0" shrinkToFit="false"/>
      <protection locked="true" hidden="false"/>
    </xf>
    <xf numFmtId="179" fontId="4" fillId="15" borderId="68" xfId="0" applyFont="true" applyBorder="true" applyAlignment="true" applyProtection="false">
      <alignment horizontal="center" vertical="center" textRotation="0" wrapText="false" indent="0" shrinkToFit="false"/>
      <protection locked="true" hidden="false"/>
    </xf>
    <xf numFmtId="179" fontId="4" fillId="15" borderId="67" xfId="0" applyFont="true" applyBorder="true" applyAlignment="true" applyProtection="false">
      <alignment horizontal="center" vertical="center" textRotation="0" wrapText="false" indent="0" shrinkToFit="false"/>
      <protection locked="true" hidden="false"/>
    </xf>
    <xf numFmtId="175" fontId="32" fillId="7" borderId="0" xfId="0" applyFont="true" applyBorder="false" applyAlignment="true" applyProtection="false">
      <alignment horizontal="center" vertical="center" textRotation="0" wrapText="false" indent="0" shrinkToFit="false"/>
      <protection locked="true" hidden="false"/>
    </xf>
    <xf numFmtId="170" fontId="35" fillId="18" borderId="69" xfId="0" applyFont="true" applyBorder="true" applyAlignment="true" applyProtection="false">
      <alignment horizontal="center" vertical="center" textRotation="0" wrapText="false" indent="0" shrinkToFit="false"/>
      <protection locked="true" hidden="false"/>
    </xf>
    <xf numFmtId="170" fontId="35" fillId="17" borderId="70" xfId="0" applyFont="true" applyBorder="true" applyAlignment="true" applyProtection="false">
      <alignment horizontal="center" vertical="center" textRotation="0" wrapText="false" indent="0" shrinkToFit="false"/>
      <protection locked="true" hidden="false"/>
    </xf>
    <xf numFmtId="170" fontId="35" fillId="17" borderId="71" xfId="0" applyFont="true" applyBorder="true" applyAlignment="true" applyProtection="false">
      <alignment horizontal="center" vertical="center" textRotation="0" wrapText="false" indent="0" shrinkToFit="false"/>
      <protection locked="true" hidden="false"/>
    </xf>
    <xf numFmtId="170" fontId="4" fillId="18" borderId="69" xfId="0" applyFont="true" applyBorder="true" applyAlignment="true" applyProtection="false">
      <alignment horizontal="general" vertical="center" textRotation="0" wrapText="false" indent="0" shrinkToFit="false"/>
      <protection locked="true" hidden="false"/>
    </xf>
    <xf numFmtId="173" fontId="4" fillId="18" borderId="70" xfId="0" applyFont="true" applyBorder="true" applyAlignment="true" applyProtection="false">
      <alignment horizontal="center" vertical="center" textRotation="0" wrapText="false" indent="0" shrinkToFit="false"/>
      <protection locked="true" hidden="false"/>
    </xf>
    <xf numFmtId="173" fontId="4" fillId="18" borderId="71" xfId="0" applyFont="true" applyBorder="true" applyAlignment="true" applyProtection="false">
      <alignment horizontal="center" vertical="center" textRotation="0" wrapText="false" indent="0" shrinkToFit="false"/>
      <protection locked="true" hidden="false"/>
    </xf>
    <xf numFmtId="175" fontId="4" fillId="0" borderId="0" xfId="0" applyFont="true" applyBorder="false" applyAlignment="true" applyProtection="false">
      <alignment horizontal="center" vertical="center" textRotation="0" wrapText="false" indent="0" shrinkToFit="false"/>
      <protection locked="true" hidden="false"/>
    </xf>
    <xf numFmtId="173" fontId="0" fillId="7" borderId="72" xfId="0" applyFont="false" applyBorder="true" applyAlignment="true" applyProtection="false">
      <alignment horizontal="center" vertical="center" textRotation="0" wrapText="false" indent="0" shrinkToFit="false"/>
      <protection locked="true" hidden="false"/>
    </xf>
    <xf numFmtId="170" fontId="0" fillId="7" borderId="0" xfId="0" applyFont="false" applyBorder="false" applyAlignment="true" applyProtection="false">
      <alignment horizontal="center" vertical="center" textRotation="0" wrapText="false" indent="0" shrinkToFit="false"/>
      <protection locked="true" hidden="false"/>
    </xf>
    <xf numFmtId="170" fontId="4" fillId="7" borderId="0" xfId="0" applyFont="true" applyBorder="false" applyAlignment="true" applyProtection="false">
      <alignment horizontal="general" vertical="center" textRotation="0" wrapText="false" indent="0" shrinkToFit="false"/>
      <protection locked="true" hidden="false"/>
    </xf>
    <xf numFmtId="175" fontId="4" fillId="7" borderId="0" xfId="0" applyFont="true" applyBorder="false" applyAlignment="true" applyProtection="false">
      <alignment horizontal="general" vertical="center" textRotation="0" wrapText="false" indent="0" shrinkToFit="false"/>
      <protection locked="true" hidden="false"/>
    </xf>
    <xf numFmtId="170" fontId="35" fillId="16" borderId="69" xfId="0" applyFont="true" applyBorder="true" applyAlignment="true" applyProtection="false">
      <alignment horizontal="center" vertical="center" textRotation="0" wrapText="false" indent="0" shrinkToFit="false"/>
      <protection locked="true" hidden="false"/>
    </xf>
    <xf numFmtId="170" fontId="32" fillId="7" borderId="0" xfId="0" applyFont="true" applyBorder="false" applyAlignment="true" applyProtection="false">
      <alignment horizontal="center" vertical="center" textRotation="0" wrapText="false" indent="0" shrinkToFit="false"/>
      <protection locked="true" hidden="false"/>
    </xf>
    <xf numFmtId="173" fontId="0" fillId="7" borderId="0" xfId="0" applyFont="false" applyBorder="false" applyAlignment="true" applyProtection="false">
      <alignment horizontal="center" vertical="center" textRotation="0" wrapText="false" indent="0" shrinkToFit="false"/>
      <protection locked="true" hidden="false"/>
    </xf>
    <xf numFmtId="178" fontId="33" fillId="16" borderId="67" xfId="0" applyFont="true" applyBorder="true" applyAlignment="true" applyProtection="false">
      <alignment horizontal="center" vertical="center" textRotation="0" wrapText="false" indent="0" shrinkToFit="false"/>
      <protection locked="true" hidden="false"/>
    </xf>
    <xf numFmtId="170" fontId="35" fillId="18" borderId="70" xfId="0" applyFont="true" applyBorder="true" applyAlignment="true" applyProtection="false">
      <alignment horizontal="center" vertical="center" textRotation="0" wrapText="false" indent="0" shrinkToFit="false"/>
      <protection locked="true" hidden="false"/>
    </xf>
    <xf numFmtId="170" fontId="35" fillId="18" borderId="71" xfId="0" applyFont="true" applyBorder="true" applyAlignment="true" applyProtection="false">
      <alignment horizontal="center" vertical="center" textRotation="0" wrapText="false" indent="0" shrinkToFit="false"/>
      <protection locked="true" hidden="false"/>
    </xf>
    <xf numFmtId="170" fontId="35" fillId="7" borderId="0" xfId="0" applyFont="true" applyBorder="false" applyAlignment="true" applyProtection="false">
      <alignment horizontal="center" vertical="center" textRotation="0" wrapText="false" indent="0" shrinkToFit="false"/>
      <protection locked="true" hidden="false"/>
    </xf>
    <xf numFmtId="170" fontId="36" fillId="0" borderId="0" xfId="0" applyFont="true" applyBorder="true" applyAlignment="true" applyProtection="false">
      <alignment horizontal="left" vertical="center" textRotation="0" wrapText="false" indent="0" shrinkToFit="false"/>
      <protection locked="true" hidden="false"/>
    </xf>
    <xf numFmtId="170" fontId="35" fillId="19" borderId="45" xfId="0" applyFont="true" applyBorder="true" applyAlignment="true" applyProtection="false">
      <alignment horizontal="left" vertical="center" textRotation="0" wrapText="false" indent="0" shrinkToFit="false"/>
      <protection locked="true" hidden="false"/>
    </xf>
    <xf numFmtId="171" fontId="4" fillId="3" borderId="3" xfId="0" applyFont="true" applyBorder="true" applyAlignment="true" applyProtection="false">
      <alignment horizontal="center" vertical="center" textRotation="0" wrapText="false" indent="0" shrinkToFit="false"/>
      <protection locked="true" hidden="false"/>
    </xf>
    <xf numFmtId="170" fontId="4" fillId="20" borderId="47" xfId="0" applyFont="true" applyBorder="true" applyAlignment="true" applyProtection="false">
      <alignment horizontal="left" vertical="bottom" textRotation="0" wrapText="false" indent="0" shrinkToFit="false"/>
      <protection locked="true" hidden="false"/>
    </xf>
    <xf numFmtId="170" fontId="36" fillId="9" borderId="73" xfId="0" applyFont="true" applyBorder="true" applyAlignment="true" applyProtection="false">
      <alignment horizontal="left" vertical="center" textRotation="0" wrapText="false" indent="0" shrinkToFit="false"/>
      <protection locked="true" hidden="false"/>
    </xf>
    <xf numFmtId="170" fontId="35" fillId="19" borderId="1" xfId="0" applyFont="true" applyBorder="true" applyAlignment="true" applyProtection="false">
      <alignment horizontal="left" vertical="center" textRotation="0" wrapText="false" indent="0" shrinkToFit="false"/>
      <protection locked="true" hidden="false"/>
    </xf>
    <xf numFmtId="170" fontId="4" fillId="20" borderId="46" xfId="0" applyFont="true" applyBorder="true" applyAlignment="true" applyProtection="false">
      <alignment horizontal="left" vertical="bottom" textRotation="0" wrapText="false" indent="0" shrinkToFit="false"/>
      <protection locked="true" hidden="false"/>
    </xf>
    <xf numFmtId="170" fontId="36" fillId="9" borderId="0" xfId="0" applyFont="true" applyBorder="true" applyAlignment="true" applyProtection="false">
      <alignment horizontal="left" vertical="center" textRotation="0" wrapText="false" indent="0" shrinkToFit="false"/>
      <protection locked="true" hidden="false"/>
    </xf>
    <xf numFmtId="170" fontId="4" fillId="3" borderId="3" xfId="0" applyFont="true" applyBorder="true" applyAlignment="true" applyProtection="false">
      <alignment horizontal="center" vertical="center" textRotation="0" wrapText="false" indent="0" shrinkToFit="false"/>
      <protection locked="true" hidden="false"/>
    </xf>
    <xf numFmtId="170" fontId="35" fillId="19" borderId="27" xfId="0" applyFont="true" applyBorder="true" applyAlignment="true" applyProtection="false">
      <alignment horizontal="left" vertical="center" textRotation="0" wrapText="false" indent="0" shrinkToFit="false"/>
      <protection locked="true" hidden="false"/>
    </xf>
    <xf numFmtId="170" fontId="4" fillId="20" borderId="29" xfId="0" applyFont="true" applyBorder="true" applyAlignment="true" applyProtection="false">
      <alignment horizontal="left" vertical="bottom" textRotation="0" wrapText="false" indent="0" shrinkToFit="false"/>
      <protection locked="true" hidden="false"/>
    </xf>
    <xf numFmtId="170" fontId="36" fillId="9" borderId="23" xfId="0" applyFont="true" applyBorder="true" applyAlignment="true" applyProtection="false">
      <alignment horizontal="left" vertical="center" textRotation="0" wrapText="false" indent="0" shrinkToFit="false"/>
      <protection locked="true" hidden="false"/>
    </xf>
    <xf numFmtId="170" fontId="4" fillId="0" borderId="9" xfId="0" applyFont="true" applyBorder="true" applyAlignment="true" applyProtection="false">
      <alignment horizontal="general" vertical="center" textRotation="0" wrapText="false" indent="0" shrinkToFit="false"/>
      <protection locked="true" hidden="false"/>
    </xf>
    <xf numFmtId="170" fontId="4" fillId="0" borderId="23" xfId="0" applyFont="true" applyBorder="true" applyAlignment="true" applyProtection="false">
      <alignment horizontal="general" vertical="center" textRotation="0" wrapText="false" indent="0" shrinkToFit="false"/>
      <protection locked="true" hidden="false"/>
    </xf>
    <xf numFmtId="170" fontId="4" fillId="0" borderId="33" xfId="0" applyFont="true" applyBorder="true" applyAlignment="true" applyProtection="false">
      <alignment horizontal="general" vertical="center" textRotation="0" wrapText="false" indent="0" shrinkToFit="false"/>
      <protection locked="true" hidden="false"/>
    </xf>
    <xf numFmtId="170" fontId="20" fillId="9" borderId="43" xfId="0" applyFont="true" applyBorder="true" applyAlignment="true" applyProtection="false">
      <alignment horizontal="center" vertical="center" textRotation="0" wrapText="false" indent="0" shrinkToFit="false"/>
      <protection locked="true" hidden="false"/>
    </xf>
    <xf numFmtId="170" fontId="37" fillId="0" borderId="1" xfId="0" applyFont="true" applyBorder="true" applyAlignment="true" applyProtection="false">
      <alignment horizontal="general" vertical="center" textRotation="0" wrapText="false" indent="0" shrinkToFit="false"/>
      <protection locked="true" hidden="false"/>
    </xf>
    <xf numFmtId="170" fontId="37" fillId="0" borderId="0" xfId="0" applyFont="true" applyBorder="false" applyAlignment="true" applyProtection="false">
      <alignment horizontal="general" vertical="center" textRotation="0" wrapText="true" indent="0" shrinkToFit="false"/>
      <protection locked="true" hidden="false"/>
    </xf>
    <xf numFmtId="170" fontId="37" fillId="0" borderId="0" xfId="0" applyFont="true" applyBorder="false" applyAlignment="true" applyProtection="false">
      <alignment horizontal="general" vertical="center" textRotation="0" wrapText="false" indent="0" shrinkToFit="false"/>
      <protection locked="true" hidden="false"/>
    </xf>
    <xf numFmtId="170" fontId="37" fillId="0" borderId="46" xfId="0" applyFont="true" applyBorder="true" applyAlignment="true" applyProtection="false">
      <alignment horizontal="general" vertical="center" textRotation="0" wrapText="false" indent="0" shrinkToFit="false"/>
      <protection locked="true" hidden="false"/>
    </xf>
    <xf numFmtId="170" fontId="37" fillId="0" borderId="0" xfId="0" applyFont="true" applyBorder="true" applyAlignment="true" applyProtection="false">
      <alignment horizontal="center" vertical="center" textRotation="0" wrapText="true" indent="0" shrinkToFit="false"/>
      <protection locked="true" hidden="false"/>
    </xf>
    <xf numFmtId="170" fontId="41" fillId="0" borderId="0" xfId="0" applyFont="true" applyBorder="true" applyAlignment="true" applyProtection="false">
      <alignment horizontal="center" vertical="center" textRotation="0" wrapText="false" indent="0" shrinkToFit="false"/>
      <protection locked="true" hidden="false"/>
    </xf>
    <xf numFmtId="170" fontId="37" fillId="0" borderId="27" xfId="0" applyFont="true" applyBorder="true" applyAlignment="true" applyProtection="false">
      <alignment horizontal="general" vertical="center" textRotation="0" wrapText="false" indent="0" shrinkToFit="false"/>
      <protection locked="true" hidden="false"/>
    </xf>
    <xf numFmtId="170" fontId="37" fillId="0" borderId="52" xfId="0" applyFont="true" applyBorder="true" applyAlignment="true" applyProtection="false">
      <alignment horizontal="general" vertical="center" textRotation="0" wrapText="false" indent="0" shrinkToFit="false"/>
      <protection locked="true" hidden="false"/>
    </xf>
    <xf numFmtId="170" fontId="37" fillId="0" borderId="29" xfId="0" applyFont="true" applyBorder="true" applyAlignment="true" applyProtection="false">
      <alignment horizontal="general" vertical="center" textRotation="0" wrapText="false" indent="0" shrinkToFit="false"/>
      <protection locked="true" hidden="false"/>
    </xf>
    <xf numFmtId="170" fontId="0" fillId="7" borderId="0" xfId="0" applyFont="false" applyBorder="true" applyAlignment="true" applyProtection="false">
      <alignment horizontal="center" vertical="center" textRotation="0" wrapText="false" indent="0" shrinkToFit="false"/>
      <protection locked="true" hidden="false"/>
    </xf>
    <xf numFmtId="170" fontId="4" fillId="7" borderId="0" xfId="0" applyFont="true" applyBorder="true" applyAlignment="true" applyProtection="false">
      <alignment horizontal="center" vertical="center" textRotation="0" wrapText="false" indent="0" shrinkToFit="false"/>
      <protection locked="true" hidden="false"/>
    </xf>
    <xf numFmtId="170" fontId="33" fillId="7" borderId="0" xfId="0" applyFont="true" applyBorder="true" applyAlignment="true" applyProtection="false">
      <alignment horizontal="center" vertical="center" textRotation="0" wrapText="false" indent="0" shrinkToFit="false"/>
      <protection locked="true" hidden="false"/>
    </xf>
    <xf numFmtId="170" fontId="34" fillId="7" borderId="0" xfId="0" applyFont="true" applyBorder="false" applyAlignment="true" applyProtection="false">
      <alignment horizontal="center" vertical="center" textRotation="0" wrapText="false" indent="0" shrinkToFit="false"/>
      <protection locked="true" hidden="false"/>
    </xf>
    <xf numFmtId="170" fontId="34" fillId="7" borderId="0" xfId="0" applyFont="true" applyBorder="true" applyAlignment="true" applyProtection="false">
      <alignment horizontal="center" vertical="center" textRotation="0" wrapText="false" indent="0" shrinkToFit="false"/>
      <protection locked="true" hidden="false"/>
    </xf>
    <xf numFmtId="178" fontId="33" fillId="7" borderId="0" xfId="0" applyFont="true" applyBorder="false" applyAlignment="true" applyProtection="false">
      <alignment horizontal="center" vertical="center" textRotation="0" wrapText="false" indent="0" shrinkToFit="false"/>
      <protection locked="true" hidden="false"/>
    </xf>
    <xf numFmtId="170" fontId="33" fillId="7" borderId="0" xfId="0" applyFont="true" applyBorder="false" applyAlignment="true" applyProtection="false">
      <alignment horizontal="center" vertical="center" textRotation="0" wrapText="false" indent="0" shrinkToFit="false"/>
      <protection locked="true" hidden="false"/>
    </xf>
    <xf numFmtId="170" fontId="42" fillId="7" borderId="0" xfId="0" applyFont="true" applyBorder="true" applyAlignment="true" applyProtection="false">
      <alignment horizontal="center" vertical="center" textRotation="0" wrapText="false" indent="0" shrinkToFit="false"/>
      <protection locked="true" hidden="false"/>
    </xf>
    <xf numFmtId="170" fontId="42" fillId="7" borderId="0" xfId="0" applyFont="true" applyBorder="false" applyAlignment="true" applyProtection="false">
      <alignment horizontal="center" vertical="center" textRotation="0" wrapText="false" indent="0" shrinkToFit="false"/>
      <protection locked="true" hidden="false"/>
    </xf>
    <xf numFmtId="170" fontId="31" fillId="13" borderId="74" xfId="0" applyFont="true" applyBorder="true" applyAlignment="true" applyProtection="false">
      <alignment horizontal="center" vertical="center" textRotation="0" wrapText="false" indent="0" shrinkToFit="false"/>
      <protection locked="true" hidden="false"/>
    </xf>
    <xf numFmtId="170" fontId="31" fillId="13" borderId="75" xfId="0" applyFont="true" applyBorder="true" applyAlignment="true" applyProtection="false">
      <alignment horizontal="center" vertical="center" textRotation="0" wrapText="false" indent="0" shrinkToFit="false"/>
      <protection locked="true" hidden="false"/>
    </xf>
    <xf numFmtId="170" fontId="31" fillId="13" borderId="76" xfId="0" applyFont="true" applyBorder="true" applyAlignment="true" applyProtection="false">
      <alignment horizontal="center" vertical="center" textRotation="0" wrapText="false" indent="0" shrinkToFit="false"/>
      <protection locked="true" hidden="false"/>
    </xf>
    <xf numFmtId="170" fontId="43" fillId="7" borderId="0" xfId="0" applyFont="true" applyBorder="false" applyAlignment="true" applyProtection="false">
      <alignment horizontal="general" vertical="center" textRotation="0" wrapText="false" indent="0" shrinkToFit="false"/>
      <protection locked="true" hidden="false"/>
    </xf>
    <xf numFmtId="170" fontId="44" fillId="7" borderId="77" xfId="0" applyFont="true" applyBorder="true" applyAlignment="true" applyProtection="false">
      <alignment horizontal="left" vertical="center" textRotation="0" wrapText="true" indent="0" shrinkToFit="false"/>
      <protection locked="true" hidden="false"/>
    </xf>
    <xf numFmtId="170" fontId="8" fillId="0" borderId="78" xfId="0" applyFont="true" applyBorder="true" applyAlignment="false" applyProtection="false">
      <alignment horizontal="general" vertical="bottom" textRotation="0" wrapText="false" indent="0" shrinkToFit="false"/>
      <protection locked="true" hidden="false"/>
    </xf>
    <xf numFmtId="170" fontId="8" fillId="0" borderId="79" xfId="0" applyFont="true" applyBorder="true" applyAlignment="false" applyProtection="false">
      <alignment horizontal="general" vertical="bottom" textRotation="0" wrapText="false" indent="0" shrinkToFit="false"/>
      <protection locked="true" hidden="false"/>
    </xf>
    <xf numFmtId="170" fontId="45" fillId="6" borderId="3" xfId="0" applyFont="true" applyBorder="true" applyAlignment="true" applyProtection="false">
      <alignment horizontal="left" vertical="bottom" textRotation="0" wrapText="false" indent="0" shrinkToFit="false"/>
      <protection locked="true" hidden="false"/>
    </xf>
    <xf numFmtId="170" fontId="46" fillId="7" borderId="0" xfId="0" applyFont="true" applyBorder="false" applyAlignment="false" applyProtection="false">
      <alignment horizontal="general" vertical="bottom" textRotation="0" wrapText="false" indent="0" shrinkToFit="false"/>
      <protection locked="true" hidden="false"/>
    </xf>
    <xf numFmtId="170" fontId="47" fillId="20" borderId="80" xfId="0" applyFont="true" applyBorder="true" applyAlignment="true" applyProtection="false">
      <alignment horizontal="center" vertical="center" textRotation="0" wrapText="true" indent="0" shrinkToFit="false"/>
      <protection locked="true" hidden="false"/>
    </xf>
    <xf numFmtId="170" fontId="51" fillId="0" borderId="3" xfId="0" applyFont="true" applyBorder="true" applyAlignment="true" applyProtection="false">
      <alignment horizontal="center" vertical="bottom" textRotation="0" wrapText="false" indent="0" shrinkToFit="false"/>
      <protection locked="true" hidden="false"/>
    </xf>
    <xf numFmtId="170" fontId="51" fillId="7" borderId="3" xfId="0" applyFont="true" applyBorder="true" applyAlignment="true" applyProtection="false">
      <alignment horizontal="center" vertical="bottom" textRotation="0" wrapText="false" indent="0" shrinkToFit="false"/>
      <protection locked="true" hidden="false"/>
    </xf>
    <xf numFmtId="170" fontId="51" fillId="0" borderId="3" xfId="0" applyFont="true" applyBorder="true" applyAlignment="true" applyProtection="false">
      <alignment horizontal="left" vertical="bottom" textRotation="0" wrapText="false" indent="0" shrinkToFit="false"/>
      <protection locked="true" hidden="false"/>
    </xf>
    <xf numFmtId="173" fontId="52" fillId="0" borderId="3" xfId="0" applyFont="true" applyBorder="true" applyAlignment="true" applyProtection="false">
      <alignment horizontal="center" vertical="bottom" textRotation="0" wrapText="false" indent="0" shrinkToFit="false"/>
      <protection locked="true" hidden="false"/>
    </xf>
    <xf numFmtId="175" fontId="52" fillId="7" borderId="3" xfId="0" applyFont="true" applyBorder="true" applyAlignment="true" applyProtection="false">
      <alignment horizontal="center" vertical="bottom" textRotation="0" wrapText="false" indent="0" shrinkToFit="false"/>
      <protection locked="true" hidden="false"/>
    </xf>
    <xf numFmtId="173" fontId="52" fillId="12" borderId="3" xfId="0" applyFont="true" applyBorder="true" applyAlignment="true" applyProtection="false">
      <alignment horizontal="center" vertical="bottom" textRotation="0" wrapText="false" indent="0" shrinkToFit="false"/>
      <protection locked="true" hidden="false"/>
    </xf>
    <xf numFmtId="170" fontId="51" fillId="0" borderId="0" xfId="0" applyFont="true" applyBorder="false" applyAlignment="true" applyProtection="false">
      <alignment horizontal="left" vertical="bottom" textRotation="0" wrapText="false" indent="0" shrinkToFit="false"/>
      <protection locked="true" hidden="false"/>
    </xf>
    <xf numFmtId="173" fontId="51" fillId="7" borderId="34" xfId="0" applyFont="true" applyBorder="true" applyAlignment="true" applyProtection="false">
      <alignment horizontal="center" vertical="bottom" textRotation="0" wrapText="false" indent="0" shrinkToFit="false"/>
      <protection locked="true" hidden="false"/>
    </xf>
    <xf numFmtId="175" fontId="51" fillId="7" borderId="34" xfId="0" applyFont="true" applyBorder="true" applyAlignment="true" applyProtection="false">
      <alignment horizontal="center" vertical="bottom" textRotation="0" wrapText="false" indent="0" shrinkToFit="false"/>
      <protection locked="true" hidden="false"/>
    </xf>
    <xf numFmtId="175" fontId="51" fillId="7" borderId="3" xfId="0" applyFont="true" applyBorder="true" applyAlignment="true" applyProtection="false">
      <alignment horizontal="center" vertical="bottom" textRotation="0" wrapText="false" indent="0" shrinkToFit="false"/>
      <protection locked="true" hidden="false"/>
    </xf>
    <xf numFmtId="173" fontId="51" fillId="7" borderId="0" xfId="0" applyFont="true" applyBorder="false" applyAlignment="true" applyProtection="false">
      <alignment horizontal="center" vertical="bottom" textRotation="0" wrapText="false" indent="0" shrinkToFit="false"/>
      <protection locked="true" hidden="false"/>
    </xf>
    <xf numFmtId="175" fontId="51" fillId="7" borderId="0" xfId="0" applyFont="true" applyBorder="false" applyAlignment="true" applyProtection="false">
      <alignment horizontal="center" vertical="bottom" textRotation="0" wrapText="false" indent="0" shrinkToFit="false"/>
      <protection locked="true" hidden="false"/>
    </xf>
    <xf numFmtId="175" fontId="52" fillId="7" borderId="0" xfId="0" applyFont="true" applyBorder="false" applyAlignment="true" applyProtection="false">
      <alignment horizontal="center" vertical="bottom" textRotation="0" wrapText="false" indent="0" shrinkToFit="false"/>
      <protection locked="true" hidden="false"/>
    </xf>
    <xf numFmtId="170" fontId="47" fillId="20" borderId="81" xfId="0" applyFont="true" applyBorder="true" applyAlignment="true" applyProtection="false">
      <alignment horizontal="center" vertical="center" textRotation="0" wrapText="true" indent="0" shrinkToFit="false"/>
      <protection locked="true" hidden="false"/>
    </xf>
    <xf numFmtId="170" fontId="45" fillId="14" borderId="11" xfId="0" applyFont="true" applyBorder="true" applyAlignment="false" applyProtection="false">
      <alignment horizontal="general" vertical="bottom" textRotation="0" wrapText="false" indent="0" shrinkToFit="false"/>
      <protection locked="true" hidden="false"/>
    </xf>
    <xf numFmtId="170" fontId="45" fillId="14" borderId="35" xfId="0" applyFont="true" applyBorder="true" applyAlignment="false" applyProtection="false">
      <alignment horizontal="general" vertical="bottom" textRotation="0" wrapText="false" indent="0" shrinkToFit="false"/>
      <protection locked="true" hidden="false"/>
    </xf>
    <xf numFmtId="170" fontId="45" fillId="7" borderId="0" xfId="0" applyFont="true" applyBorder="false" applyAlignment="false" applyProtection="false">
      <alignment horizontal="general" vertical="bottom" textRotation="0" wrapText="false" indent="0" shrinkToFit="false"/>
      <protection locked="true" hidden="false"/>
    </xf>
    <xf numFmtId="170" fontId="53" fillId="7" borderId="0" xfId="0" applyFont="true" applyBorder="false" applyAlignment="false" applyProtection="false">
      <alignment horizontal="general" vertical="bottom" textRotation="0" wrapText="false" indent="0" shrinkToFit="false"/>
      <protection locked="true" hidden="false"/>
    </xf>
    <xf numFmtId="170" fontId="51" fillId="7" borderId="0" xfId="0" applyFont="true" applyBorder="false" applyAlignment="true" applyProtection="false">
      <alignment horizontal="center" vertical="bottom" textRotation="0" wrapText="false" indent="0" shrinkToFit="false"/>
      <protection locked="true" hidden="false"/>
    </xf>
    <xf numFmtId="173" fontId="52" fillId="7" borderId="0" xfId="0" applyFont="true" applyBorder="false" applyAlignment="true" applyProtection="false">
      <alignment horizontal="center" vertical="bottom" textRotation="0" wrapText="false" indent="0" shrinkToFit="false"/>
      <protection locked="true" hidden="false"/>
    </xf>
    <xf numFmtId="170" fontId="54" fillId="7" borderId="82" xfId="0" applyFont="true" applyBorder="true" applyAlignment="true" applyProtection="false">
      <alignment horizontal="general" vertical="center" textRotation="0" wrapText="true" indent="0" shrinkToFit="false"/>
      <protection locked="true" hidden="false"/>
    </xf>
    <xf numFmtId="170" fontId="55" fillId="0" borderId="3" xfId="0" applyFont="true" applyBorder="true" applyAlignment="true" applyProtection="false">
      <alignment horizontal="left" vertical="bottom" textRotation="0" wrapText="false" indent="0" shrinkToFit="false"/>
      <protection locked="true" hidden="false"/>
    </xf>
    <xf numFmtId="173" fontId="55" fillId="7" borderId="3" xfId="0" applyFont="true" applyBorder="true" applyAlignment="true" applyProtection="false">
      <alignment horizontal="center" vertical="bottom" textRotation="0" wrapText="false" indent="0" shrinkToFit="false"/>
      <protection locked="true" hidden="false"/>
    </xf>
    <xf numFmtId="170" fontId="45" fillId="14" borderId="3" xfId="0" applyFont="true" applyBorder="true" applyAlignment="true" applyProtection="false">
      <alignment horizontal="left" vertical="bottom" textRotation="0" wrapText="false" indent="0" shrinkToFit="false"/>
      <protection locked="true" hidden="false"/>
    </xf>
    <xf numFmtId="175" fontId="56" fillId="0" borderId="3" xfId="0" applyFont="true" applyBorder="true" applyAlignment="true" applyProtection="false">
      <alignment horizontal="center" vertical="bottom" textRotation="0" wrapText="false" indent="0" shrinkToFit="false"/>
      <protection locked="true" hidden="false"/>
    </xf>
    <xf numFmtId="170" fontId="47" fillId="7" borderId="0" xfId="0" applyFont="true" applyBorder="false" applyAlignment="true" applyProtection="false">
      <alignment horizontal="center" vertical="center" textRotation="0" wrapText="true" indent="0" shrinkToFit="false"/>
      <protection locked="true" hidden="false"/>
    </xf>
    <xf numFmtId="170" fontId="57" fillId="0" borderId="3" xfId="0" applyFont="true" applyBorder="true" applyAlignment="true" applyProtection="false">
      <alignment horizontal="left" vertical="bottom" textRotation="0" wrapText="false" indent="0" shrinkToFit="false"/>
      <protection locked="true" hidden="false"/>
    </xf>
    <xf numFmtId="175" fontId="57" fillId="0" borderId="3" xfId="0" applyFont="true" applyBorder="true" applyAlignment="true" applyProtection="false">
      <alignment horizontal="center" vertical="bottom" textRotation="0" wrapText="false" indent="0" shrinkToFit="false"/>
      <protection locked="true" hidden="false"/>
    </xf>
    <xf numFmtId="173" fontId="51" fillId="0" borderId="3" xfId="0" applyFont="true" applyBorder="true" applyAlignment="true" applyProtection="false">
      <alignment horizontal="center" vertical="bottom" textRotation="0" wrapText="false" indent="0" shrinkToFit="false"/>
      <protection locked="true" hidden="false"/>
    </xf>
    <xf numFmtId="175" fontId="52" fillId="0" borderId="0" xfId="0" applyFont="true" applyBorder="false" applyAlignment="true" applyProtection="false">
      <alignment horizontal="center" vertical="bottom" textRotation="0" wrapText="false" indent="0" shrinkToFit="false"/>
      <protection locked="true" hidden="false"/>
    </xf>
    <xf numFmtId="173" fontId="52" fillId="0" borderId="0" xfId="0" applyFont="true" applyBorder="false" applyAlignment="true" applyProtection="false">
      <alignment horizontal="center" vertical="bottom" textRotation="0" wrapText="false" indent="0" shrinkToFit="false"/>
      <protection locked="true" hidden="false"/>
    </xf>
    <xf numFmtId="171" fontId="52" fillId="7" borderId="0" xfId="0" applyFont="true" applyBorder="false" applyAlignment="true" applyProtection="false">
      <alignment horizontal="center" vertical="bottom" textRotation="0" wrapText="false" indent="0" shrinkToFit="false"/>
      <protection locked="true" hidden="false"/>
    </xf>
    <xf numFmtId="170" fontId="56" fillId="0" borderId="3" xfId="0" applyFont="true" applyBorder="true" applyAlignment="true" applyProtection="false">
      <alignment horizontal="left" vertical="bottom" textRotation="0" wrapText="false" indent="0" shrinkToFit="false"/>
      <protection locked="true" hidden="false"/>
    </xf>
    <xf numFmtId="173" fontId="57" fillId="7" borderId="3" xfId="0" applyFont="true" applyBorder="true" applyAlignment="true" applyProtection="false">
      <alignment horizontal="center" vertical="bottom" textRotation="0" wrapText="false" indent="0" shrinkToFit="false"/>
      <protection locked="true" hidden="false"/>
    </xf>
    <xf numFmtId="170" fontId="52" fillId="0" borderId="0" xfId="0" applyFont="true" applyBorder="false" applyAlignment="false" applyProtection="false">
      <alignment horizontal="general" vertical="bottom" textRotation="0" wrapText="false" indent="0" shrinkToFit="false"/>
      <protection locked="true" hidden="false"/>
    </xf>
    <xf numFmtId="170" fontId="10" fillId="0" borderId="79" xfId="0" applyFont="true" applyBorder="true" applyAlignment="false" applyProtection="false">
      <alignment horizontal="general" vertical="bottom" textRotation="0" wrapText="false" indent="0" shrinkToFit="false"/>
      <protection locked="true" hidden="false"/>
    </xf>
    <xf numFmtId="170" fontId="45" fillId="6" borderId="3" xfId="0" applyFont="true" applyBorder="true" applyAlignment="true" applyProtection="false">
      <alignment horizontal="center" vertical="center" textRotation="0" wrapText="false" indent="0" shrinkToFit="false"/>
      <protection locked="true" hidden="false"/>
    </xf>
    <xf numFmtId="170" fontId="10" fillId="0" borderId="78" xfId="0" applyFont="true" applyBorder="true" applyAlignment="false" applyProtection="false">
      <alignment horizontal="general" vertical="bottom" textRotation="0" wrapText="false" indent="0" shrinkToFit="false"/>
      <protection locked="true" hidden="false"/>
    </xf>
    <xf numFmtId="170" fontId="15" fillId="7" borderId="0" xfId="0" applyFont="true" applyBorder="false" applyAlignment="false" applyProtection="false">
      <alignment horizontal="general" vertical="bottom" textRotation="0" wrapText="false" indent="0" shrinkToFit="false"/>
      <protection locked="true" hidden="false"/>
    </xf>
    <xf numFmtId="170" fontId="51" fillId="7" borderId="3" xfId="0" applyFont="true" applyBorder="true" applyAlignment="true" applyProtection="false">
      <alignment horizontal="left" vertical="bottom" textRotation="0" wrapText="false" indent="0" shrinkToFit="false"/>
      <protection locked="true" hidden="false"/>
    </xf>
    <xf numFmtId="173" fontId="51" fillId="7" borderId="3" xfId="0" applyFont="true" applyBorder="true" applyAlignment="true" applyProtection="false">
      <alignment horizontal="center" vertical="bottom" textRotation="0" wrapText="false" indent="0" shrinkToFit="false"/>
      <protection locked="true" hidden="false"/>
    </xf>
    <xf numFmtId="170" fontId="24" fillId="0" borderId="0" xfId="0" applyFont="true" applyBorder="false" applyAlignment="false" applyProtection="false">
      <alignment horizontal="general" vertical="bottom" textRotation="0" wrapText="false" indent="0" shrinkToFit="false"/>
      <protection locked="true" hidden="false"/>
    </xf>
    <xf numFmtId="170" fontId="53" fillId="7" borderId="0" xfId="0" applyFont="true" applyBorder="false" applyAlignment="true" applyProtection="false">
      <alignment horizontal="left" vertical="bottom" textRotation="0" wrapText="false" indent="0" shrinkToFit="false"/>
      <protection locked="true" hidden="false"/>
    </xf>
    <xf numFmtId="171" fontId="53" fillId="7" borderId="0" xfId="0" applyFont="true" applyBorder="false" applyAlignment="true" applyProtection="false">
      <alignment horizontal="center" vertical="bottom" textRotation="0" wrapText="false" indent="0" shrinkToFit="false"/>
      <protection locked="true" hidden="false"/>
    </xf>
    <xf numFmtId="170" fontId="8" fillId="7" borderId="78" xfId="0" applyFont="true" applyBorder="true" applyAlignment="false" applyProtection="false">
      <alignment horizontal="general" vertical="bottom" textRotation="0" wrapText="false" indent="0" shrinkToFit="false"/>
      <protection locked="true" hidden="false"/>
    </xf>
    <xf numFmtId="170" fontId="54" fillId="20" borderId="80" xfId="0" applyFont="true" applyBorder="true" applyAlignment="true" applyProtection="false">
      <alignment horizontal="center" vertical="center" textRotation="0" wrapText="true" indent="0" shrinkToFit="false"/>
      <protection locked="true" hidden="false"/>
    </xf>
    <xf numFmtId="171" fontId="45" fillId="6" borderId="3" xfId="0" applyFont="true" applyBorder="true" applyAlignment="true" applyProtection="false">
      <alignment horizontal="center" vertical="center" textRotation="0" wrapText="false" indent="0" shrinkToFit="false"/>
      <protection locked="true" hidden="false"/>
    </xf>
    <xf numFmtId="174" fontId="51" fillId="7" borderId="3" xfId="0" applyFont="true" applyBorder="true" applyAlignment="true" applyProtection="false">
      <alignment horizontal="center" vertical="center" textRotation="0" wrapText="false" indent="0" shrinkToFit="false"/>
      <protection locked="true" hidden="false"/>
    </xf>
    <xf numFmtId="170" fontId="59" fillId="0" borderId="0" xfId="0" applyFont="true" applyBorder="false" applyAlignment="true" applyProtection="false">
      <alignment horizontal="center" vertical="bottom" textRotation="0" wrapText="false" indent="0" shrinkToFit="false"/>
      <protection locked="true" hidden="false"/>
    </xf>
    <xf numFmtId="170" fontId="45" fillId="6" borderId="3" xfId="0" applyFont="true" applyBorder="true" applyAlignment="true" applyProtection="false">
      <alignment horizontal="center" vertical="bottom" textRotation="0" wrapText="false" indent="0" shrinkToFit="false"/>
      <protection locked="true" hidden="false"/>
    </xf>
    <xf numFmtId="170" fontId="51" fillId="0" borderId="0" xfId="0" applyFont="true" applyBorder="false" applyAlignment="false" applyProtection="false">
      <alignment horizontal="general" vertical="bottom" textRotation="0" wrapText="false" indent="0" shrinkToFit="false"/>
      <protection locked="true" hidden="false"/>
    </xf>
    <xf numFmtId="170" fontId="60" fillId="7" borderId="0" xfId="0" applyFont="true" applyBorder="false" applyAlignment="true" applyProtection="false">
      <alignment horizontal="center" vertical="bottom" textRotation="0" wrapText="false" indent="0" shrinkToFit="false"/>
      <protection locked="true" hidden="false"/>
    </xf>
    <xf numFmtId="170" fontId="8" fillId="20" borderId="3" xfId="0" applyFont="true" applyBorder="true" applyAlignment="true" applyProtection="false">
      <alignment horizontal="center" vertical="bottom" textRotation="0" wrapText="false" indent="0" shrinkToFit="false"/>
      <protection locked="true" hidden="false"/>
    </xf>
    <xf numFmtId="170" fontId="8" fillId="20" borderId="3" xfId="0" applyFont="true" applyBorder="true" applyAlignment="false" applyProtection="false">
      <alignment horizontal="general" vertical="bottom" textRotation="0" wrapText="false" indent="0" shrinkToFit="false"/>
      <protection locked="true" hidden="false"/>
    </xf>
    <xf numFmtId="170" fontId="8" fillId="3" borderId="3" xfId="0" applyFont="true" applyBorder="true" applyAlignment="true" applyProtection="false">
      <alignment horizontal="center" vertical="bottom" textRotation="0" wrapText="false" indent="0" shrinkToFit="false"/>
      <protection locked="true" hidden="false"/>
    </xf>
    <xf numFmtId="170" fontId="8" fillId="3" borderId="3" xfId="0" applyFont="true" applyBorder="true" applyAlignment="false" applyProtection="false">
      <alignment horizontal="general" vertical="bottom" textRotation="0" wrapText="false" indent="0" shrinkToFit="false"/>
      <protection locked="true" hidden="false"/>
    </xf>
    <xf numFmtId="170" fontId="61" fillId="0" borderId="3" xfId="0" applyFont="true" applyBorder="true" applyAlignment="true" applyProtection="false">
      <alignment horizontal="center" vertical="bottom" textRotation="0" wrapText="false" indent="0" shrinkToFit="false"/>
      <protection locked="true" hidden="false"/>
    </xf>
    <xf numFmtId="177" fontId="62" fillId="0" borderId="3" xfId="0" applyFont="true" applyBorder="true" applyAlignment="true" applyProtection="false">
      <alignment horizontal="center" vertical="bottom" textRotation="0" wrapText="true" indent="0" shrinkToFit="false"/>
      <protection locked="true" hidden="false"/>
    </xf>
    <xf numFmtId="170" fontId="60" fillId="7" borderId="0" xfId="0" applyFont="true" applyBorder="false" applyAlignment="false" applyProtection="false">
      <alignment horizontal="general" vertical="bottom" textRotation="0" wrapText="false" indent="0" shrinkToFit="false"/>
      <protection locked="true" hidden="false"/>
    </xf>
    <xf numFmtId="170" fontId="63" fillId="7" borderId="0" xfId="0" applyFont="true" applyBorder="false" applyAlignment="true" applyProtection="false">
      <alignment horizontal="general" vertical="bottom" textRotation="0" wrapText="true" indent="0" shrinkToFit="false"/>
      <protection locked="true" hidden="false"/>
    </xf>
    <xf numFmtId="170" fontId="63" fillId="7" borderId="0" xfId="0" applyFont="true" applyBorder="false" applyAlignment="true" applyProtection="false">
      <alignment horizontal="center" vertical="bottom" textRotation="0" wrapText="false" indent="0" shrinkToFit="false"/>
      <protection locked="true" hidden="false"/>
    </xf>
    <xf numFmtId="170" fontId="60" fillId="6" borderId="3" xfId="0" applyFont="true" applyBorder="true" applyAlignment="false" applyProtection="false">
      <alignment horizontal="general" vertical="bottom" textRotation="0" wrapText="false" indent="0" shrinkToFit="false"/>
      <protection locked="true" hidden="false"/>
    </xf>
    <xf numFmtId="170" fontId="15" fillId="6" borderId="3" xfId="0" applyFont="true" applyBorder="true" applyAlignment="true" applyProtection="false">
      <alignment horizontal="left" vertical="bottom" textRotation="0" wrapText="false" indent="0" shrinkToFit="false"/>
      <protection locked="true" hidden="false"/>
    </xf>
    <xf numFmtId="174" fontId="15" fillId="6" borderId="3" xfId="0" applyFont="true" applyBorder="true" applyAlignment="true" applyProtection="false">
      <alignment horizontal="center" vertical="bottom" textRotation="0" wrapText="false" indent="0" shrinkToFit="false"/>
      <protection locked="true" hidden="false"/>
    </xf>
    <xf numFmtId="170" fontId="64" fillId="7" borderId="0" xfId="0" applyFont="true" applyBorder="false" applyAlignment="true" applyProtection="false">
      <alignment horizontal="left" vertical="bottom" textRotation="0" wrapText="false" indent="0" shrinkToFit="false"/>
      <protection locked="true" hidden="false"/>
    </xf>
    <xf numFmtId="170" fontId="64" fillId="7" borderId="0" xfId="0" applyFont="true" applyBorder="false" applyAlignment="true" applyProtection="false">
      <alignment horizontal="center" vertical="bottom" textRotation="0" wrapText="false" indent="0" shrinkToFit="false"/>
      <protection locked="true" hidden="false"/>
    </xf>
    <xf numFmtId="170" fontId="60" fillId="6" borderId="3" xfId="0" applyFont="true" applyBorder="true" applyAlignment="true" applyProtection="false">
      <alignment horizontal="general" vertical="top" textRotation="0" wrapText="true" indent="0" shrinkToFit="false"/>
      <protection locked="true" hidden="false"/>
    </xf>
    <xf numFmtId="175" fontId="15" fillId="6" borderId="3" xfId="0" applyFont="true" applyBorder="true" applyAlignment="true" applyProtection="false">
      <alignment horizontal="center" vertical="bottom" textRotation="0" wrapText="false" indent="0" shrinkToFit="false"/>
      <protection locked="true" hidden="false"/>
    </xf>
    <xf numFmtId="170" fontId="60" fillId="0" borderId="0" xfId="0" applyFont="true" applyBorder="false" applyAlignment="true" applyProtection="false">
      <alignment horizontal="general" vertical="top" textRotation="0" wrapText="true" indent="0" shrinkToFit="false"/>
      <protection locked="true" hidden="false"/>
    </xf>
    <xf numFmtId="170" fontId="60" fillId="7" borderId="0" xfId="0" applyFont="true" applyBorder="false" applyAlignment="true" applyProtection="false">
      <alignment horizontal="general" vertical="top" textRotation="0" wrapText="true" indent="0" shrinkToFit="false"/>
      <protection locked="true" hidden="false"/>
    </xf>
    <xf numFmtId="175" fontId="64" fillId="7" borderId="0" xfId="0" applyFont="true" applyBorder="false" applyAlignment="true" applyProtection="false">
      <alignment horizontal="center" vertical="bottom" textRotation="0" wrapText="false" indent="0" shrinkToFit="false"/>
      <protection locked="true" hidden="false"/>
    </xf>
    <xf numFmtId="170" fontId="8" fillId="0" borderId="83" xfId="0" applyFont="true" applyBorder="true" applyAlignment="false" applyProtection="false">
      <alignment horizontal="general" vertical="bottom" textRotation="0" wrapText="false" indent="0" shrinkToFit="false"/>
      <protection locked="true" hidden="false"/>
    </xf>
    <xf numFmtId="170" fontId="8" fillId="0" borderId="84" xfId="0" applyFont="true" applyBorder="true" applyAlignment="false" applyProtection="false">
      <alignment horizontal="general" vertical="bottom" textRotation="0" wrapText="false" indent="0" shrinkToFit="false"/>
      <protection locked="true" hidden="false"/>
    </xf>
    <xf numFmtId="170" fontId="24" fillId="0" borderId="84" xfId="0" applyFont="true" applyBorder="true" applyAlignment="true" applyProtection="false">
      <alignment horizontal="general" vertical="top" textRotation="0" wrapText="true" indent="0" shrinkToFit="false"/>
      <protection locked="true" hidden="false"/>
    </xf>
    <xf numFmtId="170" fontId="8" fillId="0" borderId="85" xfId="0" applyFont="true" applyBorder="true" applyAlignment="false" applyProtection="false">
      <alignment horizontal="general" vertical="bottom" textRotation="0" wrapText="false" indent="0" shrinkToFit="false"/>
      <protection locked="true" hidden="false"/>
    </xf>
    <xf numFmtId="170" fontId="24" fillId="0" borderId="0" xfId="0" applyFont="true" applyBorder="false" applyAlignment="true" applyProtection="false">
      <alignment horizontal="general" vertical="top" textRotation="0" wrapText="true" indent="0" shrinkToFit="false"/>
      <protection locked="true" hidden="false"/>
    </xf>
    <xf numFmtId="170" fontId="65" fillId="9" borderId="86" xfId="0" applyFont="true" applyBorder="true" applyAlignment="true" applyProtection="false">
      <alignment horizontal="center" vertical="center" textRotation="0" wrapText="false" indent="0" shrinkToFit="false"/>
      <protection locked="true" hidden="false"/>
    </xf>
    <xf numFmtId="170" fontId="65" fillId="9" borderId="87" xfId="0" applyFont="true" applyBorder="true" applyAlignment="true" applyProtection="false">
      <alignment horizontal="center" vertical="center" textRotation="0" wrapText="false" indent="0" shrinkToFit="false"/>
      <protection locked="true" hidden="false"/>
    </xf>
    <xf numFmtId="170" fontId="66" fillId="21" borderId="88" xfId="0" applyFont="true" applyBorder="true" applyAlignment="true" applyProtection="false">
      <alignment horizontal="left" vertical="bottom" textRotation="0" wrapText="false" indent="0" shrinkToFit="false"/>
      <protection locked="true" hidden="false"/>
    </xf>
    <xf numFmtId="170" fontId="67" fillId="22" borderId="3" xfId="0" applyFont="true" applyBorder="true" applyAlignment="true" applyProtection="false">
      <alignment horizontal="left" vertical="center" textRotation="0" wrapText="true" indent="0" shrinkToFit="false"/>
      <protection locked="true" hidden="false"/>
    </xf>
    <xf numFmtId="170" fontId="67" fillId="22" borderId="3" xfId="0" applyFont="true" applyBorder="true" applyAlignment="true" applyProtection="false">
      <alignment horizontal="center" vertical="center" textRotation="0" wrapText="true" indent="0" shrinkToFit="false"/>
      <protection locked="true" hidden="false"/>
    </xf>
    <xf numFmtId="173" fontId="67" fillId="22" borderId="3" xfId="0" applyFont="true" applyBorder="true" applyAlignment="true" applyProtection="false">
      <alignment horizontal="center" vertical="center" textRotation="0" wrapText="true" indent="0" shrinkToFit="false"/>
      <protection locked="true" hidden="false"/>
    </xf>
    <xf numFmtId="170" fontId="68" fillId="0" borderId="0" xfId="0" applyFont="true" applyBorder="false" applyAlignment="false" applyProtection="false">
      <alignment horizontal="general" vertical="bottom" textRotation="0" wrapText="false" indent="0" shrinkToFit="false"/>
      <protection locked="true" hidden="false"/>
    </xf>
    <xf numFmtId="174" fontId="4" fillId="23" borderId="3" xfId="0" applyFont="true" applyBorder="true" applyAlignment="true" applyProtection="false">
      <alignment horizontal="left" vertical="center" textRotation="0" wrapText="false" indent="0" shrinkToFit="false"/>
      <protection locked="true" hidden="false"/>
    </xf>
    <xf numFmtId="174" fontId="4" fillId="23" borderId="3" xfId="0" applyFont="true" applyBorder="true" applyAlignment="true" applyProtection="false">
      <alignment horizontal="center" vertical="center" textRotation="0" wrapText="false" indent="0" shrinkToFit="false"/>
      <protection locked="true" hidden="false"/>
    </xf>
    <xf numFmtId="175" fontId="4" fillId="23" borderId="3" xfId="0" applyFont="true" applyBorder="true" applyAlignment="true" applyProtection="false">
      <alignment horizontal="center" vertical="center" textRotation="0" wrapText="false" indent="0" shrinkToFit="false"/>
      <protection locked="true" hidden="false"/>
    </xf>
    <xf numFmtId="173" fontId="4" fillId="23" borderId="3" xfId="0" applyFont="true" applyBorder="true" applyAlignment="true" applyProtection="false">
      <alignment horizontal="center" vertical="center" textRotation="0" wrapText="false" indent="0" shrinkToFit="false"/>
      <protection locked="true" hidden="false"/>
    </xf>
    <xf numFmtId="174" fontId="4" fillId="23" borderId="3" xfId="0" applyFont="true" applyBorder="true" applyAlignment="true" applyProtection="false">
      <alignment horizontal="left" vertical="center" textRotation="0" wrapText="true" indent="0" shrinkToFit="false"/>
      <protection locked="true" hidden="false"/>
    </xf>
    <xf numFmtId="174" fontId="4" fillId="23" borderId="3" xfId="0" applyFont="true" applyBorder="true" applyAlignment="true" applyProtection="false">
      <alignment horizontal="center" vertical="center" textRotation="0" wrapText="true" indent="0" shrinkToFit="false"/>
      <protection locked="true" hidden="false"/>
    </xf>
    <xf numFmtId="175" fontId="4" fillId="23" borderId="3" xfId="0" applyFont="true" applyBorder="true" applyAlignment="true" applyProtection="false">
      <alignment horizontal="center" vertical="center" textRotation="0" wrapText="true" indent="0" shrinkToFit="false"/>
      <protection locked="true" hidden="false"/>
    </xf>
    <xf numFmtId="173" fontId="4" fillId="23" borderId="3" xfId="0" applyFont="true" applyBorder="true" applyAlignment="true" applyProtection="false">
      <alignment horizontal="center" vertical="center" textRotation="0" wrapText="true" indent="0" shrinkToFit="false"/>
      <protection locked="true" hidden="false"/>
    </xf>
    <xf numFmtId="170" fontId="4" fillId="0" borderId="0" xfId="0" applyFont="true" applyBorder="false" applyAlignment="true" applyProtection="false">
      <alignment horizontal="general" vertical="bottom" textRotation="0" wrapText="true" indent="0" shrinkToFit="false"/>
      <protection locked="true" hidden="false"/>
    </xf>
    <xf numFmtId="174" fontId="4" fillId="23" borderId="89" xfId="0" applyFont="true" applyBorder="true" applyAlignment="true" applyProtection="false">
      <alignment horizontal="left" vertical="center" textRotation="0" wrapText="true" indent="0" shrinkToFit="false"/>
      <protection locked="true" hidden="false"/>
    </xf>
    <xf numFmtId="174" fontId="4" fillId="23" borderId="90" xfId="0" applyFont="true" applyBorder="true" applyAlignment="true" applyProtection="false">
      <alignment horizontal="left" vertical="center" textRotation="0" wrapText="true" indent="0" shrinkToFit="false"/>
      <protection locked="true" hidden="false"/>
    </xf>
    <xf numFmtId="174" fontId="4" fillId="23" borderId="90" xfId="0" applyFont="true" applyBorder="true" applyAlignment="true" applyProtection="false">
      <alignment horizontal="center" vertical="center" textRotation="0" wrapText="true" indent="0" shrinkToFit="false"/>
      <protection locked="true" hidden="false"/>
    </xf>
    <xf numFmtId="175" fontId="4" fillId="23" borderId="90" xfId="0" applyFont="true" applyBorder="true" applyAlignment="true" applyProtection="false">
      <alignment horizontal="center" vertical="center" textRotation="0" wrapText="true" indent="0" shrinkToFit="false"/>
      <protection locked="true" hidden="false"/>
    </xf>
    <xf numFmtId="173" fontId="4" fillId="23" borderId="90" xfId="0" applyFont="true" applyBorder="true" applyAlignment="true" applyProtection="false">
      <alignment horizontal="center" vertical="center" textRotation="0" wrapText="true" indent="0" shrinkToFit="false"/>
      <protection locked="true" hidden="false"/>
    </xf>
    <xf numFmtId="174" fontId="4" fillId="23" borderId="91" xfId="0" applyFont="true" applyBorder="true" applyAlignment="true" applyProtection="false">
      <alignment horizontal="left" vertical="center" textRotation="0" wrapText="true" indent="0" shrinkToFit="false"/>
      <protection locked="true" hidden="false"/>
    </xf>
    <xf numFmtId="170" fontId="69" fillId="22" borderId="89" xfId="0" applyFont="true" applyBorder="true" applyAlignment="true" applyProtection="false">
      <alignment horizontal="left" vertical="center" textRotation="0" wrapText="false" indent="0" shrinkToFit="false"/>
      <protection locked="true" hidden="false"/>
    </xf>
    <xf numFmtId="170" fontId="69" fillId="24" borderId="90" xfId="0" applyFont="true" applyBorder="true" applyAlignment="true" applyProtection="false">
      <alignment horizontal="center" vertical="center" textRotation="0" wrapText="false" indent="0" shrinkToFit="false"/>
      <protection locked="true" hidden="false"/>
    </xf>
    <xf numFmtId="174" fontId="69" fillId="22" borderId="90" xfId="0" applyFont="true" applyBorder="true" applyAlignment="true" applyProtection="false">
      <alignment horizontal="center" vertical="center" textRotation="0" wrapText="false" indent="0" shrinkToFit="false"/>
      <protection locked="true" hidden="false"/>
    </xf>
    <xf numFmtId="175" fontId="69" fillId="22" borderId="90" xfId="0" applyFont="true" applyBorder="true" applyAlignment="true" applyProtection="false">
      <alignment horizontal="center" vertical="center" textRotation="0" wrapText="false" indent="0" shrinkToFit="false"/>
      <protection locked="true" hidden="false"/>
    </xf>
    <xf numFmtId="173" fontId="69" fillId="22" borderId="90" xfId="0" applyFont="true" applyBorder="true" applyAlignment="true" applyProtection="false">
      <alignment horizontal="center" vertical="center" textRotation="0" wrapText="false" indent="0" shrinkToFit="false"/>
      <protection locked="true" hidden="false"/>
    </xf>
    <xf numFmtId="170" fontId="4" fillId="24" borderId="90" xfId="0" applyFont="true" applyBorder="true" applyAlignment="true" applyProtection="false">
      <alignment horizontal="left" vertical="center" textRotation="0" wrapText="true" indent="0" shrinkToFit="false"/>
      <protection locked="true" hidden="false"/>
    </xf>
    <xf numFmtId="170" fontId="4" fillId="24" borderId="91" xfId="0" applyFont="true" applyBorder="true" applyAlignment="true" applyProtection="false">
      <alignment horizontal="left" vertical="center" textRotation="0" wrapText="true" indent="0" shrinkToFit="false"/>
      <protection locked="true" hidden="false"/>
    </xf>
    <xf numFmtId="170" fontId="66" fillId="21" borderId="92" xfId="0" applyFont="true" applyBorder="true" applyAlignment="true" applyProtection="false">
      <alignment horizontal="left" vertical="bottom" textRotation="0" wrapText="false" indent="0" shrinkToFit="false"/>
      <protection locked="true" hidden="false"/>
    </xf>
    <xf numFmtId="170" fontId="67" fillId="22" borderId="89" xfId="0" applyFont="true" applyBorder="true" applyAlignment="true" applyProtection="false">
      <alignment horizontal="left" vertical="center" textRotation="0" wrapText="false" indent="0" shrinkToFit="false"/>
      <protection locked="true" hidden="false"/>
    </xf>
    <xf numFmtId="170" fontId="67" fillId="22" borderId="90" xfId="0" applyFont="true" applyBorder="true" applyAlignment="true" applyProtection="false">
      <alignment horizontal="left" vertical="center" textRotation="0" wrapText="false" indent="0" shrinkToFit="false"/>
      <protection locked="true" hidden="false"/>
    </xf>
    <xf numFmtId="170" fontId="67" fillId="22" borderId="90" xfId="0" applyFont="true" applyBorder="true" applyAlignment="true" applyProtection="false">
      <alignment horizontal="center" vertical="center" textRotation="0" wrapText="false" indent="0" shrinkToFit="false"/>
      <protection locked="true" hidden="false"/>
    </xf>
    <xf numFmtId="170" fontId="67" fillId="22" borderId="90" xfId="0" applyFont="true" applyBorder="true" applyAlignment="true" applyProtection="false">
      <alignment horizontal="center" vertical="center" textRotation="0" wrapText="true" indent="0" shrinkToFit="false"/>
      <protection locked="true" hidden="false"/>
    </xf>
    <xf numFmtId="173" fontId="67" fillId="22" borderId="90" xfId="0" applyFont="true" applyBorder="true" applyAlignment="true" applyProtection="false">
      <alignment horizontal="center" vertical="center" textRotation="0" wrapText="false" indent="0" shrinkToFit="false"/>
      <protection locked="true" hidden="false"/>
    </xf>
    <xf numFmtId="170" fontId="67" fillId="22" borderId="90" xfId="0" applyFont="true" applyBorder="true" applyAlignment="true" applyProtection="false">
      <alignment horizontal="left" vertical="center" textRotation="0" wrapText="true" indent="0" shrinkToFit="false"/>
      <protection locked="true" hidden="false"/>
    </xf>
    <xf numFmtId="170" fontId="67" fillId="22" borderId="91" xfId="0" applyFont="true" applyBorder="true" applyAlignment="true" applyProtection="false">
      <alignment horizontal="left" vertical="center" textRotation="0" wrapText="true" indent="0" shrinkToFit="false"/>
      <protection locked="true" hidden="false"/>
    </xf>
    <xf numFmtId="174" fontId="4" fillId="23" borderId="89" xfId="0" applyFont="true" applyBorder="true" applyAlignment="true" applyProtection="false">
      <alignment horizontal="left" vertical="center" textRotation="0" wrapText="false" indent="0" shrinkToFit="false"/>
      <protection locked="true" hidden="false"/>
    </xf>
    <xf numFmtId="174" fontId="4" fillId="23" borderId="90" xfId="0" applyFont="true" applyBorder="true" applyAlignment="true" applyProtection="false">
      <alignment horizontal="left" vertical="center" textRotation="0" wrapText="false" indent="0" shrinkToFit="false"/>
      <protection locked="true" hidden="false"/>
    </xf>
    <xf numFmtId="174" fontId="4" fillId="23" borderId="90" xfId="0" applyFont="true" applyBorder="true" applyAlignment="true" applyProtection="false">
      <alignment horizontal="center" vertical="center" textRotation="0" wrapText="false" indent="0" shrinkToFit="false"/>
      <protection locked="true" hidden="false"/>
    </xf>
    <xf numFmtId="175" fontId="4" fillId="23" borderId="90" xfId="0" applyFont="true" applyBorder="true" applyAlignment="true" applyProtection="false">
      <alignment horizontal="center" vertical="center" textRotation="0" wrapText="false" indent="0" shrinkToFit="false"/>
      <protection locked="true" hidden="false"/>
    </xf>
    <xf numFmtId="173" fontId="4" fillId="23" borderId="90" xfId="0" applyFont="true" applyBorder="true" applyAlignment="true" applyProtection="false">
      <alignment horizontal="center" vertical="center" textRotation="0" wrapText="false" indent="0" shrinkToFit="false"/>
      <protection locked="true" hidden="false"/>
    </xf>
    <xf numFmtId="180" fontId="69" fillId="22" borderId="90" xfId="0" applyFont="true" applyBorder="true" applyAlignment="true" applyProtection="false">
      <alignment horizontal="center" vertical="center" textRotation="0" wrapText="false" indent="0" shrinkToFit="false"/>
      <protection locked="true" hidden="false"/>
    </xf>
    <xf numFmtId="170" fontId="67" fillId="24" borderId="90" xfId="0" applyFont="true" applyBorder="true" applyAlignment="true" applyProtection="false">
      <alignment horizontal="center" vertical="center" textRotation="0" wrapText="false" indent="0" shrinkToFit="false"/>
      <protection locked="true" hidden="false"/>
    </xf>
    <xf numFmtId="170" fontId="4" fillId="24" borderId="90" xfId="0" applyFont="true" applyBorder="true" applyAlignment="true" applyProtection="false">
      <alignment horizontal="center" vertical="center" textRotation="0" wrapText="true" indent="0" shrinkToFit="false"/>
      <protection locked="true" hidden="false"/>
    </xf>
    <xf numFmtId="180" fontId="4" fillId="24" borderId="90" xfId="0" applyFont="true" applyBorder="true" applyAlignment="true" applyProtection="false">
      <alignment horizontal="center" vertical="center" textRotation="0" wrapText="true" indent="0" shrinkToFit="false"/>
      <protection locked="true" hidden="false"/>
    </xf>
    <xf numFmtId="170" fontId="4" fillId="24" borderId="90" xfId="0" applyFont="true" applyBorder="true" applyAlignment="true" applyProtection="false">
      <alignment horizontal="center" vertical="center" textRotation="0" wrapText="false" indent="0" shrinkToFit="false"/>
      <protection locked="true" hidden="false"/>
    </xf>
    <xf numFmtId="173" fontId="4" fillId="24" borderId="90" xfId="0" applyFont="true" applyBorder="true" applyAlignment="true" applyProtection="false">
      <alignment horizontal="center" vertical="center" textRotation="0" wrapText="false" indent="0" shrinkToFit="false"/>
      <protection locked="true" hidden="false"/>
    </xf>
    <xf numFmtId="170" fontId="69" fillId="24" borderId="90" xfId="0" applyFont="true" applyBorder="true" applyAlignment="true" applyProtection="false">
      <alignment horizontal="general" vertical="center" textRotation="0" wrapText="false" indent="0" shrinkToFit="false"/>
      <protection locked="true" hidden="false"/>
    </xf>
    <xf numFmtId="170" fontId="69" fillId="24" borderId="91" xfId="0" applyFont="true" applyBorder="true" applyAlignment="true" applyProtection="false">
      <alignment horizontal="general" vertical="center" textRotation="0" wrapText="false" indent="0" shrinkToFit="false"/>
      <protection locked="true" hidden="false"/>
    </xf>
    <xf numFmtId="170" fontId="4" fillId="0" borderId="0" xfId="0" applyFont="true" applyBorder="false" applyAlignment="true" applyProtection="false">
      <alignment horizontal="general" vertical="center" textRotation="0" wrapText="true" indent="0" shrinkToFit="false"/>
      <protection locked="true" hidden="false"/>
    </xf>
    <xf numFmtId="170" fontId="69" fillId="22" borderId="89" xfId="0" applyFont="true" applyBorder="true" applyAlignment="true" applyProtection="false">
      <alignment horizontal="left" vertical="center" textRotation="0" wrapText="true" indent="0" shrinkToFit="false"/>
      <protection locked="true" hidden="false"/>
    </xf>
    <xf numFmtId="170" fontId="69" fillId="24" borderId="90" xfId="0" applyFont="true" applyBorder="true" applyAlignment="true" applyProtection="false">
      <alignment horizontal="center" vertical="center" textRotation="0" wrapText="true" indent="0" shrinkToFit="false"/>
      <protection locked="true" hidden="false"/>
    </xf>
    <xf numFmtId="174" fontId="69" fillId="22" borderId="90" xfId="0" applyFont="true" applyBorder="true" applyAlignment="true" applyProtection="false">
      <alignment horizontal="center" vertical="center" textRotation="0" wrapText="true" indent="0" shrinkToFit="false"/>
      <protection locked="true" hidden="false"/>
    </xf>
    <xf numFmtId="175" fontId="69" fillId="22" borderId="90" xfId="0" applyFont="true" applyBorder="true" applyAlignment="true" applyProtection="false">
      <alignment horizontal="center" vertical="center" textRotation="0" wrapText="true" indent="0" shrinkToFit="false"/>
      <protection locked="true" hidden="false"/>
    </xf>
    <xf numFmtId="173" fontId="69" fillId="22" borderId="90" xfId="0" applyFont="true" applyBorder="true" applyAlignment="true" applyProtection="false">
      <alignment horizontal="center" vertical="center" textRotation="0" wrapText="true" indent="0" shrinkToFit="false"/>
      <protection locked="true" hidden="false"/>
    </xf>
    <xf numFmtId="170" fontId="69" fillId="24" borderId="90" xfId="0" applyFont="true" applyBorder="true" applyAlignment="true" applyProtection="false">
      <alignment horizontal="left" vertical="center" textRotation="0" wrapText="true" indent="0" shrinkToFit="false"/>
      <protection locked="true" hidden="false"/>
    </xf>
    <xf numFmtId="170" fontId="69" fillId="24" borderId="91" xfId="0" applyFont="true" applyBorder="true" applyAlignment="true" applyProtection="false">
      <alignment horizontal="left" vertical="center" textRotation="0" wrapText="true" indent="0" shrinkToFit="false"/>
      <protection locked="true" hidden="false"/>
    </xf>
    <xf numFmtId="170" fontId="67" fillId="24" borderId="91" xfId="0" applyFont="true" applyBorder="true" applyAlignment="true" applyProtection="false">
      <alignment horizontal="left" vertical="center" textRotation="0" wrapText="true" indent="0" shrinkToFit="false"/>
      <protection locked="true" hidden="false"/>
    </xf>
    <xf numFmtId="175" fontId="4" fillId="24" borderId="90" xfId="0" applyFont="true" applyBorder="true" applyAlignment="true" applyProtection="false">
      <alignment horizontal="center" vertical="center" textRotation="0" wrapText="true" indent="0" shrinkToFit="false"/>
      <protection locked="true" hidden="false"/>
    </xf>
    <xf numFmtId="170" fontId="67" fillId="24" borderId="90" xfId="0" applyFont="true" applyBorder="true" applyAlignment="true" applyProtection="false">
      <alignment horizontal="left" vertical="center" textRotation="0" wrapText="true" indent="0" shrinkToFit="false"/>
      <protection locked="true" hidden="false"/>
    </xf>
    <xf numFmtId="175" fontId="4" fillId="23" borderId="90" xfId="0" applyFont="true" applyBorder="true" applyAlignment="true" applyProtection="false">
      <alignment horizontal="left" vertical="center" textRotation="0" wrapText="true" indent="0" shrinkToFit="false"/>
      <protection locked="true" hidden="false"/>
    </xf>
    <xf numFmtId="170" fontId="69" fillId="22" borderId="93" xfId="0" applyFont="true" applyBorder="true" applyAlignment="true" applyProtection="false">
      <alignment horizontal="left" vertical="center" textRotation="0" wrapText="true" indent="0" shrinkToFit="false"/>
      <protection locked="true" hidden="false"/>
    </xf>
    <xf numFmtId="170" fontId="69" fillId="24" borderId="94" xfId="0" applyFont="true" applyBorder="true" applyAlignment="true" applyProtection="false">
      <alignment horizontal="center" vertical="center" textRotation="0" wrapText="true" indent="0" shrinkToFit="false"/>
      <protection locked="true" hidden="false"/>
    </xf>
    <xf numFmtId="173" fontId="69" fillId="22" borderId="94" xfId="0" applyFont="true" applyBorder="true" applyAlignment="true" applyProtection="false">
      <alignment horizontal="center" vertical="center" textRotation="0" wrapText="true" indent="0" shrinkToFit="false"/>
      <protection locked="true" hidden="false"/>
    </xf>
    <xf numFmtId="170" fontId="4" fillId="24" borderId="94" xfId="0" applyFont="true" applyBorder="true" applyAlignment="true" applyProtection="false">
      <alignment horizontal="left" vertical="center" textRotation="0" wrapText="true" indent="0" shrinkToFit="false"/>
      <protection locked="true" hidden="false"/>
    </xf>
    <xf numFmtId="170" fontId="4" fillId="24" borderId="95" xfId="0" applyFont="true" applyBorder="true" applyAlignment="true" applyProtection="false">
      <alignment horizontal="left" vertical="center" textRotation="0" wrapText="true" indent="0" shrinkToFit="false"/>
      <protection locked="true" hidden="false"/>
    </xf>
    <xf numFmtId="170" fontId="4" fillId="0" borderId="0" xfId="0" applyFont="true" applyBorder="false" applyAlignment="true" applyProtection="false">
      <alignment horizontal="left" vertical="center" textRotation="0" wrapText="false" indent="0" shrinkToFit="false"/>
      <protection locked="true" hidden="false"/>
    </xf>
    <xf numFmtId="173" fontId="4" fillId="0" borderId="0" xfId="0" applyFont="true" applyBorder="false" applyAlignment="true" applyProtection="false">
      <alignment horizontal="center" vertical="center" textRotation="0" wrapText="false" indent="0" shrinkToFit="false"/>
      <protection locked="true" hidden="false"/>
    </xf>
    <xf numFmtId="170" fontId="4" fillId="0" borderId="0" xfId="0" applyFont="true" applyBorder="false" applyAlignment="true" applyProtection="false">
      <alignment horizontal="left" vertical="center" textRotation="0" wrapText="true" indent="0" shrinkToFit="false"/>
      <protection locked="true" hidden="false"/>
    </xf>
    <xf numFmtId="170" fontId="69" fillId="22" borderId="96" xfId="0" applyFont="true" applyBorder="true" applyAlignment="true" applyProtection="false">
      <alignment horizontal="center" vertical="center" textRotation="0" wrapText="false" indent="0" shrinkToFit="false"/>
      <protection locked="true" hidden="false"/>
    </xf>
    <xf numFmtId="170" fontId="69" fillId="22" borderId="97" xfId="0" applyFont="true" applyBorder="true" applyAlignment="true" applyProtection="false">
      <alignment horizontal="center" vertical="center" textRotation="0" wrapText="false" indent="0" shrinkToFit="false"/>
      <protection locked="true" hidden="false"/>
    </xf>
    <xf numFmtId="170" fontId="69" fillId="0" borderId="73" xfId="0" applyFont="true" applyBorder="true" applyAlignment="false" applyProtection="false">
      <alignment horizontal="general" vertical="bottom" textRotation="0" wrapText="false" indent="0" shrinkToFit="false"/>
      <protection locked="true" hidden="false"/>
    </xf>
    <xf numFmtId="170" fontId="4" fillId="0" borderId="73" xfId="0" applyFont="true" applyBorder="true" applyAlignment="false" applyProtection="false">
      <alignment horizontal="general" vertical="bottom" textRotation="0" wrapText="false" indent="0" shrinkToFit="false"/>
      <protection locked="true" hidden="false"/>
    </xf>
    <xf numFmtId="170" fontId="69" fillId="22" borderId="97" xfId="0" applyFont="true" applyBorder="true" applyAlignment="false" applyProtection="false">
      <alignment horizontal="general" vertical="bottom" textRotation="0" wrapText="false" indent="0" shrinkToFit="false"/>
      <protection locked="true" hidden="false"/>
    </xf>
    <xf numFmtId="170" fontId="69" fillId="22" borderId="97" xfId="0" applyFont="true" applyBorder="true" applyAlignment="true" applyProtection="false">
      <alignment horizontal="center" vertical="bottom" textRotation="0" wrapText="false" indent="0" shrinkToFit="false"/>
      <protection locked="true" hidden="false"/>
    </xf>
    <xf numFmtId="170" fontId="69" fillId="22" borderId="98" xfId="0" applyFont="true" applyBorder="true" applyAlignment="false" applyProtection="false">
      <alignment horizontal="general" vertical="bottom" textRotation="0" wrapText="false" indent="0" shrinkToFit="false"/>
      <protection locked="true" hidden="false"/>
    </xf>
    <xf numFmtId="170" fontId="69" fillId="0" borderId="99" xfId="0" applyFont="true" applyBorder="true" applyAlignment="false" applyProtection="false">
      <alignment horizontal="general" vertical="bottom" textRotation="0" wrapText="false" indent="0" shrinkToFit="false"/>
      <protection locked="true" hidden="false"/>
    </xf>
    <xf numFmtId="170" fontId="4" fillId="23" borderId="100" xfId="0" applyFont="true" applyBorder="true" applyAlignment="false" applyProtection="false">
      <alignment horizontal="general" vertical="bottom" textRotation="0" wrapText="false" indent="0" shrinkToFit="false"/>
      <protection locked="true" hidden="false"/>
    </xf>
    <xf numFmtId="170" fontId="4" fillId="23" borderId="100" xfId="0" applyFont="true" applyBorder="true" applyAlignment="true" applyProtection="false">
      <alignment horizontal="center" vertical="bottom" textRotation="0" wrapText="false" indent="0" shrinkToFit="false"/>
      <protection locked="true" hidden="false"/>
    </xf>
    <xf numFmtId="170" fontId="4" fillId="23" borderId="101" xfId="0" applyFont="true" applyBorder="true" applyAlignment="false" applyProtection="false">
      <alignment horizontal="general" vertical="bottom" textRotation="0" wrapText="false" indent="0" shrinkToFit="false"/>
      <protection locked="true" hidden="false"/>
    </xf>
    <xf numFmtId="170" fontId="4" fillId="0" borderId="102" xfId="0" applyFont="true" applyBorder="true" applyAlignment="false" applyProtection="false">
      <alignment horizontal="general" vertical="bottom" textRotation="0" wrapText="false" indent="0" shrinkToFit="false"/>
      <protection locked="true" hidden="false"/>
    </xf>
    <xf numFmtId="170" fontId="4" fillId="23" borderId="103" xfId="0" applyFont="true" applyBorder="true" applyAlignment="false" applyProtection="false">
      <alignment horizontal="general" vertical="bottom" textRotation="0" wrapText="false" indent="0" shrinkToFit="false"/>
      <protection locked="true" hidden="false"/>
    </xf>
    <xf numFmtId="170" fontId="4" fillId="0" borderId="104" xfId="0" applyFont="true" applyBorder="true" applyAlignment="false" applyProtection="false">
      <alignment horizontal="general" vertical="bottom" textRotation="0" wrapText="false" indent="0" shrinkToFit="false"/>
      <protection locked="true" hidden="false"/>
    </xf>
    <xf numFmtId="170" fontId="4" fillId="0" borderId="105" xfId="0" applyFont="true" applyBorder="true" applyAlignment="false" applyProtection="false">
      <alignment horizontal="general" vertical="bottom" textRotation="0" wrapText="false" indent="0" shrinkToFit="false"/>
      <protection locked="true" hidden="false"/>
    </xf>
    <xf numFmtId="170" fontId="4" fillId="0" borderId="106" xfId="0" applyFont="true" applyBorder="true" applyAlignment="false" applyProtection="false">
      <alignment horizontal="general" vertical="bottom" textRotation="0" wrapText="false" indent="0" shrinkToFit="false"/>
      <protection locked="true" hidden="false"/>
    </xf>
    <xf numFmtId="170" fontId="4" fillId="23" borderId="51" xfId="0" applyFont="true" applyBorder="true" applyAlignment="false" applyProtection="false">
      <alignment horizontal="general" vertical="bottom" textRotation="0" wrapText="false" indent="0" shrinkToFit="false"/>
      <protection locked="true" hidden="false"/>
    </xf>
    <xf numFmtId="170" fontId="4" fillId="23" borderId="28" xfId="0" applyFont="true" applyBorder="true" applyAlignment="false" applyProtection="false">
      <alignment horizontal="general" vertical="bottom" textRotation="0" wrapText="false" indent="0" shrinkToFit="false"/>
      <protection locked="true" hidden="false"/>
    </xf>
    <xf numFmtId="170" fontId="67" fillId="22" borderId="107" xfId="0" applyFont="true" applyBorder="true" applyAlignment="true" applyProtection="false">
      <alignment horizontal="center" vertical="center" textRotation="0" wrapText="false" indent="0" shrinkToFit="false"/>
      <protection locked="true" hidden="false"/>
    </xf>
    <xf numFmtId="170" fontId="67" fillId="22" borderId="108" xfId="0" applyFont="true" applyBorder="true" applyAlignment="true" applyProtection="false">
      <alignment horizontal="center" vertical="center" textRotation="0" wrapText="false" indent="0" shrinkToFit="false"/>
      <protection locked="true" hidden="false"/>
    </xf>
    <xf numFmtId="170" fontId="67" fillId="22" borderId="108" xfId="0" applyFont="true" applyBorder="true" applyAlignment="true" applyProtection="false">
      <alignment horizontal="center" vertical="center" textRotation="0" wrapText="true" indent="0" shrinkToFit="false"/>
      <protection locked="true" hidden="false"/>
    </xf>
    <xf numFmtId="175" fontId="67" fillId="22" borderId="108" xfId="0" applyFont="true" applyBorder="true" applyAlignment="true" applyProtection="false">
      <alignment horizontal="center" vertical="center" textRotation="0" wrapText="true" indent="0" shrinkToFit="false"/>
      <protection locked="true" hidden="false"/>
    </xf>
    <xf numFmtId="175" fontId="67" fillId="22" borderId="108" xfId="0" applyFont="true" applyBorder="true" applyAlignment="true" applyProtection="false">
      <alignment horizontal="center" vertical="center" textRotation="0" wrapText="false" indent="0" shrinkToFit="false"/>
      <protection locked="true" hidden="false"/>
    </xf>
    <xf numFmtId="173" fontId="67" fillId="22" borderId="108" xfId="0" applyFont="true" applyBorder="true" applyAlignment="true" applyProtection="false">
      <alignment horizontal="center" vertical="center" textRotation="0" wrapText="false" indent="0" shrinkToFit="false"/>
      <protection locked="true" hidden="false"/>
    </xf>
    <xf numFmtId="170" fontId="67" fillId="22" borderId="109" xfId="0" applyFont="true" applyBorder="true" applyAlignment="true" applyProtection="false">
      <alignment horizontal="center" vertical="center" textRotation="0" wrapText="true" indent="0" shrinkToFit="false"/>
      <protection locked="true" hidden="false"/>
    </xf>
    <xf numFmtId="170" fontId="68" fillId="0" borderId="0" xfId="0" applyFont="true" applyBorder="false" applyAlignment="true" applyProtection="false">
      <alignment horizontal="center" vertical="bottom" textRotation="0" wrapText="false" indent="0" shrinkToFit="false"/>
      <protection locked="true" hidden="false"/>
    </xf>
    <xf numFmtId="175" fontId="4" fillId="23" borderId="3" xfId="0" applyFont="true" applyBorder="true" applyAlignment="true" applyProtection="false">
      <alignment horizontal="left" vertical="center" textRotation="0" wrapText="true" indent="0" shrinkToFit="false"/>
      <protection locked="true" hidden="false"/>
    </xf>
    <xf numFmtId="173" fontId="4" fillId="23" borderId="3" xfId="0" applyFont="true" applyBorder="true" applyAlignment="true" applyProtection="false">
      <alignment horizontal="left" vertical="center" textRotation="0" wrapText="true" indent="0" shrinkToFit="false"/>
      <protection locked="true" hidden="false"/>
    </xf>
    <xf numFmtId="173" fontId="4" fillId="23" borderId="90" xfId="0" applyFont="true" applyBorder="true" applyAlignment="true" applyProtection="false">
      <alignment horizontal="left" vertical="center" textRotation="0" wrapText="true" indent="0" shrinkToFit="false"/>
      <protection locked="true" hidden="false"/>
    </xf>
    <xf numFmtId="175" fontId="4" fillId="23" borderId="90" xfId="0" applyFont="true" applyBorder="true" applyAlignment="true" applyProtection="false">
      <alignment horizontal="left" vertical="center" textRotation="0" wrapText="false" indent="0" shrinkToFit="false"/>
      <protection locked="true" hidden="false"/>
    </xf>
    <xf numFmtId="173" fontId="4" fillId="23" borderId="90" xfId="0" applyFont="true" applyBorder="true" applyAlignment="true" applyProtection="false">
      <alignment horizontal="left" vertical="center" textRotation="0" wrapText="false" indent="0" shrinkToFit="false"/>
      <protection locked="true" hidden="false"/>
    </xf>
    <xf numFmtId="174" fontId="4" fillId="23" borderId="91" xfId="0" applyFont="true" applyBorder="true" applyAlignment="true" applyProtection="false">
      <alignment horizontal="left" vertical="center" textRotation="0" wrapText="false" indent="0" shrinkToFit="false"/>
      <protection locked="true" hidden="false"/>
    </xf>
    <xf numFmtId="177" fontId="4" fillId="23" borderId="91" xfId="0" applyFont="true" applyBorder="true" applyAlignment="true" applyProtection="false">
      <alignment horizontal="left" vertical="center" textRotation="0" wrapText="false" indent="0" shrinkToFit="false"/>
      <protection locked="true" hidden="false"/>
    </xf>
    <xf numFmtId="170" fontId="4" fillId="23" borderId="93" xfId="0" applyFont="true" applyBorder="true" applyAlignment="true" applyProtection="false">
      <alignment horizontal="left" vertical="center" textRotation="0" wrapText="true" indent="0" shrinkToFit="false"/>
      <protection locked="true" hidden="false"/>
    </xf>
    <xf numFmtId="170" fontId="4" fillId="23" borderId="94" xfId="0" applyFont="true" applyBorder="true" applyAlignment="true" applyProtection="false">
      <alignment horizontal="left" vertical="center" textRotation="0" wrapText="true" indent="0" shrinkToFit="false"/>
      <protection locked="true" hidden="false"/>
    </xf>
    <xf numFmtId="170" fontId="4" fillId="23" borderId="94" xfId="0" applyFont="true" applyBorder="true" applyAlignment="true" applyProtection="false">
      <alignment horizontal="center" vertical="center" textRotation="0" wrapText="true" indent="0" shrinkToFit="false"/>
      <protection locked="true" hidden="false"/>
    </xf>
    <xf numFmtId="175" fontId="4" fillId="23" borderId="94" xfId="0" applyFont="true" applyBorder="true" applyAlignment="true" applyProtection="false">
      <alignment horizontal="center" vertical="center" textRotation="0" wrapText="true" indent="0" shrinkToFit="false"/>
      <protection locked="true" hidden="false"/>
    </xf>
    <xf numFmtId="173" fontId="4" fillId="23" borderId="94" xfId="0" applyFont="true" applyBorder="true" applyAlignment="true" applyProtection="false">
      <alignment horizontal="center" vertical="center" textRotation="0" wrapText="true" indent="0" shrinkToFit="false"/>
      <protection locked="true" hidden="false"/>
    </xf>
    <xf numFmtId="170" fontId="4" fillId="23" borderId="95"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0">
    <dxf>
      <numFmt numFmtId="164" formatCode="#,##0.00[$р.-419]"/>
      <fill>
        <patternFill>
          <bgColor rgb="FFFFFFFF"/>
        </patternFill>
      </fill>
    </dxf>
    <dxf>
      <numFmt numFmtId="165" formatCode="[$रु-439]\ #,##0.00"/>
      <fill>
        <patternFill>
          <bgColor rgb="FFFFFFFF"/>
        </patternFill>
      </fill>
    </dxf>
    <dxf>
      <numFmt numFmtId="166" formatCode="[$¥-411]#,##0.00"/>
      <fill>
        <patternFill>
          <bgColor rgb="FFFFFFFF"/>
        </patternFill>
      </fill>
    </dxf>
    <dxf>
      <numFmt numFmtId="167" formatCode="[$£-809]#,##0.00"/>
      <fill>
        <patternFill>
          <bgColor rgb="FFFFFFFF"/>
        </patternFill>
      </fill>
    </dxf>
    <dxf>
      <numFmt numFmtId="168" formatCode="[$€-2]\ #,##0.00"/>
      <fill>
        <patternFill>
          <bgColor rgb="FFFFFFFF"/>
        </patternFill>
      </fill>
    </dxf>
    <dxf>
      <numFmt numFmtId="169" formatCode="\$#,##0.00"/>
      <fill>
        <patternFill>
          <bgColor rgb="FFFFFFFF"/>
        </patternFill>
      </fill>
    </dxf>
    <dxf>
      <numFmt numFmtId="164" formatCode="#,##0.00[$р.-419]"/>
      <fill>
        <patternFill>
          <bgColor rgb="FFFFFFFF"/>
        </patternFill>
      </fill>
    </dxf>
    <dxf>
      <numFmt numFmtId="165" formatCode="[$रु-439]\ #,##0.00"/>
      <fill>
        <patternFill>
          <bgColor rgb="FFFFFFFF"/>
        </patternFill>
      </fill>
    </dxf>
    <dxf>
      <numFmt numFmtId="166" formatCode="[$¥-411]#,##0.00"/>
      <fill>
        <patternFill>
          <bgColor rgb="FFFFFFFF"/>
        </patternFill>
      </fill>
    </dxf>
    <dxf>
      <numFmt numFmtId="167" formatCode="[$£-809]#,##0.00"/>
      <fill>
        <patternFill>
          <bgColor rgb="FFFFFFFF"/>
        </patternFill>
      </fill>
    </dxf>
    <dxf>
      <numFmt numFmtId="168" formatCode="[$€-2]\ #,##0.00"/>
      <fill>
        <patternFill>
          <bgColor rgb="FFFFFFFF"/>
        </patternFill>
      </fill>
    </dxf>
    <dxf>
      <numFmt numFmtId="169" formatCode="\$#,##0.00"/>
      <fill>
        <patternFill>
          <bgColor rgb="FFFFFFFF"/>
        </patternFill>
      </fill>
    </dxf>
    <dxf>
      <numFmt numFmtId="164" formatCode="#,##0.00[$р.-419]"/>
      <fill>
        <patternFill>
          <bgColor rgb="FFFFFFFF"/>
        </patternFill>
      </fill>
    </dxf>
    <dxf>
      <numFmt numFmtId="165" formatCode="[$रु-439]\ #,##0.00"/>
      <fill>
        <patternFill>
          <bgColor rgb="FFFFFFFF"/>
        </patternFill>
      </fill>
    </dxf>
    <dxf>
      <numFmt numFmtId="166" formatCode="[$¥-411]#,##0.00"/>
      <fill>
        <patternFill>
          <bgColor rgb="FFFFFFFF"/>
        </patternFill>
      </fill>
    </dxf>
    <dxf>
      <numFmt numFmtId="167" formatCode="[$£-809]#,##0.00"/>
      <fill>
        <patternFill>
          <bgColor rgb="FFFFFFFF"/>
        </patternFill>
      </fill>
    </dxf>
    <dxf>
      <numFmt numFmtId="168" formatCode="[$€-2]\ #,##0.00"/>
      <fill>
        <patternFill>
          <bgColor rgb="FFFFFFFF"/>
        </patternFill>
      </fill>
    </dxf>
    <dxf>
      <numFmt numFmtId="169" formatCode="\$#,##0.00"/>
      <fill>
        <patternFill>
          <bgColor rgb="FFFFFFFF"/>
        </patternFill>
      </fill>
    </dxf>
    <dxf>
      <numFmt numFmtId="164" formatCode="#,##0.00[$р.-419]"/>
      <fill>
        <patternFill>
          <bgColor rgb="FFFFFFFF"/>
        </patternFill>
      </fill>
    </dxf>
    <dxf>
      <numFmt numFmtId="165" formatCode="[$रु-439]\ #,##0.00"/>
      <fill>
        <patternFill>
          <bgColor rgb="FFFFFFFF"/>
        </patternFill>
      </fill>
    </dxf>
    <dxf>
      <numFmt numFmtId="166" formatCode="[$¥-411]#,##0.00"/>
      <fill>
        <patternFill>
          <bgColor rgb="FFFFFFFF"/>
        </patternFill>
      </fill>
    </dxf>
    <dxf>
      <numFmt numFmtId="167" formatCode="[$£-809]#,##0.00"/>
      <fill>
        <patternFill>
          <bgColor rgb="FFFFFFFF"/>
        </patternFill>
      </fill>
    </dxf>
    <dxf>
      <numFmt numFmtId="168" formatCode="[$€-2]\ #,##0.00"/>
      <fill>
        <patternFill>
          <bgColor rgb="FFFFFFFF"/>
        </patternFill>
      </fill>
    </dxf>
    <dxf>
      <numFmt numFmtId="169" formatCode="\$#,##0.00"/>
      <fill>
        <patternFill>
          <bgColor rgb="FFFFFFFF"/>
        </patternFill>
      </fill>
    </dxf>
    <dxf>
      <numFmt numFmtId="164" formatCode="#,##0.00[$р.-419]"/>
      <fill>
        <patternFill>
          <bgColor rgb="FFFFFFFF"/>
        </patternFill>
      </fill>
    </dxf>
    <dxf>
      <numFmt numFmtId="165" formatCode="[$रु-439]\ #,##0.00"/>
      <fill>
        <patternFill>
          <bgColor rgb="FFFFFFFF"/>
        </patternFill>
      </fill>
    </dxf>
    <dxf>
      <numFmt numFmtId="166" formatCode="[$¥-411]#,##0.00"/>
      <fill>
        <patternFill>
          <bgColor rgb="FFFFFFFF"/>
        </patternFill>
      </fill>
    </dxf>
    <dxf>
      <numFmt numFmtId="167" formatCode="[$£-809]#,##0.00"/>
      <fill>
        <patternFill>
          <bgColor rgb="FFFFFFFF"/>
        </patternFill>
      </fill>
    </dxf>
    <dxf>
      <numFmt numFmtId="168" formatCode="[$€-2]\ #,##0.00"/>
      <fill>
        <patternFill>
          <bgColor rgb="FFFFFFFF"/>
        </patternFill>
      </fill>
    </dxf>
    <dxf>
      <numFmt numFmtId="169" formatCode="\$#,##0.00"/>
      <fill>
        <patternFill>
          <bgColor rgb="FFFFFFFF"/>
        </patternFill>
      </fill>
    </dxf>
  </dxfs>
  <colors>
    <indexedColors>
      <rgbColor rgb="FF000000"/>
      <rgbColor rgb="FFFFFFFF"/>
      <rgbColor rgb="FFFF0000"/>
      <rgbColor rgb="FF00FF00"/>
      <rgbColor rgb="FF0000FF"/>
      <rgbColor rgb="FFD6E3BC"/>
      <rgbColor rgb="FFFF00FF"/>
      <rgbColor rgb="FF00FFFF"/>
      <rgbColor rgb="FFC00000"/>
      <rgbColor rgb="FF008000"/>
      <rgbColor rgb="FF000080"/>
      <rgbColor rgb="FF808000"/>
      <rgbColor rgb="FF800080"/>
      <rgbColor rgb="FF205867"/>
      <rgbColor rgb="FFC0C0C0"/>
      <rgbColor rgb="FF808080"/>
      <rgbColor rgb="FF7293C9"/>
      <rgbColor rgb="FF953734"/>
      <rgbColor rgb="FFFFFFCC"/>
      <rgbColor rgb="FFDAEEF3"/>
      <rgbColor rgb="FF660066"/>
      <rgbColor rgb="FFD8D8D8"/>
      <rgbColor rgb="FF0070C0"/>
      <rgbColor rgb="FFCCCCFF"/>
      <rgbColor rgb="FF000080"/>
      <rgbColor rgb="FFFF00FF"/>
      <rgbColor rgb="FFD9D9D9"/>
      <rgbColor rgb="FF00FFFF"/>
      <rgbColor rgb="FF800080"/>
      <rgbColor rgb="FF800000"/>
      <rgbColor rgb="FF1F497D"/>
      <rgbColor rgb="FF0000FF"/>
      <rgbColor rgb="FF00CCFF"/>
      <rgbColor rgb="FFDBE5F1"/>
      <rgbColor rgb="FFEAF1DD"/>
      <rgbColor rgb="FFF2F2F2"/>
      <rgbColor rgb="FF8DB3E2"/>
      <rgbColor rgb="FFF2DBDB"/>
      <rgbColor rgb="FFBFBFBF"/>
      <rgbColor rgb="FFFFCC99"/>
      <rgbColor rgb="FF4F81BD"/>
      <rgbColor rgb="FFC6D9F0"/>
      <rgbColor rgb="FF9BBB59"/>
      <rgbColor rgb="FFC2D69B"/>
      <rgbColor rgb="FFE5DFEC"/>
      <rgbColor rgb="FFFF6600"/>
      <rgbColor rgb="FF366092"/>
      <rgbColor rgb="FF7F7F7F"/>
      <rgbColor rgb="FF17365D"/>
      <rgbColor rgb="FF6F91C8"/>
      <rgbColor rgb="FF003300"/>
      <rgbColor rgb="FF333300"/>
      <rgbColor rgb="FF993300"/>
      <rgbColor rgb="FFC0504D"/>
      <rgbColor rgb="FF333399"/>
      <rgbColor rgb="FF24406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autoTitleDeleted val="1"/>
    <c:view3D>
      <c:rotX val="50"/>
      <c:rotY val="0"/>
      <c:rAngAx val="0"/>
      <c:perspective val="0"/>
    </c:view3D>
    <c:floor>
      <c:spPr>
        <a:solidFill>
          <a:srgbClr val="d9d9d9"/>
        </a:solidFill>
        <a:ln>
          <a:noFill/>
        </a:ln>
      </c:spPr>
    </c:floor>
    <c:sideWall>
      <c:spPr>
        <a:solidFill>
          <a:srgbClr val="d9d9d9"/>
        </a:solidFill>
        <a:ln>
          <a:noFill/>
        </a:ln>
      </c:spPr>
    </c:sideWall>
    <c:backWall>
      <c:spPr>
        <a:solidFill>
          <a:srgbClr val="d9d9d9"/>
        </a:solidFill>
        <a:ln>
          <a:noFill/>
        </a:ln>
      </c:spPr>
    </c:backWall>
    <c:plotArea>
      <c:layout>
        <c:manualLayout>
          <c:layoutTarget val="inner"/>
          <c:xMode val="edge"/>
          <c:yMode val="edge"/>
          <c:x val="0.01614336492891"/>
          <c:y val="0.06877444589309"/>
          <c:w val="0.686018957345971"/>
          <c:h val="0.880052151238592"/>
        </c:manualLayout>
      </c:layout>
      <c:pie3DChart>
        <c:varyColors val="1"/>
        <c:ser>
          <c:idx val="0"/>
          <c:order val="0"/>
          <c:spPr>
            <a:noFill/>
            <a:ln>
              <a:noFill/>
            </a:ln>
          </c:spPr>
          <c:explosion val="0"/>
          <c:dPt>
            <c:idx val="0"/>
            <c:spPr>
              <a:solidFill>
                <a:srgbClr val="4f81bd"/>
              </a:solidFill>
              <a:ln>
                <a:noFill/>
              </a:ln>
            </c:spPr>
          </c:dPt>
          <c:dPt>
            <c:idx val="1"/>
            <c:spPr>
              <a:solidFill>
                <a:srgbClr val="c0504d"/>
              </a:solidFill>
              <a:ln>
                <a:noFill/>
              </a:ln>
            </c:spPr>
          </c:dPt>
          <c:dPt>
            <c:idx val="2"/>
            <c:spPr>
              <a:solidFill>
                <a:srgbClr val="9bbb59"/>
              </a:solidFill>
              <a:ln>
                <a:noFill/>
              </a:ln>
            </c:spPr>
          </c:dPt>
          <c:dLbls>
            <c:dLbl>
              <c:idx val="0"/>
              <c:txPr>
                <a:bodyPr/>
                <a:lstStyle/>
                <a:p>
                  <a:pPr>
                    <a:defRPr b="0" sz="1000" spc="-1" strike="noStrike">
                      <a:solidFill>
                        <a:srgbClr val="000000"/>
                      </a:solidFill>
                      <a:latin typeface="Arial"/>
                    </a:defRPr>
                  </a:pPr>
                </a:p>
              </c:txPr>
              <c:dLblPos val="bestFit"/>
              <c:showLegendKey val="0"/>
              <c:showVal val="0"/>
              <c:showCatName val="0"/>
              <c:showSerName val="0"/>
              <c:showPercent val="0"/>
              <c:separator>; </c:separator>
            </c:dLbl>
            <c:dLbl>
              <c:idx val="1"/>
              <c:txPr>
                <a:bodyPr/>
                <a:lstStyle/>
                <a:p>
                  <a:pPr>
                    <a:defRPr b="0" sz="1000" spc="-1" strike="noStrike">
                      <a:solidFill>
                        <a:srgbClr val="000000"/>
                      </a:solidFill>
                      <a:latin typeface="Arial"/>
                    </a:defRPr>
                  </a:pPr>
                </a:p>
              </c:txPr>
              <c:dLblPos val="bestFit"/>
              <c:showLegendKey val="0"/>
              <c:showVal val="0"/>
              <c:showCatName val="0"/>
              <c:showSerName val="0"/>
              <c:showPercent val="0"/>
              <c:separator>; </c:separator>
            </c:dLbl>
            <c:dLbl>
              <c:idx val="2"/>
              <c:txPr>
                <a:bodyPr/>
                <a:lstStyle/>
                <a:p>
                  <a:pPr>
                    <a:defRPr b="0" sz="1000" spc="-1" strike="noStrike">
                      <a:solidFill>
                        <a:srgbClr val="000000"/>
                      </a:solidFill>
                      <a:latin typeface="Arial"/>
                    </a:defRPr>
                  </a:pPr>
                </a:p>
              </c:txPr>
              <c:dLblPos val="bestFit"/>
              <c:showLegendKey val="0"/>
              <c:showVal val="0"/>
              <c:showCatName val="0"/>
              <c:showSerName val="0"/>
              <c:showPercent val="0"/>
              <c:separator>; </c:separator>
            </c:dLbl>
            <c:txPr>
              <a:bodyPr/>
              <a:lstStyle/>
              <a:p>
                <a:pPr>
                  <a:defRPr b="0" sz="1000" spc="-1" strike="noStrike">
                    <a:solidFill>
                      <a:srgbClr val="000000"/>
                    </a:solidFill>
                    <a:latin typeface="Arial"/>
                  </a:defRPr>
                </a:pPr>
              </a:p>
            </c:txPr>
            <c:dLblPos val="bestFit"/>
            <c:showLegendKey val="0"/>
            <c:showVal val="0"/>
            <c:showCatName val="0"/>
            <c:showSerName val="0"/>
            <c:showPercent val="0"/>
            <c:separator>; </c:separator>
            <c:showLeaderLines val="0"/>
          </c:dLbls>
          <c:cat>
            <c:strRef>
              <c:f>'Detalhes do Projeto'!$B$13:$B$15</c:f>
              <c:strCache>
                <c:ptCount val="3"/>
                <c:pt idx="0">
                  <c:v>Contagem de PF</c:v>
                </c:pt>
                <c:pt idx="1">
                  <c:v>Reuso de PFs</c:v>
                </c:pt>
                <c:pt idx="2">
                  <c:v>Processos de PFs</c:v>
                </c:pt>
              </c:strCache>
            </c:strRef>
          </c:cat>
          <c:val>
            <c:numRef>
              <c:f>'Detalhes do Projeto'!$C$13:$C$15</c:f>
              <c:numCache>
                <c:formatCode>General</c:formatCode>
                <c:ptCount val="3"/>
                <c:pt idx="0">
                  <c:v>44.9048421052632</c:v>
                </c:pt>
                <c:pt idx="1">
                  <c:v>0.368</c:v>
                </c:pt>
                <c:pt idx="2">
                  <c:v>7.8</c:v>
                </c:pt>
              </c:numCache>
            </c:numRef>
          </c:val>
        </c:ser>
      </c:pie3DChart>
    </c:plotArea>
    <c:legend>
      <c:legendPos val="r"/>
      <c:overlay val="0"/>
      <c:spPr>
        <a:noFill/>
        <a:ln>
          <a:noFill/>
        </a:ln>
      </c:spPr>
      <c:txPr>
        <a:bodyPr/>
        <a:lstStyle/>
        <a:p>
          <a:pPr>
            <a:defRPr b="1" sz="1000" spc="-1" strike="noStrike">
              <a:solidFill>
                <a:srgbClr val="000000"/>
              </a:solidFill>
              <a:latin typeface="Roboto"/>
            </a:defRPr>
          </a:pPr>
        </a:p>
      </c:txPr>
    </c:legend>
    <c:plotVisOnly val="1"/>
    <c:dispBlanksAs val="zero"/>
  </c:chart>
  <c:spPr>
    <a:noFill/>
    <a:ln w="9360">
      <a:solidFill>
        <a:srgbClr val="d9d9d9"/>
      </a:solidFill>
      <a:round/>
    </a:ln>
  </c:spPr>
</c:chartSpace>
</file>

<file path=xl/charts/chart8.xml><?xml version="1.0" encoding="utf-8"?>
<c:chartSpace xmlns:c="http://schemas.openxmlformats.org/drawingml/2006/chart" xmlns:a="http://schemas.openxmlformats.org/drawingml/2006/main" xmlns:r="http://schemas.openxmlformats.org/officeDocument/2006/relationships">
  <c:lang val="en-US"/>
  <c:roundedCorners val="0"/>
  <c:chart>
    <c:autoTitleDeleted val="1"/>
    <c:view3D>
      <c:rotX val="50"/>
      <c:rotY val="0"/>
      <c:rAngAx val="0"/>
      <c:perspective val="0"/>
    </c:view3D>
    <c:floor>
      <c:spPr>
        <a:solidFill>
          <a:srgbClr val="d9d9d9"/>
        </a:solidFill>
        <a:ln>
          <a:noFill/>
        </a:ln>
      </c:spPr>
    </c:floor>
    <c:sideWall>
      <c:spPr>
        <a:solidFill>
          <a:srgbClr val="d9d9d9"/>
        </a:solidFill>
        <a:ln>
          <a:noFill/>
        </a:ln>
      </c:spPr>
    </c:sideWall>
    <c:backWall>
      <c:spPr>
        <a:solidFill>
          <a:srgbClr val="d9d9d9"/>
        </a:solidFill>
        <a:ln>
          <a:noFill/>
        </a:ln>
      </c:spPr>
    </c:backWall>
    <c:plotArea>
      <c:layout>
        <c:manualLayout>
          <c:layoutTarget val="inner"/>
          <c:xMode val="edge"/>
          <c:yMode val="edge"/>
          <c:x val="0.00113749466799374"/>
          <c:y val="0.0573663624511082"/>
          <c:w val="0.69643111047917"/>
          <c:h val="0.891460234680574"/>
        </c:manualLayout>
      </c:layout>
      <c:pie3DChart>
        <c:varyColors val="1"/>
        <c:ser>
          <c:idx val="0"/>
          <c:order val="0"/>
          <c:spPr>
            <a:noFill/>
            <a:ln>
              <a:noFill/>
            </a:ln>
          </c:spPr>
          <c:explosion val="0"/>
          <c:dPt>
            <c:idx val="0"/>
            <c:spPr>
              <a:solidFill>
                <a:srgbClr val="4f81bd"/>
              </a:solidFill>
              <a:ln>
                <a:noFill/>
              </a:ln>
            </c:spPr>
          </c:dPt>
          <c:dPt>
            <c:idx val="1"/>
            <c:spPr>
              <a:solidFill>
                <a:srgbClr val="c0504d"/>
              </a:solidFill>
              <a:ln>
                <a:noFill/>
              </a:ln>
            </c:spPr>
          </c:dPt>
          <c:dLbls>
            <c:dLbl>
              <c:idx val="0"/>
              <c:txPr>
                <a:bodyPr/>
                <a:lstStyle/>
                <a:p>
                  <a:pPr>
                    <a:defRPr b="0" sz="1000" spc="-1" strike="noStrike">
                      <a:solidFill>
                        <a:srgbClr val="000000"/>
                      </a:solidFill>
                      <a:latin typeface="Arial"/>
                    </a:defRPr>
                  </a:pPr>
                </a:p>
              </c:txPr>
              <c:dLblPos val="bestFit"/>
              <c:showLegendKey val="0"/>
              <c:showVal val="0"/>
              <c:showCatName val="0"/>
              <c:showSerName val="0"/>
              <c:showPercent val="0"/>
              <c:separator>; </c:separator>
            </c:dLbl>
            <c:dLbl>
              <c:idx val="1"/>
              <c:txPr>
                <a:bodyPr/>
                <a:lstStyle/>
                <a:p>
                  <a:pPr>
                    <a:defRPr b="0" sz="1000" spc="-1" strike="noStrike">
                      <a:solidFill>
                        <a:srgbClr val="000000"/>
                      </a:solidFill>
                      <a:latin typeface="Arial"/>
                    </a:defRPr>
                  </a:pPr>
                </a:p>
              </c:txPr>
              <c:dLblPos val="bestFit"/>
              <c:showLegendKey val="0"/>
              <c:showVal val="0"/>
              <c:showCatName val="0"/>
              <c:showSerName val="0"/>
              <c:showPercent val="0"/>
              <c:separator>; </c:separator>
            </c:dLbl>
            <c:txPr>
              <a:bodyPr/>
              <a:lstStyle/>
              <a:p>
                <a:pPr>
                  <a:defRPr b="0" sz="1000" spc="-1" strike="noStrike">
                    <a:solidFill>
                      <a:srgbClr val="000000"/>
                    </a:solidFill>
                    <a:latin typeface="Arial"/>
                  </a:defRPr>
                </a:pPr>
              </a:p>
            </c:txPr>
            <c:dLblPos val="bestFit"/>
            <c:showLegendKey val="0"/>
            <c:showVal val="0"/>
            <c:showCatName val="0"/>
            <c:showSerName val="0"/>
            <c:showPercent val="0"/>
            <c:separator>; </c:separator>
            <c:showLeaderLines val="0"/>
          </c:dLbls>
          <c:cat>
            <c:strRef>
              <c:f>'Detalhes do Projeto'!$B$13:$B$14</c:f>
              <c:strCache>
                <c:ptCount val="2"/>
                <c:pt idx="0">
                  <c:v>Contagem de PF</c:v>
                </c:pt>
                <c:pt idx="1">
                  <c:v>Reuso de PFs</c:v>
                </c:pt>
              </c:strCache>
            </c:strRef>
          </c:cat>
          <c:val>
            <c:numRef>
              <c:f>'Detalhes do Projeto'!$D$13:$D$14</c:f>
              <c:numCache>
                <c:formatCode>General</c:formatCode>
                <c:ptCount val="2"/>
                <c:pt idx="0">
                  <c:v>72.368</c:v>
                </c:pt>
                <c:pt idx="1">
                  <c:v>0.368</c:v>
                </c:pt>
              </c:numCache>
            </c:numRef>
          </c:val>
        </c:ser>
      </c:pie3DChart>
    </c:plotArea>
    <c:legend>
      <c:legendPos val="r"/>
      <c:overlay val="0"/>
      <c:spPr>
        <a:noFill/>
        <a:ln>
          <a:noFill/>
        </a:ln>
      </c:spPr>
      <c:txPr>
        <a:bodyPr/>
        <a:lstStyle/>
        <a:p>
          <a:pPr>
            <a:defRPr b="1" sz="1000" spc="-1" strike="noStrike">
              <a:solidFill>
                <a:srgbClr val="000000"/>
              </a:solidFill>
              <a:latin typeface="Roboto"/>
            </a:defRPr>
          </a:pPr>
        </a:p>
      </c:txPr>
    </c:legend>
    <c:plotVisOnly val="1"/>
    <c:dispBlanksAs val="zero"/>
  </c:chart>
  <c:spPr>
    <a:no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209520</xdr:colOff>
      <xdr:row>19</xdr:row>
      <xdr:rowOff>57240</xdr:rowOff>
    </xdr:from>
    <xdr:to>
      <xdr:col>1</xdr:col>
      <xdr:colOff>2405160</xdr:colOff>
      <xdr:row>26</xdr:row>
      <xdr:rowOff>27720</xdr:rowOff>
    </xdr:to>
    <xdr:graphicFrame>
      <xdr:nvGraphicFramePr>
        <xdr:cNvPr id="0" name="Chart 1"/>
        <xdr:cNvGraphicFramePr/>
      </xdr:nvGraphicFramePr>
      <xdr:xfrm>
        <a:off x="209520" y="4364280"/>
        <a:ext cx="2430360" cy="11041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19080</xdr:colOff>
      <xdr:row>19</xdr:row>
      <xdr:rowOff>57240</xdr:rowOff>
    </xdr:from>
    <xdr:to>
      <xdr:col>3</xdr:col>
      <xdr:colOff>1029960</xdr:colOff>
      <xdr:row>26</xdr:row>
      <xdr:rowOff>27720</xdr:rowOff>
    </xdr:to>
    <xdr:graphicFrame>
      <xdr:nvGraphicFramePr>
        <xdr:cNvPr id="1" name="Chart 2"/>
        <xdr:cNvGraphicFramePr/>
      </xdr:nvGraphicFramePr>
      <xdr:xfrm>
        <a:off x="2872080" y="4364280"/>
        <a:ext cx="2531520" cy="110412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209520</xdr:colOff>
      <xdr:row>0</xdr:row>
      <xdr:rowOff>0</xdr:rowOff>
    </xdr:from>
    <xdr:to>
      <xdr:col>3</xdr:col>
      <xdr:colOff>1072440</xdr:colOff>
      <xdr:row>2</xdr:row>
      <xdr:rowOff>1800</xdr:rowOff>
    </xdr:to>
    <xdr:sp>
      <xdr:nvSpPr>
        <xdr:cNvPr id="2" name="CustomShape 1"/>
        <xdr:cNvSpPr/>
      </xdr:nvSpPr>
      <xdr:spPr>
        <a:xfrm>
          <a:off x="209520" y="0"/>
          <a:ext cx="5236560" cy="455040"/>
        </a:xfrm>
        <a:prstGeom prst="rect">
          <a:avLst/>
        </a:prstGeom>
        <a:noFill/>
        <a:ln>
          <a:noFill/>
        </a:ln>
      </xdr:spPr>
      <xdr:style>
        <a:lnRef idx="0"/>
        <a:fillRef idx="0"/>
        <a:effectRef idx="0"/>
        <a:fontRef idx="minor"/>
      </xdr:style>
      <xdr:txBody>
        <a:bodyPr lIns="90000" rIns="90000" tIns="45000" bIns="45000">
          <a:noAutofit/>
        </a:bodyPr>
        <a:p>
          <a:pPr algn="ctr">
            <a:lnSpc>
              <a:spcPct val="100000"/>
            </a:lnSpc>
            <a:tabLst>
              <a:tab algn="l" pos="0"/>
            </a:tabLst>
          </a:pPr>
          <a:r>
            <a:rPr b="1" lang="en-US" sz="2400" spc="-1" strike="noStrike">
              <a:solidFill>
                <a:srgbClr val="6f91c8"/>
              </a:solidFill>
              <a:latin typeface="Cambria"/>
              <a:ea typeface="Cambria"/>
            </a:rPr>
            <a:t>ANÁLISE DE PONTOS DE FUNÇÃO</a:t>
          </a:r>
          <a:endParaRPr b="0" lang="pt-BR" sz="24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152280</xdr:colOff>
      <xdr:row>0</xdr:row>
      <xdr:rowOff>28440</xdr:rowOff>
    </xdr:from>
    <xdr:to>
      <xdr:col>5</xdr:col>
      <xdr:colOff>234720</xdr:colOff>
      <xdr:row>0</xdr:row>
      <xdr:rowOff>504000</xdr:rowOff>
    </xdr:to>
    <xdr:sp>
      <xdr:nvSpPr>
        <xdr:cNvPr id="3" name="CustomShape 1"/>
        <xdr:cNvSpPr/>
      </xdr:nvSpPr>
      <xdr:spPr>
        <a:xfrm>
          <a:off x="152280" y="28440"/>
          <a:ext cx="7913880" cy="475560"/>
        </a:xfrm>
        <a:prstGeom prst="rect">
          <a:avLst/>
        </a:prstGeom>
        <a:noFill/>
        <a:ln>
          <a:noFill/>
        </a:ln>
      </xdr:spPr>
      <xdr:style>
        <a:lnRef idx="0"/>
        <a:fillRef idx="0"/>
        <a:effectRef idx="0"/>
        <a:fontRef idx="minor"/>
      </xdr:style>
      <xdr:txBody>
        <a:bodyPr lIns="90000" rIns="90000" tIns="45000" bIns="45000">
          <a:noAutofit/>
        </a:bodyPr>
        <a:p>
          <a:pPr algn="ctr">
            <a:lnSpc>
              <a:spcPct val="100000"/>
            </a:lnSpc>
            <a:tabLst>
              <a:tab algn="l" pos="0"/>
            </a:tabLst>
          </a:pPr>
          <a:r>
            <a:rPr b="1" lang="en-US" sz="2400" spc="-1" strike="noStrike">
              <a:solidFill>
                <a:srgbClr val="6f91c8"/>
              </a:solidFill>
              <a:latin typeface="Cambria"/>
              <a:ea typeface="Cambria"/>
            </a:rPr>
            <a:t>HISTÓRIAS DO USUÁRIO/CASOS DE USO</a:t>
          </a:r>
          <a:endParaRPr b="0" lang="pt-BR" sz="24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152280</xdr:colOff>
      <xdr:row>0</xdr:row>
      <xdr:rowOff>28440</xdr:rowOff>
    </xdr:from>
    <xdr:to>
      <xdr:col>9</xdr:col>
      <xdr:colOff>429120</xdr:colOff>
      <xdr:row>0</xdr:row>
      <xdr:rowOff>504000</xdr:rowOff>
    </xdr:to>
    <xdr:sp>
      <xdr:nvSpPr>
        <xdr:cNvPr id="4" name="CustomShape 1"/>
        <xdr:cNvSpPr/>
      </xdr:nvSpPr>
      <xdr:spPr>
        <a:xfrm>
          <a:off x="152280" y="28440"/>
          <a:ext cx="10688040" cy="475560"/>
        </a:xfrm>
        <a:prstGeom prst="rect">
          <a:avLst/>
        </a:prstGeom>
        <a:noFill/>
        <a:ln>
          <a:noFill/>
        </a:ln>
      </xdr:spPr>
      <xdr:style>
        <a:lnRef idx="0"/>
        <a:fillRef idx="0"/>
        <a:effectRef idx="0"/>
        <a:fontRef idx="minor"/>
      </xdr:style>
      <xdr:txBody>
        <a:bodyPr lIns="90000" rIns="90000" tIns="45000" bIns="45000">
          <a:noAutofit/>
        </a:bodyPr>
        <a:p>
          <a:pPr algn="ctr">
            <a:lnSpc>
              <a:spcPct val="100000"/>
            </a:lnSpc>
            <a:tabLst>
              <a:tab algn="l" pos="0"/>
            </a:tabLst>
          </a:pPr>
          <a:r>
            <a:rPr b="1" lang="en-US" sz="2400" spc="-1" strike="noStrike">
              <a:solidFill>
                <a:srgbClr val="6f91c8"/>
              </a:solidFill>
              <a:latin typeface="Cambria"/>
              <a:ea typeface="Cambria"/>
            </a:rPr>
            <a:t>APLICAÇÕES REUTILIZÁVEIS/COMPONENTES</a:t>
          </a:r>
          <a:endParaRPr b="0" lang="pt-BR" sz="2400" spc="-1" strike="noStrike">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257040</xdr:colOff>
      <xdr:row>0</xdr:row>
      <xdr:rowOff>95400</xdr:rowOff>
    </xdr:from>
    <xdr:to>
      <xdr:col>1</xdr:col>
      <xdr:colOff>2498040</xdr:colOff>
      <xdr:row>3</xdr:row>
      <xdr:rowOff>75600</xdr:rowOff>
    </xdr:to>
    <xdr:sp>
      <xdr:nvSpPr>
        <xdr:cNvPr id="5" name="CustomShape 1"/>
        <xdr:cNvSpPr/>
      </xdr:nvSpPr>
      <xdr:spPr>
        <a:xfrm>
          <a:off x="257040" y="95400"/>
          <a:ext cx="2530440" cy="465840"/>
        </a:xfrm>
        <a:prstGeom prst="rect">
          <a:avLst/>
        </a:prstGeom>
        <a:noFill/>
        <a:ln>
          <a:noFill/>
        </a:ln>
      </xdr:spPr>
      <xdr:style>
        <a:lnRef idx="0"/>
        <a:fillRef idx="0"/>
        <a:effectRef idx="0"/>
        <a:fontRef idx="minor"/>
      </xdr:style>
      <xdr:txBody>
        <a:bodyPr lIns="90000" rIns="90000" tIns="45000" bIns="45000">
          <a:noAutofit/>
        </a:bodyPr>
        <a:p>
          <a:pPr algn="ctr">
            <a:lnSpc>
              <a:spcPct val="115000"/>
            </a:lnSpc>
            <a:tabLst>
              <a:tab algn="l" pos="0"/>
            </a:tabLst>
          </a:pPr>
          <a:r>
            <a:rPr b="1" lang="en-US" sz="2400" spc="-1" strike="noStrike">
              <a:solidFill>
                <a:srgbClr val="7293c9"/>
              </a:solidFill>
              <a:latin typeface="Cambria"/>
              <a:ea typeface="Cambria"/>
            </a:rPr>
            <a:t>ADICIONADOS</a:t>
          </a:r>
          <a:endParaRPr b="0" lang="pt-BR" sz="2400" spc="-1" strike="noStrike">
            <a:latin typeface="Times New Roman"/>
          </a:endParaRPr>
        </a:p>
        <a:p>
          <a:pPr algn="ctr">
            <a:lnSpc>
              <a:spcPct val="100000"/>
            </a:lnSpc>
            <a:tabLst>
              <a:tab algn="l" pos="0"/>
            </a:tabLst>
          </a:pPr>
          <a:endParaRPr b="0" lang="pt-BR" sz="2400" spc="-1" strike="noStrike">
            <a:latin typeface="Times New Roman"/>
          </a:endParaRPr>
        </a:p>
      </xdr:txBody>
    </xdr:sp>
    <xdr:clientData/>
  </xdr:twoCellAnchor>
  <xdr:twoCellAnchor editAs="oneCell">
    <xdr:from>
      <xdr:col>0</xdr:col>
      <xdr:colOff>257040</xdr:colOff>
      <xdr:row>57</xdr:row>
      <xdr:rowOff>28440</xdr:rowOff>
    </xdr:from>
    <xdr:to>
      <xdr:col>1</xdr:col>
      <xdr:colOff>3250440</xdr:colOff>
      <xdr:row>60</xdr:row>
      <xdr:rowOff>18000</xdr:rowOff>
    </xdr:to>
    <xdr:sp>
      <xdr:nvSpPr>
        <xdr:cNvPr id="6" name="CustomShape 1"/>
        <xdr:cNvSpPr/>
      </xdr:nvSpPr>
      <xdr:spPr>
        <a:xfrm>
          <a:off x="257040" y="9239040"/>
          <a:ext cx="3282840" cy="475200"/>
        </a:xfrm>
        <a:prstGeom prst="rect">
          <a:avLst/>
        </a:prstGeom>
        <a:noFill/>
        <a:ln>
          <a:noFill/>
        </a:ln>
      </xdr:spPr>
      <xdr:style>
        <a:lnRef idx="0"/>
        <a:fillRef idx="0"/>
        <a:effectRef idx="0"/>
        <a:fontRef idx="minor"/>
      </xdr:style>
      <xdr:txBody>
        <a:bodyPr lIns="90000" rIns="90000" tIns="45000" bIns="45000">
          <a:noAutofit/>
        </a:bodyPr>
        <a:p>
          <a:pPr algn="ctr">
            <a:lnSpc>
              <a:spcPct val="100000"/>
            </a:lnSpc>
            <a:tabLst>
              <a:tab algn="l" pos="0"/>
            </a:tabLst>
          </a:pPr>
          <a:r>
            <a:rPr b="1" lang="en-US" sz="2400" spc="-1" strike="noStrike">
              <a:solidFill>
                <a:srgbClr val="6f91c8"/>
              </a:solidFill>
              <a:latin typeface="Cambria"/>
              <a:ea typeface="Cambria"/>
            </a:rPr>
            <a:t>MODIFICADOS</a:t>
          </a:r>
          <a:endParaRPr b="0" lang="pt-BR" sz="2400" spc="-1" strike="noStrike">
            <a:latin typeface="Times New Roman"/>
          </a:endParaRPr>
        </a:p>
      </xdr:txBody>
    </xdr:sp>
    <xdr:clientData/>
  </xdr:twoCellAnchor>
  <xdr:twoCellAnchor editAs="oneCell">
    <xdr:from>
      <xdr:col>0</xdr:col>
      <xdr:colOff>257040</xdr:colOff>
      <xdr:row>113</xdr:row>
      <xdr:rowOff>38160</xdr:rowOff>
    </xdr:from>
    <xdr:to>
      <xdr:col>1</xdr:col>
      <xdr:colOff>2088360</xdr:colOff>
      <xdr:row>116</xdr:row>
      <xdr:rowOff>28080</xdr:rowOff>
    </xdr:to>
    <xdr:sp>
      <xdr:nvSpPr>
        <xdr:cNvPr id="7" name="CustomShape 1"/>
        <xdr:cNvSpPr/>
      </xdr:nvSpPr>
      <xdr:spPr>
        <a:xfrm>
          <a:off x="257040" y="18554760"/>
          <a:ext cx="2120760" cy="475560"/>
        </a:xfrm>
        <a:prstGeom prst="rect">
          <a:avLst/>
        </a:prstGeom>
        <a:noFill/>
        <a:ln>
          <a:noFill/>
        </a:ln>
      </xdr:spPr>
      <xdr:style>
        <a:lnRef idx="0"/>
        <a:fillRef idx="0"/>
        <a:effectRef idx="0"/>
        <a:fontRef idx="minor"/>
      </xdr:style>
      <xdr:txBody>
        <a:bodyPr lIns="90000" rIns="90000" tIns="45000" bIns="45000">
          <a:noAutofit/>
        </a:bodyPr>
        <a:p>
          <a:pPr algn="ctr">
            <a:lnSpc>
              <a:spcPct val="100000"/>
            </a:lnSpc>
            <a:tabLst>
              <a:tab algn="l" pos="0"/>
            </a:tabLst>
          </a:pPr>
          <a:r>
            <a:rPr b="1" lang="en-US" sz="2400" spc="-1" strike="noStrike">
              <a:solidFill>
                <a:srgbClr val="6f91c8"/>
              </a:solidFill>
              <a:latin typeface="Cambria"/>
              <a:ea typeface="Cambria"/>
            </a:rPr>
            <a:t>EXCLUÍDOS</a:t>
          </a:r>
          <a:endParaRPr b="0" lang="pt-BR" sz="2400" spc="-1" strike="noStrike">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76320</xdr:colOff>
      <xdr:row>322</xdr:row>
      <xdr:rowOff>142920</xdr:rowOff>
    </xdr:from>
    <xdr:to>
      <xdr:col>1</xdr:col>
      <xdr:colOff>1494720</xdr:colOff>
      <xdr:row>322</xdr:row>
      <xdr:rowOff>180360</xdr:rowOff>
    </xdr:to>
    <xdr:sp>
      <xdr:nvSpPr>
        <xdr:cNvPr id="8" name="TextShape 1"/>
        <xdr:cNvSpPr txBox="1"/>
      </xdr:nvSpPr>
      <xdr:spPr>
        <a:xfrm>
          <a:off x="405000" y="99368640"/>
          <a:ext cx="1418400" cy="37440"/>
        </a:xfrm>
        <a:prstGeom prst="rect">
          <a:avLst/>
        </a:prstGeom>
      </xdr:spPr>
      <xdr:txBody>
        <a:bodyPr wrap="none" lIns="90000" rIns="90000" tIns="45000" bIns="45000" anchorCtr="1">
          <a:prstTxWarp prst="textPlain">
            <a:avLst>
              <a:gd name="adj" fmla="val 50000"/>
            </a:avLst>
          </a:prstTxWarp>
          <a:noAutofit/>
        </a:bodyPr>
        <a:p>
          <a:pPr algn="ctr">
            <a:lnSpc>
              <a:spcPct val="100000"/>
            </a:lnSpc>
          </a:pPr>
          <a:r>
            <a:rPr b="0" lang="pt-BR" sz="1200" spc="-1" strike="noStrike">
              <a:solidFill>
                <a:srgbClr val="800000"/>
              </a:solidFill>
              <a:latin typeface="Twentieth Century"/>
            </a:rPr>
            <a:t>Changed</a:t>
          </a:r>
          <a:endParaRPr b="0" lang="pt-BR" sz="1200" spc="-1" strike="noStrike">
            <a:latin typeface="Times New Roman"/>
          </a:endParaRPr>
        </a:p>
      </xdr:txBody>
    </xdr:sp>
    <xdr:clientData/>
  </xdr:twoCellAnchor>
  <xdr:twoCellAnchor editAs="oneCell">
    <xdr:from>
      <xdr:col>1</xdr:col>
      <xdr:colOff>123840</xdr:colOff>
      <xdr:row>322</xdr:row>
      <xdr:rowOff>142920</xdr:rowOff>
    </xdr:from>
    <xdr:to>
      <xdr:col>1</xdr:col>
      <xdr:colOff>1428120</xdr:colOff>
      <xdr:row>322</xdr:row>
      <xdr:rowOff>180360</xdr:rowOff>
    </xdr:to>
    <xdr:sp>
      <xdr:nvSpPr>
        <xdr:cNvPr id="9" name="TextShape 1"/>
        <xdr:cNvSpPr txBox="1"/>
      </xdr:nvSpPr>
      <xdr:spPr>
        <a:xfrm>
          <a:off x="452520" y="99368640"/>
          <a:ext cx="1304280" cy="37440"/>
        </a:xfrm>
        <a:prstGeom prst="rect">
          <a:avLst/>
        </a:prstGeom>
      </xdr:spPr>
      <xdr:txBody>
        <a:bodyPr wrap="none" lIns="90000" rIns="90000" tIns="45000" bIns="45000" anchorCtr="1">
          <a:prstTxWarp prst="textPlain">
            <a:avLst>
              <a:gd name="adj" fmla="val 50000"/>
            </a:avLst>
          </a:prstTxWarp>
          <a:noAutofit/>
        </a:bodyPr>
        <a:p>
          <a:pPr algn="ctr">
            <a:lnSpc>
              <a:spcPct val="100000"/>
            </a:lnSpc>
          </a:pPr>
          <a:r>
            <a:rPr b="0" lang="pt-BR" sz="1200" spc="-1" strike="noStrike">
              <a:solidFill>
                <a:srgbClr val="800000"/>
              </a:solidFill>
              <a:latin typeface="Twentieth Century"/>
            </a:rPr>
            <a:t>Deleted</a:t>
          </a:r>
          <a:endParaRPr b="0" lang="pt-BR" sz="1200" spc="-1" strike="noStrike">
            <a:latin typeface="Times New Roman"/>
          </a:endParaRPr>
        </a:p>
      </xdr:txBody>
    </xdr:sp>
    <xdr:clientData/>
  </xdr:twoCellAnchor>
  <xdr:twoCellAnchor editAs="oneCell">
    <xdr:from>
      <xdr:col>1</xdr:col>
      <xdr:colOff>76320</xdr:colOff>
      <xdr:row>212</xdr:row>
      <xdr:rowOff>142560</xdr:rowOff>
    </xdr:from>
    <xdr:to>
      <xdr:col>1</xdr:col>
      <xdr:colOff>1494720</xdr:colOff>
      <xdr:row>212</xdr:row>
      <xdr:rowOff>180000</xdr:rowOff>
    </xdr:to>
    <xdr:sp>
      <xdr:nvSpPr>
        <xdr:cNvPr id="10" name="TextShape 1"/>
        <xdr:cNvSpPr txBox="1"/>
      </xdr:nvSpPr>
      <xdr:spPr>
        <a:xfrm>
          <a:off x="405000" y="65421000"/>
          <a:ext cx="1418400" cy="37440"/>
        </a:xfrm>
        <a:prstGeom prst="rect">
          <a:avLst/>
        </a:prstGeom>
      </xdr:spPr>
      <xdr:txBody>
        <a:bodyPr wrap="none" lIns="90000" rIns="90000" tIns="45000" bIns="45000" anchorCtr="1">
          <a:prstTxWarp prst="textPlain">
            <a:avLst>
              <a:gd name="adj" fmla="val 50000"/>
            </a:avLst>
          </a:prstTxWarp>
          <a:noAutofit/>
        </a:bodyPr>
        <a:p>
          <a:pPr algn="ctr">
            <a:lnSpc>
              <a:spcPct val="100000"/>
            </a:lnSpc>
          </a:pPr>
          <a:r>
            <a:rPr b="0" lang="pt-BR" sz="1200" spc="-1" strike="noStrike">
              <a:solidFill>
                <a:srgbClr val="800000"/>
              </a:solidFill>
              <a:latin typeface="Twentieth Century"/>
            </a:rPr>
            <a:t>Changed</a:t>
          </a:r>
          <a:endParaRPr b="0" lang="pt-BR" sz="1200" spc="-1" strike="noStrike">
            <a:latin typeface="Times New Roman"/>
          </a:endParaRPr>
        </a:p>
      </xdr:txBody>
    </xdr:sp>
    <xdr:clientData/>
  </xdr:twoCellAnchor>
  <xdr:twoCellAnchor editAs="oneCell">
    <xdr:from>
      <xdr:col>0</xdr:col>
      <xdr:colOff>295200</xdr:colOff>
      <xdr:row>1</xdr:row>
      <xdr:rowOff>38160</xdr:rowOff>
    </xdr:from>
    <xdr:to>
      <xdr:col>1</xdr:col>
      <xdr:colOff>2438640</xdr:colOff>
      <xdr:row>2</xdr:row>
      <xdr:rowOff>213840</xdr:rowOff>
    </xdr:to>
    <xdr:sp>
      <xdr:nvSpPr>
        <xdr:cNvPr id="11" name="CustomShape 1"/>
        <xdr:cNvSpPr/>
      </xdr:nvSpPr>
      <xdr:spPr>
        <a:xfrm>
          <a:off x="295200" y="199800"/>
          <a:ext cx="2472120" cy="484560"/>
        </a:xfrm>
        <a:prstGeom prst="rect">
          <a:avLst/>
        </a:prstGeom>
        <a:noFill/>
        <a:ln>
          <a:noFill/>
        </a:ln>
      </xdr:spPr>
      <xdr:style>
        <a:lnRef idx="0"/>
        <a:fillRef idx="0"/>
        <a:effectRef idx="0"/>
        <a:fontRef idx="minor"/>
      </xdr:style>
      <xdr:txBody>
        <a:bodyPr lIns="90000" rIns="90000" tIns="45000" bIns="45000">
          <a:noAutofit/>
        </a:bodyPr>
        <a:p>
          <a:pPr algn="ctr">
            <a:lnSpc>
              <a:spcPct val="115000"/>
            </a:lnSpc>
            <a:tabLst>
              <a:tab algn="l" pos="0"/>
            </a:tabLst>
          </a:pPr>
          <a:r>
            <a:rPr b="1" lang="en-US" sz="2400" spc="-1" strike="noStrike">
              <a:solidFill>
                <a:srgbClr val="7293c9"/>
              </a:solidFill>
              <a:latin typeface="Cambria"/>
              <a:ea typeface="Cambria"/>
            </a:rPr>
            <a:t>ADICIONADOS</a:t>
          </a:r>
          <a:endParaRPr b="0" lang="pt-BR" sz="2400" spc="-1" strike="noStrike">
            <a:latin typeface="Times New Roman"/>
          </a:endParaRPr>
        </a:p>
      </xdr:txBody>
    </xdr:sp>
    <xdr:clientData/>
  </xdr:twoCellAnchor>
  <xdr:twoCellAnchor editAs="oneCell">
    <xdr:from>
      <xdr:col>0</xdr:col>
      <xdr:colOff>295200</xdr:colOff>
      <xdr:row>107</xdr:row>
      <xdr:rowOff>38160</xdr:rowOff>
    </xdr:from>
    <xdr:to>
      <xdr:col>1</xdr:col>
      <xdr:colOff>2391120</xdr:colOff>
      <xdr:row>108</xdr:row>
      <xdr:rowOff>204480</xdr:rowOff>
    </xdr:to>
    <xdr:sp>
      <xdr:nvSpPr>
        <xdr:cNvPr id="12" name="CustomShape 1"/>
        <xdr:cNvSpPr/>
      </xdr:nvSpPr>
      <xdr:spPr>
        <a:xfrm>
          <a:off x="295200" y="32912640"/>
          <a:ext cx="2424600" cy="474840"/>
        </a:xfrm>
        <a:prstGeom prst="rect">
          <a:avLst/>
        </a:prstGeom>
        <a:noFill/>
        <a:ln>
          <a:noFill/>
        </a:ln>
      </xdr:spPr>
      <xdr:style>
        <a:lnRef idx="0"/>
        <a:fillRef idx="0"/>
        <a:effectRef idx="0"/>
        <a:fontRef idx="minor"/>
      </xdr:style>
      <xdr:txBody>
        <a:bodyPr lIns="90000" rIns="90000" tIns="45000" bIns="45000">
          <a:noAutofit/>
        </a:bodyPr>
        <a:p>
          <a:pPr algn="ctr">
            <a:lnSpc>
              <a:spcPct val="100000"/>
            </a:lnSpc>
            <a:tabLst>
              <a:tab algn="l" pos="0"/>
            </a:tabLst>
          </a:pPr>
          <a:r>
            <a:rPr b="1" lang="en-US" sz="2400" spc="-1" strike="noStrike">
              <a:solidFill>
                <a:srgbClr val="6f91c8"/>
              </a:solidFill>
              <a:latin typeface="Cambria"/>
              <a:ea typeface="Cambria"/>
            </a:rPr>
            <a:t>MODIFICADOS</a:t>
          </a:r>
          <a:endParaRPr b="0" lang="pt-BR" sz="2400" spc="-1" strike="noStrike">
            <a:latin typeface="Times New Roman"/>
          </a:endParaRPr>
        </a:p>
      </xdr:txBody>
    </xdr:sp>
    <xdr:clientData/>
  </xdr:twoCellAnchor>
  <xdr:twoCellAnchor editAs="oneCell">
    <xdr:from>
      <xdr:col>0</xdr:col>
      <xdr:colOff>295200</xdr:colOff>
      <xdr:row>213</xdr:row>
      <xdr:rowOff>28440</xdr:rowOff>
    </xdr:from>
    <xdr:to>
      <xdr:col>1</xdr:col>
      <xdr:colOff>2048040</xdr:colOff>
      <xdr:row>214</xdr:row>
      <xdr:rowOff>194760</xdr:rowOff>
    </xdr:to>
    <xdr:sp>
      <xdr:nvSpPr>
        <xdr:cNvPr id="13" name="CustomShape 1"/>
        <xdr:cNvSpPr/>
      </xdr:nvSpPr>
      <xdr:spPr>
        <a:xfrm>
          <a:off x="295200" y="65615400"/>
          <a:ext cx="2081520" cy="475200"/>
        </a:xfrm>
        <a:prstGeom prst="rect">
          <a:avLst/>
        </a:prstGeom>
        <a:noFill/>
        <a:ln>
          <a:noFill/>
        </a:ln>
      </xdr:spPr>
      <xdr:style>
        <a:lnRef idx="0"/>
        <a:fillRef idx="0"/>
        <a:effectRef idx="0"/>
        <a:fontRef idx="minor"/>
      </xdr:style>
      <xdr:txBody>
        <a:bodyPr lIns="90000" rIns="90000" tIns="45000" bIns="45000">
          <a:noAutofit/>
        </a:bodyPr>
        <a:p>
          <a:pPr algn="ctr">
            <a:lnSpc>
              <a:spcPct val="100000"/>
            </a:lnSpc>
            <a:tabLst>
              <a:tab algn="l" pos="0"/>
            </a:tabLst>
          </a:pPr>
          <a:r>
            <a:rPr b="1" lang="en-US" sz="2400" spc="-1" strike="noStrike">
              <a:solidFill>
                <a:srgbClr val="6f91c8"/>
              </a:solidFill>
              <a:latin typeface="Cambria"/>
              <a:ea typeface="Cambria"/>
            </a:rPr>
            <a:t>EXCLUÍDOS</a:t>
          </a:r>
          <a:endParaRPr b="0" lang="pt-BR" sz="2400" spc="-1" strike="noStrike">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0</xdr:rowOff>
    </xdr:from>
    <xdr:to>
      <xdr:col>11</xdr:col>
      <xdr:colOff>544320</xdr:colOff>
      <xdr:row>2</xdr:row>
      <xdr:rowOff>9000</xdr:rowOff>
    </xdr:to>
    <xdr:sp>
      <xdr:nvSpPr>
        <xdr:cNvPr id="14" name="CustomShape 1"/>
        <xdr:cNvSpPr/>
      </xdr:nvSpPr>
      <xdr:spPr>
        <a:xfrm>
          <a:off x="218880" y="199800"/>
          <a:ext cx="6572520" cy="618480"/>
        </a:xfrm>
        <a:prstGeom prst="rect">
          <a:avLst/>
        </a:prstGeom>
        <a:noFill/>
        <a:ln>
          <a:noFill/>
        </a:ln>
      </xdr:spPr>
      <xdr:style>
        <a:lnRef idx="0"/>
        <a:fillRef idx="0"/>
        <a:effectRef idx="0"/>
        <a:fontRef idx="minor"/>
      </xdr:style>
      <xdr:txBody>
        <a:bodyPr lIns="90000" rIns="90000" tIns="45000" bIns="45000" anchor="ctr">
          <a:noAutofit/>
        </a:bodyPr>
        <a:p>
          <a:pPr algn="ctr">
            <a:lnSpc>
              <a:spcPct val="100000"/>
            </a:lnSpc>
            <a:tabLst>
              <a:tab algn="l" pos="0"/>
            </a:tabLst>
          </a:pPr>
          <a:r>
            <a:rPr b="1" lang="en-US" sz="2400" spc="-1" strike="noStrike">
              <a:solidFill>
                <a:srgbClr val="6f91c8"/>
              </a:solidFill>
              <a:latin typeface="Cambria"/>
              <a:ea typeface="Cambria"/>
            </a:rPr>
            <a:t>PROGESSIVE FP MATRIX</a:t>
          </a:r>
          <a:endParaRPr b="0" lang="pt-BR" sz="2400" spc="-1" strike="noStrike">
            <a:latin typeface="Times New Roman"/>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190440</xdr:colOff>
      <xdr:row>1</xdr:row>
      <xdr:rowOff>0</xdr:rowOff>
    </xdr:from>
    <xdr:to>
      <xdr:col>11</xdr:col>
      <xdr:colOff>50040</xdr:colOff>
      <xdr:row>2</xdr:row>
      <xdr:rowOff>27720</xdr:rowOff>
    </xdr:to>
    <xdr:sp>
      <xdr:nvSpPr>
        <xdr:cNvPr id="15" name="CustomShape 1"/>
        <xdr:cNvSpPr/>
      </xdr:nvSpPr>
      <xdr:spPr>
        <a:xfrm>
          <a:off x="190440" y="209520"/>
          <a:ext cx="9666360" cy="627480"/>
        </a:xfrm>
        <a:prstGeom prst="rect">
          <a:avLst/>
        </a:prstGeom>
        <a:noFill/>
        <a:ln>
          <a:noFill/>
        </a:ln>
      </xdr:spPr>
      <xdr:style>
        <a:lnRef idx="0"/>
        <a:fillRef idx="0"/>
        <a:effectRef idx="0"/>
        <a:fontRef idx="minor"/>
      </xdr:style>
      <xdr:txBody>
        <a:bodyPr lIns="90000" rIns="90000" tIns="45000" bIns="45000" anchor="ctr">
          <a:noAutofit/>
        </a:bodyPr>
        <a:p>
          <a:pPr algn="ctr">
            <a:lnSpc>
              <a:spcPct val="100000"/>
            </a:lnSpc>
            <a:tabLst>
              <a:tab algn="l" pos="0"/>
            </a:tabLst>
          </a:pPr>
          <a:r>
            <a:rPr b="1" lang="en-US" sz="2400" spc="-1" strike="noStrike">
              <a:solidFill>
                <a:srgbClr val="6f91c8"/>
              </a:solidFill>
              <a:latin typeface="Cambria"/>
              <a:ea typeface="Cambria"/>
            </a:rPr>
            <a:t>FP ESTIMATION</a:t>
          </a:r>
          <a:endParaRPr b="0" lang="pt-BR" sz="2400" spc="-1" strike="noStrike">
            <a:latin typeface="Times New Roman"/>
          </a:endParaRPr>
        </a:p>
      </xdr:txBody>
    </xdr:sp>
    <xdr:clientData/>
  </xdr:twoCellAnchor>
  <xdr:twoCellAnchor editAs="oneCell">
    <xdr:from>
      <xdr:col>0</xdr:col>
      <xdr:colOff>200160</xdr:colOff>
      <xdr:row>37</xdr:row>
      <xdr:rowOff>123840</xdr:rowOff>
    </xdr:from>
    <xdr:to>
      <xdr:col>10</xdr:col>
      <xdr:colOff>66600</xdr:colOff>
      <xdr:row>39</xdr:row>
      <xdr:rowOff>66240</xdr:rowOff>
    </xdr:to>
    <xdr:sp>
      <xdr:nvSpPr>
        <xdr:cNvPr id="16" name="CustomShape 1"/>
        <xdr:cNvSpPr/>
      </xdr:nvSpPr>
      <xdr:spPr>
        <a:xfrm>
          <a:off x="200160" y="7038720"/>
          <a:ext cx="8857800" cy="475920"/>
        </a:xfrm>
        <a:prstGeom prst="rect">
          <a:avLst/>
        </a:prstGeom>
        <a:noFill/>
        <a:ln>
          <a:noFill/>
        </a:ln>
      </xdr:spPr>
      <xdr:style>
        <a:lnRef idx="0"/>
        <a:fillRef idx="0"/>
        <a:effectRef idx="0"/>
        <a:fontRef idx="minor"/>
      </xdr:style>
      <xdr:txBody>
        <a:bodyPr lIns="90000" rIns="90000" tIns="45000" bIns="45000">
          <a:noAutofit/>
        </a:bodyPr>
        <a:p>
          <a:pPr algn="ctr">
            <a:lnSpc>
              <a:spcPct val="100000"/>
            </a:lnSpc>
            <a:tabLst>
              <a:tab algn="l" pos="0"/>
            </a:tabLst>
          </a:pPr>
          <a:r>
            <a:rPr b="1" lang="en-US" sz="2400" spc="-1" strike="noStrike">
              <a:solidFill>
                <a:srgbClr val="6f91c8"/>
              </a:solidFill>
              <a:latin typeface="Cambria"/>
              <a:ea typeface="Cambria"/>
            </a:rPr>
            <a:t>VALUE ADJUSTMENT FACTOR (VAF)</a:t>
          </a:r>
          <a:endParaRPr b="0" lang="pt-BR" sz="24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20"/>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C5" activeCellId="0" sqref="C5"/>
    </sheetView>
  </sheetViews>
  <sheetFormatPr defaultColWidth="14.4609375" defaultRowHeight="13.2" zeroHeight="false" outlineLevelRow="0" outlineLevelCol="0"/>
  <cols>
    <col collapsed="false" customWidth="true" hidden="false" outlineLevel="0" max="1" min="1" style="0" width="3.33"/>
    <col collapsed="false" customWidth="true" hidden="false" outlineLevel="0" max="2" min="2" style="0" width="37.11"/>
    <col collapsed="false" customWidth="true" hidden="false" outlineLevel="0" max="3" min="3" style="0" width="21.56"/>
    <col collapsed="false" customWidth="true" hidden="false" outlineLevel="0" max="4" min="4" style="0" width="23.31"/>
    <col collapsed="false" customWidth="true" hidden="false" outlineLevel="0" max="26" min="5" style="0" width="8.67"/>
    <col collapsed="false" customWidth="true" hidden="true" outlineLevel="0" max="27" min="27" style="0" width="8.67"/>
  </cols>
  <sheetData>
    <row r="1" customFormat="false" ht="17.85" hidden="false" customHeight="true" outlineLevel="0" collapsed="false">
      <c r="A1" s="1"/>
      <c r="B1" s="1"/>
      <c r="C1" s="1"/>
      <c r="D1" s="1"/>
      <c r="AA1" s="2" t="str">
        <f aca="false">'Indices PF'!E53</f>
        <v>Dollar</v>
      </c>
    </row>
    <row r="2" customFormat="false" ht="17.85" hidden="false" customHeight="true" outlineLevel="0" collapsed="false">
      <c r="A2" s="3"/>
      <c r="B2" s="3"/>
      <c r="D2" s="4"/>
    </row>
    <row r="3" customFormat="false" ht="17.85" hidden="false" customHeight="true" outlineLevel="0" collapsed="false">
      <c r="B3" s="5" t="s">
        <v>0</v>
      </c>
      <c r="C3" s="5"/>
      <c r="D3" s="5"/>
    </row>
    <row r="4" customFormat="false" ht="17.85" hidden="false" customHeight="true" outlineLevel="0" collapsed="false">
      <c r="B4" s="6" t="s">
        <v>1</v>
      </c>
      <c r="C4" s="7" t="s">
        <v>2</v>
      </c>
      <c r="D4" s="7"/>
    </row>
    <row r="5" customFormat="false" ht="17.85" hidden="false" customHeight="true" outlineLevel="0" collapsed="false">
      <c r="B5" s="8" t="s">
        <v>3</v>
      </c>
      <c r="C5" s="7" t="s">
        <v>4</v>
      </c>
      <c r="D5" s="7"/>
    </row>
    <row r="6" customFormat="false" ht="17.85" hidden="false" customHeight="true" outlineLevel="0" collapsed="false">
      <c r="B6" s="8" t="s">
        <v>5</v>
      </c>
      <c r="C6" s="7" t="n">
        <v>1</v>
      </c>
      <c r="D6" s="7"/>
    </row>
    <row r="7" customFormat="false" ht="17.85" hidden="false" customHeight="true" outlineLevel="0" collapsed="false">
      <c r="B7" s="8" t="s">
        <v>6</v>
      </c>
      <c r="C7" s="7" t="s">
        <v>7</v>
      </c>
      <c r="D7" s="7"/>
    </row>
    <row r="8" customFormat="false" ht="17.85" hidden="false" customHeight="true" outlineLevel="0" collapsed="false">
      <c r="B8" s="8" t="s">
        <v>8</v>
      </c>
      <c r="C8" s="7" t="s">
        <v>9</v>
      </c>
      <c r="D8" s="7"/>
    </row>
    <row r="9" customFormat="false" ht="17.85" hidden="false" customHeight="true" outlineLevel="0" collapsed="false">
      <c r="B9" s="8" t="s">
        <v>10</v>
      </c>
      <c r="C9" s="9" t="n">
        <v>44743</v>
      </c>
      <c r="D9" s="9"/>
    </row>
    <row r="10" customFormat="false" ht="17.85" hidden="false" customHeight="true" outlineLevel="0" collapsed="false">
      <c r="B10" s="10" t="s">
        <v>11</v>
      </c>
      <c r="C10" s="9"/>
      <c r="D10" s="9"/>
    </row>
    <row r="12" customFormat="false" ht="17.85" hidden="false" customHeight="true" outlineLevel="0" collapsed="false">
      <c r="B12" s="11" t="s">
        <v>12</v>
      </c>
      <c r="C12" s="12" t="s">
        <v>13</v>
      </c>
      <c r="D12" s="13" t="s">
        <v>14</v>
      </c>
    </row>
    <row r="13" customFormat="false" ht="17.85" hidden="false" customHeight="true" outlineLevel="0" collapsed="false">
      <c r="B13" s="6" t="s">
        <v>15</v>
      </c>
      <c r="C13" s="14" t="n">
        <f aca="false">'Cálculo PF'!J27-'Cálculo PF'!K9</f>
        <v>44.9048421052632</v>
      </c>
      <c r="D13" s="15" t="n">
        <f aca="false">'Cálculo PF'!H17</f>
        <v>72.368</v>
      </c>
    </row>
    <row r="14" customFormat="false" ht="17.85" hidden="false" customHeight="true" outlineLevel="0" collapsed="false">
      <c r="B14" s="8" t="s">
        <v>16</v>
      </c>
      <c r="C14" s="16" t="n">
        <f aca="false">'Cálculo PF'!J28</f>
        <v>0.368</v>
      </c>
      <c r="D14" s="17" t="n">
        <f aca="false">'Cálculo PF'!J20</f>
        <v>0.368</v>
      </c>
    </row>
    <row r="15" customFormat="false" ht="17.85" hidden="false" customHeight="true" outlineLevel="0" collapsed="false">
      <c r="B15" s="8" t="s">
        <v>17</v>
      </c>
      <c r="C15" s="16" t="n">
        <f aca="false">'Cálculo PF'!K9</f>
        <v>7.8</v>
      </c>
      <c r="D15" s="18"/>
    </row>
    <row r="16" customFormat="false" ht="17.85" hidden="false" customHeight="true" outlineLevel="0" collapsed="false">
      <c r="B16" s="8" t="s">
        <v>18</v>
      </c>
      <c r="C16" s="16" t="n">
        <f aca="false">'Cálculo PF'!J31</f>
        <v>210.819368421053</v>
      </c>
      <c r="D16" s="19"/>
    </row>
    <row r="17" customFormat="false" ht="17.85" hidden="false" customHeight="true" outlineLevel="0" collapsed="false">
      <c r="B17" s="10" t="s">
        <v>19</v>
      </c>
      <c r="C17" s="20" t="n">
        <f aca="false">'Cálculo PF'!J37</f>
        <v>5298.08421052632</v>
      </c>
      <c r="D17" s="21"/>
    </row>
    <row r="19" customFormat="false" ht="17.85" hidden="false" customHeight="true" outlineLevel="0" collapsed="false">
      <c r="B19" s="22" t="s">
        <v>20</v>
      </c>
      <c r="C19" s="22" t="s">
        <v>21</v>
      </c>
      <c r="D19" s="22"/>
    </row>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10">
    <mergeCell ref="A1:D1"/>
    <mergeCell ref="B3:D3"/>
    <mergeCell ref="C4:D4"/>
    <mergeCell ref="C5:D5"/>
    <mergeCell ref="C6:D6"/>
    <mergeCell ref="C7:D7"/>
    <mergeCell ref="C8:D8"/>
    <mergeCell ref="C9:D9"/>
    <mergeCell ref="C10:D10"/>
    <mergeCell ref="C19:D19"/>
  </mergeCells>
  <conditionalFormatting sqref="C17:D17">
    <cfRule type="expression" priority="2" aboveAverage="0" equalAverage="0" bottom="0" percent="0" rank="0" text="" dxfId="0">
      <formula>$AA$1="Ruble"</formula>
    </cfRule>
  </conditionalFormatting>
  <conditionalFormatting sqref="C17:D17">
    <cfRule type="expression" priority="3" aboveAverage="0" equalAverage="0" bottom="0" percent="0" rank="0" text="" dxfId="1">
      <formula>$AA$1="Rupee"</formula>
    </cfRule>
  </conditionalFormatting>
  <conditionalFormatting sqref="C17:D17">
    <cfRule type="expression" priority="4" aboveAverage="0" equalAverage="0" bottom="0" percent="0" rank="0" text="" dxfId="2">
      <formula>$AA$1="Yen"</formula>
    </cfRule>
  </conditionalFormatting>
  <conditionalFormatting sqref="C17:D17">
    <cfRule type="expression" priority="5" aboveAverage="0" equalAverage="0" bottom="0" percent="0" rank="0" text="" dxfId="3">
      <formula>$AA$1="Pound"</formula>
    </cfRule>
  </conditionalFormatting>
  <conditionalFormatting sqref="C17:D17">
    <cfRule type="expression" priority="6" aboveAverage="0" equalAverage="0" bottom="0" percent="0" rank="0" text="" dxfId="4">
      <formula>$AA$1="Euro"</formula>
    </cfRule>
  </conditionalFormatting>
  <conditionalFormatting sqref="C17:D17">
    <cfRule type="expression" priority="7" aboveAverage="0" equalAverage="0" bottom="0" percent="0" rank="0" text="" dxfId="5">
      <formula>$AA$1="Dollar"</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G999"/>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C13" activeCellId="0" sqref="C13"/>
    </sheetView>
  </sheetViews>
  <sheetFormatPr defaultColWidth="14.4609375" defaultRowHeight="13.2" zeroHeight="false" outlineLevelRow="0" outlineLevelCol="0"/>
  <cols>
    <col collapsed="false" customWidth="true" hidden="false" outlineLevel="0" max="1" min="1" style="0" width="2.56"/>
    <col collapsed="false" customWidth="true" hidden="false" outlineLevel="0" max="2" min="2" style="0" width="13.66"/>
    <col collapsed="false" customWidth="true" hidden="false" outlineLevel="0" max="3" min="3" style="0" width="72.55"/>
    <col collapsed="false" customWidth="true" hidden="false" outlineLevel="0" max="4" min="4" style="0" width="11.66"/>
    <col collapsed="false" customWidth="true" hidden="false" outlineLevel="0" max="5" min="5" style="0" width="10.56"/>
    <col collapsed="false" customWidth="true" hidden="false" outlineLevel="0" max="6" min="6" style="0" width="9.66"/>
    <col collapsed="false" customWidth="true" hidden="false" outlineLevel="0" max="26" min="7" style="0" width="8.67"/>
  </cols>
  <sheetData>
    <row r="1" customFormat="false" ht="44.25" hidden="false" customHeight="true" outlineLevel="0" collapsed="false">
      <c r="B1" s="23"/>
      <c r="C1" s="23"/>
      <c r="D1" s="23"/>
      <c r="E1" s="23"/>
      <c r="F1" s="23"/>
    </row>
    <row r="2" customFormat="false" ht="24.75" hidden="false" customHeight="true" outlineLevel="0" collapsed="false">
      <c r="B2" s="24" t="s">
        <v>22</v>
      </c>
      <c r="C2" s="25" t="s">
        <v>23</v>
      </c>
      <c r="D2" s="26" t="s">
        <v>24</v>
      </c>
      <c r="E2" s="24" t="s">
        <v>25</v>
      </c>
      <c r="F2" s="27" t="s">
        <v>26</v>
      </c>
    </row>
    <row r="3" customFormat="false" ht="12.75" hidden="false" customHeight="true" outlineLevel="0" collapsed="false">
      <c r="B3" s="28" t="n">
        <v>1</v>
      </c>
      <c r="C3" s="29" t="s">
        <v>27</v>
      </c>
      <c r="D3" s="30" t="n">
        <v>2</v>
      </c>
      <c r="E3" s="31" t="n">
        <f aca="false">IF(ISBLANK(B3),"",  (SUM(   SUMIF('Funções Dados'!$C$6:$C$167,'Casos de Uso'!B3,'Funções Dados'!$T$6:$T$167),SUMIF('Funções Dados'!$C$6:$C$167,'Casos de Uso'!B3,'Funções Dados'!$U$6:$U$167),   SUMIF('Funções Transações'!$C$6:$C$317,'Casos de Uso'!B3,'Funções Transações'!$T$6:$T$317), SUMIF('Funções Transações'!$C$6:$C$317,'Casos de Uso'!B3,'Funções Transações'!$U$6:$U$317))-   SUM(   SUMIF('Funções Dados'!$C$6:$C$167,'Casos de Uso'!B3,'Funções Dados'!$AB$6:$AB$111),   SUMIF('Funções Transações'!$C$6:$C$317,'Casos de Uso'!B3,'Funções Transações'!$AB$6:$AB$211))   ))</f>
        <v>8.2</v>
      </c>
      <c r="F3" s="32" t="n">
        <f aca="false">IF(ISBLANK(B3),"", SUM(SUMIF('Funções Dados'!$C$6:C$167,'Casos de Uso'!B3,'Funções Dados'!$AB$6:$AB$167), SUMIF('Funções Transações'!$C$6:$C$317,'Casos de Uso'!B3,'Funções Transações'!$AB$6:$AB$317), SUMIF(Reuso!$B$4:$B$104,'Casos de Uso'!B3,Reuso!$H$4:$H$104)))</f>
        <v>0.126</v>
      </c>
      <c r="G3" s="33"/>
    </row>
    <row r="4" customFormat="false" ht="12.75" hidden="false" customHeight="true" outlineLevel="0" collapsed="false">
      <c r="B4" s="28" t="n">
        <v>2</v>
      </c>
      <c r="C4" s="29" t="s">
        <v>28</v>
      </c>
      <c r="D4" s="30" t="n">
        <v>2</v>
      </c>
      <c r="E4" s="31" t="n">
        <f aca="false">IF(ISBLANK(B4),"",  (SUM(   SUMIF('Funções Dados'!$C$6:$C$167,'Casos de Uso'!B4,'Funções Dados'!$T$6:$T$167),SUMIF('Funções Dados'!$C$6:$C$167,'Casos de Uso'!B4,'Funções Dados'!$U$6:$U$167),   SUMIF('Funções Transações'!$C$6:$C$317,'Casos de Uso'!B4,'Funções Transações'!$T$6:$T$317), SUMIF('Funções Transações'!$C$6:$C$317,'Casos de Uso'!B4,'Funções Transações'!$U$6:$U$317))-   SUM(   SUMIF('Funções Dados'!$C$6:$C$167,'Casos de Uso'!B4,'Funções Dados'!$AB$6:$AB$111),   SUMIF('Funções Transações'!$C$6:$C$317,'Casos de Uso'!B4,'Funções Transações'!$AB$6:$AB$211))   ))</f>
        <v>6.10526315789474</v>
      </c>
      <c r="F4" s="32" t="n">
        <f aca="false">IF(ISBLANK(B4),"", SUM(SUMIF('Funções Dados'!$C$6:C$167,'Casos de Uso'!B4,'Funções Dados'!$AB$6:$AB$167), SUMIF('Funções Transações'!$C$6:$C$317,'Casos de Uso'!B4,'Funções Transações'!$AB$6:$AB$317), SUMIF(Reuso!$B$4:$B$104,'Casos de Uso'!B4,Reuso!$H$4:$H$104)))</f>
        <v>0.114</v>
      </c>
    </row>
    <row r="5" customFormat="false" ht="15" hidden="false" customHeight="true" outlineLevel="0" collapsed="false">
      <c r="B5" s="28" t="n">
        <v>3</v>
      </c>
      <c r="C5" s="34" t="s">
        <v>29</v>
      </c>
      <c r="D5" s="30" t="n">
        <v>3</v>
      </c>
      <c r="E5" s="31" t="n">
        <f aca="false">IF(ISBLANK(B5),"",  (SUM(   SUMIF('Funções Dados'!$C$6:$C$167,'Casos de Uso'!B5,'Funções Dados'!$T$6:$T$167),SUMIF('Funções Dados'!$C$6:$C$167,'Casos de Uso'!B5,'Funções Dados'!$U$6:$U$167),   SUMIF('Funções Transações'!$C$6:$C$317,'Casos de Uso'!B5,'Funções Transações'!$T$6:$T$317), SUMIF('Funções Transações'!$C$6:$C$317,'Casos de Uso'!B5,'Funções Transações'!$U$6:$U$317))-   SUM(   SUMIF('Funções Dados'!$C$6:$C$167,'Casos de Uso'!B5,'Funções Dados'!$AB$6:$AB$111),   SUMIF('Funções Transações'!$C$6:$C$317,'Casos de Uso'!B5,'Funções Transações'!$AB$6:$AB$211))   ))</f>
        <v>15.6210526315789</v>
      </c>
      <c r="F5" s="32" t="n">
        <f aca="false">IF(ISBLANK(B5),"", SUM(SUMIF('Funções Dados'!$C$6:C$167,'Casos de Uso'!B5,'Funções Dados'!$AB$6:$AB$167), SUMIF('Funções Transações'!$C$6:$C$317,'Casos de Uso'!B5,'Funções Transações'!$AB$6:$AB$317), SUMIF(Reuso!$B$4:$B$104,'Casos de Uso'!B5,Reuso!$H$4:$H$104)))</f>
        <v>0</v>
      </c>
    </row>
    <row r="6" customFormat="false" ht="14.25" hidden="false" customHeight="true" outlineLevel="0" collapsed="false">
      <c r="B6" s="28" t="n">
        <v>4</v>
      </c>
      <c r="C6" s="29" t="s">
        <v>30</v>
      </c>
      <c r="D6" s="30" t="n">
        <v>2</v>
      </c>
      <c r="E6" s="31" t="n">
        <f aca="false">IF(ISBLANK(B6),"",  (SUM(   SUMIF('Funções Dados'!$C$6:$C$167,'Casos de Uso'!B6,'Funções Dados'!$T$6:$T$167),SUMIF('Funções Dados'!$C$6:$C$167,'Casos de Uso'!B6,'Funções Dados'!$U$6:$U$167),   SUMIF('Funções Transações'!$C$6:$C$317,'Casos de Uso'!B6,'Funções Transações'!$T$6:$T$317), SUMIF('Funções Transações'!$C$6:$C$317,'Casos de Uso'!B6,'Funções Transações'!$U$6:$U$317))-   SUM(   SUMIF('Funções Dados'!$C$6:$C$167,'Casos de Uso'!B6,'Funções Dados'!$AB$6:$AB$111),   SUMIF('Funções Transações'!$C$6:$C$317,'Casos de Uso'!B6,'Funções Transações'!$AB$6:$AB$211))   ))</f>
        <v>5.10526315789474</v>
      </c>
      <c r="F6" s="32" t="n">
        <f aca="false">IF(ISBLANK(B6),"", SUM(SUMIF('Funções Dados'!$C$6:C$167,'Casos de Uso'!B6,'Funções Dados'!$AB$6:$AB$167), SUMIF('Funções Transações'!$C$6:$C$317,'Casos de Uso'!B6,'Funções Transações'!$AB$6:$AB$317), SUMIF(Reuso!$B$4:$B$104,'Casos de Uso'!B6,Reuso!$H$4:$H$104)))</f>
        <v>0.08</v>
      </c>
    </row>
    <row r="7" customFormat="false" ht="12.75" hidden="false" customHeight="true" outlineLevel="0" collapsed="false">
      <c r="B7" s="28" t="n">
        <v>5</v>
      </c>
      <c r="C7" s="29" t="s">
        <v>31</v>
      </c>
      <c r="D7" s="30" t="n">
        <v>2</v>
      </c>
      <c r="E7" s="31" t="n">
        <f aca="false">IF(ISBLANK(B7),"",  (SUM(   SUMIF('Funções Dados'!$C$6:$C$167,'Casos de Uso'!B7,'Funções Dados'!$T$6:$T$167),SUMIF('Funções Dados'!$C$6:$C$167,'Casos de Uso'!B7,'Funções Dados'!$U$6:$U$167),   SUMIF('Funções Transações'!$C$6:$C$317,'Casos de Uso'!B7,'Funções Transações'!$T$6:$T$317), SUMIF('Funções Transações'!$C$6:$C$317,'Casos de Uso'!B7,'Funções Transações'!$U$6:$U$317))-   SUM(   SUMIF('Funções Dados'!$C$6:$C$167,'Casos de Uso'!B7,'Funções Dados'!$AB$6:$AB$111),   SUMIF('Funções Transações'!$C$6:$C$317,'Casos de Uso'!B7,'Funções Transações'!$AB$6:$AB$211))   ))</f>
        <v>7.03157894736842</v>
      </c>
      <c r="F7" s="32" t="n">
        <f aca="false">IF(ISBLANK(B7),"", SUM(SUMIF('Funções Dados'!$C$6:C$167,'Casos de Uso'!B7,'Funções Dados'!$AB$6:$AB$167), SUMIF('Funções Transações'!$C$6:$C$317,'Casos de Uso'!B7,'Funções Transações'!$AB$6:$AB$317), SUMIF(Reuso!$B$4:$B$104,'Casos de Uso'!B7,Reuso!$H$4:$H$104)))</f>
        <v>0.048</v>
      </c>
    </row>
    <row r="8" customFormat="false" ht="12.75" hidden="false" customHeight="true" outlineLevel="0" collapsed="false">
      <c r="B8" s="28"/>
      <c r="C8" s="35"/>
      <c r="D8" s="30" t="str">
        <f aca="false">IF(ISBLANK(B8),"",((E8+F8)*'Indices PF'!$E$54)/8)</f>
        <v/>
      </c>
      <c r="E8" s="31" t="str">
        <f aca="false">IF(ISBLANK(B8),"",  (SUM(   SUMIF('Funções Dados'!$C$6:$C$167,'Casos de Uso'!B8,'Funções Dados'!$T$6:$T$167),SUMIF('Funções Dados'!$C$6:$C$167,'Casos de Uso'!B8,'Funções Dados'!$U$6:$U$167),   SUMIF('Funções Transações'!$C$6:$C$317,'Casos de Uso'!B8,'Funções Transações'!$T$6:$T$317), SUMIF('Funções Transações'!$C$6:$C$317,'Casos de Uso'!B8,'Funções Transações'!$U$6:$U$317))-   SUM(   SUMIF('Funções Dados'!$C$6:$C$167,'Casos de Uso'!B8,'Funções Dados'!$AB$6:$AB$111),   SUMIF('Funções Transações'!$C$6:$C$317,'Casos de Uso'!B8,'Funções Transações'!$AB$6:$AB$211))   ))</f>
        <v/>
      </c>
      <c r="F8" s="32" t="str">
        <f aca="false">IF(ISBLANK(B8),"", SUM(SUMIF('Funções Dados'!$C$6:C$167,'Casos de Uso'!B8,'Funções Dados'!$AB$6:$AB$167), SUMIF('Funções Transações'!$C$6:$C$317,'Casos de Uso'!B8,'Funções Transações'!$AB$6:$AB$317), SUMIF(Reuso!$B$4:$B$104,'Casos de Uso'!B8,Reuso!$H$4:$H$104)))</f>
        <v/>
      </c>
    </row>
    <row r="9" customFormat="false" ht="12.75" hidden="false" customHeight="true" outlineLevel="0" collapsed="false">
      <c r="B9" s="28"/>
      <c r="C9" s="29"/>
      <c r="D9" s="30" t="str">
        <f aca="false">IF(ISBLANK(B9),"",((E9+F9)*'Indices PF'!$E$54)/8)</f>
        <v/>
      </c>
      <c r="E9" s="31" t="str">
        <f aca="false">IF(ISBLANK(B9),"",  (SUM(   SUMIF('Funções Dados'!$C$6:$C$167,'Casos de Uso'!B9,'Funções Dados'!$T$6:$T$167),SUMIF('Funções Dados'!$C$6:$C$167,'Casos de Uso'!B9,'Funções Dados'!$U$6:$U$167),   SUMIF('Funções Transações'!$C$6:$C$317,'Casos de Uso'!B9,'Funções Transações'!$T$6:$T$317), SUMIF('Funções Transações'!$C$6:$C$317,'Casos de Uso'!B9,'Funções Transações'!$U$6:$U$317))-   SUM(   SUMIF('Funções Dados'!$C$6:$C$167,'Casos de Uso'!B9,'Funções Dados'!$AB$6:$AB$111),   SUMIF('Funções Transações'!$C$6:$C$317,'Casos de Uso'!B9,'Funções Transações'!$AB$6:$AB$211))   ))</f>
        <v/>
      </c>
      <c r="F9" s="32" t="str">
        <f aca="false">IF(ISBLANK(B9),"", SUM(SUMIF('Funções Dados'!$C$6:C$167,'Casos de Uso'!B9,'Funções Dados'!$AB$6:$AB$167), SUMIF('Funções Transações'!$C$6:$C$317,'Casos de Uso'!B9,'Funções Transações'!$AB$6:$AB$317), SUMIF(Reuso!$B$4:$B$104,'Casos de Uso'!B9,Reuso!$H$4:$H$104)))</f>
        <v/>
      </c>
    </row>
    <row r="10" customFormat="false" ht="12.75" hidden="false" customHeight="true" outlineLevel="0" collapsed="false">
      <c r="B10" s="28"/>
      <c r="C10" s="36"/>
      <c r="D10" s="30" t="str">
        <f aca="false">IF(ISBLANK(B10),"",((E10+F10)*'Indices PF'!$E$54)/8)</f>
        <v/>
      </c>
      <c r="E10" s="31" t="str">
        <f aca="false">IF(ISBLANK(B10),"",  (SUM(   SUMIF('Funções Dados'!$C$6:$C$167,'Casos de Uso'!B10,'Funções Dados'!$T$6:$T$167),SUMIF('Funções Dados'!$C$6:$C$167,'Casos de Uso'!B10,'Funções Dados'!$U$6:$U$167),   SUMIF('Funções Transações'!$C$6:$C$317,'Casos de Uso'!B10,'Funções Transações'!$T$6:$T$317), SUMIF('Funções Transações'!$C$6:$C$317,'Casos de Uso'!B10,'Funções Transações'!$U$6:$U$317))-   SUM(   SUMIF('Funções Dados'!$C$6:$C$167,'Casos de Uso'!B10,'Funções Dados'!$AB$6:$AB$111),   SUMIF('Funções Transações'!$C$6:$C$317,'Casos de Uso'!B10,'Funções Transações'!$AB$6:$AB$211))   ))</f>
        <v/>
      </c>
      <c r="F10" s="32" t="str">
        <f aca="false">IF(ISBLANK(B10),"", SUM(SUMIF('Funções Dados'!$C$6:C$167,'Casos de Uso'!B10,'Funções Dados'!$AB$6:$AB$167), SUMIF('Funções Transações'!$C$6:$C$317,'Casos de Uso'!B10,'Funções Transações'!$AB$6:$AB$317), SUMIF(Reuso!$B$4:$B$104,'Casos de Uso'!B10,Reuso!$H$4:$H$104)))</f>
        <v/>
      </c>
    </row>
    <row r="11" customFormat="false" ht="12.75" hidden="false" customHeight="true" outlineLevel="0" collapsed="false">
      <c r="B11" s="28"/>
      <c r="C11" s="36"/>
      <c r="D11" s="30" t="str">
        <f aca="false">IF(ISBLANK(B11),"",((E11+F11)*'Indices PF'!$E$54)/8)</f>
        <v/>
      </c>
      <c r="E11" s="31" t="str">
        <f aca="false">IF(ISBLANK(B11),"",  (SUM(   SUMIF('Funções Dados'!$C$6:$C$167,'Casos de Uso'!B11,'Funções Dados'!$T$6:$T$167),SUMIF('Funções Dados'!$C$6:$C$167,'Casos de Uso'!B11,'Funções Dados'!$U$6:$U$167),   SUMIF('Funções Transações'!$C$6:$C$317,'Casos de Uso'!B11,'Funções Transações'!$T$6:$T$317), SUMIF('Funções Transações'!$C$6:$C$317,'Casos de Uso'!B11,'Funções Transações'!$U$6:$U$317))-   SUM(   SUMIF('Funções Dados'!$C$6:$C$167,'Casos de Uso'!B11,'Funções Dados'!$AB$6:$AB$111),   SUMIF('Funções Transações'!$C$6:$C$317,'Casos de Uso'!B11,'Funções Transações'!$AB$6:$AB$211))   ))</f>
        <v/>
      </c>
      <c r="F11" s="32" t="str">
        <f aca="false">IF(ISBLANK(B11),"", SUM(SUMIF('Funções Dados'!$C$6:C$167,'Casos de Uso'!B11,'Funções Dados'!$AB$6:$AB$167), SUMIF('Funções Transações'!$C$6:$C$317,'Casos de Uso'!B11,'Funções Transações'!$AB$6:$AB$317), SUMIF(Reuso!$B$4:$B$104,'Casos de Uso'!B11,Reuso!$H$4:$H$104)))</f>
        <v/>
      </c>
    </row>
    <row r="12" customFormat="false" ht="12.75" hidden="false" customHeight="true" outlineLevel="0" collapsed="false">
      <c r="B12" s="28"/>
      <c r="C12" s="36"/>
      <c r="D12" s="30" t="str">
        <f aca="false">IF(ISBLANK(B12),"",((E12+F12)*'Indices PF'!$E$54)/8)</f>
        <v/>
      </c>
      <c r="E12" s="31" t="str">
        <f aca="false">IF(ISBLANK(B12),"",  (SUM(   SUMIF('Funções Dados'!$C$6:$C$167,'Casos de Uso'!B12,'Funções Dados'!$T$6:$T$167),SUMIF('Funções Dados'!$C$6:$C$167,'Casos de Uso'!B12,'Funções Dados'!$U$6:$U$167),   SUMIF('Funções Transações'!$C$6:$C$317,'Casos de Uso'!B12,'Funções Transações'!$T$6:$T$317), SUMIF('Funções Transações'!$C$6:$C$317,'Casos de Uso'!B12,'Funções Transações'!$U$6:$U$317))-   SUM(   SUMIF('Funções Dados'!$C$6:$C$167,'Casos de Uso'!B12,'Funções Dados'!$AB$6:$AB$111),   SUMIF('Funções Transações'!$C$6:$C$317,'Casos de Uso'!B12,'Funções Transações'!$AB$6:$AB$211))   ))</f>
        <v/>
      </c>
      <c r="F12" s="32" t="str">
        <f aca="false">IF(ISBLANK(B12),"", SUM(SUMIF('Funções Dados'!$C$6:C$167,'Casos de Uso'!B12,'Funções Dados'!$AB$6:$AB$167), SUMIF('Funções Transações'!$C$6:$C$317,'Casos de Uso'!B12,'Funções Transações'!$AB$6:$AB$317), SUMIF(Reuso!$B$4:$B$104,'Casos de Uso'!B12,Reuso!$H$4:$H$104)))</f>
        <v/>
      </c>
    </row>
    <row r="13" customFormat="false" ht="12.75" hidden="false" customHeight="true" outlineLevel="0" collapsed="false">
      <c r="B13" s="28"/>
      <c r="C13" s="29"/>
      <c r="D13" s="30" t="str">
        <f aca="false">IF(ISBLANK(B13),"",((E13+F13)*'Indices PF'!$E$54)/8)</f>
        <v/>
      </c>
      <c r="E13" s="31" t="str">
        <f aca="false">IF(ISBLANK(B13),"",  (SUM(   SUMIF('Funções Dados'!$C$6:$C$167,'Casos de Uso'!B13,'Funções Dados'!$T$6:$T$167),SUMIF('Funções Dados'!$C$6:$C$167,'Casos de Uso'!B13,'Funções Dados'!$U$6:$U$167),   SUMIF('Funções Transações'!$C$6:$C$317,'Casos de Uso'!B13,'Funções Transações'!$T$6:$T$317), SUMIF('Funções Transações'!$C$6:$C$317,'Casos de Uso'!B13,'Funções Transações'!$U$6:$U$317))-   SUM(   SUMIF('Funções Dados'!$C$6:$C$167,'Casos de Uso'!B13,'Funções Dados'!$AB$6:$AB$111),   SUMIF('Funções Transações'!$C$6:$C$317,'Casos de Uso'!B13,'Funções Transações'!$AB$6:$AB$211))   ))</f>
        <v/>
      </c>
      <c r="F13" s="32" t="str">
        <f aca="false">IF(ISBLANK(B13),"", SUM(SUMIF('Funções Dados'!$C$6:C$167,'Casos de Uso'!B13,'Funções Dados'!$AB$6:$AB$167), SUMIF('Funções Transações'!$C$6:$C$317,'Casos de Uso'!B13,'Funções Transações'!$AB$6:$AB$317), SUMIF(Reuso!$B$4:$B$104,'Casos de Uso'!B13,Reuso!$H$4:$H$104)))</f>
        <v/>
      </c>
    </row>
    <row r="14" customFormat="false" ht="12.75" hidden="false" customHeight="true" outlineLevel="0" collapsed="false">
      <c r="B14" s="28"/>
      <c r="C14" s="29"/>
      <c r="D14" s="30" t="str">
        <f aca="false">IF(ISBLANK(B14),"",((E14+F14)*'Indices PF'!$E$54)/8)</f>
        <v/>
      </c>
      <c r="E14" s="31" t="str">
        <f aca="false">IF(ISBLANK(B14),"",  (SUM(   SUMIF('Funções Dados'!$C$6:$C$167,'Casos de Uso'!B14,'Funções Dados'!$T$6:$T$167),SUMIF('Funções Dados'!$C$6:$C$167,'Casos de Uso'!B14,'Funções Dados'!$U$6:$U$167),   SUMIF('Funções Transações'!$C$6:$C$317,'Casos de Uso'!B14,'Funções Transações'!$T$6:$T$317), SUMIF('Funções Transações'!$C$6:$C$317,'Casos de Uso'!B14,'Funções Transações'!$U$6:$U$317))-   SUM(   SUMIF('Funções Dados'!$C$6:$C$167,'Casos de Uso'!B14,'Funções Dados'!$AB$6:$AB$111),   SUMIF('Funções Transações'!$C$6:$C$317,'Casos de Uso'!B14,'Funções Transações'!$AB$6:$AB$211))   ))</f>
        <v/>
      </c>
      <c r="F14" s="32" t="str">
        <f aca="false">IF(ISBLANK(B14),"", SUM(SUMIF('Funções Dados'!$C$6:C$167,'Casos de Uso'!B14,'Funções Dados'!$AB$6:$AB$167), SUMIF('Funções Transações'!$C$6:$C$317,'Casos de Uso'!B14,'Funções Transações'!$AB$6:$AB$317), SUMIF(Reuso!$B$4:$B$104,'Casos de Uso'!B14,Reuso!$H$4:$H$104)))</f>
        <v/>
      </c>
    </row>
    <row r="15" customFormat="false" ht="12.75" hidden="false" customHeight="true" outlineLevel="0" collapsed="false">
      <c r="B15" s="28"/>
      <c r="C15" s="29"/>
      <c r="D15" s="30" t="str">
        <f aca="false">IF(ISBLANK(B15),"",((E15+F15)*'Indices PF'!$E$54)/8)</f>
        <v/>
      </c>
      <c r="E15" s="31" t="str">
        <f aca="false">IF(ISBLANK(B15),"",  (SUM(   SUMIF('Funções Dados'!$C$6:$C$167,'Casos de Uso'!B15,'Funções Dados'!$T$6:$T$167),SUMIF('Funções Dados'!$C$6:$C$167,'Casos de Uso'!B15,'Funções Dados'!$U$6:$U$167),   SUMIF('Funções Transações'!$C$6:$C$317,'Casos de Uso'!B15,'Funções Transações'!$T$6:$T$317), SUMIF('Funções Transações'!$C$6:$C$317,'Casos de Uso'!B15,'Funções Transações'!$U$6:$U$317))-   SUM(   SUMIF('Funções Dados'!$C$6:$C$167,'Casos de Uso'!B15,'Funções Dados'!$AB$6:$AB$111),   SUMIF('Funções Transações'!$C$6:$C$317,'Casos de Uso'!B15,'Funções Transações'!$AB$6:$AB$211))   ))</f>
        <v/>
      </c>
      <c r="F15" s="32" t="str">
        <f aca="false">IF(ISBLANK(B15),"", SUM(SUMIF('Funções Dados'!$C$6:C$167,'Casos de Uso'!B15,'Funções Dados'!$AB$6:$AB$167), SUMIF('Funções Transações'!$C$6:$C$317,'Casos de Uso'!B15,'Funções Transações'!$AB$6:$AB$317), SUMIF(Reuso!$B$4:$B$104,'Casos de Uso'!B15,Reuso!$H$4:$H$104)))</f>
        <v/>
      </c>
    </row>
    <row r="16" customFormat="false" ht="12.75" hidden="false" customHeight="true" outlineLevel="0" collapsed="false">
      <c r="B16" s="28"/>
      <c r="C16" s="36"/>
      <c r="D16" s="30" t="str">
        <f aca="false">IF(ISBLANK(B16),"",((E16+F16)*'Indices PF'!$E$54)/8)</f>
        <v/>
      </c>
      <c r="E16" s="31" t="str">
        <f aca="false">IF(ISBLANK(B16),"",  (SUM(   SUMIF('Funções Dados'!$C$6:$C$167,'Casos de Uso'!B16,'Funções Dados'!$T$6:$T$167),SUMIF('Funções Dados'!$C$6:$C$167,'Casos de Uso'!B16,'Funções Dados'!$U$6:$U$167),   SUMIF('Funções Transações'!$C$6:$C$317,'Casos de Uso'!B16,'Funções Transações'!$T$6:$T$317), SUMIF('Funções Transações'!$C$6:$C$317,'Casos de Uso'!B16,'Funções Transações'!$U$6:$U$317))-   SUM(   SUMIF('Funções Dados'!$C$6:$C$167,'Casos de Uso'!B16,'Funções Dados'!$AB$6:$AB$111),   SUMIF('Funções Transações'!$C$6:$C$317,'Casos de Uso'!B16,'Funções Transações'!$AB$6:$AB$211))   ))</f>
        <v/>
      </c>
      <c r="F16" s="32" t="str">
        <f aca="false">IF(ISBLANK(B16),"", SUM(SUMIF('Funções Dados'!$C$6:C$167,'Casos de Uso'!B16,'Funções Dados'!$AB$6:$AB$167), SUMIF('Funções Transações'!$C$6:$C$317,'Casos de Uso'!B16,'Funções Transações'!$AB$6:$AB$317), SUMIF(Reuso!$B$4:$B$104,'Casos de Uso'!B16,Reuso!$H$4:$H$104)))</f>
        <v/>
      </c>
    </row>
    <row r="17" customFormat="false" ht="12.75" hidden="false" customHeight="true" outlineLevel="0" collapsed="false">
      <c r="B17" s="28"/>
      <c r="C17" s="29"/>
      <c r="D17" s="30" t="str">
        <f aca="false">IF(ISBLANK(B17),"",((E17+F17)*'Indices PF'!$E$54)/8)</f>
        <v/>
      </c>
      <c r="E17" s="31" t="str">
        <f aca="false">IF(ISBLANK(B17),"",  (SUM(   SUMIF('Funções Dados'!$C$6:$C$167,'Casos de Uso'!B17,'Funções Dados'!$T$6:$T$167),SUMIF('Funções Dados'!$C$6:$C$167,'Casos de Uso'!B17,'Funções Dados'!$U$6:$U$167),   SUMIF('Funções Transações'!$C$6:$C$317,'Casos de Uso'!B17,'Funções Transações'!$T$6:$T$317), SUMIF('Funções Transações'!$C$6:$C$317,'Casos de Uso'!B17,'Funções Transações'!$U$6:$U$317))-   SUM(   SUMIF('Funções Dados'!$C$6:$C$167,'Casos de Uso'!B17,'Funções Dados'!$AB$6:$AB$111),   SUMIF('Funções Transações'!$C$6:$C$317,'Casos de Uso'!B17,'Funções Transações'!$AB$6:$AB$211))   ))</f>
        <v/>
      </c>
      <c r="F17" s="32" t="str">
        <f aca="false">IF(ISBLANK(B17),"", SUM(SUMIF('Funções Dados'!$C$6:C$167,'Casos de Uso'!B17,'Funções Dados'!$AB$6:$AB$167), SUMIF('Funções Transações'!$C$6:$C$317,'Casos de Uso'!B17,'Funções Transações'!$AB$6:$AB$317), SUMIF(Reuso!$B$4:$B$104,'Casos de Uso'!B17,Reuso!$H$4:$H$104)))</f>
        <v/>
      </c>
    </row>
    <row r="18" customFormat="false" ht="12.75" hidden="false" customHeight="true" outlineLevel="0" collapsed="false">
      <c r="B18" s="28"/>
      <c r="C18" s="29"/>
      <c r="D18" s="30" t="str">
        <f aca="false">IF(ISBLANK(B18),"",((E18+F18)*'Indices PF'!$E$54)/8)</f>
        <v/>
      </c>
      <c r="E18" s="31" t="str">
        <f aca="false">IF(ISBLANK(B18),"",  (SUM(   SUMIF('Funções Dados'!$C$6:$C$167,'Casos de Uso'!B18,'Funções Dados'!$T$6:$T$167),SUMIF('Funções Dados'!$C$6:$C$167,'Casos de Uso'!B18,'Funções Dados'!$U$6:$U$167),   SUMIF('Funções Transações'!$C$6:$C$317,'Casos de Uso'!B18,'Funções Transações'!$T$6:$T$317), SUMIF('Funções Transações'!$C$6:$C$317,'Casos de Uso'!B18,'Funções Transações'!$U$6:$U$317))-   SUM(   SUMIF('Funções Dados'!$C$6:$C$167,'Casos de Uso'!B18,'Funções Dados'!$AB$6:$AB$111),   SUMIF('Funções Transações'!$C$6:$C$317,'Casos de Uso'!B18,'Funções Transações'!$AB$6:$AB$211))   ))</f>
        <v/>
      </c>
      <c r="F18" s="32" t="str">
        <f aca="false">IF(ISBLANK(B18),"", SUM(SUMIF('Funções Dados'!$C$6:C$167,'Casos de Uso'!B18,'Funções Dados'!$AB$6:$AB$167), SUMIF('Funções Transações'!$C$6:$C$317,'Casos de Uso'!B18,'Funções Transações'!$AB$6:$AB$317), SUMIF(Reuso!$B$4:$B$104,'Casos de Uso'!B18,Reuso!$H$4:$H$104)))</f>
        <v/>
      </c>
    </row>
    <row r="19" customFormat="false" ht="12.75" hidden="false" customHeight="true" outlineLevel="0" collapsed="false">
      <c r="B19" s="28"/>
      <c r="C19" s="36"/>
      <c r="D19" s="30" t="str">
        <f aca="false">IF(ISBLANK(B19),"",((E19+F19)*'Indices PF'!$E$54)/8)</f>
        <v/>
      </c>
      <c r="E19" s="31" t="str">
        <f aca="false">IF(ISBLANK(B19),"",  (SUM(   SUMIF('Funções Dados'!$C$6:$C$167,'Casos de Uso'!B19,'Funções Dados'!$T$6:$T$167),SUMIF('Funções Dados'!$C$6:$C$167,'Casos de Uso'!B19,'Funções Dados'!$U$6:$U$167),   SUMIF('Funções Transações'!$C$6:$C$317,'Casos de Uso'!B19,'Funções Transações'!$T$6:$T$317), SUMIF('Funções Transações'!$C$6:$C$317,'Casos de Uso'!B19,'Funções Transações'!$U$6:$U$317))-   SUM(   SUMIF('Funções Dados'!$C$6:$C$167,'Casos de Uso'!B19,'Funções Dados'!$AB$6:$AB$111),   SUMIF('Funções Transações'!$C$6:$C$317,'Casos de Uso'!B19,'Funções Transações'!$AB$6:$AB$211))   ))</f>
        <v/>
      </c>
      <c r="F19" s="32" t="str">
        <f aca="false">IF(ISBLANK(B19),"", SUM(SUMIF('Funções Dados'!$C$6:C$167,'Casos de Uso'!B19,'Funções Dados'!$AB$6:$AB$167), SUMIF('Funções Transações'!$C$6:$C$317,'Casos de Uso'!B19,'Funções Transações'!$AB$6:$AB$317), SUMIF(Reuso!$B$4:$B$104,'Casos de Uso'!B19,Reuso!$H$4:$H$104)))</f>
        <v/>
      </c>
    </row>
    <row r="20" customFormat="false" ht="12.75" hidden="false" customHeight="true" outlineLevel="0" collapsed="false">
      <c r="B20" s="28"/>
      <c r="C20" s="29"/>
      <c r="D20" s="30" t="str">
        <f aca="false">IF(ISBLANK(B20),"",((E20+F20)*'Indices PF'!$E$54)/8)</f>
        <v/>
      </c>
      <c r="E20" s="31" t="str">
        <f aca="false">IF(ISBLANK(B20),"",  (SUM(   SUMIF('Funções Dados'!$C$6:$C$167,'Casos de Uso'!B20,'Funções Dados'!$T$6:$T$167),SUMIF('Funções Dados'!$C$6:$C$167,'Casos de Uso'!B20,'Funções Dados'!$U$6:$U$167),   SUMIF('Funções Transações'!$C$6:$C$317,'Casos de Uso'!B20,'Funções Transações'!$T$6:$T$317), SUMIF('Funções Transações'!$C$6:$C$317,'Casos de Uso'!B20,'Funções Transações'!$U$6:$U$317))-   SUM(   SUMIF('Funções Dados'!$C$6:$C$167,'Casos de Uso'!B20,'Funções Dados'!$AB$6:$AB$111),   SUMIF('Funções Transações'!$C$6:$C$317,'Casos de Uso'!B20,'Funções Transações'!$AB$6:$AB$211))   ))</f>
        <v/>
      </c>
      <c r="F20" s="32" t="str">
        <f aca="false">IF(ISBLANK(B20),"", SUM(SUMIF('Funções Dados'!$C$6:C$167,'Casos de Uso'!B20,'Funções Dados'!$AB$6:$AB$167), SUMIF('Funções Transações'!$C$6:$C$317,'Casos de Uso'!B20,'Funções Transações'!$AB$6:$AB$317), SUMIF(Reuso!$B$4:$B$104,'Casos de Uso'!B20,Reuso!$H$4:$H$104)))</f>
        <v/>
      </c>
    </row>
    <row r="21" customFormat="false" ht="12.75" hidden="false" customHeight="true" outlineLevel="0" collapsed="false">
      <c r="B21" s="28"/>
      <c r="C21" s="29"/>
      <c r="D21" s="30" t="str">
        <f aca="false">IF(ISBLANK(B21),"",((E21+F21)*'Indices PF'!$E$54)/8)</f>
        <v/>
      </c>
      <c r="E21" s="31" t="str">
        <f aca="false">IF(ISBLANK(B21),"",  (SUM(   SUMIF('Funções Dados'!$C$6:$C$167,'Casos de Uso'!B21,'Funções Dados'!$T$6:$T$167),SUMIF('Funções Dados'!$C$6:$C$167,'Casos de Uso'!B21,'Funções Dados'!$U$6:$U$167),   SUMIF('Funções Transações'!$C$6:$C$317,'Casos de Uso'!B21,'Funções Transações'!$T$6:$T$317), SUMIF('Funções Transações'!$C$6:$C$317,'Casos de Uso'!B21,'Funções Transações'!$U$6:$U$317))-   SUM(   SUMIF('Funções Dados'!$C$6:$C$167,'Casos de Uso'!B21,'Funções Dados'!$AB$6:$AB$111),   SUMIF('Funções Transações'!$C$6:$C$317,'Casos de Uso'!B21,'Funções Transações'!$AB$6:$AB$211))   ))</f>
        <v/>
      </c>
      <c r="F21" s="32" t="str">
        <f aca="false">IF(ISBLANK(B21),"", SUM(SUMIF('Funções Dados'!$C$6:C$167,'Casos de Uso'!B21,'Funções Dados'!$AB$6:$AB$167), SUMIF('Funções Transações'!$C$6:$C$317,'Casos de Uso'!B21,'Funções Transações'!$AB$6:$AB$317), SUMIF(Reuso!$B$4:$B$104,'Casos de Uso'!B21,Reuso!$H$4:$H$104)))</f>
        <v/>
      </c>
    </row>
    <row r="22" customFormat="false" ht="12.75" hidden="false" customHeight="true" outlineLevel="0" collapsed="false">
      <c r="B22" s="28"/>
      <c r="C22" s="29"/>
      <c r="D22" s="30" t="str">
        <f aca="false">IF(ISBLANK(B22),"",((E22+F22)*'Indices PF'!$E$54)/8)</f>
        <v/>
      </c>
      <c r="E22" s="31" t="str">
        <f aca="false">IF(ISBLANK(B22),"",  (SUM(   SUMIF('Funções Dados'!$C$6:$C$167,'Casos de Uso'!B22,'Funções Dados'!$T$6:$T$167),SUMIF('Funções Dados'!$C$6:$C$167,'Casos de Uso'!B22,'Funções Dados'!$U$6:$U$167),   SUMIF('Funções Transações'!$C$6:$C$317,'Casos de Uso'!B22,'Funções Transações'!$T$6:$T$317), SUMIF('Funções Transações'!$C$6:$C$317,'Casos de Uso'!B22,'Funções Transações'!$U$6:$U$317))-   SUM(   SUMIF('Funções Dados'!$C$6:$C$167,'Casos de Uso'!B22,'Funções Dados'!$AB$6:$AB$111),   SUMIF('Funções Transações'!$C$6:$C$317,'Casos de Uso'!B22,'Funções Transações'!$AB$6:$AB$211))   ))</f>
        <v/>
      </c>
      <c r="F22" s="32" t="str">
        <f aca="false">IF(ISBLANK(B22),"", SUM(SUMIF('Funções Dados'!$C$6:C$167,'Casos de Uso'!B22,'Funções Dados'!$AB$6:$AB$167), SUMIF('Funções Transações'!$C$6:$C$317,'Casos de Uso'!B22,'Funções Transações'!$AB$6:$AB$317), SUMIF(Reuso!$B$4:$B$104,'Casos de Uso'!B22,Reuso!$H$4:$H$104)))</f>
        <v/>
      </c>
    </row>
    <row r="23" customFormat="false" ht="12.75" hidden="false" customHeight="true" outlineLevel="0" collapsed="false">
      <c r="B23" s="28"/>
      <c r="C23" s="36"/>
      <c r="D23" s="30" t="str">
        <f aca="false">IF(ISBLANK(B23),"",((E23+F23)*'Indices PF'!$E$54)/8)</f>
        <v/>
      </c>
      <c r="E23" s="31" t="str">
        <f aca="false">IF(ISBLANK(B23),"",  (SUM(   SUMIF('Funções Dados'!$C$6:$C$167,'Casos de Uso'!B23,'Funções Dados'!$T$6:$T$167),SUMIF('Funções Dados'!$C$6:$C$167,'Casos de Uso'!B23,'Funções Dados'!$U$6:$U$167),   SUMIF('Funções Transações'!$C$6:$C$317,'Casos de Uso'!B23,'Funções Transações'!$T$6:$T$317), SUMIF('Funções Transações'!$C$6:$C$317,'Casos de Uso'!B23,'Funções Transações'!$U$6:$U$317))-   SUM(   SUMIF('Funções Dados'!$C$6:$C$167,'Casos de Uso'!B23,'Funções Dados'!$AB$6:$AB$111),   SUMIF('Funções Transações'!$C$6:$C$317,'Casos de Uso'!B23,'Funções Transações'!$AB$6:$AB$211))   ))</f>
        <v/>
      </c>
      <c r="F23" s="32" t="str">
        <f aca="false">IF(ISBLANK(B23),"", SUM(SUMIF('Funções Dados'!$C$6:C$167,'Casos de Uso'!B23,'Funções Dados'!$AB$6:$AB$167), SUMIF('Funções Transações'!$C$6:$C$317,'Casos de Uso'!B23,'Funções Transações'!$AB$6:$AB$317), SUMIF(Reuso!$B$4:$B$104,'Casos de Uso'!B23,Reuso!$H$4:$H$104)))</f>
        <v/>
      </c>
    </row>
    <row r="24" customFormat="false" ht="12.75" hidden="false" customHeight="true" outlineLevel="0" collapsed="false">
      <c r="B24" s="28"/>
      <c r="C24" s="29"/>
      <c r="D24" s="30" t="str">
        <f aca="false">IF(ISBLANK(B24),"",((E24+F24)*'Indices PF'!$E$54)/8)</f>
        <v/>
      </c>
      <c r="E24" s="31" t="str">
        <f aca="false">IF(ISBLANK(B24),"",  (SUM(   SUMIF('Funções Dados'!$C$6:$C$167,'Casos de Uso'!B24,'Funções Dados'!$T$6:$T$167),SUMIF('Funções Dados'!$C$6:$C$167,'Casos de Uso'!B24,'Funções Dados'!$U$6:$U$167),   SUMIF('Funções Transações'!$C$6:$C$317,'Casos de Uso'!B24,'Funções Transações'!$T$6:$T$317), SUMIF('Funções Transações'!$C$6:$C$317,'Casos de Uso'!B24,'Funções Transações'!$U$6:$U$317))-   SUM(   SUMIF('Funções Dados'!$C$6:$C$167,'Casos de Uso'!B24,'Funções Dados'!$AB$6:$AB$111),   SUMIF('Funções Transações'!$C$6:$C$317,'Casos de Uso'!B24,'Funções Transações'!$AB$6:$AB$211))   ))</f>
        <v/>
      </c>
      <c r="F24" s="32" t="str">
        <f aca="false">IF(ISBLANK(B24),"", SUM(SUMIF('Funções Dados'!$C$6:C$167,'Casos de Uso'!B24,'Funções Dados'!$AB$6:$AB$167), SUMIF('Funções Transações'!$C$6:$C$317,'Casos de Uso'!B24,'Funções Transações'!$AB$6:$AB$317), SUMIF(Reuso!$B$4:$B$104,'Casos de Uso'!B24,Reuso!$H$4:$H$104)))</f>
        <v/>
      </c>
    </row>
    <row r="25" customFormat="false" ht="12.75" hidden="false" customHeight="true" outlineLevel="0" collapsed="false">
      <c r="B25" s="28"/>
      <c r="C25" s="29"/>
      <c r="D25" s="30" t="str">
        <f aca="false">IF(ISBLANK(B25),"",((E25+F25)*'Indices PF'!$E$54)/8)</f>
        <v/>
      </c>
      <c r="E25" s="31" t="str">
        <f aca="false">IF(ISBLANK(B25),"",  (SUM(   SUMIF('Funções Dados'!$C$6:$C$167,'Casos de Uso'!B25,'Funções Dados'!$T$6:$T$167),SUMIF('Funções Dados'!$C$6:$C$167,'Casos de Uso'!B25,'Funções Dados'!$U$6:$U$167),   SUMIF('Funções Transações'!$C$6:$C$317,'Casos de Uso'!B25,'Funções Transações'!$T$6:$T$317), SUMIF('Funções Transações'!$C$6:$C$317,'Casos de Uso'!B25,'Funções Transações'!$U$6:$U$317))-   SUM(   SUMIF('Funções Dados'!$C$6:$C$167,'Casos de Uso'!B25,'Funções Dados'!$AB$6:$AB$111),   SUMIF('Funções Transações'!$C$6:$C$317,'Casos de Uso'!B25,'Funções Transações'!$AB$6:$AB$211))   ))</f>
        <v/>
      </c>
      <c r="F25" s="32" t="str">
        <f aca="false">IF(ISBLANK(B25),"", SUM(SUMIF('Funções Dados'!$C$6:C$167,'Casos de Uso'!B25,'Funções Dados'!$AB$6:$AB$167), SUMIF('Funções Transações'!$C$6:$C$317,'Casos de Uso'!B25,'Funções Transações'!$AB$6:$AB$317), SUMIF(Reuso!$B$4:$B$104,'Casos de Uso'!B25,Reuso!$H$4:$H$104)))</f>
        <v/>
      </c>
    </row>
    <row r="26" customFormat="false" ht="12.75" hidden="false" customHeight="true" outlineLevel="0" collapsed="false">
      <c r="B26" s="28"/>
      <c r="C26" s="36"/>
      <c r="D26" s="30" t="str">
        <f aca="false">IF(ISBLANK(B26),"",((E26+F26)*'Indices PF'!$E$54)/8)</f>
        <v/>
      </c>
      <c r="E26" s="31" t="str">
        <f aca="false">IF(ISBLANK(B26),"",  (SUM(   SUMIF('Funções Dados'!$C$6:$C$167,'Casos de Uso'!B26,'Funções Dados'!$T$6:$T$167),SUMIF('Funções Dados'!$C$6:$C$167,'Casos de Uso'!B26,'Funções Dados'!$U$6:$U$167),   SUMIF('Funções Transações'!$C$6:$C$317,'Casos de Uso'!B26,'Funções Transações'!$T$6:$T$317), SUMIF('Funções Transações'!$C$6:$C$317,'Casos de Uso'!B26,'Funções Transações'!$U$6:$U$317))-   SUM(   SUMIF('Funções Dados'!$C$6:$C$167,'Casos de Uso'!B26,'Funções Dados'!$AB$6:$AB$111),   SUMIF('Funções Transações'!$C$6:$C$317,'Casos de Uso'!B26,'Funções Transações'!$AB$6:$AB$211))   ))</f>
        <v/>
      </c>
      <c r="F26" s="32" t="str">
        <f aca="false">IF(ISBLANK(B26),"", SUM(SUMIF('Funções Dados'!$C$6:C$167,'Casos de Uso'!B26,'Funções Dados'!$AB$6:$AB$167), SUMIF('Funções Transações'!$C$6:$C$317,'Casos de Uso'!B26,'Funções Transações'!$AB$6:$AB$317), SUMIF(Reuso!$B$4:$B$104,'Casos de Uso'!B26,Reuso!$H$4:$H$104)))</f>
        <v/>
      </c>
    </row>
    <row r="27" customFormat="false" ht="12.75" hidden="false" customHeight="true" outlineLevel="0" collapsed="false">
      <c r="B27" s="28"/>
      <c r="C27" s="29"/>
      <c r="D27" s="30" t="str">
        <f aca="false">IF(ISBLANK(B27),"",((E27+F27)*'Indices PF'!$E$54)/8)</f>
        <v/>
      </c>
      <c r="E27" s="31" t="str">
        <f aca="false">IF(ISBLANK(B27),"",  (SUM(   SUMIF('Funções Dados'!$C$6:$C$167,'Casos de Uso'!B27,'Funções Dados'!$T$6:$T$167),SUMIF('Funções Dados'!$C$6:$C$167,'Casos de Uso'!B27,'Funções Dados'!$U$6:$U$167),   SUMIF('Funções Transações'!$C$6:$C$317,'Casos de Uso'!B27,'Funções Transações'!$T$6:$T$317), SUMIF('Funções Transações'!$C$6:$C$317,'Casos de Uso'!B27,'Funções Transações'!$U$6:$U$317))-   SUM(   SUMIF('Funções Dados'!$C$6:$C$167,'Casos de Uso'!B27,'Funções Dados'!$AB$6:$AB$111),   SUMIF('Funções Transações'!$C$6:$C$317,'Casos de Uso'!B27,'Funções Transações'!$AB$6:$AB$211))   ))</f>
        <v/>
      </c>
      <c r="F27" s="32" t="str">
        <f aca="false">IF(ISBLANK(B27),"", SUM(SUMIF('Funções Dados'!$C$6:C$167,'Casos de Uso'!B27,'Funções Dados'!$AB$6:$AB$167), SUMIF('Funções Transações'!$C$6:$C$317,'Casos de Uso'!B27,'Funções Transações'!$AB$6:$AB$317), SUMIF(Reuso!$B$4:$B$104,'Casos de Uso'!B27,Reuso!$H$4:$H$104)))</f>
        <v/>
      </c>
    </row>
    <row r="28" customFormat="false" ht="12.75" hidden="false" customHeight="true" outlineLevel="0" collapsed="false">
      <c r="B28" s="28"/>
      <c r="C28" s="29"/>
      <c r="D28" s="30" t="str">
        <f aca="false">IF(ISBLANK(B28),"",((E28+F28)*'Indices PF'!$E$54)/8)</f>
        <v/>
      </c>
      <c r="E28" s="31" t="str">
        <f aca="false">IF(ISBLANK(B28),"",  (SUM(   SUMIF('Funções Dados'!$C$6:$C$167,'Casos de Uso'!B28,'Funções Dados'!$T$6:$T$167),SUMIF('Funções Dados'!$C$6:$C$167,'Casos de Uso'!B28,'Funções Dados'!$U$6:$U$167),   SUMIF('Funções Transações'!$C$6:$C$317,'Casos de Uso'!B28,'Funções Transações'!$T$6:$T$317), SUMIF('Funções Transações'!$C$6:$C$317,'Casos de Uso'!B28,'Funções Transações'!$U$6:$U$317))-   SUM(   SUMIF('Funções Dados'!$C$6:$C$167,'Casos de Uso'!B28,'Funções Dados'!$AB$6:$AB$111),   SUMIF('Funções Transações'!$C$6:$C$317,'Casos de Uso'!B28,'Funções Transações'!$AB$6:$AB$211))   ))</f>
        <v/>
      </c>
      <c r="F28" s="32" t="str">
        <f aca="false">IF(ISBLANK(B28),"", SUM(SUMIF('Funções Dados'!$C$6:C$167,'Casos de Uso'!B28,'Funções Dados'!$AB$6:$AB$167), SUMIF('Funções Transações'!$C$6:$C$317,'Casos de Uso'!B28,'Funções Transações'!$AB$6:$AB$317), SUMIF(Reuso!$B$4:$B$104,'Casos de Uso'!B28,Reuso!$H$4:$H$104)))</f>
        <v/>
      </c>
    </row>
    <row r="29" customFormat="false" ht="12.75" hidden="false" customHeight="true" outlineLevel="0" collapsed="false">
      <c r="B29" s="28"/>
      <c r="C29" s="29"/>
      <c r="D29" s="30" t="str">
        <f aca="false">IF(ISBLANK(B29),"",((E29+F29)*'Indices PF'!$E$54)/8)</f>
        <v/>
      </c>
      <c r="E29" s="31" t="str">
        <f aca="false">IF(ISBLANK(B29),"",  (SUM(   SUMIF('Funções Dados'!$C$6:$C$167,'Casos de Uso'!B29,'Funções Dados'!$T$6:$T$167),SUMIF('Funções Dados'!$C$6:$C$167,'Casos de Uso'!B29,'Funções Dados'!$U$6:$U$167),   SUMIF('Funções Transações'!$C$6:$C$317,'Casos de Uso'!B29,'Funções Transações'!$T$6:$T$317), SUMIF('Funções Transações'!$C$6:$C$317,'Casos de Uso'!B29,'Funções Transações'!$U$6:$U$317))-   SUM(   SUMIF('Funções Dados'!$C$6:$C$167,'Casos de Uso'!B29,'Funções Dados'!$AB$6:$AB$111),   SUMIF('Funções Transações'!$C$6:$C$317,'Casos de Uso'!B29,'Funções Transações'!$AB$6:$AB$211))   ))</f>
        <v/>
      </c>
      <c r="F29" s="32" t="str">
        <f aca="false">IF(ISBLANK(B29),"", SUM(SUMIF('Funções Dados'!$C$6:C$167,'Casos de Uso'!B29,'Funções Dados'!$AB$6:$AB$167), SUMIF('Funções Transações'!$C$6:$C$317,'Casos de Uso'!B29,'Funções Transações'!$AB$6:$AB$317), SUMIF(Reuso!$B$4:$B$104,'Casos de Uso'!B29,Reuso!$H$4:$H$104)))</f>
        <v/>
      </c>
    </row>
    <row r="30" customFormat="false" ht="12.75" hidden="false" customHeight="true" outlineLevel="0" collapsed="false">
      <c r="B30" s="28"/>
      <c r="C30" s="36"/>
      <c r="D30" s="30" t="str">
        <f aca="false">IF(ISBLANK(B30),"",((E30+F30)*'Indices PF'!$E$54)/8)</f>
        <v/>
      </c>
      <c r="E30" s="31" t="str">
        <f aca="false">IF(ISBLANK(B30),"",  (SUM(   SUMIF('Funções Dados'!$C$6:$C$167,'Casos de Uso'!B30,'Funções Dados'!$T$6:$T$167),SUMIF('Funções Dados'!$C$6:$C$167,'Casos de Uso'!B30,'Funções Dados'!$U$6:$U$167),   SUMIF('Funções Transações'!$C$6:$C$317,'Casos de Uso'!B30,'Funções Transações'!$T$6:$T$317), SUMIF('Funções Transações'!$C$6:$C$317,'Casos de Uso'!B30,'Funções Transações'!$U$6:$U$317))-   SUM(   SUMIF('Funções Dados'!$C$6:$C$167,'Casos de Uso'!B30,'Funções Dados'!$AB$6:$AB$111),   SUMIF('Funções Transações'!$C$6:$C$317,'Casos de Uso'!B30,'Funções Transações'!$AB$6:$AB$211))   ))</f>
        <v/>
      </c>
      <c r="F30" s="32" t="str">
        <f aca="false">IF(ISBLANK(B30),"", SUM(SUMIF('Funções Dados'!$C$6:C$167,'Casos de Uso'!B30,'Funções Dados'!$AB$6:$AB$167), SUMIF('Funções Transações'!$C$6:$C$317,'Casos de Uso'!B30,'Funções Transações'!$AB$6:$AB$317), SUMIF(Reuso!$B$4:$B$104,'Casos de Uso'!B30,Reuso!$H$4:$H$104)))</f>
        <v/>
      </c>
    </row>
    <row r="31" customFormat="false" ht="12.75" hidden="false" customHeight="true" outlineLevel="0" collapsed="false">
      <c r="B31" s="28"/>
      <c r="C31" s="29"/>
      <c r="D31" s="30" t="str">
        <f aca="false">IF(ISBLANK(B31),"",((E31+F31)*'Indices PF'!$E$54)/8)</f>
        <v/>
      </c>
      <c r="E31" s="31" t="str">
        <f aca="false">IF(ISBLANK(B31),"",  (SUM(   SUMIF('Funções Dados'!$C$6:$C$167,'Casos de Uso'!B31,'Funções Dados'!$T$6:$T$167),SUMIF('Funções Dados'!$C$6:$C$167,'Casos de Uso'!B31,'Funções Dados'!$U$6:$U$167),   SUMIF('Funções Transações'!$C$6:$C$317,'Casos de Uso'!B31,'Funções Transações'!$T$6:$T$317), SUMIF('Funções Transações'!$C$6:$C$317,'Casos de Uso'!B31,'Funções Transações'!$U$6:$U$317))-   SUM(   SUMIF('Funções Dados'!$C$6:$C$167,'Casos de Uso'!B31,'Funções Dados'!$AB$6:$AB$111),   SUMIF('Funções Transações'!$C$6:$C$317,'Casos de Uso'!B31,'Funções Transações'!$AB$6:$AB$211))   ))</f>
        <v/>
      </c>
      <c r="F31" s="32" t="str">
        <f aca="false">IF(ISBLANK(B31),"", SUM(SUMIF('Funções Dados'!$C$6:C$167,'Casos de Uso'!B31,'Funções Dados'!$AB$6:$AB$167), SUMIF('Funções Transações'!$C$6:$C$317,'Casos de Uso'!B31,'Funções Transações'!$AB$6:$AB$317), SUMIF(Reuso!$B$4:$B$104,'Casos de Uso'!B31,Reuso!$H$4:$H$104)))</f>
        <v/>
      </c>
    </row>
    <row r="32" customFormat="false" ht="12.75" hidden="false" customHeight="true" outlineLevel="0" collapsed="false">
      <c r="B32" s="28"/>
      <c r="C32" s="29"/>
      <c r="D32" s="30" t="str">
        <f aca="false">IF(ISBLANK(B32),"",((E32+F32)*'Indices PF'!$E$54)/8)</f>
        <v/>
      </c>
      <c r="E32" s="31" t="str">
        <f aca="false">IF(ISBLANK(B32),"",  (SUM(   SUMIF('Funções Dados'!$C$6:$C$167,'Casos de Uso'!B32,'Funções Dados'!$T$6:$T$167),SUMIF('Funções Dados'!$C$6:$C$167,'Casos de Uso'!B32,'Funções Dados'!$U$6:$U$167),   SUMIF('Funções Transações'!$C$6:$C$317,'Casos de Uso'!B32,'Funções Transações'!$T$6:$T$317), SUMIF('Funções Transações'!$C$6:$C$317,'Casos de Uso'!B32,'Funções Transações'!$U$6:$U$317))-   SUM(   SUMIF('Funções Dados'!$C$6:$C$167,'Casos de Uso'!B32,'Funções Dados'!$AB$6:$AB$111),   SUMIF('Funções Transações'!$C$6:$C$317,'Casos de Uso'!B32,'Funções Transações'!$AB$6:$AB$211))   ))</f>
        <v/>
      </c>
      <c r="F32" s="32" t="str">
        <f aca="false">IF(ISBLANK(B32),"", SUM(SUMIF('Funções Dados'!$C$6:C$167,'Casos de Uso'!B32,'Funções Dados'!$AB$6:$AB$167), SUMIF('Funções Transações'!$C$6:$C$317,'Casos de Uso'!B32,'Funções Transações'!$AB$6:$AB$317), SUMIF(Reuso!$B$4:$B$104,'Casos de Uso'!B32,Reuso!$H$4:$H$104)))</f>
        <v/>
      </c>
    </row>
    <row r="33" customFormat="false" ht="12.75" hidden="false" customHeight="true" outlineLevel="0" collapsed="false">
      <c r="B33" s="28"/>
      <c r="C33" s="29"/>
      <c r="D33" s="30" t="str">
        <f aca="false">IF(ISBLANK(B33),"",((E33+F33)*'Indices PF'!$E$54)/8)</f>
        <v/>
      </c>
      <c r="E33" s="31" t="str">
        <f aca="false">IF(ISBLANK(B33),"",  (SUM(   SUMIF('Funções Dados'!$C$6:$C$167,'Casos de Uso'!B33,'Funções Dados'!$T$6:$T$167),SUMIF('Funções Dados'!$C$6:$C$167,'Casos de Uso'!B33,'Funções Dados'!$U$6:$U$167),   SUMIF('Funções Transações'!$C$6:$C$317,'Casos de Uso'!B33,'Funções Transações'!$T$6:$T$317), SUMIF('Funções Transações'!$C$6:$C$317,'Casos de Uso'!B33,'Funções Transações'!$U$6:$U$317))-   SUM(   SUMIF('Funções Dados'!$C$6:$C$167,'Casos de Uso'!B33,'Funções Dados'!$AB$6:$AB$111),   SUMIF('Funções Transações'!$C$6:$C$317,'Casos de Uso'!B33,'Funções Transações'!$AB$6:$AB$211))   ))</f>
        <v/>
      </c>
      <c r="F33" s="32" t="str">
        <f aca="false">IF(ISBLANK(B33),"", SUM(SUMIF('Funções Dados'!$C$6:C$167,'Casos de Uso'!B33,'Funções Dados'!$AB$6:$AB$167), SUMIF('Funções Transações'!$C$6:$C$317,'Casos de Uso'!B33,'Funções Transações'!$AB$6:$AB$317), SUMIF(Reuso!$B$4:$B$104,'Casos de Uso'!B33,Reuso!$H$4:$H$104)))</f>
        <v/>
      </c>
    </row>
    <row r="34" customFormat="false" ht="12.75" hidden="false" customHeight="true" outlineLevel="0" collapsed="false">
      <c r="B34" s="28"/>
      <c r="C34" s="29"/>
      <c r="D34" s="30" t="str">
        <f aca="false">IF(ISBLANK(B34),"",((E34+F34)*'Indices PF'!$E$54)/8)</f>
        <v/>
      </c>
      <c r="E34" s="31" t="str">
        <f aca="false">IF(ISBLANK(B34),"",  (SUM(   SUMIF('Funções Dados'!$C$6:$C$167,'Casos de Uso'!B34,'Funções Dados'!$T$6:$T$167),SUMIF('Funções Dados'!$C$6:$C$167,'Casos de Uso'!B34,'Funções Dados'!$U$6:$U$167),   SUMIF('Funções Transações'!$C$6:$C$317,'Casos de Uso'!B34,'Funções Transações'!$T$6:$T$317), SUMIF('Funções Transações'!$C$6:$C$317,'Casos de Uso'!B34,'Funções Transações'!$U$6:$U$317))-   SUM(   SUMIF('Funções Dados'!$C$6:$C$167,'Casos de Uso'!B34,'Funções Dados'!$AB$6:$AB$111),   SUMIF('Funções Transações'!$C$6:$C$317,'Casos de Uso'!B34,'Funções Transações'!$AB$6:$AB$211))   ))</f>
        <v/>
      </c>
      <c r="F34" s="32" t="str">
        <f aca="false">IF(ISBLANK(B34),"", SUM(SUMIF('Funções Dados'!$C$6:C$167,'Casos de Uso'!B34,'Funções Dados'!$AB$6:$AB$167), SUMIF('Funções Transações'!$C$6:$C$317,'Casos de Uso'!B34,'Funções Transações'!$AB$6:$AB$317), SUMIF(Reuso!$B$4:$B$104,'Casos de Uso'!B34,Reuso!$H$4:$H$104)))</f>
        <v/>
      </c>
    </row>
    <row r="35" customFormat="false" ht="12.75" hidden="false" customHeight="true" outlineLevel="0" collapsed="false">
      <c r="B35" s="28"/>
      <c r="C35" s="29"/>
      <c r="D35" s="30" t="str">
        <f aca="false">IF(ISBLANK(B35),"",((E35+F35)*'Indices PF'!$E$54)/8)</f>
        <v/>
      </c>
      <c r="E35" s="31" t="str">
        <f aca="false">IF(ISBLANK(B35),"",  (SUM(   SUMIF('Funções Dados'!$C$6:$C$167,'Casos de Uso'!B35,'Funções Dados'!$T$6:$T$167),SUMIF('Funções Dados'!$C$6:$C$167,'Casos de Uso'!B35,'Funções Dados'!$U$6:$U$167),   SUMIF('Funções Transações'!$C$6:$C$317,'Casos de Uso'!B35,'Funções Transações'!$T$6:$T$317), SUMIF('Funções Transações'!$C$6:$C$317,'Casos de Uso'!B35,'Funções Transações'!$U$6:$U$317))-   SUM(   SUMIF('Funções Dados'!$C$6:$C$167,'Casos de Uso'!B35,'Funções Dados'!$AB$6:$AB$111),   SUMIF('Funções Transações'!$C$6:$C$317,'Casos de Uso'!B35,'Funções Transações'!$AB$6:$AB$211))   ))</f>
        <v/>
      </c>
      <c r="F35" s="32" t="str">
        <f aca="false">IF(ISBLANK(B35),"", SUM(SUMIF('Funções Dados'!$C$6:C$167,'Casos de Uso'!B35,'Funções Dados'!$AB$6:$AB$167), SUMIF('Funções Transações'!$C$6:$C$317,'Casos de Uso'!B35,'Funções Transações'!$AB$6:$AB$317), SUMIF(Reuso!$B$4:$B$104,'Casos de Uso'!B35,Reuso!$H$4:$H$104)))</f>
        <v/>
      </c>
    </row>
    <row r="36" customFormat="false" ht="12.75" hidden="false" customHeight="true" outlineLevel="0" collapsed="false">
      <c r="B36" s="28"/>
      <c r="C36" s="36"/>
      <c r="D36" s="30" t="str">
        <f aca="false">IF(ISBLANK(B36),"",((E36+F36)*'Indices PF'!$E$54)/8)</f>
        <v/>
      </c>
      <c r="E36" s="31" t="str">
        <f aca="false">IF(ISBLANK(B36),"",  (SUM(   SUMIF('Funções Dados'!$C$6:$C$167,'Casos de Uso'!B36,'Funções Dados'!$T$6:$T$167),SUMIF('Funções Dados'!$C$6:$C$167,'Casos de Uso'!B36,'Funções Dados'!$U$6:$U$167),   SUMIF('Funções Transações'!$C$6:$C$317,'Casos de Uso'!B36,'Funções Transações'!$T$6:$T$317), SUMIF('Funções Transações'!$C$6:$C$317,'Casos de Uso'!B36,'Funções Transações'!$U$6:$U$317))-   SUM(   SUMIF('Funções Dados'!$C$6:$C$167,'Casos de Uso'!B36,'Funções Dados'!$AB$6:$AB$111),   SUMIF('Funções Transações'!$C$6:$C$317,'Casos de Uso'!B36,'Funções Transações'!$AB$6:$AB$211))   ))</f>
        <v/>
      </c>
      <c r="F36" s="32" t="str">
        <f aca="false">IF(ISBLANK(B36),"", SUM(SUMIF('Funções Dados'!$C$6:C$167,'Casos de Uso'!B36,'Funções Dados'!$AB$6:$AB$167), SUMIF('Funções Transações'!$C$6:$C$317,'Casos de Uso'!B36,'Funções Transações'!$AB$6:$AB$317), SUMIF(Reuso!$B$4:$B$104,'Casos de Uso'!B36,Reuso!$H$4:$H$104)))</f>
        <v/>
      </c>
    </row>
    <row r="37" customFormat="false" ht="12.75" hidden="false" customHeight="true" outlineLevel="0" collapsed="false">
      <c r="B37" s="28"/>
      <c r="C37" s="29"/>
      <c r="D37" s="30" t="str">
        <f aca="false">IF(ISBLANK(B37),"",((E37+F37)*'Indices PF'!$E$54)/8)</f>
        <v/>
      </c>
      <c r="E37" s="31" t="str">
        <f aca="false">IF(ISBLANK(B37),"",  (SUM(   SUMIF('Funções Dados'!$C$6:$C$167,'Casos de Uso'!B37,'Funções Dados'!$T$6:$T$167),SUMIF('Funções Dados'!$C$6:$C$167,'Casos de Uso'!B37,'Funções Dados'!$U$6:$U$167),   SUMIF('Funções Transações'!$C$6:$C$317,'Casos de Uso'!B37,'Funções Transações'!$T$6:$T$317), SUMIF('Funções Transações'!$C$6:$C$317,'Casos de Uso'!B37,'Funções Transações'!$U$6:$U$317))-   SUM(   SUMIF('Funções Dados'!$C$6:$C$167,'Casos de Uso'!B37,'Funções Dados'!$AB$6:$AB$111),   SUMIF('Funções Transações'!$C$6:$C$317,'Casos de Uso'!B37,'Funções Transações'!$AB$6:$AB$211))   ))</f>
        <v/>
      </c>
      <c r="F37" s="32" t="str">
        <f aca="false">IF(ISBLANK(B37),"", SUM(SUMIF('Funções Dados'!$C$6:C$167,'Casos de Uso'!B37,'Funções Dados'!$AB$6:$AB$167), SUMIF('Funções Transações'!$C$6:$C$317,'Casos de Uso'!B37,'Funções Transações'!$AB$6:$AB$317), SUMIF(Reuso!$B$4:$B$104,'Casos de Uso'!B37,Reuso!$H$4:$H$104)))</f>
        <v/>
      </c>
    </row>
    <row r="38" customFormat="false" ht="12.75" hidden="false" customHeight="true" outlineLevel="0" collapsed="false">
      <c r="B38" s="28"/>
      <c r="C38" s="29"/>
      <c r="D38" s="30" t="str">
        <f aca="false">IF(ISBLANK(B38),"",((E38+F38)*'Indices PF'!$E$54)/8)</f>
        <v/>
      </c>
      <c r="E38" s="31" t="str">
        <f aca="false">IF(ISBLANK(B38),"",  (SUM(   SUMIF('Funções Dados'!$C$6:$C$167,'Casos de Uso'!B38,'Funções Dados'!$T$6:$T$167),SUMIF('Funções Dados'!$C$6:$C$167,'Casos de Uso'!B38,'Funções Dados'!$U$6:$U$167),   SUMIF('Funções Transações'!$C$6:$C$317,'Casos de Uso'!B38,'Funções Transações'!$T$6:$T$317), SUMIF('Funções Transações'!$C$6:$C$317,'Casos de Uso'!B38,'Funções Transações'!$U$6:$U$317))-   SUM(   SUMIF('Funções Dados'!$C$6:$C$167,'Casos de Uso'!B38,'Funções Dados'!$AB$6:$AB$111),   SUMIF('Funções Transações'!$C$6:$C$317,'Casos de Uso'!B38,'Funções Transações'!$AB$6:$AB$211))   ))</f>
        <v/>
      </c>
      <c r="F38" s="32" t="str">
        <f aca="false">IF(ISBLANK(B38),"", SUM(SUMIF('Funções Dados'!$C$6:C$167,'Casos de Uso'!B38,'Funções Dados'!$AB$6:$AB$167), SUMIF('Funções Transações'!$C$6:$C$317,'Casos de Uso'!B38,'Funções Transações'!$AB$6:$AB$317), SUMIF(Reuso!$B$4:$B$104,'Casos de Uso'!B38,Reuso!$H$4:$H$104)))</f>
        <v/>
      </c>
    </row>
    <row r="39" customFormat="false" ht="12.75" hidden="false" customHeight="true" outlineLevel="0" collapsed="false">
      <c r="B39" s="28"/>
      <c r="C39" s="29"/>
      <c r="D39" s="30" t="str">
        <f aca="false">IF(ISBLANK(B39),"",((E39+F39)*'Indices PF'!$E$54)/8)</f>
        <v/>
      </c>
      <c r="E39" s="31" t="str">
        <f aca="false">IF(ISBLANK(B39),"",  (SUM(   SUMIF('Funções Dados'!$C$6:$C$167,'Casos de Uso'!B39,'Funções Dados'!$T$6:$T$167),SUMIF('Funções Dados'!$C$6:$C$167,'Casos de Uso'!B39,'Funções Dados'!$U$6:$U$167),   SUMIF('Funções Transações'!$C$6:$C$317,'Casos de Uso'!B39,'Funções Transações'!$T$6:$T$317), SUMIF('Funções Transações'!$C$6:$C$317,'Casos de Uso'!B39,'Funções Transações'!$U$6:$U$317))-   SUM(   SUMIF('Funções Dados'!$C$6:$C$167,'Casos de Uso'!B39,'Funções Dados'!$AB$6:$AB$111),   SUMIF('Funções Transações'!$C$6:$C$317,'Casos de Uso'!B39,'Funções Transações'!$AB$6:$AB$211))   ))</f>
        <v/>
      </c>
      <c r="F39" s="32" t="str">
        <f aca="false">IF(ISBLANK(B39),"", SUM(SUMIF('Funções Dados'!$C$6:C$167,'Casos de Uso'!B39,'Funções Dados'!$AB$6:$AB$167), SUMIF('Funções Transações'!$C$6:$C$317,'Casos de Uso'!B39,'Funções Transações'!$AB$6:$AB$317), SUMIF(Reuso!$B$4:$B$104,'Casos de Uso'!B39,Reuso!$H$4:$H$104)))</f>
        <v/>
      </c>
    </row>
    <row r="40" customFormat="false" ht="12.75" hidden="false" customHeight="true" outlineLevel="0" collapsed="false">
      <c r="B40" s="28"/>
      <c r="C40" s="36"/>
      <c r="D40" s="30" t="str">
        <f aca="false">IF(ISBLANK(B40),"",((E40+F40)*'Indices PF'!$E$54)/8)</f>
        <v/>
      </c>
      <c r="E40" s="31" t="str">
        <f aca="false">IF(ISBLANK(B40),"",  (SUM(   SUMIF('Funções Dados'!$C$6:$C$167,'Casos de Uso'!B40,'Funções Dados'!$T$6:$T$167),SUMIF('Funções Dados'!$C$6:$C$167,'Casos de Uso'!B40,'Funções Dados'!$U$6:$U$167),   SUMIF('Funções Transações'!$C$6:$C$317,'Casos de Uso'!B40,'Funções Transações'!$T$6:$T$317), SUMIF('Funções Transações'!$C$6:$C$317,'Casos de Uso'!B40,'Funções Transações'!$U$6:$U$317))-   SUM(   SUMIF('Funções Dados'!$C$6:$C$167,'Casos de Uso'!B40,'Funções Dados'!$AB$6:$AB$111),   SUMIF('Funções Transações'!$C$6:$C$317,'Casos de Uso'!B40,'Funções Transações'!$AB$6:$AB$211))   ))</f>
        <v/>
      </c>
      <c r="F40" s="32" t="str">
        <f aca="false">IF(ISBLANK(B40),"", SUM(SUMIF('Funções Dados'!$C$6:C$167,'Casos de Uso'!B40,'Funções Dados'!$AB$6:$AB$167), SUMIF('Funções Transações'!$C$6:$C$317,'Casos de Uso'!B40,'Funções Transações'!$AB$6:$AB$317), SUMIF(Reuso!$B$4:$B$104,'Casos de Uso'!B40,Reuso!$H$4:$H$104)))</f>
        <v/>
      </c>
    </row>
    <row r="41" customFormat="false" ht="12.75" hidden="false" customHeight="true" outlineLevel="0" collapsed="false">
      <c r="B41" s="28"/>
      <c r="C41" s="29"/>
      <c r="D41" s="30" t="str">
        <f aca="false">IF(ISBLANK(B41),"",((E41+F41)*'Indices PF'!$E$54)/8)</f>
        <v/>
      </c>
      <c r="E41" s="31" t="str">
        <f aca="false">IF(ISBLANK(B41),"",  (SUM(   SUMIF('Funções Dados'!$C$6:$C$167,'Casos de Uso'!B41,'Funções Dados'!$T$6:$T$167),SUMIF('Funções Dados'!$C$6:$C$167,'Casos de Uso'!B41,'Funções Dados'!$U$6:$U$167),   SUMIF('Funções Transações'!$C$6:$C$317,'Casos de Uso'!B41,'Funções Transações'!$T$6:$T$317), SUMIF('Funções Transações'!$C$6:$C$317,'Casos de Uso'!B41,'Funções Transações'!$U$6:$U$317))-   SUM(   SUMIF('Funções Dados'!$C$6:$C$167,'Casos de Uso'!B41,'Funções Dados'!$AB$6:$AB$111),   SUMIF('Funções Transações'!$C$6:$C$317,'Casos de Uso'!B41,'Funções Transações'!$AB$6:$AB$211))   ))</f>
        <v/>
      </c>
      <c r="F41" s="32" t="str">
        <f aca="false">IF(ISBLANK(B41),"", SUM(SUMIF('Funções Dados'!$C$6:C$167,'Casos de Uso'!B41,'Funções Dados'!$AB$6:$AB$167), SUMIF('Funções Transações'!$C$6:$C$317,'Casos de Uso'!B41,'Funções Transações'!$AB$6:$AB$317), SUMIF(Reuso!$B$4:$B$104,'Casos de Uso'!B41,Reuso!$H$4:$H$104)))</f>
        <v/>
      </c>
    </row>
    <row r="42" customFormat="false" ht="12.75" hidden="false" customHeight="true" outlineLevel="0" collapsed="false">
      <c r="B42" s="28"/>
      <c r="C42" s="29"/>
      <c r="D42" s="30" t="str">
        <f aca="false">IF(ISBLANK(B42),"",((E42+F42)*'Indices PF'!$E$54)/8)</f>
        <v/>
      </c>
      <c r="E42" s="31" t="str">
        <f aca="false">IF(ISBLANK(B42),"",  (SUM(   SUMIF('Funções Dados'!$C$6:$C$167,'Casos de Uso'!B42,'Funções Dados'!$T$6:$T$167),SUMIF('Funções Dados'!$C$6:$C$167,'Casos de Uso'!B42,'Funções Dados'!$U$6:$U$167),   SUMIF('Funções Transações'!$C$6:$C$317,'Casos de Uso'!B42,'Funções Transações'!$T$6:$T$317), SUMIF('Funções Transações'!$C$6:$C$317,'Casos de Uso'!B42,'Funções Transações'!$U$6:$U$317))-   SUM(   SUMIF('Funções Dados'!$C$6:$C$167,'Casos de Uso'!B42,'Funções Dados'!$AB$6:$AB$111),   SUMIF('Funções Transações'!$C$6:$C$317,'Casos de Uso'!B42,'Funções Transações'!$AB$6:$AB$211))   ))</f>
        <v/>
      </c>
      <c r="F42" s="32" t="str">
        <f aca="false">IF(ISBLANK(B42),"", SUM(SUMIF('Funções Dados'!$C$6:C$167,'Casos de Uso'!B42,'Funções Dados'!$AB$6:$AB$167), SUMIF('Funções Transações'!$C$6:$C$317,'Casos de Uso'!B42,'Funções Transações'!$AB$6:$AB$317), SUMIF(Reuso!$B$4:$B$104,'Casos de Uso'!B42,Reuso!$H$4:$H$104)))</f>
        <v/>
      </c>
    </row>
    <row r="43" customFormat="false" ht="12.75" hidden="false" customHeight="true" outlineLevel="0" collapsed="false">
      <c r="B43" s="28"/>
      <c r="C43" s="29"/>
      <c r="D43" s="30" t="str">
        <f aca="false">IF(ISBLANK(B43),"",((E43+F43)*'Indices PF'!$E$54)/8)</f>
        <v/>
      </c>
      <c r="E43" s="31" t="str">
        <f aca="false">IF(ISBLANK(B43),"",  (SUM(   SUMIF('Funções Dados'!$C$6:$C$167,'Casos de Uso'!B43,'Funções Dados'!$T$6:$T$167),SUMIF('Funções Dados'!$C$6:$C$167,'Casos de Uso'!B43,'Funções Dados'!$U$6:$U$167),   SUMIF('Funções Transações'!$C$6:$C$317,'Casos de Uso'!B43,'Funções Transações'!$T$6:$T$317), SUMIF('Funções Transações'!$C$6:$C$317,'Casos de Uso'!B43,'Funções Transações'!$U$6:$U$317))-   SUM(   SUMIF('Funções Dados'!$C$6:$C$167,'Casos de Uso'!B43,'Funções Dados'!$AB$6:$AB$111),   SUMIF('Funções Transações'!$C$6:$C$317,'Casos de Uso'!B43,'Funções Transações'!$AB$6:$AB$211))   ))</f>
        <v/>
      </c>
      <c r="F43" s="32" t="str">
        <f aca="false">IF(ISBLANK(B43),"", SUM(SUMIF('Funções Dados'!$C$6:C$167,'Casos de Uso'!B43,'Funções Dados'!$AB$6:$AB$167), SUMIF('Funções Transações'!$C$6:$C$317,'Casos de Uso'!B43,'Funções Transações'!$AB$6:$AB$317), SUMIF(Reuso!$B$4:$B$104,'Casos de Uso'!B43,Reuso!$H$4:$H$104)))</f>
        <v/>
      </c>
    </row>
    <row r="44" customFormat="false" ht="12.75" hidden="false" customHeight="true" outlineLevel="0" collapsed="false">
      <c r="B44" s="28"/>
      <c r="C44" s="36"/>
      <c r="D44" s="30" t="str">
        <f aca="false">IF(ISBLANK(B44),"",((E44+F44)*'Indices PF'!$E$54)/8)</f>
        <v/>
      </c>
      <c r="E44" s="31" t="str">
        <f aca="false">IF(ISBLANK(B44),"",  (SUM(   SUMIF('Funções Dados'!$C$6:$C$167,'Casos de Uso'!B44,'Funções Dados'!$T$6:$T$167),SUMIF('Funções Dados'!$C$6:$C$167,'Casos de Uso'!B44,'Funções Dados'!$U$6:$U$167),   SUMIF('Funções Transações'!$C$6:$C$317,'Casos de Uso'!B44,'Funções Transações'!$T$6:$T$317), SUMIF('Funções Transações'!$C$6:$C$317,'Casos de Uso'!B44,'Funções Transações'!$U$6:$U$317))-   SUM(   SUMIF('Funções Dados'!$C$6:$C$167,'Casos de Uso'!B44,'Funções Dados'!$AB$6:$AB$111),   SUMIF('Funções Transações'!$C$6:$C$317,'Casos de Uso'!B44,'Funções Transações'!$AB$6:$AB$211))   ))</f>
        <v/>
      </c>
      <c r="F44" s="32" t="str">
        <f aca="false">IF(ISBLANK(B44),"", SUM(SUMIF('Funções Dados'!$C$6:C$167,'Casos de Uso'!B44,'Funções Dados'!$AB$6:$AB$167), SUMIF('Funções Transações'!$C$6:$C$317,'Casos de Uso'!B44,'Funções Transações'!$AB$6:$AB$317), SUMIF(Reuso!$B$4:$B$104,'Casos de Uso'!B44,Reuso!$H$4:$H$104)))</f>
        <v/>
      </c>
    </row>
    <row r="45" customFormat="false" ht="12.75" hidden="false" customHeight="true" outlineLevel="0" collapsed="false">
      <c r="B45" s="28"/>
      <c r="C45" s="29"/>
      <c r="D45" s="30" t="str">
        <f aca="false">IF(ISBLANK(B45),"",((E45+F45)*'Indices PF'!$E$54)/8)</f>
        <v/>
      </c>
      <c r="E45" s="31" t="str">
        <f aca="false">IF(ISBLANK(B45),"",  (SUM(   SUMIF('Funções Dados'!$C$6:$C$167,'Casos de Uso'!B45,'Funções Dados'!$T$6:$T$167),SUMIF('Funções Dados'!$C$6:$C$167,'Casos de Uso'!B45,'Funções Dados'!$U$6:$U$167),   SUMIF('Funções Transações'!$C$6:$C$317,'Casos de Uso'!B45,'Funções Transações'!$T$6:$T$317), SUMIF('Funções Transações'!$C$6:$C$317,'Casos de Uso'!B45,'Funções Transações'!$U$6:$U$317))-   SUM(   SUMIF('Funções Dados'!$C$6:$C$167,'Casos de Uso'!B45,'Funções Dados'!$AB$6:$AB$111),   SUMIF('Funções Transações'!$C$6:$C$317,'Casos de Uso'!B45,'Funções Transações'!$AB$6:$AB$211))   ))</f>
        <v/>
      </c>
      <c r="F45" s="32" t="str">
        <f aca="false">IF(ISBLANK(B45),"", SUM(SUMIF('Funções Dados'!$C$6:C$167,'Casos de Uso'!B45,'Funções Dados'!$AB$6:$AB$167), SUMIF('Funções Transações'!$C$6:$C$317,'Casos de Uso'!B45,'Funções Transações'!$AB$6:$AB$317), SUMIF(Reuso!$B$4:$B$104,'Casos de Uso'!B45,Reuso!$H$4:$H$104)))</f>
        <v/>
      </c>
    </row>
    <row r="46" customFormat="false" ht="12.75" hidden="false" customHeight="true" outlineLevel="0" collapsed="false">
      <c r="B46" s="28"/>
      <c r="C46" s="29"/>
      <c r="D46" s="30" t="str">
        <f aca="false">IF(ISBLANK(B46),"",((E46+F46)*'Indices PF'!$E$54)/8)</f>
        <v/>
      </c>
      <c r="E46" s="31" t="str">
        <f aca="false">IF(ISBLANK(B46),"",  (SUM(   SUMIF('Funções Dados'!$C$6:$C$167,'Casos de Uso'!B46,'Funções Dados'!$T$6:$T$167),SUMIF('Funções Dados'!$C$6:$C$167,'Casos de Uso'!B46,'Funções Dados'!$U$6:$U$167),   SUMIF('Funções Transações'!$C$6:$C$317,'Casos de Uso'!B46,'Funções Transações'!$T$6:$T$317), SUMIF('Funções Transações'!$C$6:$C$317,'Casos de Uso'!B46,'Funções Transações'!$U$6:$U$317))-   SUM(   SUMIF('Funções Dados'!$C$6:$C$167,'Casos de Uso'!B46,'Funções Dados'!$AB$6:$AB$111),   SUMIF('Funções Transações'!$C$6:$C$317,'Casos de Uso'!B46,'Funções Transações'!$AB$6:$AB$211))   ))</f>
        <v/>
      </c>
      <c r="F46" s="32" t="str">
        <f aca="false">IF(ISBLANK(B46),"", SUM(SUMIF('Funções Dados'!$C$6:C$167,'Casos de Uso'!B46,'Funções Dados'!$AB$6:$AB$167), SUMIF('Funções Transações'!$C$6:$C$317,'Casos de Uso'!B46,'Funções Transações'!$AB$6:$AB$317), SUMIF(Reuso!$B$4:$B$104,'Casos de Uso'!B46,Reuso!$H$4:$H$104)))</f>
        <v/>
      </c>
    </row>
    <row r="47" customFormat="false" ht="12.75" hidden="false" customHeight="true" outlineLevel="0" collapsed="false">
      <c r="B47" s="28"/>
      <c r="C47" s="36"/>
      <c r="D47" s="30" t="str">
        <f aca="false">IF(ISBLANK(B47),"",((E47+F47)*'Indices PF'!$E$54)/8)</f>
        <v/>
      </c>
      <c r="E47" s="31" t="str">
        <f aca="false">IF(ISBLANK(B47),"",  (SUM(   SUMIF('Funções Dados'!$C$6:$C$167,'Casos de Uso'!B47,'Funções Dados'!$T$6:$T$167),SUMIF('Funções Dados'!$C$6:$C$167,'Casos de Uso'!B47,'Funções Dados'!$U$6:$U$167),   SUMIF('Funções Transações'!$C$6:$C$317,'Casos de Uso'!B47,'Funções Transações'!$T$6:$T$317), SUMIF('Funções Transações'!$C$6:$C$317,'Casos de Uso'!B47,'Funções Transações'!$U$6:$U$317))-   SUM(   SUMIF('Funções Dados'!$C$6:$C$167,'Casos de Uso'!B47,'Funções Dados'!$AB$6:$AB$111),   SUMIF('Funções Transações'!$C$6:$C$317,'Casos de Uso'!B47,'Funções Transações'!$AB$6:$AB$211))   ))</f>
        <v/>
      </c>
      <c r="F47" s="32" t="str">
        <f aca="false">IF(ISBLANK(B47),"", SUM(SUMIF('Funções Dados'!$C$6:C$167,'Casos de Uso'!B47,'Funções Dados'!$AB$6:$AB$167), SUMIF('Funções Transações'!$C$6:$C$317,'Casos de Uso'!B47,'Funções Transações'!$AB$6:$AB$317), SUMIF(Reuso!$B$4:$B$104,'Casos de Uso'!B47,Reuso!$H$4:$H$104)))</f>
        <v/>
      </c>
    </row>
    <row r="48" customFormat="false" ht="12.75" hidden="false" customHeight="true" outlineLevel="0" collapsed="false">
      <c r="B48" s="28"/>
      <c r="C48" s="29"/>
      <c r="D48" s="30" t="str">
        <f aca="false">IF(ISBLANK(B48),"",((E48+F48)*'Indices PF'!$E$54)/8)</f>
        <v/>
      </c>
      <c r="E48" s="31" t="str">
        <f aca="false">IF(ISBLANK(B48),"",  (SUM(   SUMIF('Funções Dados'!$C$6:$C$167,'Casos de Uso'!B48,'Funções Dados'!$T$6:$T$167),SUMIF('Funções Dados'!$C$6:$C$167,'Casos de Uso'!B48,'Funções Dados'!$U$6:$U$167),   SUMIF('Funções Transações'!$C$6:$C$317,'Casos de Uso'!B48,'Funções Transações'!$T$6:$T$317), SUMIF('Funções Transações'!$C$6:$C$317,'Casos de Uso'!B48,'Funções Transações'!$U$6:$U$317))-   SUM(   SUMIF('Funções Dados'!$C$6:$C$167,'Casos de Uso'!B48,'Funções Dados'!$AB$6:$AB$111),   SUMIF('Funções Transações'!$C$6:$C$317,'Casos de Uso'!B48,'Funções Transações'!$AB$6:$AB$211))   ))</f>
        <v/>
      </c>
      <c r="F48" s="32" t="str">
        <f aca="false">IF(ISBLANK(B48),"", SUM(SUMIF('Funções Dados'!$C$6:C$167,'Casos de Uso'!B48,'Funções Dados'!$AB$6:$AB$167), SUMIF('Funções Transações'!$C$6:$C$317,'Casos de Uso'!B48,'Funções Transações'!$AB$6:$AB$317), SUMIF(Reuso!$B$4:$B$104,'Casos de Uso'!B48,Reuso!$H$4:$H$104)))</f>
        <v/>
      </c>
    </row>
    <row r="49" customFormat="false" ht="12.75" hidden="false" customHeight="true" outlineLevel="0" collapsed="false">
      <c r="B49" s="28"/>
      <c r="C49" s="29"/>
      <c r="D49" s="30" t="str">
        <f aca="false">IF(ISBLANK(B49),"",((E49+F49)*'Indices PF'!$E$54)/8)</f>
        <v/>
      </c>
      <c r="E49" s="31" t="str">
        <f aca="false">IF(ISBLANK(B49),"",  (SUM(   SUMIF('Funções Dados'!$C$6:$C$167,'Casos de Uso'!B49,'Funções Dados'!$T$6:$T$167),SUMIF('Funções Dados'!$C$6:$C$167,'Casos de Uso'!B49,'Funções Dados'!$U$6:$U$167),   SUMIF('Funções Transações'!$C$6:$C$317,'Casos de Uso'!B49,'Funções Transações'!$T$6:$T$317), SUMIF('Funções Transações'!$C$6:$C$317,'Casos de Uso'!B49,'Funções Transações'!$U$6:$U$317))-   SUM(   SUMIF('Funções Dados'!$C$6:$C$167,'Casos de Uso'!B49,'Funções Dados'!$AB$6:$AB$111),   SUMIF('Funções Transações'!$C$6:$C$317,'Casos de Uso'!B49,'Funções Transações'!$AB$6:$AB$211))   ))</f>
        <v/>
      </c>
      <c r="F49" s="32" t="str">
        <f aca="false">IF(ISBLANK(B49),"", SUM(SUMIF('Funções Dados'!$C$6:C$167,'Casos de Uso'!B49,'Funções Dados'!$AB$6:$AB$167), SUMIF('Funções Transações'!$C$6:$C$317,'Casos de Uso'!B49,'Funções Transações'!$AB$6:$AB$317), SUMIF(Reuso!$B$4:$B$104,'Casos de Uso'!B49,Reuso!$H$4:$H$104)))</f>
        <v/>
      </c>
    </row>
    <row r="50" customFormat="false" ht="12.75" hidden="false" customHeight="true" outlineLevel="0" collapsed="false">
      <c r="B50" s="28"/>
      <c r="C50" s="29"/>
      <c r="D50" s="30" t="str">
        <f aca="false">IF(ISBLANK(B50),"",((E50+F50)*'Indices PF'!$E$54)/8)</f>
        <v/>
      </c>
      <c r="E50" s="31" t="str">
        <f aca="false">IF(ISBLANK(B50),"",  (SUM(   SUMIF('Funções Dados'!$C$6:$C$167,'Casos de Uso'!B50,'Funções Dados'!$T$6:$T$167),SUMIF('Funções Dados'!$C$6:$C$167,'Casos de Uso'!B50,'Funções Dados'!$U$6:$U$167),   SUMIF('Funções Transações'!$C$6:$C$317,'Casos de Uso'!B50,'Funções Transações'!$T$6:$T$317), SUMIF('Funções Transações'!$C$6:$C$317,'Casos de Uso'!B50,'Funções Transações'!$U$6:$U$317))-   SUM(   SUMIF('Funções Dados'!$C$6:$C$167,'Casos de Uso'!B50,'Funções Dados'!$AB$6:$AB$111),   SUMIF('Funções Transações'!$C$6:$C$317,'Casos de Uso'!B50,'Funções Transações'!$AB$6:$AB$211))   ))</f>
        <v/>
      </c>
      <c r="F50" s="32" t="str">
        <f aca="false">IF(ISBLANK(B50),"", SUM(SUMIF('Funções Dados'!$C$6:C$167,'Casos de Uso'!B50,'Funções Dados'!$AB$6:$AB$167), SUMIF('Funções Transações'!$C$6:$C$317,'Casos de Uso'!B50,'Funções Transações'!$AB$6:$AB$317), SUMIF(Reuso!$B$4:$B$104,'Casos de Uso'!B50,Reuso!$H$4:$H$104)))</f>
        <v/>
      </c>
    </row>
    <row r="51" customFormat="false" ht="12.75" hidden="false" customHeight="true" outlineLevel="0" collapsed="false">
      <c r="B51" s="28"/>
      <c r="C51" s="36"/>
      <c r="D51" s="30" t="str">
        <f aca="false">IF(ISBLANK(B51),"",((E51+F51)*'Indices PF'!$E$54)/8)</f>
        <v/>
      </c>
      <c r="E51" s="31" t="str">
        <f aca="false">IF(ISBLANK(B51),"",  (SUM(   SUMIF('Funções Dados'!$C$6:$C$167,'Casos de Uso'!B51,'Funções Dados'!$T$6:$T$167),SUMIF('Funções Dados'!$C$6:$C$167,'Casos de Uso'!B51,'Funções Dados'!$U$6:$U$167),   SUMIF('Funções Transações'!$C$6:$C$317,'Casos de Uso'!B51,'Funções Transações'!$T$6:$T$317), SUMIF('Funções Transações'!$C$6:$C$317,'Casos de Uso'!B51,'Funções Transações'!$U$6:$U$317))-   SUM(   SUMIF('Funções Dados'!$C$6:$C$167,'Casos de Uso'!B51,'Funções Dados'!$AB$6:$AB$111),   SUMIF('Funções Transações'!$C$6:$C$317,'Casos de Uso'!B51,'Funções Transações'!$AB$6:$AB$211))   ))</f>
        <v/>
      </c>
      <c r="F51" s="32" t="str">
        <f aca="false">IF(ISBLANK(B51),"", SUM(SUMIF('Funções Dados'!$C$6:C$167,'Casos de Uso'!B51,'Funções Dados'!$AB$6:$AB$167), SUMIF('Funções Transações'!$C$6:$C$317,'Casos de Uso'!B51,'Funções Transações'!$AB$6:$AB$317), SUMIF(Reuso!$B$4:$B$104,'Casos de Uso'!B51,Reuso!$H$4:$H$104)))</f>
        <v/>
      </c>
    </row>
    <row r="52" customFormat="false" ht="12.75" hidden="false" customHeight="true" outlineLevel="0" collapsed="false">
      <c r="B52" s="28"/>
      <c r="C52" s="29"/>
      <c r="D52" s="30" t="str">
        <f aca="false">IF(ISBLANK(B52),"",((E52+F52)*'Indices PF'!$E$54)/8)</f>
        <v/>
      </c>
      <c r="E52" s="31" t="str">
        <f aca="false">IF(ISBLANK(B52),"",  (SUM(   SUMIF('Funções Dados'!$C$6:$C$167,'Casos de Uso'!B52,'Funções Dados'!$T$6:$T$167),SUMIF('Funções Dados'!$C$6:$C$167,'Casos de Uso'!B52,'Funções Dados'!$U$6:$U$167),   SUMIF('Funções Transações'!$C$6:$C$317,'Casos de Uso'!B52,'Funções Transações'!$T$6:$T$317), SUMIF('Funções Transações'!$C$6:$C$317,'Casos de Uso'!B52,'Funções Transações'!$U$6:$U$317))-   SUM(   SUMIF('Funções Dados'!$C$6:$C$167,'Casos de Uso'!B52,'Funções Dados'!$AB$6:$AB$111),   SUMIF('Funções Transações'!$C$6:$C$317,'Casos de Uso'!B52,'Funções Transações'!$AB$6:$AB$211))   ))</f>
        <v/>
      </c>
      <c r="F52" s="32" t="str">
        <f aca="false">IF(ISBLANK(B52),"", SUM(SUMIF('Funções Dados'!$C$6:C$167,'Casos de Uso'!B52,'Funções Dados'!$AB$6:$AB$167), SUMIF('Funções Transações'!$C$6:$C$317,'Casos de Uso'!B52,'Funções Transações'!$AB$6:$AB$317), SUMIF(Reuso!$B$4:$B$104,'Casos de Uso'!B52,Reuso!$H$4:$H$104)))</f>
        <v/>
      </c>
    </row>
    <row r="53" customFormat="false" ht="12.75" hidden="false" customHeight="true" outlineLevel="0" collapsed="false">
      <c r="B53" s="28"/>
      <c r="C53" s="29"/>
      <c r="D53" s="30" t="str">
        <f aca="false">IF(ISBLANK(B53),"",((E53+F53)*'Indices PF'!$E$54)/8)</f>
        <v/>
      </c>
      <c r="E53" s="31" t="str">
        <f aca="false">IF(ISBLANK(B53),"",  (SUM(   SUMIF('Funções Dados'!$C$6:$C$167,'Casos de Uso'!B53,'Funções Dados'!$T$6:$T$167),SUMIF('Funções Dados'!$C$6:$C$167,'Casos de Uso'!B53,'Funções Dados'!$U$6:$U$167),   SUMIF('Funções Transações'!$C$6:$C$317,'Casos de Uso'!B53,'Funções Transações'!$T$6:$T$317), SUMIF('Funções Transações'!$C$6:$C$317,'Casos de Uso'!B53,'Funções Transações'!$U$6:$U$317))-   SUM(   SUMIF('Funções Dados'!$C$6:$C$167,'Casos de Uso'!B53,'Funções Dados'!$AB$6:$AB$111),   SUMIF('Funções Transações'!$C$6:$C$317,'Casos de Uso'!B53,'Funções Transações'!$AB$6:$AB$211))   ))</f>
        <v/>
      </c>
      <c r="F53" s="32" t="str">
        <f aca="false">IF(ISBLANK(B53),"", SUM(SUMIF('Funções Dados'!$C$6:C$167,'Casos de Uso'!B53,'Funções Dados'!$AB$6:$AB$167), SUMIF('Funções Transações'!$C$6:$C$317,'Casos de Uso'!B53,'Funções Transações'!$AB$6:$AB$317), SUMIF(Reuso!$B$4:$B$104,'Casos de Uso'!B53,Reuso!$H$4:$H$104)))</f>
        <v/>
      </c>
    </row>
    <row r="54" customFormat="false" ht="12.75" hidden="false" customHeight="true" outlineLevel="0" collapsed="false">
      <c r="B54" s="28"/>
      <c r="C54" s="36"/>
      <c r="D54" s="30" t="str">
        <f aca="false">IF(ISBLANK(B54),"",((E54+F54)*'Indices PF'!$E$54)/8)</f>
        <v/>
      </c>
      <c r="E54" s="31" t="str">
        <f aca="false">IF(ISBLANK(B54),"",  (SUM(   SUMIF('Funções Dados'!$C$6:$C$167,'Casos de Uso'!B54,'Funções Dados'!$T$6:$T$167),SUMIF('Funções Dados'!$C$6:$C$167,'Casos de Uso'!B54,'Funções Dados'!$U$6:$U$167),   SUMIF('Funções Transações'!$C$6:$C$317,'Casos de Uso'!B54,'Funções Transações'!$T$6:$T$317), SUMIF('Funções Transações'!$C$6:$C$317,'Casos de Uso'!B54,'Funções Transações'!$U$6:$U$317))-   SUM(   SUMIF('Funções Dados'!$C$6:$C$167,'Casos de Uso'!B54,'Funções Dados'!$AB$6:$AB$111),   SUMIF('Funções Transações'!$C$6:$C$317,'Casos de Uso'!B54,'Funções Transações'!$AB$6:$AB$211))   ))</f>
        <v/>
      </c>
      <c r="F54" s="32" t="str">
        <f aca="false">IF(ISBLANK(B54),"", SUM(SUMIF('Funções Dados'!$C$6:C$167,'Casos de Uso'!B54,'Funções Dados'!$AB$6:$AB$167), SUMIF('Funções Transações'!$C$6:$C$317,'Casos de Uso'!B54,'Funções Transações'!$AB$6:$AB$317), SUMIF(Reuso!$B$4:$B$104,'Casos de Uso'!B54,Reuso!$H$4:$H$104)))</f>
        <v/>
      </c>
    </row>
    <row r="55" customFormat="false" ht="12.75" hidden="false" customHeight="true" outlineLevel="0" collapsed="false">
      <c r="B55" s="28"/>
      <c r="C55" s="29"/>
      <c r="D55" s="30" t="str">
        <f aca="false">IF(ISBLANK(B55),"",((E55+F55)*'Indices PF'!$E$54)/8)</f>
        <v/>
      </c>
      <c r="E55" s="31" t="str">
        <f aca="false">IF(ISBLANK(B55),"",  (SUM(   SUMIF('Funções Dados'!$C$6:$C$167,'Casos de Uso'!B55,'Funções Dados'!$T$6:$T$167),SUMIF('Funções Dados'!$C$6:$C$167,'Casos de Uso'!B55,'Funções Dados'!$U$6:$U$167),   SUMIF('Funções Transações'!$C$6:$C$317,'Casos de Uso'!B55,'Funções Transações'!$T$6:$T$317), SUMIF('Funções Transações'!$C$6:$C$317,'Casos de Uso'!B55,'Funções Transações'!$U$6:$U$317))-   SUM(   SUMIF('Funções Dados'!$C$6:$C$167,'Casos de Uso'!B55,'Funções Dados'!$AB$6:$AB$111),   SUMIF('Funções Transações'!$C$6:$C$317,'Casos de Uso'!B55,'Funções Transações'!$AB$6:$AB$211))   ))</f>
        <v/>
      </c>
      <c r="F55" s="32" t="str">
        <f aca="false">IF(ISBLANK(B55),"", SUM(SUMIF('Funções Dados'!$C$6:C$167,'Casos de Uso'!B55,'Funções Dados'!$AB$6:$AB$167), SUMIF('Funções Transações'!$C$6:$C$317,'Casos de Uso'!B55,'Funções Transações'!$AB$6:$AB$317), SUMIF(Reuso!$B$4:$B$104,'Casos de Uso'!B55,Reuso!$H$4:$H$104)))</f>
        <v/>
      </c>
    </row>
    <row r="56" customFormat="false" ht="12.75" hidden="false" customHeight="true" outlineLevel="0" collapsed="false">
      <c r="B56" s="28"/>
      <c r="C56" s="29"/>
      <c r="D56" s="30" t="str">
        <f aca="false">IF(ISBLANK(B56),"",((E56+F56)*'Indices PF'!$E$54)/8)</f>
        <v/>
      </c>
      <c r="E56" s="31" t="str">
        <f aca="false">IF(ISBLANK(B56),"",  (SUM(   SUMIF('Funções Dados'!$C$6:$C$167,'Casos de Uso'!B56,'Funções Dados'!$T$6:$T$167),SUMIF('Funções Dados'!$C$6:$C$167,'Casos de Uso'!B56,'Funções Dados'!$U$6:$U$167),   SUMIF('Funções Transações'!$C$6:$C$317,'Casos de Uso'!B56,'Funções Transações'!$T$6:$T$317), SUMIF('Funções Transações'!$C$6:$C$317,'Casos de Uso'!B56,'Funções Transações'!$U$6:$U$317))-   SUM(   SUMIF('Funções Dados'!$C$6:$C$167,'Casos de Uso'!B56,'Funções Dados'!$AB$6:$AB$111),   SUMIF('Funções Transações'!$C$6:$C$317,'Casos de Uso'!B56,'Funções Transações'!$AB$6:$AB$211))   ))</f>
        <v/>
      </c>
      <c r="F56" s="32" t="str">
        <f aca="false">IF(ISBLANK(B56),"", SUM(SUMIF('Funções Dados'!$C$6:C$167,'Casos de Uso'!B56,'Funções Dados'!$AB$6:$AB$167), SUMIF('Funções Transações'!$C$6:$C$317,'Casos de Uso'!B56,'Funções Transações'!$AB$6:$AB$317), SUMIF(Reuso!$B$4:$B$104,'Casos de Uso'!B56,Reuso!$H$4:$H$104)))</f>
        <v/>
      </c>
    </row>
    <row r="57" customFormat="false" ht="12.75" hidden="false" customHeight="true" outlineLevel="0" collapsed="false">
      <c r="B57" s="28"/>
      <c r="C57" s="29"/>
      <c r="D57" s="30" t="str">
        <f aca="false">IF(ISBLANK(B57),"",((E57+F57)*'Indices PF'!$E$54)/8)</f>
        <v/>
      </c>
      <c r="E57" s="31" t="str">
        <f aca="false">IF(ISBLANK(B57),"",  (SUM(   SUMIF('Funções Dados'!$C$6:$C$167,'Casos de Uso'!B57,'Funções Dados'!$T$6:$T$167),SUMIF('Funções Dados'!$C$6:$C$167,'Casos de Uso'!B57,'Funções Dados'!$U$6:$U$167),   SUMIF('Funções Transações'!$C$6:$C$317,'Casos de Uso'!B57,'Funções Transações'!$T$6:$T$317), SUMIF('Funções Transações'!$C$6:$C$317,'Casos de Uso'!B57,'Funções Transações'!$U$6:$U$317))-   SUM(   SUMIF('Funções Dados'!$C$6:$C$167,'Casos de Uso'!B57,'Funções Dados'!$AB$6:$AB$111),   SUMIF('Funções Transações'!$C$6:$C$317,'Casos de Uso'!B57,'Funções Transações'!$AB$6:$AB$211))   ))</f>
        <v/>
      </c>
      <c r="F57" s="32" t="str">
        <f aca="false">IF(ISBLANK(B57),"", SUM(SUMIF('Funções Dados'!$C$6:C$167,'Casos de Uso'!B57,'Funções Dados'!$AB$6:$AB$167), SUMIF('Funções Transações'!$C$6:$C$317,'Casos de Uso'!B57,'Funções Transações'!$AB$6:$AB$317), SUMIF(Reuso!$B$4:$B$104,'Casos de Uso'!B57,Reuso!$H$4:$H$104)))</f>
        <v/>
      </c>
    </row>
    <row r="58" customFormat="false" ht="12.75" hidden="false" customHeight="true" outlineLevel="0" collapsed="false">
      <c r="B58" s="28"/>
      <c r="C58" s="36"/>
      <c r="D58" s="30" t="str">
        <f aca="false">IF(ISBLANK(B58),"",((E58+F58)*'Indices PF'!$E$54)/8)</f>
        <v/>
      </c>
      <c r="E58" s="31" t="str">
        <f aca="false">IF(ISBLANK(B58),"",  (SUM(   SUMIF('Funções Dados'!$C$6:$C$167,'Casos de Uso'!B58,'Funções Dados'!$T$6:$T$167),SUMIF('Funções Dados'!$C$6:$C$167,'Casos de Uso'!B58,'Funções Dados'!$U$6:$U$167),   SUMIF('Funções Transações'!$C$6:$C$317,'Casos de Uso'!B58,'Funções Transações'!$T$6:$T$317), SUMIF('Funções Transações'!$C$6:$C$317,'Casos de Uso'!B58,'Funções Transações'!$U$6:$U$317))-   SUM(   SUMIF('Funções Dados'!$C$6:$C$167,'Casos de Uso'!B58,'Funções Dados'!$AB$6:$AB$111),   SUMIF('Funções Transações'!$C$6:$C$317,'Casos de Uso'!B58,'Funções Transações'!$AB$6:$AB$211))   ))</f>
        <v/>
      </c>
      <c r="F58" s="32" t="str">
        <f aca="false">IF(ISBLANK(B58),"", SUM(SUMIF('Funções Dados'!$C$6:C$167,'Casos de Uso'!B58,'Funções Dados'!$AB$6:$AB$167), SUMIF('Funções Transações'!$C$6:$C$317,'Casos de Uso'!B58,'Funções Transações'!$AB$6:$AB$317), SUMIF(Reuso!$B$4:$B$104,'Casos de Uso'!B58,Reuso!$H$4:$H$104)))</f>
        <v/>
      </c>
    </row>
    <row r="59" customFormat="false" ht="12.75" hidden="false" customHeight="true" outlineLevel="0" collapsed="false">
      <c r="B59" s="28"/>
      <c r="C59" s="29"/>
      <c r="D59" s="30" t="str">
        <f aca="false">IF(ISBLANK(B59),"",((E59+F59)*'Indices PF'!$E$54)/8)</f>
        <v/>
      </c>
      <c r="E59" s="31" t="str">
        <f aca="false">IF(ISBLANK(B59),"",  (SUM(   SUMIF('Funções Dados'!$C$6:$C$167,'Casos de Uso'!B59,'Funções Dados'!$T$6:$T$167),SUMIF('Funções Dados'!$C$6:$C$167,'Casos de Uso'!B59,'Funções Dados'!$U$6:$U$167),   SUMIF('Funções Transações'!$C$6:$C$317,'Casos de Uso'!B59,'Funções Transações'!$T$6:$T$317), SUMIF('Funções Transações'!$C$6:$C$317,'Casos de Uso'!B59,'Funções Transações'!$U$6:$U$317))-   SUM(   SUMIF('Funções Dados'!$C$6:$C$167,'Casos de Uso'!B59,'Funções Dados'!$AB$6:$AB$111),   SUMIF('Funções Transações'!$C$6:$C$317,'Casos de Uso'!B59,'Funções Transações'!$AB$6:$AB$211))   ))</f>
        <v/>
      </c>
      <c r="F59" s="32" t="str">
        <f aca="false">IF(ISBLANK(B59),"", SUM(SUMIF('Funções Dados'!$C$6:C$167,'Casos de Uso'!B59,'Funções Dados'!$AB$6:$AB$167), SUMIF('Funções Transações'!$C$6:$C$317,'Casos de Uso'!B59,'Funções Transações'!$AB$6:$AB$317), SUMIF(Reuso!$B$4:$B$104,'Casos de Uso'!B59,Reuso!$H$4:$H$104)))</f>
        <v/>
      </c>
    </row>
    <row r="60" customFormat="false" ht="12.75" hidden="false" customHeight="true" outlineLevel="0" collapsed="false">
      <c r="B60" s="28"/>
      <c r="C60" s="29"/>
      <c r="D60" s="30" t="str">
        <f aca="false">IF(ISBLANK(B60),"",((E60+F60)*'Indices PF'!$E$54)/8)</f>
        <v/>
      </c>
      <c r="E60" s="31" t="str">
        <f aca="false">IF(ISBLANK(B60),"",  (SUM(   SUMIF('Funções Dados'!$C$6:$C$167,'Casos de Uso'!B60,'Funções Dados'!$T$6:$T$167),SUMIF('Funções Dados'!$C$6:$C$167,'Casos de Uso'!B60,'Funções Dados'!$U$6:$U$167),   SUMIF('Funções Transações'!$C$6:$C$317,'Casos de Uso'!B60,'Funções Transações'!$T$6:$T$317), SUMIF('Funções Transações'!$C$6:$C$317,'Casos de Uso'!B60,'Funções Transações'!$U$6:$U$317))-   SUM(   SUMIF('Funções Dados'!$C$6:$C$167,'Casos de Uso'!B60,'Funções Dados'!$AB$6:$AB$111),   SUMIF('Funções Transações'!$C$6:$C$317,'Casos de Uso'!B60,'Funções Transações'!$AB$6:$AB$211))   ))</f>
        <v/>
      </c>
      <c r="F60" s="32" t="str">
        <f aca="false">IF(ISBLANK(B60),"", SUM(SUMIF('Funções Dados'!$C$6:C$167,'Casos de Uso'!B60,'Funções Dados'!$AB$6:$AB$167), SUMIF('Funções Transações'!$C$6:$C$317,'Casos de Uso'!B60,'Funções Transações'!$AB$6:$AB$317), SUMIF(Reuso!$B$4:$B$104,'Casos de Uso'!B60,Reuso!$H$4:$H$104)))</f>
        <v/>
      </c>
    </row>
    <row r="61" customFormat="false" ht="12.75" hidden="false" customHeight="true" outlineLevel="0" collapsed="false">
      <c r="B61" s="28"/>
      <c r="C61" s="36"/>
      <c r="D61" s="30" t="str">
        <f aca="false">IF(ISBLANK(B61),"",((E61+F61)*'Indices PF'!$E$54)/8)</f>
        <v/>
      </c>
      <c r="E61" s="31" t="str">
        <f aca="false">IF(ISBLANK(B61),"",  (SUM(   SUMIF('Funções Dados'!$C$6:$C$167,'Casos de Uso'!B61,'Funções Dados'!$T$6:$T$167),SUMIF('Funções Dados'!$C$6:$C$167,'Casos de Uso'!B61,'Funções Dados'!$U$6:$U$167),   SUMIF('Funções Transações'!$C$6:$C$317,'Casos de Uso'!B61,'Funções Transações'!$T$6:$T$317), SUMIF('Funções Transações'!$C$6:$C$317,'Casos de Uso'!B61,'Funções Transações'!$U$6:$U$317))-   SUM(   SUMIF('Funções Dados'!$C$6:$C$167,'Casos de Uso'!B61,'Funções Dados'!$AB$6:$AB$111),   SUMIF('Funções Transações'!$C$6:$C$317,'Casos de Uso'!B61,'Funções Transações'!$AB$6:$AB$211))   ))</f>
        <v/>
      </c>
      <c r="F61" s="32" t="str">
        <f aca="false">IF(ISBLANK(B61),"", SUM(SUMIF('Funções Dados'!$C$6:C$167,'Casos de Uso'!B61,'Funções Dados'!$AB$6:$AB$167), SUMIF('Funções Transações'!$C$6:$C$317,'Casos de Uso'!B61,'Funções Transações'!$AB$6:$AB$317), SUMIF(Reuso!$B$4:$B$104,'Casos de Uso'!B61,Reuso!$H$4:$H$104)))</f>
        <v/>
      </c>
    </row>
    <row r="62" customFormat="false" ht="12.75" hidden="false" customHeight="true" outlineLevel="0" collapsed="false">
      <c r="B62" s="28"/>
      <c r="C62" s="29"/>
      <c r="D62" s="30" t="str">
        <f aca="false">IF(ISBLANK(B62),"",((E62+F62)*'Indices PF'!$E$54)/8)</f>
        <v/>
      </c>
      <c r="E62" s="31" t="str">
        <f aca="false">IF(ISBLANK(B62),"",  (SUM(   SUMIF('Funções Dados'!$C$6:$C$167,'Casos de Uso'!B62,'Funções Dados'!$T$6:$T$167),SUMIF('Funções Dados'!$C$6:$C$167,'Casos de Uso'!B62,'Funções Dados'!$U$6:$U$167),   SUMIF('Funções Transações'!$C$6:$C$317,'Casos de Uso'!B62,'Funções Transações'!$T$6:$T$317), SUMIF('Funções Transações'!$C$6:$C$317,'Casos de Uso'!B62,'Funções Transações'!$U$6:$U$317))-   SUM(   SUMIF('Funções Dados'!$C$6:$C$167,'Casos de Uso'!B62,'Funções Dados'!$AB$6:$AB$111),   SUMIF('Funções Transações'!$C$6:$C$317,'Casos de Uso'!B62,'Funções Transações'!$AB$6:$AB$211))   ))</f>
        <v/>
      </c>
      <c r="F62" s="32" t="str">
        <f aca="false">IF(ISBLANK(B62),"", SUM(SUMIF('Funções Dados'!$C$6:C$167,'Casos de Uso'!B62,'Funções Dados'!$AB$6:$AB$167), SUMIF('Funções Transações'!$C$6:$C$317,'Casos de Uso'!B62,'Funções Transações'!$AB$6:$AB$317), SUMIF(Reuso!$B$4:$B$104,'Casos de Uso'!B62,Reuso!$H$4:$H$104)))</f>
        <v/>
      </c>
    </row>
    <row r="63" customFormat="false" ht="12.75" hidden="false" customHeight="true" outlineLevel="0" collapsed="false">
      <c r="B63" s="28"/>
      <c r="C63" s="29"/>
      <c r="D63" s="30" t="str">
        <f aca="false">IF(ISBLANK(B63),"",((E63+F63)*'Indices PF'!$E$54)/8)</f>
        <v/>
      </c>
      <c r="E63" s="31" t="str">
        <f aca="false">IF(ISBLANK(B63),"",  (SUM(   SUMIF('Funções Dados'!$C$6:$C$167,'Casos de Uso'!B63,'Funções Dados'!$T$6:$T$167),SUMIF('Funções Dados'!$C$6:$C$167,'Casos de Uso'!B63,'Funções Dados'!$U$6:$U$167),   SUMIF('Funções Transações'!$C$6:$C$317,'Casos de Uso'!B63,'Funções Transações'!$T$6:$T$317), SUMIF('Funções Transações'!$C$6:$C$317,'Casos de Uso'!B63,'Funções Transações'!$U$6:$U$317))-   SUM(   SUMIF('Funções Dados'!$C$6:$C$167,'Casos de Uso'!B63,'Funções Dados'!$AB$6:$AB$111),   SUMIF('Funções Transações'!$C$6:$C$317,'Casos de Uso'!B63,'Funções Transações'!$AB$6:$AB$211))   ))</f>
        <v/>
      </c>
      <c r="F63" s="32" t="str">
        <f aca="false">IF(ISBLANK(B63),"", SUM(SUMIF('Funções Dados'!$C$6:C$167,'Casos de Uso'!B63,'Funções Dados'!$AB$6:$AB$167), SUMIF('Funções Transações'!$C$6:$C$317,'Casos de Uso'!B63,'Funções Transações'!$AB$6:$AB$317), SUMIF(Reuso!$B$4:$B$104,'Casos de Uso'!B63,Reuso!$H$4:$H$104)))</f>
        <v/>
      </c>
    </row>
    <row r="64" customFormat="false" ht="12.75" hidden="false" customHeight="true" outlineLevel="0" collapsed="false">
      <c r="B64" s="28"/>
      <c r="C64" s="29"/>
      <c r="D64" s="30" t="str">
        <f aca="false">IF(ISBLANK(B64),"",((E64+F64)*'Indices PF'!$E$54)/8)</f>
        <v/>
      </c>
      <c r="E64" s="31" t="str">
        <f aca="false">IF(ISBLANK(B64),"",  (SUM(   SUMIF('Funções Dados'!$C$6:$C$167,'Casos de Uso'!B64,'Funções Dados'!$T$6:$T$167),SUMIF('Funções Dados'!$C$6:$C$167,'Casos de Uso'!B64,'Funções Dados'!$U$6:$U$167),   SUMIF('Funções Transações'!$C$6:$C$317,'Casos de Uso'!B64,'Funções Transações'!$T$6:$T$317), SUMIF('Funções Transações'!$C$6:$C$317,'Casos de Uso'!B64,'Funções Transações'!$U$6:$U$317))-   SUM(   SUMIF('Funções Dados'!$C$6:$C$167,'Casos de Uso'!B64,'Funções Dados'!$AB$6:$AB$111),   SUMIF('Funções Transações'!$C$6:$C$317,'Casos de Uso'!B64,'Funções Transações'!$AB$6:$AB$211))   ))</f>
        <v/>
      </c>
      <c r="F64" s="32" t="str">
        <f aca="false">IF(ISBLANK(B64),"", SUM(SUMIF('Funções Dados'!$C$6:C$167,'Casos de Uso'!B64,'Funções Dados'!$AB$6:$AB$167), SUMIF('Funções Transações'!$C$6:$C$317,'Casos de Uso'!B64,'Funções Transações'!$AB$6:$AB$317), SUMIF(Reuso!$B$4:$B$104,'Casos de Uso'!B64,Reuso!$H$4:$H$104)))</f>
        <v/>
      </c>
    </row>
    <row r="65" customFormat="false" ht="12.75" hidden="false" customHeight="true" outlineLevel="0" collapsed="false">
      <c r="B65" s="28"/>
      <c r="C65" s="36"/>
      <c r="D65" s="30" t="str">
        <f aca="false">IF(ISBLANK(B65),"",((E65+F65)*'Indices PF'!$E$54)/8)</f>
        <v/>
      </c>
      <c r="E65" s="31" t="str">
        <f aca="false">IF(ISBLANK(B65),"",  (SUM(   SUMIF('Funções Dados'!$C$6:$C$167,'Casos de Uso'!B65,'Funções Dados'!$T$6:$T$167),SUMIF('Funções Dados'!$C$6:$C$167,'Casos de Uso'!B65,'Funções Dados'!$U$6:$U$167),   SUMIF('Funções Transações'!$C$6:$C$317,'Casos de Uso'!B65,'Funções Transações'!$T$6:$T$317), SUMIF('Funções Transações'!$C$6:$C$317,'Casos de Uso'!B65,'Funções Transações'!$U$6:$U$317))-   SUM(   SUMIF('Funções Dados'!$C$6:$C$167,'Casos de Uso'!B65,'Funções Dados'!$AB$6:$AB$111),   SUMIF('Funções Transações'!$C$6:$C$317,'Casos de Uso'!B65,'Funções Transações'!$AB$6:$AB$211))   ))</f>
        <v/>
      </c>
      <c r="F65" s="32" t="str">
        <f aca="false">IF(ISBLANK(B65),"", SUM(SUMIF('Funções Dados'!$C$6:C$167,'Casos de Uso'!B65,'Funções Dados'!$AB$6:$AB$167), SUMIF('Funções Transações'!$C$6:$C$317,'Casos de Uso'!B65,'Funções Transações'!$AB$6:$AB$317), SUMIF(Reuso!$B$4:$B$104,'Casos de Uso'!B65,Reuso!$H$4:$H$104)))</f>
        <v/>
      </c>
    </row>
    <row r="66" customFormat="false" ht="12.75" hidden="false" customHeight="true" outlineLevel="0" collapsed="false">
      <c r="B66" s="28"/>
      <c r="C66" s="29"/>
      <c r="D66" s="30" t="str">
        <f aca="false">IF(ISBLANK(B66),"",((E66+F66)*'Indices PF'!$E$54)/8)</f>
        <v/>
      </c>
      <c r="E66" s="31" t="str">
        <f aca="false">IF(ISBLANK(B66),"",  (SUM(   SUMIF('Funções Dados'!$C$6:$C$167,'Casos de Uso'!B66,'Funções Dados'!$T$6:$T$167),SUMIF('Funções Dados'!$C$6:$C$167,'Casos de Uso'!B66,'Funções Dados'!$U$6:$U$167),   SUMIF('Funções Transações'!$C$6:$C$317,'Casos de Uso'!B66,'Funções Transações'!$T$6:$T$317), SUMIF('Funções Transações'!$C$6:$C$317,'Casos de Uso'!B66,'Funções Transações'!$U$6:$U$317))-   SUM(   SUMIF('Funções Dados'!$C$6:$C$167,'Casos de Uso'!B66,'Funções Dados'!$AB$6:$AB$111),   SUMIF('Funções Transações'!$C$6:$C$317,'Casos de Uso'!B66,'Funções Transações'!$AB$6:$AB$211))   ))</f>
        <v/>
      </c>
      <c r="F66" s="32" t="str">
        <f aca="false">IF(ISBLANK(B66),"", SUM(SUMIF('Funções Dados'!$C$6:C$167,'Casos de Uso'!B66,'Funções Dados'!$AB$6:$AB$167), SUMIF('Funções Transações'!$C$6:$C$317,'Casos de Uso'!B66,'Funções Transações'!$AB$6:$AB$317), SUMIF(Reuso!$B$4:$B$104,'Casos de Uso'!B66,Reuso!$H$4:$H$104)))</f>
        <v/>
      </c>
    </row>
    <row r="67" customFormat="false" ht="12.75" hidden="false" customHeight="true" outlineLevel="0" collapsed="false">
      <c r="B67" s="28"/>
      <c r="C67" s="29"/>
      <c r="D67" s="30" t="str">
        <f aca="false">IF(ISBLANK(B67),"",((E67+F67)*'Indices PF'!$E$54)/8)</f>
        <v/>
      </c>
      <c r="E67" s="31" t="str">
        <f aca="false">IF(ISBLANK(B67),"",  (SUM(   SUMIF('Funções Dados'!$C$6:$C$167,'Casos de Uso'!B67,'Funções Dados'!$T$6:$T$167),SUMIF('Funções Dados'!$C$6:$C$167,'Casos de Uso'!B67,'Funções Dados'!$U$6:$U$167),   SUMIF('Funções Transações'!$C$6:$C$317,'Casos de Uso'!B67,'Funções Transações'!$T$6:$T$317), SUMIF('Funções Transações'!$C$6:$C$317,'Casos de Uso'!B67,'Funções Transações'!$U$6:$U$317))-   SUM(   SUMIF('Funções Dados'!$C$6:$C$167,'Casos de Uso'!B67,'Funções Dados'!$AB$6:$AB$111),   SUMIF('Funções Transações'!$C$6:$C$317,'Casos de Uso'!B67,'Funções Transações'!$AB$6:$AB$211))   ))</f>
        <v/>
      </c>
      <c r="F67" s="32" t="str">
        <f aca="false">IF(ISBLANK(B67),"", SUM(SUMIF('Funções Dados'!$C$6:C$167,'Casos de Uso'!B67,'Funções Dados'!$AB$6:$AB$167), SUMIF('Funções Transações'!$C$6:$C$317,'Casos de Uso'!B67,'Funções Transações'!$AB$6:$AB$317), SUMIF(Reuso!$B$4:$B$104,'Casos de Uso'!B67,Reuso!$H$4:$H$104)))</f>
        <v/>
      </c>
    </row>
    <row r="68" customFormat="false" ht="12.75" hidden="false" customHeight="true" outlineLevel="0" collapsed="false">
      <c r="B68" s="28"/>
      <c r="C68" s="36"/>
      <c r="D68" s="30" t="str">
        <f aca="false">IF(ISBLANK(B68),"",((E68+F68)*'Indices PF'!$E$54)/8)</f>
        <v/>
      </c>
      <c r="E68" s="31" t="str">
        <f aca="false">IF(ISBLANK(B68),"",  (SUM(   SUMIF('Funções Dados'!$C$6:$C$167,'Casos de Uso'!B68,'Funções Dados'!$T$6:$T$167),SUMIF('Funções Dados'!$C$6:$C$167,'Casos de Uso'!B68,'Funções Dados'!$U$6:$U$167),   SUMIF('Funções Transações'!$C$6:$C$317,'Casos de Uso'!B68,'Funções Transações'!$T$6:$T$317), SUMIF('Funções Transações'!$C$6:$C$317,'Casos de Uso'!B68,'Funções Transações'!$U$6:$U$317))-   SUM(   SUMIF('Funções Dados'!$C$6:$C$167,'Casos de Uso'!B68,'Funções Dados'!$AB$6:$AB$111),   SUMIF('Funções Transações'!$C$6:$C$317,'Casos de Uso'!B68,'Funções Transações'!$AB$6:$AB$211))   ))</f>
        <v/>
      </c>
      <c r="F68" s="32" t="str">
        <f aca="false">IF(ISBLANK(B68),"", SUM(SUMIF('Funções Dados'!$C$6:C$167,'Casos de Uso'!B68,'Funções Dados'!$AB$6:$AB$167), SUMIF('Funções Transações'!$C$6:$C$317,'Casos de Uso'!B68,'Funções Transações'!$AB$6:$AB$317), SUMIF(Reuso!$B$4:$B$104,'Casos de Uso'!B68,Reuso!$H$4:$H$104)))</f>
        <v/>
      </c>
    </row>
    <row r="69" customFormat="false" ht="12.75" hidden="false" customHeight="true" outlineLevel="0" collapsed="false">
      <c r="B69" s="28"/>
      <c r="C69" s="29"/>
      <c r="D69" s="30" t="str">
        <f aca="false">IF(ISBLANK(B69),"",((E69+F69)*'Indices PF'!$E$54)/8)</f>
        <v/>
      </c>
      <c r="E69" s="31" t="str">
        <f aca="false">IF(ISBLANK(B69),"",  (SUM(   SUMIF('Funções Dados'!$C$6:$C$167,'Casos de Uso'!B69,'Funções Dados'!$T$6:$T$167),SUMIF('Funções Dados'!$C$6:$C$167,'Casos de Uso'!B69,'Funções Dados'!$U$6:$U$167),   SUMIF('Funções Transações'!$C$6:$C$317,'Casos de Uso'!B69,'Funções Transações'!$T$6:$T$317), SUMIF('Funções Transações'!$C$6:$C$317,'Casos de Uso'!B69,'Funções Transações'!$U$6:$U$317))-   SUM(   SUMIF('Funções Dados'!$C$6:$C$167,'Casos de Uso'!B69,'Funções Dados'!$AB$6:$AB$111),   SUMIF('Funções Transações'!$C$6:$C$317,'Casos de Uso'!B69,'Funções Transações'!$AB$6:$AB$211))   ))</f>
        <v/>
      </c>
      <c r="F69" s="32" t="str">
        <f aca="false">IF(ISBLANK(B69),"", SUM(SUMIF('Funções Dados'!$C$6:C$167,'Casos de Uso'!B69,'Funções Dados'!$AB$6:$AB$167), SUMIF('Funções Transações'!$C$6:$C$317,'Casos de Uso'!B69,'Funções Transações'!$AB$6:$AB$317), SUMIF(Reuso!$B$4:$B$104,'Casos de Uso'!B69,Reuso!$H$4:$H$104)))</f>
        <v/>
      </c>
    </row>
    <row r="70" customFormat="false" ht="12.75" hidden="false" customHeight="true" outlineLevel="0" collapsed="false">
      <c r="B70" s="28"/>
      <c r="C70" s="29"/>
      <c r="D70" s="30" t="str">
        <f aca="false">IF(ISBLANK(B70),"",((E70+F70)*'Indices PF'!$E$54)/8)</f>
        <v/>
      </c>
      <c r="E70" s="31" t="str">
        <f aca="false">IF(ISBLANK(B70),"",  (SUM(   SUMIF('Funções Dados'!$C$6:$C$167,'Casos de Uso'!B70,'Funções Dados'!$T$6:$T$167),SUMIF('Funções Dados'!$C$6:$C$167,'Casos de Uso'!B70,'Funções Dados'!$U$6:$U$167),   SUMIF('Funções Transações'!$C$6:$C$317,'Casos de Uso'!B70,'Funções Transações'!$T$6:$T$317), SUMIF('Funções Transações'!$C$6:$C$317,'Casos de Uso'!B70,'Funções Transações'!$U$6:$U$317))-   SUM(   SUMIF('Funções Dados'!$C$6:$C$167,'Casos de Uso'!B70,'Funções Dados'!$AB$6:$AB$111),   SUMIF('Funções Transações'!$C$6:$C$317,'Casos de Uso'!B70,'Funções Transações'!$AB$6:$AB$211))   ))</f>
        <v/>
      </c>
      <c r="F70" s="32" t="str">
        <f aca="false">IF(ISBLANK(B70),"", SUM(SUMIF('Funções Dados'!$C$6:C$167,'Casos de Uso'!B70,'Funções Dados'!$AB$6:$AB$167), SUMIF('Funções Transações'!$C$6:$C$317,'Casos de Uso'!B70,'Funções Transações'!$AB$6:$AB$317), SUMIF(Reuso!$B$4:$B$104,'Casos de Uso'!B70,Reuso!$H$4:$H$104)))</f>
        <v/>
      </c>
    </row>
    <row r="71" customFormat="false" ht="12.75" hidden="false" customHeight="true" outlineLevel="0" collapsed="false">
      <c r="B71" s="28"/>
      <c r="C71" s="29"/>
      <c r="D71" s="30" t="str">
        <f aca="false">IF(ISBLANK(B71),"",((E71+F71)*'Indices PF'!$E$54)/8)</f>
        <v/>
      </c>
      <c r="E71" s="31" t="str">
        <f aca="false">IF(ISBLANK(B71),"",  (SUM(   SUMIF('Funções Dados'!$C$6:$C$167,'Casos de Uso'!B71,'Funções Dados'!$T$6:$T$167),SUMIF('Funções Dados'!$C$6:$C$167,'Casos de Uso'!B71,'Funções Dados'!$U$6:$U$167),   SUMIF('Funções Transações'!$C$6:$C$317,'Casos de Uso'!B71,'Funções Transações'!$T$6:$T$317), SUMIF('Funções Transações'!$C$6:$C$317,'Casos de Uso'!B71,'Funções Transações'!$U$6:$U$317))-   SUM(   SUMIF('Funções Dados'!$C$6:$C$167,'Casos de Uso'!B71,'Funções Dados'!$AB$6:$AB$111),   SUMIF('Funções Transações'!$C$6:$C$317,'Casos de Uso'!B71,'Funções Transações'!$AB$6:$AB$211))   ))</f>
        <v/>
      </c>
      <c r="F71" s="32" t="str">
        <f aca="false">IF(ISBLANK(B71),"", SUM(SUMIF('Funções Dados'!$C$6:C$167,'Casos de Uso'!B71,'Funções Dados'!$AB$6:$AB$167), SUMIF('Funções Transações'!$C$6:$C$317,'Casos de Uso'!B71,'Funções Transações'!$AB$6:$AB$317), SUMIF(Reuso!$B$4:$B$104,'Casos de Uso'!B71,Reuso!$H$4:$H$104)))</f>
        <v/>
      </c>
    </row>
    <row r="72" customFormat="false" ht="12.75" hidden="false" customHeight="true" outlineLevel="0" collapsed="false">
      <c r="B72" s="28"/>
      <c r="C72" s="36"/>
      <c r="D72" s="30" t="str">
        <f aca="false">IF(ISBLANK(B72),"",((E72+F72)*'Indices PF'!$E$54)/8)</f>
        <v/>
      </c>
      <c r="E72" s="31" t="str">
        <f aca="false">IF(ISBLANK(B72),"",  (SUM(   SUMIF('Funções Dados'!$C$6:$C$167,'Casos de Uso'!B72,'Funções Dados'!$T$6:$T$167),SUMIF('Funções Dados'!$C$6:$C$167,'Casos de Uso'!B72,'Funções Dados'!$U$6:$U$167),   SUMIF('Funções Transações'!$C$6:$C$317,'Casos de Uso'!B72,'Funções Transações'!$T$6:$T$317), SUMIF('Funções Transações'!$C$6:$C$317,'Casos de Uso'!B72,'Funções Transações'!$U$6:$U$317))-   SUM(   SUMIF('Funções Dados'!$C$6:$C$167,'Casos de Uso'!B72,'Funções Dados'!$AB$6:$AB$111),   SUMIF('Funções Transações'!$C$6:$C$317,'Casos de Uso'!B72,'Funções Transações'!$AB$6:$AB$211))   ))</f>
        <v/>
      </c>
      <c r="F72" s="32" t="str">
        <f aca="false">IF(ISBLANK(B72),"", SUM(SUMIF('Funções Dados'!$C$6:C$167,'Casos de Uso'!B72,'Funções Dados'!$AB$6:$AB$167), SUMIF('Funções Transações'!$C$6:$C$317,'Casos de Uso'!B72,'Funções Transações'!$AB$6:$AB$317), SUMIF(Reuso!$B$4:$B$104,'Casos de Uso'!B72,Reuso!$H$4:$H$104)))</f>
        <v/>
      </c>
    </row>
    <row r="73" customFormat="false" ht="12.75" hidden="false" customHeight="true" outlineLevel="0" collapsed="false">
      <c r="B73" s="28"/>
      <c r="C73" s="29"/>
      <c r="D73" s="30" t="str">
        <f aca="false">IF(ISBLANK(B73),"",((E73+F73)*'Indices PF'!$E$54)/8)</f>
        <v/>
      </c>
      <c r="E73" s="31" t="str">
        <f aca="false">IF(ISBLANK(B73),"",  (SUM(   SUMIF('Funções Dados'!$C$6:$C$167,'Casos de Uso'!B73,'Funções Dados'!$T$6:$T$167),SUMIF('Funções Dados'!$C$6:$C$167,'Casos de Uso'!B73,'Funções Dados'!$U$6:$U$167),   SUMIF('Funções Transações'!$C$6:$C$317,'Casos de Uso'!B73,'Funções Transações'!$T$6:$T$317), SUMIF('Funções Transações'!$C$6:$C$317,'Casos de Uso'!B73,'Funções Transações'!$U$6:$U$317))-   SUM(   SUMIF('Funções Dados'!$C$6:$C$167,'Casos de Uso'!B73,'Funções Dados'!$AB$6:$AB$111),   SUMIF('Funções Transações'!$C$6:$C$317,'Casos de Uso'!B73,'Funções Transações'!$AB$6:$AB$211))   ))</f>
        <v/>
      </c>
      <c r="F73" s="32" t="str">
        <f aca="false">IF(ISBLANK(B73),"", SUM(SUMIF('Funções Dados'!$C$6:C$167,'Casos de Uso'!B73,'Funções Dados'!$AB$6:$AB$167), SUMIF('Funções Transações'!$C$6:$C$317,'Casos de Uso'!B73,'Funções Transações'!$AB$6:$AB$317), SUMIF(Reuso!$B$4:$B$104,'Casos de Uso'!B73,Reuso!$H$4:$H$104)))</f>
        <v/>
      </c>
    </row>
    <row r="74" customFormat="false" ht="12.75" hidden="false" customHeight="true" outlineLevel="0" collapsed="false">
      <c r="B74" s="28"/>
      <c r="C74" s="29"/>
      <c r="D74" s="30" t="str">
        <f aca="false">IF(ISBLANK(B74),"",((E74+F74)*'Indices PF'!$E$54)/8)</f>
        <v/>
      </c>
      <c r="E74" s="31" t="str">
        <f aca="false">IF(ISBLANK(B74),"",  (SUM(   SUMIF('Funções Dados'!$C$6:$C$167,'Casos de Uso'!B74,'Funções Dados'!$T$6:$T$167),SUMIF('Funções Dados'!$C$6:$C$167,'Casos de Uso'!B74,'Funções Dados'!$U$6:$U$167),   SUMIF('Funções Transações'!$C$6:$C$317,'Casos de Uso'!B74,'Funções Transações'!$T$6:$T$317), SUMIF('Funções Transações'!$C$6:$C$317,'Casos de Uso'!B74,'Funções Transações'!$U$6:$U$317))-   SUM(   SUMIF('Funções Dados'!$C$6:$C$167,'Casos de Uso'!B74,'Funções Dados'!$AB$6:$AB$111),   SUMIF('Funções Transações'!$C$6:$C$317,'Casos de Uso'!B74,'Funções Transações'!$AB$6:$AB$211))   ))</f>
        <v/>
      </c>
      <c r="F74" s="32" t="str">
        <f aca="false">IF(ISBLANK(B74),"", SUM(SUMIF('Funções Dados'!$C$6:C$167,'Casos de Uso'!B74,'Funções Dados'!$AB$6:$AB$167), SUMIF('Funções Transações'!$C$6:$C$317,'Casos de Uso'!B74,'Funções Transações'!$AB$6:$AB$317), SUMIF(Reuso!$B$4:$B$104,'Casos de Uso'!B74,Reuso!$H$4:$H$104)))</f>
        <v/>
      </c>
    </row>
    <row r="75" customFormat="false" ht="12.75" hidden="false" customHeight="true" outlineLevel="0" collapsed="false">
      <c r="B75" s="28"/>
      <c r="C75" s="36"/>
      <c r="D75" s="30" t="str">
        <f aca="false">IF(ISBLANK(B75),"",((E75+F75)*'Indices PF'!$E$54)/8)</f>
        <v/>
      </c>
      <c r="E75" s="31" t="str">
        <f aca="false">IF(ISBLANK(B75),"",  (SUM(   SUMIF('Funções Dados'!$C$6:$C$167,'Casos de Uso'!B75,'Funções Dados'!$T$6:$T$167),SUMIF('Funções Dados'!$C$6:$C$167,'Casos de Uso'!B75,'Funções Dados'!$U$6:$U$167),   SUMIF('Funções Transações'!$C$6:$C$317,'Casos de Uso'!B75,'Funções Transações'!$T$6:$T$317), SUMIF('Funções Transações'!$C$6:$C$317,'Casos de Uso'!B75,'Funções Transações'!$U$6:$U$317))-   SUM(   SUMIF('Funções Dados'!$C$6:$C$167,'Casos de Uso'!B75,'Funções Dados'!$AB$6:$AB$111),   SUMIF('Funções Transações'!$C$6:$C$317,'Casos de Uso'!B75,'Funções Transações'!$AB$6:$AB$211))   ))</f>
        <v/>
      </c>
      <c r="F75" s="32" t="str">
        <f aca="false">IF(ISBLANK(B75),"", SUM(SUMIF('Funções Dados'!$C$6:C$167,'Casos de Uso'!B75,'Funções Dados'!$AB$6:$AB$167), SUMIF('Funções Transações'!$C$6:$C$317,'Casos de Uso'!B75,'Funções Transações'!$AB$6:$AB$317), SUMIF(Reuso!$B$4:$B$104,'Casos de Uso'!B75,Reuso!$H$4:$H$104)))</f>
        <v/>
      </c>
    </row>
    <row r="76" customFormat="false" ht="12.75" hidden="false" customHeight="true" outlineLevel="0" collapsed="false">
      <c r="B76" s="28"/>
      <c r="C76" s="29"/>
      <c r="D76" s="30" t="str">
        <f aca="false">IF(ISBLANK(B76),"",((E76+F76)*'Indices PF'!$E$54)/8)</f>
        <v/>
      </c>
      <c r="E76" s="31" t="str">
        <f aca="false">IF(ISBLANK(B76),"",  (SUM(   SUMIF('Funções Dados'!$C$6:$C$167,'Casos de Uso'!B76,'Funções Dados'!$T$6:$T$167),SUMIF('Funções Dados'!$C$6:$C$167,'Casos de Uso'!B76,'Funções Dados'!$U$6:$U$167),   SUMIF('Funções Transações'!$C$6:$C$317,'Casos de Uso'!B76,'Funções Transações'!$T$6:$T$317), SUMIF('Funções Transações'!$C$6:$C$317,'Casos de Uso'!B76,'Funções Transações'!$U$6:$U$317))-   SUM(   SUMIF('Funções Dados'!$C$6:$C$167,'Casos de Uso'!B76,'Funções Dados'!$AB$6:$AB$111),   SUMIF('Funções Transações'!$C$6:$C$317,'Casos de Uso'!B76,'Funções Transações'!$AB$6:$AB$211))   ))</f>
        <v/>
      </c>
      <c r="F76" s="32" t="str">
        <f aca="false">IF(ISBLANK(B76),"", SUM(SUMIF('Funções Dados'!$C$6:C$167,'Casos de Uso'!B76,'Funções Dados'!$AB$6:$AB$167), SUMIF('Funções Transações'!$C$6:$C$317,'Casos de Uso'!B76,'Funções Transações'!$AB$6:$AB$317), SUMIF(Reuso!$B$4:$B$104,'Casos de Uso'!B76,Reuso!$H$4:$H$104)))</f>
        <v/>
      </c>
    </row>
    <row r="77" customFormat="false" ht="12.75" hidden="false" customHeight="true" outlineLevel="0" collapsed="false">
      <c r="B77" s="28"/>
      <c r="C77" s="29"/>
      <c r="D77" s="30" t="str">
        <f aca="false">IF(ISBLANK(B77),"",((E77+F77)*'Indices PF'!$E$54)/8)</f>
        <v/>
      </c>
      <c r="E77" s="31" t="str">
        <f aca="false">IF(ISBLANK(B77),"",  (SUM(   SUMIF('Funções Dados'!$C$6:$C$167,'Casos de Uso'!B77,'Funções Dados'!$T$6:$T$167),SUMIF('Funções Dados'!$C$6:$C$167,'Casos de Uso'!B77,'Funções Dados'!$U$6:$U$167),   SUMIF('Funções Transações'!$C$6:$C$317,'Casos de Uso'!B77,'Funções Transações'!$T$6:$T$317), SUMIF('Funções Transações'!$C$6:$C$317,'Casos de Uso'!B77,'Funções Transações'!$U$6:$U$317))-   SUM(   SUMIF('Funções Dados'!$C$6:$C$167,'Casos de Uso'!B77,'Funções Dados'!$AB$6:$AB$111),   SUMIF('Funções Transações'!$C$6:$C$317,'Casos de Uso'!B77,'Funções Transações'!$AB$6:$AB$211))   ))</f>
        <v/>
      </c>
      <c r="F77" s="32" t="str">
        <f aca="false">IF(ISBLANK(B77),"", SUM(SUMIF('Funções Dados'!$C$6:C$167,'Casos de Uso'!B77,'Funções Dados'!$AB$6:$AB$167), SUMIF('Funções Transações'!$C$6:$C$317,'Casos de Uso'!B77,'Funções Transações'!$AB$6:$AB$317), SUMIF(Reuso!$B$4:$B$104,'Casos de Uso'!B77,Reuso!$H$4:$H$104)))</f>
        <v/>
      </c>
    </row>
    <row r="78" customFormat="false" ht="12.75" hidden="false" customHeight="true" outlineLevel="0" collapsed="false">
      <c r="B78" s="28"/>
      <c r="C78" s="29"/>
      <c r="D78" s="30" t="str">
        <f aca="false">IF(ISBLANK(B78),"",((E78+F78)*'Indices PF'!$E$54)/8)</f>
        <v/>
      </c>
      <c r="E78" s="31" t="str">
        <f aca="false">IF(ISBLANK(B78),"",  (SUM(   SUMIF('Funções Dados'!$C$6:$C$167,'Casos de Uso'!B78,'Funções Dados'!$T$6:$T$167),SUMIF('Funções Dados'!$C$6:$C$167,'Casos de Uso'!B78,'Funções Dados'!$U$6:$U$167),   SUMIF('Funções Transações'!$C$6:$C$317,'Casos de Uso'!B78,'Funções Transações'!$T$6:$T$317), SUMIF('Funções Transações'!$C$6:$C$317,'Casos de Uso'!B78,'Funções Transações'!$U$6:$U$317))-   SUM(   SUMIF('Funções Dados'!$C$6:$C$167,'Casos de Uso'!B78,'Funções Dados'!$AB$6:$AB$111),   SUMIF('Funções Transações'!$C$6:$C$317,'Casos de Uso'!B78,'Funções Transações'!$AB$6:$AB$211))   ))</f>
        <v/>
      </c>
      <c r="F78" s="32" t="str">
        <f aca="false">IF(ISBLANK(B78),"", SUM(SUMIF('Funções Dados'!$C$6:C$167,'Casos de Uso'!B78,'Funções Dados'!$AB$6:$AB$167), SUMIF('Funções Transações'!$C$6:$C$317,'Casos de Uso'!B78,'Funções Transações'!$AB$6:$AB$317), SUMIF(Reuso!$B$4:$B$104,'Casos de Uso'!B78,Reuso!$H$4:$H$104)))</f>
        <v/>
      </c>
    </row>
    <row r="79" customFormat="false" ht="12.75" hidden="false" customHeight="true" outlineLevel="0" collapsed="false">
      <c r="B79" s="28"/>
      <c r="C79" s="36"/>
      <c r="D79" s="30" t="str">
        <f aca="false">IF(ISBLANK(B79),"",((E79+F79)*'Indices PF'!$E$54)/8)</f>
        <v/>
      </c>
      <c r="E79" s="31" t="str">
        <f aca="false">IF(ISBLANK(B79),"",  (SUM(   SUMIF('Funções Dados'!$C$6:$C$167,'Casos de Uso'!B79,'Funções Dados'!$T$6:$T$167),SUMIF('Funções Dados'!$C$6:$C$167,'Casos de Uso'!B79,'Funções Dados'!$U$6:$U$167),   SUMIF('Funções Transações'!$C$6:$C$317,'Casos de Uso'!B79,'Funções Transações'!$T$6:$T$317), SUMIF('Funções Transações'!$C$6:$C$317,'Casos de Uso'!B79,'Funções Transações'!$U$6:$U$317))-   SUM(   SUMIF('Funções Dados'!$C$6:$C$167,'Casos de Uso'!B79,'Funções Dados'!$AB$6:$AB$111),   SUMIF('Funções Transações'!$C$6:$C$317,'Casos de Uso'!B79,'Funções Transações'!$AB$6:$AB$211))   ))</f>
        <v/>
      </c>
      <c r="F79" s="32" t="str">
        <f aca="false">IF(ISBLANK(B79),"", SUM(SUMIF('Funções Dados'!$C$6:C$167,'Casos de Uso'!B79,'Funções Dados'!$AB$6:$AB$167), SUMIF('Funções Transações'!$C$6:$C$317,'Casos de Uso'!B79,'Funções Transações'!$AB$6:$AB$317), SUMIF(Reuso!$B$4:$B$104,'Casos de Uso'!B79,Reuso!$H$4:$H$104)))</f>
        <v/>
      </c>
    </row>
    <row r="80" customFormat="false" ht="12.75" hidden="false" customHeight="true" outlineLevel="0" collapsed="false">
      <c r="B80" s="28"/>
      <c r="C80" s="29"/>
      <c r="D80" s="30" t="str">
        <f aca="false">IF(ISBLANK(B80),"",((E80+F80)*'Indices PF'!$E$54)/8)</f>
        <v/>
      </c>
      <c r="E80" s="31" t="str">
        <f aca="false">IF(ISBLANK(B80),"",  (SUM(   SUMIF('Funções Dados'!$C$6:$C$167,'Casos de Uso'!B80,'Funções Dados'!$T$6:$T$167),SUMIF('Funções Dados'!$C$6:$C$167,'Casos de Uso'!B80,'Funções Dados'!$U$6:$U$167),   SUMIF('Funções Transações'!$C$6:$C$317,'Casos de Uso'!B80,'Funções Transações'!$T$6:$T$317), SUMIF('Funções Transações'!$C$6:$C$317,'Casos de Uso'!B80,'Funções Transações'!$U$6:$U$317))-   SUM(   SUMIF('Funções Dados'!$C$6:$C$167,'Casos de Uso'!B80,'Funções Dados'!$AB$6:$AB$111),   SUMIF('Funções Transações'!$C$6:$C$317,'Casos de Uso'!B80,'Funções Transações'!$AB$6:$AB$211))   ))</f>
        <v/>
      </c>
      <c r="F80" s="32" t="str">
        <f aca="false">IF(ISBLANK(B80),"", SUM(SUMIF('Funções Dados'!$C$6:C$167,'Casos de Uso'!B80,'Funções Dados'!$AB$6:$AB$167), SUMIF('Funções Transações'!$C$6:$C$317,'Casos de Uso'!B80,'Funções Transações'!$AB$6:$AB$317), SUMIF(Reuso!$B$4:$B$104,'Casos de Uso'!B80,Reuso!$H$4:$H$104)))</f>
        <v/>
      </c>
    </row>
    <row r="81" customFormat="false" ht="12.75" hidden="false" customHeight="true" outlineLevel="0" collapsed="false">
      <c r="B81" s="28"/>
      <c r="C81" s="29"/>
      <c r="D81" s="30" t="str">
        <f aca="false">IF(ISBLANK(B81),"",((E81+F81)*'Indices PF'!$E$54)/8)</f>
        <v/>
      </c>
      <c r="E81" s="31" t="str">
        <f aca="false">IF(ISBLANK(B81),"",  (SUM(   SUMIF('Funções Dados'!$C$6:$C$167,'Casos de Uso'!B81,'Funções Dados'!$T$6:$T$167),SUMIF('Funções Dados'!$C$6:$C$167,'Casos de Uso'!B81,'Funções Dados'!$U$6:$U$167),   SUMIF('Funções Transações'!$C$6:$C$317,'Casos de Uso'!B81,'Funções Transações'!$T$6:$T$317), SUMIF('Funções Transações'!$C$6:$C$317,'Casos de Uso'!B81,'Funções Transações'!$U$6:$U$317))-   SUM(   SUMIF('Funções Dados'!$C$6:$C$167,'Casos de Uso'!B81,'Funções Dados'!$AB$6:$AB$111),   SUMIF('Funções Transações'!$C$6:$C$317,'Casos de Uso'!B81,'Funções Transações'!$AB$6:$AB$211))   ))</f>
        <v/>
      </c>
      <c r="F81" s="32" t="str">
        <f aca="false">IF(ISBLANK(B81),"", SUM(SUMIF('Funções Dados'!$C$6:C$167,'Casos de Uso'!B81,'Funções Dados'!$AB$6:$AB$167), SUMIF('Funções Transações'!$C$6:$C$317,'Casos de Uso'!B81,'Funções Transações'!$AB$6:$AB$317), SUMIF(Reuso!$B$4:$B$104,'Casos de Uso'!B81,Reuso!$H$4:$H$104)))</f>
        <v/>
      </c>
    </row>
    <row r="82" customFormat="false" ht="12.75" hidden="false" customHeight="true" outlineLevel="0" collapsed="false">
      <c r="B82" s="28"/>
      <c r="C82" s="36"/>
      <c r="D82" s="30" t="str">
        <f aca="false">IF(ISBLANK(B82),"",((E82+F82)*'Indices PF'!$E$54)/8)</f>
        <v/>
      </c>
      <c r="E82" s="31" t="str">
        <f aca="false">IF(ISBLANK(B82),"",  (SUM(   SUMIF('Funções Dados'!$C$6:$C$167,'Casos de Uso'!B82,'Funções Dados'!$T$6:$T$167),SUMIF('Funções Dados'!$C$6:$C$167,'Casos de Uso'!B82,'Funções Dados'!$U$6:$U$167),   SUMIF('Funções Transações'!$C$6:$C$317,'Casos de Uso'!B82,'Funções Transações'!$T$6:$T$317), SUMIF('Funções Transações'!$C$6:$C$317,'Casos de Uso'!B82,'Funções Transações'!$U$6:$U$317))-   SUM(   SUMIF('Funções Dados'!$C$6:$C$167,'Casos de Uso'!B82,'Funções Dados'!$AB$6:$AB$111),   SUMIF('Funções Transações'!$C$6:$C$317,'Casos de Uso'!B82,'Funções Transações'!$AB$6:$AB$211))   ))</f>
        <v/>
      </c>
      <c r="F82" s="32" t="str">
        <f aca="false">IF(ISBLANK(B82),"", SUM(SUMIF('Funções Dados'!$C$6:C$167,'Casos de Uso'!B82,'Funções Dados'!$AB$6:$AB$167), SUMIF('Funções Transações'!$C$6:$C$317,'Casos de Uso'!B82,'Funções Transações'!$AB$6:$AB$317), SUMIF(Reuso!$B$4:$B$104,'Casos de Uso'!B82,Reuso!$H$4:$H$104)))</f>
        <v/>
      </c>
    </row>
    <row r="83" customFormat="false" ht="12.75" hidden="false" customHeight="true" outlineLevel="0" collapsed="false">
      <c r="B83" s="28"/>
      <c r="C83" s="29"/>
      <c r="D83" s="30" t="str">
        <f aca="false">IF(ISBLANK(B83),"",((E83+F83)*'Indices PF'!$E$54)/8)</f>
        <v/>
      </c>
      <c r="E83" s="31" t="str">
        <f aca="false">IF(ISBLANK(B83),"",  (SUM(   SUMIF('Funções Dados'!$C$6:$C$167,'Casos de Uso'!B83,'Funções Dados'!$T$6:$T$167),SUMIF('Funções Dados'!$C$6:$C$167,'Casos de Uso'!B83,'Funções Dados'!$U$6:$U$167),   SUMIF('Funções Transações'!$C$6:$C$317,'Casos de Uso'!B83,'Funções Transações'!$T$6:$T$317), SUMIF('Funções Transações'!$C$6:$C$317,'Casos de Uso'!B83,'Funções Transações'!$U$6:$U$317))-   SUM(   SUMIF('Funções Dados'!$C$6:$C$167,'Casos de Uso'!B83,'Funções Dados'!$AB$6:$AB$111),   SUMIF('Funções Transações'!$C$6:$C$317,'Casos de Uso'!B83,'Funções Transações'!$AB$6:$AB$211))   ))</f>
        <v/>
      </c>
      <c r="F83" s="32" t="str">
        <f aca="false">IF(ISBLANK(B83),"", SUM(SUMIF('Funções Dados'!$C$6:C$167,'Casos de Uso'!B83,'Funções Dados'!$AB$6:$AB$167), SUMIF('Funções Transações'!$C$6:$C$317,'Casos de Uso'!B83,'Funções Transações'!$AB$6:$AB$317), SUMIF(Reuso!$B$4:$B$104,'Casos de Uso'!B83,Reuso!$H$4:$H$104)))</f>
        <v/>
      </c>
    </row>
    <row r="84" customFormat="false" ht="12.75" hidden="false" customHeight="true" outlineLevel="0" collapsed="false">
      <c r="B84" s="28"/>
      <c r="C84" s="29"/>
      <c r="D84" s="30" t="str">
        <f aca="false">IF(ISBLANK(B84),"",((E84+F84)*'Indices PF'!$E$54)/8)</f>
        <v/>
      </c>
      <c r="E84" s="31" t="str">
        <f aca="false">IF(ISBLANK(B84),"",  (SUM(   SUMIF('Funções Dados'!$C$6:$C$167,'Casos de Uso'!B84,'Funções Dados'!$T$6:$T$167),SUMIF('Funções Dados'!$C$6:$C$167,'Casos de Uso'!B84,'Funções Dados'!$U$6:$U$167),   SUMIF('Funções Transações'!$C$6:$C$317,'Casos de Uso'!B84,'Funções Transações'!$T$6:$T$317), SUMIF('Funções Transações'!$C$6:$C$317,'Casos de Uso'!B84,'Funções Transações'!$U$6:$U$317))-   SUM(   SUMIF('Funções Dados'!$C$6:$C$167,'Casos de Uso'!B84,'Funções Dados'!$AB$6:$AB$111),   SUMIF('Funções Transações'!$C$6:$C$317,'Casos de Uso'!B84,'Funções Transações'!$AB$6:$AB$211))   ))</f>
        <v/>
      </c>
      <c r="F84" s="32" t="str">
        <f aca="false">IF(ISBLANK(B84),"", SUM(SUMIF('Funções Dados'!$C$6:C$167,'Casos de Uso'!B84,'Funções Dados'!$AB$6:$AB$167), SUMIF('Funções Transações'!$C$6:$C$317,'Casos de Uso'!B84,'Funções Transações'!$AB$6:$AB$317), SUMIF(Reuso!$B$4:$B$104,'Casos de Uso'!B84,Reuso!$H$4:$H$104)))</f>
        <v/>
      </c>
    </row>
    <row r="85" customFormat="false" ht="12.75" hidden="false" customHeight="true" outlineLevel="0" collapsed="false">
      <c r="B85" s="28"/>
      <c r="C85" s="29"/>
      <c r="D85" s="30" t="str">
        <f aca="false">IF(ISBLANK(B85),"",((E85+F85)*'Indices PF'!$E$54)/8)</f>
        <v/>
      </c>
      <c r="E85" s="31" t="str">
        <f aca="false">IF(ISBLANK(B85),"",  (SUM(   SUMIF('Funções Dados'!$C$6:$C$167,'Casos de Uso'!B85,'Funções Dados'!$T$6:$T$167),SUMIF('Funções Dados'!$C$6:$C$167,'Casos de Uso'!B85,'Funções Dados'!$U$6:$U$167),   SUMIF('Funções Transações'!$C$6:$C$317,'Casos de Uso'!B85,'Funções Transações'!$T$6:$T$317), SUMIF('Funções Transações'!$C$6:$C$317,'Casos de Uso'!B85,'Funções Transações'!$U$6:$U$317))-   SUM(   SUMIF('Funções Dados'!$C$6:$C$167,'Casos de Uso'!B85,'Funções Dados'!$AB$6:$AB$111),   SUMIF('Funções Transações'!$C$6:$C$317,'Casos de Uso'!B85,'Funções Transações'!$AB$6:$AB$211))   ))</f>
        <v/>
      </c>
      <c r="F85" s="32" t="str">
        <f aca="false">IF(ISBLANK(B85),"", SUM(SUMIF('Funções Dados'!$C$6:C$167,'Casos de Uso'!B85,'Funções Dados'!$AB$6:$AB$167), SUMIF('Funções Transações'!$C$6:$C$317,'Casos de Uso'!B85,'Funções Transações'!$AB$6:$AB$317), SUMIF(Reuso!$B$4:$B$104,'Casos de Uso'!B85,Reuso!$H$4:$H$104)))</f>
        <v/>
      </c>
    </row>
    <row r="86" customFormat="false" ht="12.75" hidden="false" customHeight="true" outlineLevel="0" collapsed="false">
      <c r="B86" s="28"/>
      <c r="C86" s="36"/>
      <c r="D86" s="30" t="str">
        <f aca="false">IF(ISBLANK(B86),"",((E86+F86)*'Indices PF'!$E$54)/8)</f>
        <v/>
      </c>
      <c r="E86" s="31" t="str">
        <f aca="false">IF(ISBLANK(B86),"",  (SUM(   SUMIF('Funções Dados'!$C$6:$C$167,'Casos de Uso'!B86,'Funções Dados'!$T$6:$T$167),SUMIF('Funções Dados'!$C$6:$C$167,'Casos de Uso'!B86,'Funções Dados'!$U$6:$U$167),   SUMIF('Funções Transações'!$C$6:$C$317,'Casos de Uso'!B86,'Funções Transações'!$T$6:$T$317), SUMIF('Funções Transações'!$C$6:$C$317,'Casos de Uso'!B86,'Funções Transações'!$U$6:$U$317))-   SUM(   SUMIF('Funções Dados'!$C$6:$C$167,'Casos de Uso'!B86,'Funções Dados'!$AB$6:$AB$111),   SUMIF('Funções Transações'!$C$6:$C$317,'Casos de Uso'!B86,'Funções Transações'!$AB$6:$AB$211))   ))</f>
        <v/>
      </c>
      <c r="F86" s="32" t="str">
        <f aca="false">IF(ISBLANK(B86),"", SUM(SUMIF('Funções Dados'!$C$6:C$167,'Casos de Uso'!B86,'Funções Dados'!$AB$6:$AB$167), SUMIF('Funções Transações'!$C$6:$C$317,'Casos de Uso'!B86,'Funções Transações'!$AB$6:$AB$317), SUMIF(Reuso!$B$4:$B$104,'Casos de Uso'!B86,Reuso!$H$4:$H$104)))</f>
        <v/>
      </c>
    </row>
    <row r="87" customFormat="false" ht="12.75" hidden="false" customHeight="true" outlineLevel="0" collapsed="false">
      <c r="B87" s="28"/>
      <c r="C87" s="29"/>
      <c r="D87" s="30" t="str">
        <f aca="false">IF(ISBLANK(B87),"",((E87+F87)*'Indices PF'!$E$54)/8)</f>
        <v/>
      </c>
      <c r="E87" s="31" t="str">
        <f aca="false">IF(ISBLANK(B87),"",  (SUM(   SUMIF('Funções Dados'!$C$6:$C$167,'Casos de Uso'!B87,'Funções Dados'!$T$6:$T$167),SUMIF('Funções Dados'!$C$6:$C$167,'Casos de Uso'!B87,'Funções Dados'!$U$6:$U$167),   SUMIF('Funções Transações'!$C$6:$C$317,'Casos de Uso'!B87,'Funções Transações'!$T$6:$T$317), SUMIF('Funções Transações'!$C$6:$C$317,'Casos de Uso'!B87,'Funções Transações'!$U$6:$U$317))-   SUM(   SUMIF('Funções Dados'!$C$6:$C$167,'Casos de Uso'!B87,'Funções Dados'!$AB$6:$AB$111),   SUMIF('Funções Transações'!$C$6:$C$317,'Casos de Uso'!B87,'Funções Transações'!$AB$6:$AB$211))   ))</f>
        <v/>
      </c>
      <c r="F87" s="32" t="str">
        <f aca="false">IF(ISBLANK(B87),"", SUM(SUMIF('Funções Dados'!$C$6:C$167,'Casos de Uso'!B87,'Funções Dados'!$AB$6:$AB$167), SUMIF('Funções Transações'!$C$6:$C$317,'Casos de Uso'!B87,'Funções Transações'!$AB$6:$AB$317), SUMIF(Reuso!$B$4:$B$104,'Casos de Uso'!B87,Reuso!$H$4:$H$104)))</f>
        <v/>
      </c>
    </row>
    <row r="88" customFormat="false" ht="12.75" hidden="false" customHeight="true" outlineLevel="0" collapsed="false">
      <c r="B88" s="28"/>
      <c r="C88" s="29"/>
      <c r="D88" s="30" t="str">
        <f aca="false">IF(ISBLANK(B88),"",((E88+F88)*'Indices PF'!$E$54)/8)</f>
        <v/>
      </c>
      <c r="E88" s="31" t="str">
        <f aca="false">IF(ISBLANK(B88),"",  (SUM(   SUMIF('Funções Dados'!$C$6:$C$167,'Casos de Uso'!B88,'Funções Dados'!$T$6:$T$167),SUMIF('Funções Dados'!$C$6:$C$167,'Casos de Uso'!B88,'Funções Dados'!$U$6:$U$167),   SUMIF('Funções Transações'!$C$6:$C$317,'Casos de Uso'!B88,'Funções Transações'!$T$6:$T$317), SUMIF('Funções Transações'!$C$6:$C$317,'Casos de Uso'!B88,'Funções Transações'!$U$6:$U$317))-   SUM(   SUMIF('Funções Dados'!$C$6:$C$167,'Casos de Uso'!B88,'Funções Dados'!$AB$6:$AB$111),   SUMIF('Funções Transações'!$C$6:$C$317,'Casos de Uso'!B88,'Funções Transações'!$AB$6:$AB$211))   ))</f>
        <v/>
      </c>
      <c r="F88" s="32" t="str">
        <f aca="false">IF(ISBLANK(B88),"", SUM(SUMIF('Funções Dados'!$C$6:C$167,'Casos de Uso'!B88,'Funções Dados'!$AB$6:$AB$167), SUMIF('Funções Transações'!$C$6:$C$317,'Casos de Uso'!B88,'Funções Transações'!$AB$6:$AB$317), SUMIF(Reuso!$B$4:$B$104,'Casos de Uso'!B88,Reuso!$H$4:$H$104)))</f>
        <v/>
      </c>
    </row>
    <row r="89" customFormat="false" ht="12.75" hidden="false" customHeight="true" outlineLevel="0" collapsed="false">
      <c r="B89" s="28"/>
      <c r="C89" s="36"/>
      <c r="D89" s="30" t="str">
        <f aca="false">IF(ISBLANK(B89),"",((E89+F89)*'Indices PF'!$E$54)/8)</f>
        <v/>
      </c>
      <c r="E89" s="31" t="str">
        <f aca="false">IF(ISBLANK(B89),"",  (SUM(   SUMIF('Funções Dados'!$C$6:$C$167,'Casos de Uso'!B89,'Funções Dados'!$T$6:$T$167),SUMIF('Funções Dados'!$C$6:$C$167,'Casos de Uso'!B89,'Funções Dados'!$U$6:$U$167),   SUMIF('Funções Transações'!$C$6:$C$317,'Casos de Uso'!B89,'Funções Transações'!$T$6:$T$317), SUMIF('Funções Transações'!$C$6:$C$317,'Casos de Uso'!B89,'Funções Transações'!$U$6:$U$317))-   SUM(   SUMIF('Funções Dados'!$C$6:$C$167,'Casos de Uso'!B89,'Funções Dados'!$AB$6:$AB$111),   SUMIF('Funções Transações'!$C$6:$C$317,'Casos de Uso'!B89,'Funções Transações'!$AB$6:$AB$211))   ))</f>
        <v/>
      </c>
      <c r="F89" s="32" t="str">
        <f aca="false">IF(ISBLANK(B89),"", SUM(SUMIF('Funções Dados'!$C$6:C$167,'Casos de Uso'!B89,'Funções Dados'!$AB$6:$AB$167), SUMIF('Funções Transações'!$C$6:$C$317,'Casos de Uso'!B89,'Funções Transações'!$AB$6:$AB$317), SUMIF(Reuso!$B$4:$B$104,'Casos de Uso'!B89,Reuso!$H$4:$H$104)))</f>
        <v/>
      </c>
    </row>
    <row r="90" customFormat="false" ht="12.75" hidden="false" customHeight="true" outlineLevel="0" collapsed="false">
      <c r="B90" s="28"/>
      <c r="C90" s="29"/>
      <c r="D90" s="30" t="str">
        <f aca="false">IF(ISBLANK(B90),"",((E90+F90)*'Indices PF'!$E$54)/8)</f>
        <v/>
      </c>
      <c r="E90" s="31" t="str">
        <f aca="false">IF(ISBLANK(B90),"",  (SUM(   SUMIF('Funções Dados'!$C$6:$C$167,'Casos de Uso'!B90,'Funções Dados'!$T$6:$T$167),SUMIF('Funções Dados'!$C$6:$C$167,'Casos de Uso'!B90,'Funções Dados'!$U$6:$U$167),   SUMIF('Funções Transações'!$C$6:$C$317,'Casos de Uso'!B90,'Funções Transações'!$T$6:$T$317), SUMIF('Funções Transações'!$C$6:$C$317,'Casos de Uso'!B90,'Funções Transações'!$U$6:$U$317))-   SUM(   SUMIF('Funções Dados'!$C$6:$C$167,'Casos de Uso'!B90,'Funções Dados'!$AB$6:$AB$111),   SUMIF('Funções Transações'!$C$6:$C$317,'Casos de Uso'!B90,'Funções Transações'!$AB$6:$AB$211))   ))</f>
        <v/>
      </c>
      <c r="F90" s="32" t="str">
        <f aca="false">IF(ISBLANK(B90),"", SUM(SUMIF('Funções Dados'!$C$6:C$167,'Casos de Uso'!B90,'Funções Dados'!$AB$6:$AB$167), SUMIF('Funções Transações'!$C$6:$C$317,'Casos de Uso'!B90,'Funções Transações'!$AB$6:$AB$317), SUMIF(Reuso!$B$4:$B$104,'Casos de Uso'!B90,Reuso!$H$4:$H$104)))</f>
        <v/>
      </c>
    </row>
    <row r="91" customFormat="false" ht="12.75" hidden="false" customHeight="true" outlineLevel="0" collapsed="false">
      <c r="B91" s="28"/>
      <c r="C91" s="29"/>
      <c r="D91" s="30" t="str">
        <f aca="false">IF(ISBLANK(B91),"",((E91+F91)*'Indices PF'!$E$54)/8)</f>
        <v/>
      </c>
      <c r="E91" s="31" t="str">
        <f aca="false">IF(ISBLANK(B91),"",  (SUM(   SUMIF('Funções Dados'!$C$6:$C$167,'Casos de Uso'!B91,'Funções Dados'!$T$6:$T$167),SUMIF('Funções Dados'!$C$6:$C$167,'Casos de Uso'!B91,'Funções Dados'!$U$6:$U$167),   SUMIF('Funções Transações'!$C$6:$C$317,'Casos de Uso'!B91,'Funções Transações'!$T$6:$T$317), SUMIF('Funções Transações'!$C$6:$C$317,'Casos de Uso'!B91,'Funções Transações'!$U$6:$U$317))-   SUM(   SUMIF('Funções Dados'!$C$6:$C$167,'Casos de Uso'!B91,'Funções Dados'!$AB$6:$AB$111),   SUMIF('Funções Transações'!$C$6:$C$317,'Casos de Uso'!B91,'Funções Transações'!$AB$6:$AB$211))   ))</f>
        <v/>
      </c>
      <c r="F91" s="32" t="str">
        <f aca="false">IF(ISBLANK(B91),"", SUM(SUMIF('Funções Dados'!$C$6:C$167,'Casos de Uso'!B91,'Funções Dados'!$AB$6:$AB$167), SUMIF('Funções Transações'!$C$6:$C$317,'Casos de Uso'!B91,'Funções Transações'!$AB$6:$AB$317), SUMIF(Reuso!$B$4:$B$104,'Casos de Uso'!B91,Reuso!$H$4:$H$104)))</f>
        <v/>
      </c>
    </row>
    <row r="92" customFormat="false" ht="12.75" hidden="false" customHeight="true" outlineLevel="0" collapsed="false">
      <c r="B92" s="28"/>
      <c r="C92" s="29"/>
      <c r="D92" s="30" t="str">
        <f aca="false">IF(ISBLANK(B92),"",((E92+F92)*'Indices PF'!$E$54)/8)</f>
        <v/>
      </c>
      <c r="E92" s="31" t="str">
        <f aca="false">IF(ISBLANK(B92),"",  (SUM(   SUMIF('Funções Dados'!$C$6:$C$167,'Casos de Uso'!B92,'Funções Dados'!$T$6:$T$167),SUMIF('Funções Dados'!$C$6:$C$167,'Casos de Uso'!B92,'Funções Dados'!$U$6:$U$167),   SUMIF('Funções Transações'!$C$6:$C$317,'Casos de Uso'!B92,'Funções Transações'!$T$6:$T$317), SUMIF('Funções Transações'!$C$6:$C$317,'Casos de Uso'!B92,'Funções Transações'!$U$6:$U$317))-   SUM(   SUMIF('Funções Dados'!$C$6:$C$167,'Casos de Uso'!B92,'Funções Dados'!$AB$6:$AB$111),   SUMIF('Funções Transações'!$C$6:$C$317,'Casos de Uso'!B92,'Funções Transações'!$AB$6:$AB$211))   ))</f>
        <v/>
      </c>
      <c r="F92" s="32" t="str">
        <f aca="false">IF(ISBLANK(B92),"", SUM(SUMIF('Funções Dados'!$C$6:C$167,'Casos de Uso'!B92,'Funções Dados'!$AB$6:$AB$167), SUMIF('Funções Transações'!$C$6:$C$317,'Casos de Uso'!B92,'Funções Transações'!$AB$6:$AB$317), SUMIF(Reuso!$B$4:$B$104,'Casos de Uso'!B92,Reuso!$H$4:$H$104)))</f>
        <v/>
      </c>
    </row>
    <row r="93" customFormat="false" ht="12.75" hidden="false" customHeight="true" outlineLevel="0" collapsed="false">
      <c r="B93" s="28"/>
      <c r="C93" s="36"/>
      <c r="D93" s="30" t="str">
        <f aca="false">IF(ISBLANK(B93),"",((E93+F93)*'Indices PF'!$E$54)/8)</f>
        <v/>
      </c>
      <c r="E93" s="31" t="str">
        <f aca="false">IF(ISBLANK(B93),"",  (SUM(   SUMIF('Funções Dados'!$C$6:$C$167,'Casos de Uso'!B93,'Funções Dados'!$T$6:$T$167),SUMIF('Funções Dados'!$C$6:$C$167,'Casos de Uso'!B93,'Funções Dados'!$U$6:$U$167),   SUMIF('Funções Transações'!$C$6:$C$317,'Casos de Uso'!B93,'Funções Transações'!$T$6:$T$317), SUMIF('Funções Transações'!$C$6:$C$317,'Casos de Uso'!B93,'Funções Transações'!$U$6:$U$317))-   SUM(   SUMIF('Funções Dados'!$C$6:$C$167,'Casos de Uso'!B93,'Funções Dados'!$AB$6:$AB$111),   SUMIF('Funções Transações'!$C$6:$C$317,'Casos de Uso'!B93,'Funções Transações'!$AB$6:$AB$211))   ))</f>
        <v/>
      </c>
      <c r="F93" s="32" t="str">
        <f aca="false">IF(ISBLANK(B93),"", SUM(SUMIF('Funções Dados'!$C$6:C$167,'Casos de Uso'!B93,'Funções Dados'!$AB$6:$AB$167), SUMIF('Funções Transações'!$C$6:$C$317,'Casos de Uso'!B93,'Funções Transações'!$AB$6:$AB$317), SUMIF(Reuso!$B$4:$B$104,'Casos de Uso'!B93,Reuso!$H$4:$H$104)))</f>
        <v/>
      </c>
    </row>
    <row r="94" customFormat="false" ht="12.75" hidden="false" customHeight="true" outlineLevel="0" collapsed="false">
      <c r="B94" s="28"/>
      <c r="C94" s="29"/>
      <c r="D94" s="30" t="str">
        <f aca="false">IF(ISBLANK(B94),"",((E94+F94)*'Indices PF'!$E$54)/8)</f>
        <v/>
      </c>
      <c r="E94" s="31" t="str">
        <f aca="false">IF(ISBLANK(B94),"",  (SUM(   SUMIF('Funções Dados'!$C$6:$C$167,'Casos de Uso'!B94,'Funções Dados'!$T$6:$T$167),SUMIF('Funções Dados'!$C$6:$C$167,'Casos de Uso'!B94,'Funções Dados'!$U$6:$U$167),   SUMIF('Funções Transações'!$C$6:$C$317,'Casos de Uso'!B94,'Funções Transações'!$T$6:$T$317), SUMIF('Funções Transações'!$C$6:$C$317,'Casos de Uso'!B94,'Funções Transações'!$U$6:$U$317))-   SUM(   SUMIF('Funções Dados'!$C$6:$C$167,'Casos de Uso'!B94,'Funções Dados'!$AB$6:$AB$111),   SUMIF('Funções Transações'!$C$6:$C$317,'Casos de Uso'!B94,'Funções Transações'!$AB$6:$AB$211))   ))</f>
        <v/>
      </c>
      <c r="F94" s="32" t="str">
        <f aca="false">IF(ISBLANK(B94),"", SUM(SUMIF('Funções Dados'!$C$6:C$167,'Casos de Uso'!B94,'Funções Dados'!$AB$6:$AB$167), SUMIF('Funções Transações'!$C$6:$C$317,'Casos de Uso'!B94,'Funções Transações'!$AB$6:$AB$317), SUMIF(Reuso!$B$4:$B$104,'Casos de Uso'!B94,Reuso!$H$4:$H$104)))</f>
        <v/>
      </c>
    </row>
    <row r="95" customFormat="false" ht="12.75" hidden="false" customHeight="true" outlineLevel="0" collapsed="false">
      <c r="B95" s="28"/>
      <c r="C95" s="29"/>
      <c r="D95" s="30" t="str">
        <f aca="false">IF(ISBLANK(B95),"",((E95+F95)*'Indices PF'!$E$54)/8)</f>
        <v/>
      </c>
      <c r="E95" s="31" t="str">
        <f aca="false">IF(ISBLANK(B95),"",  (SUM(   SUMIF('Funções Dados'!$C$6:$C$167,'Casos de Uso'!B95,'Funções Dados'!$T$6:$T$167),SUMIF('Funções Dados'!$C$6:$C$167,'Casos de Uso'!B95,'Funções Dados'!$U$6:$U$167),   SUMIF('Funções Transações'!$C$6:$C$317,'Casos de Uso'!B95,'Funções Transações'!$T$6:$T$317), SUMIF('Funções Transações'!$C$6:$C$317,'Casos de Uso'!B95,'Funções Transações'!$U$6:$U$317))-   SUM(   SUMIF('Funções Dados'!$C$6:$C$167,'Casos de Uso'!B95,'Funções Dados'!$AB$6:$AB$111),   SUMIF('Funções Transações'!$C$6:$C$317,'Casos de Uso'!B95,'Funções Transações'!$AB$6:$AB$211))   ))</f>
        <v/>
      </c>
      <c r="F95" s="32" t="str">
        <f aca="false">IF(ISBLANK(B95),"", SUM(SUMIF('Funções Dados'!$C$6:C$167,'Casos de Uso'!B95,'Funções Dados'!$AB$6:$AB$167), SUMIF('Funções Transações'!$C$6:$C$317,'Casos de Uso'!B95,'Funções Transações'!$AB$6:$AB$317), SUMIF(Reuso!$B$4:$B$104,'Casos de Uso'!B95,Reuso!$H$4:$H$104)))</f>
        <v/>
      </c>
    </row>
    <row r="96" customFormat="false" ht="12.75" hidden="false" customHeight="true" outlineLevel="0" collapsed="false">
      <c r="B96" s="28"/>
      <c r="C96" s="36"/>
      <c r="D96" s="30" t="str">
        <f aca="false">IF(ISBLANK(B96),"",((E96+F96)*'Indices PF'!$E$54)/8)</f>
        <v/>
      </c>
      <c r="E96" s="31" t="str">
        <f aca="false">IF(ISBLANK(B96),"",  (SUM(   SUMIF('Funções Dados'!$C$6:$C$167,'Casos de Uso'!B96,'Funções Dados'!$T$6:$T$167),SUMIF('Funções Dados'!$C$6:$C$167,'Casos de Uso'!B96,'Funções Dados'!$U$6:$U$167),   SUMIF('Funções Transações'!$C$6:$C$317,'Casos de Uso'!B96,'Funções Transações'!$T$6:$T$317), SUMIF('Funções Transações'!$C$6:$C$317,'Casos de Uso'!B96,'Funções Transações'!$U$6:$U$317))-   SUM(   SUMIF('Funções Dados'!$C$6:$C$167,'Casos de Uso'!B96,'Funções Dados'!$AB$6:$AB$111),   SUMIF('Funções Transações'!$C$6:$C$317,'Casos de Uso'!B96,'Funções Transações'!$AB$6:$AB$211))   ))</f>
        <v/>
      </c>
      <c r="F96" s="32" t="str">
        <f aca="false">IF(ISBLANK(B96),"", SUM(SUMIF('Funções Dados'!$C$6:C$167,'Casos de Uso'!B96,'Funções Dados'!$AB$6:$AB$167), SUMIF('Funções Transações'!$C$6:$C$317,'Casos de Uso'!B96,'Funções Transações'!$AB$6:$AB$317), SUMIF(Reuso!$B$4:$B$104,'Casos de Uso'!B96,Reuso!$H$4:$H$104)))</f>
        <v/>
      </c>
    </row>
    <row r="97" customFormat="false" ht="12.75" hidden="false" customHeight="true" outlineLevel="0" collapsed="false">
      <c r="B97" s="28"/>
      <c r="C97" s="29"/>
      <c r="D97" s="30" t="str">
        <f aca="false">IF(ISBLANK(B97),"",((E97+F97)*'Indices PF'!$E$54)/8)</f>
        <v/>
      </c>
      <c r="E97" s="31" t="str">
        <f aca="false">IF(ISBLANK(B97),"",  (SUM(   SUMIF('Funções Dados'!$C$6:$C$167,'Casos de Uso'!B97,'Funções Dados'!$T$6:$T$167),SUMIF('Funções Dados'!$C$6:$C$167,'Casos de Uso'!B97,'Funções Dados'!$U$6:$U$167),   SUMIF('Funções Transações'!$C$6:$C$317,'Casos de Uso'!B97,'Funções Transações'!$T$6:$T$317), SUMIF('Funções Transações'!$C$6:$C$317,'Casos de Uso'!B97,'Funções Transações'!$U$6:$U$317))-   SUM(   SUMIF('Funções Dados'!$C$6:$C$167,'Casos de Uso'!B97,'Funções Dados'!$AB$6:$AB$111),   SUMIF('Funções Transações'!$C$6:$C$317,'Casos de Uso'!B97,'Funções Transações'!$AB$6:$AB$211))   ))</f>
        <v/>
      </c>
      <c r="F97" s="32" t="str">
        <f aca="false">IF(ISBLANK(B97),"", SUM(SUMIF('Funções Dados'!$C$6:C$167,'Casos de Uso'!B97,'Funções Dados'!$AB$6:$AB$167), SUMIF('Funções Transações'!$C$6:$C$317,'Casos de Uso'!B97,'Funções Transações'!$AB$6:$AB$317), SUMIF(Reuso!$B$4:$B$104,'Casos de Uso'!B97,Reuso!$H$4:$H$104)))</f>
        <v/>
      </c>
    </row>
    <row r="98" customFormat="false" ht="12.75" hidden="false" customHeight="true" outlineLevel="0" collapsed="false">
      <c r="B98" s="28"/>
      <c r="C98" s="29"/>
      <c r="D98" s="30" t="str">
        <f aca="false">IF(ISBLANK(B98),"",((E98+F98)*'Indices PF'!$E$54)/8)</f>
        <v/>
      </c>
      <c r="E98" s="31" t="str">
        <f aca="false">IF(ISBLANK(B98),"",  (SUM(   SUMIF('Funções Dados'!$C$6:$C$167,'Casos de Uso'!B98,'Funções Dados'!$T$6:$T$167),SUMIF('Funções Dados'!$C$6:$C$167,'Casos de Uso'!B98,'Funções Dados'!$U$6:$U$167),   SUMIF('Funções Transações'!$C$6:$C$317,'Casos de Uso'!B98,'Funções Transações'!$T$6:$T$317), SUMIF('Funções Transações'!$C$6:$C$317,'Casos de Uso'!B98,'Funções Transações'!$U$6:$U$317))-   SUM(   SUMIF('Funções Dados'!$C$6:$C$167,'Casos de Uso'!B98,'Funções Dados'!$AB$6:$AB$111),   SUMIF('Funções Transações'!$C$6:$C$317,'Casos de Uso'!B98,'Funções Transações'!$AB$6:$AB$211))   ))</f>
        <v/>
      </c>
      <c r="F98" s="32" t="str">
        <f aca="false">IF(ISBLANK(B98),"", SUM(SUMIF('Funções Dados'!$C$6:C$167,'Casos de Uso'!B98,'Funções Dados'!$AB$6:$AB$167), SUMIF('Funções Transações'!$C$6:$C$317,'Casos de Uso'!B98,'Funções Transações'!$AB$6:$AB$317), SUMIF(Reuso!$B$4:$B$104,'Casos de Uso'!B98,Reuso!$H$4:$H$104)))</f>
        <v/>
      </c>
    </row>
    <row r="99" customFormat="false" ht="12.75" hidden="false" customHeight="true" outlineLevel="0" collapsed="false">
      <c r="B99" s="28"/>
      <c r="C99" s="29"/>
      <c r="D99" s="30" t="str">
        <f aca="false">IF(ISBLANK(B99),"",((E99+F99)*'Indices PF'!$E$54)/8)</f>
        <v/>
      </c>
      <c r="E99" s="31" t="str">
        <f aca="false">IF(ISBLANK(B99),"",  (SUM(   SUMIF('Funções Dados'!$C$6:$C$167,'Casos de Uso'!B99,'Funções Dados'!$T$6:$T$167),SUMIF('Funções Dados'!$C$6:$C$167,'Casos de Uso'!B99,'Funções Dados'!$U$6:$U$167),   SUMIF('Funções Transações'!$C$6:$C$317,'Casos de Uso'!B99,'Funções Transações'!$T$6:$T$317), SUMIF('Funções Transações'!$C$6:$C$317,'Casos de Uso'!B99,'Funções Transações'!$U$6:$U$317))-   SUM(   SUMIF('Funções Dados'!$C$6:$C$167,'Casos de Uso'!B99,'Funções Dados'!$AB$6:$AB$111),   SUMIF('Funções Transações'!$C$6:$C$317,'Casos de Uso'!B99,'Funções Transações'!$AB$6:$AB$211))   ))</f>
        <v/>
      </c>
      <c r="F99" s="32" t="str">
        <f aca="false">IF(ISBLANK(B99),"", SUM(SUMIF('Funções Dados'!$C$6:C$167,'Casos de Uso'!B99,'Funções Dados'!$AB$6:$AB$167), SUMIF('Funções Transações'!$C$6:$C$317,'Casos de Uso'!B99,'Funções Transações'!$AB$6:$AB$317), SUMIF(Reuso!$B$4:$B$104,'Casos de Uso'!B99,Reuso!$H$4:$H$104)))</f>
        <v/>
      </c>
    </row>
    <row r="100" customFormat="false" ht="12.75" hidden="false" customHeight="true" outlineLevel="0" collapsed="false">
      <c r="B100" s="37"/>
      <c r="C100" s="29"/>
      <c r="D100" s="30" t="str">
        <f aca="false">IF(ISBLANK(B100),"",((E100+F100)*'Indices PF'!$E$54)/8)</f>
        <v/>
      </c>
      <c r="E100" s="31" t="str">
        <f aca="false">IF(ISBLANK(B100),"",  (SUM(   SUMIF('Funções Dados'!$C$6:$C$167,'Casos de Uso'!B100,'Funções Dados'!$T$6:$T$167),SUMIF('Funções Dados'!$C$6:$C$167,'Casos de Uso'!B100,'Funções Dados'!$U$6:$U$167),   SUMIF('Funções Transações'!$C$6:$C$317,'Casos de Uso'!B100,'Funções Transações'!$T$6:$T$317), SUMIF('Funções Transações'!$C$6:$C$317,'Casos de Uso'!B100,'Funções Transações'!$U$6:$U$317))-   SUM(   SUMIF('Funções Dados'!$C$6:$C$167,'Casos de Uso'!B100,'Funções Dados'!$AB$6:$AB$111),   SUMIF('Funções Transações'!$C$6:$C$317,'Casos de Uso'!B100,'Funções Transações'!$AB$6:$AB$211))   ))</f>
        <v/>
      </c>
      <c r="F100" s="32" t="str">
        <f aca="false">IF(ISBLANK(B100),"", SUM(SUMIF('Funções Dados'!$C$6:C$167,'Casos de Uso'!B100,'Funções Dados'!$AB$6:$AB$167), SUMIF('Funções Transações'!$C$6:$C$317,'Casos de Uso'!B100,'Funções Transações'!$AB$6:$AB$317), SUMIF(Reuso!$B$4:$B$104,'Casos de Uso'!B100,Reuso!$H$4:$H$104)))</f>
        <v/>
      </c>
    </row>
    <row r="101" customFormat="false" ht="12.75" hidden="false" customHeight="true" outlineLevel="0" collapsed="false">
      <c r="B101" s="38"/>
      <c r="C101" s="39"/>
      <c r="D101" s="40" t="str">
        <f aca="false">IF(ISBLANK(B101),"",((E101+F101)*'Indices PF'!$E$54)/8)</f>
        <v/>
      </c>
      <c r="E101" s="41" t="str">
        <f aca="false">IF(ISBLANK(B101),"",  (SUM(   SUMIF('Funções Dados'!$C$6:$C$167,'Casos de Uso'!B101,'Funções Dados'!$T$6:$T$167),SUMIF('Funções Dados'!$C$6:$C$167,'Casos de Uso'!B101,'Funções Dados'!$U$6:$U$167),   SUMIF('Funções Transações'!$C$6:$C$317,'Casos de Uso'!B101,'Funções Transações'!$T$6:$T$317), SUMIF('Funções Transações'!$C$6:$C$317,'Casos de Uso'!B101,'Funções Transações'!$U$6:$U$317))-   SUM(   SUMIF('Funções Dados'!$C$6:$C$167,'Casos de Uso'!B101,'Funções Dados'!$AB$6:$AB$111),   SUMIF('Funções Transações'!$C$6:$C$317,'Casos de Uso'!B101,'Funções Transações'!$AB$6:$AB$211))   ))</f>
        <v/>
      </c>
      <c r="F101" s="42" t="str">
        <f aca="false">IF(ISBLANK(B101),"", SUM(SUMIF('Funções Dados'!$C$6:C$167,'Casos de Uso'!B101,'Funções Dados'!$AB$6:$AB$167), SUMIF('Funções Transações'!$C$6:$C$317,'Casos de Uso'!B101,'Funções Transações'!$AB$6:$AB$317), SUMIF(Reuso!$B$4:$B$104,'Casos de Uso'!B101,Reuso!$H$4:$H$104)))</f>
        <v/>
      </c>
    </row>
    <row r="102" customFormat="false" ht="12.75" hidden="false" customHeight="true" outlineLevel="0" collapsed="false">
      <c r="B102" s="43"/>
      <c r="C102" s="44"/>
      <c r="D102" s="45"/>
      <c r="E102" s="46"/>
      <c r="F102" s="46"/>
    </row>
    <row r="103" customFormat="false" ht="12.75" hidden="false" customHeight="true" outlineLevel="0" collapsed="false">
      <c r="B103" s="43"/>
      <c r="C103" s="44"/>
      <c r="D103" s="45"/>
      <c r="E103" s="46"/>
      <c r="F103" s="46"/>
    </row>
    <row r="104" customFormat="false" ht="12.75" hidden="false" customHeight="true" outlineLevel="0" collapsed="false">
      <c r="B104" s="43"/>
      <c r="C104" s="44"/>
      <c r="D104" s="45"/>
      <c r="E104" s="46"/>
      <c r="F104" s="46"/>
    </row>
    <row r="105" customFormat="false" ht="12.75" hidden="false" customHeight="true" outlineLevel="0" collapsed="false">
      <c r="B105" s="43"/>
      <c r="C105" s="44"/>
      <c r="D105" s="45"/>
      <c r="E105" s="46"/>
      <c r="F105" s="46"/>
    </row>
    <row r="106" customFormat="false" ht="12.75" hidden="false" customHeight="true" outlineLevel="0" collapsed="false">
      <c r="B106" s="43"/>
      <c r="C106" s="44"/>
      <c r="D106" s="45"/>
      <c r="E106" s="46"/>
      <c r="F106" s="46"/>
    </row>
    <row r="107" customFormat="false" ht="12.75" hidden="false" customHeight="true" outlineLevel="0" collapsed="false">
      <c r="B107" s="43"/>
      <c r="C107" s="44"/>
      <c r="D107" s="45"/>
      <c r="E107" s="46"/>
      <c r="F107" s="46"/>
    </row>
    <row r="108" customFormat="false" ht="12.75" hidden="false" customHeight="true" outlineLevel="0" collapsed="false">
      <c r="B108" s="47"/>
      <c r="C108" s="48"/>
      <c r="D108" s="49"/>
      <c r="E108" s="50"/>
      <c r="F108" s="50"/>
    </row>
    <row r="109" customFormat="false" ht="12.75" hidden="false" customHeight="true" outlineLevel="0" collapsed="false">
      <c r="B109" s="51"/>
      <c r="D109" s="52"/>
      <c r="E109" s="53"/>
      <c r="F109" s="53"/>
    </row>
    <row r="110" customFormat="false" ht="12.75" hidden="false" customHeight="true" outlineLevel="0" collapsed="false">
      <c r="B110" s="51"/>
      <c r="D110" s="52"/>
      <c r="E110" s="53"/>
      <c r="F110" s="53"/>
    </row>
    <row r="111" customFormat="false" ht="12.75" hidden="false" customHeight="true" outlineLevel="0" collapsed="false">
      <c r="B111" s="51"/>
      <c r="D111" s="52"/>
      <c r="E111" s="53"/>
      <c r="F111" s="53"/>
    </row>
    <row r="112" customFormat="false" ht="12.75" hidden="false" customHeight="true" outlineLevel="0" collapsed="false">
      <c r="B112" s="51"/>
      <c r="D112" s="52"/>
      <c r="E112" s="53"/>
      <c r="F112" s="53"/>
    </row>
    <row r="113" customFormat="false" ht="12.75" hidden="false" customHeight="true" outlineLevel="0" collapsed="false">
      <c r="B113" s="51"/>
      <c r="D113" s="52"/>
      <c r="E113" s="53"/>
      <c r="F113" s="53"/>
    </row>
    <row r="114" customFormat="false" ht="12.75" hidden="false" customHeight="true" outlineLevel="0" collapsed="false">
      <c r="B114" s="51"/>
      <c r="D114" s="52"/>
      <c r="E114" s="53"/>
      <c r="F114" s="53"/>
    </row>
    <row r="115" customFormat="false" ht="12.75" hidden="false" customHeight="true" outlineLevel="0" collapsed="false">
      <c r="B115" s="51"/>
      <c r="D115" s="52"/>
      <c r="E115" s="53"/>
      <c r="F115" s="53"/>
    </row>
    <row r="116" customFormat="false" ht="12.75" hidden="false" customHeight="true" outlineLevel="0" collapsed="false">
      <c r="B116" s="51"/>
      <c r="D116" s="52"/>
      <c r="E116" s="53"/>
      <c r="F116" s="53"/>
    </row>
    <row r="117" customFormat="false" ht="12.75" hidden="false" customHeight="true" outlineLevel="0" collapsed="false">
      <c r="B117" s="51"/>
      <c r="D117" s="52"/>
      <c r="E117" s="53"/>
      <c r="F117" s="53"/>
    </row>
    <row r="118" customFormat="false" ht="12.75" hidden="false" customHeight="true" outlineLevel="0" collapsed="false">
      <c r="B118" s="51"/>
      <c r="D118" s="52"/>
      <c r="E118" s="53"/>
      <c r="F118" s="53"/>
    </row>
    <row r="119" customFormat="false" ht="12.75" hidden="false" customHeight="true" outlineLevel="0" collapsed="false">
      <c r="B119" s="51"/>
      <c r="D119" s="52"/>
      <c r="E119" s="53"/>
      <c r="F119" s="53"/>
    </row>
    <row r="120" customFormat="false" ht="12.75" hidden="false" customHeight="true" outlineLevel="0" collapsed="false">
      <c r="B120" s="51"/>
      <c r="D120" s="52"/>
      <c r="E120" s="53"/>
      <c r="F120" s="53"/>
    </row>
    <row r="121" customFormat="false" ht="12.75" hidden="false" customHeight="true" outlineLevel="0" collapsed="false">
      <c r="B121" s="51"/>
      <c r="D121" s="52"/>
      <c r="E121" s="53"/>
      <c r="F121" s="53"/>
    </row>
    <row r="122" customFormat="false" ht="12.75" hidden="false" customHeight="true" outlineLevel="0" collapsed="false">
      <c r="B122" s="51"/>
      <c r="D122" s="52"/>
      <c r="E122" s="53"/>
      <c r="F122" s="53"/>
    </row>
    <row r="123" customFormat="false" ht="12.75" hidden="false" customHeight="true" outlineLevel="0" collapsed="false">
      <c r="B123" s="51"/>
      <c r="D123" s="52"/>
      <c r="E123" s="53"/>
      <c r="F123" s="53"/>
    </row>
    <row r="124" customFormat="false" ht="12.75" hidden="false" customHeight="true" outlineLevel="0" collapsed="false">
      <c r="B124" s="51"/>
      <c r="D124" s="52"/>
      <c r="E124" s="53"/>
      <c r="F124" s="53"/>
    </row>
    <row r="125" customFormat="false" ht="12.75" hidden="false" customHeight="true" outlineLevel="0" collapsed="false">
      <c r="B125" s="51"/>
      <c r="D125" s="52"/>
      <c r="E125" s="53"/>
      <c r="F125" s="53"/>
    </row>
    <row r="126" customFormat="false" ht="12.75" hidden="false" customHeight="true" outlineLevel="0" collapsed="false">
      <c r="B126" s="51"/>
      <c r="D126" s="52"/>
      <c r="E126" s="53"/>
      <c r="F126" s="53"/>
    </row>
    <row r="127" customFormat="false" ht="12.75" hidden="false" customHeight="true" outlineLevel="0" collapsed="false">
      <c r="B127" s="51"/>
      <c r="D127" s="52"/>
      <c r="E127" s="53"/>
      <c r="F127" s="53"/>
    </row>
    <row r="128" customFormat="false" ht="12.75" hidden="false" customHeight="true" outlineLevel="0" collapsed="false">
      <c r="B128" s="51"/>
      <c r="D128" s="52"/>
      <c r="E128" s="53"/>
      <c r="F128" s="53"/>
    </row>
    <row r="129" customFormat="false" ht="12.75" hidden="false" customHeight="true" outlineLevel="0" collapsed="false">
      <c r="B129" s="51"/>
      <c r="D129" s="52"/>
      <c r="E129" s="53"/>
      <c r="F129" s="53"/>
    </row>
    <row r="130" customFormat="false" ht="12.75" hidden="false" customHeight="true" outlineLevel="0" collapsed="false">
      <c r="B130" s="51"/>
      <c r="D130" s="52"/>
      <c r="E130" s="53"/>
      <c r="F130" s="53"/>
    </row>
    <row r="131" customFormat="false" ht="12.75" hidden="false" customHeight="true" outlineLevel="0" collapsed="false">
      <c r="B131" s="51"/>
      <c r="D131" s="52"/>
      <c r="E131" s="53"/>
      <c r="F131" s="53"/>
    </row>
    <row r="132" customFormat="false" ht="12.75" hidden="false" customHeight="true" outlineLevel="0" collapsed="false">
      <c r="B132" s="51"/>
      <c r="D132" s="52"/>
      <c r="E132" s="53"/>
      <c r="F132" s="53"/>
    </row>
    <row r="133" customFormat="false" ht="12.75" hidden="false" customHeight="true" outlineLevel="0" collapsed="false">
      <c r="B133" s="51"/>
      <c r="D133" s="52"/>
      <c r="E133" s="53"/>
      <c r="F133" s="53"/>
    </row>
    <row r="134" customFormat="false" ht="12.75" hidden="false" customHeight="true" outlineLevel="0" collapsed="false">
      <c r="B134" s="51"/>
      <c r="D134" s="52"/>
      <c r="E134" s="53"/>
      <c r="F134" s="53"/>
    </row>
    <row r="135" customFormat="false" ht="12.75" hidden="false" customHeight="true" outlineLevel="0" collapsed="false">
      <c r="B135" s="51"/>
      <c r="D135" s="52"/>
      <c r="E135" s="53"/>
      <c r="F135" s="53"/>
    </row>
    <row r="136" customFormat="false" ht="12.75" hidden="false" customHeight="true" outlineLevel="0" collapsed="false">
      <c r="B136" s="51"/>
      <c r="D136" s="52"/>
      <c r="E136" s="53"/>
      <c r="F136" s="53"/>
    </row>
    <row r="137" customFormat="false" ht="12.75" hidden="false" customHeight="true" outlineLevel="0" collapsed="false">
      <c r="B137" s="51"/>
      <c r="D137" s="52"/>
      <c r="E137" s="53"/>
      <c r="F137" s="53"/>
    </row>
    <row r="138" customFormat="false" ht="12.75" hidden="false" customHeight="true" outlineLevel="0" collapsed="false">
      <c r="B138" s="51"/>
      <c r="D138" s="52"/>
      <c r="E138" s="53"/>
      <c r="F138" s="53"/>
    </row>
    <row r="139" customFormat="false" ht="12.75" hidden="false" customHeight="true" outlineLevel="0" collapsed="false">
      <c r="B139" s="51"/>
      <c r="D139" s="52"/>
      <c r="E139" s="53"/>
      <c r="F139" s="53"/>
    </row>
    <row r="140" customFormat="false" ht="12.75" hidden="false" customHeight="true" outlineLevel="0" collapsed="false">
      <c r="B140" s="51"/>
      <c r="D140" s="52"/>
      <c r="E140" s="53"/>
      <c r="F140" s="53"/>
    </row>
    <row r="141" customFormat="false" ht="12.75" hidden="false" customHeight="true" outlineLevel="0" collapsed="false">
      <c r="B141" s="51"/>
      <c r="D141" s="52"/>
      <c r="E141" s="53"/>
      <c r="F141" s="53"/>
    </row>
    <row r="142" customFormat="false" ht="12.75" hidden="false" customHeight="true" outlineLevel="0" collapsed="false">
      <c r="B142" s="51"/>
      <c r="D142" s="52"/>
      <c r="E142" s="53"/>
      <c r="F142" s="53"/>
    </row>
    <row r="143" customFormat="false" ht="12.75" hidden="false" customHeight="true" outlineLevel="0" collapsed="false">
      <c r="B143" s="51"/>
      <c r="D143" s="52"/>
      <c r="E143" s="53"/>
      <c r="F143" s="53"/>
    </row>
    <row r="144" customFormat="false" ht="12.75" hidden="false" customHeight="true" outlineLevel="0" collapsed="false">
      <c r="B144" s="51"/>
      <c r="D144" s="52"/>
      <c r="E144" s="53"/>
      <c r="F144" s="53"/>
    </row>
    <row r="145" customFormat="false" ht="12.75" hidden="false" customHeight="true" outlineLevel="0" collapsed="false">
      <c r="B145" s="51"/>
      <c r="D145" s="52"/>
      <c r="E145" s="53"/>
      <c r="F145" s="53"/>
    </row>
    <row r="146" customFormat="false" ht="12.75" hidden="false" customHeight="true" outlineLevel="0" collapsed="false">
      <c r="B146" s="51"/>
      <c r="D146" s="52"/>
      <c r="E146" s="53"/>
      <c r="F146" s="53"/>
    </row>
    <row r="147" customFormat="false" ht="12.75" hidden="false" customHeight="true" outlineLevel="0" collapsed="false">
      <c r="B147" s="51"/>
      <c r="D147" s="52"/>
      <c r="E147" s="53"/>
      <c r="F147" s="53"/>
    </row>
    <row r="148" customFormat="false" ht="12.75" hidden="false" customHeight="true" outlineLevel="0" collapsed="false">
      <c r="B148" s="51"/>
      <c r="D148" s="52"/>
      <c r="E148" s="53"/>
      <c r="F148" s="53"/>
    </row>
    <row r="149" customFormat="false" ht="12.75" hidden="false" customHeight="true" outlineLevel="0" collapsed="false">
      <c r="B149" s="51"/>
      <c r="D149" s="52"/>
      <c r="E149" s="53"/>
      <c r="F149" s="53"/>
    </row>
    <row r="150" customFormat="false" ht="12.75" hidden="false" customHeight="true" outlineLevel="0" collapsed="false">
      <c r="B150" s="51"/>
      <c r="D150" s="52"/>
      <c r="E150" s="53"/>
      <c r="F150" s="53"/>
    </row>
    <row r="151" customFormat="false" ht="12.75" hidden="false" customHeight="true" outlineLevel="0" collapsed="false">
      <c r="B151" s="51"/>
      <c r="D151" s="52"/>
      <c r="E151" s="53"/>
      <c r="F151" s="53"/>
    </row>
    <row r="152" customFormat="false" ht="12.75" hidden="false" customHeight="true" outlineLevel="0" collapsed="false">
      <c r="B152" s="51"/>
      <c r="D152" s="52"/>
      <c r="E152" s="53"/>
      <c r="F152" s="53"/>
    </row>
    <row r="153" customFormat="false" ht="12.75" hidden="false" customHeight="true" outlineLevel="0" collapsed="false">
      <c r="B153" s="51"/>
      <c r="D153" s="52"/>
      <c r="E153" s="53"/>
      <c r="F153" s="53"/>
    </row>
    <row r="154" customFormat="false" ht="12.75" hidden="false" customHeight="true" outlineLevel="0" collapsed="false">
      <c r="B154" s="51"/>
      <c r="D154" s="52"/>
      <c r="E154" s="53"/>
      <c r="F154" s="53"/>
    </row>
    <row r="155" customFormat="false" ht="12.75" hidden="false" customHeight="true" outlineLevel="0" collapsed="false">
      <c r="B155" s="51"/>
      <c r="D155" s="52"/>
      <c r="E155" s="53"/>
      <c r="F155" s="53"/>
    </row>
    <row r="156" customFormat="false" ht="12.75" hidden="false" customHeight="true" outlineLevel="0" collapsed="false">
      <c r="B156" s="51"/>
      <c r="D156" s="52"/>
      <c r="E156" s="53"/>
      <c r="F156" s="53"/>
    </row>
    <row r="157" customFormat="false" ht="12.75" hidden="false" customHeight="true" outlineLevel="0" collapsed="false">
      <c r="B157" s="51"/>
      <c r="D157" s="52"/>
      <c r="E157" s="53"/>
      <c r="F157" s="53"/>
    </row>
    <row r="158" customFormat="false" ht="12.75" hidden="false" customHeight="true" outlineLevel="0" collapsed="false">
      <c r="B158" s="51"/>
      <c r="D158" s="52"/>
      <c r="E158" s="53"/>
      <c r="F158" s="53"/>
    </row>
    <row r="159" customFormat="false" ht="12.75" hidden="false" customHeight="true" outlineLevel="0" collapsed="false">
      <c r="B159" s="51"/>
      <c r="D159" s="52"/>
      <c r="E159" s="53"/>
      <c r="F159" s="53"/>
    </row>
    <row r="160" customFormat="false" ht="12.75" hidden="false" customHeight="true" outlineLevel="0" collapsed="false">
      <c r="B160" s="51"/>
      <c r="D160" s="52"/>
      <c r="E160" s="53"/>
      <c r="F160" s="53"/>
    </row>
    <row r="161" customFormat="false" ht="12.75" hidden="false" customHeight="true" outlineLevel="0" collapsed="false">
      <c r="B161" s="51"/>
      <c r="D161" s="52"/>
      <c r="E161" s="53"/>
      <c r="F161" s="53"/>
    </row>
    <row r="162" customFormat="false" ht="12.75" hidden="false" customHeight="true" outlineLevel="0" collapsed="false">
      <c r="B162" s="51"/>
      <c r="D162" s="52"/>
      <c r="E162" s="53"/>
      <c r="F162" s="53"/>
    </row>
    <row r="163" customFormat="false" ht="12.75" hidden="false" customHeight="true" outlineLevel="0" collapsed="false">
      <c r="B163" s="51"/>
      <c r="D163" s="52"/>
      <c r="E163" s="53"/>
      <c r="F163" s="53"/>
    </row>
    <row r="164" customFormat="false" ht="12.75" hidden="false" customHeight="true" outlineLevel="0" collapsed="false">
      <c r="B164" s="51"/>
      <c r="D164" s="52"/>
      <c r="E164" s="53"/>
      <c r="F164" s="53"/>
    </row>
    <row r="165" customFormat="false" ht="12.75" hidden="false" customHeight="true" outlineLevel="0" collapsed="false">
      <c r="B165" s="51"/>
      <c r="D165" s="52"/>
      <c r="E165" s="53"/>
      <c r="F165" s="53"/>
    </row>
    <row r="166" customFormat="false" ht="12.75" hidden="false" customHeight="true" outlineLevel="0" collapsed="false">
      <c r="B166" s="51"/>
      <c r="D166" s="52"/>
      <c r="E166" s="53"/>
      <c r="F166" s="53"/>
    </row>
    <row r="167" customFormat="false" ht="12.75" hidden="false" customHeight="true" outlineLevel="0" collapsed="false">
      <c r="B167" s="51"/>
      <c r="D167" s="52"/>
      <c r="E167" s="53"/>
      <c r="F167" s="53"/>
    </row>
    <row r="168" customFormat="false" ht="12.75" hidden="false" customHeight="true" outlineLevel="0" collapsed="false">
      <c r="B168" s="51"/>
      <c r="D168" s="52"/>
      <c r="E168" s="53"/>
      <c r="F168" s="53"/>
    </row>
    <row r="169" customFormat="false" ht="12.75" hidden="false" customHeight="true" outlineLevel="0" collapsed="false">
      <c r="B169" s="51"/>
      <c r="D169" s="52"/>
      <c r="E169" s="53"/>
      <c r="F169" s="53"/>
    </row>
    <row r="170" customFormat="false" ht="12.75" hidden="false" customHeight="true" outlineLevel="0" collapsed="false">
      <c r="B170" s="51"/>
      <c r="D170" s="52"/>
      <c r="E170" s="53"/>
      <c r="F170" s="53"/>
    </row>
    <row r="171" customFormat="false" ht="12.75" hidden="false" customHeight="true" outlineLevel="0" collapsed="false">
      <c r="B171" s="51"/>
      <c r="D171" s="52"/>
      <c r="E171" s="53"/>
      <c r="F171" s="53"/>
    </row>
    <row r="172" customFormat="false" ht="12.75" hidden="false" customHeight="true" outlineLevel="0" collapsed="false">
      <c r="B172" s="51"/>
      <c r="D172" s="52"/>
      <c r="E172" s="53"/>
      <c r="F172" s="53"/>
    </row>
    <row r="173" customFormat="false" ht="12.75" hidden="false" customHeight="true" outlineLevel="0" collapsed="false">
      <c r="B173" s="51"/>
      <c r="D173" s="52"/>
      <c r="E173" s="53"/>
      <c r="F173" s="53"/>
    </row>
    <row r="174" customFormat="false" ht="12.75" hidden="false" customHeight="true" outlineLevel="0" collapsed="false">
      <c r="B174" s="51"/>
      <c r="D174" s="52"/>
      <c r="E174" s="53"/>
      <c r="F174" s="53"/>
    </row>
    <row r="175" customFormat="false" ht="12.75" hidden="false" customHeight="true" outlineLevel="0" collapsed="false">
      <c r="B175" s="51"/>
      <c r="D175" s="52"/>
      <c r="E175" s="53"/>
      <c r="F175" s="53"/>
    </row>
    <row r="176" customFormat="false" ht="12.75" hidden="false" customHeight="true" outlineLevel="0" collapsed="false">
      <c r="B176" s="51"/>
      <c r="D176" s="52"/>
      <c r="E176" s="53"/>
      <c r="F176" s="53"/>
    </row>
    <row r="177" customFormat="false" ht="12.75" hidden="false" customHeight="true" outlineLevel="0" collapsed="false">
      <c r="B177" s="51"/>
      <c r="D177" s="52"/>
      <c r="E177" s="53"/>
      <c r="F177" s="53"/>
    </row>
    <row r="178" customFormat="false" ht="12.75" hidden="false" customHeight="true" outlineLevel="0" collapsed="false">
      <c r="B178" s="51"/>
      <c r="D178" s="52"/>
      <c r="E178" s="53"/>
      <c r="F178" s="53"/>
    </row>
    <row r="179" customFormat="false" ht="12.75" hidden="false" customHeight="true" outlineLevel="0" collapsed="false">
      <c r="B179" s="51"/>
      <c r="D179" s="52"/>
      <c r="E179" s="53"/>
      <c r="F179" s="53"/>
    </row>
    <row r="180" customFormat="false" ht="12.75" hidden="false" customHeight="true" outlineLevel="0" collapsed="false">
      <c r="B180" s="51"/>
      <c r="D180" s="52"/>
      <c r="E180" s="53"/>
      <c r="F180" s="53"/>
    </row>
    <row r="181" customFormat="false" ht="12.75" hidden="false" customHeight="true" outlineLevel="0" collapsed="false">
      <c r="B181" s="51"/>
      <c r="D181" s="52"/>
      <c r="E181" s="53"/>
      <c r="F181" s="53"/>
    </row>
    <row r="182" customFormat="false" ht="12.75" hidden="false" customHeight="true" outlineLevel="0" collapsed="false">
      <c r="B182" s="51"/>
      <c r="D182" s="52"/>
      <c r="E182" s="53"/>
      <c r="F182" s="53"/>
    </row>
    <row r="183" customFormat="false" ht="12.75" hidden="false" customHeight="true" outlineLevel="0" collapsed="false">
      <c r="B183" s="51"/>
      <c r="D183" s="52"/>
      <c r="E183" s="53"/>
      <c r="F183" s="53"/>
    </row>
    <row r="184" customFormat="false" ht="12.75" hidden="false" customHeight="true" outlineLevel="0" collapsed="false">
      <c r="B184" s="51"/>
      <c r="D184" s="52"/>
      <c r="E184" s="53"/>
      <c r="F184" s="53"/>
    </row>
    <row r="185" customFormat="false" ht="12.75" hidden="false" customHeight="true" outlineLevel="0" collapsed="false">
      <c r="B185" s="51"/>
      <c r="D185" s="52"/>
      <c r="E185" s="53"/>
      <c r="F185" s="53"/>
    </row>
    <row r="186" customFormat="false" ht="12.75" hidden="false" customHeight="true" outlineLevel="0" collapsed="false">
      <c r="B186" s="51"/>
      <c r="D186" s="52"/>
      <c r="E186" s="53"/>
      <c r="F186" s="53"/>
    </row>
    <row r="187" customFormat="false" ht="12.75" hidden="false" customHeight="true" outlineLevel="0" collapsed="false">
      <c r="B187" s="51"/>
      <c r="D187" s="52"/>
      <c r="E187" s="53"/>
      <c r="F187" s="53"/>
    </row>
    <row r="188" customFormat="false" ht="12.75" hidden="false" customHeight="true" outlineLevel="0" collapsed="false">
      <c r="B188" s="51"/>
      <c r="D188" s="52"/>
      <c r="E188" s="53"/>
      <c r="F188" s="53"/>
    </row>
    <row r="189" customFormat="false" ht="12.75" hidden="false" customHeight="true" outlineLevel="0" collapsed="false">
      <c r="B189" s="51"/>
      <c r="D189" s="52"/>
      <c r="E189" s="53"/>
      <c r="F189" s="53"/>
    </row>
    <row r="190" customFormat="false" ht="12.75" hidden="false" customHeight="true" outlineLevel="0" collapsed="false">
      <c r="B190" s="51"/>
      <c r="D190" s="52"/>
      <c r="E190" s="53"/>
      <c r="F190" s="53"/>
    </row>
    <row r="191" customFormat="false" ht="12.75" hidden="false" customHeight="true" outlineLevel="0" collapsed="false">
      <c r="B191" s="51"/>
      <c r="D191" s="52"/>
      <c r="E191" s="53"/>
      <c r="F191" s="53"/>
    </row>
    <row r="192" customFormat="false" ht="12.75" hidden="false" customHeight="true" outlineLevel="0" collapsed="false">
      <c r="B192" s="51"/>
      <c r="D192" s="52"/>
      <c r="E192" s="53"/>
      <c r="F192" s="53"/>
    </row>
    <row r="193" customFormat="false" ht="12.75" hidden="false" customHeight="true" outlineLevel="0" collapsed="false">
      <c r="B193" s="51"/>
      <c r="D193" s="52"/>
      <c r="E193" s="53"/>
      <c r="F193" s="53"/>
    </row>
    <row r="194" customFormat="false" ht="12.75" hidden="false" customHeight="true" outlineLevel="0" collapsed="false">
      <c r="B194" s="51"/>
      <c r="D194" s="52"/>
      <c r="E194" s="53"/>
      <c r="F194" s="53"/>
    </row>
    <row r="195" customFormat="false" ht="12.75" hidden="false" customHeight="true" outlineLevel="0" collapsed="false">
      <c r="B195" s="51"/>
      <c r="D195" s="52"/>
      <c r="E195" s="53"/>
      <c r="F195" s="53"/>
    </row>
    <row r="196" customFormat="false" ht="12.75" hidden="false" customHeight="true" outlineLevel="0" collapsed="false">
      <c r="B196" s="51"/>
      <c r="D196" s="52"/>
      <c r="E196" s="53"/>
      <c r="F196" s="53"/>
    </row>
    <row r="197" customFormat="false" ht="12.75" hidden="false" customHeight="true" outlineLevel="0" collapsed="false">
      <c r="B197" s="51"/>
      <c r="D197" s="52"/>
      <c r="E197" s="53"/>
      <c r="F197" s="53"/>
    </row>
    <row r="198" customFormat="false" ht="12.75" hidden="false" customHeight="true" outlineLevel="0" collapsed="false">
      <c r="B198" s="51"/>
      <c r="D198" s="52"/>
      <c r="E198" s="53"/>
      <c r="F198" s="53"/>
    </row>
    <row r="199" customFormat="false" ht="12.75" hidden="false" customHeight="true" outlineLevel="0" collapsed="false">
      <c r="B199" s="51"/>
      <c r="D199" s="52"/>
      <c r="E199" s="53"/>
      <c r="F199" s="53"/>
    </row>
    <row r="200" customFormat="false" ht="12.75" hidden="false" customHeight="true" outlineLevel="0" collapsed="false">
      <c r="B200" s="51"/>
      <c r="D200" s="52"/>
      <c r="E200" s="53"/>
      <c r="F200" s="53"/>
    </row>
    <row r="201" customFormat="false" ht="12.75" hidden="false" customHeight="true" outlineLevel="0" collapsed="false">
      <c r="B201" s="51"/>
      <c r="D201" s="52"/>
      <c r="E201" s="53"/>
      <c r="F201" s="53"/>
    </row>
    <row r="202" customFormat="false" ht="12.75" hidden="false" customHeight="true" outlineLevel="0" collapsed="false">
      <c r="B202" s="51"/>
      <c r="D202" s="52"/>
      <c r="E202" s="53"/>
      <c r="F202" s="53"/>
    </row>
    <row r="203" customFormat="false" ht="12.75" hidden="false" customHeight="true" outlineLevel="0" collapsed="false">
      <c r="B203" s="51"/>
      <c r="D203" s="52"/>
      <c r="E203" s="53"/>
      <c r="F203" s="53"/>
    </row>
    <row r="204" customFormat="false" ht="12.75" hidden="false" customHeight="true" outlineLevel="0" collapsed="false">
      <c r="B204" s="51"/>
      <c r="D204" s="52"/>
      <c r="E204" s="53"/>
      <c r="F204" s="53"/>
    </row>
    <row r="205" customFormat="false" ht="12.75" hidden="false" customHeight="true" outlineLevel="0" collapsed="false">
      <c r="B205" s="51"/>
      <c r="D205" s="52"/>
      <c r="E205" s="53"/>
      <c r="F205" s="53"/>
    </row>
    <row r="206" customFormat="false" ht="12.75" hidden="false" customHeight="true" outlineLevel="0" collapsed="false">
      <c r="B206" s="51"/>
      <c r="D206" s="52"/>
      <c r="E206" s="53"/>
      <c r="F206" s="53"/>
    </row>
    <row r="207" customFormat="false" ht="12.75" hidden="false" customHeight="true" outlineLevel="0" collapsed="false">
      <c r="B207" s="51"/>
      <c r="D207" s="52"/>
      <c r="E207" s="53"/>
      <c r="F207" s="53"/>
    </row>
    <row r="208" customFormat="false" ht="12.75" hidden="false" customHeight="true" outlineLevel="0" collapsed="false">
      <c r="B208" s="51"/>
      <c r="D208" s="52"/>
      <c r="E208" s="53"/>
      <c r="F208" s="53"/>
    </row>
    <row r="209" customFormat="false" ht="12.75" hidden="false" customHeight="true" outlineLevel="0" collapsed="false">
      <c r="B209" s="51"/>
      <c r="D209" s="52"/>
      <c r="E209" s="53"/>
      <c r="F209" s="53"/>
    </row>
    <row r="210" customFormat="false" ht="12.75" hidden="false" customHeight="true" outlineLevel="0" collapsed="false">
      <c r="B210" s="51"/>
      <c r="D210" s="52"/>
      <c r="E210" s="53"/>
      <c r="F210" s="53"/>
    </row>
    <row r="211" customFormat="false" ht="12.75" hidden="false" customHeight="true" outlineLevel="0" collapsed="false">
      <c r="B211" s="51"/>
      <c r="D211" s="52"/>
      <c r="E211" s="53"/>
      <c r="F211" s="53"/>
    </row>
    <row r="212" customFormat="false" ht="12.75" hidden="false" customHeight="true" outlineLevel="0" collapsed="false">
      <c r="B212" s="51"/>
      <c r="D212" s="52"/>
      <c r="E212" s="53"/>
      <c r="F212" s="53"/>
    </row>
    <row r="213" customFormat="false" ht="12.75" hidden="false" customHeight="true" outlineLevel="0" collapsed="false">
      <c r="B213" s="51"/>
      <c r="D213" s="52"/>
      <c r="E213" s="53"/>
      <c r="F213" s="53"/>
    </row>
    <row r="214" customFormat="false" ht="12.75" hidden="false" customHeight="true" outlineLevel="0" collapsed="false">
      <c r="B214" s="51"/>
      <c r="D214" s="52"/>
      <c r="E214" s="53"/>
      <c r="F214" s="53"/>
    </row>
    <row r="215" customFormat="false" ht="12.75" hidden="false" customHeight="true" outlineLevel="0" collapsed="false">
      <c r="B215" s="51"/>
      <c r="D215" s="52"/>
      <c r="E215" s="53"/>
      <c r="F215" s="53"/>
    </row>
    <row r="216" customFormat="false" ht="12.75" hidden="false" customHeight="true" outlineLevel="0" collapsed="false">
      <c r="B216" s="51"/>
      <c r="D216" s="52"/>
      <c r="E216" s="53"/>
      <c r="F216" s="53"/>
    </row>
    <row r="217" customFormat="false" ht="12.75" hidden="false" customHeight="true" outlineLevel="0" collapsed="false">
      <c r="B217" s="51"/>
      <c r="D217" s="52"/>
      <c r="E217" s="53"/>
      <c r="F217" s="53"/>
    </row>
    <row r="218" customFormat="false" ht="12.75" hidden="false" customHeight="true" outlineLevel="0" collapsed="false">
      <c r="B218" s="51"/>
      <c r="D218" s="52"/>
      <c r="E218" s="53"/>
      <c r="F218" s="53"/>
    </row>
    <row r="219" customFormat="false" ht="12.75" hidden="false" customHeight="true" outlineLevel="0" collapsed="false">
      <c r="B219" s="51"/>
      <c r="D219" s="52"/>
      <c r="E219" s="53"/>
      <c r="F219" s="53"/>
    </row>
    <row r="220" customFormat="false" ht="12.75" hidden="false" customHeight="true" outlineLevel="0" collapsed="false">
      <c r="B220" s="51"/>
      <c r="D220" s="52"/>
      <c r="E220" s="53"/>
      <c r="F220" s="53"/>
    </row>
    <row r="221" customFormat="false" ht="12.75" hidden="false" customHeight="true" outlineLevel="0" collapsed="false">
      <c r="B221" s="51"/>
      <c r="D221" s="52"/>
      <c r="E221" s="53"/>
      <c r="F221" s="53"/>
    </row>
    <row r="222" customFormat="false" ht="12.75" hidden="false" customHeight="true" outlineLevel="0" collapsed="false">
      <c r="B222" s="51"/>
      <c r="D222" s="52"/>
      <c r="E222" s="53"/>
      <c r="F222" s="53"/>
    </row>
    <row r="223" customFormat="false" ht="12.75" hidden="false" customHeight="true" outlineLevel="0" collapsed="false">
      <c r="B223" s="51"/>
      <c r="D223" s="52"/>
      <c r="E223" s="53"/>
      <c r="F223" s="53"/>
    </row>
    <row r="224" customFormat="false" ht="12.75" hidden="false" customHeight="true" outlineLevel="0" collapsed="false">
      <c r="B224" s="51"/>
      <c r="D224" s="52"/>
      <c r="E224" s="53"/>
      <c r="F224" s="53"/>
    </row>
    <row r="225" customFormat="false" ht="12.75" hidden="false" customHeight="true" outlineLevel="0" collapsed="false">
      <c r="B225" s="51"/>
      <c r="D225" s="52"/>
      <c r="E225" s="53"/>
      <c r="F225" s="53"/>
    </row>
    <row r="226" customFormat="false" ht="12.75" hidden="false" customHeight="true" outlineLevel="0" collapsed="false">
      <c r="B226" s="51"/>
      <c r="D226" s="52"/>
      <c r="E226" s="53"/>
      <c r="F226" s="53"/>
    </row>
    <row r="227" customFormat="false" ht="12.75" hidden="false" customHeight="true" outlineLevel="0" collapsed="false">
      <c r="B227" s="51"/>
      <c r="D227" s="52"/>
      <c r="E227" s="53"/>
      <c r="F227" s="53"/>
    </row>
    <row r="228" customFormat="false" ht="12.75" hidden="false" customHeight="true" outlineLevel="0" collapsed="false">
      <c r="B228" s="51"/>
      <c r="D228" s="52"/>
      <c r="E228" s="53"/>
      <c r="F228" s="53"/>
    </row>
    <row r="229" customFormat="false" ht="12.75" hidden="false" customHeight="true" outlineLevel="0" collapsed="false">
      <c r="B229" s="51"/>
      <c r="D229" s="52"/>
      <c r="E229" s="53"/>
      <c r="F229" s="53"/>
    </row>
    <row r="230" customFormat="false" ht="12.75" hidden="false" customHeight="true" outlineLevel="0" collapsed="false">
      <c r="B230" s="51"/>
      <c r="D230" s="52"/>
      <c r="E230" s="53"/>
      <c r="F230" s="53"/>
    </row>
    <row r="231" customFormat="false" ht="12.75" hidden="false" customHeight="true" outlineLevel="0" collapsed="false">
      <c r="B231" s="51"/>
      <c r="D231" s="52"/>
      <c r="E231" s="53"/>
      <c r="F231" s="53"/>
    </row>
    <row r="232" customFormat="false" ht="12.75" hidden="false" customHeight="true" outlineLevel="0" collapsed="false">
      <c r="B232" s="51"/>
      <c r="D232" s="52"/>
      <c r="E232" s="53"/>
      <c r="F232" s="53"/>
    </row>
    <row r="233" customFormat="false" ht="12.75" hidden="false" customHeight="true" outlineLevel="0" collapsed="false">
      <c r="B233" s="51"/>
      <c r="D233" s="52"/>
      <c r="E233" s="53"/>
      <c r="F233" s="53"/>
    </row>
    <row r="234" customFormat="false" ht="12.75" hidden="false" customHeight="true" outlineLevel="0" collapsed="false">
      <c r="B234" s="51"/>
      <c r="D234" s="52"/>
      <c r="E234" s="53"/>
      <c r="F234" s="53"/>
    </row>
    <row r="235" customFormat="false" ht="12.75" hidden="false" customHeight="true" outlineLevel="0" collapsed="false">
      <c r="B235" s="51"/>
      <c r="D235" s="52"/>
      <c r="E235" s="53"/>
      <c r="F235" s="53"/>
    </row>
    <row r="236" customFormat="false" ht="12.75" hidden="false" customHeight="true" outlineLevel="0" collapsed="false">
      <c r="B236" s="51"/>
      <c r="D236" s="52"/>
      <c r="E236" s="53"/>
      <c r="F236" s="53"/>
    </row>
    <row r="237" customFormat="false" ht="12.75" hidden="false" customHeight="true" outlineLevel="0" collapsed="false">
      <c r="B237" s="51"/>
      <c r="D237" s="52"/>
      <c r="E237" s="53"/>
      <c r="F237" s="53"/>
    </row>
    <row r="238" customFormat="false" ht="12.75" hidden="false" customHeight="true" outlineLevel="0" collapsed="false">
      <c r="B238" s="51"/>
      <c r="D238" s="52"/>
      <c r="E238" s="53"/>
      <c r="F238" s="53"/>
    </row>
    <row r="239" customFormat="false" ht="12.75" hidden="false" customHeight="true" outlineLevel="0" collapsed="false">
      <c r="B239" s="51"/>
      <c r="D239" s="52"/>
      <c r="E239" s="53"/>
      <c r="F239" s="53"/>
    </row>
    <row r="240" customFormat="false" ht="12.75" hidden="false" customHeight="true" outlineLevel="0" collapsed="false">
      <c r="B240" s="51"/>
      <c r="D240" s="52"/>
      <c r="E240" s="53"/>
      <c r="F240" s="53"/>
    </row>
    <row r="241" customFormat="false" ht="12.75" hidden="false" customHeight="true" outlineLevel="0" collapsed="false">
      <c r="B241" s="51"/>
      <c r="D241" s="52"/>
      <c r="E241" s="53"/>
      <c r="F241" s="53"/>
    </row>
    <row r="242" customFormat="false" ht="12.75" hidden="false" customHeight="true" outlineLevel="0" collapsed="false">
      <c r="B242" s="51"/>
      <c r="D242" s="52"/>
      <c r="E242" s="53"/>
      <c r="F242" s="53"/>
    </row>
    <row r="243" customFormat="false" ht="12.75" hidden="false" customHeight="true" outlineLevel="0" collapsed="false">
      <c r="B243" s="51"/>
      <c r="D243" s="52"/>
      <c r="E243" s="53"/>
      <c r="F243" s="53"/>
    </row>
    <row r="244" customFormat="false" ht="12.75" hidden="false" customHeight="true" outlineLevel="0" collapsed="false">
      <c r="B244" s="51"/>
      <c r="D244" s="52"/>
      <c r="E244" s="53"/>
      <c r="F244" s="53"/>
    </row>
    <row r="245" customFormat="false" ht="12.75" hidden="false" customHeight="true" outlineLevel="0" collapsed="false">
      <c r="B245" s="51"/>
      <c r="D245" s="52"/>
      <c r="E245" s="53"/>
      <c r="F245" s="53"/>
    </row>
    <row r="246" customFormat="false" ht="12.75" hidden="false" customHeight="true" outlineLevel="0" collapsed="false">
      <c r="B246" s="51"/>
      <c r="D246" s="52"/>
      <c r="E246" s="53"/>
      <c r="F246" s="53"/>
    </row>
    <row r="247" customFormat="false" ht="12.75" hidden="false" customHeight="true" outlineLevel="0" collapsed="false">
      <c r="B247" s="51"/>
      <c r="D247" s="52"/>
      <c r="E247" s="53"/>
      <c r="F247" s="53"/>
    </row>
    <row r="248" customFormat="false" ht="12.75" hidden="false" customHeight="true" outlineLevel="0" collapsed="false">
      <c r="B248" s="51"/>
      <c r="D248" s="52"/>
      <c r="E248" s="53"/>
      <c r="F248" s="53"/>
    </row>
    <row r="249" customFormat="false" ht="12.75" hidden="false" customHeight="true" outlineLevel="0" collapsed="false">
      <c r="B249" s="51"/>
      <c r="D249" s="52"/>
      <c r="E249" s="53"/>
      <c r="F249" s="53"/>
    </row>
    <row r="250" customFormat="false" ht="12.75" hidden="false" customHeight="true" outlineLevel="0" collapsed="false">
      <c r="B250" s="51"/>
      <c r="D250" s="52"/>
      <c r="E250" s="53"/>
      <c r="F250" s="53"/>
    </row>
    <row r="251" customFormat="false" ht="12.75" hidden="false" customHeight="true" outlineLevel="0" collapsed="false">
      <c r="B251" s="51"/>
      <c r="D251" s="52"/>
      <c r="E251" s="53"/>
      <c r="F251" s="53"/>
    </row>
    <row r="252" customFormat="false" ht="12.75" hidden="false" customHeight="true" outlineLevel="0" collapsed="false">
      <c r="B252" s="51"/>
      <c r="D252" s="52"/>
      <c r="E252" s="53"/>
      <c r="F252" s="53"/>
    </row>
    <row r="253" customFormat="false" ht="12.75" hidden="false" customHeight="true" outlineLevel="0" collapsed="false">
      <c r="B253" s="51"/>
      <c r="D253" s="52"/>
      <c r="E253" s="53"/>
      <c r="F253" s="53"/>
    </row>
    <row r="254" customFormat="false" ht="12.75" hidden="false" customHeight="true" outlineLevel="0" collapsed="false">
      <c r="B254" s="51"/>
      <c r="D254" s="52"/>
      <c r="E254" s="53"/>
      <c r="F254" s="53"/>
    </row>
    <row r="255" customFormat="false" ht="12.75" hidden="false" customHeight="true" outlineLevel="0" collapsed="false">
      <c r="B255" s="51"/>
      <c r="D255" s="52"/>
      <c r="E255" s="53"/>
      <c r="F255" s="53"/>
    </row>
    <row r="256" customFormat="false" ht="12.75" hidden="false" customHeight="true" outlineLevel="0" collapsed="false">
      <c r="B256" s="51"/>
      <c r="D256" s="52"/>
      <c r="E256" s="53"/>
      <c r="F256" s="53"/>
    </row>
    <row r="257" customFormat="false" ht="12.75" hidden="false" customHeight="true" outlineLevel="0" collapsed="false">
      <c r="B257" s="51"/>
      <c r="D257" s="52"/>
      <c r="E257" s="53"/>
      <c r="F257" s="53"/>
    </row>
    <row r="258" customFormat="false" ht="12.75" hidden="false" customHeight="true" outlineLevel="0" collapsed="false">
      <c r="B258" s="51"/>
      <c r="D258" s="52"/>
      <c r="E258" s="53"/>
      <c r="F258" s="53"/>
    </row>
    <row r="259" customFormat="false" ht="12.75" hidden="false" customHeight="true" outlineLevel="0" collapsed="false">
      <c r="B259" s="51"/>
      <c r="D259" s="52"/>
      <c r="E259" s="53"/>
      <c r="F259" s="53"/>
    </row>
    <row r="260" customFormat="false" ht="12.75" hidden="false" customHeight="true" outlineLevel="0" collapsed="false">
      <c r="B260" s="51"/>
      <c r="D260" s="52"/>
      <c r="E260" s="53"/>
      <c r="F260" s="53"/>
    </row>
    <row r="261" customFormat="false" ht="12.75" hidden="false" customHeight="true" outlineLevel="0" collapsed="false">
      <c r="B261" s="51"/>
      <c r="D261" s="52"/>
      <c r="E261" s="53"/>
      <c r="F261" s="53"/>
    </row>
    <row r="262" customFormat="false" ht="12.75" hidden="false" customHeight="true" outlineLevel="0" collapsed="false">
      <c r="B262" s="51"/>
      <c r="D262" s="52"/>
      <c r="E262" s="53"/>
      <c r="F262" s="53"/>
    </row>
    <row r="263" customFormat="false" ht="12.75" hidden="false" customHeight="true" outlineLevel="0" collapsed="false">
      <c r="B263" s="51"/>
      <c r="D263" s="52"/>
      <c r="E263" s="53"/>
      <c r="F263" s="53"/>
    </row>
    <row r="264" customFormat="false" ht="12.75" hidden="false" customHeight="true" outlineLevel="0" collapsed="false">
      <c r="B264" s="51"/>
      <c r="D264" s="52"/>
      <c r="E264" s="53"/>
      <c r="F264" s="53"/>
    </row>
    <row r="265" customFormat="false" ht="12.75" hidden="false" customHeight="true" outlineLevel="0" collapsed="false">
      <c r="B265" s="51"/>
      <c r="D265" s="52"/>
      <c r="E265" s="53"/>
      <c r="F265" s="53"/>
    </row>
    <row r="266" customFormat="false" ht="12.75" hidden="false" customHeight="true" outlineLevel="0" collapsed="false">
      <c r="B266" s="51"/>
      <c r="D266" s="52"/>
      <c r="E266" s="53"/>
      <c r="F266" s="53"/>
    </row>
    <row r="267" customFormat="false" ht="12.75" hidden="false" customHeight="true" outlineLevel="0" collapsed="false">
      <c r="B267" s="51"/>
      <c r="D267" s="52"/>
      <c r="E267" s="53"/>
      <c r="F267" s="53"/>
    </row>
    <row r="268" customFormat="false" ht="12.75" hidden="false" customHeight="true" outlineLevel="0" collapsed="false">
      <c r="B268" s="51"/>
      <c r="D268" s="52"/>
      <c r="E268" s="53"/>
      <c r="F268" s="53"/>
    </row>
    <row r="269" customFormat="false" ht="12.75" hidden="false" customHeight="true" outlineLevel="0" collapsed="false">
      <c r="B269" s="51"/>
      <c r="D269" s="52"/>
      <c r="E269" s="53"/>
      <c r="F269" s="53"/>
    </row>
    <row r="270" customFormat="false" ht="12.75" hidden="false" customHeight="true" outlineLevel="0" collapsed="false">
      <c r="B270" s="51"/>
      <c r="D270" s="52"/>
      <c r="E270" s="53"/>
      <c r="F270" s="53"/>
    </row>
    <row r="271" customFormat="false" ht="12.75" hidden="false" customHeight="true" outlineLevel="0" collapsed="false">
      <c r="B271" s="51"/>
      <c r="D271" s="52"/>
      <c r="E271" s="53"/>
      <c r="F271" s="53"/>
    </row>
    <row r="272" customFormat="false" ht="12.75" hidden="false" customHeight="true" outlineLevel="0" collapsed="false">
      <c r="B272" s="51"/>
      <c r="D272" s="52"/>
      <c r="E272" s="53"/>
      <c r="F272" s="53"/>
    </row>
    <row r="273" customFormat="false" ht="12.75" hidden="false" customHeight="true" outlineLevel="0" collapsed="false">
      <c r="B273" s="51"/>
      <c r="D273" s="52"/>
      <c r="E273" s="53"/>
      <c r="F273" s="53"/>
    </row>
    <row r="274" customFormat="false" ht="12.75" hidden="false" customHeight="true" outlineLevel="0" collapsed="false">
      <c r="B274" s="51"/>
      <c r="D274" s="52"/>
      <c r="E274" s="53"/>
      <c r="F274" s="53"/>
    </row>
    <row r="275" customFormat="false" ht="12.75" hidden="false" customHeight="true" outlineLevel="0" collapsed="false">
      <c r="B275" s="51"/>
      <c r="D275" s="52"/>
      <c r="E275" s="53"/>
      <c r="F275" s="53"/>
    </row>
    <row r="276" customFormat="false" ht="12.75" hidden="false" customHeight="true" outlineLevel="0" collapsed="false">
      <c r="B276" s="51"/>
      <c r="D276" s="52"/>
      <c r="E276" s="53"/>
      <c r="F276" s="53"/>
    </row>
    <row r="277" customFormat="false" ht="12.75" hidden="false" customHeight="true" outlineLevel="0" collapsed="false">
      <c r="B277" s="51"/>
      <c r="D277" s="52"/>
      <c r="E277" s="53"/>
      <c r="F277" s="53"/>
    </row>
    <row r="278" customFormat="false" ht="12.75" hidden="false" customHeight="true" outlineLevel="0" collapsed="false">
      <c r="B278" s="51"/>
      <c r="D278" s="52"/>
      <c r="E278" s="53"/>
      <c r="F278" s="53"/>
    </row>
    <row r="279" customFormat="false" ht="12.75" hidden="false" customHeight="true" outlineLevel="0" collapsed="false">
      <c r="B279" s="51"/>
      <c r="D279" s="52"/>
      <c r="E279" s="53"/>
      <c r="F279" s="53"/>
    </row>
    <row r="280" customFormat="false" ht="12.75" hidden="false" customHeight="true" outlineLevel="0" collapsed="false">
      <c r="B280" s="51"/>
      <c r="D280" s="52"/>
      <c r="E280" s="53"/>
      <c r="F280" s="53"/>
    </row>
    <row r="281" customFormat="false" ht="12.75" hidden="false" customHeight="true" outlineLevel="0" collapsed="false">
      <c r="B281" s="51"/>
      <c r="D281" s="52"/>
      <c r="E281" s="53"/>
      <c r="F281" s="53"/>
    </row>
    <row r="282" customFormat="false" ht="12.75" hidden="false" customHeight="true" outlineLevel="0" collapsed="false">
      <c r="B282" s="51"/>
      <c r="D282" s="52"/>
      <c r="E282" s="53"/>
      <c r="F282" s="53"/>
    </row>
    <row r="283" customFormat="false" ht="12.75" hidden="false" customHeight="true" outlineLevel="0" collapsed="false">
      <c r="B283" s="51"/>
      <c r="D283" s="52"/>
      <c r="E283" s="53"/>
      <c r="F283" s="53"/>
    </row>
    <row r="284" customFormat="false" ht="12.75" hidden="false" customHeight="true" outlineLevel="0" collapsed="false">
      <c r="B284" s="51"/>
      <c r="D284" s="52"/>
      <c r="E284" s="53"/>
      <c r="F284" s="53"/>
    </row>
    <row r="285" customFormat="false" ht="12.75" hidden="false" customHeight="true" outlineLevel="0" collapsed="false">
      <c r="B285" s="51"/>
      <c r="D285" s="52"/>
      <c r="E285" s="53"/>
      <c r="F285" s="53"/>
    </row>
    <row r="286" customFormat="false" ht="12.75" hidden="false" customHeight="true" outlineLevel="0" collapsed="false">
      <c r="B286" s="51"/>
      <c r="D286" s="52"/>
      <c r="E286" s="53"/>
      <c r="F286" s="53"/>
    </row>
    <row r="287" customFormat="false" ht="12.75" hidden="false" customHeight="true" outlineLevel="0" collapsed="false">
      <c r="B287" s="51"/>
      <c r="D287" s="52"/>
      <c r="E287" s="53"/>
      <c r="F287" s="53"/>
    </row>
    <row r="288" customFormat="false" ht="12.75" hidden="false" customHeight="true" outlineLevel="0" collapsed="false">
      <c r="B288" s="51"/>
      <c r="D288" s="52"/>
      <c r="E288" s="53"/>
      <c r="F288" s="53"/>
    </row>
    <row r="289" customFormat="false" ht="12.75" hidden="false" customHeight="true" outlineLevel="0" collapsed="false">
      <c r="B289" s="51"/>
      <c r="D289" s="52"/>
      <c r="E289" s="53"/>
      <c r="F289" s="53"/>
    </row>
    <row r="290" customFormat="false" ht="12.75" hidden="false" customHeight="true" outlineLevel="0" collapsed="false">
      <c r="B290" s="51"/>
      <c r="D290" s="52"/>
      <c r="E290" s="53"/>
      <c r="F290" s="53"/>
    </row>
    <row r="291" customFormat="false" ht="12.75" hidden="false" customHeight="true" outlineLevel="0" collapsed="false">
      <c r="B291" s="51"/>
      <c r="D291" s="52"/>
      <c r="E291" s="53"/>
      <c r="F291" s="53"/>
    </row>
    <row r="292" customFormat="false" ht="12.75" hidden="false" customHeight="true" outlineLevel="0" collapsed="false">
      <c r="B292" s="51"/>
      <c r="D292" s="52"/>
      <c r="E292" s="53"/>
      <c r="F292" s="53"/>
    </row>
    <row r="293" customFormat="false" ht="12.75" hidden="false" customHeight="true" outlineLevel="0" collapsed="false">
      <c r="B293" s="51"/>
      <c r="D293" s="52"/>
      <c r="E293" s="53"/>
      <c r="F293" s="53"/>
    </row>
    <row r="294" customFormat="false" ht="12.75" hidden="false" customHeight="true" outlineLevel="0" collapsed="false">
      <c r="B294" s="51"/>
      <c r="D294" s="52"/>
      <c r="E294" s="53"/>
      <c r="F294" s="53"/>
    </row>
    <row r="295" customFormat="false" ht="12.75" hidden="false" customHeight="true" outlineLevel="0" collapsed="false">
      <c r="B295" s="51"/>
      <c r="D295" s="52"/>
      <c r="E295" s="53"/>
      <c r="F295" s="53"/>
    </row>
    <row r="296" customFormat="false" ht="12.75" hidden="false" customHeight="true" outlineLevel="0" collapsed="false">
      <c r="B296" s="51"/>
      <c r="D296" s="52"/>
      <c r="E296" s="53"/>
      <c r="F296" s="53"/>
    </row>
    <row r="297" customFormat="false" ht="12.75" hidden="false" customHeight="true" outlineLevel="0" collapsed="false">
      <c r="B297" s="51"/>
      <c r="D297" s="52"/>
      <c r="E297" s="53"/>
      <c r="F297" s="53"/>
    </row>
    <row r="298" customFormat="false" ht="12.75" hidden="false" customHeight="true" outlineLevel="0" collapsed="false">
      <c r="B298" s="51"/>
      <c r="D298" s="52"/>
      <c r="E298" s="53"/>
      <c r="F298" s="53"/>
    </row>
    <row r="299" customFormat="false" ht="12.75" hidden="false" customHeight="true" outlineLevel="0" collapsed="false">
      <c r="B299" s="51"/>
      <c r="D299" s="52"/>
      <c r="E299" s="53"/>
      <c r="F299" s="53"/>
    </row>
    <row r="300" customFormat="false" ht="12.75" hidden="false" customHeight="true" outlineLevel="0" collapsed="false">
      <c r="B300" s="51"/>
      <c r="D300" s="52"/>
      <c r="E300" s="53"/>
      <c r="F300" s="53"/>
    </row>
    <row r="301" customFormat="false" ht="12.75" hidden="false" customHeight="true" outlineLevel="0" collapsed="false">
      <c r="B301" s="51"/>
      <c r="D301" s="52"/>
      <c r="E301" s="53"/>
      <c r="F301" s="53"/>
    </row>
    <row r="302" customFormat="false" ht="12.75" hidden="false" customHeight="true" outlineLevel="0" collapsed="false">
      <c r="B302" s="51"/>
      <c r="D302" s="52"/>
      <c r="E302" s="53"/>
      <c r="F302" s="53"/>
    </row>
    <row r="303" customFormat="false" ht="12.75" hidden="false" customHeight="true" outlineLevel="0" collapsed="false">
      <c r="B303" s="51"/>
      <c r="D303" s="52"/>
      <c r="E303" s="53"/>
      <c r="F303" s="53"/>
    </row>
    <row r="304" customFormat="false" ht="12.75" hidden="false" customHeight="true" outlineLevel="0" collapsed="false">
      <c r="B304" s="51"/>
      <c r="D304" s="52"/>
      <c r="E304" s="53"/>
      <c r="F304" s="53"/>
    </row>
    <row r="305" customFormat="false" ht="12.75" hidden="false" customHeight="true" outlineLevel="0" collapsed="false">
      <c r="B305" s="51"/>
      <c r="D305" s="52"/>
      <c r="E305" s="53"/>
      <c r="F305" s="53"/>
    </row>
    <row r="306" customFormat="false" ht="12.75" hidden="false" customHeight="true" outlineLevel="0" collapsed="false">
      <c r="B306" s="51"/>
      <c r="D306" s="52"/>
      <c r="E306" s="53"/>
      <c r="F306" s="53"/>
    </row>
    <row r="307" customFormat="false" ht="12.75" hidden="false" customHeight="true" outlineLevel="0" collapsed="false">
      <c r="B307" s="51"/>
      <c r="D307" s="52"/>
      <c r="E307" s="53"/>
      <c r="F307" s="53"/>
    </row>
    <row r="308" customFormat="false" ht="12.75" hidden="false" customHeight="true" outlineLevel="0" collapsed="false">
      <c r="B308" s="51"/>
      <c r="D308" s="52"/>
      <c r="E308" s="53"/>
      <c r="F308" s="53"/>
    </row>
    <row r="309" customFormat="false" ht="12.75" hidden="false" customHeight="true" outlineLevel="0" collapsed="false">
      <c r="B309" s="51"/>
      <c r="D309" s="52"/>
      <c r="E309" s="53"/>
      <c r="F309" s="53"/>
    </row>
    <row r="310" customFormat="false" ht="12.75" hidden="false" customHeight="true" outlineLevel="0" collapsed="false">
      <c r="B310" s="51"/>
      <c r="D310" s="52"/>
      <c r="E310" s="53"/>
      <c r="F310" s="53"/>
    </row>
    <row r="311" customFormat="false" ht="12.75" hidden="false" customHeight="true" outlineLevel="0" collapsed="false">
      <c r="B311" s="51"/>
      <c r="D311" s="52"/>
      <c r="E311" s="53"/>
      <c r="F311" s="53"/>
    </row>
    <row r="312" customFormat="false" ht="12.75" hidden="false" customHeight="true" outlineLevel="0" collapsed="false">
      <c r="B312" s="51"/>
      <c r="D312" s="52"/>
      <c r="E312" s="53"/>
      <c r="F312" s="53"/>
    </row>
    <row r="313" customFormat="false" ht="12.75" hidden="false" customHeight="true" outlineLevel="0" collapsed="false">
      <c r="B313" s="51"/>
      <c r="D313" s="52"/>
      <c r="E313" s="53"/>
      <c r="F313" s="53"/>
    </row>
    <row r="314" customFormat="false" ht="12.75" hidden="false" customHeight="true" outlineLevel="0" collapsed="false">
      <c r="B314" s="51"/>
      <c r="D314" s="52"/>
      <c r="E314" s="53"/>
      <c r="F314" s="53"/>
    </row>
    <row r="315" customFormat="false" ht="12.75" hidden="false" customHeight="true" outlineLevel="0" collapsed="false">
      <c r="B315" s="51"/>
      <c r="D315" s="52"/>
      <c r="E315" s="53"/>
      <c r="F315" s="53"/>
    </row>
    <row r="316" customFormat="false" ht="12.75" hidden="false" customHeight="true" outlineLevel="0" collapsed="false">
      <c r="B316" s="51"/>
      <c r="D316" s="52"/>
      <c r="E316" s="53"/>
      <c r="F316" s="53"/>
    </row>
    <row r="317" customFormat="false" ht="12.75" hidden="false" customHeight="true" outlineLevel="0" collapsed="false">
      <c r="B317" s="51"/>
      <c r="D317" s="52"/>
      <c r="E317" s="53"/>
      <c r="F317" s="53"/>
    </row>
    <row r="318" customFormat="false" ht="12.75" hidden="false" customHeight="true" outlineLevel="0" collapsed="false">
      <c r="B318" s="51"/>
      <c r="D318" s="52"/>
      <c r="E318" s="53"/>
      <c r="F318" s="53"/>
    </row>
    <row r="319" customFormat="false" ht="12.75" hidden="false" customHeight="true" outlineLevel="0" collapsed="false">
      <c r="B319" s="51"/>
      <c r="D319" s="52"/>
      <c r="E319" s="53"/>
      <c r="F319" s="53"/>
    </row>
    <row r="320" customFormat="false" ht="12.75" hidden="false" customHeight="true" outlineLevel="0" collapsed="false">
      <c r="B320" s="51"/>
      <c r="D320" s="52"/>
      <c r="E320" s="53"/>
      <c r="F320" s="53"/>
    </row>
    <row r="321" customFormat="false" ht="12.75" hidden="false" customHeight="true" outlineLevel="0" collapsed="false">
      <c r="B321" s="51"/>
      <c r="D321" s="52"/>
      <c r="E321" s="53"/>
      <c r="F321" s="53"/>
    </row>
    <row r="322" customFormat="false" ht="12.75" hidden="false" customHeight="true" outlineLevel="0" collapsed="false">
      <c r="B322" s="51"/>
      <c r="D322" s="52"/>
      <c r="E322" s="53"/>
      <c r="F322" s="53"/>
    </row>
    <row r="323" customFormat="false" ht="12.75" hidden="false" customHeight="true" outlineLevel="0" collapsed="false">
      <c r="B323" s="51"/>
      <c r="D323" s="52"/>
      <c r="E323" s="53"/>
      <c r="F323" s="53"/>
    </row>
    <row r="324" customFormat="false" ht="12.75" hidden="false" customHeight="true" outlineLevel="0" collapsed="false">
      <c r="B324" s="51"/>
      <c r="D324" s="52"/>
      <c r="E324" s="53"/>
      <c r="F324" s="53"/>
    </row>
    <row r="325" customFormat="false" ht="12.75" hidden="false" customHeight="true" outlineLevel="0" collapsed="false">
      <c r="B325" s="51"/>
      <c r="D325" s="52"/>
      <c r="E325" s="53"/>
      <c r="F325" s="53"/>
    </row>
    <row r="326" customFormat="false" ht="12.75" hidden="false" customHeight="true" outlineLevel="0" collapsed="false">
      <c r="B326" s="51"/>
      <c r="D326" s="52"/>
      <c r="E326" s="53"/>
      <c r="F326" s="53"/>
    </row>
    <row r="327" customFormat="false" ht="12.75" hidden="false" customHeight="true" outlineLevel="0" collapsed="false">
      <c r="B327" s="51"/>
      <c r="D327" s="52"/>
      <c r="E327" s="53"/>
      <c r="F327" s="53"/>
    </row>
    <row r="328" customFormat="false" ht="12.75" hidden="false" customHeight="true" outlineLevel="0" collapsed="false">
      <c r="B328" s="51"/>
      <c r="D328" s="52"/>
      <c r="E328" s="53"/>
      <c r="F328" s="53"/>
    </row>
    <row r="329" customFormat="false" ht="12.75" hidden="false" customHeight="true" outlineLevel="0" collapsed="false">
      <c r="B329" s="51"/>
      <c r="D329" s="52"/>
      <c r="E329" s="53"/>
      <c r="F329" s="53"/>
    </row>
    <row r="330" customFormat="false" ht="12.75" hidden="false" customHeight="true" outlineLevel="0" collapsed="false">
      <c r="B330" s="51"/>
      <c r="D330" s="52"/>
      <c r="E330" s="53"/>
      <c r="F330" s="53"/>
    </row>
    <row r="331" customFormat="false" ht="12.75" hidden="false" customHeight="true" outlineLevel="0" collapsed="false">
      <c r="B331" s="51"/>
      <c r="D331" s="52"/>
      <c r="E331" s="53"/>
      <c r="F331" s="53"/>
    </row>
    <row r="332" customFormat="false" ht="12.75" hidden="false" customHeight="true" outlineLevel="0" collapsed="false">
      <c r="B332" s="51"/>
      <c r="D332" s="52"/>
      <c r="E332" s="53"/>
      <c r="F332" s="53"/>
    </row>
    <row r="333" customFormat="false" ht="12.75" hidden="false" customHeight="true" outlineLevel="0" collapsed="false">
      <c r="B333" s="51"/>
      <c r="D333" s="52"/>
      <c r="E333" s="53"/>
      <c r="F333" s="53"/>
    </row>
    <row r="334" customFormat="false" ht="12.75" hidden="false" customHeight="true" outlineLevel="0" collapsed="false">
      <c r="B334" s="51"/>
      <c r="D334" s="52"/>
      <c r="E334" s="53"/>
      <c r="F334" s="53"/>
    </row>
    <row r="335" customFormat="false" ht="12.75" hidden="false" customHeight="true" outlineLevel="0" collapsed="false">
      <c r="B335" s="51"/>
      <c r="D335" s="52"/>
      <c r="E335" s="53"/>
      <c r="F335" s="53"/>
    </row>
    <row r="336" customFormat="false" ht="12.75" hidden="false" customHeight="true" outlineLevel="0" collapsed="false">
      <c r="B336" s="51"/>
      <c r="D336" s="52"/>
      <c r="E336" s="53"/>
      <c r="F336" s="53"/>
    </row>
    <row r="337" customFormat="false" ht="12.75" hidden="false" customHeight="true" outlineLevel="0" collapsed="false">
      <c r="B337" s="51"/>
      <c r="D337" s="52"/>
      <c r="E337" s="53"/>
      <c r="F337" s="53"/>
    </row>
    <row r="338" customFormat="false" ht="12.75" hidden="false" customHeight="true" outlineLevel="0" collapsed="false">
      <c r="B338" s="51"/>
      <c r="D338" s="52"/>
      <c r="E338" s="53"/>
      <c r="F338" s="53"/>
    </row>
    <row r="339" customFormat="false" ht="12.75" hidden="false" customHeight="true" outlineLevel="0" collapsed="false">
      <c r="B339" s="51"/>
      <c r="D339" s="52"/>
      <c r="E339" s="53"/>
      <c r="F339" s="53"/>
    </row>
    <row r="340" customFormat="false" ht="12.75" hidden="false" customHeight="true" outlineLevel="0" collapsed="false">
      <c r="B340" s="51"/>
      <c r="D340" s="52"/>
      <c r="E340" s="53"/>
      <c r="F340" s="53"/>
    </row>
    <row r="341" customFormat="false" ht="12.75" hidden="false" customHeight="true" outlineLevel="0" collapsed="false">
      <c r="B341" s="51"/>
      <c r="D341" s="52"/>
      <c r="E341" s="53"/>
      <c r="F341" s="53"/>
    </row>
    <row r="342" customFormat="false" ht="12.75" hidden="false" customHeight="true" outlineLevel="0" collapsed="false">
      <c r="B342" s="51"/>
      <c r="D342" s="52"/>
      <c r="E342" s="53"/>
      <c r="F342" s="53"/>
    </row>
    <row r="343" customFormat="false" ht="12.75" hidden="false" customHeight="true" outlineLevel="0" collapsed="false">
      <c r="B343" s="51"/>
      <c r="D343" s="52"/>
      <c r="E343" s="53"/>
      <c r="F343" s="53"/>
    </row>
    <row r="344" customFormat="false" ht="12.75" hidden="false" customHeight="true" outlineLevel="0" collapsed="false">
      <c r="B344" s="51"/>
      <c r="D344" s="52"/>
      <c r="E344" s="53"/>
      <c r="F344" s="53"/>
    </row>
    <row r="345" customFormat="false" ht="12.75" hidden="false" customHeight="true" outlineLevel="0" collapsed="false">
      <c r="B345" s="51"/>
      <c r="D345" s="52"/>
      <c r="E345" s="53"/>
      <c r="F345" s="53"/>
    </row>
    <row r="346" customFormat="false" ht="12.75" hidden="false" customHeight="true" outlineLevel="0" collapsed="false">
      <c r="B346" s="51"/>
      <c r="D346" s="52"/>
      <c r="E346" s="53"/>
      <c r="F346" s="53"/>
    </row>
    <row r="347" customFormat="false" ht="12.75" hidden="false" customHeight="true" outlineLevel="0" collapsed="false">
      <c r="B347" s="51"/>
      <c r="D347" s="52"/>
      <c r="E347" s="53"/>
      <c r="F347" s="53"/>
    </row>
    <row r="348" customFormat="false" ht="12.75" hidden="false" customHeight="true" outlineLevel="0" collapsed="false">
      <c r="B348" s="51"/>
      <c r="D348" s="52"/>
      <c r="E348" s="53"/>
      <c r="F348" s="53"/>
    </row>
    <row r="349" customFormat="false" ht="12.75" hidden="false" customHeight="true" outlineLevel="0" collapsed="false">
      <c r="B349" s="51"/>
      <c r="D349" s="52"/>
      <c r="E349" s="53"/>
      <c r="F349" s="53"/>
    </row>
    <row r="350" customFormat="false" ht="12.75" hidden="false" customHeight="true" outlineLevel="0" collapsed="false">
      <c r="B350" s="51"/>
      <c r="D350" s="52"/>
      <c r="E350" s="53"/>
      <c r="F350" s="53"/>
    </row>
    <row r="351" customFormat="false" ht="12.75" hidden="false" customHeight="true" outlineLevel="0" collapsed="false">
      <c r="B351" s="51"/>
      <c r="D351" s="52"/>
      <c r="E351" s="53"/>
      <c r="F351" s="53"/>
    </row>
    <row r="352" customFormat="false" ht="12.75" hidden="false" customHeight="true" outlineLevel="0" collapsed="false">
      <c r="B352" s="51"/>
      <c r="D352" s="52"/>
      <c r="E352" s="53"/>
      <c r="F352" s="53"/>
    </row>
    <row r="353" customFormat="false" ht="12.75" hidden="false" customHeight="true" outlineLevel="0" collapsed="false">
      <c r="B353" s="51"/>
      <c r="D353" s="52"/>
      <c r="E353" s="53"/>
      <c r="F353" s="53"/>
    </row>
    <row r="354" customFormat="false" ht="12.75" hidden="false" customHeight="true" outlineLevel="0" collapsed="false">
      <c r="B354" s="51"/>
      <c r="D354" s="52"/>
      <c r="E354" s="53"/>
      <c r="F354" s="53"/>
    </row>
    <row r="355" customFormat="false" ht="12.75" hidden="false" customHeight="true" outlineLevel="0" collapsed="false">
      <c r="B355" s="51"/>
      <c r="D355" s="52"/>
      <c r="E355" s="53"/>
      <c r="F355" s="53"/>
    </row>
    <row r="356" customFormat="false" ht="12.75" hidden="false" customHeight="true" outlineLevel="0" collapsed="false">
      <c r="B356" s="51"/>
      <c r="D356" s="52"/>
      <c r="E356" s="53"/>
      <c r="F356" s="53"/>
    </row>
    <row r="357" customFormat="false" ht="12.75" hidden="false" customHeight="true" outlineLevel="0" collapsed="false">
      <c r="B357" s="51"/>
      <c r="D357" s="52"/>
      <c r="E357" s="53"/>
      <c r="F357" s="53"/>
    </row>
    <row r="358" customFormat="false" ht="12.75" hidden="false" customHeight="true" outlineLevel="0" collapsed="false">
      <c r="B358" s="51"/>
      <c r="D358" s="52"/>
      <c r="E358" s="53"/>
      <c r="F358" s="53"/>
    </row>
    <row r="359" customFormat="false" ht="12.75" hidden="false" customHeight="true" outlineLevel="0" collapsed="false">
      <c r="B359" s="51"/>
      <c r="D359" s="52"/>
      <c r="E359" s="53"/>
      <c r="F359" s="53"/>
    </row>
    <row r="360" customFormat="false" ht="12.75" hidden="false" customHeight="true" outlineLevel="0" collapsed="false">
      <c r="B360" s="51"/>
      <c r="D360" s="52"/>
      <c r="E360" s="53"/>
      <c r="F360" s="53"/>
    </row>
    <row r="361" customFormat="false" ht="12.75" hidden="false" customHeight="true" outlineLevel="0" collapsed="false">
      <c r="B361" s="51"/>
      <c r="D361" s="52"/>
      <c r="E361" s="53"/>
      <c r="F361" s="53"/>
    </row>
    <row r="362" customFormat="false" ht="12.75" hidden="false" customHeight="true" outlineLevel="0" collapsed="false">
      <c r="B362" s="51"/>
      <c r="D362" s="52"/>
      <c r="E362" s="53"/>
      <c r="F362" s="53"/>
    </row>
    <row r="363" customFormat="false" ht="12.75" hidden="false" customHeight="true" outlineLevel="0" collapsed="false">
      <c r="B363" s="51"/>
      <c r="D363" s="52"/>
      <c r="E363" s="53"/>
      <c r="F363" s="53"/>
    </row>
    <row r="364" customFormat="false" ht="12.75" hidden="false" customHeight="true" outlineLevel="0" collapsed="false">
      <c r="B364" s="51"/>
      <c r="D364" s="52"/>
      <c r="E364" s="53"/>
      <c r="F364" s="53"/>
    </row>
    <row r="365" customFormat="false" ht="12.75" hidden="false" customHeight="true" outlineLevel="0" collapsed="false">
      <c r="B365" s="51"/>
      <c r="D365" s="52"/>
      <c r="E365" s="53"/>
      <c r="F365" s="53"/>
    </row>
    <row r="366" customFormat="false" ht="12.75" hidden="false" customHeight="true" outlineLevel="0" collapsed="false">
      <c r="B366" s="51"/>
      <c r="D366" s="52"/>
      <c r="E366" s="53"/>
      <c r="F366" s="53"/>
    </row>
    <row r="367" customFormat="false" ht="12.75" hidden="false" customHeight="true" outlineLevel="0" collapsed="false">
      <c r="B367" s="51"/>
      <c r="D367" s="52"/>
      <c r="E367" s="53"/>
      <c r="F367" s="53"/>
    </row>
    <row r="368" customFormat="false" ht="12.75" hidden="false" customHeight="true" outlineLevel="0" collapsed="false">
      <c r="B368" s="51"/>
      <c r="D368" s="52"/>
      <c r="E368" s="53"/>
      <c r="F368" s="53"/>
    </row>
    <row r="369" customFormat="false" ht="12.75" hidden="false" customHeight="true" outlineLevel="0" collapsed="false">
      <c r="B369" s="51"/>
      <c r="D369" s="52"/>
      <c r="E369" s="53"/>
      <c r="F369" s="53"/>
    </row>
    <row r="370" customFormat="false" ht="12.75" hidden="false" customHeight="true" outlineLevel="0" collapsed="false">
      <c r="B370" s="51"/>
      <c r="D370" s="52"/>
      <c r="E370" s="53"/>
      <c r="F370" s="53"/>
    </row>
    <row r="371" customFormat="false" ht="12.75" hidden="false" customHeight="true" outlineLevel="0" collapsed="false">
      <c r="B371" s="51"/>
      <c r="D371" s="52"/>
      <c r="E371" s="53"/>
      <c r="F371" s="53"/>
    </row>
    <row r="372" customFormat="false" ht="12.75" hidden="false" customHeight="true" outlineLevel="0" collapsed="false">
      <c r="B372" s="51"/>
      <c r="D372" s="52"/>
      <c r="E372" s="53"/>
      <c r="F372" s="53"/>
    </row>
    <row r="373" customFormat="false" ht="12.75" hidden="false" customHeight="true" outlineLevel="0" collapsed="false">
      <c r="B373" s="51"/>
      <c r="D373" s="52"/>
      <c r="E373" s="53"/>
      <c r="F373" s="53"/>
    </row>
    <row r="374" customFormat="false" ht="12.75" hidden="false" customHeight="true" outlineLevel="0" collapsed="false">
      <c r="B374" s="51"/>
      <c r="D374" s="52"/>
      <c r="E374" s="53"/>
      <c r="F374" s="53"/>
    </row>
    <row r="375" customFormat="false" ht="12.75" hidden="false" customHeight="true" outlineLevel="0" collapsed="false">
      <c r="B375" s="51"/>
      <c r="D375" s="52"/>
      <c r="E375" s="53"/>
      <c r="F375" s="53"/>
    </row>
    <row r="376" customFormat="false" ht="12.75" hidden="false" customHeight="true" outlineLevel="0" collapsed="false">
      <c r="B376" s="51"/>
      <c r="D376" s="52"/>
      <c r="E376" s="53"/>
      <c r="F376" s="53"/>
    </row>
    <row r="377" customFormat="false" ht="12.75" hidden="false" customHeight="true" outlineLevel="0" collapsed="false">
      <c r="B377" s="51"/>
      <c r="D377" s="52"/>
      <c r="E377" s="53"/>
      <c r="F377" s="53"/>
    </row>
    <row r="378" customFormat="false" ht="12.75" hidden="false" customHeight="true" outlineLevel="0" collapsed="false">
      <c r="B378" s="51"/>
      <c r="D378" s="52"/>
      <c r="E378" s="53"/>
      <c r="F378" s="53"/>
    </row>
    <row r="379" customFormat="false" ht="12.75" hidden="false" customHeight="true" outlineLevel="0" collapsed="false">
      <c r="B379" s="51"/>
      <c r="D379" s="52"/>
      <c r="E379" s="53"/>
      <c r="F379" s="53"/>
    </row>
    <row r="380" customFormat="false" ht="12.75" hidden="false" customHeight="true" outlineLevel="0" collapsed="false">
      <c r="B380" s="51"/>
      <c r="D380" s="52"/>
      <c r="E380" s="53"/>
      <c r="F380" s="53"/>
    </row>
    <row r="381" customFormat="false" ht="12.75" hidden="false" customHeight="true" outlineLevel="0" collapsed="false">
      <c r="B381" s="51"/>
      <c r="D381" s="52"/>
      <c r="E381" s="53"/>
      <c r="F381" s="53"/>
    </row>
    <row r="382" customFormat="false" ht="12.75" hidden="false" customHeight="true" outlineLevel="0" collapsed="false">
      <c r="B382" s="51"/>
      <c r="D382" s="52"/>
      <c r="E382" s="53"/>
      <c r="F382" s="53"/>
    </row>
    <row r="383" customFormat="false" ht="12.75" hidden="false" customHeight="true" outlineLevel="0" collapsed="false">
      <c r="B383" s="51"/>
      <c r="D383" s="52"/>
      <c r="E383" s="53"/>
      <c r="F383" s="53"/>
    </row>
    <row r="384" customFormat="false" ht="12.75" hidden="false" customHeight="true" outlineLevel="0" collapsed="false">
      <c r="B384" s="51"/>
      <c r="D384" s="52"/>
      <c r="E384" s="53"/>
      <c r="F384" s="53"/>
    </row>
    <row r="385" customFormat="false" ht="12.75" hidden="false" customHeight="true" outlineLevel="0" collapsed="false">
      <c r="B385" s="51"/>
      <c r="D385" s="52"/>
      <c r="E385" s="53"/>
      <c r="F385" s="53"/>
    </row>
    <row r="386" customFormat="false" ht="12.75" hidden="false" customHeight="true" outlineLevel="0" collapsed="false">
      <c r="B386" s="51"/>
      <c r="D386" s="52"/>
      <c r="E386" s="53"/>
      <c r="F386" s="53"/>
    </row>
    <row r="387" customFormat="false" ht="12.75" hidden="false" customHeight="true" outlineLevel="0" collapsed="false">
      <c r="B387" s="51"/>
      <c r="D387" s="52"/>
      <c r="E387" s="53"/>
      <c r="F387" s="53"/>
    </row>
    <row r="388" customFormat="false" ht="12.75" hidden="false" customHeight="true" outlineLevel="0" collapsed="false">
      <c r="B388" s="51"/>
      <c r="D388" s="52"/>
      <c r="E388" s="53"/>
      <c r="F388" s="53"/>
    </row>
    <row r="389" customFormat="false" ht="12.75" hidden="false" customHeight="true" outlineLevel="0" collapsed="false">
      <c r="B389" s="51"/>
      <c r="D389" s="52"/>
      <c r="E389" s="53"/>
      <c r="F389" s="53"/>
    </row>
    <row r="390" customFormat="false" ht="12.75" hidden="false" customHeight="true" outlineLevel="0" collapsed="false">
      <c r="B390" s="51"/>
      <c r="D390" s="52"/>
      <c r="E390" s="53"/>
      <c r="F390" s="53"/>
    </row>
    <row r="391" customFormat="false" ht="12.75" hidden="false" customHeight="true" outlineLevel="0" collapsed="false">
      <c r="B391" s="51"/>
      <c r="D391" s="52"/>
      <c r="E391" s="53"/>
      <c r="F391" s="53"/>
    </row>
    <row r="392" customFormat="false" ht="12.75" hidden="false" customHeight="true" outlineLevel="0" collapsed="false">
      <c r="B392" s="51"/>
      <c r="D392" s="52"/>
      <c r="E392" s="53"/>
      <c r="F392" s="53"/>
    </row>
    <row r="393" customFormat="false" ht="12.75" hidden="false" customHeight="true" outlineLevel="0" collapsed="false">
      <c r="B393" s="51"/>
      <c r="D393" s="52"/>
      <c r="E393" s="53"/>
      <c r="F393" s="53"/>
    </row>
    <row r="394" customFormat="false" ht="12.75" hidden="false" customHeight="true" outlineLevel="0" collapsed="false">
      <c r="B394" s="51"/>
      <c r="D394" s="52"/>
      <c r="E394" s="53"/>
      <c r="F394" s="53"/>
    </row>
    <row r="395" customFormat="false" ht="12.75" hidden="false" customHeight="true" outlineLevel="0" collapsed="false">
      <c r="B395" s="51"/>
      <c r="D395" s="52"/>
      <c r="E395" s="53"/>
      <c r="F395" s="53"/>
    </row>
    <row r="396" customFormat="false" ht="12.75" hidden="false" customHeight="true" outlineLevel="0" collapsed="false">
      <c r="B396" s="51"/>
      <c r="D396" s="52"/>
      <c r="E396" s="53"/>
      <c r="F396" s="53"/>
    </row>
    <row r="397" customFormat="false" ht="12.75" hidden="false" customHeight="true" outlineLevel="0" collapsed="false">
      <c r="B397" s="51"/>
      <c r="D397" s="52"/>
      <c r="E397" s="53"/>
      <c r="F397" s="53"/>
    </row>
    <row r="398" customFormat="false" ht="12.75" hidden="false" customHeight="true" outlineLevel="0" collapsed="false">
      <c r="B398" s="51"/>
      <c r="D398" s="52"/>
      <c r="E398" s="53"/>
      <c r="F398" s="53"/>
    </row>
    <row r="399" customFormat="false" ht="12.75" hidden="false" customHeight="true" outlineLevel="0" collapsed="false">
      <c r="B399" s="51"/>
      <c r="D399" s="52"/>
      <c r="E399" s="53"/>
      <c r="F399" s="53"/>
    </row>
    <row r="400" customFormat="false" ht="12.75" hidden="false" customHeight="true" outlineLevel="0" collapsed="false">
      <c r="B400" s="51"/>
      <c r="D400" s="52"/>
      <c r="E400" s="53"/>
      <c r="F400" s="53"/>
    </row>
    <row r="401" customFormat="false" ht="12.75" hidden="false" customHeight="true" outlineLevel="0" collapsed="false">
      <c r="B401" s="51"/>
      <c r="D401" s="52"/>
      <c r="E401" s="53"/>
      <c r="F401" s="53"/>
    </row>
    <row r="402" customFormat="false" ht="12.75" hidden="false" customHeight="true" outlineLevel="0" collapsed="false">
      <c r="B402" s="51"/>
      <c r="D402" s="52"/>
      <c r="E402" s="53"/>
      <c r="F402" s="53"/>
    </row>
    <row r="403" customFormat="false" ht="12.75" hidden="false" customHeight="true" outlineLevel="0" collapsed="false">
      <c r="B403" s="51"/>
      <c r="D403" s="52"/>
      <c r="E403" s="53"/>
      <c r="F403" s="53"/>
    </row>
    <row r="404" customFormat="false" ht="12.75" hidden="false" customHeight="true" outlineLevel="0" collapsed="false">
      <c r="B404" s="51"/>
      <c r="D404" s="52"/>
      <c r="E404" s="53"/>
      <c r="F404" s="53"/>
    </row>
    <row r="405" customFormat="false" ht="12.75" hidden="false" customHeight="true" outlineLevel="0" collapsed="false">
      <c r="B405" s="51"/>
      <c r="D405" s="52"/>
      <c r="E405" s="53"/>
      <c r="F405" s="53"/>
    </row>
    <row r="406" customFormat="false" ht="12.75" hidden="false" customHeight="true" outlineLevel="0" collapsed="false">
      <c r="B406" s="51"/>
      <c r="D406" s="52"/>
      <c r="E406" s="53"/>
      <c r="F406" s="53"/>
    </row>
    <row r="407" customFormat="false" ht="12.75" hidden="false" customHeight="true" outlineLevel="0" collapsed="false">
      <c r="B407" s="51"/>
      <c r="D407" s="52"/>
      <c r="E407" s="53"/>
      <c r="F407" s="53"/>
    </row>
    <row r="408" customFormat="false" ht="12.75" hidden="false" customHeight="true" outlineLevel="0" collapsed="false">
      <c r="B408" s="51"/>
      <c r="D408" s="52"/>
      <c r="E408" s="53"/>
      <c r="F408" s="53"/>
    </row>
    <row r="409" customFormat="false" ht="12.75" hidden="false" customHeight="true" outlineLevel="0" collapsed="false">
      <c r="B409" s="51"/>
      <c r="D409" s="52"/>
      <c r="E409" s="53"/>
      <c r="F409" s="53"/>
    </row>
    <row r="410" customFormat="false" ht="12.75" hidden="false" customHeight="true" outlineLevel="0" collapsed="false">
      <c r="B410" s="51"/>
      <c r="D410" s="52"/>
      <c r="E410" s="53"/>
      <c r="F410" s="53"/>
    </row>
    <row r="411" customFormat="false" ht="12.75" hidden="false" customHeight="true" outlineLevel="0" collapsed="false">
      <c r="B411" s="51"/>
      <c r="D411" s="52"/>
      <c r="E411" s="53"/>
      <c r="F411" s="53"/>
    </row>
    <row r="412" customFormat="false" ht="12.75" hidden="false" customHeight="true" outlineLevel="0" collapsed="false">
      <c r="B412" s="51"/>
      <c r="D412" s="52"/>
      <c r="E412" s="53"/>
      <c r="F412" s="53"/>
    </row>
    <row r="413" customFormat="false" ht="12.75" hidden="false" customHeight="true" outlineLevel="0" collapsed="false">
      <c r="B413" s="51"/>
      <c r="D413" s="52"/>
      <c r="E413" s="53"/>
      <c r="F413" s="53"/>
    </row>
    <row r="414" customFormat="false" ht="12.75" hidden="false" customHeight="true" outlineLevel="0" collapsed="false">
      <c r="B414" s="51"/>
      <c r="D414" s="52"/>
      <c r="E414" s="53"/>
      <c r="F414" s="53"/>
    </row>
    <row r="415" customFormat="false" ht="12.75" hidden="false" customHeight="true" outlineLevel="0" collapsed="false">
      <c r="B415" s="51"/>
      <c r="D415" s="52"/>
      <c r="E415" s="53"/>
      <c r="F415" s="53"/>
    </row>
    <row r="416" customFormat="false" ht="12.75" hidden="false" customHeight="true" outlineLevel="0" collapsed="false">
      <c r="B416" s="51"/>
      <c r="D416" s="52"/>
      <c r="E416" s="53"/>
      <c r="F416" s="53"/>
    </row>
    <row r="417" customFormat="false" ht="12.75" hidden="false" customHeight="true" outlineLevel="0" collapsed="false">
      <c r="B417" s="51"/>
      <c r="D417" s="52"/>
      <c r="E417" s="53"/>
      <c r="F417" s="53"/>
    </row>
    <row r="418" customFormat="false" ht="12.75" hidden="false" customHeight="true" outlineLevel="0" collapsed="false">
      <c r="B418" s="51"/>
      <c r="D418" s="52"/>
      <c r="E418" s="53"/>
      <c r="F418" s="53"/>
    </row>
    <row r="419" customFormat="false" ht="12.75" hidden="false" customHeight="true" outlineLevel="0" collapsed="false">
      <c r="B419" s="51"/>
      <c r="D419" s="52"/>
      <c r="E419" s="53"/>
      <c r="F419" s="53"/>
    </row>
    <row r="420" customFormat="false" ht="12.75" hidden="false" customHeight="true" outlineLevel="0" collapsed="false">
      <c r="B420" s="51"/>
      <c r="D420" s="52"/>
      <c r="E420" s="53"/>
      <c r="F420" s="53"/>
    </row>
    <row r="421" customFormat="false" ht="12.75" hidden="false" customHeight="true" outlineLevel="0" collapsed="false">
      <c r="B421" s="51"/>
      <c r="D421" s="52"/>
      <c r="E421" s="53"/>
      <c r="F421" s="53"/>
    </row>
    <row r="422" customFormat="false" ht="12.75" hidden="false" customHeight="true" outlineLevel="0" collapsed="false">
      <c r="B422" s="51"/>
      <c r="D422" s="52"/>
      <c r="E422" s="53"/>
      <c r="F422" s="53"/>
    </row>
    <row r="423" customFormat="false" ht="12.75" hidden="false" customHeight="true" outlineLevel="0" collapsed="false">
      <c r="B423" s="51"/>
      <c r="D423" s="52"/>
      <c r="E423" s="53"/>
      <c r="F423" s="53"/>
    </row>
    <row r="424" customFormat="false" ht="12.75" hidden="false" customHeight="true" outlineLevel="0" collapsed="false">
      <c r="B424" s="51"/>
      <c r="D424" s="52"/>
      <c r="E424" s="53"/>
      <c r="F424" s="53"/>
    </row>
    <row r="425" customFormat="false" ht="12.75" hidden="false" customHeight="true" outlineLevel="0" collapsed="false">
      <c r="B425" s="51"/>
      <c r="D425" s="52"/>
      <c r="E425" s="53"/>
      <c r="F425" s="53"/>
    </row>
    <row r="426" customFormat="false" ht="12.75" hidden="false" customHeight="true" outlineLevel="0" collapsed="false">
      <c r="B426" s="51"/>
      <c r="D426" s="52"/>
      <c r="E426" s="53"/>
      <c r="F426" s="53"/>
    </row>
    <row r="427" customFormat="false" ht="12.75" hidden="false" customHeight="true" outlineLevel="0" collapsed="false">
      <c r="B427" s="51"/>
      <c r="D427" s="52"/>
      <c r="E427" s="53"/>
      <c r="F427" s="53"/>
    </row>
    <row r="428" customFormat="false" ht="12.75" hidden="false" customHeight="true" outlineLevel="0" collapsed="false">
      <c r="B428" s="51"/>
      <c r="D428" s="52"/>
      <c r="E428" s="53"/>
      <c r="F428" s="53"/>
    </row>
    <row r="429" customFormat="false" ht="12.75" hidden="false" customHeight="true" outlineLevel="0" collapsed="false">
      <c r="B429" s="51"/>
      <c r="D429" s="52"/>
      <c r="E429" s="53"/>
      <c r="F429" s="53"/>
    </row>
    <row r="430" customFormat="false" ht="12.75" hidden="false" customHeight="true" outlineLevel="0" collapsed="false">
      <c r="B430" s="51"/>
      <c r="D430" s="52"/>
      <c r="E430" s="53"/>
      <c r="F430" s="53"/>
    </row>
    <row r="431" customFormat="false" ht="12.75" hidden="false" customHeight="true" outlineLevel="0" collapsed="false">
      <c r="B431" s="51"/>
      <c r="D431" s="52"/>
      <c r="E431" s="53"/>
      <c r="F431" s="53"/>
    </row>
    <row r="432" customFormat="false" ht="12.75" hidden="false" customHeight="true" outlineLevel="0" collapsed="false">
      <c r="B432" s="51"/>
      <c r="D432" s="52"/>
      <c r="E432" s="53"/>
      <c r="F432" s="53"/>
    </row>
    <row r="433" customFormat="false" ht="12.75" hidden="false" customHeight="true" outlineLevel="0" collapsed="false">
      <c r="B433" s="51"/>
      <c r="D433" s="52"/>
      <c r="E433" s="53"/>
      <c r="F433" s="53"/>
    </row>
    <row r="434" customFormat="false" ht="12.75" hidden="false" customHeight="true" outlineLevel="0" collapsed="false">
      <c r="B434" s="51"/>
      <c r="D434" s="52"/>
      <c r="E434" s="53"/>
      <c r="F434" s="53"/>
    </row>
    <row r="435" customFormat="false" ht="12.75" hidden="false" customHeight="true" outlineLevel="0" collapsed="false">
      <c r="B435" s="51"/>
      <c r="D435" s="52"/>
      <c r="E435" s="53"/>
      <c r="F435" s="53"/>
    </row>
    <row r="436" customFormat="false" ht="12.75" hidden="false" customHeight="true" outlineLevel="0" collapsed="false">
      <c r="B436" s="51"/>
      <c r="D436" s="52"/>
      <c r="E436" s="53"/>
      <c r="F436" s="53"/>
    </row>
    <row r="437" customFormat="false" ht="12.75" hidden="false" customHeight="true" outlineLevel="0" collapsed="false">
      <c r="B437" s="51"/>
      <c r="D437" s="52"/>
      <c r="E437" s="53"/>
      <c r="F437" s="53"/>
    </row>
    <row r="438" customFormat="false" ht="12.75" hidden="false" customHeight="true" outlineLevel="0" collapsed="false">
      <c r="B438" s="51"/>
      <c r="D438" s="52"/>
      <c r="E438" s="53"/>
      <c r="F438" s="53"/>
    </row>
    <row r="439" customFormat="false" ht="12.75" hidden="false" customHeight="true" outlineLevel="0" collapsed="false">
      <c r="B439" s="51"/>
      <c r="D439" s="52"/>
      <c r="E439" s="53"/>
      <c r="F439" s="53"/>
    </row>
    <row r="440" customFormat="false" ht="12.75" hidden="false" customHeight="true" outlineLevel="0" collapsed="false">
      <c r="B440" s="51"/>
      <c r="D440" s="52"/>
      <c r="E440" s="53"/>
      <c r="F440" s="53"/>
    </row>
    <row r="441" customFormat="false" ht="12.75" hidden="false" customHeight="true" outlineLevel="0" collapsed="false">
      <c r="B441" s="51"/>
      <c r="D441" s="52"/>
      <c r="E441" s="53"/>
      <c r="F441" s="53"/>
    </row>
    <row r="442" customFormat="false" ht="12.75" hidden="false" customHeight="true" outlineLevel="0" collapsed="false">
      <c r="B442" s="51"/>
      <c r="D442" s="52"/>
      <c r="E442" s="53"/>
      <c r="F442" s="53"/>
    </row>
    <row r="443" customFormat="false" ht="12.75" hidden="false" customHeight="true" outlineLevel="0" collapsed="false">
      <c r="B443" s="51"/>
      <c r="D443" s="52"/>
      <c r="E443" s="53"/>
      <c r="F443" s="53"/>
    </row>
    <row r="444" customFormat="false" ht="12.75" hidden="false" customHeight="true" outlineLevel="0" collapsed="false">
      <c r="B444" s="51"/>
      <c r="D444" s="52"/>
      <c r="E444" s="53"/>
      <c r="F444" s="53"/>
    </row>
    <row r="445" customFormat="false" ht="12.75" hidden="false" customHeight="true" outlineLevel="0" collapsed="false">
      <c r="B445" s="51"/>
      <c r="D445" s="52"/>
      <c r="E445" s="53"/>
      <c r="F445" s="53"/>
    </row>
    <row r="446" customFormat="false" ht="12.75" hidden="false" customHeight="true" outlineLevel="0" collapsed="false">
      <c r="B446" s="51"/>
      <c r="D446" s="52"/>
      <c r="E446" s="53"/>
      <c r="F446" s="53"/>
    </row>
    <row r="447" customFormat="false" ht="12.75" hidden="false" customHeight="true" outlineLevel="0" collapsed="false">
      <c r="B447" s="51"/>
      <c r="D447" s="52"/>
      <c r="E447" s="53"/>
      <c r="F447" s="53"/>
    </row>
    <row r="448" customFormat="false" ht="12.75" hidden="false" customHeight="true" outlineLevel="0" collapsed="false">
      <c r="B448" s="51"/>
      <c r="D448" s="52"/>
      <c r="E448" s="53"/>
      <c r="F448" s="53"/>
    </row>
    <row r="449" customFormat="false" ht="12.75" hidden="false" customHeight="true" outlineLevel="0" collapsed="false">
      <c r="B449" s="51"/>
      <c r="D449" s="52"/>
      <c r="E449" s="53"/>
      <c r="F449" s="53"/>
    </row>
    <row r="450" customFormat="false" ht="12.75" hidden="false" customHeight="true" outlineLevel="0" collapsed="false">
      <c r="B450" s="51"/>
      <c r="D450" s="52"/>
      <c r="E450" s="53"/>
      <c r="F450" s="53"/>
    </row>
    <row r="451" customFormat="false" ht="12.75" hidden="false" customHeight="true" outlineLevel="0" collapsed="false">
      <c r="B451" s="51"/>
      <c r="D451" s="52"/>
      <c r="E451" s="53"/>
      <c r="F451" s="53"/>
    </row>
    <row r="452" customFormat="false" ht="12.75" hidden="false" customHeight="true" outlineLevel="0" collapsed="false">
      <c r="B452" s="51"/>
      <c r="D452" s="52"/>
      <c r="E452" s="53"/>
      <c r="F452" s="53"/>
    </row>
    <row r="453" customFormat="false" ht="12.75" hidden="false" customHeight="true" outlineLevel="0" collapsed="false">
      <c r="B453" s="51"/>
      <c r="D453" s="52"/>
      <c r="E453" s="53"/>
      <c r="F453" s="53"/>
    </row>
    <row r="454" customFormat="false" ht="12.75" hidden="false" customHeight="true" outlineLevel="0" collapsed="false">
      <c r="B454" s="51"/>
      <c r="D454" s="52"/>
      <c r="E454" s="53"/>
      <c r="F454" s="53"/>
    </row>
    <row r="455" customFormat="false" ht="12.75" hidden="false" customHeight="true" outlineLevel="0" collapsed="false">
      <c r="B455" s="51"/>
      <c r="D455" s="52"/>
      <c r="E455" s="53"/>
      <c r="F455" s="53"/>
    </row>
    <row r="456" customFormat="false" ht="12.75" hidden="false" customHeight="true" outlineLevel="0" collapsed="false">
      <c r="B456" s="51"/>
      <c r="D456" s="52"/>
      <c r="E456" s="53"/>
      <c r="F456" s="53"/>
    </row>
    <row r="457" customFormat="false" ht="12.75" hidden="false" customHeight="true" outlineLevel="0" collapsed="false">
      <c r="B457" s="51"/>
      <c r="D457" s="52"/>
      <c r="E457" s="53"/>
      <c r="F457" s="53"/>
    </row>
    <row r="458" customFormat="false" ht="12.75" hidden="false" customHeight="true" outlineLevel="0" collapsed="false">
      <c r="B458" s="51"/>
      <c r="D458" s="52"/>
      <c r="E458" s="53"/>
      <c r="F458" s="53"/>
    </row>
    <row r="459" customFormat="false" ht="12.75" hidden="false" customHeight="true" outlineLevel="0" collapsed="false">
      <c r="B459" s="51"/>
      <c r="D459" s="52"/>
      <c r="E459" s="53"/>
      <c r="F459" s="53"/>
    </row>
    <row r="460" customFormat="false" ht="12.75" hidden="false" customHeight="true" outlineLevel="0" collapsed="false">
      <c r="B460" s="51"/>
      <c r="D460" s="52"/>
      <c r="E460" s="53"/>
      <c r="F460" s="53"/>
    </row>
    <row r="461" customFormat="false" ht="12.75" hidden="false" customHeight="true" outlineLevel="0" collapsed="false">
      <c r="B461" s="51"/>
      <c r="D461" s="52"/>
      <c r="E461" s="53"/>
      <c r="F461" s="53"/>
    </row>
    <row r="462" customFormat="false" ht="12.75" hidden="false" customHeight="true" outlineLevel="0" collapsed="false">
      <c r="B462" s="51"/>
      <c r="D462" s="52"/>
      <c r="E462" s="53"/>
      <c r="F462" s="53"/>
    </row>
    <row r="463" customFormat="false" ht="12.75" hidden="false" customHeight="true" outlineLevel="0" collapsed="false">
      <c r="B463" s="51"/>
      <c r="D463" s="52"/>
      <c r="E463" s="53"/>
      <c r="F463" s="53"/>
    </row>
    <row r="464" customFormat="false" ht="12.75" hidden="false" customHeight="true" outlineLevel="0" collapsed="false">
      <c r="B464" s="51"/>
      <c r="D464" s="52"/>
      <c r="E464" s="53"/>
      <c r="F464" s="53"/>
    </row>
    <row r="465" customFormat="false" ht="12.75" hidden="false" customHeight="true" outlineLevel="0" collapsed="false">
      <c r="B465" s="51"/>
      <c r="D465" s="52"/>
      <c r="E465" s="53"/>
      <c r="F465" s="53"/>
    </row>
    <row r="466" customFormat="false" ht="12.75" hidden="false" customHeight="true" outlineLevel="0" collapsed="false">
      <c r="B466" s="51"/>
      <c r="D466" s="52"/>
      <c r="E466" s="53"/>
      <c r="F466" s="53"/>
    </row>
    <row r="467" customFormat="false" ht="12.75" hidden="false" customHeight="true" outlineLevel="0" collapsed="false">
      <c r="B467" s="51"/>
      <c r="D467" s="52"/>
      <c r="E467" s="53"/>
      <c r="F467" s="53"/>
    </row>
    <row r="468" customFormat="false" ht="12.75" hidden="false" customHeight="true" outlineLevel="0" collapsed="false">
      <c r="B468" s="51"/>
      <c r="D468" s="52"/>
      <c r="E468" s="53"/>
      <c r="F468" s="53"/>
    </row>
    <row r="469" customFormat="false" ht="12.75" hidden="false" customHeight="true" outlineLevel="0" collapsed="false">
      <c r="B469" s="51"/>
      <c r="D469" s="52"/>
      <c r="E469" s="53"/>
      <c r="F469" s="53"/>
    </row>
    <row r="470" customFormat="false" ht="12.75" hidden="false" customHeight="true" outlineLevel="0" collapsed="false">
      <c r="B470" s="51"/>
      <c r="D470" s="52"/>
      <c r="E470" s="53"/>
      <c r="F470" s="53"/>
    </row>
    <row r="471" customFormat="false" ht="12.75" hidden="false" customHeight="true" outlineLevel="0" collapsed="false">
      <c r="B471" s="51"/>
      <c r="D471" s="52"/>
      <c r="E471" s="53"/>
      <c r="F471" s="53"/>
    </row>
    <row r="472" customFormat="false" ht="12.75" hidden="false" customHeight="true" outlineLevel="0" collapsed="false">
      <c r="B472" s="51"/>
      <c r="D472" s="52"/>
      <c r="E472" s="53"/>
      <c r="F472" s="53"/>
    </row>
    <row r="473" customFormat="false" ht="12.75" hidden="false" customHeight="true" outlineLevel="0" collapsed="false">
      <c r="B473" s="51"/>
      <c r="D473" s="52"/>
      <c r="E473" s="53"/>
      <c r="F473" s="53"/>
    </row>
    <row r="474" customFormat="false" ht="12.75" hidden="false" customHeight="true" outlineLevel="0" collapsed="false">
      <c r="B474" s="51"/>
      <c r="D474" s="52"/>
      <c r="E474" s="53"/>
      <c r="F474" s="53"/>
    </row>
    <row r="475" customFormat="false" ht="12.75" hidden="false" customHeight="true" outlineLevel="0" collapsed="false">
      <c r="B475" s="51"/>
      <c r="D475" s="52"/>
      <c r="E475" s="53"/>
      <c r="F475" s="53"/>
    </row>
    <row r="476" customFormat="false" ht="12.75" hidden="false" customHeight="true" outlineLevel="0" collapsed="false">
      <c r="B476" s="51"/>
      <c r="D476" s="52"/>
      <c r="E476" s="53"/>
      <c r="F476" s="53"/>
    </row>
    <row r="477" customFormat="false" ht="12.75" hidden="false" customHeight="true" outlineLevel="0" collapsed="false">
      <c r="B477" s="51"/>
      <c r="D477" s="52"/>
      <c r="E477" s="53"/>
      <c r="F477" s="53"/>
    </row>
    <row r="478" customFormat="false" ht="12.75" hidden="false" customHeight="true" outlineLevel="0" collapsed="false">
      <c r="B478" s="51"/>
      <c r="D478" s="52"/>
      <c r="E478" s="53"/>
      <c r="F478" s="53"/>
    </row>
    <row r="479" customFormat="false" ht="12.75" hidden="false" customHeight="true" outlineLevel="0" collapsed="false">
      <c r="B479" s="51"/>
      <c r="D479" s="52"/>
      <c r="E479" s="53"/>
      <c r="F479" s="53"/>
    </row>
    <row r="480" customFormat="false" ht="12.75" hidden="false" customHeight="true" outlineLevel="0" collapsed="false">
      <c r="B480" s="51"/>
      <c r="D480" s="52"/>
      <c r="E480" s="53"/>
      <c r="F480" s="53"/>
    </row>
    <row r="481" customFormat="false" ht="12.75" hidden="false" customHeight="true" outlineLevel="0" collapsed="false">
      <c r="B481" s="51"/>
      <c r="D481" s="52"/>
      <c r="E481" s="53"/>
      <c r="F481" s="53"/>
    </row>
    <row r="482" customFormat="false" ht="12.75" hidden="false" customHeight="true" outlineLevel="0" collapsed="false">
      <c r="B482" s="51"/>
      <c r="D482" s="52"/>
      <c r="E482" s="53"/>
      <c r="F482" s="53"/>
    </row>
    <row r="483" customFormat="false" ht="12.75" hidden="false" customHeight="true" outlineLevel="0" collapsed="false">
      <c r="B483" s="51"/>
      <c r="D483" s="52"/>
      <c r="E483" s="53"/>
      <c r="F483" s="53"/>
    </row>
    <row r="484" customFormat="false" ht="12.75" hidden="false" customHeight="true" outlineLevel="0" collapsed="false">
      <c r="B484" s="51"/>
      <c r="D484" s="52"/>
      <c r="E484" s="53"/>
      <c r="F484" s="53"/>
    </row>
    <row r="485" customFormat="false" ht="12.75" hidden="false" customHeight="true" outlineLevel="0" collapsed="false">
      <c r="B485" s="51"/>
      <c r="D485" s="52"/>
      <c r="E485" s="53"/>
      <c r="F485" s="53"/>
    </row>
    <row r="486" customFormat="false" ht="12.75" hidden="false" customHeight="true" outlineLevel="0" collapsed="false">
      <c r="B486" s="51"/>
      <c r="D486" s="52"/>
      <c r="E486" s="53"/>
      <c r="F486" s="53"/>
    </row>
    <row r="487" customFormat="false" ht="12.75" hidden="false" customHeight="true" outlineLevel="0" collapsed="false">
      <c r="B487" s="51"/>
      <c r="D487" s="52"/>
      <c r="E487" s="53"/>
      <c r="F487" s="53"/>
    </row>
    <row r="488" customFormat="false" ht="12.75" hidden="false" customHeight="true" outlineLevel="0" collapsed="false">
      <c r="B488" s="51"/>
      <c r="D488" s="52"/>
      <c r="E488" s="53"/>
      <c r="F488" s="53"/>
    </row>
    <row r="489" customFormat="false" ht="12.75" hidden="false" customHeight="true" outlineLevel="0" collapsed="false">
      <c r="B489" s="51"/>
      <c r="D489" s="52"/>
      <c r="E489" s="53"/>
      <c r="F489" s="53"/>
    </row>
    <row r="490" customFormat="false" ht="12.75" hidden="false" customHeight="true" outlineLevel="0" collapsed="false">
      <c r="B490" s="51"/>
      <c r="D490" s="52"/>
      <c r="E490" s="53"/>
      <c r="F490" s="53"/>
    </row>
    <row r="491" customFormat="false" ht="12.75" hidden="false" customHeight="true" outlineLevel="0" collapsed="false">
      <c r="B491" s="51"/>
      <c r="D491" s="52"/>
      <c r="E491" s="53"/>
      <c r="F491" s="53"/>
    </row>
    <row r="492" customFormat="false" ht="12.75" hidden="false" customHeight="true" outlineLevel="0" collapsed="false">
      <c r="B492" s="51"/>
      <c r="D492" s="52"/>
      <c r="E492" s="53"/>
      <c r="F492" s="53"/>
    </row>
    <row r="493" customFormat="false" ht="12.75" hidden="false" customHeight="true" outlineLevel="0" collapsed="false">
      <c r="B493" s="51"/>
      <c r="D493" s="52"/>
      <c r="E493" s="53"/>
      <c r="F493" s="53"/>
    </row>
    <row r="494" customFormat="false" ht="12.75" hidden="false" customHeight="true" outlineLevel="0" collapsed="false">
      <c r="B494" s="51"/>
      <c r="D494" s="52"/>
      <c r="E494" s="53"/>
      <c r="F494" s="53"/>
    </row>
    <row r="495" customFormat="false" ht="12.75" hidden="false" customHeight="true" outlineLevel="0" collapsed="false">
      <c r="B495" s="51"/>
      <c r="D495" s="52"/>
      <c r="E495" s="53"/>
      <c r="F495" s="53"/>
    </row>
    <row r="496" customFormat="false" ht="12.75" hidden="false" customHeight="true" outlineLevel="0" collapsed="false">
      <c r="B496" s="51"/>
      <c r="D496" s="52"/>
      <c r="E496" s="53"/>
      <c r="F496" s="53"/>
    </row>
    <row r="497" customFormat="false" ht="12.75" hidden="false" customHeight="true" outlineLevel="0" collapsed="false">
      <c r="B497" s="51"/>
      <c r="D497" s="52"/>
      <c r="E497" s="53"/>
      <c r="F497" s="53"/>
    </row>
    <row r="498" customFormat="false" ht="12.75" hidden="false" customHeight="true" outlineLevel="0" collapsed="false">
      <c r="B498" s="51"/>
      <c r="D498" s="52"/>
      <c r="E498" s="53"/>
      <c r="F498" s="53"/>
    </row>
    <row r="499" customFormat="false" ht="12.75" hidden="false" customHeight="true" outlineLevel="0" collapsed="false">
      <c r="B499" s="51"/>
      <c r="D499" s="52"/>
      <c r="E499" s="53"/>
      <c r="F499" s="53"/>
    </row>
    <row r="500" customFormat="false" ht="12.75" hidden="false" customHeight="true" outlineLevel="0" collapsed="false">
      <c r="B500" s="51"/>
      <c r="D500" s="52"/>
      <c r="E500" s="53"/>
      <c r="F500" s="53"/>
    </row>
    <row r="501" customFormat="false" ht="12.75" hidden="false" customHeight="true" outlineLevel="0" collapsed="false">
      <c r="B501" s="51"/>
      <c r="D501" s="52"/>
      <c r="E501" s="53"/>
      <c r="F501" s="53"/>
    </row>
    <row r="502" customFormat="false" ht="12.75" hidden="false" customHeight="true" outlineLevel="0" collapsed="false">
      <c r="B502" s="51"/>
      <c r="D502" s="52"/>
      <c r="E502" s="53"/>
      <c r="F502" s="53"/>
    </row>
    <row r="503" customFormat="false" ht="12.75" hidden="false" customHeight="true" outlineLevel="0" collapsed="false">
      <c r="B503" s="51"/>
      <c r="D503" s="52"/>
      <c r="E503" s="53"/>
      <c r="F503" s="53"/>
    </row>
    <row r="504" customFormat="false" ht="12.75" hidden="false" customHeight="true" outlineLevel="0" collapsed="false">
      <c r="B504" s="51"/>
      <c r="D504" s="52"/>
      <c r="E504" s="53"/>
      <c r="F504" s="53"/>
    </row>
    <row r="505" customFormat="false" ht="12.75" hidden="false" customHeight="true" outlineLevel="0" collapsed="false">
      <c r="B505" s="51"/>
      <c r="D505" s="52"/>
      <c r="E505" s="53"/>
      <c r="F505" s="53"/>
    </row>
    <row r="506" customFormat="false" ht="12.75" hidden="false" customHeight="true" outlineLevel="0" collapsed="false">
      <c r="B506" s="51"/>
      <c r="D506" s="52"/>
      <c r="E506" s="53"/>
      <c r="F506" s="53"/>
    </row>
    <row r="507" customFormat="false" ht="12.75" hidden="false" customHeight="true" outlineLevel="0" collapsed="false">
      <c r="B507" s="51"/>
      <c r="D507" s="52"/>
      <c r="E507" s="53"/>
      <c r="F507" s="53"/>
    </row>
    <row r="508" customFormat="false" ht="12.75" hidden="false" customHeight="true" outlineLevel="0" collapsed="false">
      <c r="B508" s="51"/>
      <c r="D508" s="52"/>
      <c r="E508" s="53"/>
      <c r="F508" s="53"/>
    </row>
    <row r="509" customFormat="false" ht="12.75" hidden="false" customHeight="true" outlineLevel="0" collapsed="false">
      <c r="B509" s="51"/>
      <c r="D509" s="52"/>
      <c r="E509" s="53"/>
      <c r="F509" s="53"/>
    </row>
    <row r="510" customFormat="false" ht="12.75" hidden="false" customHeight="true" outlineLevel="0" collapsed="false">
      <c r="B510" s="51"/>
      <c r="D510" s="52"/>
      <c r="E510" s="53"/>
      <c r="F510" s="53"/>
    </row>
    <row r="511" customFormat="false" ht="12.75" hidden="false" customHeight="true" outlineLevel="0" collapsed="false">
      <c r="B511" s="51"/>
      <c r="D511" s="52"/>
      <c r="E511" s="53"/>
      <c r="F511" s="53"/>
    </row>
    <row r="512" customFormat="false" ht="12.75" hidden="false" customHeight="true" outlineLevel="0" collapsed="false">
      <c r="B512" s="51"/>
      <c r="D512" s="52"/>
      <c r="E512" s="53"/>
      <c r="F512" s="53"/>
    </row>
    <row r="513" customFormat="false" ht="12.75" hidden="false" customHeight="true" outlineLevel="0" collapsed="false">
      <c r="B513" s="51"/>
      <c r="D513" s="52"/>
      <c r="E513" s="53"/>
      <c r="F513" s="53"/>
    </row>
    <row r="514" customFormat="false" ht="12.75" hidden="false" customHeight="true" outlineLevel="0" collapsed="false">
      <c r="B514" s="51"/>
      <c r="D514" s="52"/>
      <c r="E514" s="53"/>
      <c r="F514" s="53"/>
    </row>
    <row r="515" customFormat="false" ht="12.75" hidden="false" customHeight="true" outlineLevel="0" collapsed="false">
      <c r="B515" s="51"/>
      <c r="D515" s="52"/>
      <c r="E515" s="53"/>
      <c r="F515" s="53"/>
    </row>
    <row r="516" customFormat="false" ht="12.75" hidden="false" customHeight="true" outlineLevel="0" collapsed="false">
      <c r="B516" s="51"/>
      <c r="D516" s="52"/>
      <c r="E516" s="53"/>
      <c r="F516" s="53"/>
    </row>
    <row r="517" customFormat="false" ht="12.75" hidden="false" customHeight="true" outlineLevel="0" collapsed="false">
      <c r="B517" s="51"/>
      <c r="D517" s="52"/>
      <c r="E517" s="53"/>
      <c r="F517" s="53"/>
    </row>
    <row r="518" customFormat="false" ht="12.75" hidden="false" customHeight="true" outlineLevel="0" collapsed="false">
      <c r="B518" s="51"/>
      <c r="D518" s="52"/>
      <c r="E518" s="53"/>
      <c r="F518" s="53"/>
    </row>
    <row r="519" customFormat="false" ht="12.75" hidden="false" customHeight="true" outlineLevel="0" collapsed="false">
      <c r="B519" s="51"/>
      <c r="D519" s="52"/>
      <c r="E519" s="53"/>
      <c r="F519" s="53"/>
    </row>
    <row r="520" customFormat="false" ht="12.75" hidden="false" customHeight="true" outlineLevel="0" collapsed="false">
      <c r="B520" s="51"/>
      <c r="D520" s="52"/>
      <c r="E520" s="53"/>
      <c r="F520" s="53"/>
    </row>
    <row r="521" customFormat="false" ht="12.75" hidden="false" customHeight="true" outlineLevel="0" collapsed="false">
      <c r="B521" s="51"/>
      <c r="D521" s="52"/>
      <c r="E521" s="53"/>
      <c r="F521" s="53"/>
    </row>
    <row r="522" customFormat="false" ht="12.75" hidden="false" customHeight="true" outlineLevel="0" collapsed="false">
      <c r="B522" s="51"/>
      <c r="D522" s="52"/>
      <c r="E522" s="53"/>
      <c r="F522" s="53"/>
    </row>
    <row r="523" customFormat="false" ht="12.75" hidden="false" customHeight="true" outlineLevel="0" collapsed="false">
      <c r="B523" s="51"/>
      <c r="D523" s="52"/>
      <c r="E523" s="53"/>
      <c r="F523" s="53"/>
    </row>
    <row r="524" customFormat="false" ht="12.75" hidden="false" customHeight="true" outlineLevel="0" collapsed="false">
      <c r="B524" s="51"/>
      <c r="D524" s="52"/>
      <c r="E524" s="53"/>
      <c r="F524" s="53"/>
    </row>
    <row r="525" customFormat="false" ht="12.75" hidden="false" customHeight="true" outlineLevel="0" collapsed="false">
      <c r="B525" s="51"/>
      <c r="D525" s="52"/>
      <c r="E525" s="53"/>
      <c r="F525" s="53"/>
    </row>
    <row r="526" customFormat="false" ht="12.75" hidden="false" customHeight="true" outlineLevel="0" collapsed="false">
      <c r="B526" s="51"/>
      <c r="D526" s="52"/>
      <c r="E526" s="53"/>
      <c r="F526" s="53"/>
    </row>
    <row r="527" customFormat="false" ht="12.75" hidden="false" customHeight="true" outlineLevel="0" collapsed="false">
      <c r="B527" s="51"/>
      <c r="D527" s="52"/>
      <c r="E527" s="53"/>
      <c r="F527" s="53"/>
    </row>
    <row r="528" customFormat="false" ht="12.75" hidden="false" customHeight="true" outlineLevel="0" collapsed="false">
      <c r="B528" s="51"/>
      <c r="D528" s="52"/>
      <c r="E528" s="53"/>
      <c r="F528" s="53"/>
    </row>
    <row r="529" customFormat="false" ht="12.75" hidden="false" customHeight="true" outlineLevel="0" collapsed="false">
      <c r="B529" s="51"/>
      <c r="D529" s="52"/>
      <c r="E529" s="53"/>
      <c r="F529" s="53"/>
    </row>
    <row r="530" customFormat="false" ht="12.75" hidden="false" customHeight="true" outlineLevel="0" collapsed="false">
      <c r="B530" s="51"/>
      <c r="D530" s="52"/>
      <c r="E530" s="53"/>
      <c r="F530" s="53"/>
    </row>
    <row r="531" customFormat="false" ht="12.75" hidden="false" customHeight="true" outlineLevel="0" collapsed="false">
      <c r="B531" s="51"/>
      <c r="D531" s="52"/>
      <c r="E531" s="53"/>
      <c r="F531" s="53"/>
    </row>
    <row r="532" customFormat="false" ht="12.75" hidden="false" customHeight="true" outlineLevel="0" collapsed="false">
      <c r="B532" s="51"/>
      <c r="D532" s="52"/>
      <c r="E532" s="53"/>
      <c r="F532" s="53"/>
    </row>
    <row r="533" customFormat="false" ht="12.75" hidden="false" customHeight="true" outlineLevel="0" collapsed="false">
      <c r="B533" s="51"/>
      <c r="D533" s="52"/>
      <c r="E533" s="53"/>
      <c r="F533" s="53"/>
    </row>
    <row r="534" customFormat="false" ht="12.75" hidden="false" customHeight="true" outlineLevel="0" collapsed="false">
      <c r="B534" s="51"/>
      <c r="D534" s="52"/>
      <c r="E534" s="53"/>
      <c r="F534" s="53"/>
    </row>
    <row r="535" customFormat="false" ht="12.75" hidden="false" customHeight="true" outlineLevel="0" collapsed="false">
      <c r="B535" s="51"/>
      <c r="D535" s="52"/>
      <c r="E535" s="53"/>
      <c r="F535" s="53"/>
    </row>
    <row r="536" customFormat="false" ht="12.75" hidden="false" customHeight="true" outlineLevel="0" collapsed="false">
      <c r="B536" s="51"/>
      <c r="D536" s="52"/>
      <c r="E536" s="53"/>
      <c r="F536" s="53"/>
    </row>
    <row r="537" customFormat="false" ht="12.75" hidden="false" customHeight="true" outlineLevel="0" collapsed="false">
      <c r="B537" s="51"/>
      <c r="D537" s="52"/>
      <c r="E537" s="53"/>
      <c r="F537" s="53"/>
    </row>
    <row r="538" customFormat="false" ht="12.75" hidden="false" customHeight="true" outlineLevel="0" collapsed="false">
      <c r="B538" s="51"/>
      <c r="D538" s="52"/>
      <c r="E538" s="53"/>
      <c r="F538" s="53"/>
    </row>
    <row r="539" customFormat="false" ht="12.75" hidden="false" customHeight="true" outlineLevel="0" collapsed="false">
      <c r="B539" s="51"/>
      <c r="D539" s="52"/>
      <c r="E539" s="53"/>
      <c r="F539" s="53"/>
    </row>
    <row r="540" customFormat="false" ht="12.75" hidden="false" customHeight="true" outlineLevel="0" collapsed="false">
      <c r="B540" s="51"/>
      <c r="D540" s="52"/>
      <c r="E540" s="53"/>
      <c r="F540" s="53"/>
    </row>
    <row r="541" customFormat="false" ht="12.75" hidden="false" customHeight="true" outlineLevel="0" collapsed="false">
      <c r="B541" s="51"/>
      <c r="D541" s="52"/>
      <c r="E541" s="53"/>
      <c r="F541" s="53"/>
    </row>
    <row r="542" customFormat="false" ht="12.75" hidden="false" customHeight="true" outlineLevel="0" collapsed="false">
      <c r="B542" s="51"/>
      <c r="D542" s="52"/>
      <c r="E542" s="53"/>
      <c r="F542" s="53"/>
    </row>
    <row r="543" customFormat="false" ht="12.75" hidden="false" customHeight="true" outlineLevel="0" collapsed="false">
      <c r="B543" s="51"/>
      <c r="D543" s="52"/>
      <c r="E543" s="53"/>
      <c r="F543" s="53"/>
    </row>
    <row r="544" customFormat="false" ht="12.75" hidden="false" customHeight="true" outlineLevel="0" collapsed="false">
      <c r="B544" s="51"/>
      <c r="D544" s="52"/>
      <c r="E544" s="53"/>
      <c r="F544" s="53"/>
    </row>
    <row r="545" customFormat="false" ht="12.75" hidden="false" customHeight="true" outlineLevel="0" collapsed="false">
      <c r="B545" s="51"/>
      <c r="D545" s="52"/>
      <c r="E545" s="53"/>
      <c r="F545" s="53"/>
    </row>
    <row r="546" customFormat="false" ht="12.75" hidden="false" customHeight="true" outlineLevel="0" collapsed="false">
      <c r="B546" s="51"/>
      <c r="D546" s="52"/>
      <c r="E546" s="53"/>
      <c r="F546" s="53"/>
    </row>
    <row r="547" customFormat="false" ht="12.75" hidden="false" customHeight="true" outlineLevel="0" collapsed="false">
      <c r="B547" s="51"/>
      <c r="D547" s="52"/>
      <c r="E547" s="53"/>
      <c r="F547" s="53"/>
    </row>
    <row r="548" customFormat="false" ht="12.75" hidden="false" customHeight="true" outlineLevel="0" collapsed="false">
      <c r="B548" s="51"/>
      <c r="D548" s="52"/>
      <c r="E548" s="53"/>
      <c r="F548" s="53"/>
    </row>
    <row r="549" customFormat="false" ht="12.75" hidden="false" customHeight="true" outlineLevel="0" collapsed="false">
      <c r="B549" s="51"/>
      <c r="D549" s="52"/>
      <c r="E549" s="53"/>
      <c r="F549" s="53"/>
    </row>
    <row r="550" customFormat="false" ht="12.75" hidden="false" customHeight="true" outlineLevel="0" collapsed="false">
      <c r="B550" s="51"/>
      <c r="D550" s="52"/>
      <c r="E550" s="53"/>
      <c r="F550" s="53"/>
    </row>
    <row r="551" customFormat="false" ht="12.75" hidden="false" customHeight="true" outlineLevel="0" collapsed="false">
      <c r="B551" s="51"/>
      <c r="D551" s="52"/>
      <c r="E551" s="53"/>
      <c r="F551" s="53"/>
    </row>
    <row r="552" customFormat="false" ht="12.75" hidden="false" customHeight="true" outlineLevel="0" collapsed="false">
      <c r="B552" s="51"/>
      <c r="D552" s="52"/>
      <c r="E552" s="53"/>
      <c r="F552" s="53"/>
    </row>
    <row r="553" customFormat="false" ht="12.75" hidden="false" customHeight="true" outlineLevel="0" collapsed="false">
      <c r="B553" s="51"/>
      <c r="D553" s="52"/>
      <c r="E553" s="53"/>
      <c r="F553" s="53"/>
    </row>
    <row r="554" customFormat="false" ht="12.75" hidden="false" customHeight="true" outlineLevel="0" collapsed="false">
      <c r="B554" s="51"/>
      <c r="D554" s="52"/>
      <c r="E554" s="53"/>
      <c r="F554" s="53"/>
    </row>
    <row r="555" customFormat="false" ht="12.75" hidden="false" customHeight="true" outlineLevel="0" collapsed="false">
      <c r="B555" s="51"/>
      <c r="D555" s="52"/>
      <c r="E555" s="53"/>
      <c r="F555" s="53"/>
    </row>
    <row r="556" customFormat="false" ht="12.75" hidden="false" customHeight="true" outlineLevel="0" collapsed="false">
      <c r="B556" s="51"/>
      <c r="D556" s="52"/>
      <c r="E556" s="53"/>
      <c r="F556" s="53"/>
    </row>
    <row r="557" customFormat="false" ht="12.75" hidden="false" customHeight="true" outlineLevel="0" collapsed="false">
      <c r="B557" s="51"/>
      <c r="D557" s="52"/>
      <c r="E557" s="53"/>
      <c r="F557" s="53"/>
    </row>
    <row r="558" customFormat="false" ht="12.75" hidden="false" customHeight="true" outlineLevel="0" collapsed="false">
      <c r="B558" s="51"/>
      <c r="D558" s="52"/>
      <c r="E558" s="53"/>
      <c r="F558" s="53"/>
    </row>
    <row r="559" customFormat="false" ht="12.75" hidden="false" customHeight="true" outlineLevel="0" collapsed="false">
      <c r="B559" s="51"/>
      <c r="D559" s="52"/>
      <c r="E559" s="53"/>
      <c r="F559" s="53"/>
    </row>
    <row r="560" customFormat="false" ht="12.75" hidden="false" customHeight="true" outlineLevel="0" collapsed="false">
      <c r="B560" s="51"/>
      <c r="D560" s="52"/>
      <c r="E560" s="53"/>
      <c r="F560" s="53"/>
    </row>
    <row r="561" customFormat="false" ht="12.75" hidden="false" customHeight="true" outlineLevel="0" collapsed="false">
      <c r="B561" s="51"/>
      <c r="D561" s="52"/>
      <c r="E561" s="53"/>
      <c r="F561" s="53"/>
    </row>
    <row r="562" customFormat="false" ht="12.75" hidden="false" customHeight="true" outlineLevel="0" collapsed="false">
      <c r="B562" s="51"/>
      <c r="D562" s="52"/>
      <c r="E562" s="53"/>
      <c r="F562" s="53"/>
    </row>
    <row r="563" customFormat="false" ht="12.75" hidden="false" customHeight="true" outlineLevel="0" collapsed="false">
      <c r="B563" s="51"/>
      <c r="D563" s="52"/>
      <c r="E563" s="53"/>
      <c r="F563" s="53"/>
    </row>
    <row r="564" customFormat="false" ht="12.75" hidden="false" customHeight="true" outlineLevel="0" collapsed="false">
      <c r="B564" s="51"/>
      <c r="D564" s="52"/>
      <c r="E564" s="53"/>
      <c r="F564" s="53"/>
    </row>
    <row r="565" customFormat="false" ht="12.75" hidden="false" customHeight="true" outlineLevel="0" collapsed="false">
      <c r="B565" s="51"/>
      <c r="D565" s="52"/>
      <c r="E565" s="53"/>
      <c r="F565" s="53"/>
    </row>
    <row r="566" customFormat="false" ht="12.75" hidden="false" customHeight="true" outlineLevel="0" collapsed="false">
      <c r="B566" s="51"/>
      <c r="D566" s="52"/>
      <c r="E566" s="53"/>
      <c r="F566" s="53"/>
    </row>
    <row r="567" customFormat="false" ht="12.75" hidden="false" customHeight="true" outlineLevel="0" collapsed="false">
      <c r="B567" s="51"/>
      <c r="D567" s="52"/>
      <c r="E567" s="53"/>
      <c r="F567" s="53"/>
    </row>
    <row r="568" customFormat="false" ht="12.75" hidden="false" customHeight="true" outlineLevel="0" collapsed="false">
      <c r="B568" s="51"/>
      <c r="D568" s="52"/>
      <c r="E568" s="53"/>
      <c r="F568" s="53"/>
    </row>
    <row r="569" customFormat="false" ht="12.75" hidden="false" customHeight="true" outlineLevel="0" collapsed="false">
      <c r="B569" s="51"/>
      <c r="D569" s="52"/>
      <c r="E569" s="53"/>
      <c r="F569" s="53"/>
    </row>
    <row r="570" customFormat="false" ht="12.75" hidden="false" customHeight="true" outlineLevel="0" collapsed="false">
      <c r="B570" s="51"/>
      <c r="D570" s="52"/>
      <c r="E570" s="53"/>
      <c r="F570" s="53"/>
    </row>
    <row r="571" customFormat="false" ht="12.75" hidden="false" customHeight="true" outlineLevel="0" collapsed="false">
      <c r="B571" s="51"/>
      <c r="D571" s="52"/>
      <c r="E571" s="53"/>
      <c r="F571" s="53"/>
    </row>
    <row r="572" customFormat="false" ht="12.75" hidden="false" customHeight="true" outlineLevel="0" collapsed="false">
      <c r="B572" s="51"/>
      <c r="D572" s="52"/>
      <c r="E572" s="53"/>
      <c r="F572" s="53"/>
    </row>
    <row r="573" customFormat="false" ht="12.75" hidden="false" customHeight="true" outlineLevel="0" collapsed="false">
      <c r="B573" s="51"/>
      <c r="D573" s="52"/>
      <c r="E573" s="53"/>
      <c r="F573" s="53"/>
    </row>
    <row r="574" customFormat="false" ht="12.75" hidden="false" customHeight="true" outlineLevel="0" collapsed="false">
      <c r="B574" s="51"/>
      <c r="D574" s="52"/>
      <c r="E574" s="53"/>
      <c r="F574" s="53"/>
    </row>
    <row r="575" customFormat="false" ht="12.75" hidden="false" customHeight="true" outlineLevel="0" collapsed="false">
      <c r="B575" s="51"/>
      <c r="D575" s="52"/>
      <c r="E575" s="53"/>
      <c r="F575" s="53"/>
    </row>
    <row r="576" customFormat="false" ht="12.75" hidden="false" customHeight="true" outlineLevel="0" collapsed="false">
      <c r="B576" s="51"/>
      <c r="D576" s="52"/>
      <c r="E576" s="53"/>
      <c r="F576" s="53"/>
    </row>
    <row r="577" customFormat="false" ht="12.75" hidden="false" customHeight="true" outlineLevel="0" collapsed="false">
      <c r="B577" s="51"/>
      <c r="D577" s="52"/>
      <c r="E577" s="53"/>
      <c r="F577" s="53"/>
    </row>
    <row r="578" customFormat="false" ht="12.75" hidden="false" customHeight="true" outlineLevel="0" collapsed="false">
      <c r="B578" s="51"/>
      <c r="D578" s="52"/>
      <c r="E578" s="53"/>
      <c r="F578" s="53"/>
    </row>
    <row r="579" customFormat="false" ht="12.75" hidden="false" customHeight="true" outlineLevel="0" collapsed="false">
      <c r="B579" s="51"/>
      <c r="D579" s="52"/>
      <c r="E579" s="53"/>
      <c r="F579" s="53"/>
    </row>
    <row r="580" customFormat="false" ht="12.75" hidden="false" customHeight="true" outlineLevel="0" collapsed="false">
      <c r="B580" s="51"/>
      <c r="D580" s="52"/>
      <c r="E580" s="53"/>
      <c r="F580" s="53"/>
    </row>
    <row r="581" customFormat="false" ht="12.75" hidden="false" customHeight="true" outlineLevel="0" collapsed="false">
      <c r="B581" s="51"/>
      <c r="D581" s="52"/>
      <c r="E581" s="53"/>
      <c r="F581" s="53"/>
    </row>
    <row r="582" customFormat="false" ht="12.75" hidden="false" customHeight="true" outlineLevel="0" collapsed="false">
      <c r="B582" s="51"/>
      <c r="D582" s="52"/>
      <c r="E582" s="53"/>
      <c r="F582" s="53"/>
    </row>
    <row r="583" customFormat="false" ht="12.75" hidden="false" customHeight="true" outlineLevel="0" collapsed="false">
      <c r="B583" s="51"/>
      <c r="D583" s="52"/>
      <c r="E583" s="53"/>
      <c r="F583" s="53"/>
    </row>
    <row r="584" customFormat="false" ht="12.75" hidden="false" customHeight="true" outlineLevel="0" collapsed="false">
      <c r="B584" s="51"/>
      <c r="D584" s="52"/>
      <c r="E584" s="53"/>
      <c r="F584" s="53"/>
    </row>
    <row r="585" customFormat="false" ht="12.75" hidden="false" customHeight="true" outlineLevel="0" collapsed="false">
      <c r="B585" s="51"/>
      <c r="D585" s="52"/>
      <c r="E585" s="53"/>
      <c r="F585" s="53"/>
    </row>
    <row r="586" customFormat="false" ht="12.75" hidden="false" customHeight="true" outlineLevel="0" collapsed="false">
      <c r="B586" s="51"/>
      <c r="D586" s="52"/>
      <c r="E586" s="53"/>
      <c r="F586" s="53"/>
    </row>
    <row r="587" customFormat="false" ht="12.75" hidden="false" customHeight="true" outlineLevel="0" collapsed="false">
      <c r="B587" s="51"/>
      <c r="D587" s="52"/>
      <c r="E587" s="53"/>
      <c r="F587" s="53"/>
    </row>
    <row r="588" customFormat="false" ht="12.75" hidden="false" customHeight="true" outlineLevel="0" collapsed="false">
      <c r="B588" s="51"/>
      <c r="D588" s="52"/>
      <c r="E588" s="53"/>
      <c r="F588" s="53"/>
    </row>
    <row r="589" customFormat="false" ht="12.75" hidden="false" customHeight="true" outlineLevel="0" collapsed="false">
      <c r="B589" s="51"/>
      <c r="D589" s="52"/>
      <c r="E589" s="53"/>
      <c r="F589" s="53"/>
    </row>
    <row r="590" customFormat="false" ht="12.75" hidden="false" customHeight="true" outlineLevel="0" collapsed="false">
      <c r="B590" s="51"/>
      <c r="D590" s="52"/>
      <c r="E590" s="53"/>
      <c r="F590" s="53"/>
    </row>
    <row r="591" customFormat="false" ht="12.75" hidden="false" customHeight="true" outlineLevel="0" collapsed="false">
      <c r="B591" s="51"/>
      <c r="D591" s="52"/>
      <c r="E591" s="53"/>
      <c r="F591" s="53"/>
    </row>
    <row r="592" customFormat="false" ht="12.75" hidden="false" customHeight="true" outlineLevel="0" collapsed="false">
      <c r="B592" s="51"/>
      <c r="D592" s="52"/>
      <c r="E592" s="53"/>
      <c r="F592" s="53"/>
    </row>
    <row r="593" customFormat="false" ht="12.75" hidden="false" customHeight="true" outlineLevel="0" collapsed="false">
      <c r="B593" s="51"/>
      <c r="D593" s="52"/>
      <c r="E593" s="53"/>
      <c r="F593" s="53"/>
    </row>
    <row r="594" customFormat="false" ht="12.75" hidden="false" customHeight="true" outlineLevel="0" collapsed="false">
      <c r="B594" s="51"/>
      <c r="D594" s="52"/>
      <c r="E594" s="53"/>
      <c r="F594" s="53"/>
    </row>
    <row r="595" customFormat="false" ht="12.75" hidden="false" customHeight="true" outlineLevel="0" collapsed="false">
      <c r="B595" s="51"/>
      <c r="D595" s="52"/>
      <c r="E595" s="53"/>
      <c r="F595" s="53"/>
    </row>
    <row r="596" customFormat="false" ht="12.75" hidden="false" customHeight="true" outlineLevel="0" collapsed="false">
      <c r="B596" s="51"/>
      <c r="D596" s="52"/>
      <c r="E596" s="53"/>
      <c r="F596" s="53"/>
    </row>
    <row r="597" customFormat="false" ht="12.75" hidden="false" customHeight="true" outlineLevel="0" collapsed="false">
      <c r="B597" s="51"/>
      <c r="D597" s="52"/>
      <c r="E597" s="53"/>
      <c r="F597" s="53"/>
    </row>
    <row r="598" customFormat="false" ht="12.75" hidden="false" customHeight="true" outlineLevel="0" collapsed="false">
      <c r="B598" s="51"/>
      <c r="D598" s="52"/>
      <c r="E598" s="53"/>
      <c r="F598" s="53"/>
    </row>
    <row r="599" customFormat="false" ht="12.75" hidden="false" customHeight="true" outlineLevel="0" collapsed="false">
      <c r="B599" s="51"/>
      <c r="D599" s="52"/>
      <c r="E599" s="53"/>
      <c r="F599" s="53"/>
    </row>
    <row r="600" customFormat="false" ht="12.75" hidden="false" customHeight="true" outlineLevel="0" collapsed="false">
      <c r="B600" s="51"/>
      <c r="D600" s="52"/>
      <c r="E600" s="53"/>
      <c r="F600" s="53"/>
    </row>
    <row r="601" customFormat="false" ht="12.75" hidden="false" customHeight="true" outlineLevel="0" collapsed="false">
      <c r="B601" s="51"/>
      <c r="D601" s="52"/>
      <c r="E601" s="53"/>
      <c r="F601" s="53"/>
    </row>
    <row r="602" customFormat="false" ht="12.75" hidden="false" customHeight="true" outlineLevel="0" collapsed="false">
      <c r="B602" s="51"/>
      <c r="D602" s="52"/>
      <c r="E602" s="53"/>
      <c r="F602" s="53"/>
    </row>
    <row r="603" customFormat="false" ht="12.75" hidden="false" customHeight="true" outlineLevel="0" collapsed="false">
      <c r="B603" s="51"/>
      <c r="D603" s="52"/>
      <c r="E603" s="53"/>
      <c r="F603" s="53"/>
    </row>
    <row r="604" customFormat="false" ht="12.75" hidden="false" customHeight="true" outlineLevel="0" collapsed="false">
      <c r="B604" s="51"/>
      <c r="D604" s="52"/>
      <c r="E604" s="53"/>
      <c r="F604" s="53"/>
    </row>
    <row r="605" customFormat="false" ht="12.75" hidden="false" customHeight="true" outlineLevel="0" collapsed="false">
      <c r="B605" s="51"/>
      <c r="D605" s="52"/>
      <c r="E605" s="53"/>
      <c r="F605" s="53"/>
    </row>
    <row r="606" customFormat="false" ht="12.75" hidden="false" customHeight="true" outlineLevel="0" collapsed="false">
      <c r="B606" s="51"/>
      <c r="D606" s="52"/>
      <c r="E606" s="53"/>
      <c r="F606" s="53"/>
    </row>
    <row r="607" customFormat="false" ht="12.75" hidden="false" customHeight="true" outlineLevel="0" collapsed="false">
      <c r="B607" s="51"/>
      <c r="D607" s="52"/>
      <c r="E607" s="53"/>
      <c r="F607" s="53"/>
    </row>
    <row r="608" customFormat="false" ht="12.75" hidden="false" customHeight="true" outlineLevel="0" collapsed="false">
      <c r="B608" s="51"/>
      <c r="D608" s="52"/>
      <c r="E608" s="53"/>
      <c r="F608" s="53"/>
    </row>
    <row r="609" customFormat="false" ht="12.75" hidden="false" customHeight="true" outlineLevel="0" collapsed="false">
      <c r="B609" s="51"/>
      <c r="D609" s="52"/>
      <c r="E609" s="53"/>
      <c r="F609" s="53"/>
    </row>
    <row r="610" customFormat="false" ht="12.75" hidden="false" customHeight="true" outlineLevel="0" collapsed="false">
      <c r="B610" s="51"/>
      <c r="D610" s="52"/>
      <c r="E610" s="53"/>
      <c r="F610" s="53"/>
    </row>
    <row r="611" customFormat="false" ht="12.75" hidden="false" customHeight="true" outlineLevel="0" collapsed="false">
      <c r="B611" s="51"/>
      <c r="D611" s="52"/>
      <c r="E611" s="53"/>
      <c r="F611" s="53"/>
    </row>
    <row r="612" customFormat="false" ht="12.75" hidden="false" customHeight="true" outlineLevel="0" collapsed="false">
      <c r="B612" s="51"/>
      <c r="D612" s="52"/>
      <c r="E612" s="53"/>
      <c r="F612" s="53"/>
    </row>
    <row r="613" customFormat="false" ht="12.75" hidden="false" customHeight="true" outlineLevel="0" collapsed="false">
      <c r="B613" s="51"/>
      <c r="D613" s="52"/>
      <c r="E613" s="53"/>
      <c r="F613" s="53"/>
    </row>
    <row r="614" customFormat="false" ht="12.75" hidden="false" customHeight="true" outlineLevel="0" collapsed="false">
      <c r="B614" s="51"/>
      <c r="D614" s="52"/>
      <c r="E614" s="53"/>
      <c r="F614" s="53"/>
    </row>
    <row r="615" customFormat="false" ht="12.75" hidden="false" customHeight="true" outlineLevel="0" collapsed="false">
      <c r="B615" s="51"/>
      <c r="D615" s="52"/>
      <c r="E615" s="53"/>
      <c r="F615" s="53"/>
    </row>
    <row r="616" customFormat="false" ht="12.75" hidden="false" customHeight="true" outlineLevel="0" collapsed="false">
      <c r="B616" s="51"/>
      <c r="D616" s="52"/>
      <c r="E616" s="53"/>
      <c r="F616" s="53"/>
    </row>
    <row r="617" customFormat="false" ht="12.75" hidden="false" customHeight="true" outlineLevel="0" collapsed="false">
      <c r="B617" s="51"/>
      <c r="D617" s="52"/>
      <c r="E617" s="53"/>
      <c r="F617" s="53"/>
    </row>
    <row r="618" customFormat="false" ht="12.75" hidden="false" customHeight="true" outlineLevel="0" collapsed="false">
      <c r="B618" s="51"/>
      <c r="D618" s="52"/>
      <c r="E618" s="53"/>
      <c r="F618" s="53"/>
    </row>
    <row r="619" customFormat="false" ht="12.75" hidden="false" customHeight="true" outlineLevel="0" collapsed="false">
      <c r="B619" s="51"/>
      <c r="D619" s="52"/>
      <c r="E619" s="53"/>
      <c r="F619" s="53"/>
    </row>
    <row r="620" customFormat="false" ht="12.75" hidden="false" customHeight="true" outlineLevel="0" collapsed="false">
      <c r="B620" s="51"/>
      <c r="D620" s="52"/>
      <c r="E620" s="53"/>
      <c r="F620" s="53"/>
    </row>
    <row r="621" customFormat="false" ht="12.75" hidden="false" customHeight="true" outlineLevel="0" collapsed="false">
      <c r="B621" s="51"/>
      <c r="D621" s="52"/>
      <c r="E621" s="53"/>
      <c r="F621" s="53"/>
    </row>
    <row r="622" customFormat="false" ht="12.75" hidden="false" customHeight="true" outlineLevel="0" collapsed="false">
      <c r="B622" s="51"/>
      <c r="D622" s="52"/>
      <c r="E622" s="53"/>
      <c r="F622" s="53"/>
    </row>
    <row r="623" customFormat="false" ht="12.75" hidden="false" customHeight="true" outlineLevel="0" collapsed="false">
      <c r="B623" s="51"/>
      <c r="D623" s="52"/>
      <c r="E623" s="53"/>
      <c r="F623" s="53"/>
    </row>
    <row r="624" customFormat="false" ht="12.75" hidden="false" customHeight="true" outlineLevel="0" collapsed="false">
      <c r="B624" s="51"/>
      <c r="D624" s="52"/>
      <c r="E624" s="53"/>
      <c r="F624" s="53"/>
    </row>
    <row r="625" customFormat="false" ht="12.75" hidden="false" customHeight="true" outlineLevel="0" collapsed="false">
      <c r="B625" s="51"/>
      <c r="D625" s="52"/>
      <c r="E625" s="53"/>
      <c r="F625" s="53"/>
    </row>
    <row r="626" customFormat="false" ht="12.75" hidden="false" customHeight="true" outlineLevel="0" collapsed="false">
      <c r="B626" s="51"/>
      <c r="D626" s="52"/>
      <c r="E626" s="53"/>
      <c r="F626" s="53"/>
    </row>
    <row r="627" customFormat="false" ht="12.75" hidden="false" customHeight="true" outlineLevel="0" collapsed="false">
      <c r="B627" s="51"/>
      <c r="D627" s="52"/>
      <c r="E627" s="53"/>
      <c r="F627" s="53"/>
    </row>
    <row r="628" customFormat="false" ht="12.75" hidden="false" customHeight="true" outlineLevel="0" collapsed="false">
      <c r="B628" s="51"/>
      <c r="D628" s="52"/>
      <c r="E628" s="53"/>
      <c r="F628" s="53"/>
    </row>
    <row r="629" customFormat="false" ht="12.75" hidden="false" customHeight="true" outlineLevel="0" collapsed="false">
      <c r="B629" s="51"/>
      <c r="D629" s="52"/>
      <c r="E629" s="53"/>
      <c r="F629" s="53"/>
    </row>
    <row r="630" customFormat="false" ht="12.75" hidden="false" customHeight="true" outlineLevel="0" collapsed="false">
      <c r="B630" s="51"/>
      <c r="D630" s="52"/>
      <c r="E630" s="53"/>
      <c r="F630" s="53"/>
    </row>
    <row r="631" customFormat="false" ht="12.75" hidden="false" customHeight="true" outlineLevel="0" collapsed="false">
      <c r="B631" s="51"/>
      <c r="D631" s="52"/>
      <c r="E631" s="53"/>
      <c r="F631" s="53"/>
    </row>
    <row r="632" customFormat="false" ht="12.75" hidden="false" customHeight="true" outlineLevel="0" collapsed="false">
      <c r="B632" s="51"/>
      <c r="D632" s="52"/>
      <c r="E632" s="53"/>
      <c r="F632" s="53"/>
    </row>
    <row r="633" customFormat="false" ht="12.75" hidden="false" customHeight="true" outlineLevel="0" collapsed="false">
      <c r="B633" s="51"/>
      <c r="D633" s="52"/>
      <c r="E633" s="53"/>
      <c r="F633" s="53"/>
    </row>
    <row r="634" customFormat="false" ht="12.75" hidden="false" customHeight="true" outlineLevel="0" collapsed="false">
      <c r="B634" s="51"/>
      <c r="D634" s="52"/>
      <c r="E634" s="53"/>
      <c r="F634" s="53"/>
    </row>
    <row r="635" customFormat="false" ht="12.75" hidden="false" customHeight="true" outlineLevel="0" collapsed="false">
      <c r="B635" s="51"/>
      <c r="D635" s="52"/>
      <c r="E635" s="53"/>
      <c r="F635" s="53"/>
    </row>
    <row r="636" customFormat="false" ht="12.75" hidden="false" customHeight="true" outlineLevel="0" collapsed="false">
      <c r="B636" s="51"/>
      <c r="D636" s="52"/>
      <c r="E636" s="53"/>
      <c r="F636" s="53"/>
    </row>
    <row r="637" customFormat="false" ht="12.75" hidden="false" customHeight="true" outlineLevel="0" collapsed="false">
      <c r="B637" s="51"/>
      <c r="D637" s="52"/>
      <c r="E637" s="53"/>
      <c r="F637" s="53"/>
    </row>
    <row r="638" customFormat="false" ht="12.75" hidden="false" customHeight="true" outlineLevel="0" collapsed="false">
      <c r="B638" s="51"/>
      <c r="D638" s="52"/>
      <c r="E638" s="53"/>
      <c r="F638" s="53"/>
    </row>
    <row r="639" customFormat="false" ht="12.75" hidden="false" customHeight="true" outlineLevel="0" collapsed="false">
      <c r="B639" s="51"/>
      <c r="D639" s="52"/>
      <c r="E639" s="53"/>
      <c r="F639" s="53"/>
    </row>
    <row r="640" customFormat="false" ht="12.75" hidden="false" customHeight="true" outlineLevel="0" collapsed="false">
      <c r="B640" s="51"/>
      <c r="D640" s="52"/>
      <c r="E640" s="53"/>
      <c r="F640" s="53"/>
    </row>
    <row r="641" customFormat="false" ht="12.75" hidden="false" customHeight="true" outlineLevel="0" collapsed="false">
      <c r="B641" s="51"/>
      <c r="D641" s="52"/>
      <c r="E641" s="53"/>
      <c r="F641" s="53"/>
    </row>
    <row r="642" customFormat="false" ht="12.75" hidden="false" customHeight="true" outlineLevel="0" collapsed="false">
      <c r="B642" s="51"/>
      <c r="D642" s="52"/>
      <c r="E642" s="53"/>
      <c r="F642" s="53"/>
    </row>
    <row r="643" customFormat="false" ht="12.75" hidden="false" customHeight="true" outlineLevel="0" collapsed="false">
      <c r="B643" s="51"/>
      <c r="D643" s="52"/>
      <c r="E643" s="53"/>
      <c r="F643" s="53"/>
    </row>
    <row r="644" customFormat="false" ht="12.75" hidden="false" customHeight="true" outlineLevel="0" collapsed="false">
      <c r="B644" s="51"/>
      <c r="D644" s="52"/>
      <c r="E644" s="53"/>
      <c r="F644" s="53"/>
    </row>
    <row r="645" customFormat="false" ht="12.75" hidden="false" customHeight="true" outlineLevel="0" collapsed="false">
      <c r="B645" s="51"/>
      <c r="D645" s="52"/>
      <c r="E645" s="53"/>
      <c r="F645" s="53"/>
    </row>
    <row r="646" customFormat="false" ht="12.75" hidden="false" customHeight="true" outlineLevel="0" collapsed="false">
      <c r="B646" s="51"/>
      <c r="D646" s="52"/>
      <c r="E646" s="53"/>
      <c r="F646" s="53"/>
    </row>
    <row r="647" customFormat="false" ht="12.75" hidden="false" customHeight="true" outlineLevel="0" collapsed="false">
      <c r="B647" s="51"/>
      <c r="D647" s="52"/>
      <c r="E647" s="53"/>
      <c r="F647" s="53"/>
    </row>
    <row r="648" customFormat="false" ht="12.75" hidden="false" customHeight="true" outlineLevel="0" collapsed="false">
      <c r="B648" s="51"/>
      <c r="D648" s="52"/>
      <c r="E648" s="53"/>
      <c r="F648" s="53"/>
    </row>
    <row r="649" customFormat="false" ht="12.75" hidden="false" customHeight="true" outlineLevel="0" collapsed="false">
      <c r="B649" s="51"/>
      <c r="D649" s="52"/>
      <c r="E649" s="53"/>
      <c r="F649" s="53"/>
    </row>
    <row r="650" customFormat="false" ht="12.75" hidden="false" customHeight="true" outlineLevel="0" collapsed="false">
      <c r="B650" s="51"/>
      <c r="D650" s="52"/>
      <c r="E650" s="53"/>
      <c r="F650" s="53"/>
    </row>
    <row r="651" customFormat="false" ht="12.75" hidden="false" customHeight="true" outlineLevel="0" collapsed="false">
      <c r="B651" s="51"/>
      <c r="D651" s="52"/>
      <c r="E651" s="53"/>
      <c r="F651" s="53"/>
    </row>
    <row r="652" customFormat="false" ht="12.75" hidden="false" customHeight="true" outlineLevel="0" collapsed="false">
      <c r="B652" s="51"/>
      <c r="D652" s="52"/>
      <c r="E652" s="53"/>
      <c r="F652" s="53"/>
    </row>
    <row r="653" customFormat="false" ht="12.75" hidden="false" customHeight="true" outlineLevel="0" collapsed="false">
      <c r="B653" s="51"/>
      <c r="D653" s="52"/>
      <c r="E653" s="53"/>
      <c r="F653" s="53"/>
    </row>
    <row r="654" customFormat="false" ht="12.75" hidden="false" customHeight="true" outlineLevel="0" collapsed="false">
      <c r="B654" s="51"/>
      <c r="D654" s="52"/>
      <c r="E654" s="53"/>
      <c r="F654" s="53"/>
    </row>
    <row r="655" customFormat="false" ht="12.75" hidden="false" customHeight="true" outlineLevel="0" collapsed="false">
      <c r="B655" s="51"/>
      <c r="D655" s="52"/>
      <c r="E655" s="53"/>
      <c r="F655" s="53"/>
    </row>
    <row r="656" customFormat="false" ht="12.75" hidden="false" customHeight="true" outlineLevel="0" collapsed="false">
      <c r="B656" s="51"/>
      <c r="D656" s="52"/>
      <c r="E656" s="53"/>
      <c r="F656" s="53"/>
    </row>
    <row r="657" customFormat="false" ht="12.75" hidden="false" customHeight="true" outlineLevel="0" collapsed="false">
      <c r="B657" s="51"/>
      <c r="D657" s="52"/>
      <c r="E657" s="53"/>
      <c r="F657" s="53"/>
    </row>
    <row r="658" customFormat="false" ht="12.75" hidden="false" customHeight="true" outlineLevel="0" collapsed="false">
      <c r="B658" s="51"/>
      <c r="D658" s="52"/>
      <c r="E658" s="53"/>
      <c r="F658" s="53"/>
    </row>
    <row r="659" customFormat="false" ht="12.75" hidden="false" customHeight="true" outlineLevel="0" collapsed="false">
      <c r="B659" s="51"/>
      <c r="D659" s="52"/>
      <c r="E659" s="53"/>
      <c r="F659" s="53"/>
    </row>
    <row r="660" customFormat="false" ht="12.75" hidden="false" customHeight="true" outlineLevel="0" collapsed="false">
      <c r="B660" s="51"/>
      <c r="D660" s="52"/>
      <c r="E660" s="53"/>
      <c r="F660" s="53"/>
    </row>
    <row r="661" customFormat="false" ht="12.75" hidden="false" customHeight="true" outlineLevel="0" collapsed="false">
      <c r="B661" s="51"/>
      <c r="D661" s="52"/>
      <c r="E661" s="53"/>
      <c r="F661" s="53"/>
    </row>
    <row r="662" customFormat="false" ht="12.75" hidden="false" customHeight="true" outlineLevel="0" collapsed="false">
      <c r="B662" s="51"/>
      <c r="D662" s="52"/>
      <c r="E662" s="53"/>
      <c r="F662" s="53"/>
    </row>
    <row r="663" customFormat="false" ht="12.75" hidden="false" customHeight="true" outlineLevel="0" collapsed="false">
      <c r="B663" s="51"/>
      <c r="D663" s="52"/>
      <c r="E663" s="53"/>
      <c r="F663" s="53"/>
    </row>
    <row r="664" customFormat="false" ht="12.75" hidden="false" customHeight="true" outlineLevel="0" collapsed="false">
      <c r="B664" s="51"/>
      <c r="D664" s="52"/>
      <c r="E664" s="53"/>
      <c r="F664" s="53"/>
    </row>
    <row r="665" customFormat="false" ht="12.75" hidden="false" customHeight="true" outlineLevel="0" collapsed="false">
      <c r="B665" s="51"/>
      <c r="D665" s="52"/>
      <c r="E665" s="53"/>
      <c r="F665" s="53"/>
    </row>
    <row r="666" customFormat="false" ht="12.75" hidden="false" customHeight="true" outlineLevel="0" collapsed="false">
      <c r="B666" s="51"/>
      <c r="D666" s="52"/>
      <c r="E666" s="53"/>
      <c r="F666" s="53"/>
    </row>
    <row r="667" customFormat="false" ht="12.75" hidden="false" customHeight="true" outlineLevel="0" collapsed="false">
      <c r="B667" s="51"/>
      <c r="D667" s="52"/>
      <c r="E667" s="53"/>
      <c r="F667" s="53"/>
    </row>
    <row r="668" customFormat="false" ht="12.75" hidden="false" customHeight="true" outlineLevel="0" collapsed="false">
      <c r="B668" s="51"/>
      <c r="D668" s="52"/>
      <c r="E668" s="53"/>
      <c r="F668" s="53"/>
    </row>
    <row r="669" customFormat="false" ht="12.75" hidden="false" customHeight="true" outlineLevel="0" collapsed="false">
      <c r="B669" s="51"/>
      <c r="D669" s="52"/>
      <c r="E669" s="53"/>
      <c r="F669" s="53"/>
    </row>
    <row r="670" customFormat="false" ht="12.75" hidden="false" customHeight="true" outlineLevel="0" collapsed="false">
      <c r="B670" s="51"/>
      <c r="D670" s="52"/>
      <c r="E670" s="53"/>
      <c r="F670" s="53"/>
    </row>
    <row r="671" customFormat="false" ht="12.75" hidden="false" customHeight="true" outlineLevel="0" collapsed="false">
      <c r="B671" s="51"/>
      <c r="D671" s="52"/>
      <c r="E671" s="53"/>
      <c r="F671" s="53"/>
    </row>
    <row r="672" customFormat="false" ht="12.75" hidden="false" customHeight="true" outlineLevel="0" collapsed="false">
      <c r="B672" s="51"/>
      <c r="D672" s="52"/>
      <c r="E672" s="53"/>
      <c r="F672" s="53"/>
    </row>
    <row r="673" customFormat="false" ht="12.75" hidden="false" customHeight="true" outlineLevel="0" collapsed="false">
      <c r="B673" s="51"/>
      <c r="D673" s="52"/>
      <c r="E673" s="53"/>
      <c r="F673" s="53"/>
    </row>
    <row r="674" customFormat="false" ht="12.75" hidden="false" customHeight="true" outlineLevel="0" collapsed="false">
      <c r="B674" s="51"/>
      <c r="D674" s="52"/>
      <c r="E674" s="53"/>
      <c r="F674" s="53"/>
    </row>
    <row r="675" customFormat="false" ht="12.75" hidden="false" customHeight="true" outlineLevel="0" collapsed="false">
      <c r="B675" s="51"/>
      <c r="D675" s="52"/>
      <c r="E675" s="53"/>
      <c r="F675" s="53"/>
    </row>
    <row r="676" customFormat="false" ht="12.75" hidden="false" customHeight="true" outlineLevel="0" collapsed="false">
      <c r="B676" s="51"/>
      <c r="D676" s="52"/>
      <c r="E676" s="53"/>
      <c r="F676" s="53"/>
    </row>
    <row r="677" customFormat="false" ht="12.75" hidden="false" customHeight="true" outlineLevel="0" collapsed="false">
      <c r="B677" s="51"/>
      <c r="D677" s="52"/>
      <c r="E677" s="53"/>
      <c r="F677" s="53"/>
    </row>
    <row r="678" customFormat="false" ht="12.75" hidden="false" customHeight="true" outlineLevel="0" collapsed="false">
      <c r="B678" s="51"/>
      <c r="D678" s="52"/>
      <c r="E678" s="53"/>
      <c r="F678" s="53"/>
    </row>
    <row r="679" customFormat="false" ht="12.75" hidden="false" customHeight="true" outlineLevel="0" collapsed="false">
      <c r="B679" s="51"/>
      <c r="D679" s="52"/>
      <c r="E679" s="53"/>
      <c r="F679" s="53"/>
    </row>
    <row r="680" customFormat="false" ht="12.75" hidden="false" customHeight="true" outlineLevel="0" collapsed="false">
      <c r="B680" s="51"/>
      <c r="D680" s="52"/>
      <c r="E680" s="53"/>
      <c r="F680" s="53"/>
    </row>
    <row r="681" customFormat="false" ht="12.75" hidden="false" customHeight="true" outlineLevel="0" collapsed="false">
      <c r="B681" s="51"/>
      <c r="D681" s="52"/>
      <c r="E681" s="53"/>
      <c r="F681" s="53"/>
    </row>
    <row r="682" customFormat="false" ht="12.75" hidden="false" customHeight="true" outlineLevel="0" collapsed="false">
      <c r="B682" s="51"/>
      <c r="D682" s="52"/>
      <c r="E682" s="53"/>
      <c r="F682" s="53"/>
    </row>
    <row r="683" customFormat="false" ht="12.75" hidden="false" customHeight="true" outlineLevel="0" collapsed="false">
      <c r="B683" s="51"/>
      <c r="D683" s="52"/>
      <c r="E683" s="53"/>
      <c r="F683" s="53"/>
    </row>
    <row r="684" customFormat="false" ht="12.75" hidden="false" customHeight="true" outlineLevel="0" collapsed="false">
      <c r="B684" s="51"/>
      <c r="D684" s="52"/>
      <c r="E684" s="53"/>
      <c r="F684" s="53"/>
    </row>
    <row r="685" customFormat="false" ht="12.75" hidden="false" customHeight="true" outlineLevel="0" collapsed="false">
      <c r="B685" s="51"/>
      <c r="D685" s="52"/>
      <c r="E685" s="53"/>
      <c r="F685" s="53"/>
    </row>
    <row r="686" customFormat="false" ht="12.75" hidden="false" customHeight="true" outlineLevel="0" collapsed="false">
      <c r="B686" s="51"/>
      <c r="D686" s="52"/>
      <c r="E686" s="53"/>
      <c r="F686" s="53"/>
    </row>
    <row r="687" customFormat="false" ht="12.75" hidden="false" customHeight="true" outlineLevel="0" collapsed="false">
      <c r="B687" s="51"/>
      <c r="D687" s="52"/>
      <c r="E687" s="53"/>
      <c r="F687" s="53"/>
    </row>
    <row r="688" customFormat="false" ht="12.75" hidden="false" customHeight="true" outlineLevel="0" collapsed="false">
      <c r="B688" s="51"/>
      <c r="D688" s="52"/>
      <c r="E688" s="53"/>
      <c r="F688" s="53"/>
    </row>
    <row r="689" customFormat="false" ht="12.75" hidden="false" customHeight="true" outlineLevel="0" collapsed="false">
      <c r="B689" s="51"/>
      <c r="D689" s="52"/>
      <c r="E689" s="53"/>
      <c r="F689" s="53"/>
    </row>
    <row r="690" customFormat="false" ht="12.75" hidden="false" customHeight="true" outlineLevel="0" collapsed="false">
      <c r="B690" s="51"/>
      <c r="D690" s="52"/>
      <c r="E690" s="53"/>
      <c r="F690" s="53"/>
    </row>
    <row r="691" customFormat="false" ht="12.75" hidden="false" customHeight="true" outlineLevel="0" collapsed="false">
      <c r="B691" s="51"/>
      <c r="D691" s="52"/>
      <c r="E691" s="53"/>
      <c r="F691" s="53"/>
    </row>
    <row r="692" customFormat="false" ht="12.75" hidden="false" customHeight="true" outlineLevel="0" collapsed="false">
      <c r="B692" s="51"/>
      <c r="D692" s="52"/>
      <c r="E692" s="53"/>
      <c r="F692" s="53"/>
    </row>
    <row r="693" customFormat="false" ht="12.75" hidden="false" customHeight="true" outlineLevel="0" collapsed="false">
      <c r="B693" s="51"/>
      <c r="D693" s="52"/>
      <c r="E693" s="53"/>
      <c r="F693" s="53"/>
    </row>
    <row r="694" customFormat="false" ht="12.75" hidden="false" customHeight="true" outlineLevel="0" collapsed="false">
      <c r="B694" s="51"/>
      <c r="D694" s="52"/>
      <c r="E694" s="53"/>
      <c r="F694" s="53"/>
    </row>
    <row r="695" customFormat="false" ht="12.75" hidden="false" customHeight="true" outlineLevel="0" collapsed="false">
      <c r="B695" s="51"/>
      <c r="D695" s="52"/>
      <c r="E695" s="53"/>
      <c r="F695" s="53"/>
    </row>
    <row r="696" customFormat="false" ht="12.75" hidden="false" customHeight="true" outlineLevel="0" collapsed="false">
      <c r="B696" s="51"/>
      <c r="D696" s="52"/>
      <c r="E696" s="53"/>
      <c r="F696" s="53"/>
    </row>
    <row r="697" customFormat="false" ht="12.75" hidden="false" customHeight="true" outlineLevel="0" collapsed="false">
      <c r="B697" s="51"/>
      <c r="D697" s="52"/>
      <c r="E697" s="53"/>
      <c r="F697" s="53"/>
    </row>
    <row r="698" customFormat="false" ht="12.75" hidden="false" customHeight="true" outlineLevel="0" collapsed="false">
      <c r="B698" s="51"/>
      <c r="D698" s="52"/>
      <c r="E698" s="53"/>
      <c r="F698" s="53"/>
    </row>
    <row r="699" customFormat="false" ht="12.75" hidden="false" customHeight="true" outlineLevel="0" collapsed="false">
      <c r="B699" s="51"/>
      <c r="D699" s="52"/>
      <c r="E699" s="53"/>
      <c r="F699" s="53"/>
    </row>
    <row r="700" customFormat="false" ht="12.75" hidden="false" customHeight="true" outlineLevel="0" collapsed="false">
      <c r="B700" s="51"/>
      <c r="D700" s="52"/>
      <c r="E700" s="53"/>
      <c r="F700" s="53"/>
    </row>
    <row r="701" customFormat="false" ht="12.75" hidden="false" customHeight="true" outlineLevel="0" collapsed="false">
      <c r="B701" s="51"/>
      <c r="D701" s="52"/>
      <c r="E701" s="53"/>
      <c r="F701" s="53"/>
    </row>
    <row r="702" customFormat="false" ht="12.75" hidden="false" customHeight="true" outlineLevel="0" collapsed="false">
      <c r="B702" s="51"/>
      <c r="D702" s="52"/>
      <c r="E702" s="53"/>
      <c r="F702" s="53"/>
    </row>
    <row r="703" customFormat="false" ht="12.75" hidden="false" customHeight="true" outlineLevel="0" collapsed="false">
      <c r="B703" s="51"/>
      <c r="D703" s="52"/>
      <c r="E703" s="53"/>
      <c r="F703" s="53"/>
    </row>
    <row r="704" customFormat="false" ht="12.75" hidden="false" customHeight="true" outlineLevel="0" collapsed="false">
      <c r="B704" s="51"/>
      <c r="D704" s="52"/>
      <c r="E704" s="53"/>
      <c r="F704" s="53"/>
    </row>
    <row r="705" customFormat="false" ht="12.75" hidden="false" customHeight="true" outlineLevel="0" collapsed="false">
      <c r="B705" s="51"/>
      <c r="D705" s="52"/>
      <c r="E705" s="53"/>
      <c r="F705" s="53"/>
    </row>
    <row r="706" customFormat="false" ht="12.75" hidden="false" customHeight="true" outlineLevel="0" collapsed="false">
      <c r="B706" s="51"/>
      <c r="D706" s="52"/>
      <c r="E706" s="53"/>
      <c r="F706" s="53"/>
    </row>
    <row r="707" customFormat="false" ht="12.75" hidden="false" customHeight="true" outlineLevel="0" collapsed="false">
      <c r="B707" s="51"/>
      <c r="D707" s="52"/>
      <c r="E707" s="53"/>
      <c r="F707" s="53"/>
    </row>
    <row r="708" customFormat="false" ht="12.75" hidden="false" customHeight="true" outlineLevel="0" collapsed="false">
      <c r="B708" s="51"/>
      <c r="D708" s="52"/>
      <c r="E708" s="53"/>
      <c r="F708" s="53"/>
    </row>
    <row r="709" customFormat="false" ht="12.75" hidden="false" customHeight="true" outlineLevel="0" collapsed="false">
      <c r="B709" s="51"/>
      <c r="D709" s="52"/>
      <c r="E709" s="53"/>
      <c r="F709" s="53"/>
    </row>
    <row r="710" customFormat="false" ht="12.75" hidden="false" customHeight="true" outlineLevel="0" collapsed="false">
      <c r="B710" s="51"/>
      <c r="D710" s="52"/>
      <c r="E710" s="53"/>
      <c r="F710" s="53"/>
    </row>
    <row r="711" customFormat="false" ht="12.75" hidden="false" customHeight="true" outlineLevel="0" collapsed="false">
      <c r="B711" s="51"/>
      <c r="D711" s="52"/>
      <c r="E711" s="53"/>
      <c r="F711" s="53"/>
    </row>
    <row r="712" customFormat="false" ht="12.75" hidden="false" customHeight="true" outlineLevel="0" collapsed="false">
      <c r="B712" s="51"/>
      <c r="D712" s="52"/>
      <c r="E712" s="53"/>
      <c r="F712" s="53"/>
    </row>
    <row r="713" customFormat="false" ht="12.75" hidden="false" customHeight="true" outlineLevel="0" collapsed="false">
      <c r="B713" s="51"/>
      <c r="D713" s="52"/>
      <c r="E713" s="53"/>
      <c r="F713" s="53"/>
    </row>
    <row r="714" customFormat="false" ht="12.75" hidden="false" customHeight="true" outlineLevel="0" collapsed="false">
      <c r="B714" s="51"/>
      <c r="D714" s="52"/>
      <c r="E714" s="53"/>
      <c r="F714" s="53"/>
    </row>
    <row r="715" customFormat="false" ht="12.75" hidden="false" customHeight="true" outlineLevel="0" collapsed="false">
      <c r="B715" s="51"/>
      <c r="D715" s="52"/>
      <c r="E715" s="53"/>
      <c r="F715" s="53"/>
    </row>
    <row r="716" customFormat="false" ht="12.75" hidden="false" customHeight="true" outlineLevel="0" collapsed="false">
      <c r="B716" s="51"/>
      <c r="D716" s="52"/>
      <c r="E716" s="53"/>
      <c r="F716" s="53"/>
    </row>
    <row r="717" customFormat="false" ht="12.75" hidden="false" customHeight="true" outlineLevel="0" collapsed="false">
      <c r="B717" s="51"/>
      <c r="D717" s="52"/>
      <c r="E717" s="53"/>
      <c r="F717" s="53"/>
    </row>
    <row r="718" customFormat="false" ht="12.75" hidden="false" customHeight="true" outlineLevel="0" collapsed="false">
      <c r="B718" s="51"/>
      <c r="D718" s="52"/>
      <c r="E718" s="53"/>
      <c r="F718" s="53"/>
    </row>
    <row r="719" customFormat="false" ht="12.75" hidden="false" customHeight="true" outlineLevel="0" collapsed="false">
      <c r="B719" s="51"/>
      <c r="D719" s="52"/>
      <c r="E719" s="53"/>
      <c r="F719" s="53"/>
    </row>
    <row r="720" customFormat="false" ht="12.75" hidden="false" customHeight="true" outlineLevel="0" collapsed="false">
      <c r="B720" s="51"/>
      <c r="D720" s="52"/>
      <c r="E720" s="53"/>
      <c r="F720" s="53"/>
    </row>
    <row r="721" customFormat="false" ht="12.75" hidden="false" customHeight="true" outlineLevel="0" collapsed="false">
      <c r="B721" s="51"/>
      <c r="D721" s="52"/>
      <c r="E721" s="53"/>
      <c r="F721" s="53"/>
    </row>
    <row r="722" customFormat="false" ht="12.75" hidden="false" customHeight="true" outlineLevel="0" collapsed="false">
      <c r="B722" s="51"/>
      <c r="D722" s="52"/>
      <c r="E722" s="53"/>
      <c r="F722" s="53"/>
    </row>
    <row r="723" customFormat="false" ht="12.75" hidden="false" customHeight="true" outlineLevel="0" collapsed="false">
      <c r="B723" s="51"/>
      <c r="D723" s="52"/>
      <c r="E723" s="53"/>
      <c r="F723" s="53"/>
    </row>
    <row r="724" customFormat="false" ht="12.75" hidden="false" customHeight="true" outlineLevel="0" collapsed="false">
      <c r="B724" s="51"/>
      <c r="D724" s="52"/>
      <c r="E724" s="53"/>
      <c r="F724" s="53"/>
    </row>
    <row r="725" customFormat="false" ht="12.75" hidden="false" customHeight="true" outlineLevel="0" collapsed="false">
      <c r="B725" s="51"/>
      <c r="D725" s="52"/>
      <c r="E725" s="53"/>
      <c r="F725" s="53"/>
    </row>
    <row r="726" customFormat="false" ht="12.75" hidden="false" customHeight="true" outlineLevel="0" collapsed="false">
      <c r="B726" s="51"/>
      <c r="D726" s="52"/>
      <c r="E726" s="53"/>
      <c r="F726" s="53"/>
    </row>
    <row r="727" customFormat="false" ht="12.75" hidden="false" customHeight="true" outlineLevel="0" collapsed="false">
      <c r="B727" s="51"/>
      <c r="D727" s="52"/>
      <c r="E727" s="53"/>
      <c r="F727" s="53"/>
    </row>
    <row r="728" customFormat="false" ht="12.75" hidden="false" customHeight="true" outlineLevel="0" collapsed="false">
      <c r="B728" s="51"/>
      <c r="D728" s="52"/>
      <c r="E728" s="53"/>
      <c r="F728" s="53"/>
    </row>
    <row r="729" customFormat="false" ht="12.75" hidden="false" customHeight="true" outlineLevel="0" collapsed="false">
      <c r="B729" s="51"/>
      <c r="D729" s="52"/>
      <c r="E729" s="53"/>
      <c r="F729" s="53"/>
    </row>
    <row r="730" customFormat="false" ht="12.75" hidden="false" customHeight="true" outlineLevel="0" collapsed="false">
      <c r="B730" s="51"/>
      <c r="D730" s="52"/>
      <c r="E730" s="53"/>
      <c r="F730" s="53"/>
    </row>
    <row r="731" customFormat="false" ht="12.75" hidden="false" customHeight="true" outlineLevel="0" collapsed="false">
      <c r="B731" s="51"/>
      <c r="D731" s="52"/>
      <c r="E731" s="53"/>
      <c r="F731" s="53"/>
    </row>
    <row r="732" customFormat="false" ht="12.75" hidden="false" customHeight="true" outlineLevel="0" collapsed="false">
      <c r="B732" s="51"/>
      <c r="D732" s="52"/>
      <c r="E732" s="53"/>
      <c r="F732" s="53"/>
    </row>
    <row r="733" customFormat="false" ht="12.75" hidden="false" customHeight="true" outlineLevel="0" collapsed="false">
      <c r="B733" s="51"/>
      <c r="D733" s="52"/>
      <c r="E733" s="53"/>
      <c r="F733" s="53"/>
    </row>
    <row r="734" customFormat="false" ht="12.75" hidden="false" customHeight="true" outlineLevel="0" collapsed="false">
      <c r="B734" s="51"/>
      <c r="D734" s="52"/>
      <c r="E734" s="53"/>
      <c r="F734" s="53"/>
    </row>
    <row r="735" customFormat="false" ht="12.75" hidden="false" customHeight="true" outlineLevel="0" collapsed="false">
      <c r="B735" s="51"/>
      <c r="D735" s="52"/>
      <c r="E735" s="53"/>
      <c r="F735" s="53"/>
    </row>
    <row r="736" customFormat="false" ht="12.75" hidden="false" customHeight="true" outlineLevel="0" collapsed="false">
      <c r="B736" s="51"/>
      <c r="D736" s="52"/>
      <c r="E736" s="53"/>
      <c r="F736" s="53"/>
    </row>
    <row r="737" customFormat="false" ht="12.75" hidden="false" customHeight="true" outlineLevel="0" collapsed="false">
      <c r="B737" s="51"/>
      <c r="D737" s="52"/>
      <c r="E737" s="53"/>
      <c r="F737" s="53"/>
    </row>
    <row r="738" customFormat="false" ht="12.75" hidden="false" customHeight="true" outlineLevel="0" collapsed="false">
      <c r="B738" s="51"/>
      <c r="D738" s="52"/>
      <c r="E738" s="53"/>
      <c r="F738" s="53"/>
    </row>
    <row r="739" customFormat="false" ht="12.75" hidden="false" customHeight="true" outlineLevel="0" collapsed="false">
      <c r="B739" s="51"/>
      <c r="D739" s="52"/>
      <c r="E739" s="53"/>
      <c r="F739" s="53"/>
    </row>
    <row r="740" customFormat="false" ht="12.75" hidden="false" customHeight="true" outlineLevel="0" collapsed="false">
      <c r="B740" s="51"/>
      <c r="D740" s="52"/>
      <c r="E740" s="53"/>
      <c r="F740" s="53"/>
    </row>
    <row r="741" customFormat="false" ht="12.75" hidden="false" customHeight="true" outlineLevel="0" collapsed="false">
      <c r="B741" s="51"/>
      <c r="D741" s="52"/>
      <c r="E741" s="53"/>
      <c r="F741" s="53"/>
    </row>
    <row r="742" customFormat="false" ht="12.75" hidden="false" customHeight="true" outlineLevel="0" collapsed="false">
      <c r="B742" s="51"/>
      <c r="D742" s="52"/>
      <c r="E742" s="53"/>
      <c r="F742" s="53"/>
    </row>
    <row r="743" customFormat="false" ht="12.75" hidden="false" customHeight="true" outlineLevel="0" collapsed="false">
      <c r="B743" s="51"/>
      <c r="D743" s="52"/>
      <c r="E743" s="53"/>
      <c r="F743" s="53"/>
    </row>
    <row r="744" customFormat="false" ht="12.75" hidden="false" customHeight="true" outlineLevel="0" collapsed="false">
      <c r="B744" s="51"/>
      <c r="D744" s="52"/>
      <c r="E744" s="53"/>
      <c r="F744" s="53"/>
    </row>
    <row r="745" customFormat="false" ht="12.75" hidden="false" customHeight="true" outlineLevel="0" collapsed="false">
      <c r="B745" s="51"/>
      <c r="D745" s="52"/>
      <c r="E745" s="53"/>
      <c r="F745" s="53"/>
    </row>
    <row r="746" customFormat="false" ht="12.75" hidden="false" customHeight="true" outlineLevel="0" collapsed="false">
      <c r="B746" s="51"/>
      <c r="D746" s="52"/>
      <c r="E746" s="53"/>
      <c r="F746" s="53"/>
    </row>
    <row r="747" customFormat="false" ht="12.75" hidden="false" customHeight="true" outlineLevel="0" collapsed="false">
      <c r="B747" s="51"/>
      <c r="D747" s="52"/>
      <c r="E747" s="53"/>
      <c r="F747" s="53"/>
    </row>
    <row r="748" customFormat="false" ht="12.75" hidden="false" customHeight="true" outlineLevel="0" collapsed="false">
      <c r="B748" s="51"/>
      <c r="D748" s="52"/>
      <c r="E748" s="53"/>
      <c r="F748" s="53"/>
    </row>
    <row r="749" customFormat="false" ht="12.75" hidden="false" customHeight="true" outlineLevel="0" collapsed="false">
      <c r="B749" s="51"/>
      <c r="D749" s="52"/>
      <c r="E749" s="53"/>
      <c r="F749" s="53"/>
    </row>
    <row r="750" customFormat="false" ht="12.75" hidden="false" customHeight="true" outlineLevel="0" collapsed="false">
      <c r="B750" s="51"/>
      <c r="D750" s="52"/>
      <c r="E750" s="53"/>
      <c r="F750" s="53"/>
    </row>
    <row r="751" customFormat="false" ht="12.75" hidden="false" customHeight="true" outlineLevel="0" collapsed="false">
      <c r="B751" s="51"/>
      <c r="D751" s="52"/>
      <c r="E751" s="53"/>
      <c r="F751" s="53"/>
    </row>
    <row r="752" customFormat="false" ht="12.75" hidden="false" customHeight="true" outlineLevel="0" collapsed="false">
      <c r="B752" s="51"/>
      <c r="D752" s="52"/>
      <c r="E752" s="53"/>
      <c r="F752" s="53"/>
    </row>
    <row r="753" customFormat="false" ht="12.75" hidden="false" customHeight="true" outlineLevel="0" collapsed="false">
      <c r="B753" s="51"/>
      <c r="D753" s="52"/>
      <c r="E753" s="53"/>
      <c r="F753" s="53"/>
    </row>
    <row r="754" customFormat="false" ht="12.75" hidden="false" customHeight="true" outlineLevel="0" collapsed="false">
      <c r="B754" s="51"/>
      <c r="D754" s="52"/>
      <c r="E754" s="53"/>
      <c r="F754" s="53"/>
    </row>
    <row r="755" customFormat="false" ht="12.75" hidden="false" customHeight="true" outlineLevel="0" collapsed="false">
      <c r="B755" s="51"/>
      <c r="D755" s="52"/>
      <c r="E755" s="53"/>
      <c r="F755" s="53"/>
    </row>
    <row r="756" customFormat="false" ht="12.75" hidden="false" customHeight="true" outlineLevel="0" collapsed="false">
      <c r="B756" s="51"/>
      <c r="D756" s="52"/>
      <c r="E756" s="53"/>
      <c r="F756" s="53"/>
    </row>
    <row r="757" customFormat="false" ht="12.75" hidden="false" customHeight="true" outlineLevel="0" collapsed="false">
      <c r="B757" s="51"/>
      <c r="D757" s="52"/>
      <c r="E757" s="53"/>
      <c r="F757" s="53"/>
    </row>
    <row r="758" customFormat="false" ht="12.75" hidden="false" customHeight="true" outlineLevel="0" collapsed="false">
      <c r="B758" s="51"/>
      <c r="D758" s="52"/>
      <c r="E758" s="53"/>
      <c r="F758" s="53"/>
    </row>
    <row r="759" customFormat="false" ht="12.75" hidden="false" customHeight="true" outlineLevel="0" collapsed="false">
      <c r="B759" s="51"/>
      <c r="D759" s="52"/>
      <c r="E759" s="53"/>
      <c r="F759" s="53"/>
    </row>
    <row r="760" customFormat="false" ht="12.75" hidden="false" customHeight="true" outlineLevel="0" collapsed="false">
      <c r="B760" s="51"/>
      <c r="D760" s="52"/>
      <c r="E760" s="53"/>
      <c r="F760" s="53"/>
    </row>
    <row r="761" customFormat="false" ht="12.75" hidden="false" customHeight="true" outlineLevel="0" collapsed="false">
      <c r="B761" s="51"/>
      <c r="D761" s="52"/>
      <c r="E761" s="53"/>
      <c r="F761" s="53"/>
    </row>
    <row r="762" customFormat="false" ht="12.75" hidden="false" customHeight="true" outlineLevel="0" collapsed="false">
      <c r="B762" s="51"/>
      <c r="D762" s="52"/>
      <c r="E762" s="53"/>
      <c r="F762" s="53"/>
    </row>
    <row r="763" customFormat="false" ht="12.75" hidden="false" customHeight="true" outlineLevel="0" collapsed="false">
      <c r="B763" s="51"/>
      <c r="D763" s="52"/>
      <c r="E763" s="53"/>
      <c r="F763" s="53"/>
    </row>
    <row r="764" customFormat="false" ht="12.75" hidden="false" customHeight="true" outlineLevel="0" collapsed="false">
      <c r="B764" s="51"/>
      <c r="D764" s="52"/>
      <c r="E764" s="53"/>
      <c r="F764" s="53"/>
    </row>
    <row r="765" customFormat="false" ht="12.75" hidden="false" customHeight="true" outlineLevel="0" collapsed="false">
      <c r="B765" s="51"/>
      <c r="D765" s="52"/>
      <c r="E765" s="53"/>
      <c r="F765" s="53"/>
    </row>
    <row r="766" customFormat="false" ht="12.75" hidden="false" customHeight="true" outlineLevel="0" collapsed="false">
      <c r="B766" s="51"/>
      <c r="D766" s="52"/>
      <c r="E766" s="53"/>
      <c r="F766" s="53"/>
    </row>
    <row r="767" customFormat="false" ht="12.75" hidden="false" customHeight="true" outlineLevel="0" collapsed="false">
      <c r="B767" s="51"/>
      <c r="D767" s="52"/>
      <c r="E767" s="53"/>
      <c r="F767" s="53"/>
    </row>
    <row r="768" customFormat="false" ht="12.75" hidden="false" customHeight="true" outlineLevel="0" collapsed="false">
      <c r="B768" s="51"/>
      <c r="D768" s="52"/>
      <c r="E768" s="53"/>
      <c r="F768" s="53"/>
    </row>
    <row r="769" customFormat="false" ht="12.75" hidden="false" customHeight="true" outlineLevel="0" collapsed="false">
      <c r="B769" s="51"/>
      <c r="D769" s="52"/>
      <c r="E769" s="53"/>
      <c r="F769" s="53"/>
    </row>
    <row r="770" customFormat="false" ht="12.75" hidden="false" customHeight="true" outlineLevel="0" collapsed="false">
      <c r="B770" s="51"/>
      <c r="D770" s="52"/>
      <c r="E770" s="53"/>
      <c r="F770" s="53"/>
    </row>
    <row r="771" customFormat="false" ht="12.75" hidden="false" customHeight="true" outlineLevel="0" collapsed="false">
      <c r="B771" s="51"/>
      <c r="D771" s="52"/>
      <c r="E771" s="53"/>
      <c r="F771" s="53"/>
    </row>
    <row r="772" customFormat="false" ht="12.75" hidden="false" customHeight="true" outlineLevel="0" collapsed="false">
      <c r="B772" s="51"/>
      <c r="D772" s="52"/>
      <c r="E772" s="53"/>
      <c r="F772" s="53"/>
    </row>
    <row r="773" customFormat="false" ht="12.75" hidden="false" customHeight="true" outlineLevel="0" collapsed="false">
      <c r="B773" s="51"/>
      <c r="D773" s="52"/>
      <c r="E773" s="53"/>
      <c r="F773" s="53"/>
    </row>
    <row r="774" customFormat="false" ht="12.75" hidden="false" customHeight="true" outlineLevel="0" collapsed="false">
      <c r="B774" s="51"/>
      <c r="D774" s="52"/>
      <c r="E774" s="53"/>
      <c r="F774" s="53"/>
    </row>
    <row r="775" customFormat="false" ht="12.75" hidden="false" customHeight="true" outlineLevel="0" collapsed="false">
      <c r="B775" s="51"/>
      <c r="D775" s="52"/>
      <c r="E775" s="53"/>
      <c r="F775" s="53"/>
    </row>
    <row r="776" customFormat="false" ht="12.75" hidden="false" customHeight="true" outlineLevel="0" collapsed="false">
      <c r="B776" s="51"/>
      <c r="D776" s="52"/>
      <c r="E776" s="53"/>
      <c r="F776" s="53"/>
    </row>
    <row r="777" customFormat="false" ht="12.75" hidden="false" customHeight="true" outlineLevel="0" collapsed="false">
      <c r="B777" s="51"/>
      <c r="D777" s="52"/>
      <c r="E777" s="53"/>
      <c r="F777" s="53"/>
    </row>
    <row r="778" customFormat="false" ht="12.75" hidden="false" customHeight="true" outlineLevel="0" collapsed="false">
      <c r="B778" s="51"/>
      <c r="D778" s="52"/>
      <c r="E778" s="53"/>
      <c r="F778" s="53"/>
    </row>
    <row r="779" customFormat="false" ht="12.75" hidden="false" customHeight="true" outlineLevel="0" collapsed="false">
      <c r="B779" s="51"/>
      <c r="D779" s="52"/>
      <c r="E779" s="53"/>
      <c r="F779" s="53"/>
    </row>
    <row r="780" customFormat="false" ht="12.75" hidden="false" customHeight="true" outlineLevel="0" collapsed="false">
      <c r="B780" s="51"/>
      <c r="D780" s="52"/>
      <c r="E780" s="53"/>
      <c r="F780" s="53"/>
    </row>
    <row r="781" customFormat="false" ht="12.75" hidden="false" customHeight="true" outlineLevel="0" collapsed="false">
      <c r="B781" s="51"/>
      <c r="D781" s="52"/>
      <c r="E781" s="53"/>
      <c r="F781" s="53"/>
    </row>
    <row r="782" customFormat="false" ht="12.75" hidden="false" customHeight="true" outlineLevel="0" collapsed="false">
      <c r="B782" s="51"/>
      <c r="D782" s="52"/>
      <c r="E782" s="53"/>
      <c r="F782" s="53"/>
    </row>
    <row r="783" customFormat="false" ht="12.75" hidden="false" customHeight="true" outlineLevel="0" collapsed="false">
      <c r="B783" s="51"/>
      <c r="D783" s="52"/>
      <c r="E783" s="53"/>
      <c r="F783" s="53"/>
    </row>
    <row r="784" customFormat="false" ht="12.75" hidden="false" customHeight="true" outlineLevel="0" collapsed="false">
      <c r="B784" s="51"/>
      <c r="D784" s="52"/>
      <c r="E784" s="53"/>
      <c r="F784" s="53"/>
    </row>
    <row r="785" customFormat="false" ht="12.75" hidden="false" customHeight="true" outlineLevel="0" collapsed="false">
      <c r="B785" s="51"/>
      <c r="D785" s="52"/>
      <c r="E785" s="53"/>
      <c r="F785" s="53"/>
    </row>
    <row r="786" customFormat="false" ht="12.75" hidden="false" customHeight="true" outlineLevel="0" collapsed="false">
      <c r="B786" s="51"/>
      <c r="D786" s="52"/>
      <c r="E786" s="53"/>
      <c r="F786" s="53"/>
    </row>
    <row r="787" customFormat="false" ht="12.75" hidden="false" customHeight="true" outlineLevel="0" collapsed="false">
      <c r="B787" s="51"/>
      <c r="D787" s="52"/>
      <c r="E787" s="53"/>
      <c r="F787" s="53"/>
    </row>
    <row r="788" customFormat="false" ht="12.75" hidden="false" customHeight="true" outlineLevel="0" collapsed="false">
      <c r="B788" s="51"/>
      <c r="D788" s="52"/>
      <c r="E788" s="53"/>
      <c r="F788" s="53"/>
    </row>
    <row r="789" customFormat="false" ht="12.75" hidden="false" customHeight="true" outlineLevel="0" collapsed="false">
      <c r="B789" s="51"/>
      <c r="D789" s="52"/>
      <c r="E789" s="53"/>
      <c r="F789" s="53"/>
    </row>
    <row r="790" customFormat="false" ht="12.75" hidden="false" customHeight="true" outlineLevel="0" collapsed="false">
      <c r="B790" s="51"/>
      <c r="D790" s="52"/>
      <c r="E790" s="53"/>
      <c r="F790" s="53"/>
    </row>
    <row r="791" customFormat="false" ht="12.75" hidden="false" customHeight="true" outlineLevel="0" collapsed="false">
      <c r="B791" s="51"/>
      <c r="D791" s="52"/>
      <c r="E791" s="53"/>
      <c r="F791" s="53"/>
    </row>
    <row r="792" customFormat="false" ht="12.75" hidden="false" customHeight="true" outlineLevel="0" collapsed="false">
      <c r="B792" s="51"/>
      <c r="D792" s="52"/>
      <c r="E792" s="53"/>
      <c r="F792" s="53"/>
    </row>
    <row r="793" customFormat="false" ht="12.75" hidden="false" customHeight="true" outlineLevel="0" collapsed="false">
      <c r="B793" s="51"/>
      <c r="D793" s="52"/>
      <c r="E793" s="53"/>
      <c r="F793" s="53"/>
    </row>
    <row r="794" customFormat="false" ht="12.75" hidden="false" customHeight="true" outlineLevel="0" collapsed="false">
      <c r="B794" s="51"/>
      <c r="D794" s="52"/>
      <c r="E794" s="53"/>
      <c r="F794" s="53"/>
    </row>
    <row r="795" customFormat="false" ht="12.75" hidden="false" customHeight="true" outlineLevel="0" collapsed="false">
      <c r="B795" s="51"/>
      <c r="D795" s="52"/>
      <c r="E795" s="53"/>
      <c r="F795" s="53"/>
    </row>
    <row r="796" customFormat="false" ht="12.75" hidden="false" customHeight="true" outlineLevel="0" collapsed="false">
      <c r="B796" s="51"/>
      <c r="D796" s="52"/>
      <c r="E796" s="53"/>
      <c r="F796" s="53"/>
    </row>
    <row r="797" customFormat="false" ht="12.75" hidden="false" customHeight="true" outlineLevel="0" collapsed="false">
      <c r="B797" s="51"/>
      <c r="D797" s="52"/>
      <c r="E797" s="53"/>
      <c r="F797" s="53"/>
    </row>
    <row r="798" customFormat="false" ht="12.75" hidden="false" customHeight="true" outlineLevel="0" collapsed="false">
      <c r="B798" s="51"/>
      <c r="D798" s="52"/>
      <c r="E798" s="53"/>
      <c r="F798" s="53"/>
    </row>
    <row r="799" customFormat="false" ht="12.75" hidden="false" customHeight="true" outlineLevel="0" collapsed="false">
      <c r="B799" s="51"/>
      <c r="D799" s="52"/>
      <c r="E799" s="53"/>
      <c r="F799" s="53"/>
    </row>
    <row r="800" customFormat="false" ht="12.75" hidden="false" customHeight="true" outlineLevel="0" collapsed="false">
      <c r="B800" s="51"/>
      <c r="D800" s="52"/>
      <c r="E800" s="53"/>
      <c r="F800" s="53"/>
    </row>
    <row r="801" customFormat="false" ht="12.75" hidden="false" customHeight="true" outlineLevel="0" collapsed="false">
      <c r="B801" s="51"/>
      <c r="D801" s="52"/>
      <c r="E801" s="53"/>
      <c r="F801" s="53"/>
    </row>
    <row r="802" customFormat="false" ht="12.75" hidden="false" customHeight="true" outlineLevel="0" collapsed="false">
      <c r="B802" s="51"/>
      <c r="D802" s="52"/>
      <c r="E802" s="53"/>
      <c r="F802" s="53"/>
    </row>
    <row r="803" customFormat="false" ht="12.75" hidden="false" customHeight="true" outlineLevel="0" collapsed="false">
      <c r="B803" s="51"/>
      <c r="D803" s="52"/>
      <c r="E803" s="53"/>
      <c r="F803" s="53"/>
    </row>
    <row r="804" customFormat="false" ht="12.75" hidden="false" customHeight="true" outlineLevel="0" collapsed="false">
      <c r="B804" s="51"/>
      <c r="D804" s="52"/>
      <c r="E804" s="53"/>
      <c r="F804" s="53"/>
    </row>
    <row r="805" customFormat="false" ht="12.75" hidden="false" customHeight="true" outlineLevel="0" collapsed="false">
      <c r="B805" s="51"/>
      <c r="D805" s="52"/>
      <c r="E805" s="53"/>
      <c r="F805" s="53"/>
    </row>
    <row r="806" customFormat="false" ht="12.75" hidden="false" customHeight="true" outlineLevel="0" collapsed="false">
      <c r="B806" s="51"/>
      <c r="D806" s="52"/>
      <c r="E806" s="53"/>
      <c r="F806" s="53"/>
    </row>
    <row r="807" customFormat="false" ht="12.75" hidden="false" customHeight="true" outlineLevel="0" collapsed="false">
      <c r="B807" s="51"/>
      <c r="D807" s="52"/>
      <c r="E807" s="53"/>
      <c r="F807" s="53"/>
    </row>
    <row r="808" customFormat="false" ht="12.75" hidden="false" customHeight="true" outlineLevel="0" collapsed="false">
      <c r="B808" s="51"/>
      <c r="D808" s="52"/>
      <c r="E808" s="53"/>
      <c r="F808" s="53"/>
    </row>
    <row r="809" customFormat="false" ht="12.75" hidden="false" customHeight="true" outlineLevel="0" collapsed="false">
      <c r="B809" s="51"/>
      <c r="D809" s="52"/>
      <c r="E809" s="53"/>
      <c r="F809" s="53"/>
    </row>
    <row r="810" customFormat="false" ht="12.75" hidden="false" customHeight="true" outlineLevel="0" collapsed="false">
      <c r="B810" s="51"/>
      <c r="D810" s="52"/>
      <c r="E810" s="53"/>
      <c r="F810" s="53"/>
    </row>
    <row r="811" customFormat="false" ht="12.75" hidden="false" customHeight="true" outlineLevel="0" collapsed="false">
      <c r="B811" s="51"/>
      <c r="D811" s="52"/>
      <c r="E811" s="53"/>
      <c r="F811" s="53"/>
    </row>
    <row r="812" customFormat="false" ht="12.75" hidden="false" customHeight="true" outlineLevel="0" collapsed="false">
      <c r="B812" s="51"/>
      <c r="D812" s="52"/>
      <c r="E812" s="53"/>
      <c r="F812" s="53"/>
    </row>
    <row r="813" customFormat="false" ht="12.75" hidden="false" customHeight="true" outlineLevel="0" collapsed="false">
      <c r="B813" s="51"/>
      <c r="D813" s="52"/>
      <c r="E813" s="53"/>
      <c r="F813" s="53"/>
    </row>
    <row r="814" customFormat="false" ht="12.75" hidden="false" customHeight="true" outlineLevel="0" collapsed="false">
      <c r="B814" s="51"/>
      <c r="D814" s="52"/>
      <c r="E814" s="53"/>
      <c r="F814" s="53"/>
    </row>
    <row r="815" customFormat="false" ht="12.75" hidden="false" customHeight="true" outlineLevel="0" collapsed="false">
      <c r="B815" s="51"/>
      <c r="D815" s="52"/>
      <c r="E815" s="53"/>
      <c r="F815" s="53"/>
    </row>
    <row r="816" customFormat="false" ht="12.75" hidden="false" customHeight="true" outlineLevel="0" collapsed="false">
      <c r="B816" s="51"/>
      <c r="D816" s="52"/>
      <c r="E816" s="53"/>
      <c r="F816" s="53"/>
    </row>
    <row r="817" customFormat="false" ht="12.75" hidden="false" customHeight="true" outlineLevel="0" collapsed="false">
      <c r="B817" s="51"/>
      <c r="D817" s="52"/>
      <c r="E817" s="53"/>
      <c r="F817" s="53"/>
    </row>
    <row r="818" customFormat="false" ht="12.75" hidden="false" customHeight="true" outlineLevel="0" collapsed="false">
      <c r="B818" s="51"/>
      <c r="D818" s="52"/>
      <c r="E818" s="53"/>
      <c r="F818" s="53"/>
    </row>
    <row r="819" customFormat="false" ht="12.75" hidden="false" customHeight="true" outlineLevel="0" collapsed="false">
      <c r="B819" s="51"/>
      <c r="D819" s="52"/>
      <c r="E819" s="53"/>
      <c r="F819" s="53"/>
    </row>
    <row r="820" customFormat="false" ht="12.75" hidden="false" customHeight="true" outlineLevel="0" collapsed="false">
      <c r="B820" s="51"/>
      <c r="D820" s="52"/>
      <c r="E820" s="53"/>
      <c r="F820" s="53"/>
    </row>
    <row r="821" customFormat="false" ht="12.75" hidden="false" customHeight="true" outlineLevel="0" collapsed="false">
      <c r="B821" s="51"/>
      <c r="D821" s="52"/>
      <c r="E821" s="53"/>
      <c r="F821" s="53"/>
    </row>
    <row r="822" customFormat="false" ht="12.75" hidden="false" customHeight="true" outlineLevel="0" collapsed="false">
      <c r="B822" s="51"/>
      <c r="D822" s="52"/>
      <c r="E822" s="53"/>
      <c r="F822" s="53"/>
    </row>
    <row r="823" customFormat="false" ht="12.75" hidden="false" customHeight="true" outlineLevel="0" collapsed="false">
      <c r="B823" s="51"/>
      <c r="D823" s="52"/>
      <c r="E823" s="53"/>
      <c r="F823" s="53"/>
    </row>
    <row r="824" customFormat="false" ht="12.75" hidden="false" customHeight="true" outlineLevel="0" collapsed="false">
      <c r="B824" s="51"/>
      <c r="D824" s="52"/>
      <c r="E824" s="53"/>
      <c r="F824" s="53"/>
    </row>
    <row r="825" customFormat="false" ht="12.75" hidden="false" customHeight="true" outlineLevel="0" collapsed="false">
      <c r="B825" s="51"/>
      <c r="D825" s="52"/>
      <c r="E825" s="53"/>
      <c r="F825" s="53"/>
    </row>
    <row r="826" customFormat="false" ht="12.75" hidden="false" customHeight="true" outlineLevel="0" collapsed="false">
      <c r="B826" s="51"/>
      <c r="D826" s="52"/>
      <c r="E826" s="53"/>
      <c r="F826" s="53"/>
    </row>
    <row r="827" customFormat="false" ht="12.75" hidden="false" customHeight="true" outlineLevel="0" collapsed="false">
      <c r="B827" s="51"/>
      <c r="D827" s="52"/>
      <c r="E827" s="53"/>
      <c r="F827" s="53"/>
    </row>
    <row r="828" customFormat="false" ht="12.75" hidden="false" customHeight="true" outlineLevel="0" collapsed="false">
      <c r="B828" s="51"/>
      <c r="D828" s="52"/>
      <c r="E828" s="53"/>
      <c r="F828" s="53"/>
    </row>
    <row r="829" customFormat="false" ht="12.75" hidden="false" customHeight="true" outlineLevel="0" collapsed="false">
      <c r="B829" s="51"/>
      <c r="D829" s="52"/>
      <c r="E829" s="53"/>
      <c r="F829" s="53"/>
    </row>
    <row r="830" customFormat="false" ht="12.75" hidden="false" customHeight="true" outlineLevel="0" collapsed="false">
      <c r="B830" s="51"/>
      <c r="D830" s="52"/>
      <c r="E830" s="53"/>
      <c r="F830" s="53"/>
    </row>
    <row r="831" customFormat="false" ht="12.75" hidden="false" customHeight="true" outlineLevel="0" collapsed="false">
      <c r="B831" s="51"/>
      <c r="D831" s="52"/>
      <c r="E831" s="53"/>
      <c r="F831" s="53"/>
    </row>
    <row r="832" customFormat="false" ht="12.75" hidden="false" customHeight="true" outlineLevel="0" collapsed="false">
      <c r="B832" s="51"/>
      <c r="D832" s="52"/>
      <c r="E832" s="53"/>
      <c r="F832" s="53"/>
    </row>
    <row r="833" customFormat="false" ht="12.75" hidden="false" customHeight="true" outlineLevel="0" collapsed="false">
      <c r="B833" s="51"/>
      <c r="D833" s="52"/>
      <c r="E833" s="53"/>
      <c r="F833" s="53"/>
    </row>
    <row r="834" customFormat="false" ht="12.75" hidden="false" customHeight="true" outlineLevel="0" collapsed="false">
      <c r="B834" s="51"/>
      <c r="D834" s="52"/>
      <c r="E834" s="53"/>
      <c r="F834" s="53"/>
    </row>
    <row r="835" customFormat="false" ht="12.75" hidden="false" customHeight="true" outlineLevel="0" collapsed="false">
      <c r="B835" s="51"/>
      <c r="D835" s="52"/>
      <c r="E835" s="53"/>
      <c r="F835" s="53"/>
    </row>
    <row r="836" customFormat="false" ht="12.75" hidden="false" customHeight="true" outlineLevel="0" collapsed="false">
      <c r="B836" s="51"/>
      <c r="D836" s="52"/>
      <c r="E836" s="53"/>
      <c r="F836" s="53"/>
    </row>
    <row r="837" customFormat="false" ht="12.75" hidden="false" customHeight="true" outlineLevel="0" collapsed="false">
      <c r="B837" s="51"/>
      <c r="D837" s="52"/>
      <c r="E837" s="53"/>
      <c r="F837" s="53"/>
    </row>
    <row r="838" customFormat="false" ht="12.75" hidden="false" customHeight="true" outlineLevel="0" collapsed="false">
      <c r="B838" s="51"/>
      <c r="D838" s="52"/>
      <c r="E838" s="53"/>
      <c r="F838" s="53"/>
    </row>
    <row r="839" customFormat="false" ht="12.75" hidden="false" customHeight="true" outlineLevel="0" collapsed="false">
      <c r="B839" s="51"/>
      <c r="D839" s="52"/>
      <c r="E839" s="53"/>
      <c r="F839" s="53"/>
    </row>
    <row r="840" customFormat="false" ht="12.75" hidden="false" customHeight="true" outlineLevel="0" collapsed="false">
      <c r="B840" s="51"/>
      <c r="D840" s="52"/>
      <c r="E840" s="53"/>
      <c r="F840" s="53"/>
    </row>
    <row r="841" customFormat="false" ht="12.75" hidden="false" customHeight="true" outlineLevel="0" collapsed="false">
      <c r="B841" s="51"/>
      <c r="D841" s="52"/>
      <c r="E841" s="53"/>
      <c r="F841" s="53"/>
    </row>
    <row r="842" customFormat="false" ht="12.75" hidden="false" customHeight="true" outlineLevel="0" collapsed="false">
      <c r="B842" s="51"/>
      <c r="D842" s="52"/>
      <c r="E842" s="53"/>
      <c r="F842" s="53"/>
    </row>
    <row r="843" customFormat="false" ht="12.75" hidden="false" customHeight="true" outlineLevel="0" collapsed="false">
      <c r="B843" s="51"/>
      <c r="D843" s="52"/>
      <c r="E843" s="53"/>
      <c r="F843" s="53"/>
    </row>
    <row r="844" customFormat="false" ht="12.75" hidden="false" customHeight="true" outlineLevel="0" collapsed="false">
      <c r="B844" s="51"/>
      <c r="D844" s="52"/>
      <c r="E844" s="53"/>
      <c r="F844" s="53"/>
    </row>
    <row r="845" customFormat="false" ht="12.75" hidden="false" customHeight="true" outlineLevel="0" collapsed="false">
      <c r="B845" s="51"/>
      <c r="D845" s="52"/>
      <c r="E845" s="53"/>
      <c r="F845" s="53"/>
    </row>
    <row r="846" customFormat="false" ht="12.75" hidden="false" customHeight="true" outlineLevel="0" collapsed="false">
      <c r="B846" s="51"/>
      <c r="D846" s="52"/>
      <c r="E846" s="53"/>
      <c r="F846" s="53"/>
    </row>
    <row r="847" customFormat="false" ht="12.75" hidden="false" customHeight="true" outlineLevel="0" collapsed="false">
      <c r="B847" s="51"/>
      <c r="D847" s="52"/>
      <c r="E847" s="53"/>
      <c r="F847" s="53"/>
    </row>
    <row r="848" customFormat="false" ht="12.75" hidden="false" customHeight="true" outlineLevel="0" collapsed="false">
      <c r="B848" s="51"/>
      <c r="D848" s="52"/>
      <c r="E848" s="53"/>
      <c r="F848" s="53"/>
    </row>
    <row r="849" customFormat="false" ht="12.75" hidden="false" customHeight="true" outlineLevel="0" collapsed="false">
      <c r="B849" s="51"/>
      <c r="D849" s="52"/>
      <c r="E849" s="53"/>
      <c r="F849" s="53"/>
    </row>
    <row r="850" customFormat="false" ht="12.75" hidden="false" customHeight="true" outlineLevel="0" collapsed="false">
      <c r="B850" s="51"/>
      <c r="D850" s="52"/>
      <c r="E850" s="53"/>
      <c r="F850" s="53"/>
    </row>
    <row r="851" customFormat="false" ht="12.75" hidden="false" customHeight="true" outlineLevel="0" collapsed="false">
      <c r="B851" s="51"/>
      <c r="D851" s="52"/>
      <c r="E851" s="53"/>
      <c r="F851" s="53"/>
    </row>
    <row r="852" customFormat="false" ht="12.75" hidden="false" customHeight="true" outlineLevel="0" collapsed="false">
      <c r="B852" s="51"/>
      <c r="D852" s="52"/>
      <c r="E852" s="53"/>
      <c r="F852" s="53"/>
    </row>
    <row r="853" customFormat="false" ht="12.75" hidden="false" customHeight="true" outlineLevel="0" collapsed="false">
      <c r="B853" s="51"/>
      <c r="D853" s="52"/>
      <c r="E853" s="53"/>
      <c r="F853" s="53"/>
    </row>
    <row r="854" customFormat="false" ht="12.75" hidden="false" customHeight="true" outlineLevel="0" collapsed="false">
      <c r="B854" s="51"/>
      <c r="D854" s="52"/>
      <c r="E854" s="53"/>
      <c r="F854" s="53"/>
    </row>
    <row r="855" customFormat="false" ht="12.75" hidden="false" customHeight="true" outlineLevel="0" collapsed="false">
      <c r="B855" s="51"/>
      <c r="D855" s="52"/>
      <c r="E855" s="53"/>
      <c r="F855" s="53"/>
    </row>
    <row r="856" customFormat="false" ht="12.75" hidden="false" customHeight="true" outlineLevel="0" collapsed="false">
      <c r="B856" s="51"/>
      <c r="D856" s="52"/>
      <c r="E856" s="53"/>
      <c r="F856" s="53"/>
    </row>
    <row r="857" customFormat="false" ht="12.75" hidden="false" customHeight="true" outlineLevel="0" collapsed="false">
      <c r="B857" s="51"/>
      <c r="D857" s="52"/>
      <c r="E857" s="53"/>
      <c r="F857" s="53"/>
    </row>
    <row r="858" customFormat="false" ht="12.75" hidden="false" customHeight="true" outlineLevel="0" collapsed="false">
      <c r="B858" s="51"/>
      <c r="D858" s="52"/>
      <c r="E858" s="53"/>
      <c r="F858" s="53"/>
    </row>
    <row r="859" customFormat="false" ht="12.75" hidden="false" customHeight="true" outlineLevel="0" collapsed="false">
      <c r="B859" s="51"/>
      <c r="D859" s="52"/>
      <c r="E859" s="53"/>
      <c r="F859" s="53"/>
    </row>
    <row r="860" customFormat="false" ht="12.75" hidden="false" customHeight="true" outlineLevel="0" collapsed="false">
      <c r="B860" s="51"/>
      <c r="D860" s="52"/>
      <c r="E860" s="53"/>
      <c r="F860" s="53"/>
    </row>
    <row r="861" customFormat="false" ht="12.75" hidden="false" customHeight="true" outlineLevel="0" collapsed="false">
      <c r="B861" s="51"/>
      <c r="D861" s="52"/>
      <c r="E861" s="53"/>
      <c r="F861" s="53"/>
    </row>
    <row r="862" customFormat="false" ht="12.75" hidden="false" customHeight="true" outlineLevel="0" collapsed="false">
      <c r="B862" s="51"/>
      <c r="D862" s="52"/>
      <c r="E862" s="53"/>
      <c r="F862" s="53"/>
    </row>
    <row r="863" customFormat="false" ht="12.75" hidden="false" customHeight="true" outlineLevel="0" collapsed="false">
      <c r="B863" s="51"/>
      <c r="D863" s="52"/>
      <c r="E863" s="53"/>
      <c r="F863" s="53"/>
    </row>
    <row r="864" customFormat="false" ht="12.75" hidden="false" customHeight="true" outlineLevel="0" collapsed="false">
      <c r="B864" s="51"/>
      <c r="D864" s="52"/>
      <c r="E864" s="53"/>
      <c r="F864" s="53"/>
    </row>
    <row r="865" customFormat="false" ht="12.75" hidden="false" customHeight="true" outlineLevel="0" collapsed="false">
      <c r="B865" s="51"/>
      <c r="D865" s="52"/>
      <c r="E865" s="53"/>
      <c r="F865" s="53"/>
    </row>
    <row r="866" customFormat="false" ht="12.75" hidden="false" customHeight="true" outlineLevel="0" collapsed="false">
      <c r="B866" s="51"/>
      <c r="D866" s="52"/>
      <c r="E866" s="53"/>
      <c r="F866" s="53"/>
    </row>
    <row r="867" customFormat="false" ht="12.75" hidden="false" customHeight="true" outlineLevel="0" collapsed="false">
      <c r="B867" s="51"/>
      <c r="D867" s="52"/>
      <c r="E867" s="53"/>
      <c r="F867" s="53"/>
    </row>
    <row r="868" customFormat="false" ht="12.75" hidden="false" customHeight="true" outlineLevel="0" collapsed="false">
      <c r="B868" s="51"/>
      <c r="D868" s="52"/>
      <c r="E868" s="53"/>
      <c r="F868" s="53"/>
    </row>
    <row r="869" customFormat="false" ht="12.75" hidden="false" customHeight="true" outlineLevel="0" collapsed="false">
      <c r="B869" s="51"/>
      <c r="D869" s="52"/>
      <c r="E869" s="53"/>
      <c r="F869" s="53"/>
    </row>
    <row r="870" customFormat="false" ht="12.75" hidden="false" customHeight="true" outlineLevel="0" collapsed="false">
      <c r="B870" s="51"/>
      <c r="D870" s="52"/>
      <c r="E870" s="53"/>
      <c r="F870" s="53"/>
    </row>
    <row r="871" customFormat="false" ht="12.75" hidden="false" customHeight="true" outlineLevel="0" collapsed="false">
      <c r="B871" s="51"/>
      <c r="D871" s="52"/>
      <c r="E871" s="53"/>
      <c r="F871" s="53"/>
    </row>
    <row r="872" customFormat="false" ht="12.75" hidden="false" customHeight="true" outlineLevel="0" collapsed="false">
      <c r="B872" s="51"/>
      <c r="D872" s="52"/>
      <c r="E872" s="53"/>
      <c r="F872" s="53"/>
    </row>
    <row r="873" customFormat="false" ht="12.75" hidden="false" customHeight="true" outlineLevel="0" collapsed="false">
      <c r="B873" s="51"/>
      <c r="D873" s="52"/>
      <c r="E873" s="53"/>
      <c r="F873" s="53"/>
    </row>
    <row r="874" customFormat="false" ht="12.75" hidden="false" customHeight="true" outlineLevel="0" collapsed="false">
      <c r="B874" s="51"/>
      <c r="D874" s="52"/>
      <c r="E874" s="53"/>
      <c r="F874" s="53"/>
    </row>
    <row r="875" customFormat="false" ht="12.75" hidden="false" customHeight="true" outlineLevel="0" collapsed="false">
      <c r="B875" s="51"/>
      <c r="D875" s="52"/>
      <c r="E875" s="53"/>
      <c r="F875" s="53"/>
    </row>
    <row r="876" customFormat="false" ht="12.75" hidden="false" customHeight="true" outlineLevel="0" collapsed="false">
      <c r="B876" s="51"/>
      <c r="D876" s="52"/>
      <c r="E876" s="53"/>
      <c r="F876" s="53"/>
    </row>
    <row r="877" customFormat="false" ht="12.75" hidden="false" customHeight="true" outlineLevel="0" collapsed="false">
      <c r="B877" s="51"/>
      <c r="D877" s="52"/>
      <c r="E877" s="53"/>
      <c r="F877" s="53"/>
    </row>
    <row r="878" customFormat="false" ht="12.75" hidden="false" customHeight="true" outlineLevel="0" collapsed="false">
      <c r="B878" s="51"/>
      <c r="D878" s="52"/>
      <c r="E878" s="53"/>
      <c r="F878" s="53"/>
    </row>
    <row r="879" customFormat="false" ht="12.75" hidden="false" customHeight="true" outlineLevel="0" collapsed="false">
      <c r="B879" s="51"/>
      <c r="D879" s="52"/>
      <c r="E879" s="53"/>
      <c r="F879" s="53"/>
    </row>
    <row r="880" customFormat="false" ht="12.75" hidden="false" customHeight="true" outlineLevel="0" collapsed="false">
      <c r="B880" s="51"/>
      <c r="D880" s="52"/>
      <c r="E880" s="53"/>
      <c r="F880" s="53"/>
    </row>
    <row r="881" customFormat="false" ht="12.75" hidden="false" customHeight="true" outlineLevel="0" collapsed="false">
      <c r="B881" s="51"/>
      <c r="D881" s="52"/>
      <c r="E881" s="53"/>
      <c r="F881" s="53"/>
    </row>
    <row r="882" customFormat="false" ht="12.75" hidden="false" customHeight="true" outlineLevel="0" collapsed="false">
      <c r="B882" s="51"/>
      <c r="D882" s="52"/>
      <c r="E882" s="53"/>
      <c r="F882" s="53"/>
    </row>
    <row r="883" customFormat="false" ht="12.75" hidden="false" customHeight="true" outlineLevel="0" collapsed="false">
      <c r="B883" s="51"/>
      <c r="D883" s="52"/>
      <c r="E883" s="53"/>
      <c r="F883" s="53"/>
    </row>
    <row r="884" customFormat="false" ht="12.75" hidden="false" customHeight="true" outlineLevel="0" collapsed="false">
      <c r="B884" s="51"/>
      <c r="D884" s="52"/>
      <c r="E884" s="53"/>
      <c r="F884" s="53"/>
    </row>
    <row r="885" customFormat="false" ht="12.75" hidden="false" customHeight="true" outlineLevel="0" collapsed="false">
      <c r="B885" s="51"/>
      <c r="D885" s="52"/>
      <c r="E885" s="53"/>
      <c r="F885" s="53"/>
    </row>
    <row r="886" customFormat="false" ht="12.75" hidden="false" customHeight="true" outlineLevel="0" collapsed="false">
      <c r="B886" s="51"/>
      <c r="D886" s="52"/>
      <c r="E886" s="53"/>
      <c r="F886" s="53"/>
    </row>
    <row r="887" customFormat="false" ht="12.75" hidden="false" customHeight="true" outlineLevel="0" collapsed="false">
      <c r="B887" s="51"/>
      <c r="D887" s="52"/>
      <c r="E887" s="53"/>
      <c r="F887" s="53"/>
    </row>
    <row r="888" customFormat="false" ht="12.75" hidden="false" customHeight="true" outlineLevel="0" collapsed="false">
      <c r="B888" s="51"/>
      <c r="D888" s="52"/>
      <c r="E888" s="53"/>
      <c r="F888" s="53"/>
    </row>
    <row r="889" customFormat="false" ht="12.75" hidden="false" customHeight="true" outlineLevel="0" collapsed="false">
      <c r="B889" s="51"/>
      <c r="D889" s="52"/>
      <c r="E889" s="53"/>
      <c r="F889" s="53"/>
    </row>
    <row r="890" customFormat="false" ht="12.75" hidden="false" customHeight="true" outlineLevel="0" collapsed="false">
      <c r="B890" s="51"/>
      <c r="D890" s="52"/>
      <c r="E890" s="53"/>
      <c r="F890" s="53"/>
    </row>
    <row r="891" customFormat="false" ht="12.75" hidden="false" customHeight="true" outlineLevel="0" collapsed="false">
      <c r="B891" s="51"/>
      <c r="D891" s="52"/>
      <c r="E891" s="53"/>
      <c r="F891" s="53"/>
    </row>
    <row r="892" customFormat="false" ht="12.75" hidden="false" customHeight="true" outlineLevel="0" collapsed="false">
      <c r="B892" s="51"/>
      <c r="D892" s="52"/>
      <c r="E892" s="53"/>
      <c r="F892" s="53"/>
    </row>
    <row r="893" customFormat="false" ht="12.75" hidden="false" customHeight="true" outlineLevel="0" collapsed="false">
      <c r="B893" s="51"/>
      <c r="D893" s="52"/>
      <c r="E893" s="53"/>
      <c r="F893" s="53"/>
    </row>
    <row r="894" customFormat="false" ht="12.75" hidden="false" customHeight="true" outlineLevel="0" collapsed="false">
      <c r="B894" s="51"/>
      <c r="D894" s="52"/>
      <c r="E894" s="53"/>
      <c r="F894" s="53"/>
    </row>
    <row r="895" customFormat="false" ht="12.75" hidden="false" customHeight="true" outlineLevel="0" collapsed="false">
      <c r="B895" s="51"/>
      <c r="D895" s="52"/>
      <c r="E895" s="53"/>
      <c r="F895" s="53"/>
    </row>
    <row r="896" customFormat="false" ht="12.75" hidden="false" customHeight="true" outlineLevel="0" collapsed="false">
      <c r="B896" s="51"/>
      <c r="D896" s="52"/>
      <c r="E896" s="53"/>
      <c r="F896" s="53"/>
    </row>
    <row r="897" customFormat="false" ht="12.75" hidden="false" customHeight="true" outlineLevel="0" collapsed="false">
      <c r="B897" s="51"/>
      <c r="D897" s="52"/>
      <c r="E897" s="53"/>
      <c r="F897" s="53"/>
    </row>
    <row r="898" customFormat="false" ht="12.75" hidden="false" customHeight="true" outlineLevel="0" collapsed="false">
      <c r="B898" s="51"/>
      <c r="D898" s="52"/>
      <c r="E898" s="53"/>
      <c r="F898" s="53"/>
    </row>
    <row r="899" customFormat="false" ht="12.75" hidden="false" customHeight="true" outlineLevel="0" collapsed="false">
      <c r="B899" s="51"/>
      <c r="D899" s="52"/>
      <c r="E899" s="53"/>
      <c r="F899" s="53"/>
    </row>
    <row r="900" customFormat="false" ht="12.75" hidden="false" customHeight="true" outlineLevel="0" collapsed="false">
      <c r="B900" s="51"/>
      <c r="D900" s="52"/>
      <c r="E900" s="53"/>
      <c r="F900" s="53"/>
    </row>
    <row r="901" customFormat="false" ht="12.75" hidden="false" customHeight="true" outlineLevel="0" collapsed="false">
      <c r="B901" s="51"/>
      <c r="D901" s="52"/>
      <c r="E901" s="53"/>
      <c r="F901" s="53"/>
    </row>
    <row r="902" customFormat="false" ht="12.75" hidden="false" customHeight="true" outlineLevel="0" collapsed="false">
      <c r="B902" s="51"/>
      <c r="D902" s="52"/>
      <c r="E902" s="53"/>
      <c r="F902" s="53"/>
    </row>
    <row r="903" customFormat="false" ht="12.75" hidden="false" customHeight="true" outlineLevel="0" collapsed="false">
      <c r="B903" s="51"/>
      <c r="D903" s="52"/>
      <c r="E903" s="53"/>
      <c r="F903" s="53"/>
    </row>
    <row r="904" customFormat="false" ht="12.75" hidden="false" customHeight="true" outlineLevel="0" collapsed="false">
      <c r="B904" s="51"/>
      <c r="D904" s="52"/>
      <c r="E904" s="53"/>
      <c r="F904" s="53"/>
    </row>
    <row r="905" customFormat="false" ht="12.75" hidden="false" customHeight="true" outlineLevel="0" collapsed="false">
      <c r="B905" s="51"/>
      <c r="D905" s="52"/>
      <c r="E905" s="53"/>
      <c r="F905" s="53"/>
    </row>
    <row r="906" customFormat="false" ht="12.75" hidden="false" customHeight="true" outlineLevel="0" collapsed="false">
      <c r="B906" s="51"/>
      <c r="D906" s="52"/>
      <c r="E906" s="53"/>
      <c r="F906" s="53"/>
    </row>
    <row r="907" customFormat="false" ht="12.75" hidden="false" customHeight="true" outlineLevel="0" collapsed="false">
      <c r="B907" s="51"/>
      <c r="D907" s="52"/>
      <c r="E907" s="53"/>
      <c r="F907" s="53"/>
    </row>
    <row r="908" customFormat="false" ht="12.75" hidden="false" customHeight="true" outlineLevel="0" collapsed="false">
      <c r="B908" s="51"/>
      <c r="D908" s="52"/>
      <c r="E908" s="53"/>
      <c r="F908" s="53"/>
    </row>
    <row r="909" customFormat="false" ht="12.75" hidden="false" customHeight="true" outlineLevel="0" collapsed="false">
      <c r="B909" s="51"/>
      <c r="D909" s="52"/>
      <c r="E909" s="53"/>
      <c r="F909" s="53"/>
    </row>
    <row r="910" customFormat="false" ht="12.75" hidden="false" customHeight="true" outlineLevel="0" collapsed="false">
      <c r="B910" s="51"/>
      <c r="D910" s="52"/>
      <c r="E910" s="53"/>
      <c r="F910" s="53"/>
    </row>
    <row r="911" customFormat="false" ht="12.75" hidden="false" customHeight="true" outlineLevel="0" collapsed="false">
      <c r="B911" s="51"/>
      <c r="D911" s="52"/>
      <c r="E911" s="53"/>
      <c r="F911" s="53"/>
    </row>
    <row r="912" customFormat="false" ht="12.75" hidden="false" customHeight="true" outlineLevel="0" collapsed="false">
      <c r="B912" s="51"/>
      <c r="D912" s="52"/>
      <c r="E912" s="53"/>
      <c r="F912" s="53"/>
    </row>
    <row r="913" customFormat="false" ht="12.75" hidden="false" customHeight="true" outlineLevel="0" collapsed="false">
      <c r="B913" s="51"/>
      <c r="D913" s="52"/>
      <c r="E913" s="53"/>
      <c r="F913" s="53"/>
    </row>
    <row r="914" customFormat="false" ht="12.75" hidden="false" customHeight="true" outlineLevel="0" collapsed="false">
      <c r="B914" s="51"/>
      <c r="D914" s="52"/>
      <c r="E914" s="53"/>
      <c r="F914" s="53"/>
    </row>
    <row r="915" customFormat="false" ht="12.75" hidden="false" customHeight="true" outlineLevel="0" collapsed="false">
      <c r="B915" s="51"/>
      <c r="D915" s="52"/>
      <c r="E915" s="53"/>
      <c r="F915" s="53"/>
    </row>
    <row r="916" customFormat="false" ht="12.75" hidden="false" customHeight="true" outlineLevel="0" collapsed="false">
      <c r="B916" s="51"/>
      <c r="D916" s="52"/>
      <c r="E916" s="53"/>
      <c r="F916" s="53"/>
    </row>
    <row r="917" customFormat="false" ht="12.75" hidden="false" customHeight="true" outlineLevel="0" collapsed="false">
      <c r="B917" s="51"/>
      <c r="D917" s="52"/>
      <c r="E917" s="53"/>
      <c r="F917" s="53"/>
    </row>
    <row r="918" customFormat="false" ht="12.75" hidden="false" customHeight="true" outlineLevel="0" collapsed="false">
      <c r="B918" s="51"/>
      <c r="D918" s="52"/>
      <c r="E918" s="53"/>
      <c r="F918" s="53"/>
    </row>
    <row r="919" customFormat="false" ht="12.75" hidden="false" customHeight="true" outlineLevel="0" collapsed="false">
      <c r="B919" s="51"/>
      <c r="D919" s="52"/>
      <c r="E919" s="53"/>
      <c r="F919" s="53"/>
    </row>
    <row r="920" customFormat="false" ht="12.75" hidden="false" customHeight="true" outlineLevel="0" collapsed="false">
      <c r="B920" s="51"/>
      <c r="D920" s="52"/>
      <c r="E920" s="53"/>
      <c r="F920" s="53"/>
    </row>
    <row r="921" customFormat="false" ht="12.75" hidden="false" customHeight="true" outlineLevel="0" collapsed="false">
      <c r="B921" s="51"/>
      <c r="D921" s="52"/>
      <c r="E921" s="53"/>
      <c r="F921" s="53"/>
    </row>
    <row r="922" customFormat="false" ht="12.75" hidden="false" customHeight="true" outlineLevel="0" collapsed="false">
      <c r="B922" s="51"/>
      <c r="D922" s="52"/>
      <c r="E922" s="53"/>
      <c r="F922" s="53"/>
    </row>
    <row r="923" customFormat="false" ht="12.75" hidden="false" customHeight="true" outlineLevel="0" collapsed="false">
      <c r="B923" s="51"/>
      <c r="D923" s="52"/>
      <c r="E923" s="53"/>
      <c r="F923" s="53"/>
    </row>
    <row r="924" customFormat="false" ht="12.75" hidden="false" customHeight="true" outlineLevel="0" collapsed="false">
      <c r="B924" s="51"/>
      <c r="D924" s="52"/>
      <c r="E924" s="53"/>
      <c r="F924" s="53"/>
    </row>
    <row r="925" customFormat="false" ht="12.75" hidden="false" customHeight="true" outlineLevel="0" collapsed="false">
      <c r="B925" s="51"/>
      <c r="D925" s="52"/>
      <c r="E925" s="53"/>
      <c r="F925" s="53"/>
    </row>
    <row r="926" customFormat="false" ht="12.75" hidden="false" customHeight="true" outlineLevel="0" collapsed="false">
      <c r="B926" s="51"/>
      <c r="D926" s="52"/>
      <c r="E926" s="53"/>
      <c r="F926" s="53"/>
    </row>
    <row r="927" customFormat="false" ht="12.75" hidden="false" customHeight="true" outlineLevel="0" collapsed="false">
      <c r="B927" s="51"/>
      <c r="D927" s="52"/>
      <c r="E927" s="53"/>
      <c r="F927" s="53"/>
    </row>
    <row r="928" customFormat="false" ht="12.75" hidden="false" customHeight="true" outlineLevel="0" collapsed="false">
      <c r="B928" s="51"/>
      <c r="D928" s="52"/>
      <c r="E928" s="53"/>
      <c r="F928" s="53"/>
    </row>
    <row r="929" customFormat="false" ht="12.75" hidden="false" customHeight="true" outlineLevel="0" collapsed="false">
      <c r="B929" s="51"/>
      <c r="D929" s="52"/>
      <c r="E929" s="53"/>
      <c r="F929" s="53"/>
    </row>
    <row r="930" customFormat="false" ht="12.75" hidden="false" customHeight="true" outlineLevel="0" collapsed="false">
      <c r="B930" s="51"/>
      <c r="D930" s="52"/>
      <c r="E930" s="53"/>
      <c r="F930" s="53"/>
    </row>
    <row r="931" customFormat="false" ht="12.75" hidden="false" customHeight="true" outlineLevel="0" collapsed="false">
      <c r="B931" s="51"/>
      <c r="D931" s="52"/>
      <c r="E931" s="53"/>
      <c r="F931" s="53"/>
    </row>
    <row r="932" customFormat="false" ht="12.75" hidden="false" customHeight="true" outlineLevel="0" collapsed="false">
      <c r="B932" s="51"/>
      <c r="D932" s="52"/>
      <c r="E932" s="53"/>
      <c r="F932" s="53"/>
    </row>
    <row r="933" customFormat="false" ht="12.75" hidden="false" customHeight="true" outlineLevel="0" collapsed="false">
      <c r="B933" s="51"/>
      <c r="D933" s="52"/>
      <c r="E933" s="53"/>
      <c r="F933" s="53"/>
    </row>
    <row r="934" customFormat="false" ht="12.75" hidden="false" customHeight="true" outlineLevel="0" collapsed="false">
      <c r="B934" s="51"/>
      <c r="D934" s="52"/>
      <c r="E934" s="53"/>
      <c r="F934" s="53"/>
    </row>
    <row r="935" customFormat="false" ht="12.75" hidden="false" customHeight="true" outlineLevel="0" collapsed="false">
      <c r="B935" s="51"/>
      <c r="D935" s="52"/>
      <c r="E935" s="53"/>
      <c r="F935" s="53"/>
    </row>
    <row r="936" customFormat="false" ht="12.75" hidden="false" customHeight="true" outlineLevel="0" collapsed="false">
      <c r="B936" s="51"/>
      <c r="D936" s="52"/>
      <c r="E936" s="53"/>
      <c r="F936" s="53"/>
    </row>
    <row r="937" customFormat="false" ht="12.75" hidden="false" customHeight="true" outlineLevel="0" collapsed="false">
      <c r="B937" s="51"/>
      <c r="D937" s="52"/>
      <c r="E937" s="53"/>
      <c r="F937" s="53"/>
    </row>
    <row r="938" customFormat="false" ht="12.75" hidden="false" customHeight="true" outlineLevel="0" collapsed="false">
      <c r="B938" s="51"/>
      <c r="D938" s="52"/>
      <c r="E938" s="53"/>
      <c r="F938" s="53"/>
    </row>
    <row r="939" customFormat="false" ht="12.75" hidden="false" customHeight="true" outlineLevel="0" collapsed="false">
      <c r="B939" s="51"/>
      <c r="D939" s="52"/>
      <c r="E939" s="53"/>
      <c r="F939" s="53"/>
    </row>
    <row r="940" customFormat="false" ht="12.75" hidden="false" customHeight="true" outlineLevel="0" collapsed="false">
      <c r="B940" s="51"/>
      <c r="D940" s="52"/>
      <c r="E940" s="53"/>
      <c r="F940" s="53"/>
    </row>
    <row r="941" customFormat="false" ht="12.75" hidden="false" customHeight="true" outlineLevel="0" collapsed="false">
      <c r="B941" s="51"/>
      <c r="D941" s="52"/>
      <c r="E941" s="53"/>
      <c r="F941" s="53"/>
    </row>
    <row r="942" customFormat="false" ht="12.75" hidden="false" customHeight="true" outlineLevel="0" collapsed="false">
      <c r="B942" s="51"/>
      <c r="D942" s="52"/>
      <c r="E942" s="53"/>
      <c r="F942" s="53"/>
    </row>
    <row r="943" customFormat="false" ht="12.75" hidden="false" customHeight="true" outlineLevel="0" collapsed="false">
      <c r="B943" s="51"/>
      <c r="D943" s="52"/>
      <c r="E943" s="53"/>
      <c r="F943" s="53"/>
    </row>
    <row r="944" customFormat="false" ht="12.75" hidden="false" customHeight="true" outlineLevel="0" collapsed="false">
      <c r="B944" s="51"/>
      <c r="D944" s="52"/>
      <c r="E944" s="53"/>
      <c r="F944" s="53"/>
    </row>
    <row r="945" customFormat="false" ht="12.75" hidden="false" customHeight="true" outlineLevel="0" collapsed="false">
      <c r="B945" s="51"/>
      <c r="D945" s="52"/>
      <c r="E945" s="53"/>
      <c r="F945" s="53"/>
    </row>
    <row r="946" customFormat="false" ht="12.75" hidden="false" customHeight="true" outlineLevel="0" collapsed="false">
      <c r="B946" s="51"/>
      <c r="D946" s="52"/>
      <c r="E946" s="53"/>
      <c r="F946" s="53"/>
    </row>
    <row r="947" customFormat="false" ht="12.75" hidden="false" customHeight="true" outlineLevel="0" collapsed="false">
      <c r="B947" s="51"/>
      <c r="D947" s="52"/>
      <c r="E947" s="53"/>
      <c r="F947" s="53"/>
    </row>
    <row r="948" customFormat="false" ht="12.75" hidden="false" customHeight="true" outlineLevel="0" collapsed="false">
      <c r="B948" s="51"/>
      <c r="D948" s="52"/>
      <c r="E948" s="53"/>
      <c r="F948" s="53"/>
    </row>
    <row r="949" customFormat="false" ht="12.75" hidden="false" customHeight="true" outlineLevel="0" collapsed="false">
      <c r="B949" s="51"/>
      <c r="D949" s="52"/>
      <c r="E949" s="53"/>
      <c r="F949" s="53"/>
    </row>
    <row r="950" customFormat="false" ht="12.75" hidden="false" customHeight="true" outlineLevel="0" collapsed="false">
      <c r="B950" s="51"/>
      <c r="D950" s="52"/>
      <c r="E950" s="53"/>
      <c r="F950" s="53"/>
    </row>
    <row r="951" customFormat="false" ht="12.75" hidden="false" customHeight="true" outlineLevel="0" collapsed="false">
      <c r="B951" s="51"/>
      <c r="D951" s="52"/>
      <c r="E951" s="53"/>
      <c r="F951" s="53"/>
    </row>
    <row r="952" customFormat="false" ht="12.75" hidden="false" customHeight="true" outlineLevel="0" collapsed="false">
      <c r="B952" s="51"/>
      <c r="D952" s="52"/>
      <c r="E952" s="53"/>
      <c r="F952" s="53"/>
    </row>
    <row r="953" customFormat="false" ht="12.75" hidden="false" customHeight="true" outlineLevel="0" collapsed="false">
      <c r="B953" s="51"/>
      <c r="D953" s="52"/>
      <c r="E953" s="53"/>
      <c r="F953" s="53"/>
    </row>
    <row r="954" customFormat="false" ht="12.75" hidden="false" customHeight="true" outlineLevel="0" collapsed="false">
      <c r="B954" s="51"/>
      <c r="D954" s="52"/>
      <c r="E954" s="53"/>
      <c r="F954" s="53"/>
    </row>
    <row r="955" customFormat="false" ht="12.75" hidden="false" customHeight="true" outlineLevel="0" collapsed="false">
      <c r="B955" s="51"/>
      <c r="D955" s="52"/>
      <c r="E955" s="53"/>
      <c r="F955" s="53"/>
    </row>
    <row r="956" customFormat="false" ht="12.75" hidden="false" customHeight="true" outlineLevel="0" collapsed="false">
      <c r="B956" s="51"/>
      <c r="D956" s="52"/>
      <c r="E956" s="53"/>
      <c r="F956" s="53"/>
    </row>
    <row r="957" customFormat="false" ht="12.75" hidden="false" customHeight="true" outlineLevel="0" collapsed="false">
      <c r="B957" s="51"/>
      <c r="D957" s="52"/>
      <c r="E957" s="53"/>
      <c r="F957" s="53"/>
    </row>
    <row r="958" customFormat="false" ht="12.75" hidden="false" customHeight="true" outlineLevel="0" collapsed="false">
      <c r="B958" s="51"/>
      <c r="D958" s="52"/>
      <c r="E958" s="53"/>
      <c r="F958" s="53"/>
    </row>
    <row r="959" customFormat="false" ht="12.75" hidden="false" customHeight="true" outlineLevel="0" collapsed="false">
      <c r="B959" s="51"/>
      <c r="D959" s="52"/>
      <c r="E959" s="53"/>
      <c r="F959" s="53"/>
    </row>
    <row r="960" customFormat="false" ht="12.75" hidden="false" customHeight="true" outlineLevel="0" collapsed="false">
      <c r="B960" s="51"/>
      <c r="D960" s="52"/>
      <c r="E960" s="53"/>
      <c r="F960" s="53"/>
    </row>
    <row r="961" customFormat="false" ht="12.75" hidden="false" customHeight="true" outlineLevel="0" collapsed="false">
      <c r="B961" s="51"/>
      <c r="D961" s="52"/>
      <c r="E961" s="53"/>
      <c r="F961" s="53"/>
    </row>
    <row r="962" customFormat="false" ht="12.75" hidden="false" customHeight="true" outlineLevel="0" collapsed="false">
      <c r="B962" s="51"/>
      <c r="D962" s="52"/>
      <c r="E962" s="53"/>
      <c r="F962" s="53"/>
    </row>
    <row r="963" customFormat="false" ht="12.75" hidden="false" customHeight="true" outlineLevel="0" collapsed="false">
      <c r="B963" s="51"/>
      <c r="D963" s="52"/>
      <c r="E963" s="53"/>
      <c r="F963" s="53"/>
    </row>
    <row r="964" customFormat="false" ht="12.75" hidden="false" customHeight="true" outlineLevel="0" collapsed="false">
      <c r="B964" s="51"/>
      <c r="D964" s="52"/>
      <c r="E964" s="53"/>
      <c r="F964" s="53"/>
    </row>
    <row r="965" customFormat="false" ht="12.75" hidden="false" customHeight="true" outlineLevel="0" collapsed="false">
      <c r="B965" s="51"/>
      <c r="D965" s="52"/>
      <c r="E965" s="53"/>
      <c r="F965" s="53"/>
    </row>
    <row r="966" customFormat="false" ht="12.75" hidden="false" customHeight="true" outlineLevel="0" collapsed="false">
      <c r="B966" s="51"/>
      <c r="D966" s="52"/>
      <c r="E966" s="53"/>
      <c r="F966" s="53"/>
    </row>
    <row r="967" customFormat="false" ht="12.75" hidden="false" customHeight="true" outlineLevel="0" collapsed="false">
      <c r="B967" s="51"/>
      <c r="D967" s="52"/>
      <c r="E967" s="53"/>
      <c r="F967" s="53"/>
    </row>
    <row r="968" customFormat="false" ht="12.75" hidden="false" customHeight="true" outlineLevel="0" collapsed="false">
      <c r="B968" s="51"/>
      <c r="D968" s="52"/>
      <c r="E968" s="53"/>
      <c r="F968" s="53"/>
    </row>
    <row r="969" customFormat="false" ht="12.75" hidden="false" customHeight="true" outlineLevel="0" collapsed="false">
      <c r="B969" s="51"/>
      <c r="D969" s="52"/>
      <c r="E969" s="53"/>
      <c r="F969" s="53"/>
    </row>
    <row r="970" customFormat="false" ht="12.75" hidden="false" customHeight="true" outlineLevel="0" collapsed="false">
      <c r="B970" s="51"/>
      <c r="D970" s="52"/>
      <c r="E970" s="53"/>
      <c r="F970" s="53"/>
    </row>
    <row r="971" customFormat="false" ht="12.75" hidden="false" customHeight="true" outlineLevel="0" collapsed="false">
      <c r="B971" s="51"/>
      <c r="D971" s="52"/>
      <c r="E971" s="53"/>
      <c r="F971" s="53"/>
    </row>
    <row r="972" customFormat="false" ht="12.75" hidden="false" customHeight="true" outlineLevel="0" collapsed="false">
      <c r="B972" s="51"/>
      <c r="D972" s="52"/>
      <c r="E972" s="53"/>
      <c r="F972" s="53"/>
    </row>
    <row r="973" customFormat="false" ht="12.75" hidden="false" customHeight="true" outlineLevel="0" collapsed="false">
      <c r="B973" s="51"/>
      <c r="D973" s="52"/>
      <c r="E973" s="53"/>
      <c r="F973" s="53"/>
    </row>
    <row r="974" customFormat="false" ht="12.75" hidden="false" customHeight="true" outlineLevel="0" collapsed="false">
      <c r="B974" s="51"/>
      <c r="D974" s="52"/>
      <c r="E974" s="53"/>
      <c r="F974" s="53"/>
    </row>
    <row r="975" customFormat="false" ht="12.75" hidden="false" customHeight="true" outlineLevel="0" collapsed="false">
      <c r="B975" s="51"/>
      <c r="D975" s="52"/>
      <c r="E975" s="53"/>
      <c r="F975" s="53"/>
    </row>
    <row r="976" customFormat="false" ht="12.75" hidden="false" customHeight="true" outlineLevel="0" collapsed="false">
      <c r="B976" s="51"/>
      <c r="D976" s="52"/>
      <c r="E976" s="53"/>
      <c r="F976" s="53"/>
    </row>
    <row r="977" customFormat="false" ht="12.75" hidden="false" customHeight="true" outlineLevel="0" collapsed="false">
      <c r="B977" s="51"/>
      <c r="D977" s="52"/>
      <c r="E977" s="53"/>
      <c r="F977" s="53"/>
    </row>
    <row r="978" customFormat="false" ht="12.75" hidden="false" customHeight="true" outlineLevel="0" collapsed="false">
      <c r="B978" s="51"/>
      <c r="D978" s="52"/>
      <c r="E978" s="53"/>
      <c r="F978" s="53"/>
    </row>
    <row r="979" customFormat="false" ht="12.75" hidden="false" customHeight="true" outlineLevel="0" collapsed="false">
      <c r="B979" s="51"/>
      <c r="D979" s="52"/>
      <c r="E979" s="53"/>
      <c r="F979" s="53"/>
    </row>
    <row r="980" customFormat="false" ht="12.75" hidden="false" customHeight="true" outlineLevel="0" collapsed="false">
      <c r="B980" s="51"/>
      <c r="D980" s="52"/>
      <c r="E980" s="53"/>
      <c r="F980" s="53"/>
    </row>
    <row r="981" customFormat="false" ht="12.75" hidden="false" customHeight="true" outlineLevel="0" collapsed="false">
      <c r="B981" s="51"/>
      <c r="D981" s="52"/>
      <c r="E981" s="53"/>
      <c r="F981" s="53"/>
    </row>
    <row r="982" customFormat="false" ht="12.75" hidden="false" customHeight="true" outlineLevel="0" collapsed="false">
      <c r="B982" s="51"/>
      <c r="D982" s="52"/>
      <c r="E982" s="53"/>
      <c r="F982" s="53"/>
    </row>
    <row r="983" customFormat="false" ht="12.75" hidden="false" customHeight="true" outlineLevel="0" collapsed="false">
      <c r="B983" s="51"/>
      <c r="D983" s="52"/>
      <c r="E983" s="53"/>
      <c r="F983" s="53"/>
    </row>
    <row r="984" customFormat="false" ht="12.75" hidden="false" customHeight="true" outlineLevel="0" collapsed="false">
      <c r="B984" s="51"/>
      <c r="D984" s="52"/>
      <c r="E984" s="53"/>
      <c r="F984" s="53"/>
    </row>
    <row r="985" customFormat="false" ht="12.75" hidden="false" customHeight="true" outlineLevel="0" collapsed="false">
      <c r="B985" s="51"/>
      <c r="D985" s="52"/>
      <c r="E985" s="53"/>
      <c r="F985" s="53"/>
    </row>
    <row r="986" customFormat="false" ht="12.75" hidden="false" customHeight="true" outlineLevel="0" collapsed="false">
      <c r="B986" s="51"/>
      <c r="D986" s="52"/>
      <c r="E986" s="53"/>
      <c r="F986" s="53"/>
    </row>
    <row r="987" customFormat="false" ht="12.75" hidden="false" customHeight="true" outlineLevel="0" collapsed="false">
      <c r="B987" s="51"/>
      <c r="D987" s="52"/>
      <c r="E987" s="53"/>
      <c r="F987" s="53"/>
    </row>
    <row r="988" customFormat="false" ht="12.75" hidden="false" customHeight="true" outlineLevel="0" collapsed="false">
      <c r="B988" s="51"/>
      <c r="D988" s="52"/>
      <c r="E988" s="53"/>
      <c r="F988" s="53"/>
    </row>
    <row r="989" customFormat="false" ht="12.75" hidden="false" customHeight="true" outlineLevel="0" collapsed="false">
      <c r="B989" s="51"/>
      <c r="D989" s="52"/>
      <c r="E989" s="53"/>
      <c r="F989" s="53"/>
    </row>
    <row r="990" customFormat="false" ht="12.75" hidden="false" customHeight="true" outlineLevel="0" collapsed="false">
      <c r="B990" s="51"/>
      <c r="D990" s="52"/>
      <c r="E990" s="53"/>
      <c r="F990" s="53"/>
    </row>
    <row r="991" customFormat="false" ht="12.75" hidden="false" customHeight="true" outlineLevel="0" collapsed="false">
      <c r="B991" s="51"/>
      <c r="D991" s="52"/>
      <c r="E991" s="53"/>
      <c r="F991" s="53"/>
    </row>
    <row r="992" customFormat="false" ht="12.75" hidden="false" customHeight="true" outlineLevel="0" collapsed="false">
      <c r="B992" s="51"/>
      <c r="D992" s="52"/>
      <c r="E992" s="53"/>
      <c r="F992" s="53"/>
    </row>
    <row r="993" customFormat="false" ht="12.75" hidden="false" customHeight="true" outlineLevel="0" collapsed="false">
      <c r="B993" s="51"/>
      <c r="D993" s="52"/>
      <c r="E993" s="53"/>
      <c r="F993" s="53"/>
    </row>
    <row r="994" customFormat="false" ht="12.75" hidden="false" customHeight="true" outlineLevel="0" collapsed="false">
      <c r="B994" s="51"/>
      <c r="D994" s="52"/>
      <c r="E994" s="53"/>
      <c r="F994" s="53"/>
    </row>
    <row r="995" customFormat="false" ht="12.75" hidden="false" customHeight="true" outlineLevel="0" collapsed="false">
      <c r="B995" s="51"/>
      <c r="D995" s="52"/>
      <c r="E995" s="53"/>
      <c r="F995" s="53"/>
    </row>
    <row r="996" customFormat="false" ht="12.75" hidden="false" customHeight="true" outlineLevel="0" collapsed="false">
      <c r="B996" s="51"/>
      <c r="D996" s="52"/>
      <c r="E996" s="53"/>
      <c r="F996" s="53"/>
    </row>
    <row r="997" customFormat="false" ht="12.75" hidden="false" customHeight="true" outlineLevel="0" collapsed="false">
      <c r="B997" s="51"/>
      <c r="D997" s="52"/>
      <c r="E997" s="53"/>
      <c r="F997" s="53"/>
    </row>
    <row r="998" customFormat="false" ht="12.75" hidden="false" customHeight="true" outlineLevel="0" collapsed="false">
      <c r="B998" s="51"/>
      <c r="D998" s="52"/>
      <c r="E998" s="53"/>
      <c r="F998" s="53"/>
    </row>
    <row r="999" customFormat="false" ht="12.75" hidden="false" customHeight="true" outlineLevel="0" collapsed="false">
      <c r="B999" s="51"/>
      <c r="D999" s="52"/>
      <c r="E999" s="53"/>
      <c r="F999" s="53"/>
    </row>
  </sheetData>
  <mergeCells count="1">
    <mergeCell ref="B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J1000"/>
  <sheetViews>
    <sheetView showFormulas="false" showGridLines="false" showRowColHeaders="true" showZeros="true" rightToLeft="false" tabSelected="false" showOutlineSymbols="true" defaultGridColor="true" view="normal" topLeftCell="C1" colorId="64" zoomScale="90" zoomScaleNormal="90" zoomScalePageLayoutView="100" workbookViewId="0">
      <selection pane="topLeft" activeCell="J5" activeCellId="0" sqref="J5"/>
    </sheetView>
  </sheetViews>
  <sheetFormatPr defaultColWidth="14.4609375" defaultRowHeight="13.2" zeroHeight="false" outlineLevelRow="0" outlineLevelCol="0"/>
  <cols>
    <col collapsed="false" customWidth="true" hidden="false" outlineLevel="0" max="1" min="1" style="0" width="2.56"/>
    <col collapsed="false" customWidth="true" hidden="false" outlineLevel="0" max="2" min="2" style="0" width="13.66"/>
    <col collapsed="false" customWidth="true" hidden="false" outlineLevel="0" max="3" min="3" style="0" width="58.34"/>
    <col collapsed="false" customWidth="true" hidden="false" outlineLevel="0" max="4" min="4" style="0" width="10.56"/>
    <col collapsed="false" customWidth="true" hidden="false" outlineLevel="0" max="5" min="5" style="0" width="14.11"/>
    <col collapsed="false" customWidth="true" hidden="false" outlineLevel="0" max="6" min="6" style="0" width="13.01"/>
    <col collapsed="false" customWidth="true" hidden="false" outlineLevel="0" max="7" min="7" style="0" width="10.89"/>
    <col collapsed="false" customWidth="true" hidden="false" outlineLevel="0" max="8" min="8" style="0" width="12.56"/>
    <col collapsed="false" customWidth="true" hidden="false" outlineLevel="0" max="9" min="9" style="0" width="11.89"/>
    <col collapsed="false" customWidth="true" hidden="false" outlineLevel="0" max="10" min="10" style="0" width="52.56"/>
    <col collapsed="false" customWidth="true" hidden="false" outlineLevel="0" max="26" min="11" style="0" width="8.67"/>
  </cols>
  <sheetData>
    <row r="1" customFormat="false" ht="44.25" hidden="false" customHeight="true" outlineLevel="0" collapsed="false">
      <c r="B1" s="54"/>
      <c r="C1" s="54"/>
      <c r="D1" s="54"/>
      <c r="E1" s="54"/>
      <c r="F1" s="54"/>
      <c r="G1" s="54"/>
      <c r="H1" s="54"/>
      <c r="I1" s="55"/>
    </row>
    <row r="2" customFormat="false" ht="16.5" hidden="false" customHeight="true" outlineLevel="0" collapsed="false">
      <c r="B2" s="56" t="s">
        <v>32</v>
      </c>
      <c r="D2" s="56"/>
      <c r="E2" s="57" t="s">
        <v>33</v>
      </c>
      <c r="F2" s="57"/>
      <c r="G2" s="57"/>
    </row>
    <row r="3" customFormat="false" ht="48.75" hidden="false" customHeight="true" outlineLevel="0" collapsed="false">
      <c r="B3" s="57" t="s">
        <v>22</v>
      </c>
      <c r="C3" s="24" t="s">
        <v>23</v>
      </c>
      <c r="D3" s="24" t="s">
        <v>34</v>
      </c>
      <c r="E3" s="24" t="s">
        <v>35</v>
      </c>
      <c r="F3" s="24" t="s">
        <v>36</v>
      </c>
      <c r="G3" s="24" t="s">
        <v>37</v>
      </c>
      <c r="H3" s="58" t="s">
        <v>38</v>
      </c>
      <c r="I3" s="59" t="s">
        <v>39</v>
      </c>
      <c r="J3" s="60" t="s">
        <v>40</v>
      </c>
    </row>
    <row r="4" customFormat="false" ht="12.75" hidden="false" customHeight="true" outlineLevel="0" collapsed="false">
      <c r="B4" s="61" t="n">
        <v>1</v>
      </c>
      <c r="C4" s="62" t="s">
        <v>41</v>
      </c>
      <c r="D4" s="63" t="n">
        <v>2</v>
      </c>
      <c r="E4" s="64" t="n">
        <v>0.02</v>
      </c>
      <c r="F4" s="64" t="n">
        <v>0.02</v>
      </c>
      <c r="G4" s="64" t="n">
        <v>0.02</v>
      </c>
      <c r="H4" s="65" t="n">
        <f aca="false">IF(ISBLANK(C4),"",D4*((0.4*E4)+(0.3*F4)+(0.3*G4)))</f>
        <v>0.04</v>
      </c>
      <c r="I4" s="66" t="n">
        <f aca="false">IF(H4="","",H4*'Indices PF'!$E$54)</f>
        <v>0.16</v>
      </c>
      <c r="J4" s="67" t="s">
        <v>42</v>
      </c>
    </row>
    <row r="5" customFormat="false" ht="12.75" hidden="false" customHeight="true" outlineLevel="0" collapsed="false">
      <c r="B5" s="61" t="n">
        <v>1</v>
      </c>
      <c r="C5" s="68" t="s">
        <v>43</v>
      </c>
      <c r="D5" s="63" t="n">
        <v>2</v>
      </c>
      <c r="E5" s="64" t="n">
        <v>0.04</v>
      </c>
      <c r="F5" s="64" t="n">
        <v>0.04</v>
      </c>
      <c r="G5" s="64" t="n">
        <v>0.05</v>
      </c>
      <c r="H5" s="65" t="n">
        <f aca="false">IF(ISBLANK(C5),"",D5*((0.4*E5)+(0.3*F5)+(0.3*G5)))</f>
        <v>0.086</v>
      </c>
      <c r="I5" s="66" t="n">
        <f aca="false">IF(H5="","",H5*'Indices PF'!$E$54)</f>
        <v>0.344</v>
      </c>
      <c r="J5" s="69" t="s">
        <v>44</v>
      </c>
    </row>
    <row r="6" customFormat="false" ht="15" hidden="false" customHeight="true" outlineLevel="0" collapsed="false">
      <c r="B6" s="61" t="n">
        <v>2</v>
      </c>
      <c r="C6" s="68" t="s">
        <v>45</v>
      </c>
      <c r="D6" s="63" t="n">
        <v>2</v>
      </c>
      <c r="E6" s="64" t="n">
        <v>0.06</v>
      </c>
      <c r="F6" s="64" t="n">
        <v>0.04</v>
      </c>
      <c r="G6" s="64" t="n">
        <v>0.07</v>
      </c>
      <c r="H6" s="65" t="n">
        <f aca="false">IF(ISBLANK(C6),"",D6*((0.4*E6)+(0.3*F6)+(0.3*G6)))</f>
        <v>0.114</v>
      </c>
      <c r="I6" s="66" t="n">
        <f aca="false">IF(H6="","",H6*'Indices PF'!$E$54)</f>
        <v>0.456</v>
      </c>
      <c r="J6" s="70" t="s">
        <v>46</v>
      </c>
    </row>
    <row r="7" customFormat="false" ht="12.75" hidden="false" customHeight="true" outlineLevel="0" collapsed="false">
      <c r="B7" s="61" t="n">
        <v>4</v>
      </c>
      <c r="C7" s="68" t="s">
        <v>47</v>
      </c>
      <c r="D7" s="63" t="n">
        <v>2</v>
      </c>
      <c r="E7" s="64" t="n">
        <v>0.04</v>
      </c>
      <c r="F7" s="64" t="n">
        <v>0.02</v>
      </c>
      <c r="G7" s="64" t="n">
        <v>0.06</v>
      </c>
      <c r="H7" s="65" t="n">
        <f aca="false">IF(ISBLANK(C7),"",D7*((0.4*E7)+(0.3*F7)+(0.3*G7)))</f>
        <v>0.08</v>
      </c>
      <c r="I7" s="66" t="n">
        <f aca="false">IF(H7="","",H7*'Indices PF'!$E$54)</f>
        <v>0.32</v>
      </c>
      <c r="J7" s="70" t="s">
        <v>42</v>
      </c>
    </row>
    <row r="8" customFormat="false" ht="12.75" hidden="false" customHeight="true" outlineLevel="0" collapsed="false">
      <c r="B8" s="61" t="n">
        <v>5</v>
      </c>
      <c r="C8" s="68" t="s">
        <v>48</v>
      </c>
      <c r="D8" s="63" t="n">
        <v>2</v>
      </c>
      <c r="E8" s="64" t="n">
        <v>0.03</v>
      </c>
      <c r="F8" s="64" t="n">
        <v>0.02</v>
      </c>
      <c r="G8" s="64" t="n">
        <v>0.02</v>
      </c>
      <c r="H8" s="65" t="n">
        <f aca="false">IF(ISBLANK(C8),"",D8*((0.4*E8)+(0.3*F8)+(0.3*G8)))</f>
        <v>0.048</v>
      </c>
      <c r="I8" s="66" t="n">
        <f aca="false">IF(H8="","",H8*'Indices PF'!$E$54)</f>
        <v>0.192</v>
      </c>
      <c r="J8" s="70" t="s">
        <v>49</v>
      </c>
    </row>
    <row r="9" customFormat="false" ht="12.75" hidden="false" customHeight="true" outlineLevel="0" collapsed="false">
      <c r="B9" s="71"/>
      <c r="C9" s="68"/>
      <c r="D9" s="63"/>
      <c r="E9" s="64"/>
      <c r="F9" s="64"/>
      <c r="G9" s="64"/>
      <c r="H9" s="65" t="str">
        <f aca="false">IF(ISBLANK(C9),"",D9*((0.4*E9)+(0.3*F9)+(0.3*G9)))</f>
        <v/>
      </c>
      <c r="I9" s="66" t="str">
        <f aca="false">IF(H9="","",H9*'Indices PF'!$E$54)</f>
        <v/>
      </c>
      <c r="J9" s="72"/>
    </row>
    <row r="10" customFormat="false" ht="12.75" hidden="false" customHeight="true" outlineLevel="0" collapsed="false">
      <c r="B10" s="61"/>
      <c r="C10" s="68"/>
      <c r="D10" s="63"/>
      <c r="E10" s="64"/>
      <c r="F10" s="64"/>
      <c r="G10" s="64"/>
      <c r="H10" s="65" t="str">
        <f aca="false">IF(ISBLANK(C10),"",D10*((0.4*E10)+(0.3*F10)+(0.3*G10)))</f>
        <v/>
      </c>
      <c r="I10" s="66" t="str">
        <f aca="false">IF(H10="","",H10*'Indices PF'!$E$54)</f>
        <v/>
      </c>
      <c r="J10" s="72"/>
    </row>
    <row r="11" customFormat="false" ht="12.75" hidden="false" customHeight="true" outlineLevel="0" collapsed="false">
      <c r="B11" s="61"/>
      <c r="C11" s="68"/>
      <c r="D11" s="63"/>
      <c r="E11" s="64"/>
      <c r="F11" s="64"/>
      <c r="G11" s="64"/>
      <c r="H11" s="65" t="str">
        <f aca="false">IF(ISBLANK(C11),"",D11*((0.4*E11)+(0.3*F11)+(0.3*G11)))</f>
        <v/>
      </c>
      <c r="I11" s="66" t="str">
        <f aca="false">IF(H11="","",H11*'Indices PF'!$E$54)</f>
        <v/>
      </c>
      <c r="J11" s="72"/>
    </row>
    <row r="12" customFormat="false" ht="12.75" hidden="false" customHeight="true" outlineLevel="0" collapsed="false">
      <c r="B12" s="61"/>
      <c r="C12" s="68"/>
      <c r="D12" s="63"/>
      <c r="E12" s="64"/>
      <c r="F12" s="64"/>
      <c r="G12" s="64"/>
      <c r="H12" s="65" t="str">
        <f aca="false">IF(ISBLANK(C12),"",D12*((0.4*E12)+(0.3*F12)+(0.3*G12)))</f>
        <v/>
      </c>
      <c r="I12" s="66" t="str">
        <f aca="false">IF(H12="","",H12*'Indices PF'!$E$54)</f>
        <v/>
      </c>
      <c r="J12" s="72"/>
    </row>
    <row r="13" customFormat="false" ht="12.75" hidden="false" customHeight="true" outlineLevel="0" collapsed="false">
      <c r="B13" s="61"/>
      <c r="C13" s="68"/>
      <c r="D13" s="63"/>
      <c r="E13" s="64"/>
      <c r="F13" s="64"/>
      <c r="G13" s="64"/>
      <c r="H13" s="65" t="str">
        <f aca="false">IF(ISBLANK(C13),"",D13*((0.4*E13)+(0.3*F13)+(0.3*G13)))</f>
        <v/>
      </c>
      <c r="I13" s="66" t="str">
        <f aca="false">IF(H13="","",H13*'Indices PF'!$E$54)</f>
        <v/>
      </c>
      <c r="J13" s="72"/>
    </row>
    <row r="14" customFormat="false" ht="12.75" hidden="false" customHeight="true" outlineLevel="0" collapsed="false">
      <c r="B14" s="61"/>
      <c r="C14" s="68"/>
      <c r="D14" s="63"/>
      <c r="E14" s="64"/>
      <c r="F14" s="64"/>
      <c r="G14" s="64"/>
      <c r="H14" s="65" t="str">
        <f aca="false">IF(ISBLANK(C14),"",D14*((0.4*E14)+(0.3*F14)+(0.3*G14)))</f>
        <v/>
      </c>
      <c r="I14" s="66" t="str">
        <f aca="false">IF(H14="","",H14*'Indices PF'!$E$54)</f>
        <v/>
      </c>
      <c r="J14" s="72"/>
    </row>
    <row r="15" customFormat="false" ht="12.75" hidden="false" customHeight="true" outlineLevel="0" collapsed="false">
      <c r="B15" s="61"/>
      <c r="C15" s="68"/>
      <c r="D15" s="63"/>
      <c r="E15" s="64"/>
      <c r="F15" s="64"/>
      <c r="G15" s="64"/>
      <c r="H15" s="65" t="str">
        <f aca="false">IF(ISBLANK(C15),"",D15*((0.4*E15)+(0.3*F15)+(0.3*G15)))</f>
        <v/>
      </c>
      <c r="I15" s="66" t="str">
        <f aca="false">IF(H15="","",H15*'Indices PF'!$E$54)</f>
        <v/>
      </c>
      <c r="J15" s="72"/>
    </row>
    <row r="16" customFormat="false" ht="12.75" hidden="false" customHeight="true" outlineLevel="0" collapsed="false">
      <c r="B16" s="61"/>
      <c r="C16" s="68"/>
      <c r="D16" s="63"/>
      <c r="E16" s="64"/>
      <c r="F16" s="64"/>
      <c r="G16" s="64"/>
      <c r="H16" s="65" t="str">
        <f aca="false">IF(ISBLANK(C16),"",D16*((0.4*E16)+(0.3*F16)+(0.3*G16)))</f>
        <v/>
      </c>
      <c r="I16" s="66" t="str">
        <f aca="false">IF(H16="","",H16*'Indices PF'!$E$54)</f>
        <v/>
      </c>
      <c r="J16" s="72"/>
    </row>
    <row r="17" customFormat="false" ht="12.75" hidden="false" customHeight="true" outlineLevel="0" collapsed="false">
      <c r="B17" s="61"/>
      <c r="C17" s="68"/>
      <c r="D17" s="63"/>
      <c r="E17" s="64"/>
      <c r="F17" s="64"/>
      <c r="G17" s="64"/>
      <c r="H17" s="65" t="str">
        <f aca="false">IF(ISBLANK(C17),"",D17*((0.4*E17)+(0.3*F17)+(0.3*G17)))</f>
        <v/>
      </c>
      <c r="I17" s="66" t="str">
        <f aca="false">IF(H17="","",H17*'Indices PF'!$E$54)</f>
        <v/>
      </c>
      <c r="J17" s="72"/>
    </row>
    <row r="18" customFormat="false" ht="12.75" hidden="false" customHeight="true" outlineLevel="0" collapsed="false">
      <c r="B18" s="61"/>
      <c r="C18" s="68"/>
      <c r="D18" s="63"/>
      <c r="E18" s="64"/>
      <c r="F18" s="64"/>
      <c r="G18" s="64"/>
      <c r="H18" s="65" t="str">
        <f aca="false">IF(ISBLANK(C18),"",D18*((0.4*E18)+(0.3*F18)+(0.3*G18)))</f>
        <v/>
      </c>
      <c r="I18" s="66" t="str">
        <f aca="false">IF(H18="","",H18*'Indices PF'!$E$54)</f>
        <v/>
      </c>
      <c r="J18" s="72"/>
    </row>
    <row r="19" customFormat="false" ht="12.75" hidden="false" customHeight="true" outlineLevel="0" collapsed="false">
      <c r="B19" s="61"/>
      <c r="C19" s="68"/>
      <c r="D19" s="63"/>
      <c r="E19" s="64"/>
      <c r="F19" s="64"/>
      <c r="G19" s="64"/>
      <c r="H19" s="65" t="str">
        <f aca="false">IF(ISBLANK(C19),"",D19*((0.4*E19)+(0.3*F19)+(0.3*G19)))</f>
        <v/>
      </c>
      <c r="I19" s="66" t="str">
        <f aca="false">IF(H19="","",H19*'Indices PF'!$E$54)</f>
        <v/>
      </c>
      <c r="J19" s="72"/>
    </row>
    <row r="20" customFormat="false" ht="12.75" hidden="false" customHeight="true" outlineLevel="0" collapsed="false">
      <c r="B20" s="61"/>
      <c r="C20" s="68"/>
      <c r="D20" s="63"/>
      <c r="E20" s="64"/>
      <c r="F20" s="64"/>
      <c r="G20" s="64"/>
      <c r="H20" s="65" t="str">
        <f aca="false">IF(ISBLANK(C20),"",D20*((0.4*E20)+(0.3*F20)+(0.3*G20)))</f>
        <v/>
      </c>
      <c r="I20" s="66" t="str">
        <f aca="false">IF(H20="","",H20*'Indices PF'!$E$54)</f>
        <v/>
      </c>
      <c r="J20" s="72"/>
    </row>
    <row r="21" customFormat="false" ht="12.75" hidden="false" customHeight="true" outlineLevel="0" collapsed="false">
      <c r="B21" s="61"/>
      <c r="C21" s="68"/>
      <c r="D21" s="63"/>
      <c r="E21" s="64"/>
      <c r="F21" s="64"/>
      <c r="G21" s="64"/>
      <c r="H21" s="65" t="str">
        <f aca="false">IF(ISBLANK(C21),"",D21*((0.4*E21)+(0.3*F21)+(0.3*G21)))</f>
        <v/>
      </c>
      <c r="I21" s="66" t="str">
        <f aca="false">IF(H21="","",H21*'Indices PF'!$E$54)</f>
        <v/>
      </c>
      <c r="J21" s="72"/>
    </row>
    <row r="22" customFormat="false" ht="12.75" hidden="false" customHeight="true" outlineLevel="0" collapsed="false">
      <c r="B22" s="61"/>
      <c r="C22" s="68"/>
      <c r="D22" s="63"/>
      <c r="E22" s="64"/>
      <c r="F22" s="64"/>
      <c r="G22" s="64"/>
      <c r="H22" s="65" t="str">
        <f aca="false">IF(ISBLANK(C22),"",D22*((0.4*E22)+(0.3*F22)+(0.3*G22)))</f>
        <v/>
      </c>
      <c r="I22" s="66" t="str">
        <f aca="false">IF(H22="","",H22*'Indices PF'!$E$54)</f>
        <v/>
      </c>
      <c r="J22" s="72"/>
    </row>
    <row r="23" customFormat="false" ht="12.75" hidden="false" customHeight="true" outlineLevel="0" collapsed="false">
      <c r="B23" s="61"/>
      <c r="C23" s="68"/>
      <c r="D23" s="63"/>
      <c r="E23" s="64"/>
      <c r="F23" s="64"/>
      <c r="G23" s="64"/>
      <c r="H23" s="65" t="str">
        <f aca="false">IF(ISBLANK(C23),"",D23*((0.4*E23)+(0.3*F23)+(0.3*G23)))</f>
        <v/>
      </c>
      <c r="I23" s="66" t="str">
        <f aca="false">IF(H23="","",H23*'Indices PF'!$E$54)</f>
        <v/>
      </c>
      <c r="J23" s="72"/>
    </row>
    <row r="24" customFormat="false" ht="12.75" hidden="false" customHeight="true" outlineLevel="0" collapsed="false">
      <c r="B24" s="61"/>
      <c r="C24" s="68"/>
      <c r="D24" s="63"/>
      <c r="E24" s="64"/>
      <c r="F24" s="64"/>
      <c r="G24" s="64"/>
      <c r="H24" s="65" t="str">
        <f aca="false">IF(ISBLANK(C24),"",D24*((0.4*E24)+(0.3*F24)+(0.3*G24)))</f>
        <v/>
      </c>
      <c r="I24" s="66" t="str">
        <f aca="false">IF(H24="","",H24*'Indices PF'!$E$54)</f>
        <v/>
      </c>
      <c r="J24" s="72"/>
    </row>
    <row r="25" customFormat="false" ht="12.75" hidden="false" customHeight="true" outlineLevel="0" collapsed="false">
      <c r="B25" s="61"/>
      <c r="C25" s="68"/>
      <c r="D25" s="63"/>
      <c r="E25" s="64"/>
      <c r="F25" s="64"/>
      <c r="G25" s="64"/>
      <c r="H25" s="65" t="str">
        <f aca="false">IF(ISBLANK(C25),"",D25*((0.4*E25)+(0.3*F25)+(0.3*G25)))</f>
        <v/>
      </c>
      <c r="I25" s="66" t="str">
        <f aca="false">IF(H25="","",H25*'Indices PF'!$E$54)</f>
        <v/>
      </c>
      <c r="J25" s="72"/>
    </row>
    <row r="26" customFormat="false" ht="12.75" hidden="false" customHeight="true" outlineLevel="0" collapsed="false">
      <c r="B26" s="61"/>
      <c r="C26" s="68"/>
      <c r="D26" s="63"/>
      <c r="E26" s="64"/>
      <c r="F26" s="64"/>
      <c r="G26" s="64"/>
      <c r="H26" s="65" t="str">
        <f aca="false">IF(ISBLANK(C26),"",D26*((0.4*E26)+(0.3*F26)+(0.3*G26)))</f>
        <v/>
      </c>
      <c r="I26" s="66" t="str">
        <f aca="false">IF(H26="","",H26*'Indices PF'!$E$54)</f>
        <v/>
      </c>
      <c r="J26" s="72"/>
    </row>
    <row r="27" customFormat="false" ht="12.75" hidden="false" customHeight="true" outlineLevel="0" collapsed="false">
      <c r="B27" s="61"/>
      <c r="C27" s="68"/>
      <c r="D27" s="63"/>
      <c r="E27" s="64"/>
      <c r="F27" s="64"/>
      <c r="G27" s="64"/>
      <c r="H27" s="65" t="str">
        <f aca="false">IF(ISBLANK(C27),"",D27*((0.4*E27)+(0.3*F27)+(0.3*G27)))</f>
        <v/>
      </c>
      <c r="I27" s="66" t="str">
        <f aca="false">IF(H27="","",H27*'Indices PF'!$E$54)</f>
        <v/>
      </c>
      <c r="J27" s="72"/>
    </row>
    <row r="28" customFormat="false" ht="12.75" hidden="false" customHeight="true" outlineLevel="0" collapsed="false">
      <c r="B28" s="61"/>
      <c r="C28" s="68"/>
      <c r="D28" s="63"/>
      <c r="E28" s="64"/>
      <c r="F28" s="64"/>
      <c r="G28" s="64"/>
      <c r="H28" s="65" t="str">
        <f aca="false">IF(ISBLANK(C28),"",D28*((0.4*E28)+(0.3*F28)+(0.3*G28)))</f>
        <v/>
      </c>
      <c r="I28" s="66" t="str">
        <f aca="false">IF(H28="","",H28*'Indices PF'!$E$54)</f>
        <v/>
      </c>
      <c r="J28" s="72"/>
    </row>
    <row r="29" customFormat="false" ht="12.75" hidden="false" customHeight="true" outlineLevel="0" collapsed="false">
      <c r="B29" s="61"/>
      <c r="C29" s="68"/>
      <c r="D29" s="63"/>
      <c r="E29" s="64"/>
      <c r="F29" s="64"/>
      <c r="G29" s="64"/>
      <c r="H29" s="65" t="str">
        <f aca="false">IF(ISBLANK(C29),"",D29*((0.4*E29)+(0.3*F29)+(0.3*G29)))</f>
        <v/>
      </c>
      <c r="I29" s="66" t="str">
        <f aca="false">IF(H29="","",H29*'Indices PF'!$E$54)</f>
        <v/>
      </c>
      <c r="J29" s="72"/>
    </row>
    <row r="30" customFormat="false" ht="12.75" hidden="false" customHeight="true" outlineLevel="0" collapsed="false">
      <c r="B30" s="61"/>
      <c r="C30" s="68"/>
      <c r="D30" s="63"/>
      <c r="E30" s="64"/>
      <c r="F30" s="64"/>
      <c r="G30" s="64"/>
      <c r="H30" s="65" t="str">
        <f aca="false">IF(ISBLANK(C30),"",D30*((0.4*E30)+(0.3*F30)+(0.3*G30)))</f>
        <v/>
      </c>
      <c r="I30" s="66" t="str">
        <f aca="false">IF(H30="","",H30*'Indices PF'!$E$54)</f>
        <v/>
      </c>
      <c r="J30" s="72"/>
    </row>
    <row r="31" customFormat="false" ht="12.75" hidden="false" customHeight="true" outlineLevel="0" collapsed="false">
      <c r="B31" s="61"/>
      <c r="C31" s="68"/>
      <c r="D31" s="63"/>
      <c r="E31" s="64"/>
      <c r="F31" s="64"/>
      <c r="G31" s="64"/>
      <c r="H31" s="65" t="str">
        <f aca="false">IF(ISBLANK(C31),"",D31*((0.4*E31)+(0.3*F31)+(0.3*G31)))</f>
        <v/>
      </c>
      <c r="I31" s="66" t="str">
        <f aca="false">IF(H31="","",H31*'Indices PF'!$E$54)</f>
        <v/>
      </c>
      <c r="J31" s="72"/>
    </row>
    <row r="32" customFormat="false" ht="12.75" hidden="false" customHeight="true" outlineLevel="0" collapsed="false">
      <c r="B32" s="61"/>
      <c r="C32" s="68"/>
      <c r="D32" s="63"/>
      <c r="E32" s="64"/>
      <c r="F32" s="64"/>
      <c r="G32" s="64"/>
      <c r="H32" s="65" t="str">
        <f aca="false">IF(ISBLANK(C32),"",D32*((0.4*E32)+(0.3*F32)+(0.3*G32)))</f>
        <v/>
      </c>
      <c r="I32" s="66" t="str">
        <f aca="false">IF(H32="","",H32*'Indices PF'!$E$54)</f>
        <v/>
      </c>
      <c r="J32" s="72"/>
    </row>
    <row r="33" customFormat="false" ht="12.75" hidden="false" customHeight="true" outlineLevel="0" collapsed="false">
      <c r="B33" s="61"/>
      <c r="C33" s="68"/>
      <c r="D33" s="63"/>
      <c r="E33" s="64"/>
      <c r="F33" s="64"/>
      <c r="G33" s="64"/>
      <c r="H33" s="65" t="str">
        <f aca="false">IF(ISBLANK(C33),"",D33*((0.4*E33)+(0.3*F33)+(0.3*G33)))</f>
        <v/>
      </c>
      <c r="I33" s="66" t="str">
        <f aca="false">IF(H33="","",H33*'Indices PF'!$E$54)</f>
        <v/>
      </c>
      <c r="J33" s="72"/>
    </row>
    <row r="34" customFormat="false" ht="12.75" hidden="false" customHeight="true" outlineLevel="0" collapsed="false">
      <c r="B34" s="61"/>
      <c r="C34" s="68"/>
      <c r="D34" s="63"/>
      <c r="E34" s="64"/>
      <c r="F34" s="64"/>
      <c r="G34" s="64"/>
      <c r="H34" s="65" t="str">
        <f aca="false">IF(ISBLANK(C34),"",D34*((0.4*E34)+(0.3*F34)+(0.3*G34)))</f>
        <v/>
      </c>
      <c r="I34" s="66" t="str">
        <f aca="false">IF(H34="","",H34*'Indices PF'!$E$54)</f>
        <v/>
      </c>
      <c r="J34" s="72"/>
    </row>
    <row r="35" customFormat="false" ht="12.75" hidden="false" customHeight="true" outlineLevel="0" collapsed="false">
      <c r="B35" s="61"/>
      <c r="C35" s="68"/>
      <c r="D35" s="63"/>
      <c r="E35" s="64"/>
      <c r="F35" s="64"/>
      <c r="G35" s="64"/>
      <c r="H35" s="65" t="str">
        <f aca="false">IF(ISBLANK(C35),"",D35*((0.4*E35)+(0.3*F35)+(0.3*G35)))</f>
        <v/>
      </c>
      <c r="I35" s="66" t="str">
        <f aca="false">IF(H35="","",H35*'Indices PF'!$E$54)</f>
        <v/>
      </c>
      <c r="J35" s="72"/>
    </row>
    <row r="36" customFormat="false" ht="12.75" hidden="false" customHeight="true" outlineLevel="0" collapsed="false">
      <c r="B36" s="61"/>
      <c r="C36" s="68"/>
      <c r="D36" s="63"/>
      <c r="E36" s="64"/>
      <c r="F36" s="64"/>
      <c r="G36" s="64"/>
      <c r="H36" s="65" t="str">
        <f aca="false">IF(ISBLANK(C36),"",D36*((0.4*E36)+(0.3*F36)+(0.3*G36)))</f>
        <v/>
      </c>
      <c r="I36" s="66" t="str">
        <f aca="false">IF(H36="","",H36*'Indices PF'!$E$54)</f>
        <v/>
      </c>
      <c r="J36" s="72"/>
    </row>
    <row r="37" customFormat="false" ht="12.75" hidden="false" customHeight="true" outlineLevel="0" collapsed="false">
      <c r="B37" s="61"/>
      <c r="C37" s="68"/>
      <c r="D37" s="63"/>
      <c r="E37" s="64"/>
      <c r="F37" s="64"/>
      <c r="G37" s="64"/>
      <c r="H37" s="65" t="str">
        <f aca="false">IF(ISBLANK(C37),"",D37*((0.4*E37)+(0.3*F37)+(0.3*G37)))</f>
        <v/>
      </c>
      <c r="I37" s="66" t="str">
        <f aca="false">IF(H37="","",H37*'Indices PF'!$E$54)</f>
        <v/>
      </c>
      <c r="J37" s="72"/>
    </row>
    <row r="38" customFormat="false" ht="12.75" hidden="false" customHeight="true" outlineLevel="0" collapsed="false">
      <c r="B38" s="61"/>
      <c r="C38" s="68"/>
      <c r="D38" s="63"/>
      <c r="E38" s="64"/>
      <c r="F38" s="64"/>
      <c r="G38" s="64"/>
      <c r="H38" s="65" t="str">
        <f aca="false">IF(ISBLANK(C38),"",D38*((0.4*E38)+(0.3*F38)+(0.3*G38)))</f>
        <v/>
      </c>
      <c r="I38" s="66" t="str">
        <f aca="false">IF(H38="","",H38*'Indices PF'!$E$54)</f>
        <v/>
      </c>
      <c r="J38" s="72"/>
    </row>
    <row r="39" customFormat="false" ht="12.75" hidden="false" customHeight="true" outlineLevel="0" collapsed="false">
      <c r="B39" s="61"/>
      <c r="C39" s="68"/>
      <c r="D39" s="63"/>
      <c r="E39" s="64"/>
      <c r="F39" s="64"/>
      <c r="G39" s="64"/>
      <c r="H39" s="65" t="str">
        <f aca="false">IF(ISBLANK(C39),"",D39*((0.4*E39)+(0.3*F39)+(0.3*G39)))</f>
        <v/>
      </c>
      <c r="I39" s="66" t="str">
        <f aca="false">IF(H39="","",H39*'Indices PF'!$E$54)</f>
        <v/>
      </c>
      <c r="J39" s="72"/>
    </row>
    <row r="40" customFormat="false" ht="12.75" hidden="false" customHeight="true" outlineLevel="0" collapsed="false">
      <c r="B40" s="61"/>
      <c r="C40" s="68"/>
      <c r="D40" s="63"/>
      <c r="E40" s="64"/>
      <c r="F40" s="64"/>
      <c r="G40" s="64"/>
      <c r="H40" s="65" t="str">
        <f aca="false">IF(ISBLANK(C40),"",D40*((0.4*E40)+(0.3*F40)+(0.3*G40)))</f>
        <v/>
      </c>
      <c r="I40" s="66" t="str">
        <f aca="false">IF(H40="","",H40*'Indices PF'!$E$54)</f>
        <v/>
      </c>
      <c r="J40" s="72"/>
    </row>
    <row r="41" customFormat="false" ht="12.75" hidden="false" customHeight="true" outlineLevel="0" collapsed="false">
      <c r="B41" s="61"/>
      <c r="C41" s="68"/>
      <c r="D41" s="63"/>
      <c r="E41" s="64"/>
      <c r="F41" s="64"/>
      <c r="G41" s="64"/>
      <c r="H41" s="65" t="str">
        <f aca="false">IF(ISBLANK(C41),"",D41*((0.4*E41)+(0.3*F41)+(0.3*G41)))</f>
        <v/>
      </c>
      <c r="I41" s="66" t="str">
        <f aca="false">IF(H41="","",H41*'Indices PF'!$E$54)</f>
        <v/>
      </c>
      <c r="J41" s="72"/>
    </row>
    <row r="42" customFormat="false" ht="12.75" hidden="false" customHeight="true" outlineLevel="0" collapsed="false">
      <c r="B42" s="61"/>
      <c r="C42" s="68"/>
      <c r="D42" s="63"/>
      <c r="E42" s="64"/>
      <c r="F42" s="64"/>
      <c r="G42" s="64"/>
      <c r="H42" s="65" t="str">
        <f aca="false">IF(ISBLANK(C42),"",D42*((0.4*E42)+(0.3*F42)+(0.3*G42)))</f>
        <v/>
      </c>
      <c r="I42" s="66" t="str">
        <f aca="false">IF(H42="","",H42*'Indices PF'!$E$54)</f>
        <v/>
      </c>
      <c r="J42" s="72"/>
    </row>
    <row r="43" customFormat="false" ht="12.75" hidden="false" customHeight="true" outlineLevel="0" collapsed="false">
      <c r="B43" s="61"/>
      <c r="C43" s="68"/>
      <c r="D43" s="63"/>
      <c r="E43" s="64"/>
      <c r="F43" s="64"/>
      <c r="G43" s="64"/>
      <c r="H43" s="65" t="str">
        <f aca="false">IF(ISBLANK(C43),"",D43*((0.4*E43)+(0.3*F43)+(0.3*G43)))</f>
        <v/>
      </c>
      <c r="I43" s="66" t="str">
        <f aca="false">IF(H43="","",H43*'Indices PF'!$E$54)</f>
        <v/>
      </c>
      <c r="J43" s="72"/>
    </row>
    <row r="44" customFormat="false" ht="12.75" hidden="false" customHeight="true" outlineLevel="0" collapsed="false">
      <c r="B44" s="61"/>
      <c r="C44" s="68"/>
      <c r="D44" s="63"/>
      <c r="E44" s="64"/>
      <c r="F44" s="64"/>
      <c r="G44" s="64"/>
      <c r="H44" s="65" t="str">
        <f aca="false">IF(ISBLANK(C44),"",D44*((0.4*E44)+(0.3*F44)+(0.3*G44)))</f>
        <v/>
      </c>
      <c r="I44" s="66" t="str">
        <f aca="false">IF(H44="","",H44*'Indices PF'!$E$54)</f>
        <v/>
      </c>
      <c r="J44" s="72"/>
    </row>
    <row r="45" customFormat="false" ht="12.75" hidden="false" customHeight="true" outlineLevel="0" collapsed="false">
      <c r="B45" s="61"/>
      <c r="C45" s="68"/>
      <c r="D45" s="63"/>
      <c r="E45" s="64"/>
      <c r="F45" s="64"/>
      <c r="G45" s="64"/>
      <c r="H45" s="65" t="str">
        <f aca="false">IF(ISBLANK(C45),"",D45*((0.4*E45)+(0.3*F45)+(0.3*G45)))</f>
        <v/>
      </c>
      <c r="I45" s="66" t="str">
        <f aca="false">IF(H45="","",H45*'Indices PF'!$E$54)</f>
        <v/>
      </c>
      <c r="J45" s="72"/>
    </row>
    <row r="46" customFormat="false" ht="12.75" hidden="false" customHeight="true" outlineLevel="0" collapsed="false">
      <c r="B46" s="61"/>
      <c r="C46" s="68"/>
      <c r="D46" s="63"/>
      <c r="E46" s="64"/>
      <c r="F46" s="64"/>
      <c r="G46" s="64"/>
      <c r="H46" s="65" t="str">
        <f aca="false">IF(ISBLANK(C46),"",D46*((0.4*E46)+(0.3*F46)+(0.3*G46)))</f>
        <v/>
      </c>
      <c r="I46" s="66" t="str">
        <f aca="false">IF(H46="","",H46*'Indices PF'!$E$54)</f>
        <v/>
      </c>
      <c r="J46" s="72"/>
    </row>
    <row r="47" customFormat="false" ht="12.75" hidden="false" customHeight="true" outlineLevel="0" collapsed="false">
      <c r="B47" s="61"/>
      <c r="C47" s="68"/>
      <c r="D47" s="63"/>
      <c r="E47" s="64"/>
      <c r="F47" s="64"/>
      <c r="G47" s="64"/>
      <c r="H47" s="65" t="str">
        <f aca="false">IF(ISBLANK(C47),"",D47*((0.4*E47)+(0.3*F47)+(0.3*G47)))</f>
        <v/>
      </c>
      <c r="I47" s="66" t="str">
        <f aca="false">IF(H47="","",H47*'Indices PF'!$E$54)</f>
        <v/>
      </c>
      <c r="J47" s="72"/>
    </row>
    <row r="48" customFormat="false" ht="12.75" hidden="false" customHeight="true" outlineLevel="0" collapsed="false">
      <c r="B48" s="61"/>
      <c r="C48" s="68"/>
      <c r="D48" s="63"/>
      <c r="E48" s="64"/>
      <c r="F48" s="64"/>
      <c r="G48" s="64"/>
      <c r="H48" s="65" t="str">
        <f aca="false">IF(ISBLANK(C48),"",D48*((0.4*E48)+(0.3*F48)+(0.3*G48)))</f>
        <v/>
      </c>
      <c r="I48" s="66" t="str">
        <f aca="false">IF(H48="","",H48*'Indices PF'!$E$54)</f>
        <v/>
      </c>
      <c r="J48" s="72"/>
    </row>
    <row r="49" customFormat="false" ht="12.75" hidden="false" customHeight="true" outlineLevel="0" collapsed="false">
      <c r="B49" s="61"/>
      <c r="C49" s="68"/>
      <c r="D49" s="63"/>
      <c r="E49" s="64"/>
      <c r="F49" s="64"/>
      <c r="G49" s="64"/>
      <c r="H49" s="65" t="str">
        <f aca="false">IF(ISBLANK(C49),"",D49*((0.4*E49)+(0.3*F49)+(0.3*G49)))</f>
        <v/>
      </c>
      <c r="I49" s="66" t="str">
        <f aca="false">IF(H49="","",H49*'Indices PF'!$E$54)</f>
        <v/>
      </c>
      <c r="J49" s="72"/>
    </row>
    <row r="50" customFormat="false" ht="12.75" hidden="false" customHeight="true" outlineLevel="0" collapsed="false">
      <c r="B50" s="61"/>
      <c r="C50" s="68"/>
      <c r="D50" s="63"/>
      <c r="E50" s="64"/>
      <c r="F50" s="64"/>
      <c r="G50" s="64"/>
      <c r="H50" s="65" t="str">
        <f aca="false">IF(ISBLANK(C50),"",D50*((0.4*E50)+(0.3*F50)+(0.3*G50)))</f>
        <v/>
      </c>
      <c r="I50" s="66" t="str">
        <f aca="false">IF(H50="","",H50*'Indices PF'!$E$54)</f>
        <v/>
      </c>
      <c r="J50" s="72"/>
    </row>
    <row r="51" customFormat="false" ht="12.75" hidden="false" customHeight="true" outlineLevel="0" collapsed="false">
      <c r="B51" s="61"/>
      <c r="C51" s="68"/>
      <c r="D51" s="63"/>
      <c r="E51" s="64"/>
      <c r="F51" s="64"/>
      <c r="G51" s="64"/>
      <c r="H51" s="65" t="str">
        <f aca="false">IF(ISBLANK(C51),"",D51*((0.4*E51)+(0.3*F51)+(0.3*G51)))</f>
        <v/>
      </c>
      <c r="I51" s="66" t="str">
        <f aca="false">IF(H51="","",H51*'Indices PF'!$E$54)</f>
        <v/>
      </c>
      <c r="J51" s="72"/>
    </row>
    <row r="52" customFormat="false" ht="12.75" hidden="false" customHeight="true" outlineLevel="0" collapsed="false">
      <c r="B52" s="61"/>
      <c r="C52" s="68"/>
      <c r="D52" s="63"/>
      <c r="E52" s="64"/>
      <c r="F52" s="64"/>
      <c r="G52" s="64"/>
      <c r="H52" s="65" t="str">
        <f aca="false">IF(ISBLANK(C52),"",D52*((0.4*E52)+(0.3*F52)+(0.3*G52)))</f>
        <v/>
      </c>
      <c r="I52" s="66" t="str">
        <f aca="false">IF(H52="","",H52*'Indices PF'!$E$54)</f>
        <v/>
      </c>
      <c r="J52" s="72"/>
    </row>
    <row r="53" customFormat="false" ht="12.75" hidden="false" customHeight="true" outlineLevel="0" collapsed="false">
      <c r="B53" s="61"/>
      <c r="C53" s="68"/>
      <c r="D53" s="63"/>
      <c r="E53" s="64"/>
      <c r="F53" s="64"/>
      <c r="G53" s="64"/>
      <c r="H53" s="65" t="str">
        <f aca="false">IF(ISBLANK(C53),"",D53*((0.4*E53)+(0.3*F53)+(0.3*G53)))</f>
        <v/>
      </c>
      <c r="I53" s="66" t="str">
        <f aca="false">IF(H53="","",H53*'Indices PF'!$E$54)</f>
        <v/>
      </c>
      <c r="J53" s="72"/>
    </row>
    <row r="54" customFormat="false" ht="12.75" hidden="false" customHeight="true" outlineLevel="0" collapsed="false">
      <c r="B54" s="61"/>
      <c r="C54" s="68"/>
      <c r="D54" s="63"/>
      <c r="E54" s="64"/>
      <c r="F54" s="64"/>
      <c r="G54" s="64"/>
      <c r="H54" s="65" t="str">
        <f aca="false">IF(ISBLANK(C54),"",D54*((0.4*E54)+(0.3*F54)+(0.3*G54)))</f>
        <v/>
      </c>
      <c r="I54" s="66" t="str">
        <f aca="false">IF(H54="","",H54*'Indices PF'!$E$54)</f>
        <v/>
      </c>
      <c r="J54" s="72"/>
    </row>
    <row r="55" customFormat="false" ht="12.75" hidden="false" customHeight="true" outlineLevel="0" collapsed="false">
      <c r="B55" s="61"/>
      <c r="C55" s="68"/>
      <c r="D55" s="63"/>
      <c r="E55" s="64"/>
      <c r="F55" s="64"/>
      <c r="G55" s="64"/>
      <c r="H55" s="65" t="str">
        <f aca="false">IF(ISBLANK(C55),"",D55*((0.4*E55)+(0.3*F55)+(0.3*G55)))</f>
        <v/>
      </c>
      <c r="I55" s="66" t="str">
        <f aca="false">IF(H55="","",H55*'Indices PF'!$E$54)</f>
        <v/>
      </c>
      <c r="J55" s="72"/>
    </row>
    <row r="56" customFormat="false" ht="12.75" hidden="false" customHeight="true" outlineLevel="0" collapsed="false">
      <c r="B56" s="61"/>
      <c r="C56" s="68"/>
      <c r="D56" s="63"/>
      <c r="E56" s="64"/>
      <c r="F56" s="64"/>
      <c r="G56" s="64"/>
      <c r="H56" s="65" t="str">
        <f aca="false">IF(ISBLANK(C56),"",D56*((0.4*E56)+(0.3*F56)+(0.3*G56)))</f>
        <v/>
      </c>
      <c r="I56" s="66" t="str">
        <f aca="false">IF(H56="","",H56*'Indices PF'!$E$54)</f>
        <v/>
      </c>
      <c r="J56" s="72"/>
    </row>
    <row r="57" customFormat="false" ht="12.75" hidden="false" customHeight="true" outlineLevel="0" collapsed="false">
      <c r="B57" s="61"/>
      <c r="C57" s="68"/>
      <c r="D57" s="63"/>
      <c r="E57" s="64"/>
      <c r="F57" s="64"/>
      <c r="G57" s="64"/>
      <c r="H57" s="65" t="str">
        <f aca="false">IF(ISBLANK(C57),"",D57*((0.4*E57)+(0.3*F57)+(0.3*G57)))</f>
        <v/>
      </c>
      <c r="I57" s="66" t="str">
        <f aca="false">IF(H57="","",H57*'Indices PF'!$E$54)</f>
        <v/>
      </c>
      <c r="J57" s="72"/>
    </row>
    <row r="58" customFormat="false" ht="12.75" hidden="false" customHeight="true" outlineLevel="0" collapsed="false">
      <c r="B58" s="61"/>
      <c r="C58" s="68"/>
      <c r="D58" s="63"/>
      <c r="E58" s="64"/>
      <c r="F58" s="64"/>
      <c r="G58" s="64"/>
      <c r="H58" s="65" t="str">
        <f aca="false">IF(ISBLANK(C58),"",D58*((0.4*E58)+(0.3*F58)+(0.3*G58)))</f>
        <v/>
      </c>
      <c r="I58" s="66" t="str">
        <f aca="false">IF(H58="","",H58*'Indices PF'!$E$54)</f>
        <v/>
      </c>
      <c r="J58" s="72"/>
    </row>
    <row r="59" customFormat="false" ht="12.75" hidden="false" customHeight="true" outlineLevel="0" collapsed="false">
      <c r="B59" s="61"/>
      <c r="C59" s="68"/>
      <c r="D59" s="63"/>
      <c r="E59" s="64"/>
      <c r="F59" s="64"/>
      <c r="G59" s="64"/>
      <c r="H59" s="65" t="str">
        <f aca="false">IF(ISBLANK(C59),"",D59*((0.4*E59)+(0.3*F59)+(0.3*G59)))</f>
        <v/>
      </c>
      <c r="I59" s="66" t="str">
        <f aca="false">IF(H59="","",H59*'Indices PF'!$E$54)</f>
        <v/>
      </c>
      <c r="J59" s="72"/>
    </row>
    <row r="60" customFormat="false" ht="12.75" hidden="false" customHeight="true" outlineLevel="0" collapsed="false">
      <c r="B60" s="61"/>
      <c r="C60" s="68"/>
      <c r="D60" s="63"/>
      <c r="E60" s="64"/>
      <c r="F60" s="64"/>
      <c r="G60" s="64"/>
      <c r="H60" s="65" t="str">
        <f aca="false">IF(ISBLANK(C60),"",D60*((0.4*E60)+(0.3*F60)+(0.3*G60)))</f>
        <v/>
      </c>
      <c r="I60" s="66" t="str">
        <f aca="false">IF(H60="","",H60*'Indices PF'!$E$54)</f>
        <v/>
      </c>
      <c r="J60" s="72"/>
    </row>
    <row r="61" customFormat="false" ht="12.75" hidden="false" customHeight="true" outlineLevel="0" collapsed="false">
      <c r="B61" s="61"/>
      <c r="C61" s="68"/>
      <c r="D61" s="63"/>
      <c r="E61" s="64"/>
      <c r="F61" s="64"/>
      <c r="G61" s="64"/>
      <c r="H61" s="65" t="str">
        <f aca="false">IF(ISBLANK(C61),"",D61*((0.4*E61)+(0.3*F61)+(0.3*G61)))</f>
        <v/>
      </c>
      <c r="I61" s="66" t="str">
        <f aca="false">IF(H61="","",H61*'Indices PF'!$E$54)</f>
        <v/>
      </c>
      <c r="J61" s="72"/>
    </row>
    <row r="62" customFormat="false" ht="12.75" hidden="false" customHeight="true" outlineLevel="0" collapsed="false">
      <c r="B62" s="61"/>
      <c r="C62" s="68"/>
      <c r="D62" s="63"/>
      <c r="E62" s="64"/>
      <c r="F62" s="64"/>
      <c r="G62" s="64"/>
      <c r="H62" s="65" t="str">
        <f aca="false">IF(ISBLANK(C62),"",D62*((0.4*E62)+(0.3*F62)+(0.3*G62)))</f>
        <v/>
      </c>
      <c r="I62" s="66" t="str">
        <f aca="false">IF(H62="","",H62*'Indices PF'!$E$54)</f>
        <v/>
      </c>
      <c r="J62" s="72"/>
    </row>
    <row r="63" customFormat="false" ht="12.75" hidden="false" customHeight="true" outlineLevel="0" collapsed="false">
      <c r="B63" s="61"/>
      <c r="C63" s="68"/>
      <c r="D63" s="63"/>
      <c r="E63" s="64"/>
      <c r="F63" s="64"/>
      <c r="G63" s="64"/>
      <c r="H63" s="65" t="str">
        <f aca="false">IF(ISBLANK(C63),"",D63*((0.4*E63)+(0.3*F63)+(0.3*G63)))</f>
        <v/>
      </c>
      <c r="I63" s="66" t="str">
        <f aca="false">IF(H63="","",H63*'Indices PF'!$E$54)</f>
        <v/>
      </c>
      <c r="J63" s="72"/>
    </row>
    <row r="64" customFormat="false" ht="12.75" hidden="false" customHeight="true" outlineLevel="0" collapsed="false">
      <c r="B64" s="61"/>
      <c r="C64" s="68"/>
      <c r="D64" s="63"/>
      <c r="E64" s="64"/>
      <c r="F64" s="64"/>
      <c r="G64" s="64"/>
      <c r="H64" s="65" t="str">
        <f aca="false">IF(ISBLANK(C64),"",D64*((0.4*E64)+(0.3*F64)+(0.3*G64)))</f>
        <v/>
      </c>
      <c r="I64" s="66" t="str">
        <f aca="false">IF(H64="","",H64*'Indices PF'!$E$54)</f>
        <v/>
      </c>
      <c r="J64" s="72"/>
    </row>
    <row r="65" customFormat="false" ht="12.75" hidden="false" customHeight="true" outlineLevel="0" collapsed="false">
      <c r="B65" s="61"/>
      <c r="C65" s="68"/>
      <c r="D65" s="63"/>
      <c r="E65" s="64"/>
      <c r="F65" s="64"/>
      <c r="G65" s="64"/>
      <c r="H65" s="65" t="str">
        <f aca="false">IF(ISBLANK(C65),"",D65*((0.4*E65)+(0.3*F65)+(0.3*G65)))</f>
        <v/>
      </c>
      <c r="I65" s="66" t="str">
        <f aca="false">IF(H65="","",H65*'Indices PF'!$E$54)</f>
        <v/>
      </c>
      <c r="J65" s="72"/>
    </row>
    <row r="66" customFormat="false" ht="12.75" hidden="false" customHeight="true" outlineLevel="0" collapsed="false">
      <c r="B66" s="61"/>
      <c r="C66" s="68"/>
      <c r="D66" s="63"/>
      <c r="E66" s="64"/>
      <c r="F66" s="64"/>
      <c r="G66" s="64"/>
      <c r="H66" s="65" t="str">
        <f aca="false">IF(ISBLANK(C66),"",D66*((0.4*E66)+(0.3*F66)+(0.3*G66)))</f>
        <v/>
      </c>
      <c r="I66" s="66" t="str">
        <f aca="false">IF(H66="","",H66*'Indices PF'!$E$54)</f>
        <v/>
      </c>
      <c r="J66" s="72"/>
    </row>
    <row r="67" customFormat="false" ht="12.75" hidden="false" customHeight="true" outlineLevel="0" collapsed="false">
      <c r="B67" s="61"/>
      <c r="C67" s="68"/>
      <c r="D67" s="63"/>
      <c r="E67" s="64"/>
      <c r="F67" s="64"/>
      <c r="G67" s="64"/>
      <c r="H67" s="65" t="str">
        <f aca="false">IF(ISBLANK(C67),"",D67*((0.4*E67)+(0.3*F67)+(0.3*G67)))</f>
        <v/>
      </c>
      <c r="I67" s="66" t="str">
        <f aca="false">IF(H67="","",H67*'Indices PF'!$E$54)</f>
        <v/>
      </c>
      <c r="J67" s="72"/>
    </row>
    <row r="68" customFormat="false" ht="12.75" hidden="false" customHeight="true" outlineLevel="0" collapsed="false">
      <c r="B68" s="61"/>
      <c r="C68" s="68"/>
      <c r="D68" s="63"/>
      <c r="E68" s="64"/>
      <c r="F68" s="64"/>
      <c r="G68" s="64"/>
      <c r="H68" s="65" t="str">
        <f aca="false">IF(ISBLANK(C68),"",D68*((0.4*E68)+(0.3*F68)+(0.3*G68)))</f>
        <v/>
      </c>
      <c r="I68" s="66" t="str">
        <f aca="false">IF(H68="","",H68*'Indices PF'!$E$54)</f>
        <v/>
      </c>
      <c r="J68" s="72"/>
    </row>
    <row r="69" customFormat="false" ht="12.75" hidden="false" customHeight="true" outlineLevel="0" collapsed="false">
      <c r="B69" s="61"/>
      <c r="C69" s="68"/>
      <c r="D69" s="63"/>
      <c r="E69" s="64"/>
      <c r="F69" s="64"/>
      <c r="G69" s="64"/>
      <c r="H69" s="65" t="str">
        <f aca="false">IF(ISBLANK(C69),"",D69*((0.4*E69)+(0.3*F69)+(0.3*G69)))</f>
        <v/>
      </c>
      <c r="I69" s="66" t="str">
        <f aca="false">IF(H69="","",H69*'Indices PF'!$E$54)</f>
        <v/>
      </c>
      <c r="J69" s="72"/>
    </row>
    <row r="70" customFormat="false" ht="12.75" hidden="false" customHeight="true" outlineLevel="0" collapsed="false">
      <c r="B70" s="61"/>
      <c r="C70" s="68"/>
      <c r="D70" s="63"/>
      <c r="E70" s="64"/>
      <c r="F70" s="64"/>
      <c r="G70" s="64"/>
      <c r="H70" s="65" t="str">
        <f aca="false">IF(ISBLANK(C70),"",D70*((0.4*E70)+(0.3*F70)+(0.3*G70)))</f>
        <v/>
      </c>
      <c r="I70" s="66" t="str">
        <f aca="false">IF(H70="","",H70*'Indices PF'!$E$54)</f>
        <v/>
      </c>
      <c r="J70" s="72"/>
    </row>
    <row r="71" customFormat="false" ht="12.75" hidden="false" customHeight="true" outlineLevel="0" collapsed="false">
      <c r="B71" s="61"/>
      <c r="C71" s="68"/>
      <c r="D71" s="63"/>
      <c r="E71" s="64"/>
      <c r="F71" s="64"/>
      <c r="G71" s="64"/>
      <c r="H71" s="65" t="str">
        <f aca="false">IF(ISBLANK(C71),"",D71*((0.4*E71)+(0.3*F71)+(0.3*G71)))</f>
        <v/>
      </c>
      <c r="I71" s="66" t="str">
        <f aca="false">IF(H71="","",H71*'Indices PF'!$E$54)</f>
        <v/>
      </c>
      <c r="J71" s="72"/>
    </row>
    <row r="72" customFormat="false" ht="12.75" hidden="false" customHeight="true" outlineLevel="0" collapsed="false">
      <c r="B72" s="61"/>
      <c r="C72" s="68"/>
      <c r="D72" s="63"/>
      <c r="E72" s="64"/>
      <c r="F72" s="64"/>
      <c r="G72" s="64"/>
      <c r="H72" s="65" t="str">
        <f aca="false">IF(ISBLANK(C72),"",D72*((0.4*E72)+(0.3*F72)+(0.3*G72)))</f>
        <v/>
      </c>
      <c r="I72" s="66" t="str">
        <f aca="false">IF(H72="","",H72*'Indices PF'!$E$54)</f>
        <v/>
      </c>
      <c r="J72" s="72"/>
    </row>
    <row r="73" customFormat="false" ht="12.75" hidden="false" customHeight="true" outlineLevel="0" collapsed="false">
      <c r="B73" s="61"/>
      <c r="C73" s="68"/>
      <c r="D73" s="63"/>
      <c r="E73" s="64"/>
      <c r="F73" s="64"/>
      <c r="G73" s="64"/>
      <c r="H73" s="65" t="str">
        <f aca="false">IF(ISBLANK(C73),"",D73*((0.4*E73)+(0.3*F73)+(0.3*G73)))</f>
        <v/>
      </c>
      <c r="I73" s="66" t="str">
        <f aca="false">IF(H73="","",H73*'Indices PF'!$E$54)</f>
        <v/>
      </c>
      <c r="J73" s="72"/>
    </row>
    <row r="74" customFormat="false" ht="12.75" hidden="false" customHeight="true" outlineLevel="0" collapsed="false">
      <c r="B74" s="61"/>
      <c r="C74" s="68"/>
      <c r="D74" s="63"/>
      <c r="E74" s="64"/>
      <c r="F74" s="64"/>
      <c r="G74" s="64"/>
      <c r="H74" s="65" t="str">
        <f aca="false">IF(ISBLANK(C74),"",D74*((0.4*E74)+(0.3*F74)+(0.3*G74)))</f>
        <v/>
      </c>
      <c r="I74" s="66" t="str">
        <f aca="false">IF(H74="","",H74*'Indices PF'!$E$54)</f>
        <v/>
      </c>
      <c r="J74" s="72"/>
    </row>
    <row r="75" customFormat="false" ht="12.75" hidden="false" customHeight="true" outlineLevel="0" collapsed="false">
      <c r="B75" s="61"/>
      <c r="C75" s="68"/>
      <c r="D75" s="63"/>
      <c r="E75" s="64"/>
      <c r="F75" s="64"/>
      <c r="G75" s="64"/>
      <c r="H75" s="65" t="str">
        <f aca="false">IF(ISBLANK(C75),"",D75*((0.4*E75)+(0.3*F75)+(0.3*G75)))</f>
        <v/>
      </c>
      <c r="I75" s="66" t="str">
        <f aca="false">IF(H75="","",H75*'Indices PF'!$E$54)</f>
        <v/>
      </c>
      <c r="J75" s="72"/>
    </row>
    <row r="76" customFormat="false" ht="12.75" hidden="false" customHeight="true" outlineLevel="0" collapsed="false">
      <c r="B76" s="61"/>
      <c r="C76" s="68"/>
      <c r="D76" s="63"/>
      <c r="E76" s="64"/>
      <c r="F76" s="64"/>
      <c r="G76" s="64"/>
      <c r="H76" s="65" t="str">
        <f aca="false">IF(ISBLANK(C76),"",D76*((0.4*E76)+(0.3*F76)+(0.3*G76)))</f>
        <v/>
      </c>
      <c r="I76" s="66" t="str">
        <f aca="false">IF(H76="","",H76*'Indices PF'!$E$54)</f>
        <v/>
      </c>
      <c r="J76" s="72"/>
    </row>
    <row r="77" customFormat="false" ht="12.75" hidden="false" customHeight="true" outlineLevel="0" collapsed="false">
      <c r="B77" s="61"/>
      <c r="C77" s="68"/>
      <c r="D77" s="63"/>
      <c r="E77" s="64"/>
      <c r="F77" s="64"/>
      <c r="G77" s="64"/>
      <c r="H77" s="65" t="str">
        <f aca="false">IF(ISBLANK(C77),"",D77*((0.4*E77)+(0.3*F77)+(0.3*G77)))</f>
        <v/>
      </c>
      <c r="I77" s="66" t="str">
        <f aca="false">IF(H77="","",H77*'Indices PF'!$E$54)</f>
        <v/>
      </c>
      <c r="J77" s="72"/>
    </row>
    <row r="78" customFormat="false" ht="12.75" hidden="false" customHeight="true" outlineLevel="0" collapsed="false">
      <c r="B78" s="61"/>
      <c r="C78" s="68"/>
      <c r="D78" s="63"/>
      <c r="E78" s="64"/>
      <c r="F78" s="64"/>
      <c r="G78" s="64"/>
      <c r="H78" s="65" t="str">
        <f aca="false">IF(ISBLANK(C78),"",D78*((0.4*E78)+(0.3*F78)+(0.3*G78)))</f>
        <v/>
      </c>
      <c r="I78" s="66" t="str">
        <f aca="false">IF(H78="","",H78*'Indices PF'!$E$54)</f>
        <v/>
      </c>
      <c r="J78" s="72"/>
    </row>
    <row r="79" customFormat="false" ht="12.75" hidden="false" customHeight="true" outlineLevel="0" collapsed="false">
      <c r="B79" s="61"/>
      <c r="C79" s="68"/>
      <c r="D79" s="63"/>
      <c r="E79" s="64"/>
      <c r="F79" s="64"/>
      <c r="G79" s="64"/>
      <c r="H79" s="65" t="str">
        <f aca="false">IF(ISBLANK(C79),"",D79*((0.4*E79)+(0.3*F79)+(0.3*G79)))</f>
        <v/>
      </c>
      <c r="I79" s="66" t="str">
        <f aca="false">IF(H79="","",H79*'Indices PF'!$E$54)</f>
        <v/>
      </c>
      <c r="J79" s="72"/>
    </row>
    <row r="80" customFormat="false" ht="12.75" hidden="false" customHeight="true" outlineLevel="0" collapsed="false">
      <c r="B80" s="61"/>
      <c r="C80" s="68"/>
      <c r="D80" s="63"/>
      <c r="E80" s="64"/>
      <c r="F80" s="64"/>
      <c r="G80" s="64"/>
      <c r="H80" s="65" t="str">
        <f aca="false">IF(ISBLANK(C80),"",D80*((0.4*E80)+(0.3*F80)+(0.3*G80)))</f>
        <v/>
      </c>
      <c r="I80" s="66" t="str">
        <f aca="false">IF(H80="","",H80*'Indices PF'!$E$54)</f>
        <v/>
      </c>
      <c r="J80" s="72"/>
    </row>
    <row r="81" customFormat="false" ht="12.75" hidden="false" customHeight="true" outlineLevel="0" collapsed="false">
      <c r="B81" s="61"/>
      <c r="C81" s="68"/>
      <c r="D81" s="63"/>
      <c r="E81" s="64"/>
      <c r="F81" s="64"/>
      <c r="G81" s="64"/>
      <c r="H81" s="65" t="str">
        <f aca="false">IF(ISBLANK(C81),"",D81*((0.4*E81)+(0.3*F81)+(0.3*G81)))</f>
        <v/>
      </c>
      <c r="I81" s="66" t="str">
        <f aca="false">IF(H81="","",H81*'Indices PF'!$E$54)</f>
        <v/>
      </c>
      <c r="J81" s="72"/>
    </row>
    <row r="82" customFormat="false" ht="12.75" hidden="false" customHeight="true" outlineLevel="0" collapsed="false">
      <c r="B82" s="61"/>
      <c r="C82" s="68"/>
      <c r="D82" s="63"/>
      <c r="E82" s="64"/>
      <c r="F82" s="64"/>
      <c r="G82" s="64"/>
      <c r="H82" s="65" t="str">
        <f aca="false">IF(ISBLANK(C82),"",D82*((0.4*E82)+(0.3*F82)+(0.3*G82)))</f>
        <v/>
      </c>
      <c r="I82" s="66" t="str">
        <f aca="false">IF(H82="","",H82*'Indices PF'!$E$54)</f>
        <v/>
      </c>
      <c r="J82" s="72"/>
    </row>
    <row r="83" customFormat="false" ht="12.75" hidden="false" customHeight="true" outlineLevel="0" collapsed="false">
      <c r="B83" s="61"/>
      <c r="C83" s="68"/>
      <c r="D83" s="63"/>
      <c r="E83" s="64"/>
      <c r="F83" s="64"/>
      <c r="G83" s="64"/>
      <c r="H83" s="65" t="str">
        <f aca="false">IF(ISBLANK(C83),"",D83*((0.4*E83)+(0.3*F83)+(0.3*G83)))</f>
        <v/>
      </c>
      <c r="I83" s="66" t="str">
        <f aca="false">IF(H83="","",H83*'Indices PF'!$E$54)</f>
        <v/>
      </c>
      <c r="J83" s="72"/>
    </row>
    <row r="84" customFormat="false" ht="12.75" hidden="false" customHeight="true" outlineLevel="0" collapsed="false">
      <c r="B84" s="61"/>
      <c r="C84" s="68"/>
      <c r="D84" s="63"/>
      <c r="E84" s="64"/>
      <c r="F84" s="64"/>
      <c r="G84" s="64"/>
      <c r="H84" s="65" t="str">
        <f aca="false">IF(ISBLANK(C84),"",D84*((0.4*E84)+(0.3*F84)+(0.3*G84)))</f>
        <v/>
      </c>
      <c r="I84" s="66" t="str">
        <f aca="false">IF(H84="","",H84*'Indices PF'!$E$54)</f>
        <v/>
      </c>
      <c r="J84" s="72"/>
    </row>
    <row r="85" customFormat="false" ht="12.75" hidden="false" customHeight="true" outlineLevel="0" collapsed="false">
      <c r="B85" s="61"/>
      <c r="C85" s="68"/>
      <c r="D85" s="63"/>
      <c r="E85" s="64"/>
      <c r="F85" s="64"/>
      <c r="G85" s="64"/>
      <c r="H85" s="65" t="str">
        <f aca="false">IF(ISBLANK(C85),"",D85*((0.4*E85)+(0.3*F85)+(0.3*G85)))</f>
        <v/>
      </c>
      <c r="I85" s="66" t="str">
        <f aca="false">IF(H85="","",H85*'Indices PF'!$E$54)</f>
        <v/>
      </c>
      <c r="J85" s="72"/>
    </row>
    <row r="86" customFormat="false" ht="12.75" hidden="false" customHeight="true" outlineLevel="0" collapsed="false">
      <c r="B86" s="61"/>
      <c r="C86" s="68"/>
      <c r="D86" s="63"/>
      <c r="E86" s="64"/>
      <c r="F86" s="64"/>
      <c r="G86" s="64"/>
      <c r="H86" s="65" t="str">
        <f aca="false">IF(ISBLANK(C86),"",D86*((0.4*E86)+(0.3*F86)+(0.3*G86)))</f>
        <v/>
      </c>
      <c r="I86" s="66" t="str">
        <f aca="false">IF(H86="","",H86*'Indices PF'!$E$54)</f>
        <v/>
      </c>
      <c r="J86" s="72"/>
    </row>
    <row r="87" customFormat="false" ht="12.75" hidden="false" customHeight="true" outlineLevel="0" collapsed="false">
      <c r="B87" s="61"/>
      <c r="C87" s="68"/>
      <c r="D87" s="63"/>
      <c r="E87" s="64"/>
      <c r="F87" s="64"/>
      <c r="G87" s="64"/>
      <c r="H87" s="65" t="str">
        <f aca="false">IF(ISBLANK(C87),"",D87*((0.4*E87)+(0.3*F87)+(0.3*G87)))</f>
        <v/>
      </c>
      <c r="I87" s="66" t="str">
        <f aca="false">IF(H87="","",H87*'Indices PF'!$E$54)</f>
        <v/>
      </c>
      <c r="J87" s="72"/>
    </row>
    <row r="88" customFormat="false" ht="12.75" hidden="false" customHeight="true" outlineLevel="0" collapsed="false">
      <c r="B88" s="61"/>
      <c r="C88" s="68"/>
      <c r="D88" s="63"/>
      <c r="E88" s="64"/>
      <c r="F88" s="64"/>
      <c r="G88" s="64"/>
      <c r="H88" s="65" t="str">
        <f aca="false">IF(ISBLANK(C88),"",D88*((0.4*E88)+(0.3*F88)+(0.3*G88)))</f>
        <v/>
      </c>
      <c r="I88" s="66" t="str">
        <f aca="false">IF(H88="","",H88*'Indices PF'!$E$54)</f>
        <v/>
      </c>
      <c r="J88" s="72"/>
    </row>
    <row r="89" customFormat="false" ht="12.75" hidden="false" customHeight="true" outlineLevel="0" collapsed="false">
      <c r="B89" s="61"/>
      <c r="C89" s="68"/>
      <c r="D89" s="63"/>
      <c r="E89" s="64"/>
      <c r="F89" s="64"/>
      <c r="G89" s="64"/>
      <c r="H89" s="65" t="str">
        <f aca="false">IF(ISBLANK(C89),"",D89*((0.4*E89)+(0.3*F89)+(0.3*G89)))</f>
        <v/>
      </c>
      <c r="I89" s="66" t="str">
        <f aca="false">IF(H89="","",H89*'Indices PF'!$E$54)</f>
        <v/>
      </c>
      <c r="J89" s="72"/>
    </row>
    <row r="90" customFormat="false" ht="12.75" hidden="false" customHeight="true" outlineLevel="0" collapsed="false">
      <c r="B90" s="61"/>
      <c r="C90" s="68"/>
      <c r="D90" s="63"/>
      <c r="E90" s="64"/>
      <c r="F90" s="64"/>
      <c r="G90" s="64"/>
      <c r="H90" s="65" t="str">
        <f aca="false">IF(ISBLANK(C90),"",D90*((0.4*E90)+(0.3*F90)+(0.3*G90)))</f>
        <v/>
      </c>
      <c r="I90" s="66" t="str">
        <f aca="false">IF(H90="","",H90*'Indices PF'!$E$54)</f>
        <v/>
      </c>
      <c r="J90" s="72"/>
    </row>
    <row r="91" customFormat="false" ht="12.75" hidden="false" customHeight="true" outlineLevel="0" collapsed="false">
      <c r="B91" s="61"/>
      <c r="C91" s="68"/>
      <c r="D91" s="63"/>
      <c r="E91" s="64"/>
      <c r="F91" s="64"/>
      <c r="G91" s="64"/>
      <c r="H91" s="65" t="str">
        <f aca="false">IF(ISBLANK(C91),"",D91*((0.4*E91)+(0.3*F91)+(0.3*G91)))</f>
        <v/>
      </c>
      <c r="I91" s="66" t="str">
        <f aca="false">IF(H91="","",H91*'Indices PF'!$E$54)</f>
        <v/>
      </c>
      <c r="J91" s="72"/>
    </row>
    <row r="92" customFormat="false" ht="12.75" hidden="false" customHeight="true" outlineLevel="0" collapsed="false">
      <c r="B92" s="61"/>
      <c r="C92" s="68"/>
      <c r="D92" s="63"/>
      <c r="E92" s="64"/>
      <c r="F92" s="64"/>
      <c r="G92" s="64"/>
      <c r="H92" s="65" t="str">
        <f aca="false">IF(ISBLANK(C92),"",D92*((0.4*E92)+(0.3*F92)+(0.3*G92)))</f>
        <v/>
      </c>
      <c r="I92" s="66" t="str">
        <f aca="false">IF(H92="","",H92*'Indices PF'!$E$54)</f>
        <v/>
      </c>
      <c r="J92" s="72"/>
    </row>
    <row r="93" customFormat="false" ht="12.75" hidden="false" customHeight="true" outlineLevel="0" collapsed="false">
      <c r="B93" s="61"/>
      <c r="C93" s="68"/>
      <c r="D93" s="63"/>
      <c r="E93" s="64"/>
      <c r="F93" s="64"/>
      <c r="G93" s="64"/>
      <c r="H93" s="65" t="str">
        <f aca="false">IF(ISBLANK(C93),"",D93*((0.4*E93)+(0.3*F93)+(0.3*G93)))</f>
        <v/>
      </c>
      <c r="I93" s="66" t="str">
        <f aca="false">IF(H93="","",H93*'Indices PF'!$E$54)</f>
        <v/>
      </c>
      <c r="J93" s="72"/>
    </row>
    <row r="94" customFormat="false" ht="12.75" hidden="false" customHeight="true" outlineLevel="0" collapsed="false">
      <c r="B94" s="61"/>
      <c r="C94" s="68"/>
      <c r="D94" s="63"/>
      <c r="E94" s="64"/>
      <c r="F94" s="64"/>
      <c r="G94" s="64"/>
      <c r="H94" s="65" t="str">
        <f aca="false">IF(ISBLANK(C94),"",D94*((0.4*E94)+(0.3*F94)+(0.3*G94)))</f>
        <v/>
      </c>
      <c r="I94" s="66" t="str">
        <f aca="false">IF(H94="","",H94*'Indices PF'!$E$54)</f>
        <v/>
      </c>
      <c r="J94" s="72"/>
    </row>
    <row r="95" customFormat="false" ht="12.75" hidden="false" customHeight="true" outlineLevel="0" collapsed="false">
      <c r="B95" s="61"/>
      <c r="C95" s="68"/>
      <c r="D95" s="63"/>
      <c r="E95" s="64"/>
      <c r="F95" s="64"/>
      <c r="G95" s="64"/>
      <c r="H95" s="65" t="str">
        <f aca="false">IF(ISBLANK(C95),"",D95*((0.4*E95)+(0.3*F95)+(0.3*G95)))</f>
        <v/>
      </c>
      <c r="I95" s="66" t="str">
        <f aca="false">IF(H95="","",H95*'Indices PF'!$E$54)</f>
        <v/>
      </c>
      <c r="J95" s="72"/>
    </row>
    <row r="96" customFormat="false" ht="12.75" hidden="false" customHeight="true" outlineLevel="0" collapsed="false">
      <c r="B96" s="61"/>
      <c r="C96" s="68"/>
      <c r="D96" s="63"/>
      <c r="E96" s="64"/>
      <c r="F96" s="64"/>
      <c r="G96" s="64"/>
      <c r="H96" s="65" t="str">
        <f aca="false">IF(ISBLANK(C96),"",D96*((0.4*E96)+(0.3*F96)+(0.3*G96)))</f>
        <v/>
      </c>
      <c r="I96" s="66" t="str">
        <f aca="false">IF(H96="","",H96*'Indices PF'!$E$54)</f>
        <v/>
      </c>
      <c r="J96" s="72"/>
    </row>
    <row r="97" customFormat="false" ht="12.75" hidden="false" customHeight="true" outlineLevel="0" collapsed="false">
      <c r="B97" s="61"/>
      <c r="C97" s="68"/>
      <c r="D97" s="63"/>
      <c r="E97" s="64"/>
      <c r="F97" s="64"/>
      <c r="G97" s="64"/>
      <c r="H97" s="65" t="str">
        <f aca="false">IF(ISBLANK(C97),"",D97*((0.4*E97)+(0.3*F97)+(0.3*G97)))</f>
        <v/>
      </c>
      <c r="I97" s="66" t="str">
        <f aca="false">IF(H97="","",H97*'Indices PF'!$E$54)</f>
        <v/>
      </c>
      <c r="J97" s="72"/>
    </row>
    <row r="98" customFormat="false" ht="12.75" hidden="false" customHeight="true" outlineLevel="0" collapsed="false">
      <c r="B98" s="61"/>
      <c r="C98" s="68"/>
      <c r="D98" s="63"/>
      <c r="E98" s="64"/>
      <c r="F98" s="64"/>
      <c r="G98" s="64"/>
      <c r="H98" s="65" t="str">
        <f aca="false">IF(ISBLANK(C98),"",D98*((0.4*E98)+(0.3*F98)+(0.3*G98)))</f>
        <v/>
      </c>
      <c r="I98" s="66" t="str">
        <f aca="false">IF(H98="","",H98*'Indices PF'!$E$54)</f>
        <v/>
      </c>
      <c r="J98" s="72"/>
    </row>
    <row r="99" customFormat="false" ht="12.75" hidden="false" customHeight="true" outlineLevel="0" collapsed="false">
      <c r="B99" s="61"/>
      <c r="C99" s="68"/>
      <c r="D99" s="63"/>
      <c r="E99" s="64"/>
      <c r="F99" s="64"/>
      <c r="G99" s="64"/>
      <c r="H99" s="65" t="str">
        <f aca="false">IF(ISBLANK(C99),"",D99*((0.4*E99)+(0.3*F99)+(0.3*G99)))</f>
        <v/>
      </c>
      <c r="I99" s="66" t="str">
        <f aca="false">IF(H99="","",H99*'Indices PF'!$E$54)</f>
        <v/>
      </c>
      <c r="J99" s="72"/>
    </row>
    <row r="100" customFormat="false" ht="12.75" hidden="false" customHeight="true" outlineLevel="0" collapsed="false">
      <c r="B100" s="61"/>
      <c r="C100" s="68"/>
      <c r="D100" s="63"/>
      <c r="E100" s="64"/>
      <c r="F100" s="64"/>
      <c r="G100" s="64"/>
      <c r="H100" s="65" t="str">
        <f aca="false">IF(ISBLANK(C100),"",D100*((0.4*E100)+(0.3*F100)+(0.3*G100)))</f>
        <v/>
      </c>
      <c r="I100" s="66" t="str">
        <f aca="false">IF(H100="","",H100*'Indices PF'!$E$54)</f>
        <v/>
      </c>
      <c r="J100" s="72"/>
    </row>
    <row r="101" customFormat="false" ht="12.75" hidden="false" customHeight="true" outlineLevel="0" collapsed="false">
      <c r="B101" s="61"/>
      <c r="C101" s="68"/>
      <c r="D101" s="63"/>
      <c r="E101" s="64"/>
      <c r="F101" s="64"/>
      <c r="G101" s="64"/>
      <c r="H101" s="65" t="str">
        <f aca="false">IF(ISBLANK(C101),"",D101*((0.4*E101)+(0.3*F101)+(0.3*G101)))</f>
        <v/>
      </c>
      <c r="I101" s="66" t="str">
        <f aca="false">IF(H101="","",H101*'Indices PF'!$E$54)</f>
        <v/>
      </c>
      <c r="J101" s="72"/>
    </row>
    <row r="102" customFormat="false" ht="12.75" hidden="false" customHeight="true" outlineLevel="0" collapsed="false">
      <c r="B102" s="61"/>
      <c r="C102" s="68"/>
      <c r="D102" s="63"/>
      <c r="E102" s="64"/>
      <c r="F102" s="64"/>
      <c r="G102" s="64"/>
      <c r="H102" s="65" t="str">
        <f aca="false">IF(ISBLANK(C102),"",D102*((0.4*E102)+(0.3*F102)+(0.3*G102)))</f>
        <v/>
      </c>
      <c r="I102" s="66" t="str">
        <f aca="false">IF(H102="","",H102*'Indices PF'!$E$54)</f>
        <v/>
      </c>
      <c r="J102" s="72"/>
    </row>
    <row r="103" customFormat="false" ht="12.75" hidden="false" customHeight="true" outlineLevel="0" collapsed="false">
      <c r="B103" s="73"/>
      <c r="C103" s="74"/>
      <c r="D103" s="75"/>
      <c r="E103" s="76"/>
      <c r="F103" s="76"/>
      <c r="G103" s="76"/>
      <c r="H103" s="65" t="str">
        <f aca="false">IF(ISBLANK(C103),"",D103*((0.4*E103)+(0.3*F103)+(0.3*G103)))</f>
        <v/>
      </c>
      <c r="I103" s="66" t="str">
        <f aca="false">IF(H103="","",H103*'Indices PF'!$E$54)</f>
        <v/>
      </c>
      <c r="J103" s="72"/>
    </row>
    <row r="104" customFormat="false" ht="12.75" hidden="false" customHeight="true" outlineLevel="0" collapsed="false">
      <c r="B104" s="77"/>
      <c r="C104" s="78"/>
      <c r="D104" s="79"/>
      <c r="E104" s="80"/>
      <c r="F104" s="80"/>
      <c r="G104" s="80"/>
      <c r="H104" s="81" t="str">
        <f aca="false">IF(ISBLANK(C104),"",D104*((0.4*E104)+(0.3*F104)+(0.3*G104)))</f>
        <v/>
      </c>
      <c r="I104" s="81" t="str">
        <f aca="false">IF(ISBLANK(D104),"",E104*((0.4*F104)+(0.3*G104)+(0.3*H104)))</f>
        <v/>
      </c>
      <c r="J104" s="82"/>
    </row>
    <row r="105" customFormat="false" ht="12.75" hidden="false" customHeight="true" outlineLevel="0" collapsed="false">
      <c r="B105" s="83"/>
      <c r="C105" s="83"/>
      <c r="D105" s="83"/>
      <c r="E105" s="83"/>
      <c r="F105" s="83"/>
      <c r="G105" s="83"/>
      <c r="H105" s="83"/>
      <c r="I105" s="84"/>
    </row>
    <row r="106" customFormat="false" ht="23.25" hidden="false" customHeight="true" outlineLevel="0" collapsed="false">
      <c r="B106" s="85" t="s">
        <v>50</v>
      </c>
      <c r="C106" s="85"/>
      <c r="D106" s="85"/>
      <c r="E106" s="85"/>
      <c r="F106" s="85"/>
      <c r="G106" s="85"/>
      <c r="H106" s="85"/>
      <c r="I106" s="85"/>
    </row>
    <row r="107" customFormat="false" ht="13.5" hidden="false" customHeight="true" outlineLevel="0" collapsed="false">
      <c r="B107" s="86" t="s">
        <v>51</v>
      </c>
      <c r="C107" s="86"/>
      <c r="D107" s="86"/>
      <c r="E107" s="86"/>
      <c r="F107" s="86"/>
      <c r="G107" s="86"/>
      <c r="H107" s="86"/>
      <c r="I107" s="86"/>
    </row>
    <row r="108" customFormat="false" ht="12.75" hidden="false" customHeight="true" outlineLevel="0" collapsed="false">
      <c r="B108" s="86"/>
      <c r="C108" s="86"/>
      <c r="D108" s="86"/>
      <c r="E108" s="86"/>
      <c r="F108" s="86"/>
      <c r="G108" s="86"/>
      <c r="H108" s="86"/>
      <c r="I108" s="86"/>
    </row>
    <row r="109" customFormat="false" ht="12.75" hidden="false" customHeight="true" outlineLevel="0" collapsed="false">
      <c r="B109" s="86"/>
      <c r="C109" s="86"/>
      <c r="D109" s="86"/>
      <c r="E109" s="86"/>
      <c r="F109" s="86"/>
      <c r="G109" s="86"/>
      <c r="H109" s="86"/>
      <c r="I109" s="86"/>
    </row>
    <row r="110" customFormat="false" ht="12.75" hidden="false" customHeight="true" outlineLevel="0" collapsed="false">
      <c r="B110" s="86"/>
      <c r="C110" s="86"/>
      <c r="D110" s="86"/>
      <c r="E110" s="86"/>
      <c r="F110" s="86"/>
      <c r="G110" s="86"/>
      <c r="H110" s="86"/>
      <c r="I110" s="86"/>
    </row>
    <row r="111" customFormat="false" ht="12.75" hidden="false" customHeight="true" outlineLevel="0" collapsed="false">
      <c r="B111" s="86"/>
      <c r="C111" s="86"/>
      <c r="D111" s="86"/>
      <c r="E111" s="86"/>
      <c r="F111" s="86"/>
      <c r="G111" s="86"/>
      <c r="H111" s="86"/>
      <c r="I111" s="86"/>
    </row>
    <row r="112" customFormat="false" ht="12.75" hidden="false" customHeight="true" outlineLevel="0" collapsed="false">
      <c r="B112" s="86"/>
      <c r="C112" s="86"/>
      <c r="D112" s="86"/>
      <c r="E112" s="86"/>
      <c r="F112" s="86"/>
      <c r="G112" s="86"/>
      <c r="H112" s="86"/>
      <c r="I112" s="86"/>
    </row>
    <row r="113" customFormat="false" ht="12.75" hidden="false" customHeight="true" outlineLevel="0" collapsed="false">
      <c r="B113" s="51"/>
      <c r="D113" s="53"/>
      <c r="E113" s="53"/>
      <c r="F113" s="53"/>
      <c r="G113" s="53"/>
      <c r="H113" s="53"/>
      <c r="I113" s="53"/>
    </row>
    <row r="114" customFormat="false" ht="12.75" hidden="false" customHeight="true" outlineLevel="0" collapsed="false">
      <c r="B114" s="51"/>
      <c r="D114" s="53"/>
      <c r="E114" s="53"/>
      <c r="F114" s="53"/>
      <c r="G114" s="53"/>
      <c r="H114" s="53"/>
      <c r="I114" s="53"/>
    </row>
    <row r="115" customFormat="false" ht="12.75" hidden="false" customHeight="true" outlineLevel="0" collapsed="false">
      <c r="B115" s="51"/>
      <c r="D115" s="53"/>
      <c r="E115" s="53"/>
      <c r="F115" s="53"/>
      <c r="G115" s="53"/>
      <c r="H115" s="53"/>
      <c r="I115" s="53"/>
    </row>
    <row r="116" customFormat="false" ht="12.75" hidden="false" customHeight="true" outlineLevel="0" collapsed="false">
      <c r="B116" s="51"/>
      <c r="D116" s="53"/>
      <c r="E116" s="53"/>
      <c r="F116" s="53"/>
      <c r="G116" s="53"/>
      <c r="H116" s="53"/>
      <c r="I116" s="53"/>
    </row>
    <row r="117" customFormat="false" ht="12.75" hidden="false" customHeight="true" outlineLevel="0" collapsed="false">
      <c r="B117" s="51"/>
      <c r="D117" s="53"/>
      <c r="E117" s="53"/>
      <c r="F117" s="53"/>
      <c r="G117" s="53"/>
      <c r="H117" s="53"/>
      <c r="I117" s="53"/>
    </row>
    <row r="118" customFormat="false" ht="12.75" hidden="false" customHeight="true" outlineLevel="0" collapsed="false">
      <c r="B118" s="51"/>
      <c r="D118" s="53"/>
      <c r="E118" s="53"/>
      <c r="F118" s="53"/>
      <c r="G118" s="53"/>
      <c r="H118" s="53"/>
      <c r="I118" s="53"/>
    </row>
    <row r="119" customFormat="false" ht="12.75" hidden="false" customHeight="true" outlineLevel="0" collapsed="false">
      <c r="B119" s="51"/>
      <c r="D119" s="53"/>
      <c r="E119" s="53"/>
      <c r="F119" s="53"/>
      <c r="G119" s="53"/>
      <c r="H119" s="53"/>
      <c r="I119" s="53"/>
    </row>
    <row r="120" customFormat="false" ht="12.75" hidden="false" customHeight="true" outlineLevel="0" collapsed="false">
      <c r="B120" s="51"/>
      <c r="D120" s="53"/>
      <c r="E120" s="53"/>
      <c r="F120" s="53"/>
      <c r="G120" s="53"/>
      <c r="H120" s="53"/>
      <c r="I120" s="53"/>
    </row>
    <row r="121" customFormat="false" ht="12.75" hidden="false" customHeight="true" outlineLevel="0" collapsed="false">
      <c r="B121" s="51"/>
      <c r="D121" s="53"/>
      <c r="E121" s="53"/>
      <c r="F121" s="53"/>
      <c r="G121" s="53"/>
      <c r="H121" s="53"/>
      <c r="I121" s="53"/>
    </row>
    <row r="122" customFormat="false" ht="12.75" hidden="false" customHeight="true" outlineLevel="0" collapsed="false">
      <c r="B122" s="51"/>
      <c r="D122" s="53"/>
      <c r="E122" s="53"/>
      <c r="F122" s="53"/>
      <c r="G122" s="53"/>
      <c r="H122" s="53"/>
      <c r="I122" s="53"/>
    </row>
    <row r="123" customFormat="false" ht="12.75" hidden="false" customHeight="true" outlineLevel="0" collapsed="false">
      <c r="B123" s="51"/>
      <c r="D123" s="53"/>
      <c r="E123" s="53"/>
      <c r="F123" s="53"/>
      <c r="G123" s="53"/>
      <c r="H123" s="53"/>
      <c r="I123" s="53"/>
    </row>
    <row r="124" customFormat="false" ht="12.75" hidden="false" customHeight="true" outlineLevel="0" collapsed="false">
      <c r="B124" s="51"/>
      <c r="D124" s="53"/>
      <c r="E124" s="53"/>
      <c r="F124" s="53"/>
      <c r="G124" s="53"/>
      <c r="H124" s="53"/>
      <c r="I124" s="53"/>
    </row>
    <row r="125" customFormat="false" ht="12.75" hidden="false" customHeight="true" outlineLevel="0" collapsed="false">
      <c r="B125" s="51"/>
      <c r="D125" s="53"/>
      <c r="E125" s="53"/>
      <c r="F125" s="53"/>
      <c r="G125" s="53"/>
      <c r="H125" s="53"/>
      <c r="I125" s="53"/>
    </row>
    <row r="126" customFormat="false" ht="12.75" hidden="false" customHeight="true" outlineLevel="0" collapsed="false">
      <c r="B126" s="51"/>
      <c r="D126" s="53"/>
      <c r="E126" s="53"/>
      <c r="F126" s="53"/>
      <c r="G126" s="53"/>
      <c r="H126" s="53"/>
      <c r="I126" s="53"/>
    </row>
    <row r="127" customFormat="false" ht="12.75" hidden="false" customHeight="true" outlineLevel="0" collapsed="false">
      <c r="B127" s="51"/>
      <c r="D127" s="53"/>
      <c r="E127" s="53"/>
      <c r="F127" s="53"/>
      <c r="G127" s="53"/>
      <c r="H127" s="53"/>
      <c r="I127" s="53"/>
    </row>
    <row r="128" customFormat="false" ht="12.75" hidden="false" customHeight="true" outlineLevel="0" collapsed="false">
      <c r="B128" s="51"/>
      <c r="D128" s="53"/>
      <c r="E128" s="53"/>
      <c r="F128" s="53"/>
      <c r="G128" s="53"/>
      <c r="H128" s="53"/>
      <c r="I128" s="53"/>
    </row>
    <row r="129" customFormat="false" ht="12.75" hidden="false" customHeight="true" outlineLevel="0" collapsed="false">
      <c r="B129" s="51"/>
      <c r="D129" s="53"/>
      <c r="E129" s="53"/>
      <c r="F129" s="53"/>
      <c r="G129" s="53"/>
      <c r="H129" s="53"/>
      <c r="I129" s="53"/>
    </row>
    <row r="130" customFormat="false" ht="12.75" hidden="false" customHeight="true" outlineLevel="0" collapsed="false">
      <c r="B130" s="51"/>
      <c r="D130" s="53"/>
      <c r="E130" s="53"/>
      <c r="F130" s="53"/>
      <c r="G130" s="53"/>
      <c r="H130" s="53"/>
      <c r="I130" s="53"/>
    </row>
    <row r="131" customFormat="false" ht="12.75" hidden="false" customHeight="true" outlineLevel="0" collapsed="false">
      <c r="B131" s="51"/>
      <c r="D131" s="53"/>
      <c r="E131" s="53"/>
      <c r="F131" s="53"/>
      <c r="G131" s="53"/>
      <c r="H131" s="53"/>
      <c r="I131" s="53"/>
    </row>
    <row r="132" customFormat="false" ht="12.75" hidden="false" customHeight="true" outlineLevel="0" collapsed="false">
      <c r="B132" s="51"/>
      <c r="D132" s="53"/>
      <c r="E132" s="53"/>
      <c r="F132" s="53"/>
      <c r="G132" s="53"/>
      <c r="H132" s="53"/>
      <c r="I132" s="53"/>
    </row>
    <row r="133" customFormat="false" ht="12.75" hidden="false" customHeight="true" outlineLevel="0" collapsed="false">
      <c r="B133" s="51"/>
      <c r="D133" s="53"/>
      <c r="E133" s="53"/>
      <c r="F133" s="53"/>
      <c r="G133" s="53"/>
      <c r="H133" s="53"/>
      <c r="I133" s="53"/>
    </row>
    <row r="134" customFormat="false" ht="12.75" hidden="false" customHeight="true" outlineLevel="0" collapsed="false">
      <c r="B134" s="51"/>
      <c r="D134" s="53"/>
      <c r="E134" s="53"/>
      <c r="F134" s="53"/>
      <c r="G134" s="53"/>
      <c r="H134" s="53"/>
      <c r="I134" s="53"/>
    </row>
    <row r="135" customFormat="false" ht="12.75" hidden="false" customHeight="true" outlineLevel="0" collapsed="false">
      <c r="B135" s="51"/>
      <c r="D135" s="53"/>
      <c r="E135" s="53"/>
      <c r="F135" s="53"/>
      <c r="G135" s="53"/>
      <c r="H135" s="53"/>
      <c r="I135" s="53"/>
    </row>
    <row r="136" customFormat="false" ht="12.75" hidden="false" customHeight="true" outlineLevel="0" collapsed="false">
      <c r="B136" s="51"/>
      <c r="D136" s="53"/>
      <c r="E136" s="53"/>
      <c r="F136" s="53"/>
      <c r="G136" s="53"/>
      <c r="H136" s="53"/>
      <c r="I136" s="53"/>
    </row>
    <row r="137" customFormat="false" ht="12.75" hidden="false" customHeight="true" outlineLevel="0" collapsed="false">
      <c r="B137" s="51"/>
      <c r="D137" s="53"/>
      <c r="E137" s="53"/>
      <c r="F137" s="53"/>
      <c r="G137" s="53"/>
      <c r="H137" s="53"/>
      <c r="I137" s="53"/>
    </row>
    <row r="138" customFormat="false" ht="12.75" hidden="false" customHeight="true" outlineLevel="0" collapsed="false">
      <c r="B138" s="51"/>
      <c r="D138" s="53"/>
      <c r="E138" s="53"/>
      <c r="F138" s="53"/>
      <c r="G138" s="53"/>
      <c r="H138" s="53"/>
      <c r="I138" s="53"/>
    </row>
    <row r="139" customFormat="false" ht="12.75" hidden="false" customHeight="true" outlineLevel="0" collapsed="false">
      <c r="B139" s="51"/>
      <c r="D139" s="53"/>
      <c r="E139" s="53"/>
      <c r="F139" s="53"/>
      <c r="G139" s="53"/>
      <c r="H139" s="53"/>
      <c r="I139" s="53"/>
    </row>
    <row r="140" customFormat="false" ht="12.75" hidden="false" customHeight="true" outlineLevel="0" collapsed="false">
      <c r="B140" s="51"/>
      <c r="D140" s="53"/>
      <c r="E140" s="53"/>
      <c r="F140" s="53"/>
      <c r="G140" s="53"/>
      <c r="H140" s="53"/>
      <c r="I140" s="53"/>
    </row>
    <row r="141" customFormat="false" ht="12.75" hidden="false" customHeight="true" outlineLevel="0" collapsed="false">
      <c r="B141" s="51"/>
      <c r="D141" s="53"/>
      <c r="E141" s="53"/>
      <c r="F141" s="53"/>
      <c r="G141" s="53"/>
      <c r="H141" s="53"/>
      <c r="I141" s="53"/>
    </row>
    <row r="142" customFormat="false" ht="12.75" hidden="false" customHeight="true" outlineLevel="0" collapsed="false">
      <c r="B142" s="51"/>
      <c r="D142" s="53"/>
      <c r="E142" s="53"/>
      <c r="F142" s="53"/>
      <c r="G142" s="53"/>
      <c r="H142" s="53"/>
      <c r="I142" s="53"/>
    </row>
    <row r="143" customFormat="false" ht="12.75" hidden="false" customHeight="true" outlineLevel="0" collapsed="false">
      <c r="B143" s="51"/>
      <c r="D143" s="53"/>
      <c r="E143" s="53"/>
      <c r="F143" s="53"/>
      <c r="G143" s="53"/>
      <c r="H143" s="53"/>
      <c r="I143" s="53"/>
    </row>
    <row r="144" customFormat="false" ht="12.75" hidden="false" customHeight="true" outlineLevel="0" collapsed="false">
      <c r="B144" s="51"/>
      <c r="D144" s="53"/>
      <c r="E144" s="53"/>
      <c r="F144" s="53"/>
      <c r="G144" s="53"/>
      <c r="H144" s="53"/>
      <c r="I144" s="53"/>
    </row>
    <row r="145" customFormat="false" ht="12.75" hidden="false" customHeight="true" outlineLevel="0" collapsed="false">
      <c r="B145" s="51"/>
      <c r="D145" s="53"/>
      <c r="E145" s="53"/>
      <c r="F145" s="53"/>
      <c r="G145" s="53"/>
      <c r="H145" s="53"/>
      <c r="I145" s="53"/>
    </row>
    <row r="146" customFormat="false" ht="12.75" hidden="false" customHeight="true" outlineLevel="0" collapsed="false">
      <c r="B146" s="51"/>
      <c r="D146" s="53"/>
      <c r="E146" s="53"/>
      <c r="F146" s="53"/>
      <c r="G146" s="53"/>
      <c r="H146" s="53"/>
      <c r="I146" s="53"/>
    </row>
    <row r="147" customFormat="false" ht="12.75" hidden="false" customHeight="true" outlineLevel="0" collapsed="false">
      <c r="B147" s="51"/>
      <c r="D147" s="53"/>
      <c r="E147" s="53"/>
      <c r="F147" s="53"/>
      <c r="G147" s="53"/>
      <c r="H147" s="53"/>
      <c r="I147" s="53"/>
    </row>
    <row r="148" customFormat="false" ht="12.75" hidden="false" customHeight="true" outlineLevel="0" collapsed="false">
      <c r="B148" s="51"/>
      <c r="D148" s="53"/>
      <c r="E148" s="53"/>
      <c r="F148" s="53"/>
      <c r="G148" s="53"/>
      <c r="H148" s="53"/>
      <c r="I148" s="53"/>
    </row>
    <row r="149" customFormat="false" ht="12.75" hidden="false" customHeight="true" outlineLevel="0" collapsed="false">
      <c r="B149" s="51"/>
      <c r="D149" s="53"/>
      <c r="E149" s="53"/>
      <c r="F149" s="53"/>
      <c r="G149" s="53"/>
      <c r="H149" s="53"/>
      <c r="I149" s="53"/>
    </row>
    <row r="150" customFormat="false" ht="12.75" hidden="false" customHeight="true" outlineLevel="0" collapsed="false">
      <c r="B150" s="51"/>
      <c r="D150" s="53"/>
      <c r="E150" s="53"/>
      <c r="F150" s="53"/>
      <c r="G150" s="53"/>
      <c r="H150" s="53"/>
      <c r="I150" s="53"/>
    </row>
    <row r="151" customFormat="false" ht="12.75" hidden="false" customHeight="true" outlineLevel="0" collapsed="false">
      <c r="B151" s="51"/>
      <c r="D151" s="53"/>
      <c r="E151" s="53"/>
      <c r="F151" s="53"/>
      <c r="G151" s="53"/>
      <c r="H151" s="53"/>
      <c r="I151" s="53"/>
    </row>
    <row r="152" customFormat="false" ht="12.75" hidden="false" customHeight="true" outlineLevel="0" collapsed="false">
      <c r="B152" s="51"/>
      <c r="D152" s="53"/>
      <c r="E152" s="53"/>
      <c r="F152" s="53"/>
      <c r="G152" s="53"/>
      <c r="H152" s="53"/>
      <c r="I152" s="53"/>
    </row>
    <row r="153" customFormat="false" ht="12.75" hidden="false" customHeight="true" outlineLevel="0" collapsed="false">
      <c r="B153" s="51"/>
      <c r="D153" s="53"/>
      <c r="E153" s="53"/>
      <c r="F153" s="53"/>
      <c r="G153" s="53"/>
      <c r="H153" s="53"/>
      <c r="I153" s="53"/>
    </row>
    <row r="154" customFormat="false" ht="12.75" hidden="false" customHeight="true" outlineLevel="0" collapsed="false">
      <c r="B154" s="51"/>
      <c r="D154" s="53"/>
      <c r="E154" s="53"/>
      <c r="F154" s="53"/>
      <c r="G154" s="53"/>
      <c r="H154" s="53"/>
      <c r="I154" s="53"/>
    </row>
    <row r="155" customFormat="false" ht="12.75" hidden="false" customHeight="true" outlineLevel="0" collapsed="false">
      <c r="B155" s="51"/>
      <c r="D155" s="53"/>
      <c r="E155" s="53"/>
      <c r="F155" s="53"/>
      <c r="G155" s="53"/>
      <c r="H155" s="53"/>
      <c r="I155" s="53"/>
    </row>
    <row r="156" customFormat="false" ht="12.75" hidden="false" customHeight="true" outlineLevel="0" collapsed="false">
      <c r="B156" s="51"/>
      <c r="D156" s="53"/>
      <c r="E156" s="53"/>
      <c r="F156" s="53"/>
      <c r="G156" s="53"/>
      <c r="H156" s="53"/>
      <c r="I156" s="53"/>
    </row>
    <row r="157" customFormat="false" ht="12.75" hidden="false" customHeight="true" outlineLevel="0" collapsed="false">
      <c r="B157" s="51"/>
      <c r="D157" s="53"/>
      <c r="E157" s="53"/>
      <c r="F157" s="53"/>
      <c r="G157" s="53"/>
      <c r="H157" s="53"/>
      <c r="I157" s="53"/>
    </row>
    <row r="158" customFormat="false" ht="12.75" hidden="false" customHeight="true" outlineLevel="0" collapsed="false">
      <c r="B158" s="51"/>
      <c r="D158" s="53"/>
      <c r="E158" s="53"/>
      <c r="F158" s="53"/>
      <c r="G158" s="53"/>
      <c r="H158" s="53"/>
      <c r="I158" s="53"/>
    </row>
    <row r="159" customFormat="false" ht="12.75" hidden="false" customHeight="true" outlineLevel="0" collapsed="false">
      <c r="B159" s="51"/>
      <c r="D159" s="53"/>
      <c r="E159" s="53"/>
      <c r="F159" s="53"/>
      <c r="G159" s="53"/>
      <c r="H159" s="53"/>
      <c r="I159" s="53"/>
    </row>
    <row r="160" customFormat="false" ht="12.75" hidden="false" customHeight="true" outlineLevel="0" collapsed="false">
      <c r="B160" s="51"/>
      <c r="D160" s="53"/>
      <c r="E160" s="53"/>
      <c r="F160" s="53"/>
      <c r="G160" s="53"/>
      <c r="H160" s="53"/>
      <c r="I160" s="53"/>
    </row>
    <row r="161" customFormat="false" ht="12.75" hidden="false" customHeight="true" outlineLevel="0" collapsed="false">
      <c r="B161" s="51"/>
      <c r="D161" s="53"/>
      <c r="E161" s="53"/>
      <c r="F161" s="53"/>
      <c r="G161" s="53"/>
      <c r="H161" s="53"/>
      <c r="I161" s="53"/>
    </row>
    <row r="162" customFormat="false" ht="12.75" hidden="false" customHeight="true" outlineLevel="0" collapsed="false">
      <c r="B162" s="51"/>
      <c r="D162" s="53"/>
      <c r="E162" s="53"/>
      <c r="F162" s="53"/>
      <c r="G162" s="53"/>
      <c r="H162" s="53"/>
      <c r="I162" s="53"/>
    </row>
    <row r="163" customFormat="false" ht="12.75" hidden="false" customHeight="true" outlineLevel="0" collapsed="false">
      <c r="B163" s="51"/>
      <c r="D163" s="53"/>
      <c r="E163" s="53"/>
      <c r="F163" s="53"/>
      <c r="G163" s="53"/>
      <c r="H163" s="53"/>
      <c r="I163" s="53"/>
    </row>
    <row r="164" customFormat="false" ht="12.75" hidden="false" customHeight="true" outlineLevel="0" collapsed="false">
      <c r="B164" s="51"/>
      <c r="D164" s="53"/>
      <c r="E164" s="53"/>
      <c r="F164" s="53"/>
      <c r="G164" s="53"/>
      <c r="H164" s="53"/>
      <c r="I164" s="53"/>
    </row>
    <row r="165" customFormat="false" ht="12.75" hidden="false" customHeight="true" outlineLevel="0" collapsed="false">
      <c r="B165" s="51"/>
      <c r="D165" s="53"/>
      <c r="E165" s="53"/>
      <c r="F165" s="53"/>
      <c r="G165" s="53"/>
      <c r="H165" s="53"/>
      <c r="I165" s="53"/>
    </row>
    <row r="166" customFormat="false" ht="12.75" hidden="false" customHeight="true" outlineLevel="0" collapsed="false">
      <c r="B166" s="51"/>
      <c r="D166" s="53"/>
      <c r="E166" s="53"/>
      <c r="F166" s="53"/>
      <c r="G166" s="53"/>
      <c r="H166" s="53"/>
      <c r="I166" s="53"/>
    </row>
    <row r="167" customFormat="false" ht="12.75" hidden="false" customHeight="true" outlineLevel="0" collapsed="false">
      <c r="B167" s="51"/>
      <c r="D167" s="53"/>
      <c r="E167" s="53"/>
      <c r="F167" s="53"/>
      <c r="G167" s="53"/>
      <c r="H167" s="53"/>
      <c r="I167" s="53"/>
    </row>
    <row r="168" customFormat="false" ht="12.75" hidden="false" customHeight="true" outlineLevel="0" collapsed="false">
      <c r="B168" s="51"/>
      <c r="D168" s="53"/>
      <c r="E168" s="53"/>
      <c r="F168" s="53"/>
      <c r="G168" s="53"/>
      <c r="H168" s="53"/>
      <c r="I168" s="53"/>
    </row>
    <row r="169" customFormat="false" ht="12.75" hidden="false" customHeight="true" outlineLevel="0" collapsed="false">
      <c r="B169" s="51"/>
      <c r="D169" s="53"/>
      <c r="E169" s="53"/>
      <c r="F169" s="53"/>
      <c r="G169" s="53"/>
      <c r="H169" s="53"/>
      <c r="I169" s="53"/>
    </row>
    <row r="170" customFormat="false" ht="12.75" hidden="false" customHeight="true" outlineLevel="0" collapsed="false">
      <c r="B170" s="51"/>
      <c r="D170" s="53"/>
      <c r="E170" s="53"/>
      <c r="F170" s="53"/>
      <c r="G170" s="53"/>
      <c r="H170" s="53"/>
      <c r="I170" s="53"/>
    </row>
    <row r="171" customFormat="false" ht="12.75" hidden="false" customHeight="true" outlineLevel="0" collapsed="false">
      <c r="B171" s="51"/>
      <c r="D171" s="53"/>
      <c r="E171" s="53"/>
      <c r="F171" s="53"/>
      <c r="G171" s="53"/>
      <c r="H171" s="53"/>
      <c r="I171" s="53"/>
    </row>
    <row r="172" customFormat="false" ht="12.75" hidden="false" customHeight="true" outlineLevel="0" collapsed="false">
      <c r="B172" s="51"/>
      <c r="D172" s="53"/>
      <c r="E172" s="53"/>
      <c r="F172" s="53"/>
      <c r="G172" s="53"/>
      <c r="H172" s="53"/>
      <c r="I172" s="53"/>
    </row>
    <row r="173" customFormat="false" ht="12.75" hidden="false" customHeight="true" outlineLevel="0" collapsed="false">
      <c r="B173" s="51"/>
      <c r="D173" s="53"/>
      <c r="E173" s="53"/>
      <c r="F173" s="53"/>
      <c r="G173" s="53"/>
      <c r="H173" s="53"/>
      <c r="I173" s="53"/>
    </row>
    <row r="174" customFormat="false" ht="12.75" hidden="false" customHeight="true" outlineLevel="0" collapsed="false">
      <c r="B174" s="51"/>
      <c r="D174" s="53"/>
      <c r="E174" s="53"/>
      <c r="F174" s="53"/>
      <c r="G174" s="53"/>
      <c r="H174" s="53"/>
      <c r="I174" s="53"/>
    </row>
    <row r="175" customFormat="false" ht="12.75" hidden="false" customHeight="true" outlineLevel="0" collapsed="false">
      <c r="B175" s="51"/>
      <c r="D175" s="53"/>
      <c r="E175" s="53"/>
      <c r="F175" s="53"/>
      <c r="G175" s="53"/>
      <c r="H175" s="53"/>
      <c r="I175" s="53"/>
    </row>
    <row r="176" customFormat="false" ht="12.75" hidden="false" customHeight="true" outlineLevel="0" collapsed="false">
      <c r="B176" s="51"/>
      <c r="D176" s="53"/>
      <c r="E176" s="53"/>
      <c r="F176" s="53"/>
      <c r="G176" s="53"/>
      <c r="H176" s="53"/>
      <c r="I176" s="53"/>
    </row>
    <row r="177" customFormat="false" ht="12.75" hidden="false" customHeight="true" outlineLevel="0" collapsed="false">
      <c r="B177" s="51"/>
      <c r="D177" s="53"/>
      <c r="E177" s="53"/>
      <c r="F177" s="53"/>
      <c r="G177" s="53"/>
      <c r="H177" s="53"/>
      <c r="I177" s="53"/>
    </row>
    <row r="178" customFormat="false" ht="12.75" hidden="false" customHeight="true" outlineLevel="0" collapsed="false">
      <c r="B178" s="51"/>
      <c r="D178" s="53"/>
      <c r="E178" s="53"/>
      <c r="F178" s="53"/>
      <c r="G178" s="53"/>
      <c r="H178" s="53"/>
      <c r="I178" s="53"/>
    </row>
    <row r="179" customFormat="false" ht="12.75" hidden="false" customHeight="true" outlineLevel="0" collapsed="false">
      <c r="B179" s="51"/>
      <c r="D179" s="53"/>
      <c r="E179" s="53"/>
      <c r="F179" s="53"/>
      <c r="G179" s="53"/>
      <c r="H179" s="53"/>
      <c r="I179" s="53"/>
    </row>
    <row r="180" customFormat="false" ht="12.75" hidden="false" customHeight="true" outlineLevel="0" collapsed="false">
      <c r="B180" s="51"/>
      <c r="D180" s="53"/>
      <c r="E180" s="53"/>
      <c r="F180" s="53"/>
      <c r="G180" s="53"/>
      <c r="H180" s="53"/>
      <c r="I180" s="53"/>
    </row>
    <row r="181" customFormat="false" ht="12.75" hidden="false" customHeight="true" outlineLevel="0" collapsed="false">
      <c r="B181" s="51"/>
      <c r="D181" s="53"/>
      <c r="E181" s="53"/>
      <c r="F181" s="53"/>
      <c r="G181" s="53"/>
      <c r="H181" s="53"/>
      <c r="I181" s="53"/>
    </row>
    <row r="182" customFormat="false" ht="12.75" hidden="false" customHeight="true" outlineLevel="0" collapsed="false">
      <c r="B182" s="51"/>
      <c r="D182" s="53"/>
      <c r="E182" s="53"/>
      <c r="F182" s="53"/>
      <c r="G182" s="53"/>
      <c r="H182" s="53"/>
      <c r="I182" s="53"/>
    </row>
    <row r="183" customFormat="false" ht="12.75" hidden="false" customHeight="true" outlineLevel="0" collapsed="false">
      <c r="B183" s="51"/>
      <c r="D183" s="53"/>
      <c r="E183" s="53"/>
      <c r="F183" s="53"/>
      <c r="G183" s="53"/>
      <c r="H183" s="53"/>
      <c r="I183" s="53"/>
    </row>
    <row r="184" customFormat="false" ht="12.75" hidden="false" customHeight="true" outlineLevel="0" collapsed="false">
      <c r="B184" s="51"/>
      <c r="D184" s="53"/>
      <c r="E184" s="53"/>
      <c r="F184" s="53"/>
      <c r="G184" s="53"/>
      <c r="H184" s="53"/>
      <c r="I184" s="53"/>
    </row>
    <row r="185" customFormat="false" ht="12.75" hidden="false" customHeight="true" outlineLevel="0" collapsed="false">
      <c r="B185" s="51"/>
      <c r="D185" s="53"/>
      <c r="E185" s="53"/>
      <c r="F185" s="53"/>
      <c r="G185" s="53"/>
      <c r="H185" s="53"/>
      <c r="I185" s="53"/>
    </row>
    <row r="186" customFormat="false" ht="12.75" hidden="false" customHeight="true" outlineLevel="0" collapsed="false">
      <c r="B186" s="51"/>
      <c r="D186" s="53"/>
      <c r="E186" s="53"/>
      <c r="F186" s="53"/>
      <c r="G186" s="53"/>
      <c r="H186" s="53"/>
      <c r="I186" s="53"/>
    </row>
    <row r="187" customFormat="false" ht="12.75" hidden="false" customHeight="true" outlineLevel="0" collapsed="false">
      <c r="B187" s="51"/>
      <c r="D187" s="53"/>
      <c r="E187" s="53"/>
      <c r="F187" s="53"/>
      <c r="G187" s="53"/>
      <c r="H187" s="53"/>
      <c r="I187" s="53"/>
    </row>
    <row r="188" customFormat="false" ht="12.75" hidden="false" customHeight="true" outlineLevel="0" collapsed="false">
      <c r="B188" s="51"/>
      <c r="D188" s="53"/>
      <c r="E188" s="53"/>
      <c r="F188" s="53"/>
      <c r="G188" s="53"/>
      <c r="H188" s="53"/>
      <c r="I188" s="53"/>
    </row>
    <row r="189" customFormat="false" ht="12.75" hidden="false" customHeight="true" outlineLevel="0" collapsed="false">
      <c r="B189" s="51"/>
      <c r="D189" s="53"/>
      <c r="E189" s="53"/>
      <c r="F189" s="53"/>
      <c r="G189" s="53"/>
      <c r="H189" s="53"/>
      <c r="I189" s="53"/>
    </row>
    <row r="190" customFormat="false" ht="12.75" hidden="false" customHeight="true" outlineLevel="0" collapsed="false">
      <c r="B190" s="51"/>
      <c r="D190" s="53"/>
      <c r="E190" s="53"/>
      <c r="F190" s="53"/>
      <c r="G190" s="53"/>
      <c r="H190" s="53"/>
      <c r="I190" s="53"/>
    </row>
    <row r="191" customFormat="false" ht="12.75" hidden="false" customHeight="true" outlineLevel="0" collapsed="false">
      <c r="B191" s="51"/>
      <c r="D191" s="53"/>
      <c r="E191" s="53"/>
      <c r="F191" s="53"/>
      <c r="G191" s="53"/>
      <c r="H191" s="53"/>
      <c r="I191" s="53"/>
    </row>
    <row r="192" customFormat="false" ht="12.75" hidden="false" customHeight="true" outlineLevel="0" collapsed="false">
      <c r="B192" s="51"/>
      <c r="D192" s="53"/>
      <c r="E192" s="53"/>
      <c r="F192" s="53"/>
      <c r="G192" s="53"/>
      <c r="H192" s="53"/>
      <c r="I192" s="53"/>
    </row>
    <row r="193" customFormat="false" ht="12.75" hidden="false" customHeight="true" outlineLevel="0" collapsed="false">
      <c r="B193" s="51"/>
      <c r="D193" s="53"/>
      <c r="E193" s="53"/>
      <c r="F193" s="53"/>
      <c r="G193" s="53"/>
      <c r="H193" s="53"/>
      <c r="I193" s="53"/>
    </row>
    <row r="194" customFormat="false" ht="12.75" hidden="false" customHeight="true" outlineLevel="0" collapsed="false">
      <c r="B194" s="51"/>
      <c r="D194" s="53"/>
      <c r="E194" s="53"/>
      <c r="F194" s="53"/>
      <c r="G194" s="53"/>
      <c r="H194" s="53"/>
      <c r="I194" s="53"/>
    </row>
    <row r="195" customFormat="false" ht="12.75" hidden="false" customHeight="true" outlineLevel="0" collapsed="false">
      <c r="B195" s="51"/>
      <c r="D195" s="53"/>
      <c r="E195" s="53"/>
      <c r="F195" s="53"/>
      <c r="G195" s="53"/>
      <c r="H195" s="53"/>
      <c r="I195" s="53"/>
    </row>
    <row r="196" customFormat="false" ht="12.75" hidden="false" customHeight="true" outlineLevel="0" collapsed="false">
      <c r="B196" s="51"/>
      <c r="D196" s="53"/>
      <c r="E196" s="53"/>
      <c r="F196" s="53"/>
      <c r="G196" s="53"/>
      <c r="H196" s="53"/>
      <c r="I196" s="53"/>
    </row>
    <row r="197" customFormat="false" ht="12.75" hidden="false" customHeight="true" outlineLevel="0" collapsed="false">
      <c r="B197" s="51"/>
      <c r="D197" s="53"/>
      <c r="E197" s="53"/>
      <c r="F197" s="53"/>
      <c r="G197" s="53"/>
      <c r="H197" s="53"/>
      <c r="I197" s="53"/>
    </row>
    <row r="198" customFormat="false" ht="12.75" hidden="false" customHeight="true" outlineLevel="0" collapsed="false">
      <c r="B198" s="51"/>
      <c r="D198" s="53"/>
      <c r="E198" s="53"/>
      <c r="F198" s="53"/>
      <c r="G198" s="53"/>
      <c r="H198" s="53"/>
      <c r="I198" s="53"/>
    </row>
    <row r="199" customFormat="false" ht="12.75" hidden="false" customHeight="true" outlineLevel="0" collapsed="false">
      <c r="B199" s="51"/>
      <c r="D199" s="53"/>
      <c r="E199" s="53"/>
      <c r="F199" s="53"/>
      <c r="G199" s="53"/>
      <c r="H199" s="53"/>
      <c r="I199" s="53"/>
    </row>
    <row r="200" customFormat="false" ht="12.75" hidden="false" customHeight="true" outlineLevel="0" collapsed="false">
      <c r="B200" s="51"/>
      <c r="D200" s="53"/>
      <c r="E200" s="53"/>
      <c r="F200" s="53"/>
      <c r="G200" s="53"/>
      <c r="H200" s="53"/>
      <c r="I200" s="53"/>
    </row>
    <row r="201" customFormat="false" ht="12.75" hidden="false" customHeight="true" outlineLevel="0" collapsed="false">
      <c r="B201" s="51"/>
      <c r="D201" s="53"/>
      <c r="E201" s="53"/>
      <c r="F201" s="53"/>
      <c r="G201" s="53"/>
      <c r="H201" s="53"/>
      <c r="I201" s="53"/>
    </row>
    <row r="202" customFormat="false" ht="12.75" hidden="false" customHeight="true" outlineLevel="0" collapsed="false">
      <c r="B202" s="51"/>
      <c r="D202" s="53"/>
      <c r="E202" s="53"/>
      <c r="F202" s="53"/>
      <c r="G202" s="53"/>
      <c r="H202" s="53"/>
      <c r="I202" s="53"/>
    </row>
    <row r="203" customFormat="false" ht="12.75" hidden="false" customHeight="true" outlineLevel="0" collapsed="false">
      <c r="B203" s="51"/>
      <c r="D203" s="53"/>
      <c r="E203" s="53"/>
      <c r="F203" s="53"/>
      <c r="G203" s="53"/>
      <c r="H203" s="53"/>
      <c r="I203" s="53"/>
    </row>
    <row r="204" customFormat="false" ht="12.75" hidden="false" customHeight="true" outlineLevel="0" collapsed="false">
      <c r="B204" s="51"/>
      <c r="D204" s="53"/>
      <c r="E204" s="53"/>
      <c r="F204" s="53"/>
      <c r="G204" s="53"/>
      <c r="H204" s="53"/>
      <c r="I204" s="53"/>
    </row>
    <row r="205" customFormat="false" ht="12.75" hidden="false" customHeight="true" outlineLevel="0" collapsed="false">
      <c r="B205" s="51"/>
      <c r="D205" s="53"/>
      <c r="E205" s="53"/>
      <c r="F205" s="53"/>
      <c r="G205" s="53"/>
      <c r="H205" s="53"/>
      <c r="I205" s="53"/>
    </row>
    <row r="206" customFormat="false" ht="12.75" hidden="false" customHeight="true" outlineLevel="0" collapsed="false">
      <c r="B206" s="51"/>
      <c r="D206" s="53"/>
      <c r="E206" s="53"/>
      <c r="F206" s="53"/>
      <c r="G206" s="53"/>
      <c r="H206" s="53"/>
      <c r="I206" s="53"/>
    </row>
    <row r="207" customFormat="false" ht="12.75" hidden="false" customHeight="true" outlineLevel="0" collapsed="false">
      <c r="B207" s="51"/>
      <c r="D207" s="53"/>
      <c r="E207" s="53"/>
      <c r="F207" s="53"/>
      <c r="G207" s="53"/>
      <c r="H207" s="53"/>
      <c r="I207" s="53"/>
    </row>
    <row r="208" customFormat="false" ht="12.75" hidden="false" customHeight="true" outlineLevel="0" collapsed="false">
      <c r="B208" s="51"/>
      <c r="D208" s="53"/>
      <c r="E208" s="53"/>
      <c r="F208" s="53"/>
      <c r="G208" s="53"/>
      <c r="H208" s="53"/>
      <c r="I208" s="53"/>
    </row>
    <row r="209" customFormat="false" ht="12.75" hidden="false" customHeight="true" outlineLevel="0" collapsed="false">
      <c r="B209" s="51"/>
      <c r="D209" s="53"/>
      <c r="E209" s="53"/>
      <c r="F209" s="53"/>
      <c r="G209" s="53"/>
      <c r="H209" s="53"/>
      <c r="I209" s="53"/>
    </row>
    <row r="210" customFormat="false" ht="12.75" hidden="false" customHeight="true" outlineLevel="0" collapsed="false">
      <c r="B210" s="51"/>
      <c r="D210" s="53"/>
      <c r="E210" s="53"/>
      <c r="F210" s="53"/>
      <c r="G210" s="53"/>
      <c r="H210" s="53"/>
      <c r="I210" s="53"/>
    </row>
    <row r="211" customFormat="false" ht="12.75" hidden="false" customHeight="true" outlineLevel="0" collapsed="false">
      <c r="B211" s="51"/>
      <c r="D211" s="53"/>
      <c r="E211" s="53"/>
      <c r="F211" s="53"/>
      <c r="G211" s="53"/>
      <c r="H211" s="53"/>
      <c r="I211" s="53"/>
    </row>
    <row r="212" customFormat="false" ht="12.75" hidden="false" customHeight="true" outlineLevel="0" collapsed="false">
      <c r="B212" s="51"/>
      <c r="D212" s="53"/>
      <c r="E212" s="53"/>
      <c r="F212" s="53"/>
      <c r="G212" s="53"/>
      <c r="H212" s="53"/>
      <c r="I212" s="53"/>
    </row>
    <row r="213" customFormat="false" ht="12.75" hidden="false" customHeight="true" outlineLevel="0" collapsed="false">
      <c r="B213" s="51"/>
      <c r="D213" s="53"/>
      <c r="E213" s="53"/>
      <c r="F213" s="53"/>
      <c r="G213" s="53"/>
      <c r="H213" s="53"/>
      <c r="I213" s="53"/>
    </row>
    <row r="214" customFormat="false" ht="12.75" hidden="false" customHeight="true" outlineLevel="0" collapsed="false">
      <c r="B214" s="51"/>
      <c r="D214" s="53"/>
      <c r="E214" s="53"/>
      <c r="F214" s="53"/>
      <c r="G214" s="53"/>
      <c r="H214" s="53"/>
      <c r="I214" s="53"/>
    </row>
    <row r="215" customFormat="false" ht="12.75" hidden="false" customHeight="true" outlineLevel="0" collapsed="false">
      <c r="B215" s="51"/>
      <c r="D215" s="53"/>
      <c r="E215" s="53"/>
      <c r="F215" s="53"/>
      <c r="G215" s="53"/>
      <c r="H215" s="53"/>
      <c r="I215" s="53"/>
    </row>
    <row r="216" customFormat="false" ht="12.75" hidden="false" customHeight="true" outlineLevel="0" collapsed="false">
      <c r="B216" s="51"/>
      <c r="D216" s="53"/>
      <c r="E216" s="53"/>
      <c r="F216" s="53"/>
      <c r="G216" s="53"/>
      <c r="H216" s="53"/>
      <c r="I216" s="53"/>
    </row>
    <row r="217" customFormat="false" ht="12.75" hidden="false" customHeight="true" outlineLevel="0" collapsed="false">
      <c r="B217" s="51"/>
      <c r="D217" s="53"/>
      <c r="E217" s="53"/>
      <c r="F217" s="53"/>
      <c r="G217" s="53"/>
      <c r="H217" s="53"/>
      <c r="I217" s="53"/>
    </row>
    <row r="218" customFormat="false" ht="12.75" hidden="false" customHeight="true" outlineLevel="0" collapsed="false">
      <c r="B218" s="51"/>
      <c r="D218" s="53"/>
      <c r="E218" s="53"/>
      <c r="F218" s="53"/>
      <c r="G218" s="53"/>
      <c r="H218" s="53"/>
      <c r="I218" s="53"/>
    </row>
    <row r="219" customFormat="false" ht="12.75" hidden="false" customHeight="true" outlineLevel="0" collapsed="false">
      <c r="B219" s="51"/>
      <c r="D219" s="53"/>
      <c r="E219" s="53"/>
      <c r="F219" s="53"/>
      <c r="G219" s="53"/>
      <c r="H219" s="53"/>
      <c r="I219" s="53"/>
    </row>
    <row r="220" customFormat="false" ht="12.75" hidden="false" customHeight="true" outlineLevel="0" collapsed="false">
      <c r="B220" s="51"/>
      <c r="D220" s="53"/>
      <c r="E220" s="53"/>
      <c r="F220" s="53"/>
      <c r="G220" s="53"/>
      <c r="H220" s="53"/>
      <c r="I220" s="53"/>
    </row>
    <row r="221" customFormat="false" ht="12.75" hidden="false" customHeight="true" outlineLevel="0" collapsed="false">
      <c r="B221" s="51"/>
      <c r="D221" s="53"/>
      <c r="E221" s="53"/>
      <c r="F221" s="53"/>
      <c r="G221" s="53"/>
      <c r="H221" s="53"/>
      <c r="I221" s="53"/>
    </row>
    <row r="222" customFormat="false" ht="12.75" hidden="false" customHeight="true" outlineLevel="0" collapsed="false">
      <c r="B222" s="51"/>
      <c r="D222" s="53"/>
      <c r="E222" s="53"/>
      <c r="F222" s="53"/>
      <c r="G222" s="53"/>
      <c r="H222" s="53"/>
      <c r="I222" s="53"/>
    </row>
    <row r="223" customFormat="false" ht="12.75" hidden="false" customHeight="true" outlineLevel="0" collapsed="false">
      <c r="B223" s="51"/>
      <c r="D223" s="53"/>
      <c r="E223" s="53"/>
      <c r="F223" s="53"/>
      <c r="G223" s="53"/>
      <c r="H223" s="53"/>
      <c r="I223" s="53"/>
    </row>
    <row r="224" customFormat="false" ht="12.75" hidden="false" customHeight="true" outlineLevel="0" collapsed="false">
      <c r="B224" s="51"/>
      <c r="D224" s="53"/>
      <c r="E224" s="53"/>
      <c r="F224" s="53"/>
      <c r="G224" s="53"/>
      <c r="H224" s="53"/>
      <c r="I224" s="53"/>
    </row>
    <row r="225" customFormat="false" ht="12.75" hidden="false" customHeight="true" outlineLevel="0" collapsed="false">
      <c r="B225" s="51"/>
      <c r="D225" s="53"/>
      <c r="E225" s="53"/>
      <c r="F225" s="53"/>
      <c r="G225" s="53"/>
      <c r="H225" s="53"/>
      <c r="I225" s="53"/>
    </row>
    <row r="226" customFormat="false" ht="12.75" hidden="false" customHeight="true" outlineLevel="0" collapsed="false">
      <c r="B226" s="51"/>
      <c r="D226" s="53"/>
      <c r="E226" s="53"/>
      <c r="F226" s="53"/>
      <c r="G226" s="53"/>
      <c r="H226" s="53"/>
      <c r="I226" s="53"/>
    </row>
    <row r="227" customFormat="false" ht="12.75" hidden="false" customHeight="true" outlineLevel="0" collapsed="false">
      <c r="B227" s="51"/>
      <c r="D227" s="53"/>
      <c r="E227" s="53"/>
      <c r="F227" s="53"/>
      <c r="G227" s="53"/>
      <c r="H227" s="53"/>
      <c r="I227" s="53"/>
    </row>
    <row r="228" customFormat="false" ht="12.75" hidden="false" customHeight="true" outlineLevel="0" collapsed="false">
      <c r="B228" s="51"/>
      <c r="D228" s="53"/>
      <c r="E228" s="53"/>
      <c r="F228" s="53"/>
      <c r="G228" s="53"/>
      <c r="H228" s="53"/>
      <c r="I228" s="53"/>
    </row>
    <row r="229" customFormat="false" ht="12.75" hidden="false" customHeight="true" outlineLevel="0" collapsed="false">
      <c r="B229" s="51"/>
      <c r="D229" s="53"/>
      <c r="E229" s="53"/>
      <c r="F229" s="53"/>
      <c r="G229" s="53"/>
      <c r="H229" s="53"/>
      <c r="I229" s="53"/>
    </row>
    <row r="230" customFormat="false" ht="12.75" hidden="false" customHeight="true" outlineLevel="0" collapsed="false">
      <c r="B230" s="51"/>
      <c r="D230" s="53"/>
      <c r="E230" s="53"/>
      <c r="F230" s="53"/>
      <c r="G230" s="53"/>
      <c r="H230" s="53"/>
      <c r="I230" s="53"/>
    </row>
    <row r="231" customFormat="false" ht="12.75" hidden="false" customHeight="true" outlineLevel="0" collapsed="false">
      <c r="B231" s="51"/>
      <c r="D231" s="53"/>
      <c r="E231" s="53"/>
      <c r="F231" s="53"/>
      <c r="G231" s="53"/>
      <c r="H231" s="53"/>
      <c r="I231" s="53"/>
    </row>
    <row r="232" customFormat="false" ht="12.75" hidden="false" customHeight="true" outlineLevel="0" collapsed="false">
      <c r="B232" s="51"/>
      <c r="D232" s="53"/>
      <c r="E232" s="53"/>
      <c r="F232" s="53"/>
      <c r="G232" s="53"/>
      <c r="H232" s="53"/>
      <c r="I232" s="53"/>
    </row>
    <row r="233" customFormat="false" ht="12.75" hidden="false" customHeight="true" outlineLevel="0" collapsed="false">
      <c r="B233" s="51"/>
      <c r="D233" s="53"/>
      <c r="E233" s="53"/>
      <c r="F233" s="53"/>
      <c r="G233" s="53"/>
      <c r="H233" s="53"/>
      <c r="I233" s="53"/>
    </row>
    <row r="234" customFormat="false" ht="12.75" hidden="false" customHeight="true" outlineLevel="0" collapsed="false">
      <c r="B234" s="51"/>
      <c r="D234" s="53"/>
      <c r="E234" s="53"/>
      <c r="F234" s="53"/>
      <c r="G234" s="53"/>
      <c r="H234" s="53"/>
      <c r="I234" s="53"/>
    </row>
    <row r="235" customFormat="false" ht="12.75" hidden="false" customHeight="true" outlineLevel="0" collapsed="false">
      <c r="B235" s="51"/>
      <c r="D235" s="53"/>
      <c r="E235" s="53"/>
      <c r="F235" s="53"/>
      <c r="G235" s="53"/>
      <c r="H235" s="53"/>
      <c r="I235" s="53"/>
    </row>
    <row r="236" customFormat="false" ht="12.75" hidden="false" customHeight="true" outlineLevel="0" collapsed="false">
      <c r="B236" s="51"/>
      <c r="D236" s="53"/>
      <c r="E236" s="53"/>
      <c r="F236" s="53"/>
      <c r="G236" s="53"/>
      <c r="H236" s="53"/>
      <c r="I236" s="53"/>
    </row>
    <row r="237" customFormat="false" ht="12.75" hidden="false" customHeight="true" outlineLevel="0" collapsed="false">
      <c r="B237" s="51"/>
      <c r="D237" s="53"/>
      <c r="E237" s="53"/>
      <c r="F237" s="53"/>
      <c r="G237" s="53"/>
      <c r="H237" s="53"/>
      <c r="I237" s="53"/>
    </row>
    <row r="238" customFormat="false" ht="12.75" hidden="false" customHeight="true" outlineLevel="0" collapsed="false">
      <c r="B238" s="51"/>
      <c r="D238" s="53"/>
      <c r="E238" s="53"/>
      <c r="F238" s="53"/>
      <c r="G238" s="53"/>
      <c r="H238" s="53"/>
      <c r="I238" s="53"/>
    </row>
    <row r="239" customFormat="false" ht="12.75" hidden="false" customHeight="true" outlineLevel="0" collapsed="false">
      <c r="B239" s="51"/>
      <c r="D239" s="53"/>
      <c r="E239" s="53"/>
      <c r="F239" s="53"/>
      <c r="G239" s="53"/>
      <c r="H239" s="53"/>
      <c r="I239" s="53"/>
    </row>
    <row r="240" customFormat="false" ht="12.75" hidden="false" customHeight="true" outlineLevel="0" collapsed="false">
      <c r="B240" s="51"/>
      <c r="D240" s="53"/>
      <c r="E240" s="53"/>
      <c r="F240" s="53"/>
      <c r="G240" s="53"/>
      <c r="H240" s="53"/>
      <c r="I240" s="53"/>
    </row>
    <row r="241" customFormat="false" ht="12.75" hidden="false" customHeight="true" outlineLevel="0" collapsed="false">
      <c r="B241" s="51"/>
      <c r="D241" s="53"/>
      <c r="E241" s="53"/>
      <c r="F241" s="53"/>
      <c r="G241" s="53"/>
      <c r="H241" s="53"/>
      <c r="I241" s="53"/>
    </row>
    <row r="242" customFormat="false" ht="12.75" hidden="false" customHeight="true" outlineLevel="0" collapsed="false">
      <c r="B242" s="51"/>
      <c r="D242" s="53"/>
      <c r="E242" s="53"/>
      <c r="F242" s="53"/>
      <c r="G242" s="53"/>
      <c r="H242" s="53"/>
      <c r="I242" s="53"/>
    </row>
    <row r="243" customFormat="false" ht="12.75" hidden="false" customHeight="true" outlineLevel="0" collapsed="false">
      <c r="B243" s="51"/>
      <c r="D243" s="53"/>
      <c r="E243" s="53"/>
      <c r="F243" s="53"/>
      <c r="G243" s="53"/>
      <c r="H243" s="53"/>
      <c r="I243" s="53"/>
    </row>
    <row r="244" customFormat="false" ht="12.75" hidden="false" customHeight="true" outlineLevel="0" collapsed="false">
      <c r="B244" s="51"/>
      <c r="D244" s="53"/>
      <c r="E244" s="53"/>
      <c r="F244" s="53"/>
      <c r="G244" s="53"/>
      <c r="H244" s="53"/>
      <c r="I244" s="53"/>
    </row>
    <row r="245" customFormat="false" ht="12.75" hidden="false" customHeight="true" outlineLevel="0" collapsed="false">
      <c r="B245" s="51"/>
      <c r="D245" s="53"/>
      <c r="E245" s="53"/>
      <c r="F245" s="53"/>
      <c r="G245" s="53"/>
      <c r="H245" s="53"/>
      <c r="I245" s="53"/>
    </row>
    <row r="246" customFormat="false" ht="12.75" hidden="false" customHeight="true" outlineLevel="0" collapsed="false">
      <c r="B246" s="51"/>
      <c r="D246" s="53"/>
      <c r="E246" s="53"/>
      <c r="F246" s="53"/>
      <c r="G246" s="53"/>
      <c r="H246" s="53"/>
      <c r="I246" s="53"/>
    </row>
    <row r="247" customFormat="false" ht="12.75" hidden="false" customHeight="true" outlineLevel="0" collapsed="false">
      <c r="B247" s="51"/>
      <c r="D247" s="53"/>
      <c r="E247" s="53"/>
      <c r="F247" s="53"/>
      <c r="G247" s="53"/>
      <c r="H247" s="53"/>
      <c r="I247" s="53"/>
    </row>
    <row r="248" customFormat="false" ht="12.75" hidden="false" customHeight="true" outlineLevel="0" collapsed="false">
      <c r="B248" s="51"/>
      <c r="D248" s="53"/>
      <c r="E248" s="53"/>
      <c r="F248" s="53"/>
      <c r="G248" s="53"/>
      <c r="H248" s="53"/>
      <c r="I248" s="53"/>
    </row>
    <row r="249" customFormat="false" ht="12.75" hidden="false" customHeight="true" outlineLevel="0" collapsed="false">
      <c r="B249" s="51"/>
      <c r="D249" s="53"/>
      <c r="E249" s="53"/>
      <c r="F249" s="53"/>
      <c r="G249" s="53"/>
      <c r="H249" s="53"/>
      <c r="I249" s="53"/>
    </row>
    <row r="250" customFormat="false" ht="12.75" hidden="false" customHeight="true" outlineLevel="0" collapsed="false">
      <c r="B250" s="51"/>
      <c r="D250" s="53"/>
      <c r="E250" s="53"/>
      <c r="F250" s="53"/>
      <c r="G250" s="53"/>
      <c r="H250" s="53"/>
      <c r="I250" s="53"/>
    </row>
    <row r="251" customFormat="false" ht="12.75" hidden="false" customHeight="true" outlineLevel="0" collapsed="false">
      <c r="B251" s="51"/>
      <c r="D251" s="53"/>
      <c r="E251" s="53"/>
      <c r="F251" s="53"/>
      <c r="G251" s="53"/>
      <c r="H251" s="53"/>
      <c r="I251" s="53"/>
    </row>
    <row r="252" customFormat="false" ht="12.75" hidden="false" customHeight="true" outlineLevel="0" collapsed="false">
      <c r="B252" s="51"/>
      <c r="D252" s="53"/>
      <c r="E252" s="53"/>
      <c r="F252" s="53"/>
      <c r="G252" s="53"/>
      <c r="H252" s="53"/>
      <c r="I252" s="53"/>
    </row>
    <row r="253" customFormat="false" ht="12.75" hidden="false" customHeight="true" outlineLevel="0" collapsed="false">
      <c r="B253" s="51"/>
      <c r="D253" s="53"/>
      <c r="E253" s="53"/>
      <c r="F253" s="53"/>
      <c r="G253" s="53"/>
      <c r="H253" s="53"/>
      <c r="I253" s="53"/>
    </row>
    <row r="254" customFormat="false" ht="12.75" hidden="false" customHeight="true" outlineLevel="0" collapsed="false">
      <c r="B254" s="51"/>
      <c r="D254" s="53"/>
      <c r="E254" s="53"/>
      <c r="F254" s="53"/>
      <c r="G254" s="53"/>
      <c r="H254" s="53"/>
      <c r="I254" s="53"/>
    </row>
    <row r="255" customFormat="false" ht="12.75" hidden="false" customHeight="true" outlineLevel="0" collapsed="false">
      <c r="B255" s="51"/>
      <c r="D255" s="53"/>
      <c r="E255" s="53"/>
      <c r="F255" s="53"/>
      <c r="G255" s="53"/>
      <c r="H255" s="53"/>
      <c r="I255" s="53"/>
    </row>
    <row r="256" customFormat="false" ht="12.75" hidden="false" customHeight="true" outlineLevel="0" collapsed="false">
      <c r="B256" s="51"/>
      <c r="D256" s="53"/>
      <c r="E256" s="53"/>
      <c r="F256" s="53"/>
      <c r="G256" s="53"/>
      <c r="H256" s="53"/>
      <c r="I256" s="53"/>
    </row>
    <row r="257" customFormat="false" ht="12.75" hidden="false" customHeight="true" outlineLevel="0" collapsed="false">
      <c r="B257" s="51"/>
      <c r="D257" s="53"/>
      <c r="E257" s="53"/>
      <c r="F257" s="53"/>
      <c r="G257" s="53"/>
      <c r="H257" s="53"/>
      <c r="I257" s="53"/>
    </row>
    <row r="258" customFormat="false" ht="12.75" hidden="false" customHeight="true" outlineLevel="0" collapsed="false">
      <c r="B258" s="51"/>
      <c r="D258" s="53"/>
      <c r="E258" s="53"/>
      <c r="F258" s="53"/>
      <c r="G258" s="53"/>
      <c r="H258" s="53"/>
      <c r="I258" s="53"/>
    </row>
    <row r="259" customFormat="false" ht="12.75" hidden="false" customHeight="true" outlineLevel="0" collapsed="false">
      <c r="B259" s="51"/>
      <c r="D259" s="53"/>
      <c r="E259" s="53"/>
      <c r="F259" s="53"/>
      <c r="G259" s="53"/>
      <c r="H259" s="53"/>
      <c r="I259" s="53"/>
    </row>
    <row r="260" customFormat="false" ht="12.75" hidden="false" customHeight="true" outlineLevel="0" collapsed="false">
      <c r="B260" s="51"/>
      <c r="D260" s="53"/>
      <c r="E260" s="53"/>
      <c r="F260" s="53"/>
      <c r="G260" s="53"/>
      <c r="H260" s="53"/>
      <c r="I260" s="53"/>
    </row>
    <row r="261" customFormat="false" ht="12.75" hidden="false" customHeight="true" outlineLevel="0" collapsed="false">
      <c r="B261" s="51"/>
      <c r="D261" s="53"/>
      <c r="E261" s="53"/>
      <c r="F261" s="53"/>
      <c r="G261" s="53"/>
      <c r="H261" s="53"/>
      <c r="I261" s="53"/>
    </row>
    <row r="262" customFormat="false" ht="12.75" hidden="false" customHeight="true" outlineLevel="0" collapsed="false">
      <c r="B262" s="51"/>
      <c r="D262" s="53"/>
      <c r="E262" s="53"/>
      <c r="F262" s="53"/>
      <c r="G262" s="53"/>
      <c r="H262" s="53"/>
      <c r="I262" s="53"/>
    </row>
    <row r="263" customFormat="false" ht="12.75" hidden="false" customHeight="true" outlineLevel="0" collapsed="false">
      <c r="B263" s="51"/>
      <c r="D263" s="53"/>
      <c r="E263" s="53"/>
      <c r="F263" s="53"/>
      <c r="G263" s="53"/>
      <c r="H263" s="53"/>
      <c r="I263" s="53"/>
    </row>
    <row r="264" customFormat="false" ht="12.75" hidden="false" customHeight="true" outlineLevel="0" collapsed="false">
      <c r="B264" s="51"/>
      <c r="D264" s="53"/>
      <c r="E264" s="53"/>
      <c r="F264" s="53"/>
      <c r="G264" s="53"/>
      <c r="H264" s="53"/>
      <c r="I264" s="53"/>
    </row>
    <row r="265" customFormat="false" ht="12.75" hidden="false" customHeight="true" outlineLevel="0" collapsed="false">
      <c r="B265" s="51"/>
      <c r="D265" s="53"/>
      <c r="E265" s="53"/>
      <c r="F265" s="53"/>
      <c r="G265" s="53"/>
      <c r="H265" s="53"/>
      <c r="I265" s="53"/>
    </row>
    <row r="266" customFormat="false" ht="12.75" hidden="false" customHeight="true" outlineLevel="0" collapsed="false">
      <c r="B266" s="51"/>
      <c r="D266" s="53"/>
      <c r="E266" s="53"/>
      <c r="F266" s="53"/>
      <c r="G266" s="53"/>
      <c r="H266" s="53"/>
      <c r="I266" s="53"/>
    </row>
    <row r="267" customFormat="false" ht="12.75" hidden="false" customHeight="true" outlineLevel="0" collapsed="false">
      <c r="B267" s="51"/>
      <c r="D267" s="53"/>
      <c r="E267" s="53"/>
      <c r="F267" s="53"/>
      <c r="G267" s="53"/>
      <c r="H267" s="53"/>
      <c r="I267" s="53"/>
    </row>
    <row r="268" customFormat="false" ht="12.75" hidden="false" customHeight="true" outlineLevel="0" collapsed="false">
      <c r="B268" s="51"/>
      <c r="D268" s="53"/>
      <c r="E268" s="53"/>
      <c r="F268" s="53"/>
      <c r="G268" s="53"/>
      <c r="H268" s="53"/>
      <c r="I268" s="53"/>
    </row>
    <row r="269" customFormat="false" ht="12.75" hidden="false" customHeight="true" outlineLevel="0" collapsed="false">
      <c r="B269" s="51"/>
      <c r="D269" s="53"/>
      <c r="E269" s="53"/>
      <c r="F269" s="53"/>
      <c r="G269" s="53"/>
      <c r="H269" s="53"/>
      <c r="I269" s="53"/>
    </row>
    <row r="270" customFormat="false" ht="12.75" hidden="false" customHeight="true" outlineLevel="0" collapsed="false">
      <c r="B270" s="51"/>
      <c r="D270" s="53"/>
      <c r="E270" s="53"/>
      <c r="F270" s="53"/>
      <c r="G270" s="53"/>
      <c r="H270" s="53"/>
      <c r="I270" s="53"/>
    </row>
    <row r="271" customFormat="false" ht="12.75" hidden="false" customHeight="true" outlineLevel="0" collapsed="false">
      <c r="B271" s="51"/>
      <c r="D271" s="53"/>
      <c r="E271" s="53"/>
      <c r="F271" s="53"/>
      <c r="G271" s="53"/>
      <c r="H271" s="53"/>
      <c r="I271" s="53"/>
    </row>
    <row r="272" customFormat="false" ht="12.75" hidden="false" customHeight="true" outlineLevel="0" collapsed="false">
      <c r="B272" s="51"/>
      <c r="D272" s="53"/>
      <c r="E272" s="53"/>
      <c r="F272" s="53"/>
      <c r="G272" s="53"/>
      <c r="H272" s="53"/>
      <c r="I272" s="53"/>
    </row>
    <row r="273" customFormat="false" ht="12.75" hidden="false" customHeight="true" outlineLevel="0" collapsed="false">
      <c r="B273" s="51"/>
      <c r="D273" s="53"/>
      <c r="E273" s="53"/>
      <c r="F273" s="53"/>
      <c r="G273" s="53"/>
      <c r="H273" s="53"/>
      <c r="I273" s="53"/>
    </row>
    <row r="274" customFormat="false" ht="12.75" hidden="false" customHeight="true" outlineLevel="0" collapsed="false">
      <c r="B274" s="51"/>
      <c r="D274" s="53"/>
      <c r="E274" s="53"/>
      <c r="F274" s="53"/>
      <c r="G274" s="53"/>
      <c r="H274" s="53"/>
      <c r="I274" s="53"/>
    </row>
    <row r="275" customFormat="false" ht="12.75" hidden="false" customHeight="true" outlineLevel="0" collapsed="false">
      <c r="B275" s="51"/>
      <c r="D275" s="53"/>
      <c r="E275" s="53"/>
      <c r="F275" s="53"/>
      <c r="G275" s="53"/>
      <c r="H275" s="53"/>
      <c r="I275" s="53"/>
    </row>
    <row r="276" customFormat="false" ht="12.75" hidden="false" customHeight="true" outlineLevel="0" collapsed="false">
      <c r="B276" s="51"/>
      <c r="D276" s="53"/>
      <c r="E276" s="53"/>
      <c r="F276" s="53"/>
      <c r="G276" s="53"/>
      <c r="H276" s="53"/>
      <c r="I276" s="53"/>
    </row>
    <row r="277" customFormat="false" ht="12.75" hidden="false" customHeight="true" outlineLevel="0" collapsed="false">
      <c r="B277" s="51"/>
      <c r="D277" s="53"/>
      <c r="E277" s="53"/>
      <c r="F277" s="53"/>
      <c r="G277" s="53"/>
      <c r="H277" s="53"/>
      <c r="I277" s="53"/>
    </row>
    <row r="278" customFormat="false" ht="12.75" hidden="false" customHeight="true" outlineLevel="0" collapsed="false">
      <c r="B278" s="51"/>
      <c r="D278" s="53"/>
      <c r="E278" s="53"/>
      <c r="F278" s="53"/>
      <c r="G278" s="53"/>
      <c r="H278" s="53"/>
      <c r="I278" s="53"/>
    </row>
    <row r="279" customFormat="false" ht="12.75" hidden="false" customHeight="true" outlineLevel="0" collapsed="false">
      <c r="B279" s="51"/>
      <c r="D279" s="53"/>
      <c r="E279" s="53"/>
      <c r="F279" s="53"/>
      <c r="G279" s="53"/>
      <c r="H279" s="53"/>
      <c r="I279" s="53"/>
    </row>
    <row r="280" customFormat="false" ht="12.75" hidden="false" customHeight="true" outlineLevel="0" collapsed="false">
      <c r="B280" s="51"/>
      <c r="D280" s="53"/>
      <c r="E280" s="53"/>
      <c r="F280" s="53"/>
      <c r="G280" s="53"/>
      <c r="H280" s="53"/>
      <c r="I280" s="53"/>
    </row>
    <row r="281" customFormat="false" ht="12.75" hidden="false" customHeight="true" outlineLevel="0" collapsed="false">
      <c r="B281" s="51"/>
      <c r="D281" s="53"/>
      <c r="E281" s="53"/>
      <c r="F281" s="53"/>
      <c r="G281" s="53"/>
      <c r="H281" s="53"/>
      <c r="I281" s="53"/>
    </row>
    <row r="282" customFormat="false" ht="12.75" hidden="false" customHeight="true" outlineLevel="0" collapsed="false">
      <c r="B282" s="51"/>
      <c r="D282" s="53"/>
      <c r="E282" s="53"/>
      <c r="F282" s="53"/>
      <c r="G282" s="53"/>
      <c r="H282" s="53"/>
      <c r="I282" s="53"/>
    </row>
    <row r="283" customFormat="false" ht="12.75" hidden="false" customHeight="true" outlineLevel="0" collapsed="false">
      <c r="B283" s="51"/>
      <c r="D283" s="53"/>
      <c r="E283" s="53"/>
      <c r="F283" s="53"/>
      <c r="G283" s="53"/>
      <c r="H283" s="53"/>
      <c r="I283" s="53"/>
    </row>
    <row r="284" customFormat="false" ht="12.75" hidden="false" customHeight="true" outlineLevel="0" collapsed="false">
      <c r="B284" s="51"/>
      <c r="D284" s="53"/>
      <c r="E284" s="53"/>
      <c r="F284" s="53"/>
      <c r="G284" s="53"/>
      <c r="H284" s="53"/>
      <c r="I284" s="53"/>
    </row>
    <row r="285" customFormat="false" ht="12.75" hidden="false" customHeight="true" outlineLevel="0" collapsed="false">
      <c r="B285" s="51"/>
      <c r="D285" s="53"/>
      <c r="E285" s="53"/>
      <c r="F285" s="53"/>
      <c r="G285" s="53"/>
      <c r="H285" s="53"/>
      <c r="I285" s="53"/>
    </row>
    <row r="286" customFormat="false" ht="12.75" hidden="false" customHeight="true" outlineLevel="0" collapsed="false">
      <c r="B286" s="51"/>
      <c r="D286" s="53"/>
      <c r="E286" s="53"/>
      <c r="F286" s="53"/>
      <c r="G286" s="53"/>
      <c r="H286" s="53"/>
      <c r="I286" s="53"/>
    </row>
    <row r="287" customFormat="false" ht="12.75" hidden="false" customHeight="true" outlineLevel="0" collapsed="false">
      <c r="B287" s="51"/>
      <c r="D287" s="53"/>
      <c r="E287" s="53"/>
      <c r="F287" s="53"/>
      <c r="G287" s="53"/>
      <c r="H287" s="53"/>
      <c r="I287" s="53"/>
    </row>
    <row r="288" customFormat="false" ht="12.75" hidden="false" customHeight="true" outlineLevel="0" collapsed="false">
      <c r="B288" s="51"/>
      <c r="D288" s="53"/>
      <c r="E288" s="53"/>
      <c r="F288" s="53"/>
      <c r="G288" s="53"/>
      <c r="H288" s="53"/>
      <c r="I288" s="53"/>
    </row>
    <row r="289" customFormat="false" ht="12.75" hidden="false" customHeight="true" outlineLevel="0" collapsed="false">
      <c r="B289" s="51"/>
      <c r="D289" s="53"/>
      <c r="E289" s="53"/>
      <c r="F289" s="53"/>
      <c r="G289" s="53"/>
      <c r="H289" s="53"/>
      <c r="I289" s="53"/>
    </row>
    <row r="290" customFormat="false" ht="12.75" hidden="false" customHeight="true" outlineLevel="0" collapsed="false">
      <c r="B290" s="51"/>
      <c r="D290" s="53"/>
      <c r="E290" s="53"/>
      <c r="F290" s="53"/>
      <c r="G290" s="53"/>
      <c r="H290" s="53"/>
      <c r="I290" s="53"/>
    </row>
    <row r="291" customFormat="false" ht="12.75" hidden="false" customHeight="true" outlineLevel="0" collapsed="false">
      <c r="B291" s="51"/>
      <c r="D291" s="53"/>
      <c r="E291" s="53"/>
      <c r="F291" s="53"/>
      <c r="G291" s="53"/>
      <c r="H291" s="53"/>
      <c r="I291" s="53"/>
    </row>
    <row r="292" customFormat="false" ht="12.75" hidden="false" customHeight="true" outlineLevel="0" collapsed="false">
      <c r="B292" s="51"/>
      <c r="D292" s="53"/>
      <c r="E292" s="53"/>
      <c r="F292" s="53"/>
      <c r="G292" s="53"/>
      <c r="H292" s="53"/>
      <c r="I292" s="53"/>
    </row>
    <row r="293" customFormat="false" ht="12.75" hidden="false" customHeight="true" outlineLevel="0" collapsed="false">
      <c r="B293" s="51"/>
      <c r="D293" s="53"/>
      <c r="E293" s="53"/>
      <c r="F293" s="53"/>
      <c r="G293" s="53"/>
      <c r="H293" s="53"/>
      <c r="I293" s="53"/>
    </row>
    <row r="294" customFormat="false" ht="12.75" hidden="false" customHeight="true" outlineLevel="0" collapsed="false">
      <c r="B294" s="51"/>
      <c r="D294" s="53"/>
      <c r="E294" s="53"/>
      <c r="F294" s="53"/>
      <c r="G294" s="53"/>
      <c r="H294" s="53"/>
      <c r="I294" s="53"/>
    </row>
    <row r="295" customFormat="false" ht="12.75" hidden="false" customHeight="true" outlineLevel="0" collapsed="false">
      <c r="B295" s="51"/>
      <c r="D295" s="53"/>
      <c r="E295" s="53"/>
      <c r="F295" s="53"/>
      <c r="G295" s="53"/>
      <c r="H295" s="53"/>
      <c r="I295" s="53"/>
    </row>
    <row r="296" customFormat="false" ht="12.75" hidden="false" customHeight="true" outlineLevel="0" collapsed="false">
      <c r="B296" s="51"/>
      <c r="D296" s="53"/>
      <c r="E296" s="53"/>
      <c r="F296" s="53"/>
      <c r="G296" s="53"/>
      <c r="H296" s="53"/>
      <c r="I296" s="53"/>
    </row>
    <row r="297" customFormat="false" ht="12.75" hidden="false" customHeight="true" outlineLevel="0" collapsed="false">
      <c r="B297" s="51"/>
      <c r="D297" s="53"/>
      <c r="E297" s="53"/>
      <c r="F297" s="53"/>
      <c r="G297" s="53"/>
      <c r="H297" s="53"/>
      <c r="I297" s="53"/>
    </row>
    <row r="298" customFormat="false" ht="12.75" hidden="false" customHeight="true" outlineLevel="0" collapsed="false">
      <c r="B298" s="51"/>
      <c r="D298" s="53"/>
      <c r="E298" s="53"/>
      <c r="F298" s="53"/>
      <c r="G298" s="53"/>
      <c r="H298" s="53"/>
      <c r="I298" s="53"/>
    </row>
    <row r="299" customFormat="false" ht="12.75" hidden="false" customHeight="true" outlineLevel="0" collapsed="false">
      <c r="B299" s="51"/>
      <c r="D299" s="53"/>
      <c r="E299" s="53"/>
      <c r="F299" s="53"/>
      <c r="G299" s="53"/>
      <c r="H299" s="53"/>
      <c r="I299" s="53"/>
    </row>
    <row r="300" customFormat="false" ht="12.75" hidden="false" customHeight="true" outlineLevel="0" collapsed="false">
      <c r="B300" s="51"/>
      <c r="D300" s="53"/>
      <c r="E300" s="53"/>
      <c r="F300" s="53"/>
      <c r="G300" s="53"/>
      <c r="H300" s="53"/>
      <c r="I300" s="53"/>
    </row>
    <row r="301" customFormat="false" ht="12.75" hidden="false" customHeight="true" outlineLevel="0" collapsed="false">
      <c r="B301" s="51"/>
      <c r="D301" s="53"/>
      <c r="E301" s="53"/>
      <c r="F301" s="53"/>
      <c r="G301" s="53"/>
      <c r="H301" s="53"/>
      <c r="I301" s="53"/>
    </row>
    <row r="302" customFormat="false" ht="12.75" hidden="false" customHeight="true" outlineLevel="0" collapsed="false">
      <c r="B302" s="51"/>
      <c r="D302" s="53"/>
      <c r="E302" s="53"/>
      <c r="F302" s="53"/>
      <c r="G302" s="53"/>
      <c r="H302" s="53"/>
      <c r="I302" s="53"/>
    </row>
    <row r="303" customFormat="false" ht="12.75" hidden="false" customHeight="true" outlineLevel="0" collapsed="false">
      <c r="B303" s="51"/>
      <c r="D303" s="53"/>
      <c r="E303" s="53"/>
      <c r="F303" s="53"/>
      <c r="G303" s="53"/>
      <c r="H303" s="53"/>
      <c r="I303" s="53"/>
    </row>
    <row r="304" customFormat="false" ht="12.75" hidden="false" customHeight="true" outlineLevel="0" collapsed="false">
      <c r="B304" s="51"/>
      <c r="D304" s="53"/>
      <c r="E304" s="53"/>
      <c r="F304" s="53"/>
      <c r="G304" s="53"/>
      <c r="H304" s="53"/>
      <c r="I304" s="53"/>
    </row>
    <row r="305" customFormat="false" ht="12.75" hidden="false" customHeight="true" outlineLevel="0" collapsed="false">
      <c r="B305" s="51"/>
      <c r="D305" s="53"/>
      <c r="E305" s="53"/>
      <c r="F305" s="53"/>
      <c r="G305" s="53"/>
      <c r="H305" s="53"/>
      <c r="I305" s="53"/>
    </row>
    <row r="306" customFormat="false" ht="12.75" hidden="false" customHeight="true" outlineLevel="0" collapsed="false">
      <c r="B306" s="51"/>
      <c r="D306" s="53"/>
      <c r="E306" s="53"/>
      <c r="F306" s="53"/>
      <c r="G306" s="53"/>
      <c r="H306" s="53"/>
      <c r="I306" s="53"/>
    </row>
    <row r="307" customFormat="false" ht="12.75" hidden="false" customHeight="true" outlineLevel="0" collapsed="false">
      <c r="B307" s="51"/>
      <c r="D307" s="53"/>
      <c r="E307" s="53"/>
      <c r="F307" s="53"/>
      <c r="G307" s="53"/>
      <c r="H307" s="53"/>
      <c r="I307" s="53"/>
    </row>
    <row r="308" customFormat="false" ht="12.75" hidden="false" customHeight="true" outlineLevel="0" collapsed="false">
      <c r="B308" s="51"/>
      <c r="D308" s="53"/>
      <c r="E308" s="53"/>
      <c r="F308" s="53"/>
      <c r="G308" s="53"/>
      <c r="H308" s="53"/>
      <c r="I308" s="53"/>
    </row>
    <row r="309" customFormat="false" ht="12.75" hidden="false" customHeight="true" outlineLevel="0" collapsed="false">
      <c r="B309" s="51"/>
      <c r="D309" s="53"/>
      <c r="E309" s="53"/>
      <c r="F309" s="53"/>
      <c r="G309" s="53"/>
      <c r="H309" s="53"/>
      <c r="I309" s="53"/>
    </row>
    <row r="310" customFormat="false" ht="12.75" hidden="false" customHeight="true" outlineLevel="0" collapsed="false">
      <c r="B310" s="51"/>
      <c r="D310" s="53"/>
      <c r="E310" s="53"/>
      <c r="F310" s="53"/>
      <c r="G310" s="53"/>
      <c r="H310" s="53"/>
      <c r="I310" s="53"/>
    </row>
    <row r="311" customFormat="false" ht="12.75" hidden="false" customHeight="true" outlineLevel="0" collapsed="false">
      <c r="B311" s="51"/>
      <c r="D311" s="53"/>
      <c r="E311" s="53"/>
      <c r="F311" s="53"/>
      <c r="G311" s="53"/>
      <c r="H311" s="53"/>
      <c r="I311" s="53"/>
    </row>
    <row r="312" customFormat="false" ht="12.75" hidden="false" customHeight="true" outlineLevel="0" collapsed="false">
      <c r="B312" s="51"/>
      <c r="D312" s="53"/>
      <c r="E312" s="53"/>
      <c r="F312" s="53"/>
      <c r="G312" s="53"/>
      <c r="H312" s="53"/>
      <c r="I312" s="53"/>
    </row>
    <row r="313" customFormat="false" ht="12.75" hidden="false" customHeight="true" outlineLevel="0" collapsed="false">
      <c r="B313" s="51"/>
      <c r="D313" s="53"/>
      <c r="E313" s="53"/>
      <c r="F313" s="53"/>
      <c r="G313" s="53"/>
      <c r="H313" s="53"/>
      <c r="I313" s="53"/>
    </row>
    <row r="314" customFormat="false" ht="12.75" hidden="false" customHeight="true" outlineLevel="0" collapsed="false">
      <c r="B314" s="51"/>
      <c r="D314" s="53"/>
      <c r="E314" s="53"/>
      <c r="F314" s="53"/>
      <c r="G314" s="53"/>
      <c r="H314" s="53"/>
      <c r="I314" s="53"/>
    </row>
    <row r="315" customFormat="false" ht="12.75" hidden="false" customHeight="true" outlineLevel="0" collapsed="false">
      <c r="B315" s="51"/>
      <c r="D315" s="53"/>
      <c r="E315" s="53"/>
      <c r="F315" s="53"/>
      <c r="G315" s="53"/>
      <c r="H315" s="53"/>
      <c r="I315" s="53"/>
    </row>
    <row r="316" customFormat="false" ht="12.75" hidden="false" customHeight="true" outlineLevel="0" collapsed="false">
      <c r="B316" s="51"/>
      <c r="D316" s="53"/>
      <c r="E316" s="53"/>
      <c r="F316" s="53"/>
      <c r="G316" s="53"/>
      <c r="H316" s="53"/>
      <c r="I316" s="53"/>
    </row>
    <row r="317" customFormat="false" ht="12.75" hidden="false" customHeight="true" outlineLevel="0" collapsed="false">
      <c r="B317" s="51"/>
      <c r="D317" s="53"/>
      <c r="E317" s="53"/>
      <c r="F317" s="53"/>
      <c r="G317" s="53"/>
      <c r="H317" s="53"/>
      <c r="I317" s="53"/>
    </row>
    <row r="318" customFormat="false" ht="12.75" hidden="false" customHeight="true" outlineLevel="0" collapsed="false">
      <c r="B318" s="51"/>
      <c r="D318" s="53"/>
      <c r="E318" s="53"/>
      <c r="F318" s="53"/>
      <c r="G318" s="53"/>
      <c r="H318" s="53"/>
      <c r="I318" s="53"/>
    </row>
    <row r="319" customFormat="false" ht="12.75" hidden="false" customHeight="true" outlineLevel="0" collapsed="false">
      <c r="B319" s="51"/>
      <c r="D319" s="53"/>
      <c r="E319" s="53"/>
      <c r="F319" s="53"/>
      <c r="G319" s="53"/>
      <c r="H319" s="53"/>
      <c r="I319" s="53"/>
    </row>
    <row r="320" customFormat="false" ht="12.75" hidden="false" customHeight="true" outlineLevel="0" collapsed="false">
      <c r="B320" s="51"/>
      <c r="D320" s="53"/>
      <c r="E320" s="53"/>
      <c r="F320" s="53"/>
      <c r="G320" s="53"/>
      <c r="H320" s="53"/>
      <c r="I320" s="53"/>
    </row>
    <row r="321" customFormat="false" ht="12.75" hidden="false" customHeight="true" outlineLevel="0" collapsed="false">
      <c r="B321" s="51"/>
      <c r="D321" s="53"/>
      <c r="E321" s="53"/>
      <c r="F321" s="53"/>
      <c r="G321" s="53"/>
      <c r="H321" s="53"/>
      <c r="I321" s="53"/>
    </row>
    <row r="322" customFormat="false" ht="12.75" hidden="false" customHeight="true" outlineLevel="0" collapsed="false">
      <c r="B322" s="51"/>
      <c r="D322" s="53"/>
      <c r="E322" s="53"/>
      <c r="F322" s="53"/>
      <c r="G322" s="53"/>
      <c r="H322" s="53"/>
      <c r="I322" s="53"/>
    </row>
    <row r="323" customFormat="false" ht="12.75" hidden="false" customHeight="true" outlineLevel="0" collapsed="false">
      <c r="B323" s="51"/>
      <c r="D323" s="53"/>
      <c r="E323" s="53"/>
      <c r="F323" s="53"/>
      <c r="G323" s="53"/>
      <c r="H323" s="53"/>
      <c r="I323" s="53"/>
    </row>
    <row r="324" customFormat="false" ht="12.75" hidden="false" customHeight="true" outlineLevel="0" collapsed="false">
      <c r="B324" s="51"/>
      <c r="D324" s="53"/>
      <c r="E324" s="53"/>
      <c r="F324" s="53"/>
      <c r="G324" s="53"/>
      <c r="H324" s="53"/>
      <c r="I324" s="53"/>
    </row>
    <row r="325" customFormat="false" ht="12.75" hidden="false" customHeight="true" outlineLevel="0" collapsed="false">
      <c r="B325" s="51"/>
      <c r="D325" s="53"/>
      <c r="E325" s="53"/>
      <c r="F325" s="53"/>
      <c r="G325" s="53"/>
      <c r="H325" s="53"/>
      <c r="I325" s="53"/>
    </row>
    <row r="326" customFormat="false" ht="12.75" hidden="false" customHeight="true" outlineLevel="0" collapsed="false">
      <c r="B326" s="51"/>
      <c r="D326" s="53"/>
      <c r="E326" s="53"/>
      <c r="F326" s="53"/>
      <c r="G326" s="53"/>
      <c r="H326" s="53"/>
      <c r="I326" s="53"/>
    </row>
    <row r="327" customFormat="false" ht="12.75" hidden="false" customHeight="true" outlineLevel="0" collapsed="false">
      <c r="B327" s="51"/>
      <c r="D327" s="53"/>
      <c r="E327" s="53"/>
      <c r="F327" s="53"/>
      <c r="G327" s="53"/>
      <c r="H327" s="53"/>
      <c r="I327" s="53"/>
    </row>
    <row r="328" customFormat="false" ht="12.75" hidden="false" customHeight="true" outlineLevel="0" collapsed="false">
      <c r="B328" s="51"/>
      <c r="D328" s="53"/>
      <c r="E328" s="53"/>
      <c r="F328" s="53"/>
      <c r="G328" s="53"/>
      <c r="H328" s="53"/>
      <c r="I328" s="53"/>
    </row>
    <row r="329" customFormat="false" ht="12.75" hidden="false" customHeight="true" outlineLevel="0" collapsed="false">
      <c r="B329" s="51"/>
      <c r="D329" s="53"/>
      <c r="E329" s="53"/>
      <c r="F329" s="53"/>
      <c r="G329" s="53"/>
      <c r="H329" s="53"/>
      <c r="I329" s="53"/>
    </row>
    <row r="330" customFormat="false" ht="12.75" hidden="false" customHeight="true" outlineLevel="0" collapsed="false">
      <c r="B330" s="51"/>
      <c r="D330" s="53"/>
      <c r="E330" s="53"/>
      <c r="F330" s="53"/>
      <c r="G330" s="53"/>
      <c r="H330" s="53"/>
      <c r="I330" s="53"/>
    </row>
    <row r="331" customFormat="false" ht="12.75" hidden="false" customHeight="true" outlineLevel="0" collapsed="false">
      <c r="B331" s="51"/>
      <c r="D331" s="53"/>
      <c r="E331" s="53"/>
      <c r="F331" s="53"/>
      <c r="G331" s="53"/>
      <c r="H331" s="53"/>
      <c r="I331" s="53"/>
    </row>
    <row r="332" customFormat="false" ht="12.75" hidden="false" customHeight="true" outlineLevel="0" collapsed="false">
      <c r="B332" s="51"/>
      <c r="D332" s="53"/>
      <c r="E332" s="53"/>
      <c r="F332" s="53"/>
      <c r="G332" s="53"/>
      <c r="H332" s="53"/>
      <c r="I332" s="53"/>
    </row>
    <row r="333" customFormat="false" ht="12.75" hidden="false" customHeight="true" outlineLevel="0" collapsed="false">
      <c r="B333" s="51"/>
      <c r="D333" s="53"/>
      <c r="E333" s="53"/>
      <c r="F333" s="53"/>
      <c r="G333" s="53"/>
      <c r="H333" s="53"/>
      <c r="I333" s="53"/>
    </row>
    <row r="334" customFormat="false" ht="12.75" hidden="false" customHeight="true" outlineLevel="0" collapsed="false">
      <c r="B334" s="51"/>
      <c r="D334" s="53"/>
      <c r="E334" s="53"/>
      <c r="F334" s="53"/>
      <c r="G334" s="53"/>
      <c r="H334" s="53"/>
      <c r="I334" s="53"/>
    </row>
    <row r="335" customFormat="false" ht="12.75" hidden="false" customHeight="true" outlineLevel="0" collapsed="false">
      <c r="B335" s="51"/>
      <c r="D335" s="53"/>
      <c r="E335" s="53"/>
      <c r="F335" s="53"/>
      <c r="G335" s="53"/>
      <c r="H335" s="53"/>
      <c r="I335" s="53"/>
    </row>
    <row r="336" customFormat="false" ht="12.75" hidden="false" customHeight="true" outlineLevel="0" collapsed="false">
      <c r="B336" s="51"/>
      <c r="D336" s="53"/>
      <c r="E336" s="53"/>
      <c r="F336" s="53"/>
      <c r="G336" s="53"/>
      <c r="H336" s="53"/>
      <c r="I336" s="53"/>
    </row>
    <row r="337" customFormat="false" ht="12.75" hidden="false" customHeight="true" outlineLevel="0" collapsed="false">
      <c r="B337" s="51"/>
      <c r="D337" s="53"/>
      <c r="E337" s="53"/>
      <c r="F337" s="53"/>
      <c r="G337" s="53"/>
      <c r="H337" s="53"/>
      <c r="I337" s="53"/>
    </row>
    <row r="338" customFormat="false" ht="12.75" hidden="false" customHeight="true" outlineLevel="0" collapsed="false">
      <c r="B338" s="51"/>
      <c r="D338" s="53"/>
      <c r="E338" s="53"/>
      <c r="F338" s="53"/>
      <c r="G338" s="53"/>
      <c r="H338" s="53"/>
      <c r="I338" s="53"/>
    </row>
    <row r="339" customFormat="false" ht="12.75" hidden="false" customHeight="true" outlineLevel="0" collapsed="false">
      <c r="B339" s="51"/>
      <c r="D339" s="53"/>
      <c r="E339" s="53"/>
      <c r="F339" s="53"/>
      <c r="G339" s="53"/>
      <c r="H339" s="53"/>
      <c r="I339" s="53"/>
    </row>
    <row r="340" customFormat="false" ht="12.75" hidden="false" customHeight="true" outlineLevel="0" collapsed="false">
      <c r="B340" s="51"/>
      <c r="D340" s="53"/>
      <c r="E340" s="53"/>
      <c r="F340" s="53"/>
      <c r="G340" s="53"/>
      <c r="H340" s="53"/>
      <c r="I340" s="53"/>
    </row>
    <row r="341" customFormat="false" ht="12.75" hidden="false" customHeight="true" outlineLevel="0" collapsed="false">
      <c r="B341" s="51"/>
      <c r="D341" s="53"/>
      <c r="E341" s="53"/>
      <c r="F341" s="53"/>
      <c r="G341" s="53"/>
      <c r="H341" s="53"/>
      <c r="I341" s="53"/>
    </row>
    <row r="342" customFormat="false" ht="12.75" hidden="false" customHeight="true" outlineLevel="0" collapsed="false">
      <c r="B342" s="51"/>
      <c r="D342" s="53"/>
      <c r="E342" s="53"/>
      <c r="F342" s="53"/>
      <c r="G342" s="53"/>
      <c r="H342" s="53"/>
      <c r="I342" s="53"/>
    </row>
    <row r="343" customFormat="false" ht="12.75" hidden="false" customHeight="true" outlineLevel="0" collapsed="false">
      <c r="B343" s="51"/>
      <c r="D343" s="53"/>
      <c r="E343" s="53"/>
      <c r="F343" s="53"/>
      <c r="G343" s="53"/>
      <c r="H343" s="53"/>
      <c r="I343" s="53"/>
    </row>
    <row r="344" customFormat="false" ht="12.75" hidden="false" customHeight="true" outlineLevel="0" collapsed="false">
      <c r="B344" s="51"/>
      <c r="D344" s="53"/>
      <c r="E344" s="53"/>
      <c r="F344" s="53"/>
      <c r="G344" s="53"/>
      <c r="H344" s="53"/>
      <c r="I344" s="53"/>
    </row>
    <row r="345" customFormat="false" ht="12.75" hidden="false" customHeight="true" outlineLevel="0" collapsed="false">
      <c r="B345" s="51"/>
      <c r="D345" s="53"/>
      <c r="E345" s="53"/>
      <c r="F345" s="53"/>
      <c r="G345" s="53"/>
      <c r="H345" s="53"/>
      <c r="I345" s="53"/>
    </row>
    <row r="346" customFormat="false" ht="12.75" hidden="false" customHeight="true" outlineLevel="0" collapsed="false">
      <c r="B346" s="51"/>
      <c r="D346" s="53"/>
      <c r="E346" s="53"/>
      <c r="F346" s="53"/>
      <c r="G346" s="53"/>
      <c r="H346" s="53"/>
      <c r="I346" s="53"/>
    </row>
    <row r="347" customFormat="false" ht="12.75" hidden="false" customHeight="true" outlineLevel="0" collapsed="false">
      <c r="B347" s="51"/>
      <c r="D347" s="53"/>
      <c r="E347" s="53"/>
      <c r="F347" s="53"/>
      <c r="G347" s="53"/>
      <c r="H347" s="53"/>
      <c r="I347" s="53"/>
    </row>
    <row r="348" customFormat="false" ht="12.75" hidden="false" customHeight="true" outlineLevel="0" collapsed="false">
      <c r="B348" s="51"/>
      <c r="D348" s="53"/>
      <c r="E348" s="53"/>
      <c r="F348" s="53"/>
      <c r="G348" s="53"/>
      <c r="H348" s="53"/>
      <c r="I348" s="53"/>
    </row>
    <row r="349" customFormat="false" ht="12.75" hidden="false" customHeight="true" outlineLevel="0" collapsed="false">
      <c r="B349" s="51"/>
      <c r="D349" s="53"/>
      <c r="E349" s="53"/>
      <c r="F349" s="53"/>
      <c r="G349" s="53"/>
      <c r="H349" s="53"/>
      <c r="I349" s="53"/>
    </row>
    <row r="350" customFormat="false" ht="12.75" hidden="false" customHeight="true" outlineLevel="0" collapsed="false">
      <c r="B350" s="51"/>
      <c r="D350" s="53"/>
      <c r="E350" s="53"/>
      <c r="F350" s="53"/>
      <c r="G350" s="53"/>
      <c r="H350" s="53"/>
      <c r="I350" s="53"/>
    </row>
    <row r="351" customFormat="false" ht="12.75" hidden="false" customHeight="true" outlineLevel="0" collapsed="false">
      <c r="B351" s="51"/>
      <c r="D351" s="53"/>
      <c r="E351" s="53"/>
      <c r="F351" s="53"/>
      <c r="G351" s="53"/>
      <c r="H351" s="53"/>
      <c r="I351" s="53"/>
    </row>
    <row r="352" customFormat="false" ht="12.75" hidden="false" customHeight="true" outlineLevel="0" collapsed="false">
      <c r="B352" s="51"/>
      <c r="D352" s="53"/>
      <c r="E352" s="53"/>
      <c r="F352" s="53"/>
      <c r="G352" s="53"/>
      <c r="H352" s="53"/>
      <c r="I352" s="53"/>
    </row>
    <row r="353" customFormat="false" ht="12.75" hidden="false" customHeight="true" outlineLevel="0" collapsed="false">
      <c r="B353" s="51"/>
      <c r="D353" s="53"/>
      <c r="E353" s="53"/>
      <c r="F353" s="53"/>
      <c r="G353" s="53"/>
      <c r="H353" s="53"/>
      <c r="I353" s="53"/>
    </row>
    <row r="354" customFormat="false" ht="12.75" hidden="false" customHeight="true" outlineLevel="0" collapsed="false">
      <c r="B354" s="51"/>
      <c r="D354" s="53"/>
      <c r="E354" s="53"/>
      <c r="F354" s="53"/>
      <c r="G354" s="53"/>
      <c r="H354" s="53"/>
      <c r="I354" s="53"/>
    </row>
    <row r="355" customFormat="false" ht="12.75" hidden="false" customHeight="true" outlineLevel="0" collapsed="false">
      <c r="B355" s="51"/>
      <c r="D355" s="53"/>
      <c r="E355" s="53"/>
      <c r="F355" s="53"/>
      <c r="G355" s="53"/>
      <c r="H355" s="53"/>
      <c r="I355" s="53"/>
    </row>
    <row r="356" customFormat="false" ht="12.75" hidden="false" customHeight="true" outlineLevel="0" collapsed="false">
      <c r="B356" s="51"/>
      <c r="D356" s="53"/>
      <c r="E356" s="53"/>
      <c r="F356" s="53"/>
      <c r="G356" s="53"/>
      <c r="H356" s="53"/>
      <c r="I356" s="53"/>
    </row>
    <row r="357" customFormat="false" ht="12.75" hidden="false" customHeight="true" outlineLevel="0" collapsed="false">
      <c r="B357" s="51"/>
      <c r="D357" s="53"/>
      <c r="E357" s="53"/>
      <c r="F357" s="53"/>
      <c r="G357" s="53"/>
      <c r="H357" s="53"/>
      <c r="I357" s="53"/>
    </row>
    <row r="358" customFormat="false" ht="12.75" hidden="false" customHeight="true" outlineLevel="0" collapsed="false">
      <c r="B358" s="51"/>
      <c r="D358" s="53"/>
      <c r="E358" s="53"/>
      <c r="F358" s="53"/>
      <c r="G358" s="53"/>
      <c r="H358" s="53"/>
      <c r="I358" s="53"/>
    </row>
    <row r="359" customFormat="false" ht="12.75" hidden="false" customHeight="true" outlineLevel="0" collapsed="false">
      <c r="B359" s="51"/>
      <c r="D359" s="53"/>
      <c r="E359" s="53"/>
      <c r="F359" s="53"/>
      <c r="G359" s="53"/>
      <c r="H359" s="53"/>
      <c r="I359" s="53"/>
    </row>
    <row r="360" customFormat="false" ht="12.75" hidden="false" customHeight="true" outlineLevel="0" collapsed="false">
      <c r="B360" s="51"/>
      <c r="D360" s="53"/>
      <c r="E360" s="53"/>
      <c r="F360" s="53"/>
      <c r="G360" s="53"/>
      <c r="H360" s="53"/>
      <c r="I360" s="53"/>
    </row>
    <row r="361" customFormat="false" ht="12.75" hidden="false" customHeight="true" outlineLevel="0" collapsed="false">
      <c r="B361" s="51"/>
      <c r="D361" s="53"/>
      <c r="E361" s="53"/>
      <c r="F361" s="53"/>
      <c r="G361" s="53"/>
      <c r="H361" s="53"/>
      <c r="I361" s="53"/>
    </row>
    <row r="362" customFormat="false" ht="12.75" hidden="false" customHeight="true" outlineLevel="0" collapsed="false">
      <c r="B362" s="51"/>
      <c r="D362" s="53"/>
      <c r="E362" s="53"/>
      <c r="F362" s="53"/>
      <c r="G362" s="53"/>
      <c r="H362" s="53"/>
      <c r="I362" s="53"/>
    </row>
    <row r="363" customFormat="false" ht="12.75" hidden="false" customHeight="true" outlineLevel="0" collapsed="false">
      <c r="B363" s="51"/>
      <c r="D363" s="53"/>
      <c r="E363" s="53"/>
      <c r="F363" s="53"/>
      <c r="G363" s="53"/>
      <c r="H363" s="53"/>
      <c r="I363" s="53"/>
    </row>
    <row r="364" customFormat="false" ht="12.75" hidden="false" customHeight="true" outlineLevel="0" collapsed="false">
      <c r="B364" s="51"/>
      <c r="D364" s="53"/>
      <c r="E364" s="53"/>
      <c r="F364" s="53"/>
      <c r="G364" s="53"/>
      <c r="H364" s="53"/>
      <c r="I364" s="53"/>
    </row>
    <row r="365" customFormat="false" ht="12.75" hidden="false" customHeight="true" outlineLevel="0" collapsed="false">
      <c r="B365" s="51"/>
      <c r="D365" s="53"/>
      <c r="E365" s="53"/>
      <c r="F365" s="53"/>
      <c r="G365" s="53"/>
      <c r="H365" s="53"/>
      <c r="I365" s="53"/>
    </row>
    <row r="366" customFormat="false" ht="12.75" hidden="false" customHeight="true" outlineLevel="0" collapsed="false">
      <c r="B366" s="51"/>
      <c r="D366" s="53"/>
      <c r="E366" s="53"/>
      <c r="F366" s="53"/>
      <c r="G366" s="53"/>
      <c r="H366" s="53"/>
      <c r="I366" s="53"/>
    </row>
    <row r="367" customFormat="false" ht="12.75" hidden="false" customHeight="true" outlineLevel="0" collapsed="false">
      <c r="B367" s="51"/>
      <c r="D367" s="53"/>
      <c r="E367" s="53"/>
      <c r="F367" s="53"/>
      <c r="G367" s="53"/>
      <c r="H367" s="53"/>
      <c r="I367" s="53"/>
    </row>
    <row r="368" customFormat="false" ht="12.75" hidden="false" customHeight="true" outlineLevel="0" collapsed="false">
      <c r="B368" s="51"/>
      <c r="D368" s="53"/>
      <c r="E368" s="53"/>
      <c r="F368" s="53"/>
      <c r="G368" s="53"/>
      <c r="H368" s="53"/>
      <c r="I368" s="53"/>
    </row>
    <row r="369" customFormat="false" ht="12.75" hidden="false" customHeight="true" outlineLevel="0" collapsed="false">
      <c r="B369" s="51"/>
      <c r="D369" s="53"/>
      <c r="E369" s="53"/>
      <c r="F369" s="53"/>
      <c r="G369" s="53"/>
      <c r="H369" s="53"/>
      <c r="I369" s="53"/>
    </row>
    <row r="370" customFormat="false" ht="12.75" hidden="false" customHeight="true" outlineLevel="0" collapsed="false">
      <c r="B370" s="51"/>
      <c r="D370" s="53"/>
      <c r="E370" s="53"/>
      <c r="F370" s="53"/>
      <c r="G370" s="53"/>
      <c r="H370" s="53"/>
      <c r="I370" s="53"/>
    </row>
    <row r="371" customFormat="false" ht="12.75" hidden="false" customHeight="true" outlineLevel="0" collapsed="false">
      <c r="B371" s="51"/>
      <c r="D371" s="53"/>
      <c r="E371" s="53"/>
      <c r="F371" s="53"/>
      <c r="G371" s="53"/>
      <c r="H371" s="53"/>
      <c r="I371" s="53"/>
    </row>
    <row r="372" customFormat="false" ht="12.75" hidden="false" customHeight="true" outlineLevel="0" collapsed="false">
      <c r="B372" s="51"/>
      <c r="D372" s="53"/>
      <c r="E372" s="53"/>
      <c r="F372" s="53"/>
      <c r="G372" s="53"/>
      <c r="H372" s="53"/>
      <c r="I372" s="53"/>
    </row>
    <row r="373" customFormat="false" ht="12.75" hidden="false" customHeight="true" outlineLevel="0" collapsed="false">
      <c r="B373" s="51"/>
      <c r="D373" s="53"/>
      <c r="E373" s="53"/>
      <c r="F373" s="53"/>
      <c r="G373" s="53"/>
      <c r="H373" s="53"/>
      <c r="I373" s="53"/>
    </row>
    <row r="374" customFormat="false" ht="12.75" hidden="false" customHeight="true" outlineLevel="0" collapsed="false">
      <c r="B374" s="51"/>
      <c r="D374" s="53"/>
      <c r="E374" s="53"/>
      <c r="F374" s="53"/>
      <c r="G374" s="53"/>
      <c r="H374" s="53"/>
      <c r="I374" s="53"/>
    </row>
    <row r="375" customFormat="false" ht="12.75" hidden="false" customHeight="true" outlineLevel="0" collapsed="false">
      <c r="B375" s="51"/>
      <c r="D375" s="53"/>
      <c r="E375" s="53"/>
      <c r="F375" s="53"/>
      <c r="G375" s="53"/>
      <c r="H375" s="53"/>
      <c r="I375" s="53"/>
    </row>
    <row r="376" customFormat="false" ht="12.75" hidden="false" customHeight="true" outlineLevel="0" collapsed="false">
      <c r="B376" s="51"/>
      <c r="D376" s="53"/>
      <c r="E376" s="53"/>
      <c r="F376" s="53"/>
      <c r="G376" s="53"/>
      <c r="H376" s="53"/>
      <c r="I376" s="53"/>
    </row>
    <row r="377" customFormat="false" ht="12.75" hidden="false" customHeight="true" outlineLevel="0" collapsed="false">
      <c r="B377" s="51"/>
      <c r="D377" s="53"/>
      <c r="E377" s="53"/>
      <c r="F377" s="53"/>
      <c r="G377" s="53"/>
      <c r="H377" s="53"/>
      <c r="I377" s="53"/>
    </row>
    <row r="378" customFormat="false" ht="12.75" hidden="false" customHeight="true" outlineLevel="0" collapsed="false">
      <c r="B378" s="51"/>
      <c r="D378" s="53"/>
      <c r="E378" s="53"/>
      <c r="F378" s="53"/>
      <c r="G378" s="53"/>
      <c r="H378" s="53"/>
      <c r="I378" s="53"/>
    </row>
    <row r="379" customFormat="false" ht="12.75" hidden="false" customHeight="true" outlineLevel="0" collapsed="false">
      <c r="B379" s="51"/>
      <c r="D379" s="53"/>
      <c r="E379" s="53"/>
      <c r="F379" s="53"/>
      <c r="G379" s="53"/>
      <c r="H379" s="53"/>
      <c r="I379" s="53"/>
    </row>
    <row r="380" customFormat="false" ht="12.75" hidden="false" customHeight="true" outlineLevel="0" collapsed="false">
      <c r="B380" s="51"/>
      <c r="D380" s="53"/>
      <c r="E380" s="53"/>
      <c r="F380" s="53"/>
      <c r="G380" s="53"/>
      <c r="H380" s="53"/>
      <c r="I380" s="53"/>
    </row>
    <row r="381" customFormat="false" ht="12.75" hidden="false" customHeight="true" outlineLevel="0" collapsed="false">
      <c r="B381" s="51"/>
      <c r="D381" s="53"/>
      <c r="E381" s="53"/>
      <c r="F381" s="53"/>
      <c r="G381" s="53"/>
      <c r="H381" s="53"/>
      <c r="I381" s="53"/>
    </row>
    <row r="382" customFormat="false" ht="12.75" hidden="false" customHeight="true" outlineLevel="0" collapsed="false">
      <c r="B382" s="51"/>
      <c r="D382" s="53"/>
      <c r="E382" s="53"/>
      <c r="F382" s="53"/>
      <c r="G382" s="53"/>
      <c r="H382" s="53"/>
      <c r="I382" s="53"/>
    </row>
    <row r="383" customFormat="false" ht="12.75" hidden="false" customHeight="true" outlineLevel="0" collapsed="false">
      <c r="B383" s="51"/>
      <c r="D383" s="53"/>
      <c r="E383" s="53"/>
      <c r="F383" s="53"/>
      <c r="G383" s="53"/>
      <c r="H383" s="53"/>
      <c r="I383" s="53"/>
    </row>
    <row r="384" customFormat="false" ht="12.75" hidden="false" customHeight="true" outlineLevel="0" collapsed="false">
      <c r="B384" s="51"/>
      <c r="D384" s="53"/>
      <c r="E384" s="53"/>
      <c r="F384" s="53"/>
      <c r="G384" s="53"/>
      <c r="H384" s="53"/>
      <c r="I384" s="53"/>
    </row>
    <row r="385" customFormat="false" ht="12.75" hidden="false" customHeight="true" outlineLevel="0" collapsed="false">
      <c r="B385" s="51"/>
      <c r="D385" s="53"/>
      <c r="E385" s="53"/>
      <c r="F385" s="53"/>
      <c r="G385" s="53"/>
      <c r="H385" s="53"/>
      <c r="I385" s="53"/>
    </row>
    <row r="386" customFormat="false" ht="12.75" hidden="false" customHeight="true" outlineLevel="0" collapsed="false">
      <c r="B386" s="51"/>
      <c r="D386" s="53"/>
      <c r="E386" s="53"/>
      <c r="F386" s="53"/>
      <c r="G386" s="53"/>
      <c r="H386" s="53"/>
      <c r="I386" s="53"/>
    </row>
    <row r="387" customFormat="false" ht="12.75" hidden="false" customHeight="true" outlineLevel="0" collapsed="false">
      <c r="B387" s="51"/>
      <c r="D387" s="53"/>
      <c r="E387" s="53"/>
      <c r="F387" s="53"/>
      <c r="G387" s="53"/>
      <c r="H387" s="53"/>
      <c r="I387" s="53"/>
    </row>
    <row r="388" customFormat="false" ht="12.75" hidden="false" customHeight="true" outlineLevel="0" collapsed="false">
      <c r="B388" s="51"/>
      <c r="D388" s="53"/>
      <c r="E388" s="53"/>
      <c r="F388" s="53"/>
      <c r="G388" s="53"/>
      <c r="H388" s="53"/>
      <c r="I388" s="53"/>
    </row>
    <row r="389" customFormat="false" ht="12.75" hidden="false" customHeight="true" outlineLevel="0" collapsed="false">
      <c r="B389" s="51"/>
      <c r="D389" s="53"/>
      <c r="E389" s="53"/>
      <c r="F389" s="53"/>
      <c r="G389" s="53"/>
      <c r="H389" s="53"/>
      <c r="I389" s="53"/>
    </row>
    <row r="390" customFormat="false" ht="12.75" hidden="false" customHeight="true" outlineLevel="0" collapsed="false">
      <c r="B390" s="51"/>
      <c r="D390" s="53"/>
      <c r="E390" s="53"/>
      <c r="F390" s="53"/>
      <c r="G390" s="53"/>
      <c r="H390" s="53"/>
      <c r="I390" s="53"/>
    </row>
    <row r="391" customFormat="false" ht="12.75" hidden="false" customHeight="true" outlineLevel="0" collapsed="false">
      <c r="B391" s="51"/>
      <c r="D391" s="53"/>
      <c r="E391" s="53"/>
      <c r="F391" s="53"/>
      <c r="G391" s="53"/>
      <c r="H391" s="53"/>
      <c r="I391" s="53"/>
    </row>
    <row r="392" customFormat="false" ht="12.75" hidden="false" customHeight="true" outlineLevel="0" collapsed="false">
      <c r="B392" s="51"/>
      <c r="D392" s="53"/>
      <c r="E392" s="53"/>
      <c r="F392" s="53"/>
      <c r="G392" s="53"/>
      <c r="H392" s="53"/>
      <c r="I392" s="53"/>
    </row>
    <row r="393" customFormat="false" ht="12.75" hidden="false" customHeight="true" outlineLevel="0" collapsed="false">
      <c r="B393" s="51"/>
      <c r="D393" s="53"/>
      <c r="E393" s="53"/>
      <c r="F393" s="53"/>
      <c r="G393" s="53"/>
      <c r="H393" s="53"/>
      <c r="I393" s="53"/>
    </row>
    <row r="394" customFormat="false" ht="12.75" hidden="false" customHeight="true" outlineLevel="0" collapsed="false">
      <c r="B394" s="51"/>
      <c r="D394" s="53"/>
      <c r="E394" s="53"/>
      <c r="F394" s="53"/>
      <c r="G394" s="53"/>
      <c r="H394" s="53"/>
      <c r="I394" s="53"/>
    </row>
    <row r="395" customFormat="false" ht="12.75" hidden="false" customHeight="true" outlineLevel="0" collapsed="false">
      <c r="B395" s="51"/>
      <c r="D395" s="53"/>
      <c r="E395" s="53"/>
      <c r="F395" s="53"/>
      <c r="G395" s="53"/>
      <c r="H395" s="53"/>
      <c r="I395" s="53"/>
    </row>
    <row r="396" customFormat="false" ht="12.75" hidden="false" customHeight="true" outlineLevel="0" collapsed="false">
      <c r="B396" s="51"/>
      <c r="D396" s="53"/>
      <c r="E396" s="53"/>
      <c r="F396" s="53"/>
      <c r="G396" s="53"/>
      <c r="H396" s="53"/>
      <c r="I396" s="53"/>
    </row>
    <row r="397" customFormat="false" ht="12.75" hidden="false" customHeight="true" outlineLevel="0" collapsed="false">
      <c r="B397" s="51"/>
      <c r="D397" s="53"/>
      <c r="E397" s="53"/>
      <c r="F397" s="53"/>
      <c r="G397" s="53"/>
      <c r="H397" s="53"/>
      <c r="I397" s="53"/>
    </row>
    <row r="398" customFormat="false" ht="12.75" hidden="false" customHeight="true" outlineLevel="0" collapsed="false">
      <c r="B398" s="51"/>
      <c r="D398" s="53"/>
      <c r="E398" s="53"/>
      <c r="F398" s="53"/>
      <c r="G398" s="53"/>
      <c r="H398" s="53"/>
      <c r="I398" s="53"/>
    </row>
    <row r="399" customFormat="false" ht="12.75" hidden="false" customHeight="true" outlineLevel="0" collapsed="false">
      <c r="B399" s="51"/>
      <c r="D399" s="53"/>
      <c r="E399" s="53"/>
      <c r="F399" s="53"/>
      <c r="G399" s="53"/>
      <c r="H399" s="53"/>
      <c r="I399" s="53"/>
    </row>
    <row r="400" customFormat="false" ht="12.75" hidden="false" customHeight="true" outlineLevel="0" collapsed="false">
      <c r="B400" s="51"/>
      <c r="D400" s="53"/>
      <c r="E400" s="53"/>
      <c r="F400" s="53"/>
      <c r="G400" s="53"/>
      <c r="H400" s="53"/>
      <c r="I400" s="53"/>
    </row>
    <row r="401" customFormat="false" ht="12.75" hidden="false" customHeight="true" outlineLevel="0" collapsed="false">
      <c r="B401" s="51"/>
      <c r="D401" s="53"/>
      <c r="E401" s="53"/>
      <c r="F401" s="53"/>
      <c r="G401" s="53"/>
      <c r="H401" s="53"/>
      <c r="I401" s="53"/>
    </row>
    <row r="402" customFormat="false" ht="12.75" hidden="false" customHeight="true" outlineLevel="0" collapsed="false">
      <c r="B402" s="51"/>
      <c r="D402" s="53"/>
      <c r="E402" s="53"/>
      <c r="F402" s="53"/>
      <c r="G402" s="53"/>
      <c r="H402" s="53"/>
      <c r="I402" s="53"/>
    </row>
    <row r="403" customFormat="false" ht="12.75" hidden="false" customHeight="true" outlineLevel="0" collapsed="false">
      <c r="B403" s="51"/>
      <c r="D403" s="53"/>
      <c r="E403" s="53"/>
      <c r="F403" s="53"/>
      <c r="G403" s="53"/>
      <c r="H403" s="53"/>
      <c r="I403" s="53"/>
    </row>
    <row r="404" customFormat="false" ht="12.75" hidden="false" customHeight="true" outlineLevel="0" collapsed="false">
      <c r="B404" s="51"/>
      <c r="D404" s="53"/>
      <c r="E404" s="53"/>
      <c r="F404" s="53"/>
      <c r="G404" s="53"/>
      <c r="H404" s="53"/>
      <c r="I404" s="53"/>
    </row>
    <row r="405" customFormat="false" ht="12.75" hidden="false" customHeight="true" outlineLevel="0" collapsed="false">
      <c r="B405" s="51"/>
      <c r="D405" s="53"/>
      <c r="E405" s="53"/>
      <c r="F405" s="53"/>
      <c r="G405" s="53"/>
      <c r="H405" s="53"/>
      <c r="I405" s="53"/>
    </row>
    <row r="406" customFormat="false" ht="12.75" hidden="false" customHeight="true" outlineLevel="0" collapsed="false">
      <c r="B406" s="51"/>
      <c r="D406" s="53"/>
      <c r="E406" s="53"/>
      <c r="F406" s="53"/>
      <c r="G406" s="53"/>
      <c r="H406" s="53"/>
      <c r="I406" s="53"/>
    </row>
    <row r="407" customFormat="false" ht="12.75" hidden="false" customHeight="true" outlineLevel="0" collapsed="false">
      <c r="B407" s="51"/>
      <c r="D407" s="53"/>
      <c r="E407" s="53"/>
      <c r="F407" s="53"/>
      <c r="G407" s="53"/>
      <c r="H407" s="53"/>
      <c r="I407" s="53"/>
    </row>
    <row r="408" customFormat="false" ht="12.75" hidden="false" customHeight="true" outlineLevel="0" collapsed="false">
      <c r="B408" s="51"/>
      <c r="D408" s="53"/>
      <c r="E408" s="53"/>
      <c r="F408" s="53"/>
      <c r="G408" s="53"/>
      <c r="H408" s="53"/>
      <c r="I408" s="53"/>
    </row>
    <row r="409" customFormat="false" ht="12.75" hidden="false" customHeight="true" outlineLevel="0" collapsed="false">
      <c r="B409" s="51"/>
      <c r="D409" s="53"/>
      <c r="E409" s="53"/>
      <c r="F409" s="53"/>
      <c r="G409" s="53"/>
      <c r="H409" s="53"/>
      <c r="I409" s="53"/>
    </row>
    <row r="410" customFormat="false" ht="12.75" hidden="false" customHeight="true" outlineLevel="0" collapsed="false">
      <c r="B410" s="51"/>
      <c r="D410" s="53"/>
      <c r="E410" s="53"/>
      <c r="F410" s="53"/>
      <c r="G410" s="53"/>
      <c r="H410" s="53"/>
      <c r="I410" s="53"/>
    </row>
    <row r="411" customFormat="false" ht="12.75" hidden="false" customHeight="true" outlineLevel="0" collapsed="false">
      <c r="B411" s="51"/>
      <c r="D411" s="53"/>
      <c r="E411" s="53"/>
      <c r="F411" s="53"/>
      <c r="G411" s="53"/>
      <c r="H411" s="53"/>
      <c r="I411" s="53"/>
    </row>
    <row r="412" customFormat="false" ht="12.75" hidden="false" customHeight="true" outlineLevel="0" collapsed="false">
      <c r="B412" s="51"/>
      <c r="D412" s="53"/>
      <c r="E412" s="53"/>
      <c r="F412" s="53"/>
      <c r="G412" s="53"/>
      <c r="H412" s="53"/>
      <c r="I412" s="53"/>
    </row>
    <row r="413" customFormat="false" ht="12.75" hidden="false" customHeight="true" outlineLevel="0" collapsed="false">
      <c r="B413" s="51"/>
      <c r="D413" s="53"/>
      <c r="E413" s="53"/>
      <c r="F413" s="53"/>
      <c r="G413" s="53"/>
      <c r="H413" s="53"/>
      <c r="I413" s="53"/>
    </row>
    <row r="414" customFormat="false" ht="12.75" hidden="false" customHeight="true" outlineLevel="0" collapsed="false">
      <c r="B414" s="51"/>
      <c r="D414" s="53"/>
      <c r="E414" s="53"/>
      <c r="F414" s="53"/>
      <c r="G414" s="53"/>
      <c r="H414" s="53"/>
      <c r="I414" s="53"/>
    </row>
    <row r="415" customFormat="false" ht="12.75" hidden="false" customHeight="true" outlineLevel="0" collapsed="false">
      <c r="B415" s="51"/>
      <c r="D415" s="53"/>
      <c r="E415" s="53"/>
      <c r="F415" s="53"/>
      <c r="G415" s="53"/>
      <c r="H415" s="53"/>
      <c r="I415" s="53"/>
    </row>
    <row r="416" customFormat="false" ht="12.75" hidden="false" customHeight="true" outlineLevel="0" collapsed="false">
      <c r="B416" s="51"/>
      <c r="D416" s="53"/>
      <c r="E416" s="53"/>
      <c r="F416" s="53"/>
      <c r="G416" s="53"/>
      <c r="H416" s="53"/>
      <c r="I416" s="53"/>
    </row>
    <row r="417" customFormat="false" ht="12.75" hidden="false" customHeight="true" outlineLevel="0" collapsed="false">
      <c r="B417" s="51"/>
      <c r="D417" s="53"/>
      <c r="E417" s="53"/>
      <c r="F417" s="53"/>
      <c r="G417" s="53"/>
      <c r="H417" s="53"/>
      <c r="I417" s="53"/>
    </row>
    <row r="418" customFormat="false" ht="12.75" hidden="false" customHeight="true" outlineLevel="0" collapsed="false">
      <c r="B418" s="51"/>
      <c r="D418" s="53"/>
      <c r="E418" s="53"/>
      <c r="F418" s="53"/>
      <c r="G418" s="53"/>
      <c r="H418" s="53"/>
      <c r="I418" s="53"/>
    </row>
    <row r="419" customFormat="false" ht="12.75" hidden="false" customHeight="true" outlineLevel="0" collapsed="false">
      <c r="B419" s="51"/>
      <c r="D419" s="53"/>
      <c r="E419" s="53"/>
      <c r="F419" s="53"/>
      <c r="G419" s="53"/>
      <c r="H419" s="53"/>
      <c r="I419" s="53"/>
    </row>
    <row r="420" customFormat="false" ht="12.75" hidden="false" customHeight="true" outlineLevel="0" collapsed="false">
      <c r="B420" s="51"/>
      <c r="D420" s="53"/>
      <c r="E420" s="53"/>
      <c r="F420" s="53"/>
      <c r="G420" s="53"/>
      <c r="H420" s="53"/>
      <c r="I420" s="53"/>
    </row>
    <row r="421" customFormat="false" ht="12.75" hidden="false" customHeight="true" outlineLevel="0" collapsed="false">
      <c r="B421" s="51"/>
      <c r="D421" s="53"/>
      <c r="E421" s="53"/>
      <c r="F421" s="53"/>
      <c r="G421" s="53"/>
      <c r="H421" s="53"/>
      <c r="I421" s="53"/>
    </row>
    <row r="422" customFormat="false" ht="12.75" hidden="false" customHeight="true" outlineLevel="0" collapsed="false">
      <c r="B422" s="51"/>
      <c r="D422" s="53"/>
      <c r="E422" s="53"/>
      <c r="F422" s="53"/>
      <c r="G422" s="53"/>
      <c r="H422" s="53"/>
      <c r="I422" s="53"/>
    </row>
    <row r="423" customFormat="false" ht="12.75" hidden="false" customHeight="true" outlineLevel="0" collapsed="false">
      <c r="B423" s="51"/>
      <c r="D423" s="53"/>
      <c r="E423" s="53"/>
      <c r="F423" s="53"/>
      <c r="G423" s="53"/>
      <c r="H423" s="53"/>
      <c r="I423" s="53"/>
    </row>
    <row r="424" customFormat="false" ht="12.75" hidden="false" customHeight="true" outlineLevel="0" collapsed="false">
      <c r="B424" s="51"/>
      <c r="D424" s="53"/>
      <c r="E424" s="53"/>
      <c r="F424" s="53"/>
      <c r="G424" s="53"/>
      <c r="H424" s="53"/>
      <c r="I424" s="53"/>
    </row>
    <row r="425" customFormat="false" ht="12.75" hidden="false" customHeight="true" outlineLevel="0" collapsed="false">
      <c r="B425" s="51"/>
      <c r="D425" s="53"/>
      <c r="E425" s="53"/>
      <c r="F425" s="53"/>
      <c r="G425" s="53"/>
      <c r="H425" s="53"/>
      <c r="I425" s="53"/>
    </row>
    <row r="426" customFormat="false" ht="12.75" hidden="false" customHeight="true" outlineLevel="0" collapsed="false">
      <c r="B426" s="51"/>
      <c r="D426" s="53"/>
      <c r="E426" s="53"/>
      <c r="F426" s="53"/>
      <c r="G426" s="53"/>
      <c r="H426" s="53"/>
      <c r="I426" s="53"/>
    </row>
    <row r="427" customFormat="false" ht="12.75" hidden="false" customHeight="true" outlineLevel="0" collapsed="false">
      <c r="B427" s="51"/>
      <c r="D427" s="53"/>
      <c r="E427" s="53"/>
      <c r="F427" s="53"/>
      <c r="G427" s="53"/>
      <c r="H427" s="53"/>
      <c r="I427" s="53"/>
    </row>
    <row r="428" customFormat="false" ht="12.75" hidden="false" customHeight="true" outlineLevel="0" collapsed="false">
      <c r="B428" s="51"/>
      <c r="D428" s="53"/>
      <c r="E428" s="53"/>
      <c r="F428" s="53"/>
      <c r="G428" s="53"/>
      <c r="H428" s="53"/>
      <c r="I428" s="53"/>
    </row>
    <row r="429" customFormat="false" ht="12.75" hidden="false" customHeight="true" outlineLevel="0" collapsed="false">
      <c r="B429" s="51"/>
      <c r="D429" s="53"/>
      <c r="E429" s="53"/>
      <c r="F429" s="53"/>
      <c r="G429" s="53"/>
      <c r="H429" s="53"/>
      <c r="I429" s="53"/>
    </row>
    <row r="430" customFormat="false" ht="12.75" hidden="false" customHeight="true" outlineLevel="0" collapsed="false">
      <c r="B430" s="51"/>
      <c r="D430" s="53"/>
      <c r="E430" s="53"/>
      <c r="F430" s="53"/>
      <c r="G430" s="53"/>
      <c r="H430" s="53"/>
      <c r="I430" s="53"/>
    </row>
    <row r="431" customFormat="false" ht="12.75" hidden="false" customHeight="true" outlineLevel="0" collapsed="false">
      <c r="B431" s="51"/>
      <c r="D431" s="53"/>
      <c r="E431" s="53"/>
      <c r="F431" s="53"/>
      <c r="G431" s="53"/>
      <c r="H431" s="53"/>
      <c r="I431" s="53"/>
    </row>
    <row r="432" customFormat="false" ht="12.75" hidden="false" customHeight="true" outlineLevel="0" collapsed="false">
      <c r="B432" s="51"/>
      <c r="D432" s="53"/>
      <c r="E432" s="53"/>
      <c r="F432" s="53"/>
      <c r="G432" s="53"/>
      <c r="H432" s="53"/>
      <c r="I432" s="53"/>
    </row>
    <row r="433" customFormat="false" ht="12.75" hidden="false" customHeight="true" outlineLevel="0" collapsed="false">
      <c r="B433" s="51"/>
      <c r="D433" s="53"/>
      <c r="E433" s="53"/>
      <c r="F433" s="53"/>
      <c r="G433" s="53"/>
      <c r="H433" s="53"/>
      <c r="I433" s="53"/>
    </row>
    <row r="434" customFormat="false" ht="12.75" hidden="false" customHeight="true" outlineLevel="0" collapsed="false">
      <c r="B434" s="51"/>
      <c r="D434" s="53"/>
      <c r="E434" s="53"/>
      <c r="F434" s="53"/>
      <c r="G434" s="53"/>
      <c r="H434" s="53"/>
      <c r="I434" s="53"/>
    </row>
    <row r="435" customFormat="false" ht="12.75" hidden="false" customHeight="true" outlineLevel="0" collapsed="false">
      <c r="B435" s="51"/>
      <c r="D435" s="53"/>
      <c r="E435" s="53"/>
      <c r="F435" s="53"/>
      <c r="G435" s="53"/>
      <c r="H435" s="53"/>
      <c r="I435" s="53"/>
    </row>
    <row r="436" customFormat="false" ht="12.75" hidden="false" customHeight="true" outlineLevel="0" collapsed="false">
      <c r="B436" s="51"/>
      <c r="D436" s="53"/>
      <c r="E436" s="53"/>
      <c r="F436" s="53"/>
      <c r="G436" s="53"/>
      <c r="H436" s="53"/>
      <c r="I436" s="53"/>
    </row>
    <row r="437" customFormat="false" ht="12.75" hidden="false" customHeight="true" outlineLevel="0" collapsed="false">
      <c r="B437" s="51"/>
      <c r="D437" s="53"/>
      <c r="E437" s="53"/>
      <c r="F437" s="53"/>
      <c r="G437" s="53"/>
      <c r="H437" s="53"/>
      <c r="I437" s="53"/>
    </row>
    <row r="438" customFormat="false" ht="12.75" hidden="false" customHeight="true" outlineLevel="0" collapsed="false">
      <c r="B438" s="51"/>
      <c r="D438" s="53"/>
      <c r="E438" s="53"/>
      <c r="F438" s="53"/>
      <c r="G438" s="53"/>
      <c r="H438" s="53"/>
      <c r="I438" s="53"/>
    </row>
    <row r="439" customFormat="false" ht="12.75" hidden="false" customHeight="true" outlineLevel="0" collapsed="false">
      <c r="B439" s="51"/>
      <c r="D439" s="53"/>
      <c r="E439" s="53"/>
      <c r="F439" s="53"/>
      <c r="G439" s="53"/>
      <c r="H439" s="53"/>
      <c r="I439" s="53"/>
    </row>
    <row r="440" customFormat="false" ht="12.75" hidden="false" customHeight="true" outlineLevel="0" collapsed="false">
      <c r="B440" s="51"/>
      <c r="D440" s="53"/>
      <c r="E440" s="53"/>
      <c r="F440" s="53"/>
      <c r="G440" s="53"/>
      <c r="H440" s="53"/>
      <c r="I440" s="53"/>
    </row>
    <row r="441" customFormat="false" ht="12.75" hidden="false" customHeight="true" outlineLevel="0" collapsed="false">
      <c r="B441" s="51"/>
      <c r="D441" s="53"/>
      <c r="E441" s="53"/>
      <c r="F441" s="53"/>
      <c r="G441" s="53"/>
      <c r="H441" s="53"/>
      <c r="I441" s="53"/>
    </row>
    <row r="442" customFormat="false" ht="12.75" hidden="false" customHeight="true" outlineLevel="0" collapsed="false">
      <c r="B442" s="51"/>
      <c r="D442" s="53"/>
      <c r="E442" s="53"/>
      <c r="F442" s="53"/>
      <c r="G442" s="53"/>
      <c r="H442" s="53"/>
      <c r="I442" s="53"/>
    </row>
    <row r="443" customFormat="false" ht="12.75" hidden="false" customHeight="true" outlineLevel="0" collapsed="false">
      <c r="B443" s="51"/>
      <c r="D443" s="53"/>
      <c r="E443" s="53"/>
      <c r="F443" s="53"/>
      <c r="G443" s="53"/>
      <c r="H443" s="53"/>
      <c r="I443" s="53"/>
    </row>
    <row r="444" customFormat="false" ht="12.75" hidden="false" customHeight="true" outlineLevel="0" collapsed="false">
      <c r="B444" s="51"/>
      <c r="D444" s="53"/>
      <c r="E444" s="53"/>
      <c r="F444" s="53"/>
      <c r="G444" s="53"/>
      <c r="H444" s="53"/>
      <c r="I444" s="53"/>
    </row>
    <row r="445" customFormat="false" ht="12.75" hidden="false" customHeight="true" outlineLevel="0" collapsed="false">
      <c r="B445" s="51"/>
      <c r="D445" s="53"/>
      <c r="E445" s="53"/>
      <c r="F445" s="53"/>
      <c r="G445" s="53"/>
      <c r="H445" s="53"/>
      <c r="I445" s="53"/>
    </row>
    <row r="446" customFormat="false" ht="12.75" hidden="false" customHeight="true" outlineLevel="0" collapsed="false">
      <c r="B446" s="51"/>
      <c r="D446" s="53"/>
      <c r="E446" s="53"/>
      <c r="F446" s="53"/>
      <c r="G446" s="53"/>
      <c r="H446" s="53"/>
      <c r="I446" s="53"/>
    </row>
    <row r="447" customFormat="false" ht="12.75" hidden="false" customHeight="true" outlineLevel="0" collapsed="false">
      <c r="B447" s="51"/>
      <c r="D447" s="53"/>
      <c r="E447" s="53"/>
      <c r="F447" s="53"/>
      <c r="G447" s="53"/>
      <c r="H447" s="53"/>
      <c r="I447" s="53"/>
    </row>
    <row r="448" customFormat="false" ht="12.75" hidden="false" customHeight="true" outlineLevel="0" collapsed="false">
      <c r="B448" s="51"/>
      <c r="D448" s="53"/>
      <c r="E448" s="53"/>
      <c r="F448" s="53"/>
      <c r="G448" s="53"/>
      <c r="H448" s="53"/>
      <c r="I448" s="53"/>
    </row>
    <row r="449" customFormat="false" ht="12.75" hidden="false" customHeight="true" outlineLevel="0" collapsed="false">
      <c r="B449" s="51"/>
      <c r="D449" s="53"/>
      <c r="E449" s="53"/>
      <c r="F449" s="53"/>
      <c r="G449" s="53"/>
      <c r="H449" s="53"/>
      <c r="I449" s="53"/>
    </row>
    <row r="450" customFormat="false" ht="12.75" hidden="false" customHeight="true" outlineLevel="0" collapsed="false">
      <c r="B450" s="51"/>
      <c r="D450" s="53"/>
      <c r="E450" s="53"/>
      <c r="F450" s="53"/>
      <c r="G450" s="53"/>
      <c r="H450" s="53"/>
      <c r="I450" s="53"/>
    </row>
    <row r="451" customFormat="false" ht="12.75" hidden="false" customHeight="true" outlineLevel="0" collapsed="false">
      <c r="B451" s="51"/>
      <c r="D451" s="53"/>
      <c r="E451" s="53"/>
      <c r="F451" s="53"/>
      <c r="G451" s="53"/>
      <c r="H451" s="53"/>
      <c r="I451" s="53"/>
    </row>
    <row r="452" customFormat="false" ht="12.75" hidden="false" customHeight="true" outlineLevel="0" collapsed="false">
      <c r="B452" s="51"/>
      <c r="D452" s="53"/>
      <c r="E452" s="53"/>
      <c r="F452" s="53"/>
      <c r="G452" s="53"/>
      <c r="H452" s="53"/>
      <c r="I452" s="53"/>
    </row>
    <row r="453" customFormat="false" ht="12.75" hidden="false" customHeight="true" outlineLevel="0" collapsed="false">
      <c r="B453" s="51"/>
      <c r="D453" s="53"/>
      <c r="E453" s="53"/>
      <c r="F453" s="53"/>
      <c r="G453" s="53"/>
      <c r="H453" s="53"/>
      <c r="I453" s="53"/>
    </row>
    <row r="454" customFormat="false" ht="12.75" hidden="false" customHeight="true" outlineLevel="0" collapsed="false">
      <c r="B454" s="51"/>
      <c r="D454" s="53"/>
      <c r="E454" s="53"/>
      <c r="F454" s="53"/>
      <c r="G454" s="53"/>
      <c r="H454" s="53"/>
      <c r="I454" s="53"/>
    </row>
    <row r="455" customFormat="false" ht="12.75" hidden="false" customHeight="true" outlineLevel="0" collapsed="false">
      <c r="B455" s="51"/>
      <c r="D455" s="53"/>
      <c r="E455" s="53"/>
      <c r="F455" s="53"/>
      <c r="G455" s="53"/>
      <c r="H455" s="53"/>
      <c r="I455" s="53"/>
    </row>
    <row r="456" customFormat="false" ht="12.75" hidden="false" customHeight="true" outlineLevel="0" collapsed="false">
      <c r="B456" s="51"/>
      <c r="D456" s="53"/>
      <c r="E456" s="53"/>
      <c r="F456" s="53"/>
      <c r="G456" s="53"/>
      <c r="H456" s="53"/>
      <c r="I456" s="53"/>
    </row>
    <row r="457" customFormat="false" ht="12.75" hidden="false" customHeight="true" outlineLevel="0" collapsed="false">
      <c r="B457" s="51"/>
      <c r="D457" s="53"/>
      <c r="E457" s="53"/>
      <c r="F457" s="53"/>
      <c r="G457" s="53"/>
      <c r="H457" s="53"/>
      <c r="I457" s="53"/>
    </row>
    <row r="458" customFormat="false" ht="12.75" hidden="false" customHeight="true" outlineLevel="0" collapsed="false">
      <c r="B458" s="51"/>
      <c r="D458" s="53"/>
      <c r="E458" s="53"/>
      <c r="F458" s="53"/>
      <c r="G458" s="53"/>
      <c r="H458" s="53"/>
      <c r="I458" s="53"/>
    </row>
    <row r="459" customFormat="false" ht="12.75" hidden="false" customHeight="true" outlineLevel="0" collapsed="false">
      <c r="B459" s="51"/>
      <c r="D459" s="53"/>
      <c r="E459" s="53"/>
      <c r="F459" s="53"/>
      <c r="G459" s="53"/>
      <c r="H459" s="53"/>
      <c r="I459" s="53"/>
    </row>
    <row r="460" customFormat="false" ht="12.75" hidden="false" customHeight="true" outlineLevel="0" collapsed="false">
      <c r="B460" s="51"/>
      <c r="D460" s="53"/>
      <c r="E460" s="53"/>
      <c r="F460" s="53"/>
      <c r="G460" s="53"/>
      <c r="H460" s="53"/>
      <c r="I460" s="53"/>
    </row>
    <row r="461" customFormat="false" ht="12.75" hidden="false" customHeight="true" outlineLevel="0" collapsed="false">
      <c r="B461" s="51"/>
      <c r="D461" s="53"/>
      <c r="E461" s="53"/>
      <c r="F461" s="53"/>
      <c r="G461" s="53"/>
      <c r="H461" s="53"/>
      <c r="I461" s="53"/>
    </row>
    <row r="462" customFormat="false" ht="12.75" hidden="false" customHeight="true" outlineLevel="0" collapsed="false">
      <c r="B462" s="51"/>
      <c r="D462" s="53"/>
      <c r="E462" s="53"/>
      <c r="F462" s="53"/>
      <c r="G462" s="53"/>
      <c r="H462" s="53"/>
      <c r="I462" s="53"/>
    </row>
    <row r="463" customFormat="false" ht="12.75" hidden="false" customHeight="true" outlineLevel="0" collapsed="false">
      <c r="B463" s="51"/>
      <c r="D463" s="53"/>
      <c r="E463" s="53"/>
      <c r="F463" s="53"/>
      <c r="G463" s="53"/>
      <c r="H463" s="53"/>
      <c r="I463" s="53"/>
    </row>
    <row r="464" customFormat="false" ht="12.75" hidden="false" customHeight="true" outlineLevel="0" collapsed="false">
      <c r="B464" s="51"/>
      <c r="D464" s="53"/>
      <c r="E464" s="53"/>
      <c r="F464" s="53"/>
      <c r="G464" s="53"/>
      <c r="H464" s="53"/>
      <c r="I464" s="53"/>
    </row>
    <row r="465" customFormat="false" ht="12.75" hidden="false" customHeight="true" outlineLevel="0" collapsed="false">
      <c r="B465" s="51"/>
      <c r="D465" s="53"/>
      <c r="E465" s="53"/>
      <c r="F465" s="53"/>
      <c r="G465" s="53"/>
      <c r="H465" s="53"/>
      <c r="I465" s="53"/>
    </row>
    <row r="466" customFormat="false" ht="12.75" hidden="false" customHeight="true" outlineLevel="0" collapsed="false">
      <c r="B466" s="51"/>
      <c r="D466" s="53"/>
      <c r="E466" s="53"/>
      <c r="F466" s="53"/>
      <c r="G466" s="53"/>
      <c r="H466" s="53"/>
      <c r="I466" s="53"/>
    </row>
    <row r="467" customFormat="false" ht="12.75" hidden="false" customHeight="true" outlineLevel="0" collapsed="false">
      <c r="B467" s="51"/>
      <c r="D467" s="53"/>
      <c r="E467" s="53"/>
      <c r="F467" s="53"/>
      <c r="G467" s="53"/>
      <c r="H467" s="53"/>
      <c r="I467" s="53"/>
    </row>
    <row r="468" customFormat="false" ht="12.75" hidden="false" customHeight="true" outlineLevel="0" collapsed="false">
      <c r="B468" s="51"/>
      <c r="D468" s="53"/>
      <c r="E468" s="53"/>
      <c r="F468" s="53"/>
      <c r="G468" s="53"/>
      <c r="H468" s="53"/>
      <c r="I468" s="53"/>
    </row>
    <row r="469" customFormat="false" ht="12.75" hidden="false" customHeight="true" outlineLevel="0" collapsed="false">
      <c r="B469" s="51"/>
      <c r="D469" s="53"/>
      <c r="E469" s="53"/>
      <c r="F469" s="53"/>
      <c r="G469" s="53"/>
      <c r="H469" s="53"/>
      <c r="I469" s="53"/>
    </row>
    <row r="470" customFormat="false" ht="12.75" hidden="false" customHeight="true" outlineLevel="0" collapsed="false">
      <c r="B470" s="51"/>
      <c r="D470" s="53"/>
      <c r="E470" s="53"/>
      <c r="F470" s="53"/>
      <c r="G470" s="53"/>
      <c r="H470" s="53"/>
      <c r="I470" s="53"/>
    </row>
    <row r="471" customFormat="false" ht="12.75" hidden="false" customHeight="true" outlineLevel="0" collapsed="false">
      <c r="B471" s="51"/>
      <c r="D471" s="53"/>
      <c r="E471" s="53"/>
      <c r="F471" s="53"/>
      <c r="G471" s="53"/>
      <c r="H471" s="53"/>
      <c r="I471" s="53"/>
    </row>
    <row r="472" customFormat="false" ht="12.75" hidden="false" customHeight="true" outlineLevel="0" collapsed="false">
      <c r="B472" s="51"/>
      <c r="D472" s="53"/>
      <c r="E472" s="53"/>
      <c r="F472" s="53"/>
      <c r="G472" s="53"/>
      <c r="H472" s="53"/>
      <c r="I472" s="53"/>
    </row>
    <row r="473" customFormat="false" ht="12.75" hidden="false" customHeight="true" outlineLevel="0" collapsed="false">
      <c r="B473" s="51"/>
      <c r="D473" s="53"/>
      <c r="E473" s="53"/>
      <c r="F473" s="53"/>
      <c r="G473" s="53"/>
      <c r="H473" s="53"/>
      <c r="I473" s="53"/>
    </row>
    <row r="474" customFormat="false" ht="12.75" hidden="false" customHeight="true" outlineLevel="0" collapsed="false">
      <c r="B474" s="51"/>
      <c r="D474" s="53"/>
      <c r="E474" s="53"/>
      <c r="F474" s="53"/>
      <c r="G474" s="53"/>
      <c r="H474" s="53"/>
      <c r="I474" s="53"/>
    </row>
    <row r="475" customFormat="false" ht="12.75" hidden="false" customHeight="true" outlineLevel="0" collapsed="false">
      <c r="B475" s="51"/>
      <c r="D475" s="53"/>
      <c r="E475" s="53"/>
      <c r="F475" s="53"/>
      <c r="G475" s="53"/>
      <c r="H475" s="53"/>
      <c r="I475" s="53"/>
    </row>
    <row r="476" customFormat="false" ht="12.75" hidden="false" customHeight="true" outlineLevel="0" collapsed="false">
      <c r="B476" s="51"/>
      <c r="D476" s="53"/>
      <c r="E476" s="53"/>
      <c r="F476" s="53"/>
      <c r="G476" s="53"/>
      <c r="H476" s="53"/>
      <c r="I476" s="53"/>
    </row>
    <row r="477" customFormat="false" ht="12.75" hidden="false" customHeight="true" outlineLevel="0" collapsed="false">
      <c r="B477" s="51"/>
      <c r="D477" s="53"/>
      <c r="E477" s="53"/>
      <c r="F477" s="53"/>
      <c r="G477" s="53"/>
      <c r="H477" s="53"/>
      <c r="I477" s="53"/>
    </row>
    <row r="478" customFormat="false" ht="12.75" hidden="false" customHeight="true" outlineLevel="0" collapsed="false">
      <c r="B478" s="51"/>
      <c r="D478" s="53"/>
      <c r="E478" s="53"/>
      <c r="F478" s="53"/>
      <c r="G478" s="53"/>
      <c r="H478" s="53"/>
      <c r="I478" s="53"/>
    </row>
    <row r="479" customFormat="false" ht="12.75" hidden="false" customHeight="true" outlineLevel="0" collapsed="false">
      <c r="B479" s="51"/>
      <c r="D479" s="53"/>
      <c r="E479" s="53"/>
      <c r="F479" s="53"/>
      <c r="G479" s="53"/>
      <c r="H479" s="53"/>
      <c r="I479" s="53"/>
    </row>
    <row r="480" customFormat="false" ht="12.75" hidden="false" customHeight="true" outlineLevel="0" collapsed="false">
      <c r="B480" s="51"/>
      <c r="D480" s="53"/>
      <c r="E480" s="53"/>
      <c r="F480" s="53"/>
      <c r="G480" s="53"/>
      <c r="H480" s="53"/>
      <c r="I480" s="53"/>
    </row>
    <row r="481" customFormat="false" ht="12.75" hidden="false" customHeight="true" outlineLevel="0" collapsed="false">
      <c r="B481" s="51"/>
      <c r="D481" s="53"/>
      <c r="E481" s="53"/>
      <c r="F481" s="53"/>
      <c r="G481" s="53"/>
      <c r="H481" s="53"/>
      <c r="I481" s="53"/>
    </row>
    <row r="482" customFormat="false" ht="12.75" hidden="false" customHeight="true" outlineLevel="0" collapsed="false">
      <c r="B482" s="51"/>
      <c r="D482" s="53"/>
      <c r="E482" s="53"/>
      <c r="F482" s="53"/>
      <c r="G482" s="53"/>
      <c r="H482" s="53"/>
      <c r="I482" s="53"/>
    </row>
    <row r="483" customFormat="false" ht="12.75" hidden="false" customHeight="true" outlineLevel="0" collapsed="false">
      <c r="B483" s="51"/>
      <c r="D483" s="53"/>
      <c r="E483" s="53"/>
      <c r="F483" s="53"/>
      <c r="G483" s="53"/>
      <c r="H483" s="53"/>
      <c r="I483" s="53"/>
    </row>
    <row r="484" customFormat="false" ht="12.75" hidden="false" customHeight="true" outlineLevel="0" collapsed="false">
      <c r="B484" s="51"/>
      <c r="D484" s="53"/>
      <c r="E484" s="53"/>
      <c r="F484" s="53"/>
      <c r="G484" s="53"/>
      <c r="H484" s="53"/>
      <c r="I484" s="53"/>
    </row>
    <row r="485" customFormat="false" ht="12.75" hidden="false" customHeight="true" outlineLevel="0" collapsed="false">
      <c r="B485" s="51"/>
      <c r="D485" s="53"/>
      <c r="E485" s="53"/>
      <c r="F485" s="53"/>
      <c r="G485" s="53"/>
      <c r="H485" s="53"/>
      <c r="I485" s="53"/>
    </row>
    <row r="486" customFormat="false" ht="12.75" hidden="false" customHeight="true" outlineLevel="0" collapsed="false">
      <c r="B486" s="51"/>
      <c r="D486" s="53"/>
      <c r="E486" s="53"/>
      <c r="F486" s="53"/>
      <c r="G486" s="53"/>
      <c r="H486" s="53"/>
      <c r="I486" s="53"/>
    </row>
    <row r="487" customFormat="false" ht="12.75" hidden="false" customHeight="true" outlineLevel="0" collapsed="false">
      <c r="B487" s="51"/>
      <c r="D487" s="53"/>
      <c r="E487" s="53"/>
      <c r="F487" s="53"/>
      <c r="G487" s="53"/>
      <c r="H487" s="53"/>
      <c r="I487" s="53"/>
    </row>
    <row r="488" customFormat="false" ht="12.75" hidden="false" customHeight="true" outlineLevel="0" collapsed="false">
      <c r="B488" s="51"/>
      <c r="D488" s="53"/>
      <c r="E488" s="53"/>
      <c r="F488" s="53"/>
      <c r="G488" s="53"/>
      <c r="H488" s="53"/>
      <c r="I488" s="53"/>
    </row>
    <row r="489" customFormat="false" ht="12.75" hidden="false" customHeight="true" outlineLevel="0" collapsed="false">
      <c r="B489" s="51"/>
      <c r="D489" s="53"/>
      <c r="E489" s="53"/>
      <c r="F489" s="53"/>
      <c r="G489" s="53"/>
      <c r="H489" s="53"/>
      <c r="I489" s="53"/>
    </row>
    <row r="490" customFormat="false" ht="12.75" hidden="false" customHeight="true" outlineLevel="0" collapsed="false">
      <c r="B490" s="51"/>
      <c r="D490" s="53"/>
      <c r="E490" s="53"/>
      <c r="F490" s="53"/>
      <c r="G490" s="53"/>
      <c r="H490" s="53"/>
      <c r="I490" s="53"/>
    </row>
    <row r="491" customFormat="false" ht="12.75" hidden="false" customHeight="true" outlineLevel="0" collapsed="false">
      <c r="B491" s="51"/>
      <c r="D491" s="53"/>
      <c r="E491" s="53"/>
      <c r="F491" s="53"/>
      <c r="G491" s="53"/>
      <c r="H491" s="53"/>
      <c r="I491" s="53"/>
    </row>
    <row r="492" customFormat="false" ht="12.75" hidden="false" customHeight="true" outlineLevel="0" collapsed="false">
      <c r="B492" s="51"/>
      <c r="D492" s="53"/>
      <c r="E492" s="53"/>
      <c r="F492" s="53"/>
      <c r="G492" s="53"/>
      <c r="H492" s="53"/>
      <c r="I492" s="53"/>
    </row>
    <row r="493" customFormat="false" ht="12.75" hidden="false" customHeight="true" outlineLevel="0" collapsed="false">
      <c r="B493" s="51"/>
      <c r="D493" s="53"/>
      <c r="E493" s="53"/>
      <c r="F493" s="53"/>
      <c r="G493" s="53"/>
      <c r="H493" s="53"/>
      <c r="I493" s="53"/>
    </row>
    <row r="494" customFormat="false" ht="12.75" hidden="false" customHeight="true" outlineLevel="0" collapsed="false">
      <c r="B494" s="51"/>
      <c r="D494" s="53"/>
      <c r="E494" s="53"/>
      <c r="F494" s="53"/>
      <c r="G494" s="53"/>
      <c r="H494" s="53"/>
      <c r="I494" s="53"/>
    </row>
    <row r="495" customFormat="false" ht="12.75" hidden="false" customHeight="true" outlineLevel="0" collapsed="false">
      <c r="B495" s="51"/>
      <c r="D495" s="53"/>
      <c r="E495" s="53"/>
      <c r="F495" s="53"/>
      <c r="G495" s="53"/>
      <c r="H495" s="53"/>
      <c r="I495" s="53"/>
    </row>
    <row r="496" customFormat="false" ht="12.75" hidden="false" customHeight="true" outlineLevel="0" collapsed="false">
      <c r="B496" s="51"/>
      <c r="D496" s="53"/>
      <c r="E496" s="53"/>
      <c r="F496" s="53"/>
      <c r="G496" s="53"/>
      <c r="H496" s="53"/>
      <c r="I496" s="53"/>
    </row>
    <row r="497" customFormat="false" ht="12.75" hidden="false" customHeight="true" outlineLevel="0" collapsed="false">
      <c r="B497" s="51"/>
      <c r="D497" s="53"/>
      <c r="E497" s="53"/>
      <c r="F497" s="53"/>
      <c r="G497" s="53"/>
      <c r="H497" s="53"/>
      <c r="I497" s="53"/>
    </row>
    <row r="498" customFormat="false" ht="12.75" hidden="false" customHeight="true" outlineLevel="0" collapsed="false">
      <c r="B498" s="51"/>
      <c r="D498" s="53"/>
      <c r="E498" s="53"/>
      <c r="F498" s="53"/>
      <c r="G498" s="53"/>
      <c r="H498" s="53"/>
      <c r="I498" s="53"/>
    </row>
    <row r="499" customFormat="false" ht="12.75" hidden="false" customHeight="true" outlineLevel="0" collapsed="false">
      <c r="B499" s="51"/>
      <c r="D499" s="53"/>
      <c r="E499" s="53"/>
      <c r="F499" s="53"/>
      <c r="G499" s="53"/>
      <c r="H499" s="53"/>
      <c r="I499" s="53"/>
    </row>
    <row r="500" customFormat="false" ht="12.75" hidden="false" customHeight="true" outlineLevel="0" collapsed="false">
      <c r="B500" s="51"/>
      <c r="D500" s="53"/>
      <c r="E500" s="53"/>
      <c r="F500" s="53"/>
      <c r="G500" s="53"/>
      <c r="H500" s="53"/>
      <c r="I500" s="53"/>
    </row>
    <row r="501" customFormat="false" ht="12.75" hidden="false" customHeight="true" outlineLevel="0" collapsed="false">
      <c r="B501" s="51"/>
      <c r="D501" s="53"/>
      <c r="E501" s="53"/>
      <c r="F501" s="53"/>
      <c r="G501" s="53"/>
      <c r="H501" s="53"/>
      <c r="I501" s="53"/>
    </row>
    <row r="502" customFormat="false" ht="12.75" hidden="false" customHeight="true" outlineLevel="0" collapsed="false">
      <c r="B502" s="51"/>
      <c r="D502" s="53"/>
      <c r="E502" s="53"/>
      <c r="F502" s="53"/>
      <c r="G502" s="53"/>
      <c r="H502" s="53"/>
      <c r="I502" s="53"/>
    </row>
    <row r="503" customFormat="false" ht="12.75" hidden="false" customHeight="true" outlineLevel="0" collapsed="false">
      <c r="B503" s="51"/>
      <c r="D503" s="53"/>
      <c r="E503" s="53"/>
      <c r="F503" s="53"/>
      <c r="G503" s="53"/>
      <c r="H503" s="53"/>
      <c r="I503" s="53"/>
    </row>
    <row r="504" customFormat="false" ht="12.75" hidden="false" customHeight="true" outlineLevel="0" collapsed="false">
      <c r="B504" s="51"/>
      <c r="D504" s="53"/>
      <c r="E504" s="53"/>
      <c r="F504" s="53"/>
      <c r="G504" s="53"/>
      <c r="H504" s="53"/>
      <c r="I504" s="53"/>
    </row>
    <row r="505" customFormat="false" ht="12.75" hidden="false" customHeight="true" outlineLevel="0" collapsed="false">
      <c r="B505" s="51"/>
      <c r="D505" s="53"/>
      <c r="E505" s="53"/>
      <c r="F505" s="53"/>
      <c r="G505" s="53"/>
      <c r="H505" s="53"/>
      <c r="I505" s="53"/>
    </row>
    <row r="506" customFormat="false" ht="12.75" hidden="false" customHeight="true" outlineLevel="0" collapsed="false">
      <c r="B506" s="51"/>
      <c r="D506" s="53"/>
      <c r="E506" s="53"/>
      <c r="F506" s="53"/>
      <c r="G506" s="53"/>
      <c r="H506" s="53"/>
      <c r="I506" s="53"/>
    </row>
    <row r="507" customFormat="false" ht="12.75" hidden="false" customHeight="true" outlineLevel="0" collapsed="false">
      <c r="B507" s="51"/>
      <c r="D507" s="53"/>
      <c r="E507" s="53"/>
      <c r="F507" s="53"/>
      <c r="G507" s="53"/>
      <c r="H507" s="53"/>
      <c r="I507" s="53"/>
    </row>
    <row r="508" customFormat="false" ht="12.75" hidden="false" customHeight="true" outlineLevel="0" collapsed="false">
      <c r="B508" s="51"/>
      <c r="D508" s="53"/>
      <c r="E508" s="53"/>
      <c r="F508" s="53"/>
      <c r="G508" s="53"/>
      <c r="H508" s="53"/>
      <c r="I508" s="53"/>
    </row>
    <row r="509" customFormat="false" ht="12.75" hidden="false" customHeight="true" outlineLevel="0" collapsed="false">
      <c r="B509" s="51"/>
      <c r="D509" s="53"/>
      <c r="E509" s="53"/>
      <c r="F509" s="53"/>
      <c r="G509" s="53"/>
      <c r="H509" s="53"/>
      <c r="I509" s="53"/>
    </row>
    <row r="510" customFormat="false" ht="12.75" hidden="false" customHeight="true" outlineLevel="0" collapsed="false">
      <c r="B510" s="51"/>
      <c r="D510" s="53"/>
      <c r="E510" s="53"/>
      <c r="F510" s="53"/>
      <c r="G510" s="53"/>
      <c r="H510" s="53"/>
      <c r="I510" s="53"/>
    </row>
    <row r="511" customFormat="false" ht="12.75" hidden="false" customHeight="true" outlineLevel="0" collapsed="false">
      <c r="B511" s="51"/>
      <c r="D511" s="53"/>
      <c r="E511" s="53"/>
      <c r="F511" s="53"/>
      <c r="G511" s="53"/>
      <c r="H511" s="53"/>
      <c r="I511" s="53"/>
    </row>
    <row r="512" customFormat="false" ht="12.75" hidden="false" customHeight="true" outlineLevel="0" collapsed="false">
      <c r="B512" s="51"/>
      <c r="D512" s="53"/>
      <c r="E512" s="53"/>
      <c r="F512" s="53"/>
      <c r="G512" s="53"/>
      <c r="H512" s="53"/>
      <c r="I512" s="53"/>
    </row>
    <row r="513" customFormat="false" ht="12.75" hidden="false" customHeight="true" outlineLevel="0" collapsed="false">
      <c r="B513" s="51"/>
      <c r="D513" s="53"/>
      <c r="E513" s="53"/>
      <c r="F513" s="53"/>
      <c r="G513" s="53"/>
      <c r="H513" s="53"/>
      <c r="I513" s="53"/>
    </row>
    <row r="514" customFormat="false" ht="12.75" hidden="false" customHeight="true" outlineLevel="0" collapsed="false">
      <c r="B514" s="51"/>
      <c r="D514" s="53"/>
      <c r="E514" s="53"/>
      <c r="F514" s="53"/>
      <c r="G514" s="53"/>
      <c r="H514" s="53"/>
      <c r="I514" s="53"/>
    </row>
    <row r="515" customFormat="false" ht="12.75" hidden="false" customHeight="true" outlineLevel="0" collapsed="false">
      <c r="B515" s="51"/>
      <c r="D515" s="53"/>
      <c r="E515" s="53"/>
      <c r="F515" s="53"/>
      <c r="G515" s="53"/>
      <c r="H515" s="53"/>
      <c r="I515" s="53"/>
    </row>
    <row r="516" customFormat="false" ht="12.75" hidden="false" customHeight="true" outlineLevel="0" collapsed="false">
      <c r="B516" s="51"/>
      <c r="D516" s="53"/>
      <c r="E516" s="53"/>
      <c r="F516" s="53"/>
      <c r="G516" s="53"/>
      <c r="H516" s="53"/>
      <c r="I516" s="53"/>
    </row>
    <row r="517" customFormat="false" ht="12.75" hidden="false" customHeight="true" outlineLevel="0" collapsed="false">
      <c r="B517" s="51"/>
      <c r="D517" s="53"/>
      <c r="E517" s="53"/>
      <c r="F517" s="53"/>
      <c r="G517" s="53"/>
      <c r="H517" s="53"/>
      <c r="I517" s="53"/>
    </row>
    <row r="518" customFormat="false" ht="12.75" hidden="false" customHeight="true" outlineLevel="0" collapsed="false">
      <c r="B518" s="51"/>
      <c r="D518" s="53"/>
      <c r="E518" s="53"/>
      <c r="F518" s="53"/>
      <c r="G518" s="53"/>
      <c r="H518" s="53"/>
      <c r="I518" s="53"/>
    </row>
    <row r="519" customFormat="false" ht="12.75" hidden="false" customHeight="true" outlineLevel="0" collapsed="false">
      <c r="B519" s="51"/>
      <c r="D519" s="53"/>
      <c r="E519" s="53"/>
      <c r="F519" s="53"/>
      <c r="G519" s="53"/>
      <c r="H519" s="53"/>
      <c r="I519" s="53"/>
    </row>
    <row r="520" customFormat="false" ht="12.75" hidden="false" customHeight="true" outlineLevel="0" collapsed="false">
      <c r="B520" s="51"/>
      <c r="D520" s="53"/>
      <c r="E520" s="53"/>
      <c r="F520" s="53"/>
      <c r="G520" s="53"/>
      <c r="H520" s="53"/>
      <c r="I520" s="53"/>
    </row>
    <row r="521" customFormat="false" ht="12.75" hidden="false" customHeight="true" outlineLevel="0" collapsed="false">
      <c r="B521" s="51"/>
      <c r="D521" s="53"/>
      <c r="E521" s="53"/>
      <c r="F521" s="53"/>
      <c r="G521" s="53"/>
      <c r="H521" s="53"/>
      <c r="I521" s="53"/>
    </row>
    <row r="522" customFormat="false" ht="12.75" hidden="false" customHeight="true" outlineLevel="0" collapsed="false">
      <c r="B522" s="51"/>
      <c r="D522" s="53"/>
      <c r="E522" s="53"/>
      <c r="F522" s="53"/>
      <c r="G522" s="53"/>
      <c r="H522" s="53"/>
      <c r="I522" s="53"/>
    </row>
    <row r="523" customFormat="false" ht="12.75" hidden="false" customHeight="true" outlineLevel="0" collapsed="false">
      <c r="B523" s="51"/>
      <c r="D523" s="53"/>
      <c r="E523" s="53"/>
      <c r="F523" s="53"/>
      <c r="G523" s="53"/>
      <c r="H523" s="53"/>
      <c r="I523" s="53"/>
    </row>
    <row r="524" customFormat="false" ht="12.75" hidden="false" customHeight="true" outlineLevel="0" collapsed="false">
      <c r="B524" s="51"/>
      <c r="D524" s="53"/>
      <c r="E524" s="53"/>
      <c r="F524" s="53"/>
      <c r="G524" s="53"/>
      <c r="H524" s="53"/>
      <c r="I524" s="53"/>
    </row>
    <row r="525" customFormat="false" ht="12.75" hidden="false" customHeight="true" outlineLevel="0" collapsed="false">
      <c r="B525" s="51"/>
      <c r="D525" s="53"/>
      <c r="E525" s="53"/>
      <c r="F525" s="53"/>
      <c r="G525" s="53"/>
      <c r="H525" s="53"/>
      <c r="I525" s="53"/>
    </row>
    <row r="526" customFormat="false" ht="12.75" hidden="false" customHeight="true" outlineLevel="0" collapsed="false">
      <c r="B526" s="51"/>
      <c r="D526" s="53"/>
      <c r="E526" s="53"/>
      <c r="F526" s="53"/>
      <c r="G526" s="53"/>
      <c r="H526" s="53"/>
      <c r="I526" s="53"/>
    </row>
    <row r="527" customFormat="false" ht="12.75" hidden="false" customHeight="true" outlineLevel="0" collapsed="false">
      <c r="B527" s="51"/>
      <c r="D527" s="53"/>
      <c r="E527" s="53"/>
      <c r="F527" s="53"/>
      <c r="G527" s="53"/>
      <c r="H527" s="53"/>
      <c r="I527" s="53"/>
    </row>
    <row r="528" customFormat="false" ht="12.75" hidden="false" customHeight="true" outlineLevel="0" collapsed="false">
      <c r="B528" s="51"/>
      <c r="D528" s="53"/>
      <c r="E528" s="53"/>
      <c r="F528" s="53"/>
      <c r="G528" s="53"/>
      <c r="H528" s="53"/>
      <c r="I528" s="53"/>
    </row>
    <row r="529" customFormat="false" ht="12.75" hidden="false" customHeight="true" outlineLevel="0" collapsed="false">
      <c r="B529" s="51"/>
      <c r="D529" s="53"/>
      <c r="E529" s="53"/>
      <c r="F529" s="53"/>
      <c r="G529" s="53"/>
      <c r="H529" s="53"/>
      <c r="I529" s="53"/>
    </row>
    <row r="530" customFormat="false" ht="12.75" hidden="false" customHeight="true" outlineLevel="0" collapsed="false">
      <c r="B530" s="51"/>
      <c r="D530" s="53"/>
      <c r="E530" s="53"/>
      <c r="F530" s="53"/>
      <c r="G530" s="53"/>
      <c r="H530" s="53"/>
      <c r="I530" s="53"/>
    </row>
    <row r="531" customFormat="false" ht="12.75" hidden="false" customHeight="true" outlineLevel="0" collapsed="false">
      <c r="B531" s="51"/>
      <c r="D531" s="53"/>
      <c r="E531" s="53"/>
      <c r="F531" s="53"/>
      <c r="G531" s="53"/>
      <c r="H531" s="53"/>
      <c r="I531" s="53"/>
    </row>
    <row r="532" customFormat="false" ht="12.75" hidden="false" customHeight="true" outlineLevel="0" collapsed="false">
      <c r="B532" s="51"/>
      <c r="D532" s="53"/>
      <c r="E532" s="53"/>
      <c r="F532" s="53"/>
      <c r="G532" s="53"/>
      <c r="H532" s="53"/>
      <c r="I532" s="53"/>
    </row>
    <row r="533" customFormat="false" ht="12.75" hidden="false" customHeight="true" outlineLevel="0" collapsed="false">
      <c r="B533" s="51"/>
      <c r="D533" s="53"/>
      <c r="E533" s="53"/>
      <c r="F533" s="53"/>
      <c r="G533" s="53"/>
      <c r="H533" s="53"/>
      <c r="I533" s="53"/>
    </row>
    <row r="534" customFormat="false" ht="12.75" hidden="false" customHeight="true" outlineLevel="0" collapsed="false">
      <c r="B534" s="51"/>
      <c r="D534" s="53"/>
      <c r="E534" s="53"/>
      <c r="F534" s="53"/>
      <c r="G534" s="53"/>
      <c r="H534" s="53"/>
      <c r="I534" s="53"/>
    </row>
    <row r="535" customFormat="false" ht="12.75" hidden="false" customHeight="true" outlineLevel="0" collapsed="false">
      <c r="B535" s="51"/>
      <c r="D535" s="53"/>
      <c r="E535" s="53"/>
      <c r="F535" s="53"/>
      <c r="G535" s="53"/>
      <c r="H535" s="53"/>
      <c r="I535" s="53"/>
    </row>
    <row r="536" customFormat="false" ht="12.75" hidden="false" customHeight="true" outlineLevel="0" collapsed="false">
      <c r="B536" s="51"/>
      <c r="D536" s="53"/>
      <c r="E536" s="53"/>
      <c r="F536" s="53"/>
      <c r="G536" s="53"/>
      <c r="H536" s="53"/>
      <c r="I536" s="53"/>
    </row>
    <row r="537" customFormat="false" ht="12.75" hidden="false" customHeight="true" outlineLevel="0" collapsed="false">
      <c r="B537" s="51"/>
      <c r="D537" s="53"/>
      <c r="E537" s="53"/>
      <c r="F537" s="53"/>
      <c r="G537" s="53"/>
      <c r="H537" s="53"/>
      <c r="I537" s="53"/>
    </row>
    <row r="538" customFormat="false" ht="12.75" hidden="false" customHeight="true" outlineLevel="0" collapsed="false">
      <c r="B538" s="51"/>
      <c r="D538" s="53"/>
      <c r="E538" s="53"/>
      <c r="F538" s="53"/>
      <c r="G538" s="53"/>
      <c r="H538" s="53"/>
      <c r="I538" s="53"/>
    </row>
    <row r="539" customFormat="false" ht="12.75" hidden="false" customHeight="true" outlineLevel="0" collapsed="false">
      <c r="B539" s="51"/>
      <c r="D539" s="53"/>
      <c r="E539" s="53"/>
      <c r="F539" s="53"/>
      <c r="G539" s="53"/>
      <c r="H539" s="53"/>
      <c r="I539" s="53"/>
    </row>
    <row r="540" customFormat="false" ht="12.75" hidden="false" customHeight="true" outlineLevel="0" collapsed="false">
      <c r="B540" s="51"/>
      <c r="D540" s="53"/>
      <c r="E540" s="53"/>
      <c r="F540" s="53"/>
      <c r="G540" s="53"/>
      <c r="H540" s="53"/>
      <c r="I540" s="53"/>
    </row>
    <row r="541" customFormat="false" ht="12.75" hidden="false" customHeight="true" outlineLevel="0" collapsed="false">
      <c r="B541" s="51"/>
      <c r="D541" s="53"/>
      <c r="E541" s="53"/>
      <c r="F541" s="53"/>
      <c r="G541" s="53"/>
      <c r="H541" s="53"/>
      <c r="I541" s="53"/>
    </row>
    <row r="542" customFormat="false" ht="12.75" hidden="false" customHeight="true" outlineLevel="0" collapsed="false">
      <c r="B542" s="51"/>
      <c r="D542" s="53"/>
      <c r="E542" s="53"/>
      <c r="F542" s="53"/>
      <c r="G542" s="53"/>
      <c r="H542" s="53"/>
      <c r="I542" s="53"/>
    </row>
    <row r="543" customFormat="false" ht="12.75" hidden="false" customHeight="true" outlineLevel="0" collapsed="false">
      <c r="B543" s="51"/>
      <c r="D543" s="53"/>
      <c r="E543" s="53"/>
      <c r="F543" s="53"/>
      <c r="G543" s="53"/>
      <c r="H543" s="53"/>
      <c r="I543" s="53"/>
    </row>
    <row r="544" customFormat="false" ht="12.75" hidden="false" customHeight="true" outlineLevel="0" collapsed="false">
      <c r="B544" s="51"/>
      <c r="D544" s="53"/>
      <c r="E544" s="53"/>
      <c r="F544" s="53"/>
      <c r="G544" s="53"/>
      <c r="H544" s="53"/>
      <c r="I544" s="53"/>
    </row>
    <row r="545" customFormat="false" ht="12.75" hidden="false" customHeight="true" outlineLevel="0" collapsed="false">
      <c r="B545" s="51"/>
      <c r="D545" s="53"/>
      <c r="E545" s="53"/>
      <c r="F545" s="53"/>
      <c r="G545" s="53"/>
      <c r="H545" s="53"/>
      <c r="I545" s="53"/>
    </row>
    <row r="546" customFormat="false" ht="12.75" hidden="false" customHeight="true" outlineLevel="0" collapsed="false">
      <c r="B546" s="51"/>
      <c r="D546" s="53"/>
      <c r="E546" s="53"/>
      <c r="F546" s="53"/>
      <c r="G546" s="53"/>
      <c r="H546" s="53"/>
      <c r="I546" s="53"/>
    </row>
    <row r="547" customFormat="false" ht="12.75" hidden="false" customHeight="true" outlineLevel="0" collapsed="false">
      <c r="B547" s="51"/>
      <c r="D547" s="53"/>
      <c r="E547" s="53"/>
      <c r="F547" s="53"/>
      <c r="G547" s="53"/>
      <c r="H547" s="53"/>
      <c r="I547" s="53"/>
    </row>
    <row r="548" customFormat="false" ht="12.75" hidden="false" customHeight="true" outlineLevel="0" collapsed="false">
      <c r="B548" s="51"/>
      <c r="D548" s="53"/>
      <c r="E548" s="53"/>
      <c r="F548" s="53"/>
      <c r="G548" s="53"/>
      <c r="H548" s="53"/>
      <c r="I548" s="53"/>
    </row>
    <row r="549" customFormat="false" ht="12.75" hidden="false" customHeight="true" outlineLevel="0" collapsed="false">
      <c r="B549" s="51"/>
      <c r="D549" s="53"/>
      <c r="E549" s="53"/>
      <c r="F549" s="53"/>
      <c r="G549" s="53"/>
      <c r="H549" s="53"/>
      <c r="I549" s="53"/>
    </row>
    <row r="550" customFormat="false" ht="12.75" hidden="false" customHeight="true" outlineLevel="0" collapsed="false">
      <c r="B550" s="51"/>
      <c r="D550" s="53"/>
      <c r="E550" s="53"/>
      <c r="F550" s="53"/>
      <c r="G550" s="53"/>
      <c r="H550" s="53"/>
      <c r="I550" s="53"/>
    </row>
    <row r="551" customFormat="false" ht="12.75" hidden="false" customHeight="true" outlineLevel="0" collapsed="false">
      <c r="B551" s="51"/>
      <c r="D551" s="53"/>
      <c r="E551" s="53"/>
      <c r="F551" s="53"/>
      <c r="G551" s="53"/>
      <c r="H551" s="53"/>
      <c r="I551" s="53"/>
    </row>
    <row r="552" customFormat="false" ht="12.75" hidden="false" customHeight="true" outlineLevel="0" collapsed="false">
      <c r="B552" s="51"/>
      <c r="D552" s="53"/>
      <c r="E552" s="53"/>
      <c r="F552" s="53"/>
      <c r="G552" s="53"/>
      <c r="H552" s="53"/>
      <c r="I552" s="53"/>
    </row>
    <row r="553" customFormat="false" ht="12.75" hidden="false" customHeight="true" outlineLevel="0" collapsed="false">
      <c r="B553" s="51"/>
      <c r="D553" s="53"/>
      <c r="E553" s="53"/>
      <c r="F553" s="53"/>
      <c r="G553" s="53"/>
      <c r="H553" s="53"/>
      <c r="I553" s="53"/>
    </row>
    <row r="554" customFormat="false" ht="12.75" hidden="false" customHeight="true" outlineLevel="0" collapsed="false">
      <c r="B554" s="51"/>
      <c r="D554" s="53"/>
      <c r="E554" s="53"/>
      <c r="F554" s="53"/>
      <c r="G554" s="53"/>
      <c r="H554" s="53"/>
      <c r="I554" s="53"/>
    </row>
    <row r="555" customFormat="false" ht="12.75" hidden="false" customHeight="true" outlineLevel="0" collapsed="false">
      <c r="B555" s="51"/>
      <c r="D555" s="53"/>
      <c r="E555" s="53"/>
      <c r="F555" s="53"/>
      <c r="G555" s="53"/>
      <c r="H555" s="53"/>
      <c r="I555" s="53"/>
    </row>
    <row r="556" customFormat="false" ht="12.75" hidden="false" customHeight="true" outlineLevel="0" collapsed="false">
      <c r="B556" s="51"/>
      <c r="D556" s="53"/>
      <c r="E556" s="53"/>
      <c r="F556" s="53"/>
      <c r="G556" s="53"/>
      <c r="H556" s="53"/>
      <c r="I556" s="53"/>
    </row>
    <row r="557" customFormat="false" ht="12.75" hidden="false" customHeight="true" outlineLevel="0" collapsed="false">
      <c r="B557" s="51"/>
      <c r="D557" s="53"/>
      <c r="E557" s="53"/>
      <c r="F557" s="53"/>
      <c r="G557" s="53"/>
      <c r="H557" s="53"/>
      <c r="I557" s="53"/>
    </row>
    <row r="558" customFormat="false" ht="12.75" hidden="false" customHeight="true" outlineLevel="0" collapsed="false">
      <c r="B558" s="51"/>
      <c r="D558" s="53"/>
      <c r="E558" s="53"/>
      <c r="F558" s="53"/>
      <c r="G558" s="53"/>
      <c r="H558" s="53"/>
      <c r="I558" s="53"/>
    </row>
    <row r="559" customFormat="false" ht="12.75" hidden="false" customHeight="true" outlineLevel="0" collapsed="false">
      <c r="B559" s="51"/>
      <c r="D559" s="53"/>
      <c r="E559" s="53"/>
      <c r="F559" s="53"/>
      <c r="G559" s="53"/>
      <c r="H559" s="53"/>
      <c r="I559" s="53"/>
    </row>
    <row r="560" customFormat="false" ht="12.75" hidden="false" customHeight="true" outlineLevel="0" collapsed="false">
      <c r="B560" s="51"/>
      <c r="D560" s="53"/>
      <c r="E560" s="53"/>
      <c r="F560" s="53"/>
      <c r="G560" s="53"/>
      <c r="H560" s="53"/>
      <c r="I560" s="53"/>
    </row>
    <row r="561" customFormat="false" ht="12.75" hidden="false" customHeight="true" outlineLevel="0" collapsed="false">
      <c r="B561" s="51"/>
      <c r="D561" s="53"/>
      <c r="E561" s="53"/>
      <c r="F561" s="53"/>
      <c r="G561" s="53"/>
      <c r="H561" s="53"/>
      <c r="I561" s="53"/>
    </row>
    <row r="562" customFormat="false" ht="12.75" hidden="false" customHeight="true" outlineLevel="0" collapsed="false">
      <c r="B562" s="51"/>
      <c r="D562" s="53"/>
      <c r="E562" s="53"/>
      <c r="F562" s="53"/>
      <c r="G562" s="53"/>
      <c r="H562" s="53"/>
      <c r="I562" s="53"/>
    </row>
    <row r="563" customFormat="false" ht="12.75" hidden="false" customHeight="true" outlineLevel="0" collapsed="false">
      <c r="B563" s="51"/>
      <c r="D563" s="53"/>
      <c r="E563" s="53"/>
      <c r="F563" s="53"/>
      <c r="G563" s="53"/>
      <c r="H563" s="53"/>
      <c r="I563" s="53"/>
    </row>
    <row r="564" customFormat="false" ht="12.75" hidden="false" customHeight="true" outlineLevel="0" collapsed="false">
      <c r="B564" s="51"/>
      <c r="D564" s="53"/>
      <c r="E564" s="53"/>
      <c r="F564" s="53"/>
      <c r="G564" s="53"/>
      <c r="H564" s="53"/>
      <c r="I564" s="53"/>
    </row>
    <row r="565" customFormat="false" ht="12.75" hidden="false" customHeight="true" outlineLevel="0" collapsed="false">
      <c r="B565" s="51"/>
      <c r="D565" s="53"/>
      <c r="E565" s="53"/>
      <c r="F565" s="53"/>
      <c r="G565" s="53"/>
      <c r="H565" s="53"/>
      <c r="I565" s="53"/>
    </row>
    <row r="566" customFormat="false" ht="12.75" hidden="false" customHeight="true" outlineLevel="0" collapsed="false">
      <c r="B566" s="51"/>
      <c r="D566" s="53"/>
      <c r="E566" s="53"/>
      <c r="F566" s="53"/>
      <c r="G566" s="53"/>
      <c r="H566" s="53"/>
      <c r="I566" s="53"/>
    </row>
    <row r="567" customFormat="false" ht="12.75" hidden="false" customHeight="true" outlineLevel="0" collapsed="false">
      <c r="B567" s="51"/>
      <c r="D567" s="53"/>
      <c r="E567" s="53"/>
      <c r="F567" s="53"/>
      <c r="G567" s="53"/>
      <c r="H567" s="53"/>
      <c r="I567" s="53"/>
    </row>
    <row r="568" customFormat="false" ht="12.75" hidden="false" customHeight="true" outlineLevel="0" collapsed="false">
      <c r="B568" s="51"/>
      <c r="D568" s="53"/>
      <c r="E568" s="53"/>
      <c r="F568" s="53"/>
      <c r="G568" s="53"/>
      <c r="H568" s="53"/>
      <c r="I568" s="53"/>
    </row>
    <row r="569" customFormat="false" ht="12.75" hidden="false" customHeight="true" outlineLevel="0" collapsed="false">
      <c r="B569" s="51"/>
      <c r="D569" s="53"/>
      <c r="E569" s="53"/>
      <c r="F569" s="53"/>
      <c r="G569" s="53"/>
      <c r="H569" s="53"/>
      <c r="I569" s="53"/>
    </row>
    <row r="570" customFormat="false" ht="12.75" hidden="false" customHeight="true" outlineLevel="0" collapsed="false">
      <c r="B570" s="51"/>
      <c r="D570" s="53"/>
      <c r="E570" s="53"/>
      <c r="F570" s="53"/>
      <c r="G570" s="53"/>
      <c r="H570" s="53"/>
      <c r="I570" s="53"/>
    </row>
    <row r="571" customFormat="false" ht="12.75" hidden="false" customHeight="true" outlineLevel="0" collapsed="false">
      <c r="B571" s="51"/>
      <c r="D571" s="53"/>
      <c r="E571" s="53"/>
      <c r="F571" s="53"/>
      <c r="G571" s="53"/>
      <c r="H571" s="53"/>
      <c r="I571" s="53"/>
    </row>
    <row r="572" customFormat="false" ht="12.75" hidden="false" customHeight="true" outlineLevel="0" collapsed="false">
      <c r="B572" s="51"/>
      <c r="D572" s="53"/>
      <c r="E572" s="53"/>
      <c r="F572" s="53"/>
      <c r="G572" s="53"/>
      <c r="H572" s="53"/>
      <c r="I572" s="53"/>
    </row>
    <row r="573" customFormat="false" ht="12.75" hidden="false" customHeight="true" outlineLevel="0" collapsed="false">
      <c r="B573" s="51"/>
      <c r="D573" s="53"/>
      <c r="E573" s="53"/>
      <c r="F573" s="53"/>
      <c r="G573" s="53"/>
      <c r="H573" s="53"/>
      <c r="I573" s="53"/>
    </row>
    <row r="574" customFormat="false" ht="12.75" hidden="false" customHeight="true" outlineLevel="0" collapsed="false">
      <c r="B574" s="51"/>
      <c r="D574" s="53"/>
      <c r="E574" s="53"/>
      <c r="F574" s="53"/>
      <c r="G574" s="53"/>
      <c r="H574" s="53"/>
      <c r="I574" s="53"/>
    </row>
    <row r="575" customFormat="false" ht="12.75" hidden="false" customHeight="true" outlineLevel="0" collapsed="false">
      <c r="B575" s="51"/>
      <c r="D575" s="53"/>
      <c r="E575" s="53"/>
      <c r="F575" s="53"/>
      <c r="G575" s="53"/>
      <c r="H575" s="53"/>
      <c r="I575" s="53"/>
    </row>
    <row r="576" customFormat="false" ht="12.75" hidden="false" customHeight="true" outlineLevel="0" collapsed="false">
      <c r="B576" s="51"/>
      <c r="D576" s="53"/>
      <c r="E576" s="53"/>
      <c r="F576" s="53"/>
      <c r="G576" s="53"/>
      <c r="H576" s="53"/>
      <c r="I576" s="53"/>
    </row>
    <row r="577" customFormat="false" ht="12.75" hidden="false" customHeight="true" outlineLevel="0" collapsed="false">
      <c r="B577" s="51"/>
      <c r="D577" s="53"/>
      <c r="E577" s="53"/>
      <c r="F577" s="53"/>
      <c r="G577" s="53"/>
      <c r="H577" s="53"/>
      <c r="I577" s="53"/>
    </row>
    <row r="578" customFormat="false" ht="12.75" hidden="false" customHeight="true" outlineLevel="0" collapsed="false">
      <c r="B578" s="51"/>
      <c r="D578" s="53"/>
      <c r="E578" s="53"/>
      <c r="F578" s="53"/>
      <c r="G578" s="53"/>
      <c r="H578" s="53"/>
      <c r="I578" s="53"/>
    </row>
    <row r="579" customFormat="false" ht="12.75" hidden="false" customHeight="true" outlineLevel="0" collapsed="false">
      <c r="B579" s="51"/>
      <c r="D579" s="53"/>
      <c r="E579" s="53"/>
      <c r="F579" s="53"/>
      <c r="G579" s="53"/>
      <c r="H579" s="53"/>
      <c r="I579" s="53"/>
    </row>
    <row r="580" customFormat="false" ht="12.75" hidden="false" customHeight="true" outlineLevel="0" collapsed="false">
      <c r="B580" s="51"/>
      <c r="D580" s="53"/>
      <c r="E580" s="53"/>
      <c r="F580" s="53"/>
      <c r="G580" s="53"/>
      <c r="H580" s="53"/>
      <c r="I580" s="53"/>
    </row>
    <row r="581" customFormat="false" ht="12.75" hidden="false" customHeight="true" outlineLevel="0" collapsed="false">
      <c r="B581" s="51"/>
      <c r="D581" s="53"/>
      <c r="E581" s="53"/>
      <c r="F581" s="53"/>
      <c r="G581" s="53"/>
      <c r="H581" s="53"/>
      <c r="I581" s="53"/>
    </row>
    <row r="582" customFormat="false" ht="12.75" hidden="false" customHeight="true" outlineLevel="0" collapsed="false">
      <c r="B582" s="51"/>
      <c r="D582" s="53"/>
      <c r="E582" s="53"/>
      <c r="F582" s="53"/>
      <c r="G582" s="53"/>
      <c r="H582" s="53"/>
      <c r="I582" s="53"/>
    </row>
    <row r="583" customFormat="false" ht="12.75" hidden="false" customHeight="true" outlineLevel="0" collapsed="false">
      <c r="B583" s="51"/>
      <c r="D583" s="53"/>
      <c r="E583" s="53"/>
      <c r="F583" s="53"/>
      <c r="G583" s="53"/>
      <c r="H583" s="53"/>
      <c r="I583" s="53"/>
    </row>
    <row r="584" customFormat="false" ht="12.75" hidden="false" customHeight="true" outlineLevel="0" collapsed="false">
      <c r="B584" s="51"/>
      <c r="D584" s="53"/>
      <c r="E584" s="53"/>
      <c r="F584" s="53"/>
      <c r="G584" s="53"/>
      <c r="H584" s="53"/>
      <c r="I584" s="53"/>
    </row>
    <row r="585" customFormat="false" ht="12.75" hidden="false" customHeight="true" outlineLevel="0" collapsed="false">
      <c r="B585" s="51"/>
      <c r="D585" s="53"/>
      <c r="E585" s="53"/>
      <c r="F585" s="53"/>
      <c r="G585" s="53"/>
      <c r="H585" s="53"/>
      <c r="I585" s="53"/>
    </row>
    <row r="586" customFormat="false" ht="12.75" hidden="false" customHeight="true" outlineLevel="0" collapsed="false">
      <c r="B586" s="51"/>
      <c r="D586" s="53"/>
      <c r="E586" s="53"/>
      <c r="F586" s="53"/>
      <c r="G586" s="53"/>
      <c r="H586" s="53"/>
      <c r="I586" s="53"/>
    </row>
    <row r="587" customFormat="false" ht="12.75" hidden="false" customHeight="true" outlineLevel="0" collapsed="false">
      <c r="B587" s="51"/>
      <c r="D587" s="53"/>
      <c r="E587" s="53"/>
      <c r="F587" s="53"/>
      <c r="G587" s="53"/>
      <c r="H587" s="53"/>
      <c r="I587" s="53"/>
    </row>
    <row r="588" customFormat="false" ht="12.75" hidden="false" customHeight="true" outlineLevel="0" collapsed="false">
      <c r="B588" s="51"/>
      <c r="D588" s="53"/>
      <c r="E588" s="53"/>
      <c r="F588" s="53"/>
      <c r="G588" s="53"/>
      <c r="H588" s="53"/>
      <c r="I588" s="53"/>
    </row>
    <row r="589" customFormat="false" ht="12.75" hidden="false" customHeight="true" outlineLevel="0" collapsed="false">
      <c r="B589" s="51"/>
      <c r="D589" s="53"/>
      <c r="E589" s="53"/>
      <c r="F589" s="53"/>
      <c r="G589" s="53"/>
      <c r="H589" s="53"/>
      <c r="I589" s="53"/>
    </row>
    <row r="590" customFormat="false" ht="12.75" hidden="false" customHeight="true" outlineLevel="0" collapsed="false">
      <c r="B590" s="51"/>
      <c r="D590" s="53"/>
      <c r="E590" s="53"/>
      <c r="F590" s="53"/>
      <c r="G590" s="53"/>
      <c r="H590" s="53"/>
      <c r="I590" s="53"/>
    </row>
    <row r="591" customFormat="false" ht="12.75" hidden="false" customHeight="true" outlineLevel="0" collapsed="false">
      <c r="B591" s="51"/>
      <c r="D591" s="53"/>
      <c r="E591" s="53"/>
      <c r="F591" s="53"/>
      <c r="G591" s="53"/>
      <c r="H591" s="53"/>
      <c r="I591" s="53"/>
    </row>
    <row r="592" customFormat="false" ht="12.75" hidden="false" customHeight="true" outlineLevel="0" collapsed="false">
      <c r="B592" s="51"/>
      <c r="D592" s="53"/>
      <c r="E592" s="53"/>
      <c r="F592" s="53"/>
      <c r="G592" s="53"/>
      <c r="H592" s="53"/>
      <c r="I592" s="53"/>
    </row>
    <row r="593" customFormat="false" ht="12.75" hidden="false" customHeight="true" outlineLevel="0" collapsed="false">
      <c r="B593" s="51"/>
      <c r="D593" s="53"/>
      <c r="E593" s="53"/>
      <c r="F593" s="53"/>
      <c r="G593" s="53"/>
      <c r="H593" s="53"/>
      <c r="I593" s="53"/>
    </row>
    <row r="594" customFormat="false" ht="12.75" hidden="false" customHeight="true" outlineLevel="0" collapsed="false">
      <c r="B594" s="51"/>
      <c r="D594" s="53"/>
      <c r="E594" s="53"/>
      <c r="F594" s="53"/>
      <c r="G594" s="53"/>
      <c r="H594" s="53"/>
      <c r="I594" s="53"/>
    </row>
    <row r="595" customFormat="false" ht="12.75" hidden="false" customHeight="true" outlineLevel="0" collapsed="false">
      <c r="B595" s="51"/>
      <c r="D595" s="53"/>
      <c r="E595" s="53"/>
      <c r="F595" s="53"/>
      <c r="G595" s="53"/>
      <c r="H595" s="53"/>
      <c r="I595" s="53"/>
    </row>
    <row r="596" customFormat="false" ht="12.75" hidden="false" customHeight="true" outlineLevel="0" collapsed="false">
      <c r="B596" s="51"/>
      <c r="D596" s="53"/>
      <c r="E596" s="53"/>
      <c r="F596" s="53"/>
      <c r="G596" s="53"/>
      <c r="H596" s="53"/>
      <c r="I596" s="53"/>
    </row>
    <row r="597" customFormat="false" ht="12.75" hidden="false" customHeight="true" outlineLevel="0" collapsed="false">
      <c r="B597" s="51"/>
      <c r="D597" s="53"/>
      <c r="E597" s="53"/>
      <c r="F597" s="53"/>
      <c r="G597" s="53"/>
      <c r="H597" s="53"/>
      <c r="I597" s="53"/>
    </row>
    <row r="598" customFormat="false" ht="12.75" hidden="false" customHeight="true" outlineLevel="0" collapsed="false">
      <c r="B598" s="51"/>
      <c r="D598" s="53"/>
      <c r="E598" s="53"/>
      <c r="F598" s="53"/>
      <c r="G598" s="53"/>
      <c r="H598" s="53"/>
      <c r="I598" s="53"/>
    </row>
    <row r="599" customFormat="false" ht="12.75" hidden="false" customHeight="true" outlineLevel="0" collapsed="false">
      <c r="B599" s="51"/>
      <c r="D599" s="53"/>
      <c r="E599" s="53"/>
      <c r="F599" s="53"/>
      <c r="G599" s="53"/>
      <c r="H599" s="53"/>
      <c r="I599" s="53"/>
    </row>
    <row r="600" customFormat="false" ht="12.75" hidden="false" customHeight="true" outlineLevel="0" collapsed="false">
      <c r="B600" s="51"/>
      <c r="D600" s="53"/>
      <c r="E600" s="53"/>
      <c r="F600" s="53"/>
      <c r="G600" s="53"/>
      <c r="H600" s="53"/>
      <c r="I600" s="53"/>
    </row>
    <row r="601" customFormat="false" ht="12.75" hidden="false" customHeight="true" outlineLevel="0" collapsed="false">
      <c r="B601" s="51"/>
      <c r="D601" s="53"/>
      <c r="E601" s="53"/>
      <c r="F601" s="53"/>
      <c r="G601" s="53"/>
      <c r="H601" s="53"/>
      <c r="I601" s="53"/>
    </row>
    <row r="602" customFormat="false" ht="12.75" hidden="false" customHeight="true" outlineLevel="0" collapsed="false">
      <c r="B602" s="51"/>
      <c r="D602" s="53"/>
      <c r="E602" s="53"/>
      <c r="F602" s="53"/>
      <c r="G602" s="53"/>
      <c r="H602" s="53"/>
      <c r="I602" s="53"/>
    </row>
    <row r="603" customFormat="false" ht="12.75" hidden="false" customHeight="true" outlineLevel="0" collapsed="false">
      <c r="B603" s="51"/>
      <c r="D603" s="53"/>
      <c r="E603" s="53"/>
      <c r="F603" s="53"/>
      <c r="G603" s="53"/>
      <c r="H603" s="53"/>
      <c r="I603" s="53"/>
    </row>
    <row r="604" customFormat="false" ht="12.75" hidden="false" customHeight="true" outlineLevel="0" collapsed="false">
      <c r="B604" s="51"/>
      <c r="D604" s="53"/>
      <c r="E604" s="53"/>
      <c r="F604" s="53"/>
      <c r="G604" s="53"/>
      <c r="H604" s="53"/>
      <c r="I604" s="53"/>
    </row>
    <row r="605" customFormat="false" ht="12.75" hidden="false" customHeight="true" outlineLevel="0" collapsed="false">
      <c r="B605" s="51"/>
      <c r="D605" s="53"/>
      <c r="E605" s="53"/>
      <c r="F605" s="53"/>
      <c r="G605" s="53"/>
      <c r="H605" s="53"/>
      <c r="I605" s="53"/>
    </row>
    <row r="606" customFormat="false" ht="12.75" hidden="false" customHeight="true" outlineLevel="0" collapsed="false">
      <c r="B606" s="51"/>
      <c r="D606" s="53"/>
      <c r="E606" s="53"/>
      <c r="F606" s="53"/>
      <c r="G606" s="53"/>
      <c r="H606" s="53"/>
      <c r="I606" s="53"/>
    </row>
    <row r="607" customFormat="false" ht="12.75" hidden="false" customHeight="true" outlineLevel="0" collapsed="false">
      <c r="B607" s="51"/>
      <c r="D607" s="53"/>
      <c r="E607" s="53"/>
      <c r="F607" s="53"/>
      <c r="G607" s="53"/>
      <c r="H607" s="53"/>
      <c r="I607" s="53"/>
    </row>
    <row r="608" customFormat="false" ht="12.75" hidden="false" customHeight="true" outlineLevel="0" collapsed="false">
      <c r="B608" s="51"/>
      <c r="D608" s="53"/>
      <c r="E608" s="53"/>
      <c r="F608" s="53"/>
      <c r="G608" s="53"/>
      <c r="H608" s="53"/>
      <c r="I608" s="53"/>
    </row>
    <row r="609" customFormat="false" ht="12.75" hidden="false" customHeight="true" outlineLevel="0" collapsed="false">
      <c r="B609" s="51"/>
      <c r="D609" s="53"/>
      <c r="E609" s="53"/>
      <c r="F609" s="53"/>
      <c r="G609" s="53"/>
      <c r="H609" s="53"/>
      <c r="I609" s="53"/>
    </row>
    <row r="610" customFormat="false" ht="12.75" hidden="false" customHeight="true" outlineLevel="0" collapsed="false">
      <c r="B610" s="51"/>
      <c r="D610" s="53"/>
      <c r="E610" s="53"/>
      <c r="F610" s="53"/>
      <c r="G610" s="53"/>
      <c r="H610" s="53"/>
      <c r="I610" s="53"/>
    </row>
    <row r="611" customFormat="false" ht="12.75" hidden="false" customHeight="true" outlineLevel="0" collapsed="false">
      <c r="B611" s="51"/>
      <c r="D611" s="53"/>
      <c r="E611" s="53"/>
      <c r="F611" s="53"/>
      <c r="G611" s="53"/>
      <c r="H611" s="53"/>
      <c r="I611" s="53"/>
    </row>
    <row r="612" customFormat="false" ht="12.75" hidden="false" customHeight="true" outlineLevel="0" collapsed="false">
      <c r="B612" s="51"/>
      <c r="D612" s="53"/>
      <c r="E612" s="53"/>
      <c r="F612" s="53"/>
      <c r="G612" s="53"/>
      <c r="H612" s="53"/>
      <c r="I612" s="53"/>
    </row>
    <row r="613" customFormat="false" ht="12.75" hidden="false" customHeight="true" outlineLevel="0" collapsed="false">
      <c r="B613" s="51"/>
      <c r="D613" s="53"/>
      <c r="E613" s="53"/>
      <c r="F613" s="53"/>
      <c r="G613" s="53"/>
      <c r="H613" s="53"/>
      <c r="I613" s="53"/>
    </row>
    <row r="614" customFormat="false" ht="12.75" hidden="false" customHeight="true" outlineLevel="0" collapsed="false">
      <c r="B614" s="51"/>
      <c r="D614" s="53"/>
      <c r="E614" s="53"/>
      <c r="F614" s="53"/>
      <c r="G614" s="53"/>
      <c r="H614" s="53"/>
      <c r="I614" s="53"/>
    </row>
    <row r="615" customFormat="false" ht="12.75" hidden="false" customHeight="true" outlineLevel="0" collapsed="false">
      <c r="B615" s="51"/>
      <c r="D615" s="53"/>
      <c r="E615" s="53"/>
      <c r="F615" s="53"/>
      <c r="G615" s="53"/>
      <c r="H615" s="53"/>
      <c r="I615" s="53"/>
    </row>
    <row r="616" customFormat="false" ht="12.75" hidden="false" customHeight="true" outlineLevel="0" collapsed="false">
      <c r="B616" s="51"/>
      <c r="D616" s="53"/>
      <c r="E616" s="53"/>
      <c r="F616" s="53"/>
      <c r="G616" s="53"/>
      <c r="H616" s="53"/>
      <c r="I616" s="53"/>
    </row>
    <row r="617" customFormat="false" ht="12.75" hidden="false" customHeight="true" outlineLevel="0" collapsed="false">
      <c r="B617" s="51"/>
      <c r="D617" s="53"/>
      <c r="E617" s="53"/>
      <c r="F617" s="53"/>
      <c r="G617" s="53"/>
      <c r="H617" s="53"/>
      <c r="I617" s="53"/>
    </row>
    <row r="618" customFormat="false" ht="12.75" hidden="false" customHeight="true" outlineLevel="0" collapsed="false">
      <c r="B618" s="51"/>
      <c r="D618" s="53"/>
      <c r="E618" s="53"/>
      <c r="F618" s="53"/>
      <c r="G618" s="53"/>
      <c r="H618" s="53"/>
      <c r="I618" s="53"/>
    </row>
    <row r="619" customFormat="false" ht="12.75" hidden="false" customHeight="true" outlineLevel="0" collapsed="false">
      <c r="B619" s="51"/>
      <c r="D619" s="53"/>
      <c r="E619" s="53"/>
      <c r="F619" s="53"/>
      <c r="G619" s="53"/>
      <c r="H619" s="53"/>
      <c r="I619" s="53"/>
    </row>
    <row r="620" customFormat="false" ht="12.75" hidden="false" customHeight="true" outlineLevel="0" collapsed="false">
      <c r="B620" s="51"/>
      <c r="D620" s="53"/>
      <c r="E620" s="53"/>
      <c r="F620" s="53"/>
      <c r="G620" s="53"/>
      <c r="H620" s="53"/>
      <c r="I620" s="53"/>
    </row>
    <row r="621" customFormat="false" ht="12.75" hidden="false" customHeight="true" outlineLevel="0" collapsed="false">
      <c r="B621" s="51"/>
      <c r="D621" s="53"/>
      <c r="E621" s="53"/>
      <c r="F621" s="53"/>
      <c r="G621" s="53"/>
      <c r="H621" s="53"/>
      <c r="I621" s="53"/>
    </row>
    <row r="622" customFormat="false" ht="12.75" hidden="false" customHeight="true" outlineLevel="0" collapsed="false">
      <c r="B622" s="51"/>
      <c r="D622" s="53"/>
      <c r="E622" s="53"/>
      <c r="F622" s="53"/>
      <c r="G622" s="53"/>
      <c r="H622" s="53"/>
      <c r="I622" s="53"/>
    </row>
    <row r="623" customFormat="false" ht="12.75" hidden="false" customHeight="true" outlineLevel="0" collapsed="false">
      <c r="B623" s="51"/>
      <c r="D623" s="53"/>
      <c r="E623" s="53"/>
      <c r="F623" s="53"/>
      <c r="G623" s="53"/>
      <c r="H623" s="53"/>
      <c r="I623" s="53"/>
    </row>
    <row r="624" customFormat="false" ht="12.75" hidden="false" customHeight="true" outlineLevel="0" collapsed="false">
      <c r="B624" s="51"/>
      <c r="D624" s="53"/>
      <c r="E624" s="53"/>
      <c r="F624" s="53"/>
      <c r="G624" s="53"/>
      <c r="H624" s="53"/>
      <c r="I624" s="53"/>
    </row>
    <row r="625" customFormat="false" ht="12.75" hidden="false" customHeight="true" outlineLevel="0" collapsed="false">
      <c r="B625" s="51"/>
      <c r="D625" s="53"/>
      <c r="E625" s="53"/>
      <c r="F625" s="53"/>
      <c r="G625" s="53"/>
      <c r="H625" s="53"/>
      <c r="I625" s="53"/>
    </row>
    <row r="626" customFormat="false" ht="12.75" hidden="false" customHeight="true" outlineLevel="0" collapsed="false">
      <c r="B626" s="51"/>
      <c r="D626" s="53"/>
      <c r="E626" s="53"/>
      <c r="F626" s="53"/>
      <c r="G626" s="53"/>
      <c r="H626" s="53"/>
      <c r="I626" s="53"/>
    </row>
    <row r="627" customFormat="false" ht="12.75" hidden="false" customHeight="true" outlineLevel="0" collapsed="false">
      <c r="B627" s="51"/>
      <c r="D627" s="53"/>
      <c r="E627" s="53"/>
      <c r="F627" s="53"/>
      <c r="G627" s="53"/>
      <c r="H627" s="53"/>
      <c r="I627" s="53"/>
    </row>
    <row r="628" customFormat="false" ht="12.75" hidden="false" customHeight="true" outlineLevel="0" collapsed="false">
      <c r="B628" s="51"/>
      <c r="D628" s="53"/>
      <c r="E628" s="53"/>
      <c r="F628" s="53"/>
      <c r="G628" s="53"/>
      <c r="H628" s="53"/>
      <c r="I628" s="53"/>
    </row>
    <row r="629" customFormat="false" ht="12.75" hidden="false" customHeight="true" outlineLevel="0" collapsed="false">
      <c r="B629" s="51"/>
      <c r="D629" s="53"/>
      <c r="E629" s="53"/>
      <c r="F629" s="53"/>
      <c r="G629" s="53"/>
      <c r="H629" s="53"/>
      <c r="I629" s="53"/>
    </row>
    <row r="630" customFormat="false" ht="12.75" hidden="false" customHeight="true" outlineLevel="0" collapsed="false">
      <c r="B630" s="51"/>
      <c r="D630" s="53"/>
      <c r="E630" s="53"/>
      <c r="F630" s="53"/>
      <c r="G630" s="53"/>
      <c r="H630" s="53"/>
      <c r="I630" s="53"/>
    </row>
    <row r="631" customFormat="false" ht="12.75" hidden="false" customHeight="true" outlineLevel="0" collapsed="false">
      <c r="B631" s="51"/>
      <c r="D631" s="53"/>
      <c r="E631" s="53"/>
      <c r="F631" s="53"/>
      <c r="G631" s="53"/>
      <c r="H631" s="53"/>
      <c r="I631" s="53"/>
    </row>
    <row r="632" customFormat="false" ht="12.75" hidden="false" customHeight="true" outlineLevel="0" collapsed="false">
      <c r="B632" s="51"/>
      <c r="D632" s="53"/>
      <c r="E632" s="53"/>
      <c r="F632" s="53"/>
      <c r="G632" s="53"/>
      <c r="H632" s="53"/>
      <c r="I632" s="53"/>
    </row>
    <row r="633" customFormat="false" ht="12.75" hidden="false" customHeight="true" outlineLevel="0" collapsed="false">
      <c r="B633" s="51"/>
      <c r="D633" s="53"/>
      <c r="E633" s="53"/>
      <c r="F633" s="53"/>
      <c r="G633" s="53"/>
      <c r="H633" s="53"/>
      <c r="I633" s="53"/>
    </row>
    <row r="634" customFormat="false" ht="12.75" hidden="false" customHeight="true" outlineLevel="0" collapsed="false">
      <c r="B634" s="51"/>
      <c r="D634" s="53"/>
      <c r="E634" s="53"/>
      <c r="F634" s="53"/>
      <c r="G634" s="53"/>
      <c r="H634" s="53"/>
      <c r="I634" s="53"/>
    </row>
    <row r="635" customFormat="false" ht="12.75" hidden="false" customHeight="true" outlineLevel="0" collapsed="false">
      <c r="B635" s="51"/>
      <c r="D635" s="53"/>
      <c r="E635" s="53"/>
      <c r="F635" s="53"/>
      <c r="G635" s="53"/>
      <c r="H635" s="53"/>
      <c r="I635" s="53"/>
    </row>
    <row r="636" customFormat="false" ht="12.75" hidden="false" customHeight="true" outlineLevel="0" collapsed="false">
      <c r="B636" s="51"/>
      <c r="D636" s="53"/>
      <c r="E636" s="53"/>
      <c r="F636" s="53"/>
      <c r="G636" s="53"/>
      <c r="H636" s="53"/>
      <c r="I636" s="53"/>
    </row>
    <row r="637" customFormat="false" ht="12.75" hidden="false" customHeight="true" outlineLevel="0" collapsed="false">
      <c r="B637" s="51"/>
      <c r="D637" s="53"/>
      <c r="E637" s="53"/>
      <c r="F637" s="53"/>
      <c r="G637" s="53"/>
      <c r="H637" s="53"/>
      <c r="I637" s="53"/>
    </row>
    <row r="638" customFormat="false" ht="12.75" hidden="false" customHeight="true" outlineLevel="0" collapsed="false">
      <c r="B638" s="51"/>
      <c r="D638" s="53"/>
      <c r="E638" s="53"/>
      <c r="F638" s="53"/>
      <c r="G638" s="53"/>
      <c r="H638" s="53"/>
      <c r="I638" s="53"/>
    </row>
    <row r="639" customFormat="false" ht="12.75" hidden="false" customHeight="true" outlineLevel="0" collapsed="false">
      <c r="B639" s="51"/>
      <c r="D639" s="53"/>
      <c r="E639" s="53"/>
      <c r="F639" s="53"/>
      <c r="G639" s="53"/>
      <c r="H639" s="53"/>
      <c r="I639" s="53"/>
    </row>
    <row r="640" customFormat="false" ht="12.75" hidden="false" customHeight="true" outlineLevel="0" collapsed="false">
      <c r="B640" s="51"/>
      <c r="D640" s="53"/>
      <c r="E640" s="53"/>
      <c r="F640" s="53"/>
      <c r="G640" s="53"/>
      <c r="H640" s="53"/>
      <c r="I640" s="53"/>
    </row>
    <row r="641" customFormat="false" ht="12.75" hidden="false" customHeight="true" outlineLevel="0" collapsed="false">
      <c r="B641" s="51"/>
      <c r="D641" s="53"/>
      <c r="E641" s="53"/>
      <c r="F641" s="53"/>
      <c r="G641" s="53"/>
      <c r="H641" s="53"/>
      <c r="I641" s="53"/>
    </row>
    <row r="642" customFormat="false" ht="12.75" hidden="false" customHeight="true" outlineLevel="0" collapsed="false">
      <c r="B642" s="51"/>
      <c r="D642" s="53"/>
      <c r="E642" s="53"/>
      <c r="F642" s="53"/>
      <c r="G642" s="53"/>
      <c r="H642" s="53"/>
      <c r="I642" s="53"/>
    </row>
    <row r="643" customFormat="false" ht="12.75" hidden="false" customHeight="true" outlineLevel="0" collapsed="false">
      <c r="B643" s="51"/>
      <c r="D643" s="53"/>
      <c r="E643" s="53"/>
      <c r="F643" s="53"/>
      <c r="G643" s="53"/>
      <c r="H643" s="53"/>
      <c r="I643" s="53"/>
    </row>
    <row r="644" customFormat="false" ht="12.75" hidden="false" customHeight="true" outlineLevel="0" collapsed="false">
      <c r="B644" s="51"/>
      <c r="D644" s="53"/>
      <c r="E644" s="53"/>
      <c r="F644" s="53"/>
      <c r="G644" s="53"/>
      <c r="H644" s="53"/>
      <c r="I644" s="53"/>
    </row>
    <row r="645" customFormat="false" ht="12.75" hidden="false" customHeight="true" outlineLevel="0" collapsed="false">
      <c r="B645" s="51"/>
      <c r="D645" s="53"/>
      <c r="E645" s="53"/>
      <c r="F645" s="53"/>
      <c r="G645" s="53"/>
      <c r="H645" s="53"/>
      <c r="I645" s="53"/>
    </row>
    <row r="646" customFormat="false" ht="12.75" hidden="false" customHeight="true" outlineLevel="0" collapsed="false">
      <c r="B646" s="51"/>
      <c r="D646" s="53"/>
      <c r="E646" s="53"/>
      <c r="F646" s="53"/>
      <c r="G646" s="53"/>
      <c r="H646" s="53"/>
      <c r="I646" s="53"/>
    </row>
    <row r="647" customFormat="false" ht="12.75" hidden="false" customHeight="true" outlineLevel="0" collapsed="false">
      <c r="B647" s="51"/>
      <c r="D647" s="53"/>
      <c r="E647" s="53"/>
      <c r="F647" s="53"/>
      <c r="G647" s="53"/>
      <c r="H647" s="53"/>
      <c r="I647" s="53"/>
    </row>
    <row r="648" customFormat="false" ht="12.75" hidden="false" customHeight="true" outlineLevel="0" collapsed="false">
      <c r="B648" s="51"/>
      <c r="D648" s="53"/>
      <c r="E648" s="53"/>
      <c r="F648" s="53"/>
      <c r="G648" s="53"/>
      <c r="H648" s="53"/>
      <c r="I648" s="53"/>
    </row>
    <row r="649" customFormat="false" ht="12.75" hidden="false" customHeight="true" outlineLevel="0" collapsed="false">
      <c r="B649" s="51"/>
      <c r="D649" s="53"/>
      <c r="E649" s="53"/>
      <c r="F649" s="53"/>
      <c r="G649" s="53"/>
      <c r="H649" s="53"/>
      <c r="I649" s="53"/>
    </row>
    <row r="650" customFormat="false" ht="12.75" hidden="false" customHeight="true" outlineLevel="0" collapsed="false">
      <c r="B650" s="51"/>
      <c r="D650" s="53"/>
      <c r="E650" s="53"/>
      <c r="F650" s="53"/>
      <c r="G650" s="53"/>
      <c r="H650" s="53"/>
      <c r="I650" s="53"/>
    </row>
    <row r="651" customFormat="false" ht="12.75" hidden="false" customHeight="true" outlineLevel="0" collapsed="false">
      <c r="B651" s="51"/>
      <c r="D651" s="53"/>
      <c r="E651" s="53"/>
      <c r="F651" s="53"/>
      <c r="G651" s="53"/>
      <c r="H651" s="53"/>
      <c r="I651" s="53"/>
    </row>
    <row r="652" customFormat="false" ht="12.75" hidden="false" customHeight="true" outlineLevel="0" collapsed="false">
      <c r="B652" s="51"/>
      <c r="D652" s="53"/>
      <c r="E652" s="53"/>
      <c r="F652" s="53"/>
      <c r="G652" s="53"/>
      <c r="H652" s="53"/>
      <c r="I652" s="53"/>
    </row>
    <row r="653" customFormat="false" ht="12.75" hidden="false" customHeight="true" outlineLevel="0" collapsed="false">
      <c r="B653" s="51"/>
      <c r="D653" s="53"/>
      <c r="E653" s="53"/>
      <c r="F653" s="53"/>
      <c r="G653" s="53"/>
      <c r="H653" s="53"/>
      <c r="I653" s="53"/>
    </row>
    <row r="654" customFormat="false" ht="12.75" hidden="false" customHeight="true" outlineLevel="0" collapsed="false">
      <c r="B654" s="51"/>
      <c r="D654" s="53"/>
      <c r="E654" s="53"/>
      <c r="F654" s="53"/>
      <c r="G654" s="53"/>
      <c r="H654" s="53"/>
      <c r="I654" s="53"/>
    </row>
    <row r="655" customFormat="false" ht="12.75" hidden="false" customHeight="true" outlineLevel="0" collapsed="false">
      <c r="B655" s="51"/>
      <c r="D655" s="53"/>
      <c r="E655" s="53"/>
      <c r="F655" s="53"/>
      <c r="G655" s="53"/>
      <c r="H655" s="53"/>
      <c r="I655" s="53"/>
    </row>
    <row r="656" customFormat="false" ht="12.75" hidden="false" customHeight="true" outlineLevel="0" collapsed="false">
      <c r="B656" s="51"/>
      <c r="D656" s="53"/>
      <c r="E656" s="53"/>
      <c r="F656" s="53"/>
      <c r="G656" s="53"/>
      <c r="H656" s="53"/>
      <c r="I656" s="53"/>
    </row>
    <row r="657" customFormat="false" ht="12.75" hidden="false" customHeight="true" outlineLevel="0" collapsed="false">
      <c r="B657" s="51"/>
      <c r="D657" s="53"/>
      <c r="E657" s="53"/>
      <c r="F657" s="53"/>
      <c r="G657" s="53"/>
      <c r="H657" s="53"/>
      <c r="I657" s="53"/>
    </row>
    <row r="658" customFormat="false" ht="12.75" hidden="false" customHeight="true" outlineLevel="0" collapsed="false">
      <c r="B658" s="51"/>
      <c r="D658" s="53"/>
      <c r="E658" s="53"/>
      <c r="F658" s="53"/>
      <c r="G658" s="53"/>
      <c r="H658" s="53"/>
      <c r="I658" s="53"/>
    </row>
    <row r="659" customFormat="false" ht="12.75" hidden="false" customHeight="true" outlineLevel="0" collapsed="false">
      <c r="B659" s="51"/>
      <c r="D659" s="53"/>
      <c r="E659" s="53"/>
      <c r="F659" s="53"/>
      <c r="G659" s="53"/>
      <c r="H659" s="53"/>
      <c r="I659" s="53"/>
    </row>
    <row r="660" customFormat="false" ht="12.75" hidden="false" customHeight="true" outlineLevel="0" collapsed="false">
      <c r="B660" s="51"/>
      <c r="D660" s="53"/>
      <c r="E660" s="53"/>
      <c r="F660" s="53"/>
      <c r="G660" s="53"/>
      <c r="H660" s="53"/>
      <c r="I660" s="53"/>
    </row>
    <row r="661" customFormat="false" ht="12.75" hidden="false" customHeight="true" outlineLevel="0" collapsed="false">
      <c r="B661" s="51"/>
      <c r="D661" s="53"/>
      <c r="E661" s="53"/>
      <c r="F661" s="53"/>
      <c r="G661" s="53"/>
      <c r="H661" s="53"/>
      <c r="I661" s="53"/>
    </row>
    <row r="662" customFormat="false" ht="12.75" hidden="false" customHeight="true" outlineLevel="0" collapsed="false">
      <c r="B662" s="51"/>
      <c r="D662" s="53"/>
      <c r="E662" s="53"/>
      <c r="F662" s="53"/>
      <c r="G662" s="53"/>
      <c r="H662" s="53"/>
      <c r="I662" s="53"/>
    </row>
    <row r="663" customFormat="false" ht="12.75" hidden="false" customHeight="true" outlineLevel="0" collapsed="false">
      <c r="B663" s="51"/>
      <c r="D663" s="53"/>
      <c r="E663" s="53"/>
      <c r="F663" s="53"/>
      <c r="G663" s="53"/>
      <c r="H663" s="53"/>
      <c r="I663" s="53"/>
    </row>
    <row r="664" customFormat="false" ht="12.75" hidden="false" customHeight="true" outlineLevel="0" collapsed="false">
      <c r="B664" s="51"/>
      <c r="D664" s="53"/>
      <c r="E664" s="53"/>
      <c r="F664" s="53"/>
      <c r="G664" s="53"/>
      <c r="H664" s="53"/>
      <c r="I664" s="53"/>
    </row>
    <row r="665" customFormat="false" ht="12.75" hidden="false" customHeight="true" outlineLevel="0" collapsed="false">
      <c r="B665" s="51"/>
      <c r="D665" s="53"/>
      <c r="E665" s="53"/>
      <c r="F665" s="53"/>
      <c r="G665" s="53"/>
      <c r="H665" s="53"/>
      <c r="I665" s="53"/>
    </row>
    <row r="666" customFormat="false" ht="12.75" hidden="false" customHeight="true" outlineLevel="0" collapsed="false">
      <c r="B666" s="51"/>
      <c r="D666" s="53"/>
      <c r="E666" s="53"/>
      <c r="F666" s="53"/>
      <c r="G666" s="53"/>
      <c r="H666" s="53"/>
      <c r="I666" s="53"/>
    </row>
    <row r="667" customFormat="false" ht="12.75" hidden="false" customHeight="true" outlineLevel="0" collapsed="false">
      <c r="B667" s="51"/>
      <c r="D667" s="53"/>
      <c r="E667" s="53"/>
      <c r="F667" s="53"/>
      <c r="G667" s="53"/>
      <c r="H667" s="53"/>
      <c r="I667" s="53"/>
    </row>
    <row r="668" customFormat="false" ht="12.75" hidden="false" customHeight="true" outlineLevel="0" collapsed="false">
      <c r="B668" s="51"/>
      <c r="D668" s="53"/>
      <c r="E668" s="53"/>
      <c r="F668" s="53"/>
      <c r="G668" s="53"/>
      <c r="H668" s="53"/>
      <c r="I668" s="53"/>
    </row>
    <row r="669" customFormat="false" ht="12.75" hidden="false" customHeight="true" outlineLevel="0" collapsed="false">
      <c r="B669" s="51"/>
      <c r="D669" s="53"/>
      <c r="E669" s="53"/>
      <c r="F669" s="53"/>
      <c r="G669" s="53"/>
      <c r="H669" s="53"/>
      <c r="I669" s="53"/>
    </row>
    <row r="670" customFormat="false" ht="12.75" hidden="false" customHeight="true" outlineLevel="0" collapsed="false">
      <c r="B670" s="51"/>
      <c r="D670" s="53"/>
      <c r="E670" s="53"/>
      <c r="F670" s="53"/>
      <c r="G670" s="53"/>
      <c r="H670" s="53"/>
      <c r="I670" s="53"/>
    </row>
    <row r="671" customFormat="false" ht="12.75" hidden="false" customHeight="true" outlineLevel="0" collapsed="false">
      <c r="B671" s="51"/>
      <c r="D671" s="53"/>
      <c r="E671" s="53"/>
      <c r="F671" s="53"/>
      <c r="G671" s="53"/>
      <c r="H671" s="53"/>
      <c r="I671" s="53"/>
    </row>
    <row r="672" customFormat="false" ht="12.75" hidden="false" customHeight="true" outlineLevel="0" collapsed="false">
      <c r="B672" s="51"/>
      <c r="D672" s="53"/>
      <c r="E672" s="53"/>
      <c r="F672" s="53"/>
      <c r="G672" s="53"/>
      <c r="H672" s="53"/>
      <c r="I672" s="53"/>
    </row>
    <row r="673" customFormat="false" ht="12.75" hidden="false" customHeight="true" outlineLevel="0" collapsed="false">
      <c r="B673" s="51"/>
      <c r="D673" s="53"/>
      <c r="E673" s="53"/>
      <c r="F673" s="53"/>
      <c r="G673" s="53"/>
      <c r="H673" s="53"/>
      <c r="I673" s="53"/>
    </row>
    <row r="674" customFormat="false" ht="12.75" hidden="false" customHeight="true" outlineLevel="0" collapsed="false">
      <c r="B674" s="51"/>
      <c r="D674" s="53"/>
      <c r="E674" s="53"/>
      <c r="F674" s="53"/>
      <c r="G674" s="53"/>
      <c r="H674" s="53"/>
      <c r="I674" s="53"/>
    </row>
    <row r="675" customFormat="false" ht="12.75" hidden="false" customHeight="true" outlineLevel="0" collapsed="false">
      <c r="B675" s="51"/>
      <c r="D675" s="53"/>
      <c r="E675" s="53"/>
      <c r="F675" s="53"/>
      <c r="G675" s="53"/>
      <c r="H675" s="53"/>
      <c r="I675" s="53"/>
    </row>
    <row r="676" customFormat="false" ht="12.75" hidden="false" customHeight="true" outlineLevel="0" collapsed="false">
      <c r="B676" s="51"/>
      <c r="D676" s="53"/>
      <c r="E676" s="53"/>
      <c r="F676" s="53"/>
      <c r="G676" s="53"/>
      <c r="H676" s="53"/>
      <c r="I676" s="53"/>
    </row>
    <row r="677" customFormat="false" ht="12.75" hidden="false" customHeight="true" outlineLevel="0" collapsed="false">
      <c r="B677" s="51"/>
      <c r="D677" s="53"/>
      <c r="E677" s="53"/>
      <c r="F677" s="53"/>
      <c r="G677" s="53"/>
      <c r="H677" s="53"/>
      <c r="I677" s="53"/>
    </row>
    <row r="678" customFormat="false" ht="12.75" hidden="false" customHeight="true" outlineLevel="0" collapsed="false">
      <c r="B678" s="51"/>
      <c r="D678" s="53"/>
      <c r="E678" s="53"/>
      <c r="F678" s="53"/>
      <c r="G678" s="53"/>
      <c r="H678" s="53"/>
      <c r="I678" s="53"/>
    </row>
    <row r="679" customFormat="false" ht="12.75" hidden="false" customHeight="true" outlineLevel="0" collapsed="false">
      <c r="B679" s="51"/>
      <c r="D679" s="53"/>
      <c r="E679" s="53"/>
      <c r="F679" s="53"/>
      <c r="G679" s="53"/>
      <c r="H679" s="53"/>
      <c r="I679" s="53"/>
    </row>
    <row r="680" customFormat="false" ht="12.75" hidden="false" customHeight="true" outlineLevel="0" collapsed="false">
      <c r="B680" s="51"/>
      <c r="D680" s="53"/>
      <c r="E680" s="53"/>
      <c r="F680" s="53"/>
      <c r="G680" s="53"/>
      <c r="H680" s="53"/>
      <c r="I680" s="53"/>
    </row>
    <row r="681" customFormat="false" ht="12.75" hidden="false" customHeight="true" outlineLevel="0" collapsed="false">
      <c r="B681" s="51"/>
      <c r="D681" s="53"/>
      <c r="E681" s="53"/>
      <c r="F681" s="53"/>
      <c r="G681" s="53"/>
      <c r="H681" s="53"/>
      <c r="I681" s="53"/>
    </row>
    <row r="682" customFormat="false" ht="12.75" hidden="false" customHeight="true" outlineLevel="0" collapsed="false">
      <c r="B682" s="51"/>
      <c r="D682" s="53"/>
      <c r="E682" s="53"/>
      <c r="F682" s="53"/>
      <c r="G682" s="53"/>
      <c r="H682" s="53"/>
      <c r="I682" s="53"/>
    </row>
    <row r="683" customFormat="false" ht="12.75" hidden="false" customHeight="true" outlineLevel="0" collapsed="false">
      <c r="B683" s="51"/>
      <c r="D683" s="53"/>
      <c r="E683" s="53"/>
      <c r="F683" s="53"/>
      <c r="G683" s="53"/>
      <c r="H683" s="53"/>
      <c r="I683" s="53"/>
    </row>
    <row r="684" customFormat="false" ht="12.75" hidden="false" customHeight="true" outlineLevel="0" collapsed="false">
      <c r="B684" s="51"/>
      <c r="D684" s="53"/>
      <c r="E684" s="53"/>
      <c r="F684" s="53"/>
      <c r="G684" s="53"/>
      <c r="H684" s="53"/>
      <c r="I684" s="53"/>
    </row>
    <row r="685" customFormat="false" ht="12.75" hidden="false" customHeight="true" outlineLevel="0" collapsed="false">
      <c r="B685" s="51"/>
      <c r="D685" s="53"/>
      <c r="E685" s="53"/>
      <c r="F685" s="53"/>
      <c r="G685" s="53"/>
      <c r="H685" s="53"/>
      <c r="I685" s="53"/>
    </row>
    <row r="686" customFormat="false" ht="12.75" hidden="false" customHeight="true" outlineLevel="0" collapsed="false">
      <c r="B686" s="51"/>
      <c r="D686" s="53"/>
      <c r="E686" s="53"/>
      <c r="F686" s="53"/>
      <c r="G686" s="53"/>
      <c r="H686" s="53"/>
      <c r="I686" s="53"/>
    </row>
    <row r="687" customFormat="false" ht="12.75" hidden="false" customHeight="true" outlineLevel="0" collapsed="false">
      <c r="B687" s="51"/>
      <c r="D687" s="53"/>
      <c r="E687" s="53"/>
      <c r="F687" s="53"/>
      <c r="G687" s="53"/>
      <c r="H687" s="53"/>
      <c r="I687" s="53"/>
    </row>
    <row r="688" customFormat="false" ht="12.75" hidden="false" customHeight="true" outlineLevel="0" collapsed="false">
      <c r="B688" s="51"/>
      <c r="D688" s="53"/>
      <c r="E688" s="53"/>
      <c r="F688" s="53"/>
      <c r="G688" s="53"/>
      <c r="H688" s="53"/>
      <c r="I688" s="53"/>
    </row>
    <row r="689" customFormat="false" ht="12.75" hidden="false" customHeight="true" outlineLevel="0" collapsed="false">
      <c r="B689" s="51"/>
      <c r="D689" s="53"/>
      <c r="E689" s="53"/>
      <c r="F689" s="53"/>
      <c r="G689" s="53"/>
      <c r="H689" s="53"/>
      <c r="I689" s="53"/>
    </row>
    <row r="690" customFormat="false" ht="12.75" hidden="false" customHeight="true" outlineLevel="0" collapsed="false">
      <c r="B690" s="51"/>
      <c r="D690" s="53"/>
      <c r="E690" s="53"/>
      <c r="F690" s="53"/>
      <c r="G690" s="53"/>
      <c r="H690" s="53"/>
      <c r="I690" s="53"/>
    </row>
    <row r="691" customFormat="false" ht="12.75" hidden="false" customHeight="true" outlineLevel="0" collapsed="false">
      <c r="B691" s="51"/>
      <c r="D691" s="53"/>
      <c r="E691" s="53"/>
      <c r="F691" s="53"/>
      <c r="G691" s="53"/>
      <c r="H691" s="53"/>
      <c r="I691" s="53"/>
    </row>
    <row r="692" customFormat="false" ht="12.75" hidden="false" customHeight="true" outlineLevel="0" collapsed="false">
      <c r="B692" s="51"/>
      <c r="D692" s="53"/>
      <c r="E692" s="53"/>
      <c r="F692" s="53"/>
      <c r="G692" s="53"/>
      <c r="H692" s="53"/>
      <c r="I692" s="53"/>
    </row>
    <row r="693" customFormat="false" ht="12.75" hidden="false" customHeight="true" outlineLevel="0" collapsed="false">
      <c r="B693" s="51"/>
      <c r="D693" s="53"/>
      <c r="E693" s="53"/>
      <c r="F693" s="53"/>
      <c r="G693" s="53"/>
      <c r="H693" s="53"/>
      <c r="I693" s="53"/>
    </row>
    <row r="694" customFormat="false" ht="12.75" hidden="false" customHeight="true" outlineLevel="0" collapsed="false">
      <c r="B694" s="51"/>
      <c r="D694" s="53"/>
      <c r="E694" s="53"/>
      <c r="F694" s="53"/>
      <c r="G694" s="53"/>
      <c r="H694" s="53"/>
      <c r="I694" s="53"/>
    </row>
    <row r="695" customFormat="false" ht="12.75" hidden="false" customHeight="true" outlineLevel="0" collapsed="false">
      <c r="B695" s="51"/>
      <c r="D695" s="53"/>
      <c r="E695" s="53"/>
      <c r="F695" s="53"/>
      <c r="G695" s="53"/>
      <c r="H695" s="53"/>
      <c r="I695" s="53"/>
    </row>
    <row r="696" customFormat="false" ht="12.75" hidden="false" customHeight="true" outlineLevel="0" collapsed="false">
      <c r="B696" s="51"/>
      <c r="D696" s="53"/>
      <c r="E696" s="53"/>
      <c r="F696" s="53"/>
      <c r="G696" s="53"/>
      <c r="H696" s="53"/>
      <c r="I696" s="53"/>
    </row>
    <row r="697" customFormat="false" ht="12.75" hidden="false" customHeight="true" outlineLevel="0" collapsed="false">
      <c r="B697" s="51"/>
      <c r="D697" s="53"/>
      <c r="E697" s="53"/>
      <c r="F697" s="53"/>
      <c r="G697" s="53"/>
      <c r="H697" s="53"/>
      <c r="I697" s="53"/>
    </row>
    <row r="698" customFormat="false" ht="12.75" hidden="false" customHeight="true" outlineLevel="0" collapsed="false">
      <c r="B698" s="51"/>
      <c r="D698" s="53"/>
      <c r="E698" s="53"/>
      <c r="F698" s="53"/>
      <c r="G698" s="53"/>
      <c r="H698" s="53"/>
      <c r="I698" s="53"/>
    </row>
    <row r="699" customFormat="false" ht="12.75" hidden="false" customHeight="true" outlineLevel="0" collapsed="false">
      <c r="B699" s="51"/>
      <c r="D699" s="53"/>
      <c r="E699" s="53"/>
      <c r="F699" s="53"/>
      <c r="G699" s="53"/>
      <c r="H699" s="53"/>
      <c r="I699" s="53"/>
    </row>
    <row r="700" customFormat="false" ht="12.75" hidden="false" customHeight="true" outlineLevel="0" collapsed="false">
      <c r="B700" s="51"/>
      <c r="D700" s="53"/>
      <c r="E700" s="53"/>
      <c r="F700" s="53"/>
      <c r="G700" s="53"/>
      <c r="H700" s="53"/>
      <c r="I700" s="53"/>
    </row>
    <row r="701" customFormat="false" ht="12.75" hidden="false" customHeight="true" outlineLevel="0" collapsed="false">
      <c r="B701" s="51"/>
      <c r="D701" s="53"/>
      <c r="E701" s="53"/>
      <c r="F701" s="53"/>
      <c r="G701" s="53"/>
      <c r="H701" s="53"/>
      <c r="I701" s="53"/>
    </row>
    <row r="702" customFormat="false" ht="12.75" hidden="false" customHeight="true" outlineLevel="0" collapsed="false">
      <c r="B702" s="51"/>
      <c r="D702" s="53"/>
      <c r="E702" s="53"/>
      <c r="F702" s="53"/>
      <c r="G702" s="53"/>
      <c r="H702" s="53"/>
      <c r="I702" s="53"/>
    </row>
    <row r="703" customFormat="false" ht="12.75" hidden="false" customHeight="true" outlineLevel="0" collapsed="false">
      <c r="B703" s="51"/>
      <c r="D703" s="53"/>
      <c r="E703" s="53"/>
      <c r="F703" s="53"/>
      <c r="G703" s="53"/>
      <c r="H703" s="53"/>
      <c r="I703" s="53"/>
    </row>
    <row r="704" customFormat="false" ht="12.75" hidden="false" customHeight="true" outlineLevel="0" collapsed="false">
      <c r="B704" s="51"/>
      <c r="D704" s="53"/>
      <c r="E704" s="53"/>
      <c r="F704" s="53"/>
      <c r="G704" s="53"/>
      <c r="H704" s="53"/>
      <c r="I704" s="53"/>
    </row>
    <row r="705" customFormat="false" ht="12.75" hidden="false" customHeight="true" outlineLevel="0" collapsed="false">
      <c r="B705" s="51"/>
      <c r="D705" s="53"/>
      <c r="E705" s="53"/>
      <c r="F705" s="53"/>
      <c r="G705" s="53"/>
      <c r="H705" s="53"/>
      <c r="I705" s="53"/>
    </row>
    <row r="706" customFormat="false" ht="12.75" hidden="false" customHeight="true" outlineLevel="0" collapsed="false">
      <c r="B706" s="51"/>
      <c r="D706" s="53"/>
      <c r="E706" s="53"/>
      <c r="F706" s="53"/>
      <c r="G706" s="53"/>
      <c r="H706" s="53"/>
      <c r="I706" s="53"/>
    </row>
    <row r="707" customFormat="false" ht="12.75" hidden="false" customHeight="true" outlineLevel="0" collapsed="false">
      <c r="B707" s="51"/>
      <c r="D707" s="53"/>
      <c r="E707" s="53"/>
      <c r="F707" s="53"/>
      <c r="G707" s="53"/>
      <c r="H707" s="53"/>
      <c r="I707" s="53"/>
    </row>
    <row r="708" customFormat="false" ht="12.75" hidden="false" customHeight="true" outlineLevel="0" collapsed="false">
      <c r="B708" s="51"/>
      <c r="D708" s="53"/>
      <c r="E708" s="53"/>
      <c r="F708" s="53"/>
      <c r="G708" s="53"/>
      <c r="H708" s="53"/>
      <c r="I708" s="53"/>
    </row>
    <row r="709" customFormat="false" ht="12.75" hidden="false" customHeight="true" outlineLevel="0" collapsed="false">
      <c r="B709" s="51"/>
      <c r="D709" s="53"/>
      <c r="E709" s="53"/>
      <c r="F709" s="53"/>
      <c r="G709" s="53"/>
      <c r="H709" s="53"/>
      <c r="I709" s="53"/>
    </row>
    <row r="710" customFormat="false" ht="12.75" hidden="false" customHeight="true" outlineLevel="0" collapsed="false">
      <c r="B710" s="51"/>
      <c r="D710" s="53"/>
      <c r="E710" s="53"/>
      <c r="F710" s="53"/>
      <c r="G710" s="53"/>
      <c r="H710" s="53"/>
      <c r="I710" s="53"/>
    </row>
    <row r="711" customFormat="false" ht="12.75" hidden="false" customHeight="true" outlineLevel="0" collapsed="false">
      <c r="B711" s="51"/>
      <c r="D711" s="53"/>
      <c r="E711" s="53"/>
      <c r="F711" s="53"/>
      <c r="G711" s="53"/>
      <c r="H711" s="53"/>
      <c r="I711" s="53"/>
    </row>
    <row r="712" customFormat="false" ht="12.75" hidden="false" customHeight="true" outlineLevel="0" collapsed="false">
      <c r="B712" s="51"/>
      <c r="D712" s="53"/>
      <c r="E712" s="53"/>
      <c r="F712" s="53"/>
      <c r="G712" s="53"/>
      <c r="H712" s="53"/>
      <c r="I712" s="53"/>
    </row>
    <row r="713" customFormat="false" ht="12.75" hidden="false" customHeight="true" outlineLevel="0" collapsed="false">
      <c r="B713" s="51"/>
      <c r="D713" s="53"/>
      <c r="E713" s="53"/>
      <c r="F713" s="53"/>
      <c r="G713" s="53"/>
      <c r="H713" s="53"/>
      <c r="I713" s="53"/>
    </row>
    <row r="714" customFormat="false" ht="12.75" hidden="false" customHeight="true" outlineLevel="0" collapsed="false">
      <c r="B714" s="51"/>
      <c r="D714" s="53"/>
      <c r="E714" s="53"/>
      <c r="F714" s="53"/>
      <c r="G714" s="53"/>
      <c r="H714" s="53"/>
      <c r="I714" s="53"/>
    </row>
    <row r="715" customFormat="false" ht="12.75" hidden="false" customHeight="true" outlineLevel="0" collapsed="false">
      <c r="B715" s="51"/>
      <c r="D715" s="53"/>
      <c r="E715" s="53"/>
      <c r="F715" s="53"/>
      <c r="G715" s="53"/>
      <c r="H715" s="53"/>
      <c r="I715" s="53"/>
    </row>
    <row r="716" customFormat="false" ht="12.75" hidden="false" customHeight="true" outlineLevel="0" collapsed="false">
      <c r="B716" s="51"/>
      <c r="D716" s="53"/>
      <c r="E716" s="53"/>
      <c r="F716" s="53"/>
      <c r="G716" s="53"/>
      <c r="H716" s="53"/>
      <c r="I716" s="53"/>
    </row>
    <row r="717" customFormat="false" ht="12.75" hidden="false" customHeight="true" outlineLevel="0" collapsed="false">
      <c r="B717" s="51"/>
      <c r="D717" s="53"/>
      <c r="E717" s="53"/>
      <c r="F717" s="53"/>
      <c r="G717" s="53"/>
      <c r="H717" s="53"/>
      <c r="I717" s="53"/>
    </row>
    <row r="718" customFormat="false" ht="12.75" hidden="false" customHeight="true" outlineLevel="0" collapsed="false">
      <c r="B718" s="51"/>
      <c r="D718" s="53"/>
      <c r="E718" s="53"/>
      <c r="F718" s="53"/>
      <c r="G718" s="53"/>
      <c r="H718" s="53"/>
      <c r="I718" s="53"/>
    </row>
    <row r="719" customFormat="false" ht="12.75" hidden="false" customHeight="true" outlineLevel="0" collapsed="false">
      <c r="B719" s="51"/>
      <c r="D719" s="53"/>
      <c r="E719" s="53"/>
      <c r="F719" s="53"/>
      <c r="G719" s="53"/>
      <c r="H719" s="53"/>
      <c r="I719" s="53"/>
    </row>
    <row r="720" customFormat="false" ht="12.75" hidden="false" customHeight="true" outlineLevel="0" collapsed="false">
      <c r="B720" s="51"/>
      <c r="D720" s="53"/>
      <c r="E720" s="53"/>
      <c r="F720" s="53"/>
      <c r="G720" s="53"/>
      <c r="H720" s="53"/>
      <c r="I720" s="53"/>
    </row>
    <row r="721" customFormat="false" ht="12.75" hidden="false" customHeight="true" outlineLevel="0" collapsed="false">
      <c r="B721" s="51"/>
      <c r="D721" s="53"/>
      <c r="E721" s="53"/>
      <c r="F721" s="53"/>
      <c r="G721" s="53"/>
      <c r="H721" s="53"/>
      <c r="I721" s="53"/>
    </row>
    <row r="722" customFormat="false" ht="12.75" hidden="false" customHeight="true" outlineLevel="0" collapsed="false">
      <c r="B722" s="51"/>
      <c r="D722" s="53"/>
      <c r="E722" s="53"/>
      <c r="F722" s="53"/>
      <c r="G722" s="53"/>
      <c r="H722" s="53"/>
      <c r="I722" s="53"/>
    </row>
    <row r="723" customFormat="false" ht="12.75" hidden="false" customHeight="true" outlineLevel="0" collapsed="false">
      <c r="B723" s="51"/>
      <c r="D723" s="53"/>
      <c r="E723" s="53"/>
      <c r="F723" s="53"/>
      <c r="G723" s="53"/>
      <c r="H723" s="53"/>
      <c r="I723" s="53"/>
    </row>
    <row r="724" customFormat="false" ht="12.75" hidden="false" customHeight="true" outlineLevel="0" collapsed="false">
      <c r="B724" s="51"/>
      <c r="D724" s="53"/>
      <c r="E724" s="53"/>
      <c r="F724" s="53"/>
      <c r="G724" s="53"/>
      <c r="H724" s="53"/>
      <c r="I724" s="53"/>
    </row>
    <row r="725" customFormat="false" ht="12.75" hidden="false" customHeight="true" outlineLevel="0" collapsed="false">
      <c r="B725" s="51"/>
      <c r="D725" s="53"/>
      <c r="E725" s="53"/>
      <c r="F725" s="53"/>
      <c r="G725" s="53"/>
      <c r="H725" s="53"/>
      <c r="I725" s="53"/>
    </row>
    <row r="726" customFormat="false" ht="12.75" hidden="false" customHeight="true" outlineLevel="0" collapsed="false">
      <c r="B726" s="51"/>
      <c r="D726" s="53"/>
      <c r="E726" s="53"/>
      <c r="F726" s="53"/>
      <c r="G726" s="53"/>
      <c r="H726" s="53"/>
      <c r="I726" s="53"/>
    </row>
    <row r="727" customFormat="false" ht="12.75" hidden="false" customHeight="true" outlineLevel="0" collapsed="false">
      <c r="B727" s="51"/>
      <c r="D727" s="53"/>
      <c r="E727" s="53"/>
      <c r="F727" s="53"/>
      <c r="G727" s="53"/>
      <c r="H727" s="53"/>
      <c r="I727" s="53"/>
    </row>
    <row r="728" customFormat="false" ht="12.75" hidden="false" customHeight="true" outlineLevel="0" collapsed="false">
      <c r="B728" s="51"/>
      <c r="D728" s="53"/>
      <c r="E728" s="53"/>
      <c r="F728" s="53"/>
      <c r="G728" s="53"/>
      <c r="H728" s="53"/>
      <c r="I728" s="53"/>
    </row>
    <row r="729" customFormat="false" ht="12.75" hidden="false" customHeight="true" outlineLevel="0" collapsed="false">
      <c r="B729" s="51"/>
      <c r="D729" s="53"/>
      <c r="E729" s="53"/>
      <c r="F729" s="53"/>
      <c r="G729" s="53"/>
      <c r="H729" s="53"/>
      <c r="I729" s="53"/>
    </row>
    <row r="730" customFormat="false" ht="12.75" hidden="false" customHeight="true" outlineLevel="0" collapsed="false">
      <c r="B730" s="51"/>
      <c r="D730" s="53"/>
      <c r="E730" s="53"/>
      <c r="F730" s="53"/>
      <c r="G730" s="53"/>
      <c r="H730" s="53"/>
      <c r="I730" s="53"/>
    </row>
    <row r="731" customFormat="false" ht="12.75" hidden="false" customHeight="true" outlineLevel="0" collapsed="false">
      <c r="B731" s="51"/>
      <c r="D731" s="53"/>
      <c r="E731" s="53"/>
      <c r="F731" s="53"/>
      <c r="G731" s="53"/>
      <c r="H731" s="53"/>
      <c r="I731" s="53"/>
    </row>
    <row r="732" customFormat="false" ht="12.75" hidden="false" customHeight="true" outlineLevel="0" collapsed="false">
      <c r="B732" s="51"/>
      <c r="D732" s="53"/>
      <c r="E732" s="53"/>
      <c r="F732" s="53"/>
      <c r="G732" s="53"/>
      <c r="H732" s="53"/>
      <c r="I732" s="53"/>
    </row>
    <row r="733" customFormat="false" ht="12.75" hidden="false" customHeight="true" outlineLevel="0" collapsed="false">
      <c r="B733" s="51"/>
      <c r="D733" s="53"/>
      <c r="E733" s="53"/>
      <c r="F733" s="53"/>
      <c r="G733" s="53"/>
      <c r="H733" s="53"/>
      <c r="I733" s="53"/>
    </row>
    <row r="734" customFormat="false" ht="12.75" hidden="false" customHeight="true" outlineLevel="0" collapsed="false">
      <c r="B734" s="51"/>
      <c r="D734" s="53"/>
      <c r="E734" s="53"/>
      <c r="F734" s="53"/>
      <c r="G734" s="53"/>
      <c r="H734" s="53"/>
      <c r="I734" s="53"/>
    </row>
    <row r="735" customFormat="false" ht="12.75" hidden="false" customHeight="true" outlineLevel="0" collapsed="false">
      <c r="B735" s="51"/>
      <c r="D735" s="53"/>
      <c r="E735" s="53"/>
      <c r="F735" s="53"/>
      <c r="G735" s="53"/>
      <c r="H735" s="53"/>
      <c r="I735" s="53"/>
    </row>
    <row r="736" customFormat="false" ht="12.75" hidden="false" customHeight="true" outlineLevel="0" collapsed="false">
      <c r="B736" s="51"/>
      <c r="D736" s="53"/>
      <c r="E736" s="53"/>
      <c r="F736" s="53"/>
      <c r="G736" s="53"/>
      <c r="H736" s="53"/>
      <c r="I736" s="53"/>
    </row>
    <row r="737" customFormat="false" ht="12.75" hidden="false" customHeight="true" outlineLevel="0" collapsed="false">
      <c r="B737" s="51"/>
      <c r="D737" s="53"/>
      <c r="E737" s="53"/>
      <c r="F737" s="53"/>
      <c r="G737" s="53"/>
      <c r="H737" s="53"/>
      <c r="I737" s="53"/>
    </row>
    <row r="738" customFormat="false" ht="12.75" hidden="false" customHeight="true" outlineLevel="0" collapsed="false">
      <c r="B738" s="51"/>
      <c r="D738" s="53"/>
      <c r="E738" s="53"/>
      <c r="F738" s="53"/>
      <c r="G738" s="53"/>
      <c r="H738" s="53"/>
      <c r="I738" s="53"/>
    </row>
    <row r="739" customFormat="false" ht="12.75" hidden="false" customHeight="true" outlineLevel="0" collapsed="false">
      <c r="B739" s="51"/>
      <c r="D739" s="53"/>
      <c r="E739" s="53"/>
      <c r="F739" s="53"/>
      <c r="G739" s="53"/>
      <c r="H739" s="53"/>
      <c r="I739" s="53"/>
    </row>
    <row r="740" customFormat="false" ht="12.75" hidden="false" customHeight="true" outlineLevel="0" collapsed="false">
      <c r="B740" s="51"/>
      <c r="D740" s="53"/>
      <c r="E740" s="53"/>
      <c r="F740" s="53"/>
      <c r="G740" s="53"/>
      <c r="H740" s="53"/>
      <c r="I740" s="53"/>
    </row>
    <row r="741" customFormat="false" ht="12.75" hidden="false" customHeight="true" outlineLevel="0" collapsed="false">
      <c r="B741" s="51"/>
      <c r="D741" s="53"/>
      <c r="E741" s="53"/>
      <c r="F741" s="53"/>
      <c r="G741" s="53"/>
      <c r="H741" s="53"/>
      <c r="I741" s="53"/>
    </row>
    <row r="742" customFormat="false" ht="12.75" hidden="false" customHeight="true" outlineLevel="0" collapsed="false">
      <c r="B742" s="51"/>
      <c r="D742" s="53"/>
      <c r="E742" s="53"/>
      <c r="F742" s="53"/>
      <c r="G742" s="53"/>
      <c r="H742" s="53"/>
      <c r="I742" s="53"/>
    </row>
    <row r="743" customFormat="false" ht="12.75" hidden="false" customHeight="true" outlineLevel="0" collapsed="false">
      <c r="B743" s="51"/>
      <c r="D743" s="53"/>
      <c r="E743" s="53"/>
      <c r="F743" s="53"/>
      <c r="G743" s="53"/>
      <c r="H743" s="53"/>
      <c r="I743" s="53"/>
    </row>
    <row r="744" customFormat="false" ht="12.75" hidden="false" customHeight="true" outlineLevel="0" collapsed="false">
      <c r="B744" s="51"/>
      <c r="D744" s="53"/>
      <c r="E744" s="53"/>
      <c r="F744" s="53"/>
      <c r="G744" s="53"/>
      <c r="H744" s="53"/>
      <c r="I744" s="53"/>
    </row>
    <row r="745" customFormat="false" ht="12.75" hidden="false" customHeight="true" outlineLevel="0" collapsed="false">
      <c r="B745" s="51"/>
      <c r="D745" s="53"/>
      <c r="E745" s="53"/>
      <c r="F745" s="53"/>
      <c r="G745" s="53"/>
      <c r="H745" s="53"/>
      <c r="I745" s="53"/>
    </row>
    <row r="746" customFormat="false" ht="12.75" hidden="false" customHeight="true" outlineLevel="0" collapsed="false">
      <c r="B746" s="51"/>
      <c r="D746" s="53"/>
      <c r="E746" s="53"/>
      <c r="F746" s="53"/>
      <c r="G746" s="53"/>
      <c r="H746" s="53"/>
      <c r="I746" s="53"/>
    </row>
    <row r="747" customFormat="false" ht="12.75" hidden="false" customHeight="true" outlineLevel="0" collapsed="false">
      <c r="B747" s="51"/>
      <c r="D747" s="53"/>
      <c r="E747" s="53"/>
      <c r="F747" s="53"/>
      <c r="G747" s="53"/>
      <c r="H747" s="53"/>
      <c r="I747" s="53"/>
    </row>
    <row r="748" customFormat="false" ht="12.75" hidden="false" customHeight="true" outlineLevel="0" collapsed="false">
      <c r="B748" s="51"/>
      <c r="D748" s="53"/>
      <c r="E748" s="53"/>
      <c r="F748" s="53"/>
      <c r="G748" s="53"/>
      <c r="H748" s="53"/>
      <c r="I748" s="53"/>
    </row>
    <row r="749" customFormat="false" ht="12.75" hidden="false" customHeight="true" outlineLevel="0" collapsed="false">
      <c r="B749" s="51"/>
      <c r="D749" s="53"/>
      <c r="E749" s="53"/>
      <c r="F749" s="53"/>
      <c r="G749" s="53"/>
      <c r="H749" s="53"/>
      <c r="I749" s="53"/>
    </row>
    <row r="750" customFormat="false" ht="12.75" hidden="false" customHeight="true" outlineLevel="0" collapsed="false">
      <c r="B750" s="51"/>
      <c r="D750" s="53"/>
      <c r="E750" s="53"/>
      <c r="F750" s="53"/>
      <c r="G750" s="53"/>
      <c r="H750" s="53"/>
      <c r="I750" s="53"/>
    </row>
    <row r="751" customFormat="false" ht="12.75" hidden="false" customHeight="true" outlineLevel="0" collapsed="false">
      <c r="B751" s="51"/>
      <c r="D751" s="53"/>
      <c r="E751" s="53"/>
      <c r="F751" s="53"/>
      <c r="G751" s="53"/>
      <c r="H751" s="53"/>
      <c r="I751" s="53"/>
    </row>
    <row r="752" customFormat="false" ht="12.75" hidden="false" customHeight="true" outlineLevel="0" collapsed="false">
      <c r="B752" s="51"/>
      <c r="D752" s="53"/>
      <c r="E752" s="53"/>
      <c r="F752" s="53"/>
      <c r="G752" s="53"/>
      <c r="H752" s="53"/>
      <c r="I752" s="53"/>
    </row>
    <row r="753" customFormat="false" ht="12.75" hidden="false" customHeight="true" outlineLevel="0" collapsed="false">
      <c r="B753" s="51"/>
      <c r="D753" s="53"/>
      <c r="E753" s="53"/>
      <c r="F753" s="53"/>
      <c r="G753" s="53"/>
      <c r="H753" s="53"/>
      <c r="I753" s="53"/>
    </row>
    <row r="754" customFormat="false" ht="12.75" hidden="false" customHeight="true" outlineLevel="0" collapsed="false">
      <c r="B754" s="51"/>
      <c r="D754" s="53"/>
      <c r="E754" s="53"/>
      <c r="F754" s="53"/>
      <c r="G754" s="53"/>
      <c r="H754" s="53"/>
      <c r="I754" s="53"/>
    </row>
    <row r="755" customFormat="false" ht="12.75" hidden="false" customHeight="true" outlineLevel="0" collapsed="false">
      <c r="B755" s="51"/>
      <c r="D755" s="53"/>
      <c r="E755" s="53"/>
      <c r="F755" s="53"/>
      <c r="G755" s="53"/>
      <c r="H755" s="53"/>
      <c r="I755" s="53"/>
    </row>
    <row r="756" customFormat="false" ht="12.75" hidden="false" customHeight="true" outlineLevel="0" collapsed="false">
      <c r="B756" s="51"/>
      <c r="D756" s="53"/>
      <c r="E756" s="53"/>
      <c r="F756" s="53"/>
      <c r="G756" s="53"/>
      <c r="H756" s="53"/>
      <c r="I756" s="53"/>
    </row>
    <row r="757" customFormat="false" ht="12.75" hidden="false" customHeight="true" outlineLevel="0" collapsed="false">
      <c r="B757" s="51"/>
      <c r="D757" s="53"/>
      <c r="E757" s="53"/>
      <c r="F757" s="53"/>
      <c r="G757" s="53"/>
      <c r="H757" s="53"/>
      <c r="I757" s="53"/>
    </row>
    <row r="758" customFormat="false" ht="12.75" hidden="false" customHeight="true" outlineLevel="0" collapsed="false">
      <c r="B758" s="51"/>
      <c r="D758" s="53"/>
      <c r="E758" s="53"/>
      <c r="F758" s="53"/>
      <c r="G758" s="53"/>
      <c r="H758" s="53"/>
      <c r="I758" s="53"/>
    </row>
    <row r="759" customFormat="false" ht="12.75" hidden="false" customHeight="true" outlineLevel="0" collapsed="false">
      <c r="B759" s="51"/>
      <c r="D759" s="53"/>
      <c r="E759" s="53"/>
      <c r="F759" s="53"/>
      <c r="G759" s="53"/>
      <c r="H759" s="53"/>
      <c r="I759" s="53"/>
    </row>
    <row r="760" customFormat="false" ht="12.75" hidden="false" customHeight="true" outlineLevel="0" collapsed="false">
      <c r="B760" s="51"/>
      <c r="D760" s="53"/>
      <c r="E760" s="53"/>
      <c r="F760" s="53"/>
      <c r="G760" s="53"/>
      <c r="H760" s="53"/>
      <c r="I760" s="53"/>
    </row>
    <row r="761" customFormat="false" ht="12.75" hidden="false" customHeight="true" outlineLevel="0" collapsed="false">
      <c r="B761" s="51"/>
      <c r="D761" s="53"/>
      <c r="E761" s="53"/>
      <c r="F761" s="53"/>
      <c r="G761" s="53"/>
      <c r="H761" s="53"/>
      <c r="I761" s="53"/>
    </row>
    <row r="762" customFormat="false" ht="12.75" hidden="false" customHeight="true" outlineLevel="0" collapsed="false">
      <c r="B762" s="51"/>
      <c r="D762" s="53"/>
      <c r="E762" s="53"/>
      <c r="F762" s="53"/>
      <c r="G762" s="53"/>
      <c r="H762" s="53"/>
      <c r="I762" s="53"/>
    </row>
    <row r="763" customFormat="false" ht="12.75" hidden="false" customHeight="true" outlineLevel="0" collapsed="false">
      <c r="B763" s="51"/>
      <c r="D763" s="53"/>
      <c r="E763" s="53"/>
      <c r="F763" s="53"/>
      <c r="G763" s="53"/>
      <c r="H763" s="53"/>
      <c r="I763" s="53"/>
    </row>
    <row r="764" customFormat="false" ht="12.75" hidden="false" customHeight="true" outlineLevel="0" collapsed="false">
      <c r="B764" s="51"/>
      <c r="D764" s="53"/>
      <c r="E764" s="53"/>
      <c r="F764" s="53"/>
      <c r="G764" s="53"/>
      <c r="H764" s="53"/>
      <c r="I764" s="53"/>
    </row>
    <row r="765" customFormat="false" ht="12.75" hidden="false" customHeight="true" outlineLevel="0" collapsed="false">
      <c r="B765" s="51"/>
      <c r="D765" s="53"/>
      <c r="E765" s="53"/>
      <c r="F765" s="53"/>
      <c r="G765" s="53"/>
      <c r="H765" s="53"/>
      <c r="I765" s="53"/>
    </row>
    <row r="766" customFormat="false" ht="12.75" hidden="false" customHeight="true" outlineLevel="0" collapsed="false">
      <c r="B766" s="51"/>
      <c r="D766" s="53"/>
      <c r="E766" s="53"/>
      <c r="F766" s="53"/>
      <c r="G766" s="53"/>
      <c r="H766" s="53"/>
      <c r="I766" s="53"/>
    </row>
    <row r="767" customFormat="false" ht="12.75" hidden="false" customHeight="true" outlineLevel="0" collapsed="false">
      <c r="B767" s="51"/>
      <c r="D767" s="53"/>
      <c r="E767" s="53"/>
      <c r="F767" s="53"/>
      <c r="G767" s="53"/>
      <c r="H767" s="53"/>
      <c r="I767" s="53"/>
    </row>
    <row r="768" customFormat="false" ht="12.75" hidden="false" customHeight="true" outlineLevel="0" collapsed="false">
      <c r="B768" s="51"/>
      <c r="D768" s="53"/>
      <c r="E768" s="53"/>
      <c r="F768" s="53"/>
      <c r="G768" s="53"/>
      <c r="H768" s="53"/>
      <c r="I768" s="53"/>
    </row>
    <row r="769" customFormat="false" ht="12.75" hidden="false" customHeight="true" outlineLevel="0" collapsed="false">
      <c r="B769" s="51"/>
      <c r="D769" s="53"/>
      <c r="E769" s="53"/>
      <c r="F769" s="53"/>
      <c r="G769" s="53"/>
      <c r="H769" s="53"/>
      <c r="I769" s="53"/>
    </row>
    <row r="770" customFormat="false" ht="12.75" hidden="false" customHeight="true" outlineLevel="0" collapsed="false">
      <c r="B770" s="51"/>
      <c r="D770" s="53"/>
      <c r="E770" s="53"/>
      <c r="F770" s="53"/>
      <c r="G770" s="53"/>
      <c r="H770" s="53"/>
      <c r="I770" s="53"/>
    </row>
    <row r="771" customFormat="false" ht="12.75" hidden="false" customHeight="true" outlineLevel="0" collapsed="false">
      <c r="B771" s="51"/>
      <c r="D771" s="53"/>
      <c r="E771" s="53"/>
      <c r="F771" s="53"/>
      <c r="G771" s="53"/>
      <c r="H771" s="53"/>
      <c r="I771" s="53"/>
    </row>
    <row r="772" customFormat="false" ht="12.75" hidden="false" customHeight="true" outlineLevel="0" collapsed="false">
      <c r="B772" s="51"/>
      <c r="D772" s="53"/>
      <c r="E772" s="53"/>
      <c r="F772" s="53"/>
      <c r="G772" s="53"/>
      <c r="H772" s="53"/>
      <c r="I772" s="53"/>
    </row>
    <row r="773" customFormat="false" ht="12.75" hidden="false" customHeight="true" outlineLevel="0" collapsed="false">
      <c r="B773" s="51"/>
      <c r="D773" s="53"/>
      <c r="E773" s="53"/>
      <c r="F773" s="53"/>
      <c r="G773" s="53"/>
      <c r="H773" s="53"/>
      <c r="I773" s="53"/>
    </row>
    <row r="774" customFormat="false" ht="12.75" hidden="false" customHeight="true" outlineLevel="0" collapsed="false">
      <c r="B774" s="51"/>
      <c r="D774" s="53"/>
      <c r="E774" s="53"/>
      <c r="F774" s="53"/>
      <c r="G774" s="53"/>
      <c r="H774" s="53"/>
      <c r="I774" s="53"/>
    </row>
    <row r="775" customFormat="false" ht="12.75" hidden="false" customHeight="true" outlineLevel="0" collapsed="false">
      <c r="B775" s="51"/>
      <c r="D775" s="53"/>
      <c r="E775" s="53"/>
      <c r="F775" s="53"/>
      <c r="G775" s="53"/>
      <c r="H775" s="53"/>
      <c r="I775" s="53"/>
    </row>
    <row r="776" customFormat="false" ht="12.75" hidden="false" customHeight="true" outlineLevel="0" collapsed="false">
      <c r="B776" s="51"/>
      <c r="D776" s="53"/>
      <c r="E776" s="53"/>
      <c r="F776" s="53"/>
      <c r="G776" s="53"/>
      <c r="H776" s="53"/>
      <c r="I776" s="53"/>
    </row>
    <row r="777" customFormat="false" ht="12.75" hidden="false" customHeight="true" outlineLevel="0" collapsed="false">
      <c r="B777" s="51"/>
      <c r="D777" s="53"/>
      <c r="E777" s="53"/>
      <c r="F777" s="53"/>
      <c r="G777" s="53"/>
      <c r="H777" s="53"/>
      <c r="I777" s="53"/>
    </row>
    <row r="778" customFormat="false" ht="12.75" hidden="false" customHeight="true" outlineLevel="0" collapsed="false">
      <c r="B778" s="51"/>
      <c r="D778" s="53"/>
      <c r="E778" s="53"/>
      <c r="F778" s="53"/>
      <c r="G778" s="53"/>
      <c r="H778" s="53"/>
      <c r="I778" s="53"/>
    </row>
    <row r="779" customFormat="false" ht="12.75" hidden="false" customHeight="true" outlineLevel="0" collapsed="false">
      <c r="B779" s="51"/>
      <c r="D779" s="53"/>
      <c r="E779" s="53"/>
      <c r="F779" s="53"/>
      <c r="G779" s="53"/>
      <c r="H779" s="53"/>
      <c r="I779" s="53"/>
    </row>
    <row r="780" customFormat="false" ht="12.75" hidden="false" customHeight="true" outlineLevel="0" collapsed="false">
      <c r="B780" s="51"/>
      <c r="D780" s="53"/>
      <c r="E780" s="53"/>
      <c r="F780" s="53"/>
      <c r="G780" s="53"/>
      <c r="H780" s="53"/>
      <c r="I780" s="53"/>
    </row>
    <row r="781" customFormat="false" ht="12.75" hidden="false" customHeight="true" outlineLevel="0" collapsed="false">
      <c r="B781" s="51"/>
      <c r="D781" s="53"/>
      <c r="E781" s="53"/>
      <c r="F781" s="53"/>
      <c r="G781" s="53"/>
      <c r="H781" s="53"/>
      <c r="I781" s="53"/>
    </row>
    <row r="782" customFormat="false" ht="12.75" hidden="false" customHeight="true" outlineLevel="0" collapsed="false">
      <c r="B782" s="51"/>
      <c r="D782" s="53"/>
      <c r="E782" s="53"/>
      <c r="F782" s="53"/>
      <c r="G782" s="53"/>
      <c r="H782" s="53"/>
      <c r="I782" s="53"/>
    </row>
    <row r="783" customFormat="false" ht="12.75" hidden="false" customHeight="true" outlineLevel="0" collapsed="false">
      <c r="B783" s="51"/>
      <c r="D783" s="53"/>
      <c r="E783" s="53"/>
      <c r="F783" s="53"/>
      <c r="G783" s="53"/>
      <c r="H783" s="53"/>
      <c r="I783" s="53"/>
    </row>
    <row r="784" customFormat="false" ht="12.75" hidden="false" customHeight="true" outlineLevel="0" collapsed="false">
      <c r="B784" s="51"/>
      <c r="D784" s="53"/>
      <c r="E784" s="53"/>
      <c r="F784" s="53"/>
      <c r="G784" s="53"/>
      <c r="H784" s="53"/>
      <c r="I784" s="53"/>
    </row>
    <row r="785" customFormat="false" ht="12.75" hidden="false" customHeight="true" outlineLevel="0" collapsed="false">
      <c r="B785" s="51"/>
      <c r="D785" s="53"/>
      <c r="E785" s="53"/>
      <c r="F785" s="53"/>
      <c r="G785" s="53"/>
      <c r="H785" s="53"/>
      <c r="I785" s="53"/>
    </row>
    <row r="786" customFormat="false" ht="12.75" hidden="false" customHeight="true" outlineLevel="0" collapsed="false">
      <c r="B786" s="51"/>
      <c r="D786" s="53"/>
      <c r="E786" s="53"/>
      <c r="F786" s="53"/>
      <c r="G786" s="53"/>
      <c r="H786" s="53"/>
      <c r="I786" s="53"/>
    </row>
    <row r="787" customFormat="false" ht="12.75" hidden="false" customHeight="true" outlineLevel="0" collapsed="false">
      <c r="B787" s="51"/>
      <c r="D787" s="53"/>
      <c r="E787" s="53"/>
      <c r="F787" s="53"/>
      <c r="G787" s="53"/>
      <c r="H787" s="53"/>
      <c r="I787" s="53"/>
    </row>
    <row r="788" customFormat="false" ht="12.75" hidden="false" customHeight="true" outlineLevel="0" collapsed="false">
      <c r="B788" s="51"/>
      <c r="D788" s="53"/>
      <c r="E788" s="53"/>
      <c r="F788" s="53"/>
      <c r="G788" s="53"/>
      <c r="H788" s="53"/>
      <c r="I788" s="53"/>
    </row>
    <row r="789" customFormat="false" ht="12.75" hidden="false" customHeight="true" outlineLevel="0" collapsed="false">
      <c r="B789" s="51"/>
      <c r="D789" s="53"/>
      <c r="E789" s="53"/>
      <c r="F789" s="53"/>
      <c r="G789" s="53"/>
      <c r="H789" s="53"/>
      <c r="I789" s="53"/>
    </row>
    <row r="790" customFormat="false" ht="12.75" hidden="false" customHeight="true" outlineLevel="0" collapsed="false">
      <c r="B790" s="51"/>
      <c r="D790" s="53"/>
      <c r="E790" s="53"/>
      <c r="F790" s="53"/>
      <c r="G790" s="53"/>
      <c r="H790" s="53"/>
      <c r="I790" s="53"/>
    </row>
    <row r="791" customFormat="false" ht="12.75" hidden="false" customHeight="true" outlineLevel="0" collapsed="false">
      <c r="B791" s="51"/>
      <c r="D791" s="53"/>
      <c r="E791" s="53"/>
      <c r="F791" s="53"/>
      <c r="G791" s="53"/>
      <c r="H791" s="53"/>
      <c r="I791" s="53"/>
    </row>
    <row r="792" customFormat="false" ht="12.75" hidden="false" customHeight="true" outlineLevel="0" collapsed="false">
      <c r="B792" s="51"/>
      <c r="D792" s="53"/>
      <c r="E792" s="53"/>
      <c r="F792" s="53"/>
      <c r="G792" s="53"/>
      <c r="H792" s="53"/>
      <c r="I792" s="53"/>
    </row>
    <row r="793" customFormat="false" ht="12.75" hidden="false" customHeight="true" outlineLevel="0" collapsed="false">
      <c r="B793" s="51"/>
      <c r="D793" s="53"/>
      <c r="E793" s="53"/>
      <c r="F793" s="53"/>
      <c r="G793" s="53"/>
      <c r="H793" s="53"/>
      <c r="I793" s="53"/>
    </row>
    <row r="794" customFormat="false" ht="12.75" hidden="false" customHeight="true" outlineLevel="0" collapsed="false">
      <c r="B794" s="51"/>
      <c r="D794" s="53"/>
      <c r="E794" s="53"/>
      <c r="F794" s="53"/>
      <c r="G794" s="53"/>
      <c r="H794" s="53"/>
      <c r="I794" s="53"/>
    </row>
    <row r="795" customFormat="false" ht="12.75" hidden="false" customHeight="true" outlineLevel="0" collapsed="false">
      <c r="B795" s="51"/>
      <c r="D795" s="53"/>
      <c r="E795" s="53"/>
      <c r="F795" s="53"/>
      <c r="G795" s="53"/>
      <c r="H795" s="53"/>
      <c r="I795" s="53"/>
    </row>
    <row r="796" customFormat="false" ht="12.75" hidden="false" customHeight="true" outlineLevel="0" collapsed="false">
      <c r="B796" s="51"/>
      <c r="D796" s="53"/>
      <c r="E796" s="53"/>
      <c r="F796" s="53"/>
      <c r="G796" s="53"/>
      <c r="H796" s="53"/>
      <c r="I796" s="53"/>
    </row>
    <row r="797" customFormat="false" ht="12.75" hidden="false" customHeight="true" outlineLevel="0" collapsed="false">
      <c r="B797" s="51"/>
      <c r="D797" s="53"/>
      <c r="E797" s="53"/>
      <c r="F797" s="53"/>
      <c r="G797" s="53"/>
      <c r="H797" s="53"/>
      <c r="I797" s="53"/>
    </row>
    <row r="798" customFormat="false" ht="12.75" hidden="false" customHeight="true" outlineLevel="0" collapsed="false">
      <c r="B798" s="51"/>
      <c r="D798" s="53"/>
      <c r="E798" s="53"/>
      <c r="F798" s="53"/>
      <c r="G798" s="53"/>
      <c r="H798" s="53"/>
      <c r="I798" s="53"/>
    </row>
    <row r="799" customFormat="false" ht="12.75" hidden="false" customHeight="true" outlineLevel="0" collapsed="false">
      <c r="B799" s="51"/>
      <c r="D799" s="53"/>
      <c r="E799" s="53"/>
      <c r="F799" s="53"/>
      <c r="G799" s="53"/>
      <c r="H799" s="53"/>
      <c r="I799" s="53"/>
    </row>
    <row r="800" customFormat="false" ht="12.75" hidden="false" customHeight="true" outlineLevel="0" collapsed="false">
      <c r="B800" s="51"/>
      <c r="D800" s="53"/>
      <c r="E800" s="53"/>
      <c r="F800" s="53"/>
      <c r="G800" s="53"/>
      <c r="H800" s="53"/>
      <c r="I800" s="53"/>
    </row>
    <row r="801" customFormat="false" ht="12.75" hidden="false" customHeight="true" outlineLevel="0" collapsed="false">
      <c r="B801" s="51"/>
      <c r="D801" s="53"/>
      <c r="E801" s="53"/>
      <c r="F801" s="53"/>
      <c r="G801" s="53"/>
      <c r="H801" s="53"/>
      <c r="I801" s="53"/>
    </row>
    <row r="802" customFormat="false" ht="12.75" hidden="false" customHeight="true" outlineLevel="0" collapsed="false">
      <c r="B802" s="51"/>
      <c r="D802" s="53"/>
      <c r="E802" s="53"/>
      <c r="F802" s="53"/>
      <c r="G802" s="53"/>
      <c r="H802" s="53"/>
      <c r="I802" s="53"/>
    </row>
    <row r="803" customFormat="false" ht="12.75" hidden="false" customHeight="true" outlineLevel="0" collapsed="false">
      <c r="B803" s="51"/>
      <c r="D803" s="53"/>
      <c r="E803" s="53"/>
      <c r="F803" s="53"/>
      <c r="G803" s="53"/>
      <c r="H803" s="53"/>
      <c r="I803" s="53"/>
    </row>
    <row r="804" customFormat="false" ht="12.75" hidden="false" customHeight="true" outlineLevel="0" collapsed="false">
      <c r="B804" s="51"/>
      <c r="D804" s="53"/>
      <c r="E804" s="53"/>
      <c r="F804" s="53"/>
      <c r="G804" s="53"/>
      <c r="H804" s="53"/>
      <c r="I804" s="53"/>
    </row>
    <row r="805" customFormat="false" ht="12.75" hidden="false" customHeight="true" outlineLevel="0" collapsed="false">
      <c r="B805" s="51"/>
      <c r="D805" s="53"/>
      <c r="E805" s="53"/>
      <c r="F805" s="53"/>
      <c r="G805" s="53"/>
      <c r="H805" s="53"/>
      <c r="I805" s="53"/>
    </row>
    <row r="806" customFormat="false" ht="12.75" hidden="false" customHeight="true" outlineLevel="0" collapsed="false">
      <c r="B806" s="51"/>
      <c r="D806" s="53"/>
      <c r="E806" s="53"/>
      <c r="F806" s="53"/>
      <c r="G806" s="53"/>
      <c r="H806" s="53"/>
      <c r="I806" s="53"/>
    </row>
    <row r="807" customFormat="false" ht="12.75" hidden="false" customHeight="true" outlineLevel="0" collapsed="false">
      <c r="B807" s="51"/>
      <c r="D807" s="53"/>
      <c r="E807" s="53"/>
      <c r="F807" s="53"/>
      <c r="G807" s="53"/>
      <c r="H807" s="53"/>
      <c r="I807" s="53"/>
    </row>
    <row r="808" customFormat="false" ht="12.75" hidden="false" customHeight="true" outlineLevel="0" collapsed="false">
      <c r="B808" s="51"/>
      <c r="D808" s="53"/>
      <c r="E808" s="53"/>
      <c r="F808" s="53"/>
      <c r="G808" s="53"/>
      <c r="H808" s="53"/>
      <c r="I808" s="53"/>
    </row>
    <row r="809" customFormat="false" ht="12.75" hidden="false" customHeight="true" outlineLevel="0" collapsed="false">
      <c r="B809" s="51"/>
      <c r="D809" s="53"/>
      <c r="E809" s="53"/>
      <c r="F809" s="53"/>
      <c r="G809" s="53"/>
      <c r="H809" s="53"/>
      <c r="I809" s="53"/>
    </row>
    <row r="810" customFormat="false" ht="12.75" hidden="false" customHeight="true" outlineLevel="0" collapsed="false">
      <c r="B810" s="51"/>
      <c r="D810" s="53"/>
      <c r="E810" s="53"/>
      <c r="F810" s="53"/>
      <c r="G810" s="53"/>
      <c r="H810" s="53"/>
      <c r="I810" s="53"/>
    </row>
    <row r="811" customFormat="false" ht="12.75" hidden="false" customHeight="true" outlineLevel="0" collapsed="false">
      <c r="B811" s="51"/>
      <c r="D811" s="53"/>
      <c r="E811" s="53"/>
      <c r="F811" s="53"/>
      <c r="G811" s="53"/>
      <c r="H811" s="53"/>
      <c r="I811" s="53"/>
    </row>
    <row r="812" customFormat="false" ht="12.75" hidden="false" customHeight="true" outlineLevel="0" collapsed="false">
      <c r="B812" s="51"/>
      <c r="D812" s="53"/>
      <c r="E812" s="53"/>
      <c r="F812" s="53"/>
      <c r="G812" s="53"/>
      <c r="H812" s="53"/>
      <c r="I812" s="53"/>
    </row>
    <row r="813" customFormat="false" ht="12.75" hidden="false" customHeight="true" outlineLevel="0" collapsed="false">
      <c r="B813" s="51"/>
      <c r="D813" s="53"/>
      <c r="E813" s="53"/>
      <c r="F813" s="53"/>
      <c r="G813" s="53"/>
      <c r="H813" s="53"/>
      <c r="I813" s="53"/>
    </row>
    <row r="814" customFormat="false" ht="12.75" hidden="false" customHeight="true" outlineLevel="0" collapsed="false">
      <c r="B814" s="51"/>
      <c r="D814" s="53"/>
      <c r="E814" s="53"/>
      <c r="F814" s="53"/>
      <c r="G814" s="53"/>
      <c r="H814" s="53"/>
      <c r="I814" s="53"/>
    </row>
    <row r="815" customFormat="false" ht="12.75" hidden="false" customHeight="true" outlineLevel="0" collapsed="false">
      <c r="B815" s="51"/>
      <c r="D815" s="53"/>
      <c r="E815" s="53"/>
      <c r="F815" s="53"/>
      <c r="G815" s="53"/>
      <c r="H815" s="53"/>
      <c r="I815" s="53"/>
    </row>
    <row r="816" customFormat="false" ht="12.75" hidden="false" customHeight="true" outlineLevel="0" collapsed="false">
      <c r="B816" s="51"/>
      <c r="D816" s="53"/>
      <c r="E816" s="53"/>
      <c r="F816" s="53"/>
      <c r="G816" s="53"/>
      <c r="H816" s="53"/>
      <c r="I816" s="53"/>
    </row>
    <row r="817" customFormat="false" ht="12.75" hidden="false" customHeight="true" outlineLevel="0" collapsed="false">
      <c r="B817" s="51"/>
      <c r="D817" s="53"/>
      <c r="E817" s="53"/>
      <c r="F817" s="53"/>
      <c r="G817" s="53"/>
      <c r="H817" s="53"/>
      <c r="I817" s="53"/>
    </row>
    <row r="818" customFormat="false" ht="12.75" hidden="false" customHeight="true" outlineLevel="0" collapsed="false">
      <c r="B818" s="51"/>
      <c r="D818" s="53"/>
      <c r="E818" s="53"/>
      <c r="F818" s="53"/>
      <c r="G818" s="53"/>
      <c r="H818" s="53"/>
      <c r="I818" s="53"/>
    </row>
    <row r="819" customFormat="false" ht="12.75" hidden="false" customHeight="true" outlineLevel="0" collapsed="false">
      <c r="B819" s="51"/>
      <c r="D819" s="53"/>
      <c r="E819" s="53"/>
      <c r="F819" s="53"/>
      <c r="G819" s="53"/>
      <c r="H819" s="53"/>
      <c r="I819" s="53"/>
    </row>
    <row r="820" customFormat="false" ht="12.75" hidden="false" customHeight="true" outlineLevel="0" collapsed="false">
      <c r="B820" s="51"/>
      <c r="D820" s="53"/>
      <c r="E820" s="53"/>
      <c r="F820" s="53"/>
      <c r="G820" s="53"/>
      <c r="H820" s="53"/>
      <c r="I820" s="53"/>
    </row>
    <row r="821" customFormat="false" ht="12.75" hidden="false" customHeight="true" outlineLevel="0" collapsed="false">
      <c r="B821" s="51"/>
      <c r="D821" s="53"/>
      <c r="E821" s="53"/>
      <c r="F821" s="53"/>
      <c r="G821" s="53"/>
      <c r="H821" s="53"/>
      <c r="I821" s="53"/>
    </row>
    <row r="822" customFormat="false" ht="12.75" hidden="false" customHeight="true" outlineLevel="0" collapsed="false">
      <c r="B822" s="51"/>
      <c r="D822" s="53"/>
      <c r="E822" s="53"/>
      <c r="F822" s="53"/>
      <c r="G822" s="53"/>
      <c r="H822" s="53"/>
      <c r="I822" s="53"/>
    </row>
    <row r="823" customFormat="false" ht="12.75" hidden="false" customHeight="true" outlineLevel="0" collapsed="false">
      <c r="B823" s="51"/>
      <c r="D823" s="53"/>
      <c r="E823" s="53"/>
      <c r="F823" s="53"/>
      <c r="G823" s="53"/>
      <c r="H823" s="53"/>
      <c r="I823" s="53"/>
    </row>
    <row r="824" customFormat="false" ht="12.75" hidden="false" customHeight="true" outlineLevel="0" collapsed="false">
      <c r="B824" s="51"/>
      <c r="D824" s="53"/>
      <c r="E824" s="53"/>
      <c r="F824" s="53"/>
      <c r="G824" s="53"/>
      <c r="H824" s="53"/>
      <c r="I824" s="53"/>
    </row>
    <row r="825" customFormat="false" ht="12.75" hidden="false" customHeight="true" outlineLevel="0" collapsed="false">
      <c r="B825" s="51"/>
      <c r="D825" s="53"/>
      <c r="E825" s="53"/>
      <c r="F825" s="53"/>
      <c r="G825" s="53"/>
      <c r="H825" s="53"/>
      <c r="I825" s="53"/>
    </row>
    <row r="826" customFormat="false" ht="12.75" hidden="false" customHeight="true" outlineLevel="0" collapsed="false">
      <c r="B826" s="51"/>
      <c r="D826" s="53"/>
      <c r="E826" s="53"/>
      <c r="F826" s="53"/>
      <c r="G826" s="53"/>
      <c r="H826" s="53"/>
      <c r="I826" s="53"/>
    </row>
    <row r="827" customFormat="false" ht="12.75" hidden="false" customHeight="true" outlineLevel="0" collapsed="false">
      <c r="B827" s="51"/>
      <c r="D827" s="53"/>
      <c r="E827" s="53"/>
      <c r="F827" s="53"/>
      <c r="G827" s="53"/>
      <c r="H827" s="53"/>
      <c r="I827" s="53"/>
    </row>
    <row r="828" customFormat="false" ht="12.75" hidden="false" customHeight="true" outlineLevel="0" collapsed="false">
      <c r="B828" s="51"/>
      <c r="D828" s="53"/>
      <c r="E828" s="53"/>
      <c r="F828" s="53"/>
      <c r="G828" s="53"/>
      <c r="H828" s="53"/>
      <c r="I828" s="53"/>
    </row>
    <row r="829" customFormat="false" ht="12.75" hidden="false" customHeight="true" outlineLevel="0" collapsed="false">
      <c r="B829" s="51"/>
      <c r="D829" s="53"/>
      <c r="E829" s="53"/>
      <c r="F829" s="53"/>
      <c r="G829" s="53"/>
      <c r="H829" s="53"/>
      <c r="I829" s="53"/>
    </row>
    <row r="830" customFormat="false" ht="12.75" hidden="false" customHeight="true" outlineLevel="0" collapsed="false">
      <c r="B830" s="51"/>
      <c r="D830" s="53"/>
      <c r="E830" s="53"/>
      <c r="F830" s="53"/>
      <c r="G830" s="53"/>
      <c r="H830" s="53"/>
      <c r="I830" s="53"/>
    </row>
    <row r="831" customFormat="false" ht="12.75" hidden="false" customHeight="true" outlineLevel="0" collapsed="false">
      <c r="B831" s="51"/>
      <c r="D831" s="53"/>
      <c r="E831" s="53"/>
      <c r="F831" s="53"/>
      <c r="G831" s="53"/>
      <c r="H831" s="53"/>
      <c r="I831" s="53"/>
    </row>
    <row r="832" customFormat="false" ht="12.75" hidden="false" customHeight="true" outlineLevel="0" collapsed="false">
      <c r="B832" s="51"/>
      <c r="D832" s="53"/>
      <c r="E832" s="53"/>
      <c r="F832" s="53"/>
      <c r="G832" s="53"/>
      <c r="H832" s="53"/>
      <c r="I832" s="53"/>
    </row>
    <row r="833" customFormat="false" ht="12.75" hidden="false" customHeight="true" outlineLevel="0" collapsed="false">
      <c r="B833" s="51"/>
      <c r="D833" s="53"/>
      <c r="E833" s="53"/>
      <c r="F833" s="53"/>
      <c r="G833" s="53"/>
      <c r="H833" s="53"/>
      <c r="I833" s="53"/>
    </row>
    <row r="834" customFormat="false" ht="12.75" hidden="false" customHeight="true" outlineLevel="0" collapsed="false">
      <c r="B834" s="51"/>
      <c r="D834" s="53"/>
      <c r="E834" s="53"/>
      <c r="F834" s="53"/>
      <c r="G834" s="53"/>
      <c r="H834" s="53"/>
      <c r="I834" s="53"/>
    </row>
    <row r="835" customFormat="false" ht="12.75" hidden="false" customHeight="true" outlineLevel="0" collapsed="false">
      <c r="B835" s="51"/>
      <c r="D835" s="53"/>
      <c r="E835" s="53"/>
      <c r="F835" s="53"/>
      <c r="G835" s="53"/>
      <c r="H835" s="53"/>
      <c r="I835" s="53"/>
    </row>
    <row r="836" customFormat="false" ht="12.75" hidden="false" customHeight="true" outlineLevel="0" collapsed="false">
      <c r="B836" s="51"/>
      <c r="D836" s="53"/>
      <c r="E836" s="53"/>
      <c r="F836" s="53"/>
      <c r="G836" s="53"/>
      <c r="H836" s="53"/>
      <c r="I836" s="53"/>
    </row>
    <row r="837" customFormat="false" ht="12.75" hidden="false" customHeight="true" outlineLevel="0" collapsed="false">
      <c r="B837" s="51"/>
      <c r="D837" s="53"/>
      <c r="E837" s="53"/>
      <c r="F837" s="53"/>
      <c r="G837" s="53"/>
      <c r="H837" s="53"/>
      <c r="I837" s="53"/>
    </row>
    <row r="838" customFormat="false" ht="12.75" hidden="false" customHeight="true" outlineLevel="0" collapsed="false">
      <c r="B838" s="51"/>
      <c r="D838" s="53"/>
      <c r="E838" s="53"/>
      <c r="F838" s="53"/>
      <c r="G838" s="53"/>
      <c r="H838" s="53"/>
      <c r="I838" s="53"/>
    </row>
    <row r="839" customFormat="false" ht="12.75" hidden="false" customHeight="true" outlineLevel="0" collapsed="false">
      <c r="B839" s="51"/>
      <c r="D839" s="53"/>
      <c r="E839" s="53"/>
      <c r="F839" s="53"/>
      <c r="G839" s="53"/>
      <c r="H839" s="53"/>
      <c r="I839" s="53"/>
    </row>
    <row r="840" customFormat="false" ht="12.75" hidden="false" customHeight="true" outlineLevel="0" collapsed="false">
      <c r="B840" s="51"/>
      <c r="D840" s="53"/>
      <c r="E840" s="53"/>
      <c r="F840" s="53"/>
      <c r="G840" s="53"/>
      <c r="H840" s="53"/>
      <c r="I840" s="53"/>
    </row>
    <row r="841" customFormat="false" ht="12.75" hidden="false" customHeight="true" outlineLevel="0" collapsed="false">
      <c r="B841" s="51"/>
      <c r="D841" s="53"/>
      <c r="E841" s="53"/>
      <c r="F841" s="53"/>
      <c r="G841" s="53"/>
      <c r="H841" s="53"/>
      <c r="I841" s="53"/>
    </row>
    <row r="842" customFormat="false" ht="12.75" hidden="false" customHeight="true" outlineLevel="0" collapsed="false">
      <c r="B842" s="51"/>
      <c r="D842" s="53"/>
      <c r="E842" s="53"/>
      <c r="F842" s="53"/>
      <c r="G842" s="53"/>
      <c r="H842" s="53"/>
      <c r="I842" s="53"/>
    </row>
    <row r="843" customFormat="false" ht="12.75" hidden="false" customHeight="true" outlineLevel="0" collapsed="false">
      <c r="B843" s="51"/>
      <c r="D843" s="53"/>
      <c r="E843" s="53"/>
      <c r="F843" s="53"/>
      <c r="G843" s="53"/>
      <c r="H843" s="53"/>
      <c r="I843" s="53"/>
    </row>
    <row r="844" customFormat="false" ht="12.75" hidden="false" customHeight="true" outlineLevel="0" collapsed="false">
      <c r="B844" s="51"/>
      <c r="D844" s="53"/>
      <c r="E844" s="53"/>
      <c r="F844" s="53"/>
      <c r="G844" s="53"/>
      <c r="H844" s="53"/>
      <c r="I844" s="53"/>
    </row>
    <row r="845" customFormat="false" ht="12.75" hidden="false" customHeight="true" outlineLevel="0" collapsed="false">
      <c r="B845" s="51"/>
      <c r="D845" s="53"/>
      <c r="E845" s="53"/>
      <c r="F845" s="53"/>
      <c r="G845" s="53"/>
      <c r="H845" s="53"/>
      <c r="I845" s="53"/>
    </row>
    <row r="846" customFormat="false" ht="12.75" hidden="false" customHeight="true" outlineLevel="0" collapsed="false">
      <c r="B846" s="51"/>
      <c r="D846" s="53"/>
      <c r="E846" s="53"/>
      <c r="F846" s="53"/>
      <c r="G846" s="53"/>
      <c r="H846" s="53"/>
      <c r="I846" s="53"/>
    </row>
    <row r="847" customFormat="false" ht="12.75" hidden="false" customHeight="true" outlineLevel="0" collapsed="false">
      <c r="B847" s="51"/>
      <c r="D847" s="53"/>
      <c r="E847" s="53"/>
      <c r="F847" s="53"/>
      <c r="G847" s="53"/>
      <c r="H847" s="53"/>
      <c r="I847" s="53"/>
    </row>
    <row r="848" customFormat="false" ht="12.75" hidden="false" customHeight="true" outlineLevel="0" collapsed="false">
      <c r="B848" s="51"/>
      <c r="D848" s="53"/>
      <c r="E848" s="53"/>
      <c r="F848" s="53"/>
      <c r="G848" s="53"/>
      <c r="H848" s="53"/>
      <c r="I848" s="53"/>
    </row>
    <row r="849" customFormat="false" ht="12.75" hidden="false" customHeight="true" outlineLevel="0" collapsed="false">
      <c r="B849" s="51"/>
      <c r="D849" s="53"/>
      <c r="E849" s="53"/>
      <c r="F849" s="53"/>
      <c r="G849" s="53"/>
      <c r="H849" s="53"/>
      <c r="I849" s="53"/>
    </row>
    <row r="850" customFormat="false" ht="12.75" hidden="false" customHeight="true" outlineLevel="0" collapsed="false">
      <c r="B850" s="51"/>
      <c r="D850" s="53"/>
      <c r="E850" s="53"/>
      <c r="F850" s="53"/>
      <c r="G850" s="53"/>
      <c r="H850" s="53"/>
      <c r="I850" s="53"/>
    </row>
    <row r="851" customFormat="false" ht="12.75" hidden="false" customHeight="true" outlineLevel="0" collapsed="false">
      <c r="B851" s="51"/>
      <c r="D851" s="53"/>
      <c r="E851" s="53"/>
      <c r="F851" s="53"/>
      <c r="G851" s="53"/>
      <c r="H851" s="53"/>
      <c r="I851" s="53"/>
    </row>
    <row r="852" customFormat="false" ht="12.75" hidden="false" customHeight="true" outlineLevel="0" collapsed="false">
      <c r="B852" s="51"/>
      <c r="D852" s="53"/>
      <c r="E852" s="53"/>
      <c r="F852" s="53"/>
      <c r="G852" s="53"/>
      <c r="H852" s="53"/>
      <c r="I852" s="53"/>
    </row>
    <row r="853" customFormat="false" ht="12.75" hidden="false" customHeight="true" outlineLevel="0" collapsed="false">
      <c r="B853" s="51"/>
      <c r="D853" s="53"/>
      <c r="E853" s="53"/>
      <c r="F853" s="53"/>
      <c r="G853" s="53"/>
      <c r="H853" s="53"/>
      <c r="I853" s="53"/>
    </row>
    <row r="854" customFormat="false" ht="12.75" hidden="false" customHeight="true" outlineLevel="0" collapsed="false">
      <c r="B854" s="51"/>
      <c r="D854" s="53"/>
      <c r="E854" s="53"/>
      <c r="F854" s="53"/>
      <c r="G854" s="53"/>
      <c r="H854" s="53"/>
      <c r="I854" s="53"/>
    </row>
    <row r="855" customFormat="false" ht="12.75" hidden="false" customHeight="true" outlineLevel="0" collapsed="false">
      <c r="B855" s="51"/>
      <c r="D855" s="53"/>
      <c r="E855" s="53"/>
      <c r="F855" s="53"/>
      <c r="G855" s="53"/>
      <c r="H855" s="53"/>
      <c r="I855" s="53"/>
    </row>
    <row r="856" customFormat="false" ht="12.75" hidden="false" customHeight="true" outlineLevel="0" collapsed="false">
      <c r="B856" s="51"/>
      <c r="D856" s="53"/>
      <c r="E856" s="53"/>
      <c r="F856" s="53"/>
      <c r="G856" s="53"/>
      <c r="H856" s="53"/>
      <c r="I856" s="53"/>
    </row>
    <row r="857" customFormat="false" ht="12.75" hidden="false" customHeight="true" outlineLevel="0" collapsed="false">
      <c r="B857" s="51"/>
      <c r="D857" s="53"/>
      <c r="E857" s="53"/>
      <c r="F857" s="53"/>
      <c r="G857" s="53"/>
      <c r="H857" s="53"/>
      <c r="I857" s="53"/>
    </row>
    <row r="858" customFormat="false" ht="12.75" hidden="false" customHeight="true" outlineLevel="0" collapsed="false">
      <c r="B858" s="51"/>
      <c r="D858" s="53"/>
      <c r="E858" s="53"/>
      <c r="F858" s="53"/>
      <c r="G858" s="53"/>
      <c r="H858" s="53"/>
      <c r="I858" s="53"/>
    </row>
    <row r="859" customFormat="false" ht="12.75" hidden="false" customHeight="true" outlineLevel="0" collapsed="false">
      <c r="B859" s="51"/>
      <c r="D859" s="53"/>
      <c r="E859" s="53"/>
      <c r="F859" s="53"/>
      <c r="G859" s="53"/>
      <c r="H859" s="53"/>
      <c r="I859" s="53"/>
    </row>
    <row r="860" customFormat="false" ht="12.75" hidden="false" customHeight="true" outlineLevel="0" collapsed="false">
      <c r="B860" s="51"/>
      <c r="D860" s="53"/>
      <c r="E860" s="53"/>
      <c r="F860" s="53"/>
      <c r="G860" s="53"/>
      <c r="H860" s="53"/>
      <c r="I860" s="53"/>
    </row>
    <row r="861" customFormat="false" ht="12.75" hidden="false" customHeight="true" outlineLevel="0" collapsed="false">
      <c r="B861" s="51"/>
      <c r="D861" s="53"/>
      <c r="E861" s="53"/>
      <c r="F861" s="53"/>
      <c r="G861" s="53"/>
      <c r="H861" s="53"/>
      <c r="I861" s="53"/>
    </row>
    <row r="862" customFormat="false" ht="12.75" hidden="false" customHeight="true" outlineLevel="0" collapsed="false">
      <c r="B862" s="51"/>
      <c r="D862" s="53"/>
      <c r="E862" s="53"/>
      <c r="F862" s="53"/>
      <c r="G862" s="53"/>
      <c r="H862" s="53"/>
      <c r="I862" s="53"/>
    </row>
    <row r="863" customFormat="false" ht="12.75" hidden="false" customHeight="true" outlineLevel="0" collapsed="false">
      <c r="B863" s="51"/>
      <c r="D863" s="53"/>
      <c r="E863" s="53"/>
      <c r="F863" s="53"/>
      <c r="G863" s="53"/>
      <c r="H863" s="53"/>
      <c r="I863" s="53"/>
    </row>
    <row r="864" customFormat="false" ht="12.75" hidden="false" customHeight="true" outlineLevel="0" collapsed="false">
      <c r="B864" s="51"/>
      <c r="D864" s="53"/>
      <c r="E864" s="53"/>
      <c r="F864" s="53"/>
      <c r="G864" s="53"/>
      <c r="H864" s="53"/>
      <c r="I864" s="53"/>
    </row>
    <row r="865" customFormat="false" ht="12.75" hidden="false" customHeight="true" outlineLevel="0" collapsed="false">
      <c r="B865" s="51"/>
      <c r="D865" s="53"/>
      <c r="E865" s="53"/>
      <c r="F865" s="53"/>
      <c r="G865" s="53"/>
      <c r="H865" s="53"/>
      <c r="I865" s="53"/>
    </row>
    <row r="866" customFormat="false" ht="12.75" hidden="false" customHeight="true" outlineLevel="0" collapsed="false">
      <c r="B866" s="51"/>
      <c r="D866" s="53"/>
      <c r="E866" s="53"/>
      <c r="F866" s="53"/>
      <c r="G866" s="53"/>
      <c r="H866" s="53"/>
      <c r="I866" s="53"/>
    </row>
    <row r="867" customFormat="false" ht="12.75" hidden="false" customHeight="true" outlineLevel="0" collapsed="false">
      <c r="B867" s="51"/>
      <c r="D867" s="53"/>
      <c r="E867" s="53"/>
      <c r="F867" s="53"/>
      <c r="G867" s="53"/>
      <c r="H867" s="53"/>
      <c r="I867" s="53"/>
    </row>
    <row r="868" customFormat="false" ht="12.75" hidden="false" customHeight="true" outlineLevel="0" collapsed="false">
      <c r="B868" s="51"/>
      <c r="D868" s="53"/>
      <c r="E868" s="53"/>
      <c r="F868" s="53"/>
      <c r="G868" s="53"/>
      <c r="H868" s="53"/>
      <c r="I868" s="53"/>
    </row>
    <row r="869" customFormat="false" ht="12.75" hidden="false" customHeight="true" outlineLevel="0" collapsed="false">
      <c r="B869" s="51"/>
      <c r="D869" s="53"/>
      <c r="E869" s="53"/>
      <c r="F869" s="53"/>
      <c r="G869" s="53"/>
      <c r="H869" s="53"/>
      <c r="I869" s="53"/>
    </row>
    <row r="870" customFormat="false" ht="12.75" hidden="false" customHeight="true" outlineLevel="0" collapsed="false">
      <c r="B870" s="51"/>
      <c r="D870" s="53"/>
      <c r="E870" s="53"/>
      <c r="F870" s="53"/>
      <c r="G870" s="53"/>
      <c r="H870" s="53"/>
      <c r="I870" s="53"/>
    </row>
    <row r="871" customFormat="false" ht="12.75" hidden="false" customHeight="true" outlineLevel="0" collapsed="false">
      <c r="B871" s="51"/>
      <c r="D871" s="53"/>
      <c r="E871" s="53"/>
      <c r="F871" s="53"/>
      <c r="G871" s="53"/>
      <c r="H871" s="53"/>
      <c r="I871" s="53"/>
    </row>
    <row r="872" customFormat="false" ht="12.75" hidden="false" customHeight="true" outlineLevel="0" collapsed="false">
      <c r="B872" s="51"/>
      <c r="D872" s="53"/>
      <c r="E872" s="53"/>
      <c r="F872" s="53"/>
      <c r="G872" s="53"/>
      <c r="H872" s="53"/>
      <c r="I872" s="53"/>
    </row>
    <row r="873" customFormat="false" ht="12.75" hidden="false" customHeight="true" outlineLevel="0" collapsed="false">
      <c r="B873" s="51"/>
      <c r="D873" s="53"/>
      <c r="E873" s="53"/>
      <c r="F873" s="53"/>
      <c r="G873" s="53"/>
      <c r="H873" s="53"/>
      <c r="I873" s="53"/>
    </row>
    <row r="874" customFormat="false" ht="12.75" hidden="false" customHeight="true" outlineLevel="0" collapsed="false">
      <c r="B874" s="51"/>
      <c r="D874" s="53"/>
      <c r="E874" s="53"/>
      <c r="F874" s="53"/>
      <c r="G874" s="53"/>
      <c r="H874" s="53"/>
      <c r="I874" s="53"/>
    </row>
    <row r="875" customFormat="false" ht="12.75" hidden="false" customHeight="true" outlineLevel="0" collapsed="false">
      <c r="B875" s="51"/>
      <c r="D875" s="53"/>
      <c r="E875" s="53"/>
      <c r="F875" s="53"/>
      <c r="G875" s="53"/>
      <c r="H875" s="53"/>
      <c r="I875" s="53"/>
    </row>
    <row r="876" customFormat="false" ht="12.75" hidden="false" customHeight="true" outlineLevel="0" collapsed="false">
      <c r="B876" s="51"/>
      <c r="D876" s="53"/>
      <c r="E876" s="53"/>
      <c r="F876" s="53"/>
      <c r="G876" s="53"/>
      <c r="H876" s="53"/>
      <c r="I876" s="53"/>
    </row>
    <row r="877" customFormat="false" ht="12.75" hidden="false" customHeight="true" outlineLevel="0" collapsed="false">
      <c r="B877" s="51"/>
      <c r="D877" s="53"/>
      <c r="E877" s="53"/>
      <c r="F877" s="53"/>
      <c r="G877" s="53"/>
      <c r="H877" s="53"/>
      <c r="I877" s="53"/>
    </row>
    <row r="878" customFormat="false" ht="12.75" hidden="false" customHeight="true" outlineLevel="0" collapsed="false">
      <c r="B878" s="51"/>
      <c r="D878" s="53"/>
      <c r="E878" s="53"/>
      <c r="F878" s="53"/>
      <c r="G878" s="53"/>
      <c r="H878" s="53"/>
      <c r="I878" s="53"/>
    </row>
    <row r="879" customFormat="false" ht="12.75" hidden="false" customHeight="true" outlineLevel="0" collapsed="false">
      <c r="B879" s="51"/>
      <c r="D879" s="53"/>
      <c r="E879" s="53"/>
      <c r="F879" s="53"/>
      <c r="G879" s="53"/>
      <c r="H879" s="53"/>
      <c r="I879" s="53"/>
    </row>
    <row r="880" customFormat="false" ht="12.75" hidden="false" customHeight="true" outlineLevel="0" collapsed="false">
      <c r="B880" s="51"/>
      <c r="D880" s="53"/>
      <c r="E880" s="53"/>
      <c r="F880" s="53"/>
      <c r="G880" s="53"/>
      <c r="H880" s="53"/>
      <c r="I880" s="53"/>
    </row>
    <row r="881" customFormat="false" ht="12.75" hidden="false" customHeight="true" outlineLevel="0" collapsed="false">
      <c r="B881" s="51"/>
      <c r="D881" s="53"/>
      <c r="E881" s="53"/>
      <c r="F881" s="53"/>
      <c r="G881" s="53"/>
      <c r="H881" s="53"/>
      <c r="I881" s="53"/>
    </row>
    <row r="882" customFormat="false" ht="12.75" hidden="false" customHeight="true" outlineLevel="0" collapsed="false">
      <c r="B882" s="51"/>
      <c r="D882" s="53"/>
      <c r="E882" s="53"/>
      <c r="F882" s="53"/>
      <c r="G882" s="53"/>
      <c r="H882" s="53"/>
      <c r="I882" s="53"/>
    </row>
    <row r="883" customFormat="false" ht="12.75" hidden="false" customHeight="true" outlineLevel="0" collapsed="false">
      <c r="B883" s="51"/>
      <c r="D883" s="53"/>
      <c r="E883" s="53"/>
      <c r="F883" s="53"/>
      <c r="G883" s="53"/>
      <c r="H883" s="53"/>
      <c r="I883" s="53"/>
    </row>
    <row r="884" customFormat="false" ht="12.75" hidden="false" customHeight="true" outlineLevel="0" collapsed="false">
      <c r="B884" s="51"/>
      <c r="D884" s="53"/>
      <c r="E884" s="53"/>
      <c r="F884" s="53"/>
      <c r="G884" s="53"/>
      <c r="H884" s="53"/>
      <c r="I884" s="53"/>
    </row>
    <row r="885" customFormat="false" ht="12.75" hidden="false" customHeight="true" outlineLevel="0" collapsed="false">
      <c r="B885" s="51"/>
      <c r="D885" s="53"/>
      <c r="E885" s="53"/>
      <c r="F885" s="53"/>
      <c r="G885" s="53"/>
      <c r="H885" s="53"/>
      <c r="I885" s="53"/>
    </row>
    <row r="886" customFormat="false" ht="12.75" hidden="false" customHeight="true" outlineLevel="0" collapsed="false">
      <c r="B886" s="51"/>
      <c r="D886" s="53"/>
      <c r="E886" s="53"/>
      <c r="F886" s="53"/>
      <c r="G886" s="53"/>
      <c r="H886" s="53"/>
      <c r="I886" s="53"/>
    </row>
    <row r="887" customFormat="false" ht="12.75" hidden="false" customHeight="true" outlineLevel="0" collapsed="false">
      <c r="B887" s="51"/>
      <c r="D887" s="53"/>
      <c r="E887" s="53"/>
      <c r="F887" s="53"/>
      <c r="G887" s="53"/>
      <c r="H887" s="53"/>
      <c r="I887" s="53"/>
    </row>
    <row r="888" customFormat="false" ht="12.75" hidden="false" customHeight="true" outlineLevel="0" collapsed="false">
      <c r="B888" s="51"/>
      <c r="D888" s="53"/>
      <c r="E888" s="53"/>
      <c r="F888" s="53"/>
      <c r="G888" s="53"/>
      <c r="H888" s="53"/>
      <c r="I888" s="53"/>
    </row>
    <row r="889" customFormat="false" ht="12.75" hidden="false" customHeight="true" outlineLevel="0" collapsed="false">
      <c r="B889" s="51"/>
      <c r="D889" s="53"/>
      <c r="E889" s="53"/>
      <c r="F889" s="53"/>
      <c r="G889" s="53"/>
      <c r="H889" s="53"/>
      <c r="I889" s="53"/>
    </row>
    <row r="890" customFormat="false" ht="12.75" hidden="false" customHeight="true" outlineLevel="0" collapsed="false">
      <c r="B890" s="51"/>
      <c r="D890" s="53"/>
      <c r="E890" s="53"/>
      <c r="F890" s="53"/>
      <c r="G890" s="53"/>
      <c r="H890" s="53"/>
      <c r="I890" s="53"/>
    </row>
    <row r="891" customFormat="false" ht="12.75" hidden="false" customHeight="true" outlineLevel="0" collapsed="false">
      <c r="B891" s="51"/>
      <c r="D891" s="53"/>
      <c r="E891" s="53"/>
      <c r="F891" s="53"/>
      <c r="G891" s="53"/>
      <c r="H891" s="53"/>
      <c r="I891" s="53"/>
    </row>
    <row r="892" customFormat="false" ht="12.75" hidden="false" customHeight="true" outlineLevel="0" collapsed="false">
      <c r="B892" s="51"/>
      <c r="D892" s="53"/>
      <c r="E892" s="53"/>
      <c r="F892" s="53"/>
      <c r="G892" s="53"/>
      <c r="H892" s="53"/>
      <c r="I892" s="53"/>
    </row>
    <row r="893" customFormat="false" ht="12.75" hidden="false" customHeight="true" outlineLevel="0" collapsed="false">
      <c r="B893" s="51"/>
      <c r="D893" s="53"/>
      <c r="E893" s="53"/>
      <c r="F893" s="53"/>
      <c r="G893" s="53"/>
      <c r="H893" s="53"/>
      <c r="I893" s="53"/>
    </row>
    <row r="894" customFormat="false" ht="12.75" hidden="false" customHeight="true" outlineLevel="0" collapsed="false">
      <c r="B894" s="51"/>
      <c r="D894" s="53"/>
      <c r="E894" s="53"/>
      <c r="F894" s="53"/>
      <c r="G894" s="53"/>
      <c r="H894" s="53"/>
      <c r="I894" s="53"/>
    </row>
    <row r="895" customFormat="false" ht="12.75" hidden="false" customHeight="true" outlineLevel="0" collapsed="false">
      <c r="B895" s="51"/>
      <c r="D895" s="53"/>
      <c r="E895" s="53"/>
      <c r="F895" s="53"/>
      <c r="G895" s="53"/>
      <c r="H895" s="53"/>
      <c r="I895" s="53"/>
    </row>
    <row r="896" customFormat="false" ht="12.75" hidden="false" customHeight="true" outlineLevel="0" collapsed="false">
      <c r="B896" s="51"/>
      <c r="D896" s="53"/>
      <c r="E896" s="53"/>
      <c r="F896" s="53"/>
      <c r="G896" s="53"/>
      <c r="H896" s="53"/>
      <c r="I896" s="53"/>
    </row>
    <row r="897" customFormat="false" ht="12.75" hidden="false" customHeight="true" outlineLevel="0" collapsed="false">
      <c r="B897" s="51"/>
      <c r="D897" s="53"/>
      <c r="E897" s="53"/>
      <c r="F897" s="53"/>
      <c r="G897" s="53"/>
      <c r="H897" s="53"/>
      <c r="I897" s="53"/>
    </row>
    <row r="898" customFormat="false" ht="12.75" hidden="false" customHeight="true" outlineLevel="0" collapsed="false">
      <c r="B898" s="51"/>
      <c r="D898" s="53"/>
      <c r="E898" s="53"/>
      <c r="F898" s="53"/>
      <c r="G898" s="53"/>
      <c r="H898" s="53"/>
      <c r="I898" s="53"/>
    </row>
    <row r="899" customFormat="false" ht="12.75" hidden="false" customHeight="true" outlineLevel="0" collapsed="false">
      <c r="B899" s="51"/>
      <c r="D899" s="53"/>
      <c r="E899" s="53"/>
      <c r="F899" s="53"/>
      <c r="G899" s="53"/>
      <c r="H899" s="53"/>
      <c r="I899" s="53"/>
    </row>
    <row r="900" customFormat="false" ht="12.75" hidden="false" customHeight="true" outlineLevel="0" collapsed="false">
      <c r="B900" s="51"/>
      <c r="D900" s="53"/>
      <c r="E900" s="53"/>
      <c r="F900" s="53"/>
      <c r="G900" s="53"/>
      <c r="H900" s="53"/>
      <c r="I900" s="53"/>
    </row>
    <row r="901" customFormat="false" ht="12.75" hidden="false" customHeight="true" outlineLevel="0" collapsed="false">
      <c r="B901" s="51"/>
      <c r="D901" s="53"/>
      <c r="E901" s="53"/>
      <c r="F901" s="53"/>
      <c r="G901" s="53"/>
      <c r="H901" s="53"/>
      <c r="I901" s="53"/>
    </row>
    <row r="902" customFormat="false" ht="12.75" hidden="false" customHeight="true" outlineLevel="0" collapsed="false">
      <c r="B902" s="51"/>
      <c r="D902" s="53"/>
      <c r="E902" s="53"/>
      <c r="F902" s="53"/>
      <c r="G902" s="53"/>
      <c r="H902" s="53"/>
      <c r="I902" s="53"/>
    </row>
    <row r="903" customFormat="false" ht="12.75" hidden="false" customHeight="true" outlineLevel="0" collapsed="false">
      <c r="B903" s="51"/>
      <c r="D903" s="53"/>
      <c r="E903" s="53"/>
      <c r="F903" s="53"/>
      <c r="G903" s="53"/>
      <c r="H903" s="53"/>
      <c r="I903" s="53"/>
    </row>
    <row r="904" customFormat="false" ht="12.75" hidden="false" customHeight="true" outlineLevel="0" collapsed="false">
      <c r="B904" s="51"/>
      <c r="D904" s="53"/>
      <c r="E904" s="53"/>
      <c r="F904" s="53"/>
      <c r="G904" s="53"/>
      <c r="H904" s="53"/>
      <c r="I904" s="53"/>
    </row>
    <row r="905" customFormat="false" ht="12.75" hidden="false" customHeight="true" outlineLevel="0" collapsed="false">
      <c r="B905" s="51"/>
      <c r="D905" s="53"/>
      <c r="E905" s="53"/>
      <c r="F905" s="53"/>
      <c r="G905" s="53"/>
      <c r="H905" s="53"/>
      <c r="I905" s="53"/>
    </row>
    <row r="906" customFormat="false" ht="12.75" hidden="false" customHeight="true" outlineLevel="0" collapsed="false">
      <c r="B906" s="51"/>
      <c r="D906" s="53"/>
      <c r="E906" s="53"/>
      <c r="F906" s="53"/>
      <c r="G906" s="53"/>
      <c r="H906" s="53"/>
      <c r="I906" s="53"/>
    </row>
    <row r="907" customFormat="false" ht="12.75" hidden="false" customHeight="true" outlineLevel="0" collapsed="false">
      <c r="B907" s="51"/>
      <c r="D907" s="53"/>
      <c r="E907" s="53"/>
      <c r="F907" s="53"/>
      <c r="G907" s="53"/>
      <c r="H907" s="53"/>
      <c r="I907" s="53"/>
    </row>
    <row r="908" customFormat="false" ht="12.75" hidden="false" customHeight="true" outlineLevel="0" collapsed="false">
      <c r="B908" s="51"/>
      <c r="D908" s="53"/>
      <c r="E908" s="53"/>
      <c r="F908" s="53"/>
      <c r="G908" s="53"/>
      <c r="H908" s="53"/>
      <c r="I908" s="53"/>
    </row>
    <row r="909" customFormat="false" ht="12.75" hidden="false" customHeight="true" outlineLevel="0" collapsed="false">
      <c r="B909" s="51"/>
      <c r="D909" s="53"/>
      <c r="E909" s="53"/>
      <c r="F909" s="53"/>
      <c r="G909" s="53"/>
      <c r="H909" s="53"/>
      <c r="I909" s="53"/>
    </row>
    <row r="910" customFormat="false" ht="12.75" hidden="false" customHeight="true" outlineLevel="0" collapsed="false">
      <c r="B910" s="51"/>
      <c r="D910" s="53"/>
      <c r="E910" s="53"/>
      <c r="F910" s="53"/>
      <c r="G910" s="53"/>
      <c r="H910" s="53"/>
      <c r="I910" s="53"/>
    </row>
    <row r="911" customFormat="false" ht="12.75" hidden="false" customHeight="true" outlineLevel="0" collapsed="false">
      <c r="B911" s="51"/>
      <c r="D911" s="53"/>
      <c r="E911" s="53"/>
      <c r="F911" s="53"/>
      <c r="G911" s="53"/>
      <c r="H911" s="53"/>
      <c r="I911" s="53"/>
    </row>
    <row r="912" customFormat="false" ht="12.75" hidden="false" customHeight="true" outlineLevel="0" collapsed="false">
      <c r="B912" s="51"/>
      <c r="D912" s="53"/>
      <c r="E912" s="53"/>
      <c r="F912" s="53"/>
      <c r="G912" s="53"/>
      <c r="H912" s="53"/>
      <c r="I912" s="53"/>
    </row>
    <row r="913" customFormat="false" ht="12.75" hidden="false" customHeight="true" outlineLevel="0" collapsed="false">
      <c r="B913" s="51"/>
      <c r="D913" s="53"/>
      <c r="E913" s="53"/>
      <c r="F913" s="53"/>
      <c r="G913" s="53"/>
      <c r="H913" s="53"/>
      <c r="I913" s="53"/>
    </row>
    <row r="914" customFormat="false" ht="12.75" hidden="false" customHeight="true" outlineLevel="0" collapsed="false">
      <c r="B914" s="51"/>
      <c r="D914" s="53"/>
      <c r="E914" s="53"/>
      <c r="F914" s="53"/>
      <c r="G914" s="53"/>
      <c r="H914" s="53"/>
      <c r="I914" s="53"/>
    </row>
    <row r="915" customFormat="false" ht="12.75" hidden="false" customHeight="true" outlineLevel="0" collapsed="false">
      <c r="B915" s="51"/>
      <c r="D915" s="53"/>
      <c r="E915" s="53"/>
      <c r="F915" s="53"/>
      <c r="G915" s="53"/>
      <c r="H915" s="53"/>
      <c r="I915" s="53"/>
    </row>
    <row r="916" customFormat="false" ht="12.75" hidden="false" customHeight="true" outlineLevel="0" collapsed="false">
      <c r="B916" s="51"/>
      <c r="D916" s="53"/>
      <c r="E916" s="53"/>
      <c r="F916" s="53"/>
      <c r="G916" s="53"/>
      <c r="H916" s="53"/>
      <c r="I916" s="53"/>
    </row>
    <row r="917" customFormat="false" ht="12.75" hidden="false" customHeight="true" outlineLevel="0" collapsed="false">
      <c r="B917" s="51"/>
      <c r="D917" s="53"/>
      <c r="E917" s="53"/>
      <c r="F917" s="53"/>
      <c r="G917" s="53"/>
      <c r="H917" s="53"/>
      <c r="I917" s="53"/>
    </row>
    <row r="918" customFormat="false" ht="12.75" hidden="false" customHeight="true" outlineLevel="0" collapsed="false">
      <c r="B918" s="51"/>
      <c r="D918" s="53"/>
      <c r="E918" s="53"/>
      <c r="F918" s="53"/>
      <c r="G918" s="53"/>
      <c r="H918" s="53"/>
      <c r="I918" s="53"/>
    </row>
    <row r="919" customFormat="false" ht="12.75" hidden="false" customHeight="true" outlineLevel="0" collapsed="false">
      <c r="B919" s="51"/>
      <c r="D919" s="53"/>
      <c r="E919" s="53"/>
      <c r="F919" s="53"/>
      <c r="G919" s="53"/>
      <c r="H919" s="53"/>
      <c r="I919" s="53"/>
    </row>
    <row r="920" customFormat="false" ht="12.75" hidden="false" customHeight="true" outlineLevel="0" collapsed="false">
      <c r="B920" s="51"/>
      <c r="D920" s="53"/>
      <c r="E920" s="53"/>
      <c r="F920" s="53"/>
      <c r="G920" s="53"/>
      <c r="H920" s="53"/>
      <c r="I920" s="53"/>
    </row>
    <row r="921" customFormat="false" ht="12.75" hidden="false" customHeight="true" outlineLevel="0" collapsed="false">
      <c r="B921" s="51"/>
      <c r="D921" s="53"/>
      <c r="E921" s="53"/>
      <c r="F921" s="53"/>
      <c r="G921" s="53"/>
      <c r="H921" s="53"/>
      <c r="I921" s="53"/>
    </row>
    <row r="922" customFormat="false" ht="12.75" hidden="false" customHeight="true" outlineLevel="0" collapsed="false">
      <c r="B922" s="51"/>
      <c r="D922" s="53"/>
      <c r="E922" s="53"/>
      <c r="F922" s="53"/>
      <c r="G922" s="53"/>
      <c r="H922" s="53"/>
      <c r="I922" s="53"/>
    </row>
    <row r="923" customFormat="false" ht="12.75" hidden="false" customHeight="true" outlineLevel="0" collapsed="false">
      <c r="B923" s="51"/>
      <c r="D923" s="53"/>
      <c r="E923" s="53"/>
      <c r="F923" s="53"/>
      <c r="G923" s="53"/>
      <c r="H923" s="53"/>
      <c r="I923" s="53"/>
    </row>
    <row r="924" customFormat="false" ht="12.75" hidden="false" customHeight="true" outlineLevel="0" collapsed="false">
      <c r="B924" s="51"/>
      <c r="D924" s="53"/>
      <c r="E924" s="53"/>
      <c r="F924" s="53"/>
      <c r="G924" s="53"/>
      <c r="H924" s="53"/>
      <c r="I924" s="53"/>
    </row>
    <row r="925" customFormat="false" ht="12.75" hidden="false" customHeight="true" outlineLevel="0" collapsed="false">
      <c r="B925" s="51"/>
      <c r="D925" s="53"/>
      <c r="E925" s="53"/>
      <c r="F925" s="53"/>
      <c r="G925" s="53"/>
      <c r="H925" s="53"/>
      <c r="I925" s="53"/>
    </row>
    <row r="926" customFormat="false" ht="12.75" hidden="false" customHeight="true" outlineLevel="0" collapsed="false">
      <c r="B926" s="51"/>
      <c r="D926" s="53"/>
      <c r="E926" s="53"/>
      <c r="F926" s="53"/>
      <c r="G926" s="53"/>
      <c r="H926" s="53"/>
      <c r="I926" s="53"/>
    </row>
    <row r="927" customFormat="false" ht="12.75" hidden="false" customHeight="true" outlineLevel="0" collapsed="false">
      <c r="B927" s="51"/>
      <c r="D927" s="53"/>
      <c r="E927" s="53"/>
      <c r="F927" s="53"/>
      <c r="G927" s="53"/>
      <c r="H927" s="53"/>
      <c r="I927" s="53"/>
    </row>
    <row r="928" customFormat="false" ht="12.75" hidden="false" customHeight="true" outlineLevel="0" collapsed="false">
      <c r="B928" s="51"/>
      <c r="D928" s="53"/>
      <c r="E928" s="53"/>
      <c r="F928" s="53"/>
      <c r="G928" s="53"/>
      <c r="H928" s="53"/>
      <c r="I928" s="53"/>
    </row>
    <row r="929" customFormat="false" ht="12.75" hidden="false" customHeight="true" outlineLevel="0" collapsed="false">
      <c r="B929" s="51"/>
      <c r="D929" s="53"/>
      <c r="E929" s="53"/>
      <c r="F929" s="53"/>
      <c r="G929" s="53"/>
      <c r="H929" s="53"/>
      <c r="I929" s="53"/>
    </row>
    <row r="930" customFormat="false" ht="12.75" hidden="false" customHeight="true" outlineLevel="0" collapsed="false">
      <c r="B930" s="51"/>
      <c r="D930" s="53"/>
      <c r="E930" s="53"/>
      <c r="F930" s="53"/>
      <c r="G930" s="53"/>
      <c r="H930" s="53"/>
      <c r="I930" s="53"/>
    </row>
    <row r="931" customFormat="false" ht="12.75" hidden="false" customHeight="true" outlineLevel="0" collapsed="false">
      <c r="B931" s="51"/>
      <c r="D931" s="53"/>
      <c r="E931" s="53"/>
      <c r="F931" s="53"/>
      <c r="G931" s="53"/>
      <c r="H931" s="53"/>
      <c r="I931" s="53"/>
    </row>
    <row r="932" customFormat="false" ht="12.75" hidden="false" customHeight="true" outlineLevel="0" collapsed="false">
      <c r="B932" s="51"/>
      <c r="D932" s="53"/>
      <c r="E932" s="53"/>
      <c r="F932" s="53"/>
      <c r="G932" s="53"/>
      <c r="H932" s="53"/>
      <c r="I932" s="53"/>
    </row>
    <row r="933" customFormat="false" ht="12.75" hidden="false" customHeight="true" outlineLevel="0" collapsed="false">
      <c r="B933" s="51"/>
      <c r="D933" s="53"/>
      <c r="E933" s="53"/>
      <c r="F933" s="53"/>
      <c r="G933" s="53"/>
      <c r="H933" s="53"/>
      <c r="I933" s="53"/>
    </row>
    <row r="934" customFormat="false" ht="12.75" hidden="false" customHeight="true" outlineLevel="0" collapsed="false">
      <c r="B934" s="51"/>
      <c r="D934" s="53"/>
      <c r="E934" s="53"/>
      <c r="F934" s="53"/>
      <c r="G934" s="53"/>
      <c r="H934" s="53"/>
      <c r="I934" s="53"/>
    </row>
    <row r="935" customFormat="false" ht="12.75" hidden="false" customHeight="true" outlineLevel="0" collapsed="false">
      <c r="B935" s="51"/>
      <c r="D935" s="53"/>
      <c r="E935" s="53"/>
      <c r="F935" s="53"/>
      <c r="G935" s="53"/>
      <c r="H935" s="53"/>
      <c r="I935" s="53"/>
    </row>
    <row r="936" customFormat="false" ht="12.75" hidden="false" customHeight="true" outlineLevel="0" collapsed="false">
      <c r="B936" s="51"/>
      <c r="D936" s="53"/>
      <c r="E936" s="53"/>
      <c r="F936" s="53"/>
      <c r="G936" s="53"/>
      <c r="H936" s="53"/>
      <c r="I936" s="53"/>
    </row>
    <row r="937" customFormat="false" ht="12.75" hidden="false" customHeight="true" outlineLevel="0" collapsed="false">
      <c r="B937" s="51"/>
      <c r="D937" s="53"/>
      <c r="E937" s="53"/>
      <c r="F937" s="53"/>
      <c r="G937" s="53"/>
      <c r="H937" s="53"/>
      <c r="I937" s="53"/>
    </row>
    <row r="938" customFormat="false" ht="12.75" hidden="false" customHeight="true" outlineLevel="0" collapsed="false">
      <c r="B938" s="51"/>
      <c r="D938" s="53"/>
      <c r="E938" s="53"/>
      <c r="F938" s="53"/>
      <c r="G938" s="53"/>
      <c r="H938" s="53"/>
      <c r="I938" s="53"/>
    </row>
    <row r="939" customFormat="false" ht="12.75" hidden="false" customHeight="true" outlineLevel="0" collapsed="false">
      <c r="B939" s="51"/>
      <c r="D939" s="53"/>
      <c r="E939" s="53"/>
      <c r="F939" s="53"/>
      <c r="G939" s="53"/>
      <c r="H939" s="53"/>
      <c r="I939" s="53"/>
    </row>
    <row r="940" customFormat="false" ht="12.75" hidden="false" customHeight="true" outlineLevel="0" collapsed="false">
      <c r="B940" s="51"/>
      <c r="D940" s="53"/>
      <c r="E940" s="53"/>
      <c r="F940" s="53"/>
      <c r="G940" s="53"/>
      <c r="H940" s="53"/>
      <c r="I940" s="53"/>
    </row>
    <row r="941" customFormat="false" ht="12.75" hidden="false" customHeight="true" outlineLevel="0" collapsed="false">
      <c r="B941" s="51"/>
      <c r="D941" s="53"/>
      <c r="E941" s="53"/>
      <c r="F941" s="53"/>
      <c r="G941" s="53"/>
      <c r="H941" s="53"/>
      <c r="I941" s="53"/>
    </row>
    <row r="942" customFormat="false" ht="12.75" hidden="false" customHeight="true" outlineLevel="0" collapsed="false">
      <c r="B942" s="51"/>
      <c r="D942" s="53"/>
      <c r="E942" s="53"/>
      <c r="F942" s="53"/>
      <c r="G942" s="53"/>
      <c r="H942" s="53"/>
      <c r="I942" s="53"/>
    </row>
    <row r="943" customFormat="false" ht="12.75" hidden="false" customHeight="true" outlineLevel="0" collapsed="false">
      <c r="B943" s="51"/>
      <c r="D943" s="53"/>
      <c r="E943" s="53"/>
      <c r="F943" s="53"/>
      <c r="G943" s="53"/>
      <c r="H943" s="53"/>
      <c r="I943" s="53"/>
    </row>
    <row r="944" customFormat="false" ht="12.75" hidden="false" customHeight="true" outlineLevel="0" collapsed="false">
      <c r="B944" s="51"/>
      <c r="D944" s="53"/>
      <c r="E944" s="53"/>
      <c r="F944" s="53"/>
      <c r="G944" s="53"/>
      <c r="H944" s="53"/>
      <c r="I944" s="53"/>
    </row>
    <row r="945" customFormat="false" ht="12.75" hidden="false" customHeight="true" outlineLevel="0" collapsed="false">
      <c r="B945" s="51"/>
      <c r="D945" s="53"/>
      <c r="E945" s="53"/>
      <c r="F945" s="53"/>
      <c r="G945" s="53"/>
      <c r="H945" s="53"/>
      <c r="I945" s="53"/>
    </row>
    <row r="946" customFormat="false" ht="12.75" hidden="false" customHeight="true" outlineLevel="0" collapsed="false">
      <c r="B946" s="51"/>
      <c r="D946" s="53"/>
      <c r="E946" s="53"/>
      <c r="F946" s="53"/>
      <c r="G946" s="53"/>
      <c r="H946" s="53"/>
      <c r="I946" s="53"/>
    </row>
    <row r="947" customFormat="false" ht="12.75" hidden="false" customHeight="true" outlineLevel="0" collapsed="false">
      <c r="B947" s="51"/>
      <c r="D947" s="53"/>
      <c r="E947" s="53"/>
      <c r="F947" s="53"/>
      <c r="G947" s="53"/>
      <c r="H947" s="53"/>
      <c r="I947" s="53"/>
    </row>
    <row r="948" customFormat="false" ht="12.75" hidden="false" customHeight="true" outlineLevel="0" collapsed="false">
      <c r="B948" s="51"/>
      <c r="D948" s="53"/>
      <c r="E948" s="53"/>
      <c r="F948" s="53"/>
      <c r="G948" s="53"/>
      <c r="H948" s="53"/>
      <c r="I948" s="53"/>
    </row>
    <row r="949" customFormat="false" ht="12.75" hidden="false" customHeight="true" outlineLevel="0" collapsed="false">
      <c r="B949" s="51"/>
      <c r="D949" s="53"/>
      <c r="E949" s="53"/>
      <c r="F949" s="53"/>
      <c r="G949" s="53"/>
      <c r="H949" s="53"/>
      <c r="I949" s="53"/>
    </row>
    <row r="950" customFormat="false" ht="12.75" hidden="false" customHeight="true" outlineLevel="0" collapsed="false">
      <c r="B950" s="51"/>
      <c r="D950" s="53"/>
      <c r="E950" s="53"/>
      <c r="F950" s="53"/>
      <c r="G950" s="53"/>
      <c r="H950" s="53"/>
      <c r="I950" s="53"/>
    </row>
    <row r="951" customFormat="false" ht="12.75" hidden="false" customHeight="true" outlineLevel="0" collapsed="false">
      <c r="B951" s="51"/>
      <c r="D951" s="53"/>
      <c r="E951" s="53"/>
      <c r="F951" s="53"/>
      <c r="G951" s="53"/>
      <c r="H951" s="53"/>
      <c r="I951" s="53"/>
    </row>
    <row r="952" customFormat="false" ht="12.75" hidden="false" customHeight="true" outlineLevel="0" collapsed="false">
      <c r="B952" s="51"/>
      <c r="D952" s="53"/>
      <c r="E952" s="53"/>
      <c r="F952" s="53"/>
      <c r="G952" s="53"/>
      <c r="H952" s="53"/>
      <c r="I952" s="53"/>
    </row>
    <row r="953" customFormat="false" ht="12.75" hidden="false" customHeight="true" outlineLevel="0" collapsed="false">
      <c r="B953" s="51"/>
      <c r="D953" s="53"/>
      <c r="E953" s="53"/>
      <c r="F953" s="53"/>
      <c r="G953" s="53"/>
      <c r="H953" s="53"/>
      <c r="I953" s="53"/>
    </row>
    <row r="954" customFormat="false" ht="12.75" hidden="false" customHeight="true" outlineLevel="0" collapsed="false">
      <c r="B954" s="51"/>
      <c r="D954" s="53"/>
      <c r="E954" s="53"/>
      <c r="F954" s="53"/>
      <c r="G954" s="53"/>
      <c r="H954" s="53"/>
      <c r="I954" s="53"/>
    </row>
    <row r="955" customFormat="false" ht="12.75" hidden="false" customHeight="true" outlineLevel="0" collapsed="false">
      <c r="B955" s="51"/>
      <c r="D955" s="53"/>
      <c r="E955" s="53"/>
      <c r="F955" s="53"/>
      <c r="G955" s="53"/>
      <c r="H955" s="53"/>
      <c r="I955" s="53"/>
    </row>
    <row r="956" customFormat="false" ht="12.75" hidden="false" customHeight="true" outlineLevel="0" collapsed="false">
      <c r="B956" s="51"/>
      <c r="D956" s="53"/>
      <c r="E956" s="53"/>
      <c r="F956" s="53"/>
      <c r="G956" s="53"/>
      <c r="H956" s="53"/>
      <c r="I956" s="53"/>
    </row>
    <row r="957" customFormat="false" ht="12.75" hidden="false" customHeight="true" outlineLevel="0" collapsed="false">
      <c r="B957" s="51"/>
      <c r="D957" s="53"/>
      <c r="E957" s="53"/>
      <c r="F957" s="53"/>
      <c r="G957" s="53"/>
      <c r="H957" s="53"/>
      <c r="I957" s="53"/>
    </row>
    <row r="958" customFormat="false" ht="12.75" hidden="false" customHeight="true" outlineLevel="0" collapsed="false">
      <c r="B958" s="51"/>
      <c r="D958" s="53"/>
      <c r="E958" s="53"/>
      <c r="F958" s="53"/>
      <c r="G958" s="53"/>
      <c r="H958" s="53"/>
      <c r="I958" s="53"/>
    </row>
    <row r="959" customFormat="false" ht="12.75" hidden="false" customHeight="true" outlineLevel="0" collapsed="false">
      <c r="B959" s="51"/>
      <c r="D959" s="53"/>
      <c r="E959" s="53"/>
      <c r="F959" s="53"/>
      <c r="G959" s="53"/>
      <c r="H959" s="53"/>
      <c r="I959" s="53"/>
    </row>
    <row r="960" customFormat="false" ht="12.75" hidden="false" customHeight="true" outlineLevel="0" collapsed="false">
      <c r="B960" s="51"/>
      <c r="D960" s="53"/>
      <c r="E960" s="53"/>
      <c r="F960" s="53"/>
      <c r="G960" s="53"/>
      <c r="H960" s="53"/>
      <c r="I960" s="53"/>
    </row>
    <row r="961" customFormat="false" ht="12.75" hidden="false" customHeight="true" outlineLevel="0" collapsed="false">
      <c r="B961" s="51"/>
      <c r="D961" s="53"/>
      <c r="E961" s="53"/>
      <c r="F961" s="53"/>
      <c r="G961" s="53"/>
      <c r="H961" s="53"/>
      <c r="I961" s="53"/>
    </row>
    <row r="962" customFormat="false" ht="12.75" hidden="false" customHeight="true" outlineLevel="0" collapsed="false">
      <c r="B962" s="51"/>
      <c r="D962" s="53"/>
      <c r="E962" s="53"/>
      <c r="F962" s="53"/>
      <c r="G962" s="53"/>
      <c r="H962" s="53"/>
      <c r="I962" s="53"/>
    </row>
    <row r="963" customFormat="false" ht="12.75" hidden="false" customHeight="true" outlineLevel="0" collapsed="false">
      <c r="B963" s="51"/>
      <c r="D963" s="53"/>
      <c r="E963" s="53"/>
      <c r="F963" s="53"/>
      <c r="G963" s="53"/>
      <c r="H963" s="53"/>
      <c r="I963" s="53"/>
    </row>
    <row r="964" customFormat="false" ht="12.75" hidden="false" customHeight="true" outlineLevel="0" collapsed="false">
      <c r="B964" s="51"/>
      <c r="D964" s="53"/>
      <c r="E964" s="53"/>
      <c r="F964" s="53"/>
      <c r="G964" s="53"/>
      <c r="H964" s="53"/>
      <c r="I964" s="53"/>
    </row>
    <row r="965" customFormat="false" ht="12.75" hidden="false" customHeight="true" outlineLevel="0" collapsed="false">
      <c r="B965" s="51"/>
      <c r="D965" s="53"/>
      <c r="E965" s="53"/>
      <c r="F965" s="53"/>
      <c r="G965" s="53"/>
      <c r="H965" s="53"/>
      <c r="I965" s="53"/>
    </row>
    <row r="966" customFormat="false" ht="12.75" hidden="false" customHeight="true" outlineLevel="0" collapsed="false">
      <c r="B966" s="51"/>
      <c r="D966" s="53"/>
      <c r="E966" s="53"/>
      <c r="F966" s="53"/>
      <c r="G966" s="53"/>
      <c r="H966" s="53"/>
      <c r="I966" s="53"/>
    </row>
    <row r="967" customFormat="false" ht="12.75" hidden="false" customHeight="true" outlineLevel="0" collapsed="false">
      <c r="B967" s="51"/>
      <c r="D967" s="53"/>
      <c r="E967" s="53"/>
      <c r="F967" s="53"/>
      <c r="G967" s="53"/>
      <c r="H967" s="53"/>
      <c r="I967" s="53"/>
    </row>
    <row r="968" customFormat="false" ht="12.75" hidden="false" customHeight="true" outlineLevel="0" collapsed="false">
      <c r="B968" s="51"/>
      <c r="D968" s="53"/>
      <c r="E968" s="53"/>
      <c r="F968" s="53"/>
      <c r="G968" s="53"/>
      <c r="H968" s="53"/>
      <c r="I968" s="53"/>
    </row>
    <row r="969" customFormat="false" ht="12.75" hidden="false" customHeight="true" outlineLevel="0" collapsed="false">
      <c r="B969" s="51"/>
      <c r="D969" s="53"/>
      <c r="E969" s="53"/>
      <c r="F969" s="53"/>
      <c r="G969" s="53"/>
      <c r="H969" s="53"/>
      <c r="I969" s="53"/>
    </row>
    <row r="970" customFormat="false" ht="12.75" hidden="false" customHeight="true" outlineLevel="0" collapsed="false">
      <c r="B970" s="51"/>
      <c r="D970" s="53"/>
      <c r="E970" s="53"/>
      <c r="F970" s="53"/>
      <c r="G970" s="53"/>
      <c r="H970" s="53"/>
      <c r="I970" s="53"/>
    </row>
    <row r="971" customFormat="false" ht="12.75" hidden="false" customHeight="true" outlineLevel="0" collapsed="false">
      <c r="B971" s="51"/>
      <c r="D971" s="53"/>
      <c r="E971" s="53"/>
      <c r="F971" s="53"/>
      <c r="G971" s="53"/>
      <c r="H971" s="53"/>
      <c r="I971" s="53"/>
    </row>
    <row r="972" customFormat="false" ht="12.75" hidden="false" customHeight="true" outlineLevel="0" collapsed="false">
      <c r="B972" s="51"/>
      <c r="D972" s="53"/>
      <c r="E972" s="53"/>
      <c r="F972" s="53"/>
      <c r="G972" s="53"/>
      <c r="H972" s="53"/>
      <c r="I972" s="53"/>
    </row>
    <row r="973" customFormat="false" ht="12.75" hidden="false" customHeight="true" outlineLevel="0" collapsed="false">
      <c r="B973" s="51"/>
      <c r="D973" s="53"/>
      <c r="E973" s="53"/>
      <c r="F973" s="53"/>
      <c r="G973" s="53"/>
      <c r="H973" s="53"/>
      <c r="I973" s="53"/>
    </row>
    <row r="974" customFormat="false" ht="12.75" hidden="false" customHeight="true" outlineLevel="0" collapsed="false">
      <c r="B974" s="51"/>
      <c r="D974" s="53"/>
      <c r="E974" s="53"/>
      <c r="F974" s="53"/>
      <c r="G974" s="53"/>
      <c r="H974" s="53"/>
      <c r="I974" s="53"/>
    </row>
    <row r="975" customFormat="false" ht="12.75" hidden="false" customHeight="true" outlineLevel="0" collapsed="false">
      <c r="B975" s="51"/>
      <c r="D975" s="53"/>
      <c r="E975" s="53"/>
      <c r="F975" s="53"/>
      <c r="G975" s="53"/>
      <c r="H975" s="53"/>
      <c r="I975" s="53"/>
    </row>
    <row r="976" customFormat="false" ht="12.75" hidden="false" customHeight="true" outlineLevel="0" collapsed="false">
      <c r="B976" s="51"/>
      <c r="D976" s="53"/>
      <c r="E976" s="53"/>
      <c r="F976" s="53"/>
      <c r="G976" s="53"/>
      <c r="H976" s="53"/>
      <c r="I976" s="53"/>
    </row>
    <row r="977" customFormat="false" ht="12.75" hidden="false" customHeight="true" outlineLevel="0" collapsed="false">
      <c r="B977" s="51"/>
      <c r="D977" s="53"/>
      <c r="E977" s="53"/>
      <c r="F977" s="53"/>
      <c r="G977" s="53"/>
      <c r="H977" s="53"/>
      <c r="I977" s="53"/>
    </row>
    <row r="978" customFormat="false" ht="12.75" hidden="false" customHeight="true" outlineLevel="0" collapsed="false">
      <c r="B978" s="51"/>
      <c r="D978" s="53"/>
      <c r="E978" s="53"/>
      <c r="F978" s="53"/>
      <c r="G978" s="53"/>
      <c r="H978" s="53"/>
      <c r="I978" s="53"/>
    </row>
    <row r="979" customFormat="false" ht="12.75" hidden="false" customHeight="true" outlineLevel="0" collapsed="false">
      <c r="B979" s="51"/>
      <c r="D979" s="53"/>
      <c r="E979" s="53"/>
      <c r="F979" s="53"/>
      <c r="G979" s="53"/>
      <c r="H979" s="53"/>
      <c r="I979" s="53"/>
    </row>
    <row r="980" customFormat="false" ht="12.75" hidden="false" customHeight="true" outlineLevel="0" collapsed="false">
      <c r="B980" s="51"/>
      <c r="D980" s="53"/>
      <c r="E980" s="53"/>
      <c r="F980" s="53"/>
      <c r="G980" s="53"/>
      <c r="H980" s="53"/>
      <c r="I980" s="53"/>
    </row>
    <row r="981" customFormat="false" ht="12.75" hidden="false" customHeight="true" outlineLevel="0" collapsed="false">
      <c r="B981" s="51"/>
      <c r="D981" s="53"/>
      <c r="E981" s="53"/>
      <c r="F981" s="53"/>
      <c r="G981" s="53"/>
      <c r="H981" s="53"/>
      <c r="I981" s="53"/>
    </row>
    <row r="982" customFormat="false" ht="12.75" hidden="false" customHeight="true" outlineLevel="0" collapsed="false">
      <c r="B982" s="51"/>
      <c r="D982" s="53"/>
      <c r="E982" s="53"/>
      <c r="F982" s="53"/>
      <c r="G982" s="53"/>
      <c r="H982" s="53"/>
      <c r="I982" s="53"/>
    </row>
    <row r="983" customFormat="false" ht="12.75" hidden="false" customHeight="true" outlineLevel="0" collapsed="false">
      <c r="B983" s="51"/>
      <c r="D983" s="53"/>
      <c r="E983" s="53"/>
      <c r="F983" s="53"/>
      <c r="G983" s="53"/>
      <c r="H983" s="53"/>
      <c r="I983" s="53"/>
    </row>
    <row r="984" customFormat="false" ht="12.75" hidden="false" customHeight="true" outlineLevel="0" collapsed="false">
      <c r="B984" s="51"/>
      <c r="D984" s="53"/>
      <c r="E984" s="53"/>
      <c r="F984" s="53"/>
      <c r="G984" s="53"/>
      <c r="H984" s="53"/>
      <c r="I984" s="53"/>
    </row>
    <row r="985" customFormat="false" ht="12.75" hidden="false" customHeight="true" outlineLevel="0" collapsed="false">
      <c r="B985" s="51"/>
      <c r="D985" s="53"/>
      <c r="E985" s="53"/>
      <c r="F985" s="53"/>
      <c r="G985" s="53"/>
      <c r="H985" s="53"/>
      <c r="I985" s="53"/>
    </row>
    <row r="986" customFormat="false" ht="12.75" hidden="false" customHeight="true" outlineLevel="0" collapsed="false">
      <c r="B986" s="51"/>
      <c r="D986" s="53"/>
      <c r="E986" s="53"/>
      <c r="F986" s="53"/>
      <c r="G986" s="53"/>
      <c r="H986" s="53"/>
      <c r="I986" s="53"/>
    </row>
    <row r="987" customFormat="false" ht="12.75" hidden="false" customHeight="true" outlineLevel="0" collapsed="false">
      <c r="B987" s="51"/>
      <c r="D987" s="53"/>
      <c r="E987" s="53"/>
      <c r="F987" s="53"/>
      <c r="G987" s="53"/>
      <c r="H987" s="53"/>
      <c r="I987" s="53"/>
    </row>
    <row r="988" customFormat="false" ht="12.75" hidden="false" customHeight="true" outlineLevel="0" collapsed="false">
      <c r="B988" s="51"/>
      <c r="D988" s="53"/>
      <c r="E988" s="53"/>
      <c r="F988" s="53"/>
      <c r="G988" s="53"/>
      <c r="H988" s="53"/>
      <c r="I988" s="53"/>
    </row>
    <row r="989" customFormat="false" ht="12.75" hidden="false" customHeight="true" outlineLevel="0" collapsed="false">
      <c r="B989" s="51"/>
      <c r="D989" s="53"/>
      <c r="E989" s="53"/>
      <c r="F989" s="53"/>
      <c r="G989" s="53"/>
      <c r="H989" s="53"/>
      <c r="I989" s="53"/>
    </row>
    <row r="990" customFormat="false" ht="12.75" hidden="false" customHeight="true" outlineLevel="0" collapsed="false">
      <c r="B990" s="51"/>
      <c r="D990" s="53"/>
      <c r="E990" s="53"/>
      <c r="F990" s="53"/>
      <c r="G990" s="53"/>
      <c r="H990" s="53"/>
      <c r="I990" s="53"/>
    </row>
    <row r="991" customFormat="false" ht="12.75" hidden="false" customHeight="true" outlineLevel="0" collapsed="false">
      <c r="B991" s="51"/>
      <c r="D991" s="53"/>
      <c r="E991" s="53"/>
      <c r="F991" s="53"/>
      <c r="G991" s="53"/>
      <c r="H991" s="53"/>
      <c r="I991" s="53"/>
    </row>
    <row r="992" customFormat="false" ht="12.75" hidden="false" customHeight="true" outlineLevel="0" collapsed="false">
      <c r="B992" s="51"/>
      <c r="D992" s="53"/>
      <c r="E992" s="53"/>
      <c r="F992" s="53"/>
      <c r="G992" s="53"/>
      <c r="H992" s="53"/>
      <c r="I992" s="53"/>
    </row>
    <row r="993" customFormat="false" ht="12.75" hidden="false" customHeight="true" outlineLevel="0" collapsed="false">
      <c r="B993" s="51"/>
      <c r="D993" s="53"/>
      <c r="E993" s="53"/>
      <c r="F993" s="53"/>
      <c r="G993" s="53"/>
      <c r="H993" s="53"/>
      <c r="I993" s="53"/>
    </row>
    <row r="994" customFormat="false" ht="12.75" hidden="false" customHeight="true" outlineLevel="0" collapsed="false">
      <c r="B994" s="51"/>
      <c r="D994" s="53"/>
      <c r="E994" s="53"/>
      <c r="F994" s="53"/>
      <c r="G994" s="53"/>
      <c r="H994" s="53"/>
      <c r="I994" s="53"/>
    </row>
    <row r="995" customFormat="false" ht="12.75" hidden="false" customHeight="true" outlineLevel="0" collapsed="false">
      <c r="B995" s="51"/>
      <c r="D995" s="53"/>
      <c r="E995" s="53"/>
      <c r="F995" s="53"/>
      <c r="G995" s="53"/>
      <c r="H995" s="53"/>
      <c r="I995" s="53"/>
    </row>
    <row r="996" customFormat="false" ht="12.75" hidden="false" customHeight="true" outlineLevel="0" collapsed="false">
      <c r="B996" s="51"/>
      <c r="D996" s="53"/>
      <c r="E996" s="53"/>
      <c r="F996" s="53"/>
      <c r="G996" s="53"/>
      <c r="H996" s="53"/>
      <c r="I996" s="53"/>
    </row>
    <row r="997" customFormat="false" ht="12.75" hidden="false" customHeight="true" outlineLevel="0" collapsed="false">
      <c r="B997" s="51"/>
      <c r="D997" s="53"/>
      <c r="E997" s="53"/>
      <c r="F997" s="53"/>
      <c r="G997" s="53"/>
      <c r="H997" s="53"/>
      <c r="I997" s="53"/>
    </row>
    <row r="998" customFormat="false" ht="12.75" hidden="false" customHeight="true" outlineLevel="0" collapsed="false">
      <c r="B998" s="51"/>
      <c r="D998" s="53"/>
      <c r="E998" s="53"/>
      <c r="F998" s="53"/>
      <c r="G998" s="53"/>
      <c r="H998" s="53"/>
      <c r="I998" s="53"/>
    </row>
    <row r="999" customFormat="false" ht="12.75" hidden="false" customHeight="true" outlineLevel="0" collapsed="false">
      <c r="B999" s="51"/>
      <c r="D999" s="53"/>
      <c r="E999" s="53"/>
      <c r="F999" s="53"/>
      <c r="G999" s="53"/>
      <c r="H999" s="53"/>
      <c r="I999" s="53"/>
    </row>
    <row r="1000" customFormat="false" ht="12.75" hidden="false" customHeight="true" outlineLevel="0" collapsed="false">
      <c r="B1000" s="51"/>
      <c r="D1000" s="53"/>
      <c r="E1000" s="53"/>
      <c r="F1000" s="53"/>
      <c r="G1000" s="53"/>
      <c r="H1000" s="53"/>
      <c r="I1000" s="53"/>
    </row>
  </sheetData>
  <mergeCells count="5">
    <mergeCell ref="B1:H1"/>
    <mergeCell ref="E2:G2"/>
    <mergeCell ref="B105:H105"/>
    <mergeCell ref="B106:I106"/>
    <mergeCell ref="B107:I112"/>
  </mergeCells>
  <dataValidations count="1">
    <dataValidation allowBlank="true" operator="between" showDropDown="false" showErrorMessage="true" showInputMessage="false" sqref="B4:B104" type="list">
      <formula1>UC_Ref</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H1000"/>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S12" activeCellId="0" sqref="S12"/>
    </sheetView>
  </sheetViews>
  <sheetFormatPr defaultColWidth="14.4609375" defaultRowHeight="13.2" zeroHeight="false" outlineLevelRow="0" outlineLevelCol="0"/>
  <cols>
    <col collapsed="false" customWidth="true" hidden="false" outlineLevel="0" max="1" min="1" style="0" width="4.1"/>
    <col collapsed="false" customWidth="true" hidden="false" outlineLevel="0" max="2" min="2" style="0" width="58.67"/>
    <col collapsed="false" customWidth="true" hidden="false" outlineLevel="0" max="3" min="3" style="0" width="14.11"/>
    <col collapsed="false" customWidth="true" hidden="false" outlineLevel="0" max="4" min="4" style="0" width="9.33"/>
    <col collapsed="false" customWidth="true" hidden="false" outlineLevel="0" max="9" min="5" style="0" width="14.01"/>
    <col collapsed="false" customWidth="true" hidden="false" outlineLevel="0" max="10" min="10" style="0" width="10.11"/>
    <col collapsed="false" customWidth="true" hidden="false" outlineLevel="0" max="21" min="11" style="0" width="8.44"/>
    <col collapsed="false" customWidth="true" hidden="false" outlineLevel="0" max="25" min="22" style="0" width="11.56"/>
    <col collapsed="false" customWidth="true" hidden="false" outlineLevel="0" max="26" min="26" style="0" width="11.33"/>
    <col collapsed="false" customWidth="true" hidden="false" outlineLevel="0" max="27" min="27" style="0" width="9.11"/>
    <col collapsed="false" customWidth="true" hidden="false" outlineLevel="0" max="28" min="28" style="0" width="12.44"/>
    <col collapsed="false" customWidth="true" hidden="false" outlineLevel="0" max="29" min="29" style="0" width="39.89"/>
    <col collapsed="false" customWidth="true" hidden="false" outlineLevel="0" max="30" min="30" style="0" width="30.89"/>
    <col collapsed="false" customWidth="true" hidden="false" outlineLevel="0" max="31" min="31" style="0" width="40.66"/>
    <col collapsed="false" customWidth="true" hidden="false" outlineLevel="0" max="33" min="32" style="0" width="32.34"/>
    <col collapsed="false" customWidth="true" hidden="false" outlineLevel="0" max="34" min="34" style="0" width="9.11"/>
  </cols>
  <sheetData>
    <row r="1" customFormat="false" ht="12.75" hidden="false" customHeight="true" outlineLevel="0" collapsed="false">
      <c r="A1" s="87"/>
      <c r="B1" s="87"/>
      <c r="C1" s="88"/>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33"/>
    </row>
    <row r="2" customFormat="false" ht="12.75" hidden="false" customHeight="true" outlineLevel="0" collapsed="false">
      <c r="A2" s="87"/>
      <c r="B2" s="87"/>
      <c r="C2" s="88"/>
      <c r="D2" s="87"/>
      <c r="E2" s="87"/>
      <c r="F2" s="87"/>
      <c r="G2" s="87"/>
      <c r="H2" s="87"/>
      <c r="I2" s="87"/>
      <c r="J2" s="87"/>
      <c r="K2" s="87"/>
      <c r="L2" s="87"/>
      <c r="M2" s="87"/>
      <c r="N2" s="87"/>
      <c r="O2" s="87"/>
      <c r="P2" s="87"/>
      <c r="Q2" s="87"/>
      <c r="R2" s="87"/>
      <c r="S2" s="87"/>
      <c r="T2" s="87"/>
      <c r="U2" s="87"/>
      <c r="V2" s="87"/>
      <c r="W2" s="87"/>
      <c r="X2" s="87"/>
      <c r="Y2" s="87"/>
      <c r="Z2" s="87"/>
      <c r="AA2" s="87"/>
      <c r="AB2" s="87"/>
      <c r="AC2" s="87"/>
      <c r="AD2" s="87"/>
      <c r="AE2" s="87"/>
      <c r="AF2" s="87"/>
      <c r="AG2" s="87"/>
      <c r="AH2" s="33"/>
    </row>
    <row r="3" customFormat="false" ht="12.75" hidden="false" customHeight="true" outlineLevel="0" collapsed="false">
      <c r="A3" s="87"/>
      <c r="B3" s="89"/>
      <c r="C3" s="90"/>
      <c r="D3" s="89"/>
      <c r="E3" s="87"/>
      <c r="F3" s="87"/>
      <c r="G3" s="87"/>
      <c r="H3" s="87"/>
      <c r="I3" s="87"/>
      <c r="J3" s="87"/>
      <c r="K3" s="87"/>
      <c r="L3" s="87"/>
      <c r="M3" s="87"/>
      <c r="N3" s="87"/>
      <c r="O3" s="87"/>
      <c r="P3" s="87"/>
      <c r="Q3" s="87"/>
      <c r="R3" s="87"/>
      <c r="S3" s="87"/>
      <c r="T3" s="87"/>
      <c r="U3" s="87"/>
      <c r="V3" s="87"/>
      <c r="W3" s="87"/>
      <c r="X3" s="87"/>
      <c r="Y3" s="87"/>
      <c r="Z3" s="87"/>
      <c r="AA3" s="87"/>
      <c r="AB3" s="87"/>
      <c r="AC3" s="87"/>
      <c r="AD3" s="87"/>
      <c r="AE3" s="87"/>
      <c r="AF3" s="87"/>
      <c r="AG3" s="87"/>
      <c r="AH3" s="33"/>
    </row>
    <row r="4" customFormat="false" ht="12.75" hidden="false" customHeight="true" outlineLevel="0" collapsed="false">
      <c r="A4" s="87"/>
      <c r="B4" s="91"/>
      <c r="C4" s="92"/>
      <c r="D4" s="93"/>
      <c r="E4" s="93"/>
      <c r="F4" s="93"/>
      <c r="G4" s="93"/>
      <c r="H4" s="93"/>
      <c r="I4" s="93"/>
      <c r="J4" s="93"/>
      <c r="K4" s="93"/>
      <c r="L4" s="93"/>
      <c r="M4" s="94" t="s">
        <v>52</v>
      </c>
      <c r="N4" s="94"/>
      <c r="O4" s="94"/>
      <c r="P4" s="94"/>
      <c r="Q4" s="94"/>
      <c r="R4" s="94"/>
      <c r="S4" s="94"/>
      <c r="T4" s="94"/>
      <c r="U4" s="94"/>
      <c r="V4" s="95"/>
      <c r="W4" s="95"/>
      <c r="X4" s="95"/>
      <c r="Y4" s="95"/>
      <c r="Z4" s="95"/>
      <c r="AA4" s="87"/>
      <c r="AB4" s="87"/>
      <c r="AC4" s="87"/>
      <c r="AD4" s="87"/>
      <c r="AE4" s="87"/>
      <c r="AF4" s="87"/>
      <c r="AG4" s="87"/>
      <c r="AH4" s="33"/>
    </row>
    <row r="5" customFormat="false" ht="12.75" hidden="false" customHeight="true" outlineLevel="0" collapsed="false">
      <c r="A5" s="87"/>
      <c r="B5" s="96" t="s">
        <v>53</v>
      </c>
      <c r="C5" s="97" t="s">
        <v>54</v>
      </c>
      <c r="D5" s="98"/>
      <c r="E5" s="99"/>
      <c r="F5" s="99"/>
      <c r="G5" s="99"/>
      <c r="H5" s="99"/>
      <c r="I5" s="99"/>
      <c r="J5" s="99"/>
      <c r="K5" s="99"/>
      <c r="L5" s="100"/>
      <c r="M5" s="101" t="s">
        <v>55</v>
      </c>
      <c r="N5" s="102" t="s">
        <v>56</v>
      </c>
      <c r="O5" s="102" t="s">
        <v>57</v>
      </c>
      <c r="P5" s="102" t="s">
        <v>58</v>
      </c>
      <c r="Q5" s="96" t="s">
        <v>59</v>
      </c>
      <c r="R5" s="96" t="s">
        <v>60</v>
      </c>
      <c r="S5" s="96" t="s">
        <v>25</v>
      </c>
      <c r="T5" s="96" t="s">
        <v>61</v>
      </c>
      <c r="U5" s="103" t="s">
        <v>62</v>
      </c>
      <c r="V5" s="104"/>
      <c r="W5" s="105"/>
      <c r="X5" s="105"/>
      <c r="Y5" s="105"/>
      <c r="Z5" s="106" t="s">
        <v>63</v>
      </c>
      <c r="AA5" s="107" t="s">
        <v>64</v>
      </c>
      <c r="AB5" s="108" t="s">
        <v>65</v>
      </c>
      <c r="AC5" s="109" t="s">
        <v>66</v>
      </c>
      <c r="AD5" s="109" t="s">
        <v>67</v>
      </c>
      <c r="AE5" s="110" t="s">
        <v>68</v>
      </c>
      <c r="AF5" s="109" t="s">
        <v>69</v>
      </c>
      <c r="AG5" s="109" t="s">
        <v>70</v>
      </c>
      <c r="AH5" s="33"/>
    </row>
    <row r="6" customFormat="false" ht="12.75" hidden="false" customHeight="true" outlineLevel="0" collapsed="false">
      <c r="A6" s="87"/>
      <c r="B6" s="111" t="s">
        <v>71</v>
      </c>
      <c r="C6" s="112" t="n">
        <v>1</v>
      </c>
      <c r="D6" s="113"/>
      <c r="E6" s="114"/>
      <c r="F6" s="114"/>
      <c r="G6" s="114"/>
      <c r="H6" s="114"/>
      <c r="I6" s="115"/>
      <c r="J6" s="115"/>
      <c r="K6" s="114"/>
      <c r="L6" s="116"/>
      <c r="M6" s="117" t="s">
        <v>72</v>
      </c>
      <c r="N6" s="118" t="n">
        <v>25</v>
      </c>
      <c r="O6" s="118" t="n">
        <v>2</v>
      </c>
      <c r="P6" s="118" t="n">
        <v>1</v>
      </c>
      <c r="Q6" s="118" t="n">
        <v>2</v>
      </c>
      <c r="R6" s="119" t="n">
        <f aca="false">IF(AND(ISTEXT(T6),ISTEXT(U6)),"",SUM(T6:U6)*'Indices PF'!$E$54)</f>
        <v>22.4</v>
      </c>
      <c r="S6" s="119" t="n">
        <f aca="false">IF(OR(ISBLANK(N6),ISBLANK(O6)),"",  IF(M6="ILF",   IF((O6&lt;='Indices PF'!$D$31),   IF(('Funções Dados'!N6&lt;'Indices PF'!$E$34), 'Indices PF'!$E$31,   IF(('Funções Dados'!N6&lt;'Indices PF'!$F$34), 'Indices PF'!$F$31, 'Indices PF'!$G$31)),    IF((O6&lt;='Indices PF'!$D$32),    IF(('Funções Dados'!N6&lt;'Indices PF'!$E$34), 'Indices PF'!$E$32,    IF(('Funções Dados'!N6&lt;'Indices PF'!$F$34), 'Indices PF'!$F$32, 'Indices PF'!$G$32)),     IF((O6&gt;='Indices PF'!$D$33),     IF(('Funções Dados'!N6&lt;'Indices PF'!$E$34), 'Indices PF'!$E$33,     IF(('Funções Dados'!N6&lt;'Indices PF'!$F$34), 'Indices PF'!$F$33, 'Indices PF'!$G$33))))),     IF((O6&lt;='Indices PF'!$D$39),      IF(('Funções Dados'!N6&lt;'Indices PF'!$E$42), 'Indices PF'!$E$39,      IF(('Funções Dados'!N6&lt;'Indices PF'!$F$42), 'Indices PF'!$F$39, 'Indices PF'!$G$39)),       IF((O6&lt;='Indices PF'!$D$40),       IF(('Funções Dados'!N6&lt;'Indices PF'!$E$42), 'Indices PF'!$E$40,       IF(('Funções Dados'!N6&lt;'Indices PF'!$F$42), 'Indices PF'!$F$40, 'Indices PF'!$G$40)),        IF((O6&gt;='Indices PF'!$D$41),        IF(('Funções Dados'!N6&lt;'Indices PF'!$E$42), 'Indices PF'!$E$41,        IF(('Funções Dados'!N6&lt;'Indices PF'!$F$42), 'Indices PF'!$F$41, 'Indices PF'!$G$41)))))))</f>
        <v>10</v>
      </c>
      <c r="T6" s="120" t="n">
        <f aca="false">IF(OR(ISBLANK(N6),ISBLANK(O6)),"",  IF(M6="ILF",   IF((O6&lt;='Indices PF'!$D$31),   IF(('Funções Dados'!N6&lt;'Indices PF'!$E$34), N6*'Indices PF'!$J$31,   IF(('Funções Dados'!N6&lt;'Indices PF'!$F$34), N6*'Indices PF'!$K$31, N6*'Indices PF'!$L$31)),    IF((O6&lt;='Indices PF'!$D$32),    IF(('Funções Dados'!N6&lt;'Indices PF'!$E$34), N6*'Indices PF'!$J$32,    IF(('Funções Dados'!N6&lt;'Indices PF'!$F$34), N6*'Indices PF'!$K$32, N6*'Indices PF'!$L$32)),     IF((O6&gt;='Indices PF'!$D$33),     IF(('Funções Dados'!N6&lt;'Indices PF'!$E$34), N6*'Indices PF'!$J$33,     IF(('Funções Dados'!N6&lt;'Indices PF'!$F$34), N6*'Indices PF'!$K$33, N6*'Indices PF'!$L$33))))),     IF((O6&lt;='Indices PF'!$D$39),      IF(('Funções Dados'!N6&lt;'Indices PF'!$E$42), N6*'Indices PF'!$J$39,      IF(('Funções Dados'!N6&lt;'Indices PF'!$F$42), N6*'Indices PF'!$K$39, N6*'Indices PF'!$L$39)),       IF((O6&lt;='Indices PF'!$D$40),       IF(('Funções Dados'!N6&lt;'Indices PF'!$E$42), N6*'Indices PF'!$J$40,       IF(('Funções Dados'!N6&lt;'Indices PF'!$F$42), N6*'Indices PF'!$K$40, N6*'Indices PF'!$L$40)),        IF((O6&gt;='Indices PF'!$D$41),        IF(('Funções Dados'!N6&lt;'Indices PF'!$E$42), N6*'Indices PF'!$J$41,        IF(('Funções Dados'!N6&lt;'Indices PF'!$F$42), N6*'Indices PF'!$K$41, N6*'Indices PF'!$L$41)))))))</f>
        <v>5</v>
      </c>
      <c r="U6" s="120" t="n">
        <f aca="false">IF(OR(ISBLANK(P6),ISBLANK(Q6)),"",  IF((Q6&lt;='Indices PF'!$D$47),  IF(('Funções Dados'!P6&lt;'Indices PF'!$E$50), P6*'Indices PF'!$J$47,  IF(('Funções Dados'!P6&lt;'Indices PF'!$F$50), P6*'Indices PF'!$K$47, P6*'Indices PF'!$L$47)),   IF((Q6&lt;='Indices PF'!$D$48),   IF(('Funções Dados'!P6&lt;'Indices PF'!$E$50), P6*'Indices PF'!$J$48,   IF(('Funções Dados'!P6&lt;'Indices PF'!$F$50), P6*'Indices PF'!$K$48, P6*'Indices PF'!$L$48)),    IF((Q6&gt;='Indices PF'!$D$49),    IF(('Funções Dados'!P6&lt;'Indices PF'!$E$50), P6*'Indices PF'!$J$49,    IF(('Funções Dados'!P6&lt;'Indices PF'!$F$50), P6*'Indices PF'!$K$49, P6*'Indices PF'!$L$49))))))</f>
        <v>0.6</v>
      </c>
      <c r="V6" s="114"/>
      <c r="W6" s="114"/>
      <c r="X6" s="114"/>
      <c r="Y6" s="114"/>
      <c r="Z6" s="121"/>
      <c r="AA6" s="122"/>
      <c r="AB6" s="123" t="str">
        <f aca="false">IF(ISBLANK(AA6),"",IF(Z6="YES",(SUM(T6:U6)*AA6/100),""))</f>
        <v/>
      </c>
      <c r="AC6" s="124"/>
      <c r="AD6" s="92"/>
      <c r="AE6" s="124"/>
      <c r="AF6" s="124"/>
      <c r="AG6" s="124"/>
      <c r="AH6" s="33"/>
    </row>
    <row r="7" customFormat="false" ht="12.75" hidden="false" customHeight="true" outlineLevel="0" collapsed="false">
      <c r="A7" s="87"/>
      <c r="B7" s="125" t="s">
        <v>73</v>
      </c>
      <c r="C7" s="112" t="n">
        <v>2</v>
      </c>
      <c r="D7" s="113"/>
      <c r="E7" s="114"/>
      <c r="F7" s="114"/>
      <c r="G7" s="114"/>
      <c r="H7" s="114"/>
      <c r="I7" s="115"/>
      <c r="J7" s="115"/>
      <c r="K7" s="114"/>
      <c r="L7" s="116"/>
      <c r="M7" s="117" t="s">
        <v>72</v>
      </c>
      <c r="N7" s="118" t="n">
        <v>20</v>
      </c>
      <c r="O7" s="118" t="n">
        <v>1</v>
      </c>
      <c r="P7" s="118" t="n">
        <v>1</v>
      </c>
      <c r="Q7" s="118" t="n">
        <v>2</v>
      </c>
      <c r="R7" s="119" t="n">
        <f aca="false">IF(AND(ISTEXT(T7),ISTEXT(U7)),"",SUM(T7:U7)*'Indices PF'!$E$54)</f>
        <v>13.6</v>
      </c>
      <c r="S7" s="119" t="n">
        <f aca="false">IF(OR(ISBLANK(N7),ISBLANK(O7)),"",  IF(M7="ILF",   IF((O7&lt;='Indices PF'!$D$31),   IF(('Funções Dados'!N7&lt;'Indices PF'!$E$34), 'Indices PF'!$E$31,   IF(('Funções Dados'!N7&lt;'Indices PF'!$F$34), 'Indices PF'!$F$31, 'Indices PF'!$G$31)),    IF((O7&lt;='Indices PF'!$D$32),    IF(('Funções Dados'!N7&lt;'Indices PF'!$E$34), 'Indices PF'!$E$32,    IF(('Funções Dados'!N7&lt;'Indices PF'!$F$34), 'Indices PF'!$F$32, 'Indices PF'!$G$32)),     IF((O7&gt;='Indices PF'!$D$33),     IF(('Funções Dados'!N7&lt;'Indices PF'!$E$34), 'Indices PF'!$E$33,     IF(('Funções Dados'!N7&lt;'Indices PF'!$F$34), 'Indices PF'!$F$33, 'Indices PF'!$G$33))))),     IF((O7&lt;='Indices PF'!$D$39),      IF(('Funções Dados'!N7&lt;'Indices PF'!$E$42), 'Indices PF'!$E$39,      IF(('Funções Dados'!N7&lt;'Indices PF'!$F$42), 'Indices PF'!$F$39, 'Indices PF'!$G$39)),       IF((O7&lt;='Indices PF'!$D$40),       IF(('Funções Dados'!N7&lt;'Indices PF'!$E$42), 'Indices PF'!$E$40,       IF(('Funções Dados'!N7&lt;'Indices PF'!$F$42), 'Indices PF'!$F$40, 'Indices PF'!$G$40)),        IF((O7&gt;='Indices PF'!$D$41),        IF(('Funções Dados'!N7&lt;'Indices PF'!$E$42), 'Indices PF'!$E$41,        IF(('Funções Dados'!N7&lt;'Indices PF'!$F$42), 'Indices PF'!$F$41, 'Indices PF'!$G$41)))))))</f>
        <v>7</v>
      </c>
      <c r="T7" s="120" t="n">
        <f aca="false">IF(OR(ISBLANK(N7),ISBLANK(O7)),"",  IF(M7="ILF",   IF((O7&lt;='Indices PF'!$D$31),   IF(('Funções Dados'!N7&lt;'Indices PF'!$E$34), N7*'Indices PF'!$J$31,   IF(('Funções Dados'!N7&lt;'Indices PF'!$F$34), N7*'Indices PF'!$K$31, N7*'Indices PF'!$L$31)),    IF((O7&lt;='Indices PF'!$D$32),    IF(('Funções Dados'!N7&lt;'Indices PF'!$E$34), N7*'Indices PF'!$J$32,    IF(('Funções Dados'!N7&lt;'Indices PF'!$F$34), N7*'Indices PF'!$K$32, N7*'Indices PF'!$L$32)),     IF((O7&gt;='Indices PF'!$D$33),     IF(('Funções Dados'!N7&lt;'Indices PF'!$E$34), N7*'Indices PF'!$J$33,     IF(('Funções Dados'!N7&lt;'Indices PF'!$F$34), N7*'Indices PF'!$K$33, N7*'Indices PF'!$L$33))))),     IF((O7&lt;='Indices PF'!$D$39),      IF(('Funções Dados'!N7&lt;'Indices PF'!$E$42), N7*'Indices PF'!$J$39,      IF(('Funções Dados'!N7&lt;'Indices PF'!$F$42), N7*'Indices PF'!$K$39, N7*'Indices PF'!$L$39)),       IF((O7&lt;='Indices PF'!$D$40),       IF(('Funções Dados'!N7&lt;'Indices PF'!$E$42), N7*'Indices PF'!$J$40,       IF(('Funções Dados'!N7&lt;'Indices PF'!$F$42), N7*'Indices PF'!$K$40, N7*'Indices PF'!$L$40)),        IF((O7&gt;='Indices PF'!$D$41),        IF(('Funções Dados'!N7&lt;'Indices PF'!$E$42), N7*'Indices PF'!$J$41,        IF(('Funções Dados'!N7&lt;'Indices PF'!$F$42), N7*'Indices PF'!$K$41, N7*'Indices PF'!$L$41)))))))</f>
        <v>2.8</v>
      </c>
      <c r="U7" s="120" t="n">
        <f aca="false">IF(OR(ISBLANK(P7),ISBLANK(Q7)),"",  IF((Q7&lt;='Indices PF'!$D$47),  IF(('Funções Dados'!P7&lt;'Indices PF'!$E$50), P7*'Indices PF'!$J$47,  IF(('Funções Dados'!P7&lt;'Indices PF'!$F$50), P7*'Indices PF'!$K$47, P7*'Indices PF'!$L$47)),   IF((Q7&lt;='Indices PF'!$D$48),   IF(('Funções Dados'!P7&lt;'Indices PF'!$E$50), P7*'Indices PF'!$J$48,   IF(('Funções Dados'!P7&lt;'Indices PF'!$F$50), P7*'Indices PF'!$K$48, P7*'Indices PF'!$L$48)),    IF((Q7&gt;='Indices PF'!$D$49),    IF(('Funções Dados'!P7&lt;'Indices PF'!$E$50), P7*'Indices PF'!$J$49,    IF(('Funções Dados'!P7&lt;'Indices PF'!$F$50), P7*'Indices PF'!$K$49, P7*'Indices PF'!$L$49))))))</f>
        <v>0.6</v>
      </c>
      <c r="V7" s="114"/>
      <c r="W7" s="114"/>
      <c r="X7" s="114"/>
      <c r="Y7" s="114"/>
      <c r="Z7" s="121"/>
      <c r="AA7" s="122"/>
      <c r="AB7" s="123" t="str">
        <f aca="false">IF(ISBLANK(AA7),"",IF(Z7="YES",(SUM(T7:U7)*AA7/100),""))</f>
        <v/>
      </c>
      <c r="AC7" s="126"/>
      <c r="AD7" s="92"/>
      <c r="AE7" s="126"/>
      <c r="AF7" s="126"/>
      <c r="AG7" s="126"/>
      <c r="AH7" s="33"/>
    </row>
    <row r="8" customFormat="false" ht="12.75" hidden="false" customHeight="true" outlineLevel="0" collapsed="false">
      <c r="A8" s="127"/>
      <c r="B8" s="125" t="s">
        <v>74</v>
      </c>
      <c r="C8" s="112" t="n">
        <v>3</v>
      </c>
      <c r="D8" s="113"/>
      <c r="E8" s="114"/>
      <c r="F8" s="114"/>
      <c r="G8" s="114"/>
      <c r="H8" s="114"/>
      <c r="I8" s="115"/>
      <c r="J8" s="115"/>
      <c r="K8" s="114"/>
      <c r="L8" s="116"/>
      <c r="M8" s="117" t="s">
        <v>72</v>
      </c>
      <c r="N8" s="118" t="n">
        <v>12</v>
      </c>
      <c r="O8" s="118" t="n">
        <v>1</v>
      </c>
      <c r="P8" s="118" t="n">
        <v>1</v>
      </c>
      <c r="Q8" s="118" t="n">
        <v>2</v>
      </c>
      <c r="R8" s="119" t="n">
        <f aca="false">IF(AND(ISTEXT(T8),ISTEXT(U8)),"",SUM(T8:U8)*'Indices PF'!$E$54)</f>
        <v>20.0842105263158</v>
      </c>
      <c r="S8" s="119" t="n">
        <f aca="false">IF(OR(ISBLANK(N8),ISBLANK(O8)),"",  IF(M8="ILF",   IF((O8&lt;='Indices PF'!$D$31),   IF(('Funções Dados'!N8&lt;'Indices PF'!$E$34), 'Indices PF'!$E$31,   IF(('Funções Dados'!N8&lt;'Indices PF'!$F$34), 'Indices PF'!$F$31, 'Indices PF'!$G$31)),    IF((O8&lt;='Indices PF'!$D$32),    IF(('Funções Dados'!N8&lt;'Indices PF'!$E$34), 'Indices PF'!$E$32,    IF(('Funções Dados'!N8&lt;'Indices PF'!$F$34), 'Indices PF'!$F$32, 'Indices PF'!$G$32)),     IF((O8&gt;='Indices PF'!$D$33),     IF(('Funções Dados'!N8&lt;'Indices PF'!$E$34), 'Indices PF'!$E$33,     IF(('Funções Dados'!N8&lt;'Indices PF'!$F$34), 'Indices PF'!$F$33, 'Indices PF'!$G$33))))),     IF((O8&lt;='Indices PF'!$D$39),      IF(('Funções Dados'!N8&lt;'Indices PF'!$E$42), 'Indices PF'!$E$39,      IF(('Funções Dados'!N8&lt;'Indices PF'!$F$42), 'Indices PF'!$F$39, 'Indices PF'!$G$39)),       IF((O8&lt;='Indices PF'!$D$40),       IF(('Funções Dados'!N8&lt;'Indices PF'!$E$42), 'Indices PF'!$E$40,       IF(('Funções Dados'!N8&lt;'Indices PF'!$F$42), 'Indices PF'!$F$40, 'Indices PF'!$G$40)),        IF((O8&gt;='Indices PF'!$D$41),        IF(('Funções Dados'!N8&lt;'Indices PF'!$E$42), 'Indices PF'!$E$41,        IF(('Funções Dados'!N8&lt;'Indices PF'!$F$42), 'Indices PF'!$F$41, 'Indices PF'!$G$41)))))))</f>
        <v>7</v>
      </c>
      <c r="T8" s="120" t="n">
        <f aca="false">IF(OR(ISBLANK(N8),ISBLANK(O8)),"",  IF(M8="ILF",   IF((O8&lt;='Indices PF'!$D$31),   IF(('Funções Dados'!N8&lt;'Indices PF'!$E$34), N8*'Indices PF'!$J$31,   IF(('Funções Dados'!N8&lt;'Indices PF'!$F$34), N8*'Indices PF'!$K$31, N8*'Indices PF'!$L$31)),    IF((O8&lt;='Indices PF'!$D$32),    IF(('Funções Dados'!N8&lt;'Indices PF'!$E$34), N8*'Indices PF'!$J$32,    IF(('Funções Dados'!N8&lt;'Indices PF'!$F$34), N8*'Indices PF'!$K$32, N8*'Indices PF'!$L$32)),     IF((O8&gt;='Indices PF'!$D$33),     IF(('Funções Dados'!N8&lt;'Indices PF'!$E$34), N8*'Indices PF'!$J$33,     IF(('Funções Dados'!N8&lt;'Indices PF'!$F$34), N8*'Indices PF'!$K$33, N8*'Indices PF'!$L$33))))),     IF((O8&lt;='Indices PF'!$D$39),      IF(('Funções Dados'!N8&lt;'Indices PF'!$E$42), N8*'Indices PF'!$J$39,      IF(('Funções Dados'!N8&lt;'Indices PF'!$F$42), N8*'Indices PF'!$K$39, N8*'Indices PF'!$L$39)),       IF((O8&lt;='Indices PF'!$D$40),       IF(('Funções Dados'!N8&lt;'Indices PF'!$E$42), N8*'Indices PF'!$J$40,       IF(('Funções Dados'!N8&lt;'Indices PF'!$F$42), N8*'Indices PF'!$K$40, N8*'Indices PF'!$L$40)),        IF((O8&gt;='Indices PF'!$D$41),        IF(('Funções Dados'!N8&lt;'Indices PF'!$E$42), N8*'Indices PF'!$J$41,        IF(('Funções Dados'!N8&lt;'Indices PF'!$F$42), N8*'Indices PF'!$K$41, N8*'Indices PF'!$L$41)))))))</f>
        <v>4.42105263157895</v>
      </c>
      <c r="U8" s="120" t="n">
        <f aca="false">IF(OR(ISBLANK(P8),ISBLANK(Q8)),"",  IF((Q8&lt;='Indices PF'!$D$47),  IF(('Funções Dados'!P8&lt;'Indices PF'!$E$50), P8*'Indices PF'!$J$47,  IF(('Funções Dados'!P8&lt;'Indices PF'!$F$50), P8*'Indices PF'!$K$47, P8*'Indices PF'!$L$47)),   IF((Q8&lt;='Indices PF'!$D$48),   IF(('Funções Dados'!P8&lt;'Indices PF'!$E$50), P8*'Indices PF'!$J$48,   IF(('Funções Dados'!P8&lt;'Indices PF'!$F$50), P8*'Indices PF'!$K$48, P8*'Indices PF'!$L$48)),    IF((Q8&gt;='Indices PF'!$D$49),    IF(('Funções Dados'!P8&lt;'Indices PF'!$E$50), P8*'Indices PF'!$J$49,    IF(('Funções Dados'!P8&lt;'Indices PF'!$F$50), P8*'Indices PF'!$K$49, P8*'Indices PF'!$L$49))))))</f>
        <v>0.6</v>
      </c>
      <c r="V8" s="114"/>
      <c r="W8" s="114"/>
      <c r="X8" s="114"/>
      <c r="Y8" s="114"/>
      <c r="Z8" s="121"/>
      <c r="AA8" s="122"/>
      <c r="AB8" s="123" t="str">
        <f aca="false">IF(ISBLANK(AA8),"",IF(Z8="YES",(SUM(T8:U8)*AA8/100),""))</f>
        <v/>
      </c>
      <c r="AC8" s="126"/>
      <c r="AD8" s="92"/>
      <c r="AE8" s="126"/>
      <c r="AF8" s="126"/>
      <c r="AG8" s="126"/>
      <c r="AH8" s="33"/>
    </row>
    <row r="9" customFormat="false" ht="12.75" hidden="false" customHeight="true" outlineLevel="0" collapsed="false">
      <c r="A9" s="127"/>
      <c r="B9" s="125" t="s">
        <v>75</v>
      </c>
      <c r="C9" s="112" t="n">
        <v>4</v>
      </c>
      <c r="D9" s="113"/>
      <c r="E9" s="114"/>
      <c r="F9" s="114"/>
      <c r="G9" s="114"/>
      <c r="H9" s="114"/>
      <c r="I9" s="115"/>
      <c r="J9" s="115"/>
      <c r="K9" s="114"/>
      <c r="L9" s="116"/>
      <c r="M9" s="117" t="s">
        <v>72</v>
      </c>
      <c r="N9" s="118" t="n">
        <v>7</v>
      </c>
      <c r="O9" s="118" t="n">
        <v>1</v>
      </c>
      <c r="P9" s="118" t="n">
        <v>0</v>
      </c>
      <c r="Q9" s="118" t="n">
        <v>3</v>
      </c>
      <c r="R9" s="119" t="n">
        <f aca="false">IF(AND(ISTEXT(T9),ISTEXT(U9)),"",SUM(T9:U9)*'Indices PF'!$E$54)</f>
        <v>10.3157894736842</v>
      </c>
      <c r="S9" s="119" t="n">
        <f aca="false">IF(OR(ISBLANK(N9),ISBLANK(O9)),"",  IF(M9="ILF",   IF((O9&lt;='Indices PF'!$D$31),   IF(('Funções Dados'!N9&lt;'Indices PF'!$E$34), 'Indices PF'!$E$31,   IF(('Funções Dados'!N9&lt;'Indices PF'!$F$34), 'Indices PF'!$F$31, 'Indices PF'!$G$31)),    IF((O9&lt;='Indices PF'!$D$32),    IF(('Funções Dados'!N9&lt;'Indices PF'!$E$34), 'Indices PF'!$E$32,    IF(('Funções Dados'!N9&lt;'Indices PF'!$F$34), 'Indices PF'!$F$32, 'Indices PF'!$G$32)),     IF((O9&gt;='Indices PF'!$D$33),     IF(('Funções Dados'!N9&lt;'Indices PF'!$E$34), 'Indices PF'!$E$33,     IF(('Funções Dados'!N9&lt;'Indices PF'!$F$34), 'Indices PF'!$F$33, 'Indices PF'!$G$33))))),     IF((O9&lt;='Indices PF'!$D$39),      IF(('Funções Dados'!N9&lt;'Indices PF'!$E$42), 'Indices PF'!$E$39,      IF(('Funções Dados'!N9&lt;'Indices PF'!$F$42), 'Indices PF'!$F$39, 'Indices PF'!$G$39)),       IF((O9&lt;='Indices PF'!$D$40),       IF(('Funções Dados'!N9&lt;'Indices PF'!$E$42), 'Indices PF'!$E$40,       IF(('Funções Dados'!N9&lt;'Indices PF'!$F$42), 'Indices PF'!$F$40, 'Indices PF'!$G$40)),        IF((O9&gt;='Indices PF'!$D$41),        IF(('Funções Dados'!N9&lt;'Indices PF'!$E$42), 'Indices PF'!$E$41,        IF(('Funções Dados'!N9&lt;'Indices PF'!$F$42), 'Indices PF'!$F$41, 'Indices PF'!$G$41)))))))</f>
        <v>7</v>
      </c>
      <c r="T9" s="120" t="n">
        <f aca="false">IF(OR(ISBLANK(N9),ISBLANK(O9)),"",  IF(M9="ILF",   IF((O9&lt;='Indices PF'!$D$31),   IF(('Funções Dados'!N9&lt;'Indices PF'!$E$34), N9*'Indices PF'!$J$31,   IF(('Funções Dados'!N9&lt;'Indices PF'!$F$34), N9*'Indices PF'!$K$31, N9*'Indices PF'!$L$31)),    IF((O9&lt;='Indices PF'!$D$32),    IF(('Funções Dados'!N9&lt;'Indices PF'!$E$34), N9*'Indices PF'!$J$32,    IF(('Funções Dados'!N9&lt;'Indices PF'!$F$34), N9*'Indices PF'!$K$32, N9*'Indices PF'!$L$32)),     IF((O9&gt;='Indices PF'!$D$33),     IF(('Funções Dados'!N9&lt;'Indices PF'!$E$34), N9*'Indices PF'!$J$33,     IF(('Funções Dados'!N9&lt;'Indices PF'!$F$34), N9*'Indices PF'!$K$33, N9*'Indices PF'!$L$33))))),     IF((O9&lt;='Indices PF'!$D$39),      IF(('Funções Dados'!N9&lt;'Indices PF'!$E$42), N9*'Indices PF'!$J$39,      IF(('Funções Dados'!N9&lt;'Indices PF'!$F$42), N9*'Indices PF'!$K$39, N9*'Indices PF'!$L$39)),       IF((O9&lt;='Indices PF'!$D$40),       IF(('Funções Dados'!N9&lt;'Indices PF'!$E$42), N9*'Indices PF'!$J$40,       IF(('Funções Dados'!N9&lt;'Indices PF'!$F$42), N9*'Indices PF'!$K$40, N9*'Indices PF'!$L$40)),        IF((O9&gt;='Indices PF'!$D$41),        IF(('Funções Dados'!N9&lt;'Indices PF'!$E$42), N9*'Indices PF'!$J$41,        IF(('Funções Dados'!N9&lt;'Indices PF'!$F$42), N9*'Indices PF'!$K$41, N9*'Indices PF'!$L$41)))))))</f>
        <v>2.57894736842105</v>
      </c>
      <c r="U9" s="120" t="n">
        <f aca="false">IF(OR(ISBLANK(P9),ISBLANK(Q9)),"",  IF((Q9&lt;='Indices PF'!$D$47),  IF(('Funções Dados'!P9&lt;'Indices PF'!$E$50), P9*'Indices PF'!$J$47,  IF(('Funções Dados'!P9&lt;'Indices PF'!$F$50), P9*'Indices PF'!$K$47, P9*'Indices PF'!$L$47)),   IF((Q9&lt;='Indices PF'!$D$48),   IF(('Funções Dados'!P9&lt;'Indices PF'!$E$50), P9*'Indices PF'!$J$48,   IF(('Funções Dados'!P9&lt;'Indices PF'!$F$50), P9*'Indices PF'!$K$48, P9*'Indices PF'!$L$48)),    IF((Q9&gt;='Indices PF'!$D$49),    IF(('Funções Dados'!P9&lt;'Indices PF'!$E$50), P9*'Indices PF'!$J$49,    IF(('Funções Dados'!P9&lt;'Indices PF'!$F$50), P9*'Indices PF'!$K$49, P9*'Indices PF'!$L$49))))))</f>
        <v>0</v>
      </c>
      <c r="V9" s="114"/>
      <c r="W9" s="114"/>
      <c r="X9" s="114"/>
      <c r="Y9" s="114"/>
      <c r="Z9" s="121"/>
      <c r="AA9" s="122"/>
      <c r="AB9" s="123" t="str">
        <f aca="false">IF(ISBLANK(AA9),"",IF(Z9="YES",(SUM(T9:U9)*AA9/100),""))</f>
        <v/>
      </c>
      <c r="AC9" s="126"/>
      <c r="AD9" s="126"/>
      <c r="AE9" s="128"/>
      <c r="AF9" s="129"/>
      <c r="AG9" s="129"/>
      <c r="AH9" s="33"/>
    </row>
    <row r="10" customFormat="false" ht="12.75" hidden="false" customHeight="true" outlineLevel="0" collapsed="false">
      <c r="A10" s="127"/>
      <c r="B10" s="111" t="s">
        <v>76</v>
      </c>
      <c r="C10" s="112" t="n">
        <v>5</v>
      </c>
      <c r="D10" s="113"/>
      <c r="E10" s="114"/>
      <c r="F10" s="114"/>
      <c r="G10" s="114"/>
      <c r="H10" s="114"/>
      <c r="I10" s="115"/>
      <c r="J10" s="115"/>
      <c r="K10" s="114"/>
      <c r="L10" s="116"/>
      <c r="M10" s="117" t="s">
        <v>72</v>
      </c>
      <c r="N10" s="118" t="n">
        <v>8</v>
      </c>
      <c r="O10" s="118" t="n">
        <v>1</v>
      </c>
      <c r="P10" s="118" t="n">
        <v>2</v>
      </c>
      <c r="Q10" s="118" t="n">
        <v>3</v>
      </c>
      <c r="R10" s="119" t="n">
        <f aca="false">IF(AND(ISTEXT(T10),ISTEXT(U10)),"",SUM(T10:U10)*'Indices PF'!$E$54)</f>
        <v>16.5894736842105</v>
      </c>
      <c r="S10" s="119" t="n">
        <f aca="false">IF(OR(ISBLANK(N10),ISBLANK(O10)),"",  IF(M10="ILF",   IF((O10&lt;='Indices PF'!$D$31),   IF(('Funções Dados'!N10&lt;'Indices PF'!$E$34), 'Indices PF'!$E$31,   IF(('Funções Dados'!N10&lt;'Indices PF'!$F$34), 'Indices PF'!$F$31, 'Indices PF'!$G$31)),    IF((O10&lt;='Indices PF'!$D$32),    IF(('Funções Dados'!N10&lt;'Indices PF'!$E$34), 'Indices PF'!$E$32,    IF(('Funções Dados'!N10&lt;'Indices PF'!$F$34), 'Indices PF'!$F$32, 'Indices PF'!$G$32)),     IF((O10&gt;='Indices PF'!$D$33),     IF(('Funções Dados'!N10&lt;'Indices PF'!$E$34), 'Indices PF'!$E$33,     IF(('Funções Dados'!N10&lt;'Indices PF'!$F$34), 'Indices PF'!$F$33, 'Indices PF'!$G$33))))),     IF((O10&lt;='Indices PF'!$D$39),      IF(('Funções Dados'!N10&lt;'Indices PF'!$E$42), 'Indices PF'!$E$39,      IF(('Funções Dados'!N10&lt;'Indices PF'!$F$42), 'Indices PF'!$F$39, 'Indices PF'!$G$39)),       IF((O10&lt;='Indices PF'!$D$40),       IF(('Funções Dados'!N10&lt;'Indices PF'!$E$42), 'Indices PF'!$E$40,       IF(('Funções Dados'!N10&lt;'Indices PF'!$F$42), 'Indices PF'!$F$40, 'Indices PF'!$G$40)),        IF((O10&gt;='Indices PF'!$D$41),        IF(('Funções Dados'!N10&lt;'Indices PF'!$E$42), 'Indices PF'!$E$41,        IF(('Funções Dados'!N10&lt;'Indices PF'!$F$42), 'Indices PF'!$F$41, 'Indices PF'!$G$41)))))))</f>
        <v>7</v>
      </c>
      <c r="T10" s="120" t="n">
        <f aca="false">IF(OR(ISBLANK(N10),ISBLANK(O10)),"",  IF(M10="ILF",   IF((O10&lt;='Indices PF'!$D$31),   IF(('Funções Dados'!N10&lt;'Indices PF'!$E$34), N10*'Indices PF'!$J$31,   IF(('Funções Dados'!N10&lt;'Indices PF'!$F$34), N10*'Indices PF'!$K$31, N10*'Indices PF'!$L$31)),    IF((O10&lt;='Indices PF'!$D$32),    IF(('Funções Dados'!N10&lt;'Indices PF'!$E$34), N10*'Indices PF'!$J$32,    IF(('Funções Dados'!N10&lt;'Indices PF'!$F$34), N10*'Indices PF'!$K$32, N10*'Indices PF'!$L$32)),     IF((O10&gt;='Indices PF'!$D$33),     IF(('Funções Dados'!N10&lt;'Indices PF'!$E$34), N10*'Indices PF'!$J$33,     IF(('Funções Dados'!N10&lt;'Indices PF'!$F$34), N10*'Indices PF'!$K$33, N10*'Indices PF'!$L$33))))),     IF((O10&lt;='Indices PF'!$D$39),      IF(('Funções Dados'!N10&lt;'Indices PF'!$E$42), N10*'Indices PF'!$J$39,      IF(('Funções Dados'!N10&lt;'Indices PF'!$F$42), N10*'Indices PF'!$K$39, N10*'Indices PF'!$L$39)),       IF((O10&lt;='Indices PF'!$D$40),       IF(('Funções Dados'!N10&lt;'Indices PF'!$E$42), N10*'Indices PF'!$J$40,       IF(('Funções Dados'!N10&lt;'Indices PF'!$F$42), N10*'Indices PF'!$K$40, N10*'Indices PF'!$L$40)),        IF((O10&gt;='Indices PF'!$D$41),        IF(('Funções Dados'!N10&lt;'Indices PF'!$E$42), N10*'Indices PF'!$J$41,        IF(('Funções Dados'!N10&lt;'Indices PF'!$F$42), N10*'Indices PF'!$K$41, N10*'Indices PF'!$L$41)))))))</f>
        <v>2.94736842105263</v>
      </c>
      <c r="U10" s="120" t="n">
        <f aca="false">IF(OR(ISBLANK(P10),ISBLANK(Q10)),"",  IF((Q10&lt;='Indices PF'!$D$47),  IF(('Funções Dados'!P10&lt;'Indices PF'!$E$50), P10*'Indices PF'!$J$47,  IF(('Funções Dados'!P10&lt;'Indices PF'!$F$50), P10*'Indices PF'!$K$47, P10*'Indices PF'!$L$47)),   IF((Q10&lt;='Indices PF'!$D$48),   IF(('Funções Dados'!P10&lt;'Indices PF'!$E$50), P10*'Indices PF'!$J$48,   IF(('Funções Dados'!P10&lt;'Indices PF'!$F$50), P10*'Indices PF'!$K$48, P10*'Indices PF'!$L$48)),    IF((Q10&gt;='Indices PF'!$D$49),    IF(('Funções Dados'!P10&lt;'Indices PF'!$E$50), P10*'Indices PF'!$J$49,    IF(('Funções Dados'!P10&lt;'Indices PF'!$F$50), P10*'Indices PF'!$K$49, P10*'Indices PF'!$L$49))))))</f>
        <v>1.2</v>
      </c>
      <c r="V10" s="114"/>
      <c r="W10" s="114"/>
      <c r="X10" s="114"/>
      <c r="Y10" s="114"/>
      <c r="Z10" s="121"/>
      <c r="AA10" s="122"/>
      <c r="AB10" s="123" t="str">
        <f aca="false">IF(ISBLANK(AA10),"",IF(Z10="YES",(SUM(T10:U10)*AA10/100),""))</f>
        <v/>
      </c>
      <c r="AC10" s="126"/>
      <c r="AD10" s="126"/>
      <c r="AE10" s="128"/>
      <c r="AF10" s="129"/>
      <c r="AG10" s="129"/>
      <c r="AH10" s="33"/>
    </row>
    <row r="11" customFormat="false" ht="12.75" hidden="false" customHeight="true" outlineLevel="0" collapsed="false">
      <c r="A11" s="127"/>
      <c r="B11" s="111"/>
      <c r="C11" s="112"/>
      <c r="D11" s="113"/>
      <c r="E11" s="114"/>
      <c r="F11" s="114"/>
      <c r="G11" s="114"/>
      <c r="H11" s="114"/>
      <c r="I11" s="115"/>
      <c r="J11" s="115"/>
      <c r="K11" s="114"/>
      <c r="L11" s="116"/>
      <c r="M11" s="117" t="s">
        <v>72</v>
      </c>
      <c r="N11" s="118" t="n">
        <v>12</v>
      </c>
      <c r="O11" s="118" t="n">
        <v>1</v>
      </c>
      <c r="P11" s="118" t="n">
        <v>0</v>
      </c>
      <c r="Q11" s="118" t="n">
        <v>3</v>
      </c>
      <c r="R11" s="119" t="n">
        <f aca="false">IF(AND(ISTEXT(T11),ISTEXT(U11)),"",SUM(T11:U11)*'Indices PF'!$E$54)</f>
        <v>17.6842105263158</v>
      </c>
      <c r="S11" s="119" t="n">
        <f aca="false">IF(OR(ISBLANK(N11),ISBLANK(O11)),"",  IF(M11="ILF",   IF((O11&lt;='Indices PF'!$D$31),   IF(('Funções Dados'!N11&lt;'Indices PF'!$E$34), 'Indices PF'!$E$31,   IF(('Funções Dados'!N11&lt;'Indices PF'!$F$34), 'Indices PF'!$F$31, 'Indices PF'!$G$31)),    IF((O11&lt;='Indices PF'!$D$32),    IF(('Funções Dados'!N11&lt;'Indices PF'!$E$34), 'Indices PF'!$E$32,    IF(('Funções Dados'!N11&lt;'Indices PF'!$F$34), 'Indices PF'!$F$32, 'Indices PF'!$G$32)),     IF((O11&gt;='Indices PF'!$D$33),     IF(('Funções Dados'!N11&lt;'Indices PF'!$E$34), 'Indices PF'!$E$33,     IF(('Funções Dados'!N11&lt;'Indices PF'!$F$34), 'Indices PF'!$F$33, 'Indices PF'!$G$33))))),     IF((O11&lt;='Indices PF'!$D$39),      IF(('Funções Dados'!N11&lt;'Indices PF'!$E$42), 'Indices PF'!$E$39,      IF(('Funções Dados'!N11&lt;'Indices PF'!$F$42), 'Indices PF'!$F$39, 'Indices PF'!$G$39)),       IF((O11&lt;='Indices PF'!$D$40),       IF(('Funções Dados'!N11&lt;'Indices PF'!$E$42), 'Indices PF'!$E$40,       IF(('Funções Dados'!N11&lt;'Indices PF'!$F$42), 'Indices PF'!$F$40, 'Indices PF'!$G$40)),        IF((O11&gt;='Indices PF'!$D$41),        IF(('Funções Dados'!N11&lt;'Indices PF'!$E$42), 'Indices PF'!$E$41,        IF(('Funções Dados'!N11&lt;'Indices PF'!$F$42), 'Indices PF'!$F$41, 'Indices PF'!$G$41)))))))</f>
        <v>7</v>
      </c>
      <c r="T11" s="120" t="n">
        <f aca="false">IF(OR(ISBLANK(N11),ISBLANK(O11)),"",  IF(M11="ILF",   IF((O11&lt;='Indices PF'!$D$31),   IF(('Funções Dados'!N11&lt;'Indices PF'!$E$34), N11*'Indices PF'!$J$31,   IF(('Funções Dados'!N11&lt;'Indices PF'!$F$34), N11*'Indices PF'!$K$31, N11*'Indices PF'!$L$31)),    IF((O11&lt;='Indices PF'!$D$32),    IF(('Funções Dados'!N11&lt;'Indices PF'!$E$34), N11*'Indices PF'!$J$32,    IF(('Funções Dados'!N11&lt;'Indices PF'!$F$34), N11*'Indices PF'!$K$32, N11*'Indices PF'!$L$32)),     IF((O11&gt;='Indices PF'!$D$33),     IF(('Funções Dados'!N11&lt;'Indices PF'!$E$34), N11*'Indices PF'!$J$33,     IF(('Funções Dados'!N11&lt;'Indices PF'!$F$34), N11*'Indices PF'!$K$33, N11*'Indices PF'!$L$33))))),     IF((O11&lt;='Indices PF'!$D$39),      IF(('Funções Dados'!N11&lt;'Indices PF'!$E$42), N11*'Indices PF'!$J$39,      IF(('Funções Dados'!N11&lt;'Indices PF'!$F$42), N11*'Indices PF'!$K$39, N11*'Indices PF'!$L$39)),       IF((O11&lt;='Indices PF'!$D$40),       IF(('Funções Dados'!N11&lt;'Indices PF'!$E$42), N11*'Indices PF'!$J$40,       IF(('Funções Dados'!N11&lt;'Indices PF'!$F$42), N11*'Indices PF'!$K$40, N11*'Indices PF'!$L$40)),        IF((O11&gt;='Indices PF'!$D$41),        IF(('Funções Dados'!N11&lt;'Indices PF'!$E$42), N11*'Indices PF'!$J$41,        IF(('Funções Dados'!N11&lt;'Indices PF'!$F$42), N11*'Indices PF'!$K$41, N11*'Indices PF'!$L$41)))))))</f>
        <v>4.42105263157895</v>
      </c>
      <c r="U11" s="120" t="n">
        <f aca="false">IF(OR(ISBLANK(P11),ISBLANK(Q11)),"",  IF((Q11&lt;='Indices PF'!$D$47),  IF(('Funções Dados'!P11&lt;'Indices PF'!$E$50), P11*'Indices PF'!$J$47,  IF(('Funções Dados'!P11&lt;'Indices PF'!$F$50), P11*'Indices PF'!$K$47, P11*'Indices PF'!$L$47)),   IF((Q11&lt;='Indices PF'!$D$48),   IF(('Funções Dados'!P11&lt;'Indices PF'!$E$50), P11*'Indices PF'!$J$48,   IF(('Funções Dados'!P11&lt;'Indices PF'!$F$50), P11*'Indices PF'!$K$48, P11*'Indices PF'!$L$48)),    IF((Q11&gt;='Indices PF'!$D$49),    IF(('Funções Dados'!P11&lt;'Indices PF'!$E$50), P11*'Indices PF'!$J$49,    IF(('Funções Dados'!P11&lt;'Indices PF'!$F$50), P11*'Indices PF'!$K$49, P11*'Indices PF'!$L$49))))))</f>
        <v>0</v>
      </c>
      <c r="V11" s="114"/>
      <c r="W11" s="114"/>
      <c r="X11" s="114"/>
      <c r="Y11" s="114"/>
      <c r="Z11" s="121"/>
      <c r="AA11" s="122"/>
      <c r="AB11" s="123" t="str">
        <f aca="false">IF(ISBLANK(AA11),"",IF(Z11="YES",(SUM(T11:U11)*AA11/100),""))</f>
        <v/>
      </c>
      <c r="AC11" s="126"/>
      <c r="AD11" s="126"/>
      <c r="AE11" s="128"/>
      <c r="AF11" s="129"/>
      <c r="AG11" s="129"/>
      <c r="AH11" s="33"/>
    </row>
    <row r="12" customFormat="false" ht="12.75" hidden="false" customHeight="true" outlineLevel="0" collapsed="false">
      <c r="A12" s="127"/>
      <c r="B12" s="111"/>
      <c r="C12" s="112"/>
      <c r="D12" s="113"/>
      <c r="E12" s="114"/>
      <c r="F12" s="114"/>
      <c r="G12" s="114"/>
      <c r="H12" s="114"/>
      <c r="I12" s="115"/>
      <c r="J12" s="115"/>
      <c r="K12" s="114"/>
      <c r="L12" s="116"/>
      <c r="M12" s="117" t="s">
        <v>72</v>
      </c>
      <c r="N12" s="118" t="n">
        <v>11</v>
      </c>
      <c r="O12" s="118" t="n">
        <v>1</v>
      </c>
      <c r="P12" s="118" t="n">
        <v>3</v>
      </c>
      <c r="Q12" s="118" t="n">
        <v>3</v>
      </c>
      <c r="R12" s="119" t="n">
        <f aca="false">IF(AND(ISTEXT(T12),ISTEXT(U12)),"",SUM(T12:U12)*'Indices PF'!$E$54)</f>
        <v>23.4105263157895</v>
      </c>
      <c r="S12" s="119" t="n">
        <f aca="false">IF(OR(ISBLANK(N12),ISBLANK(O12)),"",  IF(M12="ILF",   IF((O12&lt;='Indices PF'!$D$31),   IF(('Funções Dados'!N12&lt;'Indices PF'!$E$34), 'Indices PF'!$E$31,   IF(('Funções Dados'!N12&lt;'Indices PF'!$F$34), 'Indices PF'!$F$31, 'Indices PF'!$G$31)),    IF((O12&lt;='Indices PF'!$D$32),    IF(('Funções Dados'!N12&lt;'Indices PF'!$E$34), 'Indices PF'!$E$32,    IF(('Funções Dados'!N12&lt;'Indices PF'!$F$34), 'Indices PF'!$F$32, 'Indices PF'!$G$32)),     IF((O12&gt;='Indices PF'!$D$33),     IF(('Funções Dados'!N12&lt;'Indices PF'!$E$34), 'Indices PF'!$E$33,     IF(('Funções Dados'!N12&lt;'Indices PF'!$F$34), 'Indices PF'!$F$33, 'Indices PF'!$G$33))))),     IF((O12&lt;='Indices PF'!$D$39),      IF(('Funções Dados'!N12&lt;'Indices PF'!$E$42), 'Indices PF'!$E$39,      IF(('Funções Dados'!N12&lt;'Indices PF'!$F$42), 'Indices PF'!$F$39, 'Indices PF'!$G$39)),       IF((O12&lt;='Indices PF'!$D$40),       IF(('Funções Dados'!N12&lt;'Indices PF'!$E$42), 'Indices PF'!$E$40,       IF(('Funções Dados'!N12&lt;'Indices PF'!$F$42), 'Indices PF'!$F$40, 'Indices PF'!$G$40)),        IF((O12&gt;='Indices PF'!$D$41),        IF(('Funções Dados'!N12&lt;'Indices PF'!$E$42), 'Indices PF'!$E$41,        IF(('Funções Dados'!N12&lt;'Indices PF'!$F$42), 'Indices PF'!$F$41, 'Indices PF'!$G$41)))))))</f>
        <v>7</v>
      </c>
      <c r="T12" s="120" t="n">
        <f aca="false">IF(OR(ISBLANK(N12),ISBLANK(O12)),"",  IF(M12="ILF",   IF((O12&lt;='Indices PF'!$D$31),   IF(('Funções Dados'!N12&lt;'Indices PF'!$E$34), N12*'Indices PF'!$J$31,   IF(('Funções Dados'!N12&lt;'Indices PF'!$F$34), N12*'Indices PF'!$K$31, N12*'Indices PF'!$L$31)),    IF((O12&lt;='Indices PF'!$D$32),    IF(('Funções Dados'!N12&lt;'Indices PF'!$E$34), N12*'Indices PF'!$J$32,    IF(('Funções Dados'!N12&lt;'Indices PF'!$F$34), N12*'Indices PF'!$K$32, N12*'Indices PF'!$L$32)),     IF((O12&gt;='Indices PF'!$D$33),     IF(('Funções Dados'!N12&lt;'Indices PF'!$E$34), N12*'Indices PF'!$J$33,     IF(('Funções Dados'!N12&lt;'Indices PF'!$F$34), N12*'Indices PF'!$K$33, N12*'Indices PF'!$L$33))))),     IF((O12&lt;='Indices PF'!$D$39),      IF(('Funções Dados'!N12&lt;'Indices PF'!$E$42), N12*'Indices PF'!$J$39,      IF(('Funções Dados'!N12&lt;'Indices PF'!$F$42), N12*'Indices PF'!$K$39, N12*'Indices PF'!$L$39)),       IF((O12&lt;='Indices PF'!$D$40),       IF(('Funções Dados'!N12&lt;'Indices PF'!$E$42), N12*'Indices PF'!$J$40,       IF(('Funções Dados'!N12&lt;'Indices PF'!$F$42), N12*'Indices PF'!$K$40, N12*'Indices PF'!$L$40)),        IF((O12&gt;='Indices PF'!$D$41),        IF(('Funções Dados'!N12&lt;'Indices PF'!$E$42), N12*'Indices PF'!$J$41,        IF(('Funções Dados'!N12&lt;'Indices PF'!$F$42), N12*'Indices PF'!$K$41, N12*'Indices PF'!$L$41)))))))</f>
        <v>4.05263157894737</v>
      </c>
      <c r="U12" s="120" t="n">
        <f aca="false">IF(OR(ISBLANK(P12),ISBLANK(Q12)),"",  IF((Q12&lt;='Indices PF'!$D$47),  IF(('Funções Dados'!P12&lt;'Indices PF'!$E$50), P12*'Indices PF'!$J$47,  IF(('Funções Dados'!P12&lt;'Indices PF'!$F$50), P12*'Indices PF'!$K$47, P12*'Indices PF'!$L$47)),   IF((Q12&lt;='Indices PF'!$D$48),   IF(('Funções Dados'!P12&lt;'Indices PF'!$E$50), P12*'Indices PF'!$J$48,   IF(('Funções Dados'!P12&lt;'Indices PF'!$F$50), P12*'Indices PF'!$K$48, P12*'Indices PF'!$L$48)),    IF((Q12&gt;='Indices PF'!$D$49),    IF(('Funções Dados'!P12&lt;'Indices PF'!$E$50), P12*'Indices PF'!$J$49,    IF(('Funções Dados'!P12&lt;'Indices PF'!$F$50), P12*'Indices PF'!$K$49, P12*'Indices PF'!$L$49))))))</f>
        <v>1.8</v>
      </c>
      <c r="V12" s="114"/>
      <c r="W12" s="114"/>
      <c r="X12" s="114"/>
      <c r="Y12" s="114"/>
      <c r="Z12" s="121"/>
      <c r="AA12" s="122"/>
      <c r="AB12" s="123" t="str">
        <f aca="false">IF(ISBLANK(AA12),"",IF(Z12="YES",(SUM(T12:U12)*AA12/100),""))</f>
        <v/>
      </c>
      <c r="AC12" s="126"/>
      <c r="AD12" s="92"/>
      <c r="AE12" s="126"/>
      <c r="AF12" s="126"/>
      <c r="AG12" s="129"/>
      <c r="AH12" s="33"/>
    </row>
    <row r="13" customFormat="false" ht="12.75" hidden="false" customHeight="true" outlineLevel="0" collapsed="false">
      <c r="A13" s="127"/>
      <c r="B13" s="111"/>
      <c r="C13" s="112"/>
      <c r="D13" s="113"/>
      <c r="E13" s="114"/>
      <c r="F13" s="114"/>
      <c r="G13" s="114"/>
      <c r="H13" s="114"/>
      <c r="I13" s="115"/>
      <c r="J13" s="115"/>
      <c r="K13" s="114"/>
      <c r="L13" s="116"/>
      <c r="M13" s="130"/>
      <c r="N13" s="131"/>
      <c r="O13" s="131"/>
      <c r="P13" s="131"/>
      <c r="Q13" s="131"/>
      <c r="R13" s="119" t="str">
        <f aca="false">IF(AND(ISTEXT(T13),ISTEXT(U13)),"",SUM(T13:U13)*'Indices PF'!$E$54)</f>
        <v/>
      </c>
      <c r="S13" s="119" t="str">
        <f aca="false">IF(OR(ISBLANK(N13),ISBLANK(O13)),"",  IF(M13="ILF",   IF((O13&lt;='Indices PF'!$D$31),   IF(('Funções Dados'!N13&lt;'Indices PF'!$E$34), 'Indices PF'!$E$31,   IF(('Funções Dados'!N13&lt;'Indices PF'!$F$34), 'Indices PF'!$F$31, 'Indices PF'!$G$31)),    IF((O13&lt;='Indices PF'!$D$32),    IF(('Funções Dados'!N13&lt;'Indices PF'!$E$34), 'Indices PF'!$E$32,    IF(('Funções Dados'!N13&lt;'Indices PF'!$F$34), 'Indices PF'!$F$32, 'Indices PF'!$G$32)),     IF((O13&gt;='Indices PF'!$D$33),     IF(('Funções Dados'!N13&lt;'Indices PF'!$E$34), 'Indices PF'!$E$33,     IF(('Funções Dados'!N13&lt;'Indices PF'!$F$34), 'Indices PF'!$F$33, 'Indices PF'!$G$33))))),     IF((O13&lt;='Indices PF'!$D$39),      IF(('Funções Dados'!N13&lt;'Indices PF'!$E$42), 'Indices PF'!$E$39,      IF(('Funções Dados'!N13&lt;'Indices PF'!$F$42), 'Indices PF'!$F$39, 'Indices PF'!$G$39)),       IF((O13&lt;='Indices PF'!$D$40),       IF(('Funções Dados'!N13&lt;'Indices PF'!$E$42), 'Indices PF'!$E$40,       IF(('Funções Dados'!N13&lt;'Indices PF'!$F$42), 'Indices PF'!$F$40, 'Indices PF'!$G$40)),        IF((O13&gt;='Indices PF'!$D$41),        IF(('Funções Dados'!N13&lt;'Indices PF'!$E$42), 'Indices PF'!$E$41,        IF(('Funções Dados'!N13&lt;'Indices PF'!$F$42), 'Indices PF'!$F$41, 'Indices PF'!$G$41)))))))</f>
        <v/>
      </c>
      <c r="T13" s="120" t="str">
        <f aca="false">IF(OR(ISBLANK(N13),ISBLANK(O13)),"",  IF(M13="ILF",   IF((O13&lt;='Indices PF'!$D$31),   IF(('Funções Dados'!N13&lt;'Indices PF'!$E$34), N13*'Indices PF'!$J$31,   IF(('Funções Dados'!N13&lt;'Indices PF'!$F$34), N13*'Indices PF'!$K$31, N13*'Indices PF'!$L$31)),    IF((O13&lt;='Indices PF'!$D$32),    IF(('Funções Dados'!N13&lt;'Indices PF'!$E$34), N13*'Indices PF'!$J$32,    IF(('Funções Dados'!N13&lt;'Indices PF'!$F$34), N13*'Indices PF'!$K$32, N13*'Indices PF'!$L$32)),     IF((O13&gt;='Indices PF'!$D$33),     IF(('Funções Dados'!N13&lt;'Indices PF'!$E$34), N13*'Indices PF'!$J$33,     IF(('Funções Dados'!N13&lt;'Indices PF'!$F$34), N13*'Indices PF'!$K$33, N13*'Indices PF'!$L$33))))),     IF((O13&lt;='Indices PF'!$D$39),      IF(('Funções Dados'!N13&lt;'Indices PF'!$E$42), N13*'Indices PF'!$J$39,      IF(('Funções Dados'!N13&lt;'Indices PF'!$F$42), N13*'Indices PF'!$K$39, N13*'Indices PF'!$L$39)),       IF((O13&lt;='Indices PF'!$D$40),       IF(('Funções Dados'!N13&lt;'Indices PF'!$E$42), N13*'Indices PF'!$J$40,       IF(('Funções Dados'!N13&lt;'Indices PF'!$F$42), N13*'Indices PF'!$K$40, N13*'Indices PF'!$L$40)),        IF((O13&gt;='Indices PF'!$D$41),        IF(('Funções Dados'!N13&lt;'Indices PF'!$E$42), N13*'Indices PF'!$J$41,        IF(('Funções Dados'!N13&lt;'Indices PF'!$F$42), N13*'Indices PF'!$K$41, N13*'Indices PF'!$L$41)))))))</f>
        <v/>
      </c>
      <c r="U13" s="120" t="str">
        <f aca="false">IF(OR(ISBLANK(P13),ISBLANK(Q13)),"",  IF((Q13&lt;='Indices PF'!$D$47),  IF(('Funções Dados'!P13&lt;'Indices PF'!$E$50), P13*'Indices PF'!$J$47,  IF(('Funções Dados'!P13&lt;'Indices PF'!$F$50), P13*'Indices PF'!$K$47, P13*'Indices PF'!$L$47)),   IF((Q13&lt;='Indices PF'!$D$48),   IF(('Funções Dados'!P13&lt;'Indices PF'!$E$50), P13*'Indices PF'!$J$48,   IF(('Funções Dados'!P13&lt;'Indices PF'!$F$50), P13*'Indices PF'!$K$48, P13*'Indices PF'!$L$48)),    IF((Q13&gt;='Indices PF'!$D$49),    IF(('Funções Dados'!P13&lt;'Indices PF'!$E$50), P13*'Indices PF'!$J$49,    IF(('Funções Dados'!P13&lt;'Indices PF'!$F$50), P13*'Indices PF'!$K$49, P13*'Indices PF'!$L$49))))))</f>
        <v/>
      </c>
      <c r="V13" s="114"/>
      <c r="W13" s="114"/>
      <c r="X13" s="114"/>
      <c r="Y13" s="114"/>
      <c r="Z13" s="121"/>
      <c r="AA13" s="122"/>
      <c r="AB13" s="123" t="str">
        <f aca="false">IF(ISBLANK(AA13),"",IF(Z13="YES",(SUM(T13:U13)*AA13/100),""))</f>
        <v/>
      </c>
      <c r="AC13" s="126"/>
      <c r="AD13" s="126"/>
      <c r="AE13" s="128"/>
      <c r="AF13" s="129"/>
      <c r="AG13" s="129"/>
      <c r="AH13" s="33"/>
    </row>
    <row r="14" customFormat="false" ht="12.75" hidden="false" customHeight="true" outlineLevel="0" collapsed="false">
      <c r="A14" s="127"/>
      <c r="B14" s="111"/>
      <c r="C14" s="92"/>
      <c r="D14" s="113"/>
      <c r="E14" s="114"/>
      <c r="F14" s="114"/>
      <c r="G14" s="114"/>
      <c r="H14" s="114"/>
      <c r="I14" s="115"/>
      <c r="J14" s="115"/>
      <c r="K14" s="114"/>
      <c r="L14" s="116"/>
      <c r="M14" s="130"/>
      <c r="N14" s="131"/>
      <c r="O14" s="131"/>
      <c r="P14" s="131"/>
      <c r="Q14" s="131"/>
      <c r="R14" s="119" t="str">
        <f aca="false">IF(AND(ISTEXT(T14),ISTEXT(U14)),"",SUM(T14:U14)*'Indices PF'!$E$54)</f>
        <v/>
      </c>
      <c r="S14" s="119" t="str">
        <f aca="false">IF(OR(ISBLANK(N14),ISBLANK(O14)),"",  IF(M14="ILF",   IF((O14&lt;='Indices PF'!$D$31),   IF(('Funções Dados'!N14&lt;'Indices PF'!$E$34), 'Indices PF'!$E$31,   IF(('Funções Dados'!N14&lt;'Indices PF'!$F$34), 'Indices PF'!$F$31, 'Indices PF'!$G$31)),    IF((O14&lt;='Indices PF'!$D$32),    IF(('Funções Dados'!N14&lt;'Indices PF'!$E$34), 'Indices PF'!$E$32,    IF(('Funções Dados'!N14&lt;'Indices PF'!$F$34), 'Indices PF'!$F$32, 'Indices PF'!$G$32)),     IF((O14&gt;='Indices PF'!$D$33),     IF(('Funções Dados'!N14&lt;'Indices PF'!$E$34), 'Indices PF'!$E$33,     IF(('Funções Dados'!N14&lt;'Indices PF'!$F$34), 'Indices PF'!$F$33, 'Indices PF'!$G$33))))),     IF((O14&lt;='Indices PF'!$D$39),      IF(('Funções Dados'!N14&lt;'Indices PF'!$E$42), 'Indices PF'!$E$39,      IF(('Funções Dados'!N14&lt;'Indices PF'!$F$42), 'Indices PF'!$F$39, 'Indices PF'!$G$39)),       IF((O14&lt;='Indices PF'!$D$40),       IF(('Funções Dados'!N14&lt;'Indices PF'!$E$42), 'Indices PF'!$E$40,       IF(('Funções Dados'!N14&lt;'Indices PF'!$F$42), 'Indices PF'!$F$40, 'Indices PF'!$G$40)),        IF((O14&gt;='Indices PF'!$D$41),        IF(('Funções Dados'!N14&lt;'Indices PF'!$E$42), 'Indices PF'!$E$41,        IF(('Funções Dados'!N14&lt;'Indices PF'!$F$42), 'Indices PF'!$F$41, 'Indices PF'!$G$41)))))))</f>
        <v/>
      </c>
      <c r="T14" s="120" t="str">
        <f aca="false">IF(OR(ISBLANK(N14),ISBLANK(O14)),"",  IF(M14="ILF",   IF((O14&lt;='Indices PF'!$D$31),   IF(('Funções Dados'!N14&lt;'Indices PF'!$E$34), N14*'Indices PF'!$J$31,   IF(('Funções Dados'!N14&lt;'Indices PF'!$F$34), N14*'Indices PF'!$K$31, N14*'Indices PF'!$L$31)),    IF((O14&lt;='Indices PF'!$D$32),    IF(('Funções Dados'!N14&lt;'Indices PF'!$E$34), N14*'Indices PF'!$J$32,    IF(('Funções Dados'!N14&lt;'Indices PF'!$F$34), N14*'Indices PF'!$K$32, N14*'Indices PF'!$L$32)),     IF((O14&gt;='Indices PF'!$D$33),     IF(('Funções Dados'!N14&lt;'Indices PF'!$E$34), N14*'Indices PF'!$J$33,     IF(('Funções Dados'!N14&lt;'Indices PF'!$F$34), N14*'Indices PF'!$K$33, N14*'Indices PF'!$L$33))))),     IF((O14&lt;='Indices PF'!$D$39),      IF(('Funções Dados'!N14&lt;'Indices PF'!$E$42), N14*'Indices PF'!$J$39,      IF(('Funções Dados'!N14&lt;'Indices PF'!$F$42), N14*'Indices PF'!$K$39, N14*'Indices PF'!$L$39)),       IF((O14&lt;='Indices PF'!$D$40),       IF(('Funções Dados'!N14&lt;'Indices PF'!$E$42), N14*'Indices PF'!$J$40,       IF(('Funções Dados'!N14&lt;'Indices PF'!$F$42), N14*'Indices PF'!$K$40, N14*'Indices PF'!$L$40)),        IF((O14&gt;='Indices PF'!$D$41),        IF(('Funções Dados'!N14&lt;'Indices PF'!$E$42), N14*'Indices PF'!$J$41,        IF(('Funções Dados'!N14&lt;'Indices PF'!$F$42), N14*'Indices PF'!$K$41, N14*'Indices PF'!$L$41)))))))</f>
        <v/>
      </c>
      <c r="U14" s="120" t="str">
        <f aca="false">IF(OR(ISBLANK(P14),ISBLANK(Q14)),"",  IF((Q14&lt;='Indices PF'!$D$47),  IF(('Funções Dados'!P14&lt;'Indices PF'!$E$50), P14*'Indices PF'!$J$47,  IF(('Funções Dados'!P14&lt;'Indices PF'!$F$50), P14*'Indices PF'!$K$47, P14*'Indices PF'!$L$47)),   IF((Q14&lt;='Indices PF'!$D$48),   IF(('Funções Dados'!P14&lt;'Indices PF'!$E$50), P14*'Indices PF'!$J$48,   IF(('Funções Dados'!P14&lt;'Indices PF'!$F$50), P14*'Indices PF'!$K$48, P14*'Indices PF'!$L$48)),    IF((Q14&gt;='Indices PF'!$D$49),    IF(('Funções Dados'!P14&lt;'Indices PF'!$E$50), P14*'Indices PF'!$J$49,    IF(('Funções Dados'!P14&lt;'Indices PF'!$F$50), P14*'Indices PF'!$K$49, P14*'Indices PF'!$L$49))))))</f>
        <v/>
      </c>
      <c r="V14" s="114"/>
      <c r="W14" s="114"/>
      <c r="X14" s="114"/>
      <c r="Y14" s="114"/>
      <c r="Z14" s="121"/>
      <c r="AA14" s="122"/>
      <c r="AB14" s="123" t="str">
        <f aca="false">IF(ISBLANK(AA14),"",IF(Z14="YES",(SUM(T14:U14)*AA14/100),""))</f>
        <v/>
      </c>
      <c r="AC14" s="126"/>
      <c r="AD14" s="126"/>
      <c r="AE14" s="128"/>
      <c r="AF14" s="129"/>
      <c r="AG14" s="129"/>
      <c r="AH14" s="33"/>
    </row>
    <row r="15" customFormat="false" ht="12.75" hidden="false" customHeight="true" outlineLevel="0" collapsed="false">
      <c r="A15" s="127"/>
      <c r="B15" s="111"/>
      <c r="C15" s="92"/>
      <c r="D15" s="113"/>
      <c r="E15" s="114"/>
      <c r="F15" s="114"/>
      <c r="G15" s="114"/>
      <c r="H15" s="114"/>
      <c r="I15" s="115"/>
      <c r="J15" s="115"/>
      <c r="K15" s="114"/>
      <c r="L15" s="116"/>
      <c r="M15" s="130"/>
      <c r="N15" s="131"/>
      <c r="O15" s="131"/>
      <c r="P15" s="131"/>
      <c r="Q15" s="131"/>
      <c r="R15" s="119" t="str">
        <f aca="false">IF(AND(ISTEXT(T15),ISTEXT(U15)),"",SUM(T15:U15)*'Indices PF'!$E$54)</f>
        <v/>
      </c>
      <c r="S15" s="119" t="str">
        <f aca="false">IF(OR(ISBLANK(N15),ISBLANK(O15)),"",  IF(M15="ILF",   IF((O15&lt;='Indices PF'!$D$31),   IF(('Funções Dados'!N15&lt;'Indices PF'!$E$34), 'Indices PF'!$E$31,   IF(('Funções Dados'!N15&lt;'Indices PF'!$F$34), 'Indices PF'!$F$31, 'Indices PF'!$G$31)),    IF((O15&lt;='Indices PF'!$D$32),    IF(('Funções Dados'!N15&lt;'Indices PF'!$E$34), 'Indices PF'!$E$32,    IF(('Funções Dados'!N15&lt;'Indices PF'!$F$34), 'Indices PF'!$F$32, 'Indices PF'!$G$32)),     IF((O15&gt;='Indices PF'!$D$33),     IF(('Funções Dados'!N15&lt;'Indices PF'!$E$34), 'Indices PF'!$E$33,     IF(('Funções Dados'!N15&lt;'Indices PF'!$F$34), 'Indices PF'!$F$33, 'Indices PF'!$G$33))))),     IF((O15&lt;='Indices PF'!$D$39),      IF(('Funções Dados'!N15&lt;'Indices PF'!$E$42), 'Indices PF'!$E$39,      IF(('Funções Dados'!N15&lt;'Indices PF'!$F$42), 'Indices PF'!$F$39, 'Indices PF'!$G$39)),       IF((O15&lt;='Indices PF'!$D$40),       IF(('Funções Dados'!N15&lt;'Indices PF'!$E$42), 'Indices PF'!$E$40,       IF(('Funções Dados'!N15&lt;'Indices PF'!$F$42), 'Indices PF'!$F$40, 'Indices PF'!$G$40)),        IF((O15&gt;='Indices PF'!$D$41),        IF(('Funções Dados'!N15&lt;'Indices PF'!$E$42), 'Indices PF'!$E$41,        IF(('Funções Dados'!N15&lt;'Indices PF'!$F$42), 'Indices PF'!$F$41, 'Indices PF'!$G$41)))))))</f>
        <v/>
      </c>
      <c r="T15" s="120" t="str">
        <f aca="false">IF(OR(ISBLANK(N15),ISBLANK(O15)),"",  IF(M15="ILF",   IF((O15&lt;='Indices PF'!$D$31),   IF(('Funções Dados'!N15&lt;'Indices PF'!$E$34), N15*'Indices PF'!$J$31,   IF(('Funções Dados'!N15&lt;'Indices PF'!$F$34), N15*'Indices PF'!$K$31, N15*'Indices PF'!$L$31)),    IF((O15&lt;='Indices PF'!$D$32),    IF(('Funções Dados'!N15&lt;'Indices PF'!$E$34), N15*'Indices PF'!$J$32,    IF(('Funções Dados'!N15&lt;'Indices PF'!$F$34), N15*'Indices PF'!$K$32, N15*'Indices PF'!$L$32)),     IF((O15&gt;='Indices PF'!$D$33),     IF(('Funções Dados'!N15&lt;'Indices PF'!$E$34), N15*'Indices PF'!$J$33,     IF(('Funções Dados'!N15&lt;'Indices PF'!$F$34), N15*'Indices PF'!$K$33, N15*'Indices PF'!$L$33))))),     IF((O15&lt;='Indices PF'!$D$39),      IF(('Funções Dados'!N15&lt;'Indices PF'!$E$42), N15*'Indices PF'!$J$39,      IF(('Funções Dados'!N15&lt;'Indices PF'!$F$42), N15*'Indices PF'!$K$39, N15*'Indices PF'!$L$39)),       IF((O15&lt;='Indices PF'!$D$40),       IF(('Funções Dados'!N15&lt;'Indices PF'!$E$42), N15*'Indices PF'!$J$40,       IF(('Funções Dados'!N15&lt;'Indices PF'!$F$42), N15*'Indices PF'!$K$40, N15*'Indices PF'!$L$40)),        IF((O15&gt;='Indices PF'!$D$41),        IF(('Funções Dados'!N15&lt;'Indices PF'!$E$42), N15*'Indices PF'!$J$41,        IF(('Funções Dados'!N15&lt;'Indices PF'!$F$42), N15*'Indices PF'!$K$41, N15*'Indices PF'!$L$41)))))))</f>
        <v/>
      </c>
      <c r="U15" s="120" t="str">
        <f aca="false">IF(OR(ISBLANK(P15),ISBLANK(Q15)),"",  IF((Q15&lt;='Indices PF'!$D$47),  IF(('Funções Dados'!P15&lt;'Indices PF'!$E$50), P15*'Indices PF'!$J$47,  IF(('Funções Dados'!P15&lt;'Indices PF'!$F$50), P15*'Indices PF'!$K$47, P15*'Indices PF'!$L$47)),   IF((Q15&lt;='Indices PF'!$D$48),   IF(('Funções Dados'!P15&lt;'Indices PF'!$E$50), P15*'Indices PF'!$J$48,   IF(('Funções Dados'!P15&lt;'Indices PF'!$F$50), P15*'Indices PF'!$K$48, P15*'Indices PF'!$L$48)),    IF((Q15&gt;='Indices PF'!$D$49),    IF(('Funções Dados'!P15&lt;'Indices PF'!$E$50), P15*'Indices PF'!$J$49,    IF(('Funções Dados'!P15&lt;'Indices PF'!$F$50), P15*'Indices PF'!$K$49, P15*'Indices PF'!$L$49))))))</f>
        <v/>
      </c>
      <c r="V15" s="114"/>
      <c r="W15" s="114"/>
      <c r="X15" s="114"/>
      <c r="Y15" s="114"/>
      <c r="Z15" s="121"/>
      <c r="AA15" s="122"/>
      <c r="AB15" s="123" t="str">
        <f aca="false">IF(ISBLANK(AA15),"",IF(Z15="YES",(SUM(T15:U15)*AA15/100),""))</f>
        <v/>
      </c>
      <c r="AC15" s="126"/>
      <c r="AD15" s="126"/>
      <c r="AE15" s="128"/>
      <c r="AF15" s="129"/>
      <c r="AG15" s="129"/>
      <c r="AH15" s="33"/>
    </row>
    <row r="16" customFormat="false" ht="12.75" hidden="false" customHeight="true" outlineLevel="0" collapsed="false">
      <c r="A16" s="127"/>
      <c r="B16" s="111"/>
      <c r="C16" s="92"/>
      <c r="D16" s="113"/>
      <c r="E16" s="114"/>
      <c r="F16" s="114"/>
      <c r="G16" s="114"/>
      <c r="H16" s="114"/>
      <c r="I16" s="115"/>
      <c r="J16" s="115"/>
      <c r="K16" s="114"/>
      <c r="L16" s="116"/>
      <c r="M16" s="130"/>
      <c r="N16" s="131"/>
      <c r="O16" s="131"/>
      <c r="P16" s="131"/>
      <c r="Q16" s="131"/>
      <c r="R16" s="119" t="str">
        <f aca="false">IF(AND(ISTEXT(T16),ISTEXT(U16)),"",SUM(T16:U16)*'Indices PF'!$E$54)</f>
        <v/>
      </c>
      <c r="S16" s="119" t="str">
        <f aca="false">IF(OR(ISBLANK(N16),ISBLANK(O16)),"",  IF(M16="ILF",   IF((O16&lt;='Indices PF'!$D$31),   IF(('Funções Dados'!N16&lt;'Indices PF'!$E$34), 'Indices PF'!$E$31,   IF(('Funções Dados'!N16&lt;'Indices PF'!$F$34), 'Indices PF'!$F$31, 'Indices PF'!$G$31)),    IF((O16&lt;='Indices PF'!$D$32),    IF(('Funções Dados'!N16&lt;'Indices PF'!$E$34), 'Indices PF'!$E$32,    IF(('Funções Dados'!N16&lt;'Indices PF'!$F$34), 'Indices PF'!$F$32, 'Indices PF'!$G$32)),     IF((O16&gt;='Indices PF'!$D$33),     IF(('Funções Dados'!N16&lt;'Indices PF'!$E$34), 'Indices PF'!$E$33,     IF(('Funções Dados'!N16&lt;'Indices PF'!$F$34), 'Indices PF'!$F$33, 'Indices PF'!$G$33))))),     IF((O16&lt;='Indices PF'!$D$39),      IF(('Funções Dados'!N16&lt;'Indices PF'!$E$42), 'Indices PF'!$E$39,      IF(('Funções Dados'!N16&lt;'Indices PF'!$F$42), 'Indices PF'!$F$39, 'Indices PF'!$G$39)),       IF((O16&lt;='Indices PF'!$D$40),       IF(('Funções Dados'!N16&lt;'Indices PF'!$E$42), 'Indices PF'!$E$40,       IF(('Funções Dados'!N16&lt;'Indices PF'!$F$42), 'Indices PF'!$F$40, 'Indices PF'!$G$40)),        IF((O16&gt;='Indices PF'!$D$41),        IF(('Funções Dados'!N16&lt;'Indices PF'!$E$42), 'Indices PF'!$E$41,        IF(('Funções Dados'!N16&lt;'Indices PF'!$F$42), 'Indices PF'!$F$41, 'Indices PF'!$G$41)))))))</f>
        <v/>
      </c>
      <c r="T16" s="120" t="str">
        <f aca="false">IF(OR(ISBLANK(N16),ISBLANK(O16)),"",  IF(M16="ILF",   IF((O16&lt;='Indices PF'!$D$31),   IF(('Funções Dados'!N16&lt;'Indices PF'!$E$34), N16*'Indices PF'!$J$31,   IF(('Funções Dados'!N16&lt;'Indices PF'!$F$34), N16*'Indices PF'!$K$31, N16*'Indices PF'!$L$31)),    IF((O16&lt;='Indices PF'!$D$32),    IF(('Funções Dados'!N16&lt;'Indices PF'!$E$34), N16*'Indices PF'!$J$32,    IF(('Funções Dados'!N16&lt;'Indices PF'!$F$34), N16*'Indices PF'!$K$32, N16*'Indices PF'!$L$32)),     IF((O16&gt;='Indices PF'!$D$33),     IF(('Funções Dados'!N16&lt;'Indices PF'!$E$34), N16*'Indices PF'!$J$33,     IF(('Funções Dados'!N16&lt;'Indices PF'!$F$34), N16*'Indices PF'!$K$33, N16*'Indices PF'!$L$33))))),     IF((O16&lt;='Indices PF'!$D$39),      IF(('Funções Dados'!N16&lt;'Indices PF'!$E$42), N16*'Indices PF'!$J$39,      IF(('Funções Dados'!N16&lt;'Indices PF'!$F$42), N16*'Indices PF'!$K$39, N16*'Indices PF'!$L$39)),       IF((O16&lt;='Indices PF'!$D$40),       IF(('Funções Dados'!N16&lt;'Indices PF'!$E$42), N16*'Indices PF'!$J$40,       IF(('Funções Dados'!N16&lt;'Indices PF'!$F$42), N16*'Indices PF'!$K$40, N16*'Indices PF'!$L$40)),        IF((O16&gt;='Indices PF'!$D$41),        IF(('Funções Dados'!N16&lt;'Indices PF'!$E$42), N16*'Indices PF'!$J$41,        IF(('Funções Dados'!N16&lt;'Indices PF'!$F$42), N16*'Indices PF'!$K$41, N16*'Indices PF'!$L$41)))))))</f>
        <v/>
      </c>
      <c r="U16" s="120" t="str">
        <f aca="false">IF(OR(ISBLANK(P16),ISBLANK(Q16)),"",  IF((Q16&lt;='Indices PF'!$D$47),  IF(('Funções Dados'!P16&lt;'Indices PF'!$E$50), P16*'Indices PF'!$J$47,  IF(('Funções Dados'!P16&lt;'Indices PF'!$F$50), P16*'Indices PF'!$K$47, P16*'Indices PF'!$L$47)),   IF((Q16&lt;='Indices PF'!$D$48),   IF(('Funções Dados'!P16&lt;'Indices PF'!$E$50), P16*'Indices PF'!$J$48,   IF(('Funções Dados'!P16&lt;'Indices PF'!$F$50), P16*'Indices PF'!$K$48, P16*'Indices PF'!$L$48)),    IF((Q16&gt;='Indices PF'!$D$49),    IF(('Funções Dados'!P16&lt;'Indices PF'!$E$50), P16*'Indices PF'!$J$49,    IF(('Funções Dados'!P16&lt;'Indices PF'!$F$50), P16*'Indices PF'!$K$49, P16*'Indices PF'!$L$49))))))</f>
        <v/>
      </c>
      <c r="V16" s="114"/>
      <c r="W16" s="114"/>
      <c r="X16" s="114"/>
      <c r="Y16" s="114"/>
      <c r="Z16" s="121"/>
      <c r="AA16" s="122"/>
      <c r="AB16" s="123" t="str">
        <f aca="false">IF(ISBLANK(AA16),"",IF(Z16="YES",(SUM(T16:U16)*AA16/100),""))</f>
        <v/>
      </c>
      <c r="AC16" s="126"/>
      <c r="AD16" s="126"/>
      <c r="AE16" s="128"/>
      <c r="AF16" s="129"/>
      <c r="AG16" s="129"/>
      <c r="AH16" s="33"/>
    </row>
    <row r="17" customFormat="false" ht="12.75" hidden="false" customHeight="true" outlineLevel="0" collapsed="false">
      <c r="A17" s="127"/>
      <c r="B17" s="111"/>
      <c r="C17" s="92"/>
      <c r="D17" s="113"/>
      <c r="E17" s="114"/>
      <c r="F17" s="114"/>
      <c r="G17" s="114"/>
      <c r="H17" s="114"/>
      <c r="I17" s="115"/>
      <c r="J17" s="115"/>
      <c r="K17" s="114"/>
      <c r="L17" s="116"/>
      <c r="M17" s="130"/>
      <c r="N17" s="131"/>
      <c r="O17" s="131"/>
      <c r="P17" s="131"/>
      <c r="Q17" s="131"/>
      <c r="R17" s="119" t="str">
        <f aca="false">IF(AND(ISTEXT(T17),ISTEXT(U17)),"",SUM(T17:U17)*'Indices PF'!$E$54)</f>
        <v/>
      </c>
      <c r="S17" s="119" t="str">
        <f aca="false">IF(OR(ISBLANK(N17),ISBLANK(O17)),"",  IF(M17="ILF",   IF((O17&lt;='Indices PF'!$D$31),   IF(('Funções Dados'!N17&lt;'Indices PF'!$E$34), 'Indices PF'!$E$31,   IF(('Funções Dados'!N17&lt;'Indices PF'!$F$34), 'Indices PF'!$F$31, 'Indices PF'!$G$31)),    IF((O17&lt;='Indices PF'!$D$32),    IF(('Funções Dados'!N17&lt;'Indices PF'!$E$34), 'Indices PF'!$E$32,    IF(('Funções Dados'!N17&lt;'Indices PF'!$F$34), 'Indices PF'!$F$32, 'Indices PF'!$G$32)),     IF((O17&gt;='Indices PF'!$D$33),     IF(('Funções Dados'!N17&lt;'Indices PF'!$E$34), 'Indices PF'!$E$33,     IF(('Funções Dados'!N17&lt;'Indices PF'!$F$34), 'Indices PF'!$F$33, 'Indices PF'!$G$33))))),     IF((O17&lt;='Indices PF'!$D$39),      IF(('Funções Dados'!N17&lt;'Indices PF'!$E$42), 'Indices PF'!$E$39,      IF(('Funções Dados'!N17&lt;'Indices PF'!$F$42), 'Indices PF'!$F$39, 'Indices PF'!$G$39)),       IF((O17&lt;='Indices PF'!$D$40),       IF(('Funções Dados'!N17&lt;'Indices PF'!$E$42), 'Indices PF'!$E$40,       IF(('Funções Dados'!N17&lt;'Indices PF'!$F$42), 'Indices PF'!$F$40, 'Indices PF'!$G$40)),        IF((O17&gt;='Indices PF'!$D$41),        IF(('Funções Dados'!N17&lt;'Indices PF'!$E$42), 'Indices PF'!$E$41,        IF(('Funções Dados'!N17&lt;'Indices PF'!$F$42), 'Indices PF'!$F$41, 'Indices PF'!$G$41)))))))</f>
        <v/>
      </c>
      <c r="T17" s="120" t="str">
        <f aca="false">IF(OR(ISBLANK(N17),ISBLANK(O17)),"",  IF(M17="ILF",   IF((O17&lt;='Indices PF'!$D$31),   IF(('Funções Dados'!N17&lt;'Indices PF'!$E$34), N17*'Indices PF'!$J$31,   IF(('Funções Dados'!N17&lt;'Indices PF'!$F$34), N17*'Indices PF'!$K$31, N17*'Indices PF'!$L$31)),    IF((O17&lt;='Indices PF'!$D$32),    IF(('Funções Dados'!N17&lt;'Indices PF'!$E$34), N17*'Indices PF'!$J$32,    IF(('Funções Dados'!N17&lt;'Indices PF'!$F$34), N17*'Indices PF'!$K$32, N17*'Indices PF'!$L$32)),     IF((O17&gt;='Indices PF'!$D$33),     IF(('Funções Dados'!N17&lt;'Indices PF'!$E$34), N17*'Indices PF'!$J$33,     IF(('Funções Dados'!N17&lt;'Indices PF'!$F$34), N17*'Indices PF'!$K$33, N17*'Indices PF'!$L$33))))),     IF((O17&lt;='Indices PF'!$D$39),      IF(('Funções Dados'!N17&lt;'Indices PF'!$E$42), N17*'Indices PF'!$J$39,      IF(('Funções Dados'!N17&lt;'Indices PF'!$F$42), N17*'Indices PF'!$K$39, N17*'Indices PF'!$L$39)),       IF((O17&lt;='Indices PF'!$D$40),       IF(('Funções Dados'!N17&lt;'Indices PF'!$E$42), N17*'Indices PF'!$J$40,       IF(('Funções Dados'!N17&lt;'Indices PF'!$F$42), N17*'Indices PF'!$K$40, N17*'Indices PF'!$L$40)),        IF((O17&gt;='Indices PF'!$D$41),        IF(('Funções Dados'!N17&lt;'Indices PF'!$E$42), N17*'Indices PF'!$J$41,        IF(('Funções Dados'!N17&lt;'Indices PF'!$F$42), N17*'Indices PF'!$K$41, N17*'Indices PF'!$L$41)))))))</f>
        <v/>
      </c>
      <c r="U17" s="120" t="str">
        <f aca="false">IF(OR(ISBLANK(P17),ISBLANK(Q17)),"",  IF((Q17&lt;='Indices PF'!$D$47),  IF(('Funções Dados'!P17&lt;'Indices PF'!$E$50), P17*'Indices PF'!$J$47,  IF(('Funções Dados'!P17&lt;'Indices PF'!$F$50), P17*'Indices PF'!$K$47, P17*'Indices PF'!$L$47)),   IF((Q17&lt;='Indices PF'!$D$48),   IF(('Funções Dados'!P17&lt;'Indices PF'!$E$50), P17*'Indices PF'!$J$48,   IF(('Funções Dados'!P17&lt;'Indices PF'!$F$50), P17*'Indices PF'!$K$48, P17*'Indices PF'!$L$48)),    IF((Q17&gt;='Indices PF'!$D$49),    IF(('Funções Dados'!P17&lt;'Indices PF'!$E$50), P17*'Indices PF'!$J$49,    IF(('Funções Dados'!P17&lt;'Indices PF'!$F$50), P17*'Indices PF'!$K$49, P17*'Indices PF'!$L$49))))))</f>
        <v/>
      </c>
      <c r="V17" s="114"/>
      <c r="W17" s="114"/>
      <c r="X17" s="114"/>
      <c r="Y17" s="114"/>
      <c r="Z17" s="121"/>
      <c r="AA17" s="122"/>
      <c r="AB17" s="123" t="str">
        <f aca="false">IF(ISBLANK(AA17),"",IF(Z17="YES",(SUM(T17:U17)*AA17/100),""))</f>
        <v/>
      </c>
      <c r="AC17" s="126"/>
      <c r="AD17" s="126"/>
      <c r="AE17" s="128"/>
      <c r="AF17" s="129"/>
      <c r="AG17" s="129"/>
      <c r="AH17" s="33"/>
    </row>
    <row r="18" customFormat="false" ht="12.75" hidden="false" customHeight="true" outlineLevel="0" collapsed="false">
      <c r="A18" s="127"/>
      <c r="B18" s="111"/>
      <c r="C18" s="92"/>
      <c r="D18" s="113"/>
      <c r="E18" s="114"/>
      <c r="F18" s="114"/>
      <c r="G18" s="114"/>
      <c r="H18" s="114"/>
      <c r="I18" s="115"/>
      <c r="J18" s="115"/>
      <c r="K18" s="114"/>
      <c r="L18" s="116"/>
      <c r="M18" s="130"/>
      <c r="N18" s="131"/>
      <c r="O18" s="131"/>
      <c r="P18" s="131"/>
      <c r="Q18" s="131"/>
      <c r="R18" s="119" t="str">
        <f aca="false">IF(AND(ISTEXT(T18),ISTEXT(U18)),"",SUM(T18:U18)*'Indices PF'!$E$54)</f>
        <v/>
      </c>
      <c r="S18" s="119" t="str">
        <f aca="false">IF(OR(ISBLANK(N18),ISBLANK(O18)),"",  IF(M18="ILF",   IF((O18&lt;='Indices PF'!$D$31),   IF(('Funções Dados'!N18&lt;'Indices PF'!$E$34), 'Indices PF'!$E$31,   IF(('Funções Dados'!N18&lt;'Indices PF'!$F$34), 'Indices PF'!$F$31, 'Indices PF'!$G$31)),    IF((O18&lt;='Indices PF'!$D$32),    IF(('Funções Dados'!N18&lt;'Indices PF'!$E$34), 'Indices PF'!$E$32,    IF(('Funções Dados'!N18&lt;'Indices PF'!$F$34), 'Indices PF'!$F$32, 'Indices PF'!$G$32)),     IF((O18&gt;='Indices PF'!$D$33),     IF(('Funções Dados'!N18&lt;'Indices PF'!$E$34), 'Indices PF'!$E$33,     IF(('Funções Dados'!N18&lt;'Indices PF'!$F$34), 'Indices PF'!$F$33, 'Indices PF'!$G$33))))),     IF((O18&lt;='Indices PF'!$D$39),      IF(('Funções Dados'!N18&lt;'Indices PF'!$E$42), 'Indices PF'!$E$39,      IF(('Funções Dados'!N18&lt;'Indices PF'!$F$42), 'Indices PF'!$F$39, 'Indices PF'!$G$39)),       IF((O18&lt;='Indices PF'!$D$40),       IF(('Funções Dados'!N18&lt;'Indices PF'!$E$42), 'Indices PF'!$E$40,       IF(('Funções Dados'!N18&lt;'Indices PF'!$F$42), 'Indices PF'!$F$40, 'Indices PF'!$G$40)),        IF((O18&gt;='Indices PF'!$D$41),        IF(('Funções Dados'!N18&lt;'Indices PF'!$E$42), 'Indices PF'!$E$41,        IF(('Funções Dados'!N18&lt;'Indices PF'!$F$42), 'Indices PF'!$F$41, 'Indices PF'!$G$41)))))))</f>
        <v/>
      </c>
      <c r="T18" s="120" t="str">
        <f aca="false">IF(OR(ISBLANK(N18),ISBLANK(O18)),"",  IF(M18="ILF",   IF((O18&lt;='Indices PF'!$D$31),   IF(('Funções Dados'!N18&lt;'Indices PF'!$E$34), N18*'Indices PF'!$J$31,   IF(('Funções Dados'!N18&lt;'Indices PF'!$F$34), N18*'Indices PF'!$K$31, N18*'Indices PF'!$L$31)),    IF((O18&lt;='Indices PF'!$D$32),    IF(('Funções Dados'!N18&lt;'Indices PF'!$E$34), N18*'Indices PF'!$J$32,    IF(('Funções Dados'!N18&lt;'Indices PF'!$F$34), N18*'Indices PF'!$K$32, N18*'Indices PF'!$L$32)),     IF((O18&gt;='Indices PF'!$D$33),     IF(('Funções Dados'!N18&lt;'Indices PF'!$E$34), N18*'Indices PF'!$J$33,     IF(('Funções Dados'!N18&lt;'Indices PF'!$F$34), N18*'Indices PF'!$K$33, N18*'Indices PF'!$L$33))))),     IF((O18&lt;='Indices PF'!$D$39),      IF(('Funções Dados'!N18&lt;'Indices PF'!$E$42), N18*'Indices PF'!$J$39,      IF(('Funções Dados'!N18&lt;'Indices PF'!$F$42), N18*'Indices PF'!$K$39, N18*'Indices PF'!$L$39)),       IF((O18&lt;='Indices PF'!$D$40),       IF(('Funções Dados'!N18&lt;'Indices PF'!$E$42), N18*'Indices PF'!$J$40,       IF(('Funções Dados'!N18&lt;'Indices PF'!$F$42), N18*'Indices PF'!$K$40, N18*'Indices PF'!$L$40)),        IF((O18&gt;='Indices PF'!$D$41),        IF(('Funções Dados'!N18&lt;'Indices PF'!$E$42), N18*'Indices PF'!$J$41,        IF(('Funções Dados'!N18&lt;'Indices PF'!$F$42), N18*'Indices PF'!$K$41, N18*'Indices PF'!$L$41)))))))</f>
        <v/>
      </c>
      <c r="U18" s="120" t="str">
        <f aca="false">IF(OR(ISBLANK(P18),ISBLANK(Q18)),"",  IF((Q18&lt;='Indices PF'!$D$47),  IF(('Funções Dados'!P18&lt;'Indices PF'!$E$50), P18*'Indices PF'!$J$47,  IF(('Funções Dados'!P18&lt;'Indices PF'!$F$50), P18*'Indices PF'!$K$47, P18*'Indices PF'!$L$47)),   IF((Q18&lt;='Indices PF'!$D$48),   IF(('Funções Dados'!P18&lt;'Indices PF'!$E$50), P18*'Indices PF'!$J$48,   IF(('Funções Dados'!P18&lt;'Indices PF'!$F$50), P18*'Indices PF'!$K$48, P18*'Indices PF'!$L$48)),    IF((Q18&gt;='Indices PF'!$D$49),    IF(('Funções Dados'!P18&lt;'Indices PF'!$E$50), P18*'Indices PF'!$J$49,    IF(('Funções Dados'!P18&lt;'Indices PF'!$F$50), P18*'Indices PF'!$K$49, P18*'Indices PF'!$L$49))))))</f>
        <v/>
      </c>
      <c r="V18" s="114"/>
      <c r="W18" s="114"/>
      <c r="X18" s="114"/>
      <c r="Y18" s="114"/>
      <c r="Z18" s="121"/>
      <c r="AA18" s="122"/>
      <c r="AB18" s="123" t="str">
        <f aca="false">IF(ISBLANK(AA18),"",IF(Z18="YES",(SUM(T18:U18)*AA18/100),""))</f>
        <v/>
      </c>
      <c r="AC18" s="126"/>
      <c r="AD18" s="126"/>
      <c r="AE18" s="128"/>
      <c r="AF18" s="129"/>
      <c r="AG18" s="129"/>
      <c r="AH18" s="33"/>
    </row>
    <row r="19" customFormat="false" ht="12.75" hidden="false" customHeight="true" outlineLevel="0" collapsed="false">
      <c r="A19" s="127"/>
      <c r="B19" s="111"/>
      <c r="C19" s="92"/>
      <c r="D19" s="113"/>
      <c r="E19" s="114"/>
      <c r="F19" s="114"/>
      <c r="G19" s="114"/>
      <c r="H19" s="114"/>
      <c r="I19" s="115"/>
      <c r="J19" s="115"/>
      <c r="K19" s="114"/>
      <c r="L19" s="116"/>
      <c r="M19" s="130"/>
      <c r="N19" s="131"/>
      <c r="O19" s="131"/>
      <c r="P19" s="131"/>
      <c r="Q19" s="131"/>
      <c r="R19" s="119" t="str">
        <f aca="false">IF(AND(ISTEXT(T19),ISTEXT(U19)),"",SUM(T19:U19)*'Indices PF'!$E$54)</f>
        <v/>
      </c>
      <c r="S19" s="119" t="str">
        <f aca="false">IF(OR(ISBLANK(N19),ISBLANK(O19)),"",  IF(M19="ILF",   IF((O19&lt;='Indices PF'!$D$31),   IF(('Funções Dados'!N19&lt;'Indices PF'!$E$34), 'Indices PF'!$E$31,   IF(('Funções Dados'!N19&lt;'Indices PF'!$F$34), 'Indices PF'!$F$31, 'Indices PF'!$G$31)),    IF((O19&lt;='Indices PF'!$D$32),    IF(('Funções Dados'!N19&lt;'Indices PF'!$E$34), 'Indices PF'!$E$32,    IF(('Funções Dados'!N19&lt;'Indices PF'!$F$34), 'Indices PF'!$F$32, 'Indices PF'!$G$32)),     IF((O19&gt;='Indices PF'!$D$33),     IF(('Funções Dados'!N19&lt;'Indices PF'!$E$34), 'Indices PF'!$E$33,     IF(('Funções Dados'!N19&lt;'Indices PF'!$F$34), 'Indices PF'!$F$33, 'Indices PF'!$G$33))))),     IF((O19&lt;='Indices PF'!$D$39),      IF(('Funções Dados'!N19&lt;'Indices PF'!$E$42), 'Indices PF'!$E$39,      IF(('Funções Dados'!N19&lt;'Indices PF'!$F$42), 'Indices PF'!$F$39, 'Indices PF'!$G$39)),       IF((O19&lt;='Indices PF'!$D$40),       IF(('Funções Dados'!N19&lt;'Indices PF'!$E$42), 'Indices PF'!$E$40,       IF(('Funções Dados'!N19&lt;'Indices PF'!$F$42), 'Indices PF'!$F$40, 'Indices PF'!$G$40)),        IF((O19&gt;='Indices PF'!$D$41),        IF(('Funções Dados'!N19&lt;'Indices PF'!$E$42), 'Indices PF'!$E$41,        IF(('Funções Dados'!N19&lt;'Indices PF'!$F$42), 'Indices PF'!$F$41, 'Indices PF'!$G$41)))))))</f>
        <v/>
      </c>
      <c r="T19" s="120" t="str">
        <f aca="false">IF(OR(ISBLANK(N19),ISBLANK(O19)),"",  IF(M19="ILF",   IF((O19&lt;='Indices PF'!$D$31),   IF(('Funções Dados'!N19&lt;'Indices PF'!$E$34), N19*'Indices PF'!$J$31,   IF(('Funções Dados'!N19&lt;'Indices PF'!$F$34), N19*'Indices PF'!$K$31, N19*'Indices PF'!$L$31)),    IF((O19&lt;='Indices PF'!$D$32),    IF(('Funções Dados'!N19&lt;'Indices PF'!$E$34), N19*'Indices PF'!$J$32,    IF(('Funções Dados'!N19&lt;'Indices PF'!$F$34), N19*'Indices PF'!$K$32, N19*'Indices PF'!$L$32)),     IF((O19&gt;='Indices PF'!$D$33),     IF(('Funções Dados'!N19&lt;'Indices PF'!$E$34), N19*'Indices PF'!$J$33,     IF(('Funções Dados'!N19&lt;'Indices PF'!$F$34), N19*'Indices PF'!$K$33, N19*'Indices PF'!$L$33))))),     IF((O19&lt;='Indices PF'!$D$39),      IF(('Funções Dados'!N19&lt;'Indices PF'!$E$42), N19*'Indices PF'!$J$39,      IF(('Funções Dados'!N19&lt;'Indices PF'!$F$42), N19*'Indices PF'!$K$39, N19*'Indices PF'!$L$39)),       IF((O19&lt;='Indices PF'!$D$40),       IF(('Funções Dados'!N19&lt;'Indices PF'!$E$42), N19*'Indices PF'!$J$40,       IF(('Funções Dados'!N19&lt;'Indices PF'!$F$42), N19*'Indices PF'!$K$40, N19*'Indices PF'!$L$40)),        IF((O19&gt;='Indices PF'!$D$41),        IF(('Funções Dados'!N19&lt;'Indices PF'!$E$42), N19*'Indices PF'!$J$41,        IF(('Funções Dados'!N19&lt;'Indices PF'!$F$42), N19*'Indices PF'!$K$41, N19*'Indices PF'!$L$41)))))))</f>
        <v/>
      </c>
      <c r="U19" s="120" t="str">
        <f aca="false">IF(OR(ISBLANK(P19),ISBLANK(Q19)),"",  IF((Q19&lt;='Indices PF'!$D$47),  IF(('Funções Dados'!P19&lt;'Indices PF'!$E$50), P19*'Indices PF'!$J$47,  IF(('Funções Dados'!P19&lt;'Indices PF'!$F$50), P19*'Indices PF'!$K$47, P19*'Indices PF'!$L$47)),   IF((Q19&lt;='Indices PF'!$D$48),   IF(('Funções Dados'!P19&lt;'Indices PF'!$E$50), P19*'Indices PF'!$J$48,   IF(('Funções Dados'!P19&lt;'Indices PF'!$F$50), P19*'Indices PF'!$K$48, P19*'Indices PF'!$L$48)),    IF((Q19&gt;='Indices PF'!$D$49),    IF(('Funções Dados'!P19&lt;'Indices PF'!$E$50), P19*'Indices PF'!$J$49,    IF(('Funções Dados'!P19&lt;'Indices PF'!$F$50), P19*'Indices PF'!$K$49, P19*'Indices PF'!$L$49))))))</f>
        <v/>
      </c>
      <c r="V19" s="114"/>
      <c r="W19" s="114"/>
      <c r="X19" s="114"/>
      <c r="Y19" s="114"/>
      <c r="Z19" s="121"/>
      <c r="AA19" s="122"/>
      <c r="AB19" s="123" t="str">
        <f aca="false">IF(ISBLANK(AA19),"",IF(Z19="YES",(SUM(T19:U19)*AA19/100),""))</f>
        <v/>
      </c>
      <c r="AC19" s="126"/>
      <c r="AD19" s="126"/>
      <c r="AE19" s="128"/>
      <c r="AF19" s="129"/>
      <c r="AG19" s="129"/>
      <c r="AH19" s="33"/>
    </row>
    <row r="20" customFormat="false" ht="12.75" hidden="false" customHeight="true" outlineLevel="0" collapsed="false">
      <c r="A20" s="127"/>
      <c r="B20" s="111"/>
      <c r="C20" s="92"/>
      <c r="D20" s="113"/>
      <c r="E20" s="114"/>
      <c r="F20" s="114"/>
      <c r="G20" s="114"/>
      <c r="H20" s="114"/>
      <c r="I20" s="115"/>
      <c r="J20" s="115"/>
      <c r="K20" s="114"/>
      <c r="L20" s="116"/>
      <c r="M20" s="130"/>
      <c r="N20" s="131"/>
      <c r="O20" s="131"/>
      <c r="P20" s="131"/>
      <c r="Q20" s="131"/>
      <c r="R20" s="119" t="str">
        <f aca="false">IF(AND(ISTEXT(T20),ISTEXT(U20)),"",SUM(T20:U20)*'Indices PF'!$E$54)</f>
        <v/>
      </c>
      <c r="S20" s="119" t="str">
        <f aca="false">IF(OR(ISBLANK(N20),ISBLANK(O20)),"",  IF(M20="ILF",   IF((O20&lt;='Indices PF'!$D$31),   IF(('Funções Dados'!N20&lt;'Indices PF'!$E$34), 'Indices PF'!$E$31,   IF(('Funções Dados'!N20&lt;'Indices PF'!$F$34), 'Indices PF'!$F$31, 'Indices PF'!$G$31)),    IF((O20&lt;='Indices PF'!$D$32),    IF(('Funções Dados'!N20&lt;'Indices PF'!$E$34), 'Indices PF'!$E$32,    IF(('Funções Dados'!N20&lt;'Indices PF'!$F$34), 'Indices PF'!$F$32, 'Indices PF'!$G$32)),     IF((O20&gt;='Indices PF'!$D$33),     IF(('Funções Dados'!N20&lt;'Indices PF'!$E$34), 'Indices PF'!$E$33,     IF(('Funções Dados'!N20&lt;'Indices PF'!$F$34), 'Indices PF'!$F$33, 'Indices PF'!$G$33))))),     IF((O20&lt;='Indices PF'!$D$39),      IF(('Funções Dados'!N20&lt;'Indices PF'!$E$42), 'Indices PF'!$E$39,      IF(('Funções Dados'!N20&lt;'Indices PF'!$F$42), 'Indices PF'!$F$39, 'Indices PF'!$G$39)),       IF((O20&lt;='Indices PF'!$D$40),       IF(('Funções Dados'!N20&lt;'Indices PF'!$E$42), 'Indices PF'!$E$40,       IF(('Funções Dados'!N20&lt;'Indices PF'!$F$42), 'Indices PF'!$F$40, 'Indices PF'!$G$40)),        IF((O20&gt;='Indices PF'!$D$41),        IF(('Funções Dados'!N20&lt;'Indices PF'!$E$42), 'Indices PF'!$E$41,        IF(('Funções Dados'!N20&lt;'Indices PF'!$F$42), 'Indices PF'!$F$41, 'Indices PF'!$G$41)))))))</f>
        <v/>
      </c>
      <c r="T20" s="120" t="str">
        <f aca="false">IF(OR(ISBLANK(N20),ISBLANK(O20)),"",  IF(M20="ILF",   IF((O20&lt;='Indices PF'!$D$31),   IF(('Funções Dados'!N20&lt;'Indices PF'!$E$34), N20*'Indices PF'!$J$31,   IF(('Funções Dados'!N20&lt;'Indices PF'!$F$34), N20*'Indices PF'!$K$31, N20*'Indices PF'!$L$31)),    IF((O20&lt;='Indices PF'!$D$32),    IF(('Funções Dados'!N20&lt;'Indices PF'!$E$34), N20*'Indices PF'!$J$32,    IF(('Funções Dados'!N20&lt;'Indices PF'!$F$34), N20*'Indices PF'!$K$32, N20*'Indices PF'!$L$32)),     IF((O20&gt;='Indices PF'!$D$33),     IF(('Funções Dados'!N20&lt;'Indices PF'!$E$34), N20*'Indices PF'!$J$33,     IF(('Funções Dados'!N20&lt;'Indices PF'!$F$34), N20*'Indices PF'!$K$33, N20*'Indices PF'!$L$33))))),     IF((O20&lt;='Indices PF'!$D$39),      IF(('Funções Dados'!N20&lt;'Indices PF'!$E$42), N20*'Indices PF'!$J$39,      IF(('Funções Dados'!N20&lt;'Indices PF'!$F$42), N20*'Indices PF'!$K$39, N20*'Indices PF'!$L$39)),       IF((O20&lt;='Indices PF'!$D$40),       IF(('Funções Dados'!N20&lt;'Indices PF'!$E$42), N20*'Indices PF'!$J$40,       IF(('Funções Dados'!N20&lt;'Indices PF'!$F$42), N20*'Indices PF'!$K$40, N20*'Indices PF'!$L$40)),        IF((O20&gt;='Indices PF'!$D$41),        IF(('Funções Dados'!N20&lt;'Indices PF'!$E$42), N20*'Indices PF'!$J$41,        IF(('Funções Dados'!N20&lt;'Indices PF'!$F$42), N20*'Indices PF'!$K$41, N20*'Indices PF'!$L$41)))))))</f>
        <v/>
      </c>
      <c r="U20" s="120" t="str">
        <f aca="false">IF(OR(ISBLANK(P20),ISBLANK(Q20)),"",  IF((Q20&lt;='Indices PF'!$D$47),  IF(('Funções Dados'!P20&lt;'Indices PF'!$E$50), P20*'Indices PF'!$J$47,  IF(('Funções Dados'!P20&lt;'Indices PF'!$F$50), P20*'Indices PF'!$K$47, P20*'Indices PF'!$L$47)),   IF((Q20&lt;='Indices PF'!$D$48),   IF(('Funções Dados'!P20&lt;'Indices PF'!$E$50), P20*'Indices PF'!$J$48,   IF(('Funções Dados'!P20&lt;'Indices PF'!$F$50), P20*'Indices PF'!$K$48, P20*'Indices PF'!$L$48)),    IF((Q20&gt;='Indices PF'!$D$49),    IF(('Funções Dados'!P20&lt;'Indices PF'!$E$50), P20*'Indices PF'!$J$49,    IF(('Funções Dados'!P20&lt;'Indices PF'!$F$50), P20*'Indices PF'!$K$49, P20*'Indices PF'!$L$49))))))</f>
        <v/>
      </c>
      <c r="V20" s="114"/>
      <c r="W20" s="114"/>
      <c r="X20" s="114"/>
      <c r="Y20" s="114"/>
      <c r="Z20" s="121"/>
      <c r="AA20" s="122"/>
      <c r="AB20" s="123" t="str">
        <f aca="false">IF(ISBLANK(AA20),"",IF(Z20="YES",(SUM(T20:U20)*AA20/100),""))</f>
        <v/>
      </c>
      <c r="AC20" s="126"/>
      <c r="AD20" s="126"/>
      <c r="AE20" s="128"/>
      <c r="AF20" s="129"/>
      <c r="AG20" s="129"/>
      <c r="AH20" s="33"/>
    </row>
    <row r="21" customFormat="false" ht="12.75" hidden="false" customHeight="true" outlineLevel="0" collapsed="false">
      <c r="A21" s="127"/>
      <c r="B21" s="111"/>
      <c r="C21" s="92"/>
      <c r="D21" s="113"/>
      <c r="E21" s="114"/>
      <c r="F21" s="114"/>
      <c r="G21" s="114"/>
      <c r="H21" s="114"/>
      <c r="I21" s="115"/>
      <c r="J21" s="115"/>
      <c r="K21" s="114"/>
      <c r="L21" s="116"/>
      <c r="M21" s="130"/>
      <c r="N21" s="131"/>
      <c r="O21" s="131"/>
      <c r="P21" s="131"/>
      <c r="Q21" s="131"/>
      <c r="R21" s="119" t="str">
        <f aca="false">IF(AND(ISTEXT(T21),ISTEXT(U21)),"",SUM(T21:U21)*'Indices PF'!$E$54)</f>
        <v/>
      </c>
      <c r="S21" s="119" t="str">
        <f aca="false">IF(OR(ISBLANK(N21),ISBLANK(O21)),"",  IF(M21="ILF",   IF((O21&lt;='Indices PF'!$D$31),   IF(('Funções Dados'!N21&lt;'Indices PF'!$E$34), 'Indices PF'!$E$31,   IF(('Funções Dados'!N21&lt;'Indices PF'!$F$34), 'Indices PF'!$F$31, 'Indices PF'!$G$31)),    IF((O21&lt;='Indices PF'!$D$32),    IF(('Funções Dados'!N21&lt;'Indices PF'!$E$34), 'Indices PF'!$E$32,    IF(('Funções Dados'!N21&lt;'Indices PF'!$F$34), 'Indices PF'!$F$32, 'Indices PF'!$G$32)),     IF((O21&gt;='Indices PF'!$D$33),     IF(('Funções Dados'!N21&lt;'Indices PF'!$E$34), 'Indices PF'!$E$33,     IF(('Funções Dados'!N21&lt;'Indices PF'!$F$34), 'Indices PF'!$F$33, 'Indices PF'!$G$33))))),     IF((O21&lt;='Indices PF'!$D$39),      IF(('Funções Dados'!N21&lt;'Indices PF'!$E$42), 'Indices PF'!$E$39,      IF(('Funções Dados'!N21&lt;'Indices PF'!$F$42), 'Indices PF'!$F$39, 'Indices PF'!$G$39)),       IF((O21&lt;='Indices PF'!$D$40),       IF(('Funções Dados'!N21&lt;'Indices PF'!$E$42), 'Indices PF'!$E$40,       IF(('Funções Dados'!N21&lt;'Indices PF'!$F$42), 'Indices PF'!$F$40, 'Indices PF'!$G$40)),        IF((O21&gt;='Indices PF'!$D$41),        IF(('Funções Dados'!N21&lt;'Indices PF'!$E$42), 'Indices PF'!$E$41,        IF(('Funções Dados'!N21&lt;'Indices PF'!$F$42), 'Indices PF'!$F$41, 'Indices PF'!$G$41)))))))</f>
        <v/>
      </c>
      <c r="T21" s="120" t="str">
        <f aca="false">IF(OR(ISBLANK(N21),ISBLANK(O21)),"",  IF(M21="ILF",   IF((O21&lt;='Indices PF'!$D$31),   IF(('Funções Dados'!N21&lt;'Indices PF'!$E$34), N21*'Indices PF'!$J$31,   IF(('Funções Dados'!N21&lt;'Indices PF'!$F$34), N21*'Indices PF'!$K$31, N21*'Indices PF'!$L$31)),    IF((O21&lt;='Indices PF'!$D$32),    IF(('Funções Dados'!N21&lt;'Indices PF'!$E$34), N21*'Indices PF'!$J$32,    IF(('Funções Dados'!N21&lt;'Indices PF'!$F$34), N21*'Indices PF'!$K$32, N21*'Indices PF'!$L$32)),     IF((O21&gt;='Indices PF'!$D$33),     IF(('Funções Dados'!N21&lt;'Indices PF'!$E$34), N21*'Indices PF'!$J$33,     IF(('Funções Dados'!N21&lt;'Indices PF'!$F$34), N21*'Indices PF'!$K$33, N21*'Indices PF'!$L$33))))),     IF((O21&lt;='Indices PF'!$D$39),      IF(('Funções Dados'!N21&lt;'Indices PF'!$E$42), N21*'Indices PF'!$J$39,      IF(('Funções Dados'!N21&lt;'Indices PF'!$F$42), N21*'Indices PF'!$K$39, N21*'Indices PF'!$L$39)),       IF((O21&lt;='Indices PF'!$D$40),       IF(('Funções Dados'!N21&lt;'Indices PF'!$E$42), N21*'Indices PF'!$J$40,       IF(('Funções Dados'!N21&lt;'Indices PF'!$F$42), N21*'Indices PF'!$K$40, N21*'Indices PF'!$L$40)),        IF((O21&gt;='Indices PF'!$D$41),        IF(('Funções Dados'!N21&lt;'Indices PF'!$E$42), N21*'Indices PF'!$J$41,        IF(('Funções Dados'!N21&lt;'Indices PF'!$F$42), N21*'Indices PF'!$K$41, N21*'Indices PF'!$L$41)))))))</f>
        <v/>
      </c>
      <c r="U21" s="120" t="str">
        <f aca="false">IF(OR(ISBLANK(P21),ISBLANK(Q21)),"",  IF((Q21&lt;='Indices PF'!$D$47),  IF(('Funções Dados'!P21&lt;'Indices PF'!$E$50), P21*'Indices PF'!$J$47,  IF(('Funções Dados'!P21&lt;'Indices PF'!$F$50), P21*'Indices PF'!$K$47, P21*'Indices PF'!$L$47)),   IF((Q21&lt;='Indices PF'!$D$48),   IF(('Funções Dados'!P21&lt;'Indices PF'!$E$50), P21*'Indices PF'!$J$48,   IF(('Funções Dados'!P21&lt;'Indices PF'!$F$50), P21*'Indices PF'!$K$48, P21*'Indices PF'!$L$48)),    IF((Q21&gt;='Indices PF'!$D$49),    IF(('Funções Dados'!P21&lt;'Indices PF'!$E$50), P21*'Indices PF'!$J$49,    IF(('Funções Dados'!P21&lt;'Indices PF'!$F$50), P21*'Indices PF'!$K$49, P21*'Indices PF'!$L$49))))))</f>
        <v/>
      </c>
      <c r="V21" s="114"/>
      <c r="W21" s="114"/>
      <c r="X21" s="114"/>
      <c r="Y21" s="114"/>
      <c r="Z21" s="121"/>
      <c r="AA21" s="122"/>
      <c r="AB21" s="123" t="str">
        <f aca="false">IF(ISBLANK(AA21),"",IF(Z21="YES",(SUM(T21:U21)*AA21/100),""))</f>
        <v/>
      </c>
      <c r="AC21" s="126"/>
      <c r="AD21" s="126"/>
      <c r="AE21" s="128"/>
      <c r="AF21" s="129"/>
      <c r="AG21" s="129"/>
      <c r="AH21" s="33"/>
    </row>
    <row r="22" customFormat="false" ht="12.75" hidden="false" customHeight="true" outlineLevel="0" collapsed="false">
      <c r="A22" s="127"/>
      <c r="B22" s="111"/>
      <c r="C22" s="92"/>
      <c r="D22" s="113"/>
      <c r="E22" s="114"/>
      <c r="F22" s="114"/>
      <c r="G22" s="114"/>
      <c r="H22" s="114"/>
      <c r="I22" s="115"/>
      <c r="J22" s="115"/>
      <c r="K22" s="114"/>
      <c r="L22" s="116"/>
      <c r="M22" s="130"/>
      <c r="N22" s="131"/>
      <c r="O22" s="131"/>
      <c r="P22" s="131"/>
      <c r="Q22" s="131"/>
      <c r="R22" s="119" t="str">
        <f aca="false">IF(AND(ISTEXT(T22),ISTEXT(U22)),"",SUM(T22:U22)*'Indices PF'!$E$54)</f>
        <v/>
      </c>
      <c r="S22" s="119" t="str">
        <f aca="false">IF(OR(ISBLANK(N22),ISBLANK(O22)),"",  IF(M22="ILF",   IF((O22&lt;='Indices PF'!$D$31),   IF(('Funções Dados'!N22&lt;'Indices PF'!$E$34), 'Indices PF'!$E$31,   IF(('Funções Dados'!N22&lt;'Indices PF'!$F$34), 'Indices PF'!$F$31, 'Indices PF'!$G$31)),    IF((O22&lt;='Indices PF'!$D$32),    IF(('Funções Dados'!N22&lt;'Indices PF'!$E$34), 'Indices PF'!$E$32,    IF(('Funções Dados'!N22&lt;'Indices PF'!$F$34), 'Indices PF'!$F$32, 'Indices PF'!$G$32)),     IF((O22&gt;='Indices PF'!$D$33),     IF(('Funções Dados'!N22&lt;'Indices PF'!$E$34), 'Indices PF'!$E$33,     IF(('Funções Dados'!N22&lt;'Indices PF'!$F$34), 'Indices PF'!$F$33, 'Indices PF'!$G$33))))),     IF((O22&lt;='Indices PF'!$D$39),      IF(('Funções Dados'!N22&lt;'Indices PF'!$E$42), 'Indices PF'!$E$39,      IF(('Funções Dados'!N22&lt;'Indices PF'!$F$42), 'Indices PF'!$F$39, 'Indices PF'!$G$39)),       IF((O22&lt;='Indices PF'!$D$40),       IF(('Funções Dados'!N22&lt;'Indices PF'!$E$42), 'Indices PF'!$E$40,       IF(('Funções Dados'!N22&lt;'Indices PF'!$F$42), 'Indices PF'!$F$40, 'Indices PF'!$G$40)),        IF((O22&gt;='Indices PF'!$D$41),        IF(('Funções Dados'!N22&lt;'Indices PF'!$E$42), 'Indices PF'!$E$41,        IF(('Funções Dados'!N22&lt;'Indices PF'!$F$42), 'Indices PF'!$F$41, 'Indices PF'!$G$41)))))))</f>
        <v/>
      </c>
      <c r="T22" s="120" t="str">
        <f aca="false">IF(OR(ISBLANK(N22),ISBLANK(O22)),"",  IF(M22="ILF",   IF((O22&lt;='Indices PF'!$D$31),   IF(('Funções Dados'!N22&lt;'Indices PF'!$E$34), N22*'Indices PF'!$J$31,   IF(('Funções Dados'!N22&lt;'Indices PF'!$F$34), N22*'Indices PF'!$K$31, N22*'Indices PF'!$L$31)),    IF((O22&lt;='Indices PF'!$D$32),    IF(('Funções Dados'!N22&lt;'Indices PF'!$E$34), N22*'Indices PF'!$J$32,    IF(('Funções Dados'!N22&lt;'Indices PF'!$F$34), N22*'Indices PF'!$K$32, N22*'Indices PF'!$L$32)),     IF((O22&gt;='Indices PF'!$D$33),     IF(('Funções Dados'!N22&lt;'Indices PF'!$E$34), N22*'Indices PF'!$J$33,     IF(('Funções Dados'!N22&lt;'Indices PF'!$F$34), N22*'Indices PF'!$K$33, N22*'Indices PF'!$L$33))))),     IF((O22&lt;='Indices PF'!$D$39),      IF(('Funções Dados'!N22&lt;'Indices PF'!$E$42), N22*'Indices PF'!$J$39,      IF(('Funções Dados'!N22&lt;'Indices PF'!$F$42), N22*'Indices PF'!$K$39, N22*'Indices PF'!$L$39)),       IF((O22&lt;='Indices PF'!$D$40),       IF(('Funções Dados'!N22&lt;'Indices PF'!$E$42), N22*'Indices PF'!$J$40,       IF(('Funções Dados'!N22&lt;'Indices PF'!$F$42), N22*'Indices PF'!$K$40, N22*'Indices PF'!$L$40)),        IF((O22&gt;='Indices PF'!$D$41),        IF(('Funções Dados'!N22&lt;'Indices PF'!$E$42), N22*'Indices PF'!$J$41,        IF(('Funções Dados'!N22&lt;'Indices PF'!$F$42), N22*'Indices PF'!$K$41, N22*'Indices PF'!$L$41)))))))</f>
        <v/>
      </c>
      <c r="U22" s="120" t="str">
        <f aca="false">IF(OR(ISBLANK(P22),ISBLANK(Q22)),"",  IF((Q22&lt;='Indices PF'!$D$47),  IF(('Funções Dados'!P22&lt;'Indices PF'!$E$50), P22*'Indices PF'!$J$47,  IF(('Funções Dados'!P22&lt;'Indices PF'!$F$50), P22*'Indices PF'!$K$47, P22*'Indices PF'!$L$47)),   IF((Q22&lt;='Indices PF'!$D$48),   IF(('Funções Dados'!P22&lt;'Indices PF'!$E$50), P22*'Indices PF'!$J$48,   IF(('Funções Dados'!P22&lt;'Indices PF'!$F$50), P22*'Indices PF'!$K$48, P22*'Indices PF'!$L$48)),    IF((Q22&gt;='Indices PF'!$D$49),    IF(('Funções Dados'!P22&lt;'Indices PF'!$E$50), P22*'Indices PF'!$J$49,    IF(('Funções Dados'!P22&lt;'Indices PF'!$F$50), P22*'Indices PF'!$K$49, P22*'Indices PF'!$L$49))))))</f>
        <v/>
      </c>
      <c r="V22" s="114"/>
      <c r="W22" s="114"/>
      <c r="X22" s="114"/>
      <c r="Y22" s="114"/>
      <c r="Z22" s="121"/>
      <c r="AA22" s="122"/>
      <c r="AB22" s="123" t="str">
        <f aca="false">IF(ISBLANK(AA22),"",IF(Z22="YES",(SUM(T22:U22)*AA22/100),""))</f>
        <v/>
      </c>
      <c r="AC22" s="126"/>
      <c r="AD22" s="126"/>
      <c r="AE22" s="128"/>
      <c r="AF22" s="129"/>
      <c r="AG22" s="129"/>
      <c r="AH22" s="33"/>
    </row>
    <row r="23" customFormat="false" ht="12.75" hidden="false" customHeight="true" outlineLevel="0" collapsed="false">
      <c r="A23" s="127"/>
      <c r="B23" s="111"/>
      <c r="C23" s="92"/>
      <c r="D23" s="113"/>
      <c r="E23" s="114"/>
      <c r="F23" s="114"/>
      <c r="G23" s="114"/>
      <c r="H23" s="114"/>
      <c r="I23" s="115"/>
      <c r="J23" s="115"/>
      <c r="K23" s="114"/>
      <c r="L23" s="116"/>
      <c r="M23" s="130"/>
      <c r="N23" s="131"/>
      <c r="O23" s="131"/>
      <c r="P23" s="131"/>
      <c r="Q23" s="131"/>
      <c r="R23" s="119" t="str">
        <f aca="false">IF(AND(ISTEXT(T23),ISTEXT(U23)),"",SUM(T23:U23)*'Indices PF'!$E$54)</f>
        <v/>
      </c>
      <c r="S23" s="119" t="str">
        <f aca="false">IF(OR(ISBLANK(N23),ISBLANK(O23)),"",  IF(M23="ILF",   IF((O23&lt;='Indices PF'!$D$31),   IF(('Funções Dados'!N23&lt;'Indices PF'!$E$34), 'Indices PF'!$E$31,   IF(('Funções Dados'!N23&lt;'Indices PF'!$F$34), 'Indices PF'!$F$31, 'Indices PF'!$G$31)),    IF((O23&lt;='Indices PF'!$D$32),    IF(('Funções Dados'!N23&lt;'Indices PF'!$E$34), 'Indices PF'!$E$32,    IF(('Funções Dados'!N23&lt;'Indices PF'!$F$34), 'Indices PF'!$F$32, 'Indices PF'!$G$32)),     IF((O23&gt;='Indices PF'!$D$33),     IF(('Funções Dados'!N23&lt;'Indices PF'!$E$34), 'Indices PF'!$E$33,     IF(('Funções Dados'!N23&lt;'Indices PF'!$F$34), 'Indices PF'!$F$33, 'Indices PF'!$G$33))))),     IF((O23&lt;='Indices PF'!$D$39),      IF(('Funções Dados'!N23&lt;'Indices PF'!$E$42), 'Indices PF'!$E$39,      IF(('Funções Dados'!N23&lt;'Indices PF'!$F$42), 'Indices PF'!$F$39, 'Indices PF'!$G$39)),       IF((O23&lt;='Indices PF'!$D$40),       IF(('Funções Dados'!N23&lt;'Indices PF'!$E$42), 'Indices PF'!$E$40,       IF(('Funções Dados'!N23&lt;'Indices PF'!$F$42), 'Indices PF'!$F$40, 'Indices PF'!$G$40)),        IF((O23&gt;='Indices PF'!$D$41),        IF(('Funções Dados'!N23&lt;'Indices PF'!$E$42), 'Indices PF'!$E$41,        IF(('Funções Dados'!N23&lt;'Indices PF'!$F$42), 'Indices PF'!$F$41, 'Indices PF'!$G$41)))))))</f>
        <v/>
      </c>
      <c r="T23" s="120" t="str">
        <f aca="false">IF(OR(ISBLANK(N23),ISBLANK(O23)),"",  IF(M23="ILF",   IF((O23&lt;='Indices PF'!$D$31),   IF(('Funções Dados'!N23&lt;'Indices PF'!$E$34), N23*'Indices PF'!$J$31,   IF(('Funções Dados'!N23&lt;'Indices PF'!$F$34), N23*'Indices PF'!$K$31, N23*'Indices PF'!$L$31)),    IF((O23&lt;='Indices PF'!$D$32),    IF(('Funções Dados'!N23&lt;'Indices PF'!$E$34), N23*'Indices PF'!$J$32,    IF(('Funções Dados'!N23&lt;'Indices PF'!$F$34), N23*'Indices PF'!$K$32, N23*'Indices PF'!$L$32)),     IF((O23&gt;='Indices PF'!$D$33),     IF(('Funções Dados'!N23&lt;'Indices PF'!$E$34), N23*'Indices PF'!$J$33,     IF(('Funções Dados'!N23&lt;'Indices PF'!$F$34), N23*'Indices PF'!$K$33, N23*'Indices PF'!$L$33))))),     IF((O23&lt;='Indices PF'!$D$39),      IF(('Funções Dados'!N23&lt;'Indices PF'!$E$42), N23*'Indices PF'!$J$39,      IF(('Funções Dados'!N23&lt;'Indices PF'!$F$42), N23*'Indices PF'!$K$39, N23*'Indices PF'!$L$39)),       IF((O23&lt;='Indices PF'!$D$40),       IF(('Funções Dados'!N23&lt;'Indices PF'!$E$42), N23*'Indices PF'!$J$40,       IF(('Funções Dados'!N23&lt;'Indices PF'!$F$42), N23*'Indices PF'!$K$40, N23*'Indices PF'!$L$40)),        IF((O23&gt;='Indices PF'!$D$41),        IF(('Funções Dados'!N23&lt;'Indices PF'!$E$42), N23*'Indices PF'!$J$41,        IF(('Funções Dados'!N23&lt;'Indices PF'!$F$42), N23*'Indices PF'!$K$41, N23*'Indices PF'!$L$41)))))))</f>
        <v/>
      </c>
      <c r="U23" s="120" t="str">
        <f aca="false">IF(OR(ISBLANK(P23),ISBLANK(Q23)),"",  IF((Q23&lt;='Indices PF'!$D$47),  IF(('Funções Dados'!P23&lt;'Indices PF'!$E$50), P23*'Indices PF'!$J$47,  IF(('Funções Dados'!P23&lt;'Indices PF'!$F$50), P23*'Indices PF'!$K$47, P23*'Indices PF'!$L$47)),   IF((Q23&lt;='Indices PF'!$D$48),   IF(('Funções Dados'!P23&lt;'Indices PF'!$E$50), P23*'Indices PF'!$J$48,   IF(('Funções Dados'!P23&lt;'Indices PF'!$F$50), P23*'Indices PF'!$K$48, P23*'Indices PF'!$L$48)),    IF((Q23&gt;='Indices PF'!$D$49),    IF(('Funções Dados'!P23&lt;'Indices PF'!$E$50), P23*'Indices PF'!$J$49,    IF(('Funções Dados'!P23&lt;'Indices PF'!$F$50), P23*'Indices PF'!$K$49, P23*'Indices PF'!$L$49))))))</f>
        <v/>
      </c>
      <c r="V23" s="114"/>
      <c r="W23" s="114"/>
      <c r="X23" s="114"/>
      <c r="Y23" s="114"/>
      <c r="Z23" s="121"/>
      <c r="AA23" s="122"/>
      <c r="AB23" s="123" t="str">
        <f aca="false">IF(ISBLANK(AA23),"",IF(Z23="YES",(SUM(T23:U23)*AA23/100),""))</f>
        <v/>
      </c>
      <c r="AC23" s="126"/>
      <c r="AD23" s="126"/>
      <c r="AE23" s="128"/>
      <c r="AF23" s="129"/>
      <c r="AG23" s="129"/>
      <c r="AH23" s="33"/>
    </row>
    <row r="24" customFormat="false" ht="12.75" hidden="false" customHeight="true" outlineLevel="0" collapsed="false">
      <c r="A24" s="127"/>
      <c r="B24" s="111"/>
      <c r="C24" s="92"/>
      <c r="D24" s="113"/>
      <c r="E24" s="114"/>
      <c r="F24" s="114"/>
      <c r="G24" s="114"/>
      <c r="H24" s="114"/>
      <c r="I24" s="115"/>
      <c r="J24" s="115"/>
      <c r="K24" s="114"/>
      <c r="L24" s="116"/>
      <c r="M24" s="130"/>
      <c r="N24" s="131"/>
      <c r="O24" s="131"/>
      <c r="P24" s="131"/>
      <c r="Q24" s="131"/>
      <c r="R24" s="119" t="str">
        <f aca="false">IF(AND(ISTEXT(T24),ISTEXT(U24)),"",SUM(T24:U24)*'Indices PF'!$E$54)</f>
        <v/>
      </c>
      <c r="S24" s="119" t="str">
        <f aca="false">IF(OR(ISBLANK(N24),ISBLANK(O24)),"",  IF(M24="ILF",   IF((O24&lt;='Indices PF'!$D$31),   IF(('Funções Dados'!N24&lt;'Indices PF'!$E$34), 'Indices PF'!$E$31,   IF(('Funções Dados'!N24&lt;'Indices PF'!$F$34), 'Indices PF'!$F$31, 'Indices PF'!$G$31)),    IF((O24&lt;='Indices PF'!$D$32),    IF(('Funções Dados'!N24&lt;'Indices PF'!$E$34), 'Indices PF'!$E$32,    IF(('Funções Dados'!N24&lt;'Indices PF'!$F$34), 'Indices PF'!$F$32, 'Indices PF'!$G$32)),     IF((O24&gt;='Indices PF'!$D$33),     IF(('Funções Dados'!N24&lt;'Indices PF'!$E$34), 'Indices PF'!$E$33,     IF(('Funções Dados'!N24&lt;'Indices PF'!$F$34), 'Indices PF'!$F$33, 'Indices PF'!$G$33))))),     IF((O24&lt;='Indices PF'!$D$39),      IF(('Funções Dados'!N24&lt;'Indices PF'!$E$42), 'Indices PF'!$E$39,      IF(('Funções Dados'!N24&lt;'Indices PF'!$F$42), 'Indices PF'!$F$39, 'Indices PF'!$G$39)),       IF((O24&lt;='Indices PF'!$D$40),       IF(('Funções Dados'!N24&lt;'Indices PF'!$E$42), 'Indices PF'!$E$40,       IF(('Funções Dados'!N24&lt;'Indices PF'!$F$42), 'Indices PF'!$F$40, 'Indices PF'!$G$40)),        IF((O24&gt;='Indices PF'!$D$41),        IF(('Funções Dados'!N24&lt;'Indices PF'!$E$42), 'Indices PF'!$E$41,        IF(('Funções Dados'!N24&lt;'Indices PF'!$F$42), 'Indices PF'!$F$41, 'Indices PF'!$G$41)))))))</f>
        <v/>
      </c>
      <c r="T24" s="120" t="str">
        <f aca="false">IF(OR(ISBLANK(N24),ISBLANK(O24)),"",  IF(M24="ILF",   IF((O24&lt;='Indices PF'!$D$31),   IF(('Funções Dados'!N24&lt;'Indices PF'!$E$34), N24*'Indices PF'!$J$31,   IF(('Funções Dados'!N24&lt;'Indices PF'!$F$34), N24*'Indices PF'!$K$31, N24*'Indices PF'!$L$31)),    IF((O24&lt;='Indices PF'!$D$32),    IF(('Funções Dados'!N24&lt;'Indices PF'!$E$34), N24*'Indices PF'!$J$32,    IF(('Funções Dados'!N24&lt;'Indices PF'!$F$34), N24*'Indices PF'!$K$32, N24*'Indices PF'!$L$32)),     IF((O24&gt;='Indices PF'!$D$33),     IF(('Funções Dados'!N24&lt;'Indices PF'!$E$34), N24*'Indices PF'!$J$33,     IF(('Funções Dados'!N24&lt;'Indices PF'!$F$34), N24*'Indices PF'!$K$33, N24*'Indices PF'!$L$33))))),     IF((O24&lt;='Indices PF'!$D$39),      IF(('Funções Dados'!N24&lt;'Indices PF'!$E$42), N24*'Indices PF'!$J$39,      IF(('Funções Dados'!N24&lt;'Indices PF'!$F$42), N24*'Indices PF'!$K$39, N24*'Indices PF'!$L$39)),       IF((O24&lt;='Indices PF'!$D$40),       IF(('Funções Dados'!N24&lt;'Indices PF'!$E$42), N24*'Indices PF'!$J$40,       IF(('Funções Dados'!N24&lt;'Indices PF'!$F$42), N24*'Indices PF'!$K$40, N24*'Indices PF'!$L$40)),        IF((O24&gt;='Indices PF'!$D$41),        IF(('Funções Dados'!N24&lt;'Indices PF'!$E$42), N24*'Indices PF'!$J$41,        IF(('Funções Dados'!N24&lt;'Indices PF'!$F$42), N24*'Indices PF'!$K$41, N24*'Indices PF'!$L$41)))))))</f>
        <v/>
      </c>
      <c r="U24" s="120" t="str">
        <f aca="false">IF(OR(ISBLANK(P24),ISBLANK(Q24)),"",  IF((Q24&lt;='Indices PF'!$D$47),  IF(('Funções Dados'!P24&lt;'Indices PF'!$E$50), P24*'Indices PF'!$J$47,  IF(('Funções Dados'!P24&lt;'Indices PF'!$F$50), P24*'Indices PF'!$K$47, P24*'Indices PF'!$L$47)),   IF((Q24&lt;='Indices PF'!$D$48),   IF(('Funções Dados'!P24&lt;'Indices PF'!$E$50), P24*'Indices PF'!$J$48,   IF(('Funções Dados'!P24&lt;'Indices PF'!$F$50), P24*'Indices PF'!$K$48, P24*'Indices PF'!$L$48)),    IF((Q24&gt;='Indices PF'!$D$49),    IF(('Funções Dados'!P24&lt;'Indices PF'!$E$50), P24*'Indices PF'!$J$49,    IF(('Funções Dados'!P24&lt;'Indices PF'!$F$50), P24*'Indices PF'!$K$49, P24*'Indices PF'!$L$49))))))</f>
        <v/>
      </c>
      <c r="V24" s="114"/>
      <c r="W24" s="114"/>
      <c r="X24" s="114"/>
      <c r="Y24" s="114"/>
      <c r="Z24" s="121"/>
      <c r="AA24" s="122"/>
      <c r="AB24" s="123" t="str">
        <f aca="false">IF(ISBLANK(AA24),"",IF(Z24="YES",(SUM(T24:U24)*AA24/100),""))</f>
        <v/>
      </c>
      <c r="AC24" s="126"/>
      <c r="AD24" s="126"/>
      <c r="AE24" s="128"/>
      <c r="AF24" s="129"/>
      <c r="AG24" s="129"/>
      <c r="AH24" s="33"/>
    </row>
    <row r="25" customFormat="false" ht="12.75" hidden="false" customHeight="true" outlineLevel="0" collapsed="false">
      <c r="A25" s="127"/>
      <c r="B25" s="111"/>
      <c r="C25" s="92"/>
      <c r="D25" s="113"/>
      <c r="E25" s="114"/>
      <c r="F25" s="114"/>
      <c r="G25" s="114"/>
      <c r="H25" s="114"/>
      <c r="I25" s="115"/>
      <c r="J25" s="115"/>
      <c r="K25" s="114"/>
      <c r="L25" s="116"/>
      <c r="M25" s="130"/>
      <c r="N25" s="131"/>
      <c r="O25" s="131"/>
      <c r="P25" s="131"/>
      <c r="Q25" s="131"/>
      <c r="R25" s="119" t="str">
        <f aca="false">IF(AND(ISTEXT(T25),ISTEXT(U25)),"",SUM(T25:U25)*'Indices PF'!$E$54)</f>
        <v/>
      </c>
      <c r="S25" s="119" t="str">
        <f aca="false">IF(OR(ISBLANK(N25),ISBLANK(O25)),"",  IF(M25="ILF",   IF((O25&lt;='Indices PF'!$D$31),   IF(('Funções Dados'!N25&lt;'Indices PF'!$E$34), 'Indices PF'!$E$31,   IF(('Funções Dados'!N25&lt;'Indices PF'!$F$34), 'Indices PF'!$F$31, 'Indices PF'!$G$31)),    IF((O25&lt;='Indices PF'!$D$32),    IF(('Funções Dados'!N25&lt;'Indices PF'!$E$34), 'Indices PF'!$E$32,    IF(('Funções Dados'!N25&lt;'Indices PF'!$F$34), 'Indices PF'!$F$32, 'Indices PF'!$G$32)),     IF((O25&gt;='Indices PF'!$D$33),     IF(('Funções Dados'!N25&lt;'Indices PF'!$E$34), 'Indices PF'!$E$33,     IF(('Funções Dados'!N25&lt;'Indices PF'!$F$34), 'Indices PF'!$F$33, 'Indices PF'!$G$33))))),     IF((O25&lt;='Indices PF'!$D$39),      IF(('Funções Dados'!N25&lt;'Indices PF'!$E$42), 'Indices PF'!$E$39,      IF(('Funções Dados'!N25&lt;'Indices PF'!$F$42), 'Indices PF'!$F$39, 'Indices PF'!$G$39)),       IF((O25&lt;='Indices PF'!$D$40),       IF(('Funções Dados'!N25&lt;'Indices PF'!$E$42), 'Indices PF'!$E$40,       IF(('Funções Dados'!N25&lt;'Indices PF'!$F$42), 'Indices PF'!$F$40, 'Indices PF'!$G$40)),        IF((O25&gt;='Indices PF'!$D$41),        IF(('Funções Dados'!N25&lt;'Indices PF'!$E$42), 'Indices PF'!$E$41,        IF(('Funções Dados'!N25&lt;'Indices PF'!$F$42), 'Indices PF'!$F$41, 'Indices PF'!$G$41)))))))</f>
        <v/>
      </c>
      <c r="T25" s="120" t="str">
        <f aca="false">IF(OR(ISBLANK(N25),ISBLANK(O25)),"",  IF(M25="ILF",   IF((O25&lt;='Indices PF'!$D$31),   IF(('Funções Dados'!N25&lt;'Indices PF'!$E$34), N25*'Indices PF'!$J$31,   IF(('Funções Dados'!N25&lt;'Indices PF'!$F$34), N25*'Indices PF'!$K$31, N25*'Indices PF'!$L$31)),    IF((O25&lt;='Indices PF'!$D$32),    IF(('Funções Dados'!N25&lt;'Indices PF'!$E$34), N25*'Indices PF'!$J$32,    IF(('Funções Dados'!N25&lt;'Indices PF'!$F$34), N25*'Indices PF'!$K$32, N25*'Indices PF'!$L$32)),     IF((O25&gt;='Indices PF'!$D$33),     IF(('Funções Dados'!N25&lt;'Indices PF'!$E$34), N25*'Indices PF'!$J$33,     IF(('Funções Dados'!N25&lt;'Indices PF'!$F$34), N25*'Indices PF'!$K$33, N25*'Indices PF'!$L$33))))),     IF((O25&lt;='Indices PF'!$D$39),      IF(('Funções Dados'!N25&lt;'Indices PF'!$E$42), N25*'Indices PF'!$J$39,      IF(('Funções Dados'!N25&lt;'Indices PF'!$F$42), N25*'Indices PF'!$K$39, N25*'Indices PF'!$L$39)),       IF((O25&lt;='Indices PF'!$D$40),       IF(('Funções Dados'!N25&lt;'Indices PF'!$E$42), N25*'Indices PF'!$J$40,       IF(('Funções Dados'!N25&lt;'Indices PF'!$F$42), N25*'Indices PF'!$K$40, N25*'Indices PF'!$L$40)),        IF((O25&gt;='Indices PF'!$D$41),        IF(('Funções Dados'!N25&lt;'Indices PF'!$E$42), N25*'Indices PF'!$J$41,        IF(('Funções Dados'!N25&lt;'Indices PF'!$F$42), N25*'Indices PF'!$K$41, N25*'Indices PF'!$L$41)))))))</f>
        <v/>
      </c>
      <c r="U25" s="120" t="str">
        <f aca="false">IF(OR(ISBLANK(P25),ISBLANK(Q25)),"",  IF((Q25&lt;='Indices PF'!$D$47),  IF(('Funções Dados'!P25&lt;'Indices PF'!$E$50), P25*'Indices PF'!$J$47,  IF(('Funções Dados'!P25&lt;'Indices PF'!$F$50), P25*'Indices PF'!$K$47, P25*'Indices PF'!$L$47)),   IF((Q25&lt;='Indices PF'!$D$48),   IF(('Funções Dados'!P25&lt;'Indices PF'!$E$50), P25*'Indices PF'!$J$48,   IF(('Funções Dados'!P25&lt;'Indices PF'!$F$50), P25*'Indices PF'!$K$48, P25*'Indices PF'!$L$48)),    IF((Q25&gt;='Indices PF'!$D$49),    IF(('Funções Dados'!P25&lt;'Indices PF'!$E$50), P25*'Indices PF'!$J$49,    IF(('Funções Dados'!P25&lt;'Indices PF'!$F$50), P25*'Indices PF'!$K$49, P25*'Indices PF'!$L$49))))))</f>
        <v/>
      </c>
      <c r="V25" s="114"/>
      <c r="W25" s="114"/>
      <c r="X25" s="114"/>
      <c r="Y25" s="114"/>
      <c r="Z25" s="121"/>
      <c r="AA25" s="122"/>
      <c r="AB25" s="123" t="str">
        <f aca="false">IF(ISBLANK(AA25),"",IF(Z25="YES",(SUM(T25:U25)*AA25/100),""))</f>
        <v/>
      </c>
      <c r="AC25" s="126"/>
      <c r="AD25" s="126"/>
      <c r="AE25" s="128"/>
      <c r="AF25" s="129"/>
      <c r="AG25" s="129"/>
      <c r="AH25" s="33"/>
    </row>
    <row r="26" customFormat="false" ht="12.75" hidden="false" customHeight="true" outlineLevel="0" collapsed="false">
      <c r="A26" s="127"/>
      <c r="B26" s="111"/>
      <c r="C26" s="92"/>
      <c r="D26" s="113"/>
      <c r="E26" s="114"/>
      <c r="F26" s="114"/>
      <c r="G26" s="114"/>
      <c r="H26" s="114"/>
      <c r="I26" s="115"/>
      <c r="J26" s="115"/>
      <c r="K26" s="114"/>
      <c r="L26" s="116"/>
      <c r="M26" s="130"/>
      <c r="N26" s="131"/>
      <c r="O26" s="131"/>
      <c r="P26" s="131"/>
      <c r="Q26" s="131"/>
      <c r="R26" s="119" t="str">
        <f aca="false">IF(AND(ISTEXT(T26),ISTEXT(U26)),"",SUM(T26:U26)*'Indices PF'!$E$54)</f>
        <v/>
      </c>
      <c r="S26" s="119" t="str">
        <f aca="false">IF(OR(ISBLANK(N26),ISBLANK(O26)),"",  IF(M26="ILF",   IF((O26&lt;='Indices PF'!$D$31),   IF(('Funções Dados'!N26&lt;'Indices PF'!$E$34), 'Indices PF'!$E$31,   IF(('Funções Dados'!N26&lt;'Indices PF'!$F$34), 'Indices PF'!$F$31, 'Indices PF'!$G$31)),    IF((O26&lt;='Indices PF'!$D$32),    IF(('Funções Dados'!N26&lt;'Indices PF'!$E$34), 'Indices PF'!$E$32,    IF(('Funções Dados'!N26&lt;'Indices PF'!$F$34), 'Indices PF'!$F$32, 'Indices PF'!$G$32)),     IF((O26&gt;='Indices PF'!$D$33),     IF(('Funções Dados'!N26&lt;'Indices PF'!$E$34), 'Indices PF'!$E$33,     IF(('Funções Dados'!N26&lt;'Indices PF'!$F$34), 'Indices PF'!$F$33, 'Indices PF'!$G$33))))),     IF((O26&lt;='Indices PF'!$D$39),      IF(('Funções Dados'!N26&lt;'Indices PF'!$E$42), 'Indices PF'!$E$39,      IF(('Funções Dados'!N26&lt;'Indices PF'!$F$42), 'Indices PF'!$F$39, 'Indices PF'!$G$39)),       IF((O26&lt;='Indices PF'!$D$40),       IF(('Funções Dados'!N26&lt;'Indices PF'!$E$42), 'Indices PF'!$E$40,       IF(('Funções Dados'!N26&lt;'Indices PF'!$F$42), 'Indices PF'!$F$40, 'Indices PF'!$G$40)),        IF((O26&gt;='Indices PF'!$D$41),        IF(('Funções Dados'!N26&lt;'Indices PF'!$E$42), 'Indices PF'!$E$41,        IF(('Funções Dados'!N26&lt;'Indices PF'!$F$42), 'Indices PF'!$F$41, 'Indices PF'!$G$41)))))))</f>
        <v/>
      </c>
      <c r="T26" s="120" t="str">
        <f aca="false">IF(OR(ISBLANK(N26),ISBLANK(O26)),"",  IF(M26="ILF",   IF((O26&lt;='Indices PF'!$D$31),   IF(('Funções Dados'!N26&lt;'Indices PF'!$E$34), N26*'Indices PF'!$J$31,   IF(('Funções Dados'!N26&lt;'Indices PF'!$F$34), N26*'Indices PF'!$K$31, N26*'Indices PF'!$L$31)),    IF((O26&lt;='Indices PF'!$D$32),    IF(('Funções Dados'!N26&lt;'Indices PF'!$E$34), N26*'Indices PF'!$J$32,    IF(('Funções Dados'!N26&lt;'Indices PF'!$F$34), N26*'Indices PF'!$K$32, N26*'Indices PF'!$L$32)),     IF((O26&gt;='Indices PF'!$D$33),     IF(('Funções Dados'!N26&lt;'Indices PF'!$E$34), N26*'Indices PF'!$J$33,     IF(('Funções Dados'!N26&lt;'Indices PF'!$F$34), N26*'Indices PF'!$K$33, N26*'Indices PF'!$L$33))))),     IF((O26&lt;='Indices PF'!$D$39),      IF(('Funções Dados'!N26&lt;'Indices PF'!$E$42), N26*'Indices PF'!$J$39,      IF(('Funções Dados'!N26&lt;'Indices PF'!$F$42), N26*'Indices PF'!$K$39, N26*'Indices PF'!$L$39)),       IF((O26&lt;='Indices PF'!$D$40),       IF(('Funções Dados'!N26&lt;'Indices PF'!$E$42), N26*'Indices PF'!$J$40,       IF(('Funções Dados'!N26&lt;'Indices PF'!$F$42), N26*'Indices PF'!$K$40, N26*'Indices PF'!$L$40)),        IF((O26&gt;='Indices PF'!$D$41),        IF(('Funções Dados'!N26&lt;'Indices PF'!$E$42), N26*'Indices PF'!$J$41,        IF(('Funções Dados'!N26&lt;'Indices PF'!$F$42), N26*'Indices PF'!$K$41, N26*'Indices PF'!$L$41)))))))</f>
        <v/>
      </c>
      <c r="U26" s="120" t="str">
        <f aca="false">IF(OR(ISBLANK(P26),ISBLANK(Q26)),"",  IF((Q26&lt;='Indices PF'!$D$47),  IF(('Funções Dados'!P26&lt;'Indices PF'!$E$50), P26*'Indices PF'!$J$47,  IF(('Funções Dados'!P26&lt;'Indices PF'!$F$50), P26*'Indices PF'!$K$47, P26*'Indices PF'!$L$47)),   IF((Q26&lt;='Indices PF'!$D$48),   IF(('Funções Dados'!P26&lt;'Indices PF'!$E$50), P26*'Indices PF'!$J$48,   IF(('Funções Dados'!P26&lt;'Indices PF'!$F$50), P26*'Indices PF'!$K$48, P26*'Indices PF'!$L$48)),    IF((Q26&gt;='Indices PF'!$D$49),    IF(('Funções Dados'!P26&lt;'Indices PF'!$E$50), P26*'Indices PF'!$J$49,    IF(('Funções Dados'!P26&lt;'Indices PF'!$F$50), P26*'Indices PF'!$K$49, P26*'Indices PF'!$L$49))))))</f>
        <v/>
      </c>
      <c r="V26" s="114"/>
      <c r="W26" s="114"/>
      <c r="X26" s="114"/>
      <c r="Y26" s="114"/>
      <c r="Z26" s="121"/>
      <c r="AA26" s="122"/>
      <c r="AB26" s="123" t="str">
        <f aca="false">IF(ISBLANK(AA26),"",IF(Z26="YES",(SUM(T26:U26)*AA26/100),""))</f>
        <v/>
      </c>
      <c r="AC26" s="126"/>
      <c r="AD26" s="126"/>
      <c r="AE26" s="128"/>
      <c r="AF26" s="129"/>
      <c r="AG26" s="129"/>
      <c r="AH26" s="33"/>
    </row>
    <row r="27" customFormat="false" ht="12.75" hidden="false" customHeight="true" outlineLevel="0" collapsed="false">
      <c r="A27" s="127"/>
      <c r="B27" s="111"/>
      <c r="C27" s="92"/>
      <c r="D27" s="113"/>
      <c r="E27" s="114"/>
      <c r="F27" s="114"/>
      <c r="G27" s="114"/>
      <c r="H27" s="114"/>
      <c r="I27" s="115"/>
      <c r="J27" s="115"/>
      <c r="K27" s="114"/>
      <c r="L27" s="116"/>
      <c r="M27" s="130"/>
      <c r="N27" s="131"/>
      <c r="O27" s="131"/>
      <c r="P27" s="131"/>
      <c r="Q27" s="131"/>
      <c r="R27" s="119" t="str">
        <f aca="false">IF(AND(ISTEXT(T27),ISTEXT(U27)),"",SUM(T27:U27)*'Indices PF'!$E$54)</f>
        <v/>
      </c>
      <c r="S27" s="119" t="str">
        <f aca="false">IF(OR(ISBLANK(N27),ISBLANK(O27)),"",  IF(M27="ILF",   IF((O27&lt;='Indices PF'!$D$31),   IF(('Funções Dados'!N27&lt;'Indices PF'!$E$34), 'Indices PF'!$E$31,   IF(('Funções Dados'!N27&lt;'Indices PF'!$F$34), 'Indices PF'!$F$31, 'Indices PF'!$G$31)),    IF((O27&lt;='Indices PF'!$D$32),    IF(('Funções Dados'!N27&lt;'Indices PF'!$E$34), 'Indices PF'!$E$32,    IF(('Funções Dados'!N27&lt;'Indices PF'!$F$34), 'Indices PF'!$F$32, 'Indices PF'!$G$32)),     IF((O27&gt;='Indices PF'!$D$33),     IF(('Funções Dados'!N27&lt;'Indices PF'!$E$34), 'Indices PF'!$E$33,     IF(('Funções Dados'!N27&lt;'Indices PF'!$F$34), 'Indices PF'!$F$33, 'Indices PF'!$G$33))))),     IF((O27&lt;='Indices PF'!$D$39),      IF(('Funções Dados'!N27&lt;'Indices PF'!$E$42), 'Indices PF'!$E$39,      IF(('Funções Dados'!N27&lt;'Indices PF'!$F$42), 'Indices PF'!$F$39, 'Indices PF'!$G$39)),       IF((O27&lt;='Indices PF'!$D$40),       IF(('Funções Dados'!N27&lt;'Indices PF'!$E$42), 'Indices PF'!$E$40,       IF(('Funções Dados'!N27&lt;'Indices PF'!$F$42), 'Indices PF'!$F$40, 'Indices PF'!$G$40)),        IF((O27&gt;='Indices PF'!$D$41),        IF(('Funções Dados'!N27&lt;'Indices PF'!$E$42), 'Indices PF'!$E$41,        IF(('Funções Dados'!N27&lt;'Indices PF'!$F$42), 'Indices PF'!$F$41, 'Indices PF'!$G$41)))))))</f>
        <v/>
      </c>
      <c r="T27" s="120" t="str">
        <f aca="false">IF(OR(ISBLANK(N27),ISBLANK(O27)),"",  IF(M27="ILF",   IF((O27&lt;='Indices PF'!$D$31),   IF(('Funções Dados'!N27&lt;'Indices PF'!$E$34), N27*'Indices PF'!$J$31,   IF(('Funções Dados'!N27&lt;'Indices PF'!$F$34), N27*'Indices PF'!$K$31, N27*'Indices PF'!$L$31)),    IF((O27&lt;='Indices PF'!$D$32),    IF(('Funções Dados'!N27&lt;'Indices PF'!$E$34), N27*'Indices PF'!$J$32,    IF(('Funções Dados'!N27&lt;'Indices PF'!$F$34), N27*'Indices PF'!$K$32, N27*'Indices PF'!$L$32)),     IF((O27&gt;='Indices PF'!$D$33),     IF(('Funções Dados'!N27&lt;'Indices PF'!$E$34), N27*'Indices PF'!$J$33,     IF(('Funções Dados'!N27&lt;'Indices PF'!$F$34), N27*'Indices PF'!$K$33, N27*'Indices PF'!$L$33))))),     IF((O27&lt;='Indices PF'!$D$39),      IF(('Funções Dados'!N27&lt;'Indices PF'!$E$42), N27*'Indices PF'!$J$39,      IF(('Funções Dados'!N27&lt;'Indices PF'!$F$42), N27*'Indices PF'!$K$39, N27*'Indices PF'!$L$39)),       IF((O27&lt;='Indices PF'!$D$40),       IF(('Funções Dados'!N27&lt;'Indices PF'!$E$42), N27*'Indices PF'!$J$40,       IF(('Funções Dados'!N27&lt;'Indices PF'!$F$42), N27*'Indices PF'!$K$40, N27*'Indices PF'!$L$40)),        IF((O27&gt;='Indices PF'!$D$41),        IF(('Funções Dados'!N27&lt;'Indices PF'!$E$42), N27*'Indices PF'!$J$41,        IF(('Funções Dados'!N27&lt;'Indices PF'!$F$42), N27*'Indices PF'!$K$41, N27*'Indices PF'!$L$41)))))))</f>
        <v/>
      </c>
      <c r="U27" s="120" t="str">
        <f aca="false">IF(OR(ISBLANK(P27),ISBLANK(Q27)),"",  IF((Q27&lt;='Indices PF'!$D$47),  IF(('Funções Dados'!P27&lt;'Indices PF'!$E$50), P27*'Indices PF'!$J$47,  IF(('Funções Dados'!P27&lt;'Indices PF'!$F$50), P27*'Indices PF'!$K$47, P27*'Indices PF'!$L$47)),   IF((Q27&lt;='Indices PF'!$D$48),   IF(('Funções Dados'!P27&lt;'Indices PF'!$E$50), P27*'Indices PF'!$J$48,   IF(('Funções Dados'!P27&lt;'Indices PF'!$F$50), P27*'Indices PF'!$K$48, P27*'Indices PF'!$L$48)),    IF((Q27&gt;='Indices PF'!$D$49),    IF(('Funções Dados'!P27&lt;'Indices PF'!$E$50), P27*'Indices PF'!$J$49,    IF(('Funções Dados'!P27&lt;'Indices PF'!$F$50), P27*'Indices PF'!$K$49, P27*'Indices PF'!$L$49))))))</f>
        <v/>
      </c>
      <c r="V27" s="114"/>
      <c r="W27" s="114"/>
      <c r="X27" s="114"/>
      <c r="Y27" s="114"/>
      <c r="Z27" s="121"/>
      <c r="AA27" s="122"/>
      <c r="AB27" s="123" t="str">
        <f aca="false">IF(ISBLANK(AA27),"",IF(Z27="YES",(SUM(T27:U27)*AA27/100),""))</f>
        <v/>
      </c>
      <c r="AC27" s="126"/>
      <c r="AD27" s="126"/>
      <c r="AE27" s="128"/>
      <c r="AF27" s="129"/>
      <c r="AG27" s="129"/>
      <c r="AH27" s="33"/>
    </row>
    <row r="28" customFormat="false" ht="12.75" hidden="false" customHeight="true" outlineLevel="0" collapsed="false">
      <c r="A28" s="127"/>
      <c r="B28" s="111"/>
      <c r="C28" s="92"/>
      <c r="D28" s="113"/>
      <c r="E28" s="114"/>
      <c r="F28" s="114"/>
      <c r="G28" s="114"/>
      <c r="H28" s="114"/>
      <c r="I28" s="115"/>
      <c r="J28" s="115"/>
      <c r="K28" s="114"/>
      <c r="L28" s="116"/>
      <c r="M28" s="130"/>
      <c r="N28" s="131"/>
      <c r="O28" s="131"/>
      <c r="P28" s="131"/>
      <c r="Q28" s="131"/>
      <c r="R28" s="119" t="str">
        <f aca="false">IF(AND(ISTEXT(T28),ISTEXT(U28)),"",SUM(T28:U28)*'Indices PF'!$E$54)</f>
        <v/>
      </c>
      <c r="S28" s="119" t="str">
        <f aca="false">IF(OR(ISBLANK(N28),ISBLANK(O28)),"",  IF(M28="ILF",   IF((O28&lt;='Indices PF'!$D$31),   IF(('Funções Dados'!N28&lt;'Indices PF'!$E$34), 'Indices PF'!$E$31,   IF(('Funções Dados'!N28&lt;'Indices PF'!$F$34), 'Indices PF'!$F$31, 'Indices PF'!$G$31)),    IF((O28&lt;='Indices PF'!$D$32),    IF(('Funções Dados'!N28&lt;'Indices PF'!$E$34), 'Indices PF'!$E$32,    IF(('Funções Dados'!N28&lt;'Indices PF'!$F$34), 'Indices PF'!$F$32, 'Indices PF'!$G$32)),     IF((O28&gt;='Indices PF'!$D$33),     IF(('Funções Dados'!N28&lt;'Indices PF'!$E$34), 'Indices PF'!$E$33,     IF(('Funções Dados'!N28&lt;'Indices PF'!$F$34), 'Indices PF'!$F$33, 'Indices PF'!$G$33))))),     IF((O28&lt;='Indices PF'!$D$39),      IF(('Funções Dados'!N28&lt;'Indices PF'!$E$42), 'Indices PF'!$E$39,      IF(('Funções Dados'!N28&lt;'Indices PF'!$F$42), 'Indices PF'!$F$39, 'Indices PF'!$G$39)),       IF((O28&lt;='Indices PF'!$D$40),       IF(('Funções Dados'!N28&lt;'Indices PF'!$E$42), 'Indices PF'!$E$40,       IF(('Funções Dados'!N28&lt;'Indices PF'!$F$42), 'Indices PF'!$F$40, 'Indices PF'!$G$40)),        IF((O28&gt;='Indices PF'!$D$41),        IF(('Funções Dados'!N28&lt;'Indices PF'!$E$42), 'Indices PF'!$E$41,        IF(('Funções Dados'!N28&lt;'Indices PF'!$F$42), 'Indices PF'!$F$41, 'Indices PF'!$G$41)))))))</f>
        <v/>
      </c>
      <c r="T28" s="120" t="str">
        <f aca="false">IF(OR(ISBLANK(N28),ISBLANK(O28)),"",  IF(M28="ILF",   IF((O28&lt;='Indices PF'!$D$31),   IF(('Funções Dados'!N28&lt;'Indices PF'!$E$34), N28*'Indices PF'!$J$31,   IF(('Funções Dados'!N28&lt;'Indices PF'!$F$34), N28*'Indices PF'!$K$31, N28*'Indices PF'!$L$31)),    IF((O28&lt;='Indices PF'!$D$32),    IF(('Funções Dados'!N28&lt;'Indices PF'!$E$34), N28*'Indices PF'!$J$32,    IF(('Funções Dados'!N28&lt;'Indices PF'!$F$34), N28*'Indices PF'!$K$32, N28*'Indices PF'!$L$32)),     IF((O28&gt;='Indices PF'!$D$33),     IF(('Funções Dados'!N28&lt;'Indices PF'!$E$34), N28*'Indices PF'!$J$33,     IF(('Funções Dados'!N28&lt;'Indices PF'!$F$34), N28*'Indices PF'!$K$33, N28*'Indices PF'!$L$33))))),     IF((O28&lt;='Indices PF'!$D$39),      IF(('Funções Dados'!N28&lt;'Indices PF'!$E$42), N28*'Indices PF'!$J$39,      IF(('Funções Dados'!N28&lt;'Indices PF'!$F$42), N28*'Indices PF'!$K$39, N28*'Indices PF'!$L$39)),       IF((O28&lt;='Indices PF'!$D$40),       IF(('Funções Dados'!N28&lt;'Indices PF'!$E$42), N28*'Indices PF'!$J$40,       IF(('Funções Dados'!N28&lt;'Indices PF'!$F$42), N28*'Indices PF'!$K$40, N28*'Indices PF'!$L$40)),        IF((O28&gt;='Indices PF'!$D$41),        IF(('Funções Dados'!N28&lt;'Indices PF'!$E$42), N28*'Indices PF'!$J$41,        IF(('Funções Dados'!N28&lt;'Indices PF'!$F$42), N28*'Indices PF'!$K$41, N28*'Indices PF'!$L$41)))))))</f>
        <v/>
      </c>
      <c r="U28" s="120" t="str">
        <f aca="false">IF(OR(ISBLANK(P28),ISBLANK(Q28)),"",  IF((Q28&lt;='Indices PF'!$D$47),  IF(('Funções Dados'!P28&lt;'Indices PF'!$E$50), P28*'Indices PF'!$J$47,  IF(('Funções Dados'!P28&lt;'Indices PF'!$F$50), P28*'Indices PF'!$K$47, P28*'Indices PF'!$L$47)),   IF((Q28&lt;='Indices PF'!$D$48),   IF(('Funções Dados'!P28&lt;'Indices PF'!$E$50), P28*'Indices PF'!$J$48,   IF(('Funções Dados'!P28&lt;'Indices PF'!$F$50), P28*'Indices PF'!$K$48, P28*'Indices PF'!$L$48)),    IF((Q28&gt;='Indices PF'!$D$49),    IF(('Funções Dados'!P28&lt;'Indices PF'!$E$50), P28*'Indices PF'!$J$49,    IF(('Funções Dados'!P28&lt;'Indices PF'!$F$50), P28*'Indices PF'!$K$49, P28*'Indices PF'!$L$49))))))</f>
        <v/>
      </c>
      <c r="V28" s="114"/>
      <c r="W28" s="114"/>
      <c r="X28" s="114"/>
      <c r="Y28" s="114"/>
      <c r="Z28" s="121"/>
      <c r="AA28" s="122"/>
      <c r="AB28" s="123" t="str">
        <f aca="false">IF(ISBLANK(AA28),"",IF(Z28="YES",(SUM(T28:U28)*AA28/100),""))</f>
        <v/>
      </c>
      <c r="AC28" s="126"/>
      <c r="AD28" s="126"/>
      <c r="AE28" s="128"/>
      <c r="AF28" s="129"/>
      <c r="AG28" s="129"/>
      <c r="AH28" s="33"/>
    </row>
    <row r="29" customFormat="false" ht="12.75" hidden="false" customHeight="true" outlineLevel="0" collapsed="false">
      <c r="A29" s="127"/>
      <c r="B29" s="111"/>
      <c r="C29" s="92"/>
      <c r="D29" s="113"/>
      <c r="E29" s="114"/>
      <c r="F29" s="114"/>
      <c r="G29" s="114"/>
      <c r="H29" s="114"/>
      <c r="I29" s="115"/>
      <c r="J29" s="115"/>
      <c r="K29" s="114"/>
      <c r="L29" s="116"/>
      <c r="M29" s="130"/>
      <c r="N29" s="131"/>
      <c r="O29" s="131"/>
      <c r="P29" s="131"/>
      <c r="Q29" s="131"/>
      <c r="R29" s="119" t="str">
        <f aca="false">IF(AND(ISTEXT(T29),ISTEXT(U29)),"",SUM(T29:U29)*'Indices PF'!$E$54)</f>
        <v/>
      </c>
      <c r="S29" s="119" t="str">
        <f aca="false">IF(OR(ISBLANK(N29),ISBLANK(O29)),"",  IF(M29="ILF",   IF((O29&lt;='Indices PF'!$D$31),   IF(('Funções Dados'!N29&lt;'Indices PF'!$E$34), 'Indices PF'!$E$31,   IF(('Funções Dados'!N29&lt;'Indices PF'!$F$34), 'Indices PF'!$F$31, 'Indices PF'!$G$31)),    IF((O29&lt;='Indices PF'!$D$32),    IF(('Funções Dados'!N29&lt;'Indices PF'!$E$34), 'Indices PF'!$E$32,    IF(('Funções Dados'!N29&lt;'Indices PF'!$F$34), 'Indices PF'!$F$32, 'Indices PF'!$G$32)),     IF((O29&gt;='Indices PF'!$D$33),     IF(('Funções Dados'!N29&lt;'Indices PF'!$E$34), 'Indices PF'!$E$33,     IF(('Funções Dados'!N29&lt;'Indices PF'!$F$34), 'Indices PF'!$F$33, 'Indices PF'!$G$33))))),     IF((O29&lt;='Indices PF'!$D$39),      IF(('Funções Dados'!N29&lt;'Indices PF'!$E$42), 'Indices PF'!$E$39,      IF(('Funções Dados'!N29&lt;'Indices PF'!$F$42), 'Indices PF'!$F$39, 'Indices PF'!$G$39)),       IF((O29&lt;='Indices PF'!$D$40),       IF(('Funções Dados'!N29&lt;'Indices PF'!$E$42), 'Indices PF'!$E$40,       IF(('Funções Dados'!N29&lt;'Indices PF'!$F$42), 'Indices PF'!$F$40, 'Indices PF'!$G$40)),        IF((O29&gt;='Indices PF'!$D$41),        IF(('Funções Dados'!N29&lt;'Indices PF'!$E$42), 'Indices PF'!$E$41,        IF(('Funções Dados'!N29&lt;'Indices PF'!$F$42), 'Indices PF'!$F$41, 'Indices PF'!$G$41)))))))</f>
        <v/>
      </c>
      <c r="T29" s="120" t="str">
        <f aca="false">IF(OR(ISBLANK(N29),ISBLANK(O29)),"",  IF(M29="ILF",   IF((O29&lt;='Indices PF'!$D$31),   IF(('Funções Dados'!N29&lt;'Indices PF'!$E$34), N29*'Indices PF'!$J$31,   IF(('Funções Dados'!N29&lt;'Indices PF'!$F$34), N29*'Indices PF'!$K$31, N29*'Indices PF'!$L$31)),    IF((O29&lt;='Indices PF'!$D$32),    IF(('Funções Dados'!N29&lt;'Indices PF'!$E$34), N29*'Indices PF'!$J$32,    IF(('Funções Dados'!N29&lt;'Indices PF'!$F$34), N29*'Indices PF'!$K$32, N29*'Indices PF'!$L$32)),     IF((O29&gt;='Indices PF'!$D$33),     IF(('Funções Dados'!N29&lt;'Indices PF'!$E$34), N29*'Indices PF'!$J$33,     IF(('Funções Dados'!N29&lt;'Indices PF'!$F$34), N29*'Indices PF'!$K$33, N29*'Indices PF'!$L$33))))),     IF((O29&lt;='Indices PF'!$D$39),      IF(('Funções Dados'!N29&lt;'Indices PF'!$E$42), N29*'Indices PF'!$J$39,      IF(('Funções Dados'!N29&lt;'Indices PF'!$F$42), N29*'Indices PF'!$K$39, N29*'Indices PF'!$L$39)),       IF((O29&lt;='Indices PF'!$D$40),       IF(('Funções Dados'!N29&lt;'Indices PF'!$E$42), N29*'Indices PF'!$J$40,       IF(('Funções Dados'!N29&lt;'Indices PF'!$F$42), N29*'Indices PF'!$K$40, N29*'Indices PF'!$L$40)),        IF((O29&gt;='Indices PF'!$D$41),        IF(('Funções Dados'!N29&lt;'Indices PF'!$E$42), N29*'Indices PF'!$J$41,        IF(('Funções Dados'!N29&lt;'Indices PF'!$F$42), N29*'Indices PF'!$K$41, N29*'Indices PF'!$L$41)))))))</f>
        <v/>
      </c>
      <c r="U29" s="120" t="str">
        <f aca="false">IF(OR(ISBLANK(P29),ISBLANK(Q29)),"",  IF((Q29&lt;='Indices PF'!$D$47),  IF(('Funções Dados'!P29&lt;'Indices PF'!$E$50), P29*'Indices PF'!$J$47,  IF(('Funções Dados'!P29&lt;'Indices PF'!$F$50), P29*'Indices PF'!$K$47, P29*'Indices PF'!$L$47)),   IF((Q29&lt;='Indices PF'!$D$48),   IF(('Funções Dados'!P29&lt;'Indices PF'!$E$50), P29*'Indices PF'!$J$48,   IF(('Funções Dados'!P29&lt;'Indices PF'!$F$50), P29*'Indices PF'!$K$48, P29*'Indices PF'!$L$48)),    IF((Q29&gt;='Indices PF'!$D$49),    IF(('Funções Dados'!P29&lt;'Indices PF'!$E$50), P29*'Indices PF'!$J$49,    IF(('Funções Dados'!P29&lt;'Indices PF'!$F$50), P29*'Indices PF'!$K$49, P29*'Indices PF'!$L$49))))))</f>
        <v/>
      </c>
      <c r="V29" s="114"/>
      <c r="W29" s="114"/>
      <c r="X29" s="114"/>
      <c r="Y29" s="114"/>
      <c r="Z29" s="121"/>
      <c r="AA29" s="122"/>
      <c r="AB29" s="123" t="str">
        <f aca="false">IF(ISBLANK(AA29),"",IF(Z29="YES",(SUM(T29:U29)*AA29/100),""))</f>
        <v/>
      </c>
      <c r="AC29" s="126"/>
      <c r="AD29" s="126"/>
      <c r="AE29" s="128"/>
      <c r="AF29" s="129"/>
      <c r="AG29" s="129"/>
      <c r="AH29" s="33"/>
    </row>
    <row r="30" customFormat="false" ht="12.75" hidden="false" customHeight="true" outlineLevel="0" collapsed="false">
      <c r="A30" s="127"/>
      <c r="B30" s="111"/>
      <c r="C30" s="92"/>
      <c r="D30" s="113"/>
      <c r="E30" s="114"/>
      <c r="F30" s="114"/>
      <c r="G30" s="114"/>
      <c r="H30" s="114"/>
      <c r="I30" s="115"/>
      <c r="J30" s="115"/>
      <c r="K30" s="114"/>
      <c r="L30" s="116"/>
      <c r="M30" s="130"/>
      <c r="N30" s="131"/>
      <c r="O30" s="131"/>
      <c r="P30" s="131"/>
      <c r="Q30" s="131"/>
      <c r="R30" s="119" t="str">
        <f aca="false">IF(AND(ISTEXT(T30),ISTEXT(U30)),"",SUM(T30:U30)*'Indices PF'!$E$54)</f>
        <v/>
      </c>
      <c r="S30" s="119" t="str">
        <f aca="false">IF(OR(ISBLANK(N30),ISBLANK(O30)),"",  IF(M30="ILF",   IF((O30&lt;='Indices PF'!$D$31),   IF(('Funções Dados'!N30&lt;'Indices PF'!$E$34), 'Indices PF'!$E$31,   IF(('Funções Dados'!N30&lt;'Indices PF'!$F$34), 'Indices PF'!$F$31, 'Indices PF'!$G$31)),    IF((O30&lt;='Indices PF'!$D$32),    IF(('Funções Dados'!N30&lt;'Indices PF'!$E$34), 'Indices PF'!$E$32,    IF(('Funções Dados'!N30&lt;'Indices PF'!$F$34), 'Indices PF'!$F$32, 'Indices PF'!$G$32)),     IF((O30&gt;='Indices PF'!$D$33),     IF(('Funções Dados'!N30&lt;'Indices PF'!$E$34), 'Indices PF'!$E$33,     IF(('Funções Dados'!N30&lt;'Indices PF'!$F$34), 'Indices PF'!$F$33, 'Indices PF'!$G$33))))),     IF((O30&lt;='Indices PF'!$D$39),      IF(('Funções Dados'!N30&lt;'Indices PF'!$E$42), 'Indices PF'!$E$39,      IF(('Funções Dados'!N30&lt;'Indices PF'!$F$42), 'Indices PF'!$F$39, 'Indices PF'!$G$39)),       IF((O30&lt;='Indices PF'!$D$40),       IF(('Funções Dados'!N30&lt;'Indices PF'!$E$42), 'Indices PF'!$E$40,       IF(('Funções Dados'!N30&lt;'Indices PF'!$F$42), 'Indices PF'!$F$40, 'Indices PF'!$G$40)),        IF((O30&gt;='Indices PF'!$D$41),        IF(('Funções Dados'!N30&lt;'Indices PF'!$E$42), 'Indices PF'!$E$41,        IF(('Funções Dados'!N30&lt;'Indices PF'!$F$42), 'Indices PF'!$F$41, 'Indices PF'!$G$41)))))))</f>
        <v/>
      </c>
      <c r="T30" s="120" t="str">
        <f aca="false">IF(OR(ISBLANK(N30),ISBLANK(O30)),"",  IF(M30="ILF",   IF((O30&lt;='Indices PF'!$D$31),   IF(('Funções Dados'!N30&lt;'Indices PF'!$E$34), N30*'Indices PF'!$J$31,   IF(('Funções Dados'!N30&lt;'Indices PF'!$F$34), N30*'Indices PF'!$K$31, N30*'Indices PF'!$L$31)),    IF((O30&lt;='Indices PF'!$D$32),    IF(('Funções Dados'!N30&lt;'Indices PF'!$E$34), N30*'Indices PF'!$J$32,    IF(('Funções Dados'!N30&lt;'Indices PF'!$F$34), N30*'Indices PF'!$K$32, N30*'Indices PF'!$L$32)),     IF((O30&gt;='Indices PF'!$D$33),     IF(('Funções Dados'!N30&lt;'Indices PF'!$E$34), N30*'Indices PF'!$J$33,     IF(('Funções Dados'!N30&lt;'Indices PF'!$F$34), N30*'Indices PF'!$K$33, N30*'Indices PF'!$L$33))))),     IF((O30&lt;='Indices PF'!$D$39),      IF(('Funções Dados'!N30&lt;'Indices PF'!$E$42), N30*'Indices PF'!$J$39,      IF(('Funções Dados'!N30&lt;'Indices PF'!$F$42), N30*'Indices PF'!$K$39, N30*'Indices PF'!$L$39)),       IF((O30&lt;='Indices PF'!$D$40),       IF(('Funções Dados'!N30&lt;'Indices PF'!$E$42), N30*'Indices PF'!$J$40,       IF(('Funções Dados'!N30&lt;'Indices PF'!$F$42), N30*'Indices PF'!$K$40, N30*'Indices PF'!$L$40)),        IF((O30&gt;='Indices PF'!$D$41),        IF(('Funções Dados'!N30&lt;'Indices PF'!$E$42), N30*'Indices PF'!$J$41,        IF(('Funções Dados'!N30&lt;'Indices PF'!$F$42), N30*'Indices PF'!$K$41, N30*'Indices PF'!$L$41)))))))</f>
        <v/>
      </c>
      <c r="U30" s="120" t="str">
        <f aca="false">IF(OR(ISBLANK(P30),ISBLANK(Q30)),"",  IF((Q30&lt;='Indices PF'!$D$47),  IF(('Funções Dados'!P30&lt;'Indices PF'!$E$50), P30*'Indices PF'!$J$47,  IF(('Funções Dados'!P30&lt;'Indices PF'!$F$50), P30*'Indices PF'!$K$47, P30*'Indices PF'!$L$47)),   IF((Q30&lt;='Indices PF'!$D$48),   IF(('Funções Dados'!P30&lt;'Indices PF'!$E$50), P30*'Indices PF'!$J$48,   IF(('Funções Dados'!P30&lt;'Indices PF'!$F$50), P30*'Indices PF'!$K$48, P30*'Indices PF'!$L$48)),    IF((Q30&gt;='Indices PF'!$D$49),    IF(('Funções Dados'!P30&lt;'Indices PF'!$E$50), P30*'Indices PF'!$J$49,    IF(('Funções Dados'!P30&lt;'Indices PF'!$F$50), P30*'Indices PF'!$K$49, P30*'Indices PF'!$L$49))))))</f>
        <v/>
      </c>
      <c r="V30" s="114"/>
      <c r="W30" s="114"/>
      <c r="X30" s="114"/>
      <c r="Y30" s="114"/>
      <c r="Z30" s="121"/>
      <c r="AA30" s="122"/>
      <c r="AB30" s="123" t="str">
        <f aca="false">IF(ISBLANK(AA30),"",IF(Z30="YES",(SUM(T30:U30)*AA30/100),""))</f>
        <v/>
      </c>
      <c r="AC30" s="126"/>
      <c r="AD30" s="126"/>
      <c r="AE30" s="128"/>
      <c r="AF30" s="129"/>
      <c r="AG30" s="129"/>
      <c r="AH30" s="33"/>
    </row>
    <row r="31" customFormat="false" ht="12.75" hidden="false" customHeight="true" outlineLevel="0" collapsed="false">
      <c r="A31" s="127"/>
      <c r="B31" s="111"/>
      <c r="C31" s="92"/>
      <c r="D31" s="113"/>
      <c r="E31" s="114"/>
      <c r="F31" s="114"/>
      <c r="G31" s="114"/>
      <c r="H31" s="114"/>
      <c r="I31" s="115"/>
      <c r="J31" s="115"/>
      <c r="K31" s="114"/>
      <c r="L31" s="116"/>
      <c r="M31" s="130"/>
      <c r="N31" s="131"/>
      <c r="O31" s="131"/>
      <c r="P31" s="131"/>
      <c r="Q31" s="131"/>
      <c r="R31" s="119" t="str">
        <f aca="false">IF(AND(ISTEXT(T31),ISTEXT(U31)),"",SUM(T31:U31)*'Indices PF'!$E$54)</f>
        <v/>
      </c>
      <c r="S31" s="119" t="str">
        <f aca="false">IF(OR(ISBLANK(N31),ISBLANK(O31)),"",  IF(M31="ILF",   IF((O31&lt;='Indices PF'!$D$31),   IF(('Funções Dados'!N31&lt;'Indices PF'!$E$34), 'Indices PF'!$E$31,   IF(('Funções Dados'!N31&lt;'Indices PF'!$F$34), 'Indices PF'!$F$31, 'Indices PF'!$G$31)),    IF((O31&lt;='Indices PF'!$D$32),    IF(('Funções Dados'!N31&lt;'Indices PF'!$E$34), 'Indices PF'!$E$32,    IF(('Funções Dados'!N31&lt;'Indices PF'!$F$34), 'Indices PF'!$F$32, 'Indices PF'!$G$32)),     IF((O31&gt;='Indices PF'!$D$33),     IF(('Funções Dados'!N31&lt;'Indices PF'!$E$34), 'Indices PF'!$E$33,     IF(('Funções Dados'!N31&lt;'Indices PF'!$F$34), 'Indices PF'!$F$33, 'Indices PF'!$G$33))))),     IF((O31&lt;='Indices PF'!$D$39),      IF(('Funções Dados'!N31&lt;'Indices PF'!$E$42), 'Indices PF'!$E$39,      IF(('Funções Dados'!N31&lt;'Indices PF'!$F$42), 'Indices PF'!$F$39, 'Indices PF'!$G$39)),       IF((O31&lt;='Indices PF'!$D$40),       IF(('Funções Dados'!N31&lt;'Indices PF'!$E$42), 'Indices PF'!$E$40,       IF(('Funções Dados'!N31&lt;'Indices PF'!$F$42), 'Indices PF'!$F$40, 'Indices PF'!$G$40)),        IF((O31&gt;='Indices PF'!$D$41),        IF(('Funções Dados'!N31&lt;'Indices PF'!$E$42), 'Indices PF'!$E$41,        IF(('Funções Dados'!N31&lt;'Indices PF'!$F$42), 'Indices PF'!$F$41, 'Indices PF'!$G$41)))))))</f>
        <v/>
      </c>
      <c r="T31" s="120" t="str">
        <f aca="false">IF(OR(ISBLANK(N31),ISBLANK(O31)),"",  IF(M31="ILF",   IF((O31&lt;='Indices PF'!$D$31),   IF(('Funções Dados'!N31&lt;'Indices PF'!$E$34), N31*'Indices PF'!$J$31,   IF(('Funções Dados'!N31&lt;'Indices PF'!$F$34), N31*'Indices PF'!$K$31, N31*'Indices PF'!$L$31)),    IF((O31&lt;='Indices PF'!$D$32),    IF(('Funções Dados'!N31&lt;'Indices PF'!$E$34), N31*'Indices PF'!$J$32,    IF(('Funções Dados'!N31&lt;'Indices PF'!$F$34), N31*'Indices PF'!$K$32, N31*'Indices PF'!$L$32)),     IF((O31&gt;='Indices PF'!$D$33),     IF(('Funções Dados'!N31&lt;'Indices PF'!$E$34), N31*'Indices PF'!$J$33,     IF(('Funções Dados'!N31&lt;'Indices PF'!$F$34), N31*'Indices PF'!$K$33, N31*'Indices PF'!$L$33))))),     IF((O31&lt;='Indices PF'!$D$39),      IF(('Funções Dados'!N31&lt;'Indices PF'!$E$42), N31*'Indices PF'!$J$39,      IF(('Funções Dados'!N31&lt;'Indices PF'!$F$42), N31*'Indices PF'!$K$39, N31*'Indices PF'!$L$39)),       IF((O31&lt;='Indices PF'!$D$40),       IF(('Funções Dados'!N31&lt;'Indices PF'!$E$42), N31*'Indices PF'!$J$40,       IF(('Funções Dados'!N31&lt;'Indices PF'!$F$42), N31*'Indices PF'!$K$40, N31*'Indices PF'!$L$40)),        IF((O31&gt;='Indices PF'!$D$41),        IF(('Funções Dados'!N31&lt;'Indices PF'!$E$42), N31*'Indices PF'!$J$41,        IF(('Funções Dados'!N31&lt;'Indices PF'!$F$42), N31*'Indices PF'!$K$41, N31*'Indices PF'!$L$41)))))))</f>
        <v/>
      </c>
      <c r="U31" s="120" t="str">
        <f aca="false">IF(OR(ISBLANK(P31),ISBLANK(Q31)),"",  IF((Q31&lt;='Indices PF'!$D$47),  IF(('Funções Dados'!P31&lt;'Indices PF'!$E$50), P31*'Indices PF'!$J$47,  IF(('Funções Dados'!P31&lt;'Indices PF'!$F$50), P31*'Indices PF'!$K$47, P31*'Indices PF'!$L$47)),   IF((Q31&lt;='Indices PF'!$D$48),   IF(('Funções Dados'!P31&lt;'Indices PF'!$E$50), P31*'Indices PF'!$J$48,   IF(('Funções Dados'!P31&lt;'Indices PF'!$F$50), P31*'Indices PF'!$K$48, P31*'Indices PF'!$L$48)),    IF((Q31&gt;='Indices PF'!$D$49),    IF(('Funções Dados'!P31&lt;'Indices PF'!$E$50), P31*'Indices PF'!$J$49,    IF(('Funções Dados'!P31&lt;'Indices PF'!$F$50), P31*'Indices PF'!$K$49, P31*'Indices PF'!$L$49))))))</f>
        <v/>
      </c>
      <c r="V31" s="114"/>
      <c r="W31" s="114"/>
      <c r="X31" s="114"/>
      <c r="Y31" s="114"/>
      <c r="Z31" s="121"/>
      <c r="AA31" s="122"/>
      <c r="AB31" s="123" t="str">
        <f aca="false">IF(ISBLANK(AA31),"",IF(Z31="YES",(SUM(T31:U31)*AA31/100),""))</f>
        <v/>
      </c>
      <c r="AC31" s="126"/>
      <c r="AD31" s="126"/>
      <c r="AE31" s="128"/>
      <c r="AF31" s="129"/>
      <c r="AG31" s="129"/>
      <c r="AH31" s="33"/>
    </row>
    <row r="32" customFormat="false" ht="12.75" hidden="false" customHeight="true" outlineLevel="0" collapsed="false">
      <c r="A32" s="127"/>
      <c r="B32" s="111"/>
      <c r="C32" s="92"/>
      <c r="D32" s="113"/>
      <c r="E32" s="114"/>
      <c r="F32" s="114"/>
      <c r="G32" s="114"/>
      <c r="H32" s="114"/>
      <c r="I32" s="115"/>
      <c r="J32" s="115"/>
      <c r="K32" s="114"/>
      <c r="L32" s="116"/>
      <c r="M32" s="130"/>
      <c r="N32" s="131"/>
      <c r="O32" s="131"/>
      <c r="P32" s="131"/>
      <c r="Q32" s="131"/>
      <c r="R32" s="119" t="str">
        <f aca="false">IF(AND(ISTEXT(T32),ISTEXT(U32)),"",SUM(T32:U32)*'Indices PF'!$E$54)</f>
        <v/>
      </c>
      <c r="S32" s="119" t="str">
        <f aca="false">IF(OR(ISBLANK(N32),ISBLANK(O32)),"",  IF(M32="ILF",   IF((O32&lt;='Indices PF'!$D$31),   IF(('Funções Dados'!N32&lt;'Indices PF'!$E$34), 'Indices PF'!$E$31,   IF(('Funções Dados'!N32&lt;'Indices PF'!$F$34), 'Indices PF'!$F$31, 'Indices PF'!$G$31)),    IF((O32&lt;='Indices PF'!$D$32),    IF(('Funções Dados'!N32&lt;'Indices PF'!$E$34), 'Indices PF'!$E$32,    IF(('Funções Dados'!N32&lt;'Indices PF'!$F$34), 'Indices PF'!$F$32, 'Indices PF'!$G$32)),     IF((O32&gt;='Indices PF'!$D$33),     IF(('Funções Dados'!N32&lt;'Indices PF'!$E$34), 'Indices PF'!$E$33,     IF(('Funções Dados'!N32&lt;'Indices PF'!$F$34), 'Indices PF'!$F$33, 'Indices PF'!$G$33))))),     IF((O32&lt;='Indices PF'!$D$39),      IF(('Funções Dados'!N32&lt;'Indices PF'!$E$42), 'Indices PF'!$E$39,      IF(('Funções Dados'!N32&lt;'Indices PF'!$F$42), 'Indices PF'!$F$39, 'Indices PF'!$G$39)),       IF((O32&lt;='Indices PF'!$D$40),       IF(('Funções Dados'!N32&lt;'Indices PF'!$E$42), 'Indices PF'!$E$40,       IF(('Funções Dados'!N32&lt;'Indices PF'!$F$42), 'Indices PF'!$F$40, 'Indices PF'!$G$40)),        IF((O32&gt;='Indices PF'!$D$41),        IF(('Funções Dados'!N32&lt;'Indices PF'!$E$42), 'Indices PF'!$E$41,        IF(('Funções Dados'!N32&lt;'Indices PF'!$F$42), 'Indices PF'!$F$41, 'Indices PF'!$G$41)))))))</f>
        <v/>
      </c>
      <c r="T32" s="120" t="str">
        <f aca="false">IF(OR(ISBLANK(N32),ISBLANK(O32)),"",  IF(M32="ILF",   IF((O32&lt;='Indices PF'!$D$31),   IF(('Funções Dados'!N32&lt;'Indices PF'!$E$34), N32*'Indices PF'!$J$31,   IF(('Funções Dados'!N32&lt;'Indices PF'!$F$34), N32*'Indices PF'!$K$31, N32*'Indices PF'!$L$31)),    IF((O32&lt;='Indices PF'!$D$32),    IF(('Funções Dados'!N32&lt;'Indices PF'!$E$34), N32*'Indices PF'!$J$32,    IF(('Funções Dados'!N32&lt;'Indices PF'!$F$34), N32*'Indices PF'!$K$32, N32*'Indices PF'!$L$32)),     IF((O32&gt;='Indices PF'!$D$33),     IF(('Funções Dados'!N32&lt;'Indices PF'!$E$34), N32*'Indices PF'!$J$33,     IF(('Funções Dados'!N32&lt;'Indices PF'!$F$34), N32*'Indices PF'!$K$33, N32*'Indices PF'!$L$33))))),     IF((O32&lt;='Indices PF'!$D$39),      IF(('Funções Dados'!N32&lt;'Indices PF'!$E$42), N32*'Indices PF'!$J$39,      IF(('Funções Dados'!N32&lt;'Indices PF'!$F$42), N32*'Indices PF'!$K$39, N32*'Indices PF'!$L$39)),       IF((O32&lt;='Indices PF'!$D$40),       IF(('Funções Dados'!N32&lt;'Indices PF'!$E$42), N32*'Indices PF'!$J$40,       IF(('Funções Dados'!N32&lt;'Indices PF'!$F$42), N32*'Indices PF'!$K$40, N32*'Indices PF'!$L$40)),        IF((O32&gt;='Indices PF'!$D$41),        IF(('Funções Dados'!N32&lt;'Indices PF'!$E$42), N32*'Indices PF'!$J$41,        IF(('Funções Dados'!N32&lt;'Indices PF'!$F$42), N32*'Indices PF'!$K$41, N32*'Indices PF'!$L$41)))))))</f>
        <v/>
      </c>
      <c r="U32" s="120" t="str">
        <f aca="false">IF(OR(ISBLANK(P32),ISBLANK(Q32)),"",  IF((Q32&lt;='Indices PF'!$D$47),  IF(('Funções Dados'!P32&lt;'Indices PF'!$E$50), P32*'Indices PF'!$J$47,  IF(('Funções Dados'!P32&lt;'Indices PF'!$F$50), P32*'Indices PF'!$K$47, P32*'Indices PF'!$L$47)),   IF((Q32&lt;='Indices PF'!$D$48),   IF(('Funções Dados'!P32&lt;'Indices PF'!$E$50), P32*'Indices PF'!$J$48,   IF(('Funções Dados'!P32&lt;'Indices PF'!$F$50), P32*'Indices PF'!$K$48, P32*'Indices PF'!$L$48)),    IF((Q32&gt;='Indices PF'!$D$49),    IF(('Funções Dados'!P32&lt;'Indices PF'!$E$50), P32*'Indices PF'!$J$49,    IF(('Funções Dados'!P32&lt;'Indices PF'!$F$50), P32*'Indices PF'!$K$49, P32*'Indices PF'!$L$49))))))</f>
        <v/>
      </c>
      <c r="V32" s="114"/>
      <c r="W32" s="114"/>
      <c r="X32" s="114"/>
      <c r="Y32" s="114"/>
      <c r="Z32" s="121"/>
      <c r="AA32" s="122"/>
      <c r="AB32" s="123" t="str">
        <f aca="false">IF(ISBLANK(AA32),"",IF(Z32="YES",(SUM(T32:U32)*AA32/100),""))</f>
        <v/>
      </c>
      <c r="AC32" s="126"/>
      <c r="AD32" s="126"/>
      <c r="AE32" s="128"/>
      <c r="AF32" s="129"/>
      <c r="AG32" s="129"/>
      <c r="AH32" s="33"/>
    </row>
    <row r="33" customFormat="false" ht="12.75" hidden="false" customHeight="true" outlineLevel="0" collapsed="false">
      <c r="A33" s="127"/>
      <c r="B33" s="111"/>
      <c r="C33" s="92"/>
      <c r="D33" s="113"/>
      <c r="E33" s="114"/>
      <c r="F33" s="114"/>
      <c r="G33" s="114"/>
      <c r="H33" s="114"/>
      <c r="I33" s="115"/>
      <c r="J33" s="115"/>
      <c r="K33" s="114"/>
      <c r="L33" s="116"/>
      <c r="M33" s="130"/>
      <c r="N33" s="131"/>
      <c r="O33" s="131"/>
      <c r="P33" s="131"/>
      <c r="Q33" s="131"/>
      <c r="R33" s="119" t="str">
        <f aca="false">IF(AND(ISTEXT(T33),ISTEXT(U33)),"",SUM(T33:U33)*'Indices PF'!$E$54)</f>
        <v/>
      </c>
      <c r="S33" s="119" t="str">
        <f aca="false">IF(OR(ISBLANK(N33),ISBLANK(O33)),"",  IF(M33="ILF",   IF((O33&lt;='Indices PF'!$D$31),   IF(('Funções Dados'!N33&lt;'Indices PF'!$E$34), 'Indices PF'!$E$31,   IF(('Funções Dados'!N33&lt;'Indices PF'!$F$34), 'Indices PF'!$F$31, 'Indices PF'!$G$31)),    IF((O33&lt;='Indices PF'!$D$32),    IF(('Funções Dados'!N33&lt;'Indices PF'!$E$34), 'Indices PF'!$E$32,    IF(('Funções Dados'!N33&lt;'Indices PF'!$F$34), 'Indices PF'!$F$32, 'Indices PF'!$G$32)),     IF((O33&gt;='Indices PF'!$D$33),     IF(('Funções Dados'!N33&lt;'Indices PF'!$E$34), 'Indices PF'!$E$33,     IF(('Funções Dados'!N33&lt;'Indices PF'!$F$34), 'Indices PF'!$F$33, 'Indices PF'!$G$33))))),     IF((O33&lt;='Indices PF'!$D$39),      IF(('Funções Dados'!N33&lt;'Indices PF'!$E$42), 'Indices PF'!$E$39,      IF(('Funções Dados'!N33&lt;'Indices PF'!$F$42), 'Indices PF'!$F$39, 'Indices PF'!$G$39)),       IF((O33&lt;='Indices PF'!$D$40),       IF(('Funções Dados'!N33&lt;'Indices PF'!$E$42), 'Indices PF'!$E$40,       IF(('Funções Dados'!N33&lt;'Indices PF'!$F$42), 'Indices PF'!$F$40, 'Indices PF'!$G$40)),        IF((O33&gt;='Indices PF'!$D$41),        IF(('Funções Dados'!N33&lt;'Indices PF'!$E$42), 'Indices PF'!$E$41,        IF(('Funções Dados'!N33&lt;'Indices PF'!$F$42), 'Indices PF'!$F$41, 'Indices PF'!$G$41)))))))</f>
        <v/>
      </c>
      <c r="T33" s="120" t="str">
        <f aca="false">IF(OR(ISBLANK(N33),ISBLANK(O33)),"",  IF(M33="ILF",   IF((O33&lt;='Indices PF'!$D$31),   IF(('Funções Dados'!N33&lt;'Indices PF'!$E$34), N33*'Indices PF'!$J$31,   IF(('Funções Dados'!N33&lt;'Indices PF'!$F$34), N33*'Indices PF'!$K$31, N33*'Indices PF'!$L$31)),    IF((O33&lt;='Indices PF'!$D$32),    IF(('Funções Dados'!N33&lt;'Indices PF'!$E$34), N33*'Indices PF'!$J$32,    IF(('Funções Dados'!N33&lt;'Indices PF'!$F$34), N33*'Indices PF'!$K$32, N33*'Indices PF'!$L$32)),     IF((O33&gt;='Indices PF'!$D$33),     IF(('Funções Dados'!N33&lt;'Indices PF'!$E$34), N33*'Indices PF'!$J$33,     IF(('Funções Dados'!N33&lt;'Indices PF'!$F$34), N33*'Indices PF'!$K$33, N33*'Indices PF'!$L$33))))),     IF((O33&lt;='Indices PF'!$D$39),      IF(('Funções Dados'!N33&lt;'Indices PF'!$E$42), N33*'Indices PF'!$J$39,      IF(('Funções Dados'!N33&lt;'Indices PF'!$F$42), N33*'Indices PF'!$K$39, N33*'Indices PF'!$L$39)),       IF((O33&lt;='Indices PF'!$D$40),       IF(('Funções Dados'!N33&lt;'Indices PF'!$E$42), N33*'Indices PF'!$J$40,       IF(('Funções Dados'!N33&lt;'Indices PF'!$F$42), N33*'Indices PF'!$K$40, N33*'Indices PF'!$L$40)),        IF((O33&gt;='Indices PF'!$D$41),        IF(('Funções Dados'!N33&lt;'Indices PF'!$E$42), N33*'Indices PF'!$J$41,        IF(('Funções Dados'!N33&lt;'Indices PF'!$F$42), N33*'Indices PF'!$K$41, N33*'Indices PF'!$L$41)))))))</f>
        <v/>
      </c>
      <c r="U33" s="120" t="str">
        <f aca="false">IF(OR(ISBLANK(P33),ISBLANK(Q33)),"",  IF((Q33&lt;='Indices PF'!$D$47),  IF(('Funções Dados'!P33&lt;'Indices PF'!$E$50), P33*'Indices PF'!$J$47,  IF(('Funções Dados'!P33&lt;'Indices PF'!$F$50), P33*'Indices PF'!$K$47, P33*'Indices PF'!$L$47)),   IF((Q33&lt;='Indices PF'!$D$48),   IF(('Funções Dados'!P33&lt;'Indices PF'!$E$50), P33*'Indices PF'!$J$48,   IF(('Funções Dados'!P33&lt;'Indices PF'!$F$50), P33*'Indices PF'!$K$48, P33*'Indices PF'!$L$48)),    IF((Q33&gt;='Indices PF'!$D$49),    IF(('Funções Dados'!P33&lt;'Indices PF'!$E$50), P33*'Indices PF'!$J$49,    IF(('Funções Dados'!P33&lt;'Indices PF'!$F$50), P33*'Indices PF'!$K$49, P33*'Indices PF'!$L$49))))))</f>
        <v/>
      </c>
      <c r="V33" s="114"/>
      <c r="W33" s="114"/>
      <c r="X33" s="114"/>
      <c r="Y33" s="114"/>
      <c r="Z33" s="121"/>
      <c r="AA33" s="122"/>
      <c r="AB33" s="123" t="str">
        <f aca="false">IF(ISBLANK(AA33),"",IF(Z33="YES",(SUM(T33:U33)*AA33/100),""))</f>
        <v/>
      </c>
      <c r="AC33" s="126"/>
      <c r="AD33" s="126"/>
      <c r="AE33" s="128"/>
      <c r="AF33" s="129"/>
      <c r="AG33" s="129"/>
      <c r="AH33" s="33"/>
    </row>
    <row r="34" customFormat="false" ht="12.75" hidden="false" customHeight="true" outlineLevel="0" collapsed="false">
      <c r="A34" s="127"/>
      <c r="B34" s="111"/>
      <c r="C34" s="92"/>
      <c r="D34" s="113"/>
      <c r="E34" s="114"/>
      <c r="F34" s="114"/>
      <c r="G34" s="114"/>
      <c r="H34" s="114"/>
      <c r="I34" s="115"/>
      <c r="J34" s="115"/>
      <c r="K34" s="114"/>
      <c r="L34" s="116"/>
      <c r="M34" s="130"/>
      <c r="N34" s="131"/>
      <c r="O34" s="131"/>
      <c r="P34" s="131"/>
      <c r="Q34" s="131"/>
      <c r="R34" s="119" t="str">
        <f aca="false">IF(AND(ISTEXT(T34),ISTEXT(U34)),"",SUM(T34:U34)*'Indices PF'!$E$54)</f>
        <v/>
      </c>
      <c r="S34" s="119" t="str">
        <f aca="false">IF(OR(ISBLANK(N34),ISBLANK(O34)),"",  IF(M34="ILF",   IF((O34&lt;='Indices PF'!$D$31),   IF(('Funções Dados'!N34&lt;'Indices PF'!$E$34), 'Indices PF'!$E$31,   IF(('Funções Dados'!N34&lt;'Indices PF'!$F$34), 'Indices PF'!$F$31, 'Indices PF'!$G$31)),    IF((O34&lt;='Indices PF'!$D$32),    IF(('Funções Dados'!N34&lt;'Indices PF'!$E$34), 'Indices PF'!$E$32,    IF(('Funções Dados'!N34&lt;'Indices PF'!$F$34), 'Indices PF'!$F$32, 'Indices PF'!$G$32)),     IF((O34&gt;='Indices PF'!$D$33),     IF(('Funções Dados'!N34&lt;'Indices PF'!$E$34), 'Indices PF'!$E$33,     IF(('Funções Dados'!N34&lt;'Indices PF'!$F$34), 'Indices PF'!$F$33, 'Indices PF'!$G$33))))),     IF((O34&lt;='Indices PF'!$D$39),      IF(('Funções Dados'!N34&lt;'Indices PF'!$E$42), 'Indices PF'!$E$39,      IF(('Funções Dados'!N34&lt;'Indices PF'!$F$42), 'Indices PF'!$F$39, 'Indices PF'!$G$39)),       IF((O34&lt;='Indices PF'!$D$40),       IF(('Funções Dados'!N34&lt;'Indices PF'!$E$42), 'Indices PF'!$E$40,       IF(('Funções Dados'!N34&lt;'Indices PF'!$F$42), 'Indices PF'!$F$40, 'Indices PF'!$G$40)),        IF((O34&gt;='Indices PF'!$D$41),        IF(('Funções Dados'!N34&lt;'Indices PF'!$E$42), 'Indices PF'!$E$41,        IF(('Funções Dados'!N34&lt;'Indices PF'!$F$42), 'Indices PF'!$F$41, 'Indices PF'!$G$41)))))))</f>
        <v/>
      </c>
      <c r="T34" s="120" t="str">
        <f aca="false">IF(OR(ISBLANK(N34),ISBLANK(O34)),"",  IF(M34="ILF",   IF((O34&lt;='Indices PF'!$D$31),   IF(('Funções Dados'!N34&lt;'Indices PF'!$E$34), N34*'Indices PF'!$J$31,   IF(('Funções Dados'!N34&lt;'Indices PF'!$F$34), N34*'Indices PF'!$K$31, N34*'Indices PF'!$L$31)),    IF((O34&lt;='Indices PF'!$D$32),    IF(('Funções Dados'!N34&lt;'Indices PF'!$E$34), N34*'Indices PF'!$J$32,    IF(('Funções Dados'!N34&lt;'Indices PF'!$F$34), N34*'Indices PF'!$K$32, N34*'Indices PF'!$L$32)),     IF((O34&gt;='Indices PF'!$D$33),     IF(('Funções Dados'!N34&lt;'Indices PF'!$E$34), N34*'Indices PF'!$J$33,     IF(('Funções Dados'!N34&lt;'Indices PF'!$F$34), N34*'Indices PF'!$K$33, N34*'Indices PF'!$L$33))))),     IF((O34&lt;='Indices PF'!$D$39),      IF(('Funções Dados'!N34&lt;'Indices PF'!$E$42), N34*'Indices PF'!$J$39,      IF(('Funções Dados'!N34&lt;'Indices PF'!$F$42), N34*'Indices PF'!$K$39, N34*'Indices PF'!$L$39)),       IF((O34&lt;='Indices PF'!$D$40),       IF(('Funções Dados'!N34&lt;'Indices PF'!$E$42), N34*'Indices PF'!$J$40,       IF(('Funções Dados'!N34&lt;'Indices PF'!$F$42), N34*'Indices PF'!$K$40, N34*'Indices PF'!$L$40)),        IF((O34&gt;='Indices PF'!$D$41),        IF(('Funções Dados'!N34&lt;'Indices PF'!$E$42), N34*'Indices PF'!$J$41,        IF(('Funções Dados'!N34&lt;'Indices PF'!$F$42), N34*'Indices PF'!$K$41, N34*'Indices PF'!$L$41)))))))</f>
        <v/>
      </c>
      <c r="U34" s="120" t="str">
        <f aca="false">IF(OR(ISBLANK(P34),ISBLANK(Q34)),"",  IF((Q34&lt;='Indices PF'!$D$47),  IF(('Funções Dados'!P34&lt;'Indices PF'!$E$50), P34*'Indices PF'!$J$47,  IF(('Funções Dados'!P34&lt;'Indices PF'!$F$50), P34*'Indices PF'!$K$47, P34*'Indices PF'!$L$47)),   IF((Q34&lt;='Indices PF'!$D$48),   IF(('Funções Dados'!P34&lt;'Indices PF'!$E$50), P34*'Indices PF'!$J$48,   IF(('Funções Dados'!P34&lt;'Indices PF'!$F$50), P34*'Indices PF'!$K$48, P34*'Indices PF'!$L$48)),    IF((Q34&gt;='Indices PF'!$D$49),    IF(('Funções Dados'!P34&lt;'Indices PF'!$E$50), P34*'Indices PF'!$J$49,    IF(('Funções Dados'!P34&lt;'Indices PF'!$F$50), P34*'Indices PF'!$K$49, P34*'Indices PF'!$L$49))))))</f>
        <v/>
      </c>
      <c r="V34" s="114"/>
      <c r="W34" s="114"/>
      <c r="X34" s="114"/>
      <c r="Y34" s="114"/>
      <c r="Z34" s="121"/>
      <c r="AA34" s="122"/>
      <c r="AB34" s="123" t="str">
        <f aca="false">IF(ISBLANK(AA34),"",IF(Z34="YES",(SUM(T34:U34)*AA34/100),""))</f>
        <v/>
      </c>
      <c r="AC34" s="126"/>
      <c r="AD34" s="126"/>
      <c r="AE34" s="128"/>
      <c r="AF34" s="129"/>
      <c r="AG34" s="129"/>
      <c r="AH34" s="33"/>
    </row>
    <row r="35" customFormat="false" ht="12.75" hidden="false" customHeight="true" outlineLevel="0" collapsed="false">
      <c r="A35" s="127"/>
      <c r="B35" s="111"/>
      <c r="C35" s="92"/>
      <c r="D35" s="113"/>
      <c r="E35" s="114"/>
      <c r="F35" s="114"/>
      <c r="G35" s="114"/>
      <c r="H35" s="114"/>
      <c r="I35" s="115"/>
      <c r="J35" s="115"/>
      <c r="K35" s="114"/>
      <c r="L35" s="116"/>
      <c r="M35" s="130"/>
      <c r="N35" s="131"/>
      <c r="O35" s="131"/>
      <c r="P35" s="131"/>
      <c r="Q35" s="131"/>
      <c r="R35" s="119" t="str">
        <f aca="false">IF(AND(ISTEXT(T35),ISTEXT(U35)),"",SUM(T35:U35)*'Indices PF'!$E$54)</f>
        <v/>
      </c>
      <c r="S35" s="119" t="str">
        <f aca="false">IF(OR(ISBLANK(N35),ISBLANK(O35)),"",  IF(M35="ILF",   IF((O35&lt;='Indices PF'!$D$31),   IF(('Funções Dados'!N35&lt;'Indices PF'!$E$34), 'Indices PF'!$E$31,   IF(('Funções Dados'!N35&lt;'Indices PF'!$F$34), 'Indices PF'!$F$31, 'Indices PF'!$G$31)),    IF((O35&lt;='Indices PF'!$D$32),    IF(('Funções Dados'!N35&lt;'Indices PF'!$E$34), 'Indices PF'!$E$32,    IF(('Funções Dados'!N35&lt;'Indices PF'!$F$34), 'Indices PF'!$F$32, 'Indices PF'!$G$32)),     IF((O35&gt;='Indices PF'!$D$33),     IF(('Funções Dados'!N35&lt;'Indices PF'!$E$34), 'Indices PF'!$E$33,     IF(('Funções Dados'!N35&lt;'Indices PF'!$F$34), 'Indices PF'!$F$33, 'Indices PF'!$G$33))))),     IF((O35&lt;='Indices PF'!$D$39),      IF(('Funções Dados'!N35&lt;'Indices PF'!$E$42), 'Indices PF'!$E$39,      IF(('Funções Dados'!N35&lt;'Indices PF'!$F$42), 'Indices PF'!$F$39, 'Indices PF'!$G$39)),       IF((O35&lt;='Indices PF'!$D$40),       IF(('Funções Dados'!N35&lt;'Indices PF'!$E$42), 'Indices PF'!$E$40,       IF(('Funções Dados'!N35&lt;'Indices PF'!$F$42), 'Indices PF'!$F$40, 'Indices PF'!$G$40)),        IF((O35&gt;='Indices PF'!$D$41),        IF(('Funções Dados'!N35&lt;'Indices PF'!$E$42), 'Indices PF'!$E$41,        IF(('Funções Dados'!N35&lt;'Indices PF'!$F$42), 'Indices PF'!$F$41, 'Indices PF'!$G$41)))))))</f>
        <v/>
      </c>
      <c r="T35" s="120" t="str">
        <f aca="false">IF(OR(ISBLANK(N35),ISBLANK(O35)),"",  IF(M35="ILF",   IF((O35&lt;='Indices PF'!$D$31),   IF(('Funções Dados'!N35&lt;'Indices PF'!$E$34), N35*'Indices PF'!$J$31,   IF(('Funções Dados'!N35&lt;'Indices PF'!$F$34), N35*'Indices PF'!$K$31, N35*'Indices PF'!$L$31)),    IF((O35&lt;='Indices PF'!$D$32),    IF(('Funções Dados'!N35&lt;'Indices PF'!$E$34), N35*'Indices PF'!$J$32,    IF(('Funções Dados'!N35&lt;'Indices PF'!$F$34), N35*'Indices PF'!$K$32, N35*'Indices PF'!$L$32)),     IF((O35&gt;='Indices PF'!$D$33),     IF(('Funções Dados'!N35&lt;'Indices PF'!$E$34), N35*'Indices PF'!$J$33,     IF(('Funções Dados'!N35&lt;'Indices PF'!$F$34), N35*'Indices PF'!$K$33, N35*'Indices PF'!$L$33))))),     IF((O35&lt;='Indices PF'!$D$39),      IF(('Funções Dados'!N35&lt;'Indices PF'!$E$42), N35*'Indices PF'!$J$39,      IF(('Funções Dados'!N35&lt;'Indices PF'!$F$42), N35*'Indices PF'!$K$39, N35*'Indices PF'!$L$39)),       IF((O35&lt;='Indices PF'!$D$40),       IF(('Funções Dados'!N35&lt;'Indices PF'!$E$42), N35*'Indices PF'!$J$40,       IF(('Funções Dados'!N35&lt;'Indices PF'!$F$42), N35*'Indices PF'!$K$40, N35*'Indices PF'!$L$40)),        IF((O35&gt;='Indices PF'!$D$41),        IF(('Funções Dados'!N35&lt;'Indices PF'!$E$42), N35*'Indices PF'!$J$41,        IF(('Funções Dados'!N35&lt;'Indices PF'!$F$42), N35*'Indices PF'!$K$41, N35*'Indices PF'!$L$41)))))))</f>
        <v/>
      </c>
      <c r="U35" s="120" t="str">
        <f aca="false">IF(OR(ISBLANK(P35),ISBLANK(Q35)),"",  IF((Q35&lt;='Indices PF'!$D$47),  IF(('Funções Dados'!P35&lt;'Indices PF'!$E$50), P35*'Indices PF'!$J$47,  IF(('Funções Dados'!P35&lt;'Indices PF'!$F$50), P35*'Indices PF'!$K$47, P35*'Indices PF'!$L$47)),   IF((Q35&lt;='Indices PF'!$D$48),   IF(('Funções Dados'!P35&lt;'Indices PF'!$E$50), P35*'Indices PF'!$J$48,   IF(('Funções Dados'!P35&lt;'Indices PF'!$F$50), P35*'Indices PF'!$K$48, P35*'Indices PF'!$L$48)),    IF((Q35&gt;='Indices PF'!$D$49),    IF(('Funções Dados'!P35&lt;'Indices PF'!$E$50), P35*'Indices PF'!$J$49,    IF(('Funções Dados'!P35&lt;'Indices PF'!$F$50), P35*'Indices PF'!$K$49, P35*'Indices PF'!$L$49))))))</f>
        <v/>
      </c>
      <c r="V35" s="114"/>
      <c r="W35" s="114"/>
      <c r="X35" s="114"/>
      <c r="Y35" s="114"/>
      <c r="Z35" s="121"/>
      <c r="AA35" s="122"/>
      <c r="AB35" s="123" t="str">
        <f aca="false">IF(ISBLANK(AA35),"",IF(Z35="YES",(SUM(T35:U35)*AA35/100),""))</f>
        <v/>
      </c>
      <c r="AC35" s="126"/>
      <c r="AD35" s="126"/>
      <c r="AE35" s="128"/>
      <c r="AF35" s="129"/>
      <c r="AG35" s="129"/>
      <c r="AH35" s="33"/>
    </row>
    <row r="36" customFormat="false" ht="12.75" hidden="false" customHeight="true" outlineLevel="0" collapsed="false">
      <c r="A36" s="127"/>
      <c r="B36" s="111"/>
      <c r="C36" s="92"/>
      <c r="D36" s="113"/>
      <c r="E36" s="114"/>
      <c r="F36" s="114"/>
      <c r="G36" s="114"/>
      <c r="H36" s="114"/>
      <c r="I36" s="115"/>
      <c r="J36" s="115"/>
      <c r="K36" s="114"/>
      <c r="L36" s="116"/>
      <c r="M36" s="130"/>
      <c r="N36" s="131"/>
      <c r="O36" s="131"/>
      <c r="P36" s="131"/>
      <c r="Q36" s="131"/>
      <c r="R36" s="119" t="str">
        <f aca="false">IF(AND(ISTEXT(T36),ISTEXT(U36)),"",SUM(T36:U36)*'Indices PF'!$E$54)</f>
        <v/>
      </c>
      <c r="S36" s="119" t="str">
        <f aca="false">IF(OR(ISBLANK(N36),ISBLANK(O36)),"",  IF(M36="ILF",   IF((O36&lt;='Indices PF'!$D$31),   IF(('Funções Dados'!N36&lt;'Indices PF'!$E$34), 'Indices PF'!$E$31,   IF(('Funções Dados'!N36&lt;'Indices PF'!$F$34), 'Indices PF'!$F$31, 'Indices PF'!$G$31)),    IF((O36&lt;='Indices PF'!$D$32),    IF(('Funções Dados'!N36&lt;'Indices PF'!$E$34), 'Indices PF'!$E$32,    IF(('Funções Dados'!N36&lt;'Indices PF'!$F$34), 'Indices PF'!$F$32, 'Indices PF'!$G$32)),     IF((O36&gt;='Indices PF'!$D$33),     IF(('Funções Dados'!N36&lt;'Indices PF'!$E$34), 'Indices PF'!$E$33,     IF(('Funções Dados'!N36&lt;'Indices PF'!$F$34), 'Indices PF'!$F$33, 'Indices PF'!$G$33))))),     IF((O36&lt;='Indices PF'!$D$39),      IF(('Funções Dados'!N36&lt;'Indices PF'!$E$42), 'Indices PF'!$E$39,      IF(('Funções Dados'!N36&lt;'Indices PF'!$F$42), 'Indices PF'!$F$39, 'Indices PF'!$G$39)),       IF((O36&lt;='Indices PF'!$D$40),       IF(('Funções Dados'!N36&lt;'Indices PF'!$E$42), 'Indices PF'!$E$40,       IF(('Funções Dados'!N36&lt;'Indices PF'!$F$42), 'Indices PF'!$F$40, 'Indices PF'!$G$40)),        IF((O36&gt;='Indices PF'!$D$41),        IF(('Funções Dados'!N36&lt;'Indices PF'!$E$42), 'Indices PF'!$E$41,        IF(('Funções Dados'!N36&lt;'Indices PF'!$F$42), 'Indices PF'!$F$41, 'Indices PF'!$G$41)))))))</f>
        <v/>
      </c>
      <c r="T36" s="120" t="str">
        <f aca="false">IF(OR(ISBLANK(N36),ISBLANK(O36)),"",  IF(M36="ILF",   IF((O36&lt;='Indices PF'!$D$31),   IF(('Funções Dados'!N36&lt;'Indices PF'!$E$34), N36*'Indices PF'!$J$31,   IF(('Funções Dados'!N36&lt;'Indices PF'!$F$34), N36*'Indices PF'!$K$31, N36*'Indices PF'!$L$31)),    IF((O36&lt;='Indices PF'!$D$32),    IF(('Funções Dados'!N36&lt;'Indices PF'!$E$34), N36*'Indices PF'!$J$32,    IF(('Funções Dados'!N36&lt;'Indices PF'!$F$34), N36*'Indices PF'!$K$32, N36*'Indices PF'!$L$32)),     IF((O36&gt;='Indices PF'!$D$33),     IF(('Funções Dados'!N36&lt;'Indices PF'!$E$34), N36*'Indices PF'!$J$33,     IF(('Funções Dados'!N36&lt;'Indices PF'!$F$34), N36*'Indices PF'!$K$33, N36*'Indices PF'!$L$33))))),     IF((O36&lt;='Indices PF'!$D$39),      IF(('Funções Dados'!N36&lt;'Indices PF'!$E$42), N36*'Indices PF'!$J$39,      IF(('Funções Dados'!N36&lt;'Indices PF'!$F$42), N36*'Indices PF'!$K$39, N36*'Indices PF'!$L$39)),       IF((O36&lt;='Indices PF'!$D$40),       IF(('Funções Dados'!N36&lt;'Indices PF'!$E$42), N36*'Indices PF'!$J$40,       IF(('Funções Dados'!N36&lt;'Indices PF'!$F$42), N36*'Indices PF'!$K$40, N36*'Indices PF'!$L$40)),        IF((O36&gt;='Indices PF'!$D$41),        IF(('Funções Dados'!N36&lt;'Indices PF'!$E$42), N36*'Indices PF'!$J$41,        IF(('Funções Dados'!N36&lt;'Indices PF'!$F$42), N36*'Indices PF'!$K$41, N36*'Indices PF'!$L$41)))))))</f>
        <v/>
      </c>
      <c r="U36" s="120" t="str">
        <f aca="false">IF(OR(ISBLANK(P36),ISBLANK(Q36)),"",  IF((Q36&lt;='Indices PF'!$D$47),  IF(('Funções Dados'!P36&lt;'Indices PF'!$E$50), P36*'Indices PF'!$J$47,  IF(('Funções Dados'!P36&lt;'Indices PF'!$F$50), P36*'Indices PF'!$K$47, P36*'Indices PF'!$L$47)),   IF((Q36&lt;='Indices PF'!$D$48),   IF(('Funções Dados'!P36&lt;'Indices PF'!$E$50), P36*'Indices PF'!$J$48,   IF(('Funções Dados'!P36&lt;'Indices PF'!$F$50), P36*'Indices PF'!$K$48, P36*'Indices PF'!$L$48)),    IF((Q36&gt;='Indices PF'!$D$49),    IF(('Funções Dados'!P36&lt;'Indices PF'!$E$50), P36*'Indices PF'!$J$49,    IF(('Funções Dados'!P36&lt;'Indices PF'!$F$50), P36*'Indices PF'!$K$49, P36*'Indices PF'!$L$49))))))</f>
        <v/>
      </c>
      <c r="V36" s="114"/>
      <c r="W36" s="114"/>
      <c r="X36" s="114"/>
      <c r="Y36" s="114"/>
      <c r="Z36" s="121"/>
      <c r="AA36" s="122"/>
      <c r="AB36" s="123" t="str">
        <f aca="false">IF(ISBLANK(AA36),"",IF(Z36="YES",(SUM(T36:U36)*AA36/100),""))</f>
        <v/>
      </c>
      <c r="AC36" s="126"/>
      <c r="AD36" s="126"/>
      <c r="AE36" s="128"/>
      <c r="AF36" s="129"/>
      <c r="AG36" s="129"/>
      <c r="AH36" s="33"/>
    </row>
    <row r="37" customFormat="false" ht="12.75" hidden="false" customHeight="true" outlineLevel="0" collapsed="false">
      <c r="A37" s="127"/>
      <c r="B37" s="111"/>
      <c r="C37" s="92"/>
      <c r="D37" s="113"/>
      <c r="E37" s="114"/>
      <c r="F37" s="114"/>
      <c r="G37" s="114"/>
      <c r="H37" s="114"/>
      <c r="I37" s="115"/>
      <c r="J37" s="115"/>
      <c r="K37" s="114"/>
      <c r="L37" s="116"/>
      <c r="M37" s="130"/>
      <c r="N37" s="131"/>
      <c r="O37" s="131"/>
      <c r="P37" s="131"/>
      <c r="Q37" s="131"/>
      <c r="R37" s="119" t="str">
        <f aca="false">IF(AND(ISTEXT(T37),ISTEXT(U37)),"",SUM(T37:U37)*'Indices PF'!$E$54)</f>
        <v/>
      </c>
      <c r="S37" s="119" t="str">
        <f aca="false">IF(OR(ISBLANK(N37),ISBLANK(O37)),"",  IF(M37="ILF",   IF((O37&lt;='Indices PF'!$D$31),   IF(('Funções Dados'!N37&lt;'Indices PF'!$E$34), 'Indices PF'!$E$31,   IF(('Funções Dados'!N37&lt;'Indices PF'!$F$34), 'Indices PF'!$F$31, 'Indices PF'!$G$31)),    IF((O37&lt;='Indices PF'!$D$32),    IF(('Funções Dados'!N37&lt;'Indices PF'!$E$34), 'Indices PF'!$E$32,    IF(('Funções Dados'!N37&lt;'Indices PF'!$F$34), 'Indices PF'!$F$32, 'Indices PF'!$G$32)),     IF((O37&gt;='Indices PF'!$D$33),     IF(('Funções Dados'!N37&lt;'Indices PF'!$E$34), 'Indices PF'!$E$33,     IF(('Funções Dados'!N37&lt;'Indices PF'!$F$34), 'Indices PF'!$F$33, 'Indices PF'!$G$33))))),     IF((O37&lt;='Indices PF'!$D$39),      IF(('Funções Dados'!N37&lt;'Indices PF'!$E$42), 'Indices PF'!$E$39,      IF(('Funções Dados'!N37&lt;'Indices PF'!$F$42), 'Indices PF'!$F$39, 'Indices PF'!$G$39)),       IF((O37&lt;='Indices PF'!$D$40),       IF(('Funções Dados'!N37&lt;'Indices PF'!$E$42), 'Indices PF'!$E$40,       IF(('Funções Dados'!N37&lt;'Indices PF'!$F$42), 'Indices PF'!$F$40, 'Indices PF'!$G$40)),        IF((O37&gt;='Indices PF'!$D$41),        IF(('Funções Dados'!N37&lt;'Indices PF'!$E$42), 'Indices PF'!$E$41,        IF(('Funções Dados'!N37&lt;'Indices PF'!$F$42), 'Indices PF'!$F$41, 'Indices PF'!$G$41)))))))</f>
        <v/>
      </c>
      <c r="T37" s="120" t="str">
        <f aca="false">IF(OR(ISBLANK(N37),ISBLANK(O37)),"",  IF(M37="ILF",   IF((O37&lt;='Indices PF'!$D$31),   IF(('Funções Dados'!N37&lt;'Indices PF'!$E$34), N37*'Indices PF'!$J$31,   IF(('Funções Dados'!N37&lt;'Indices PF'!$F$34), N37*'Indices PF'!$K$31, N37*'Indices PF'!$L$31)),    IF((O37&lt;='Indices PF'!$D$32),    IF(('Funções Dados'!N37&lt;'Indices PF'!$E$34), N37*'Indices PF'!$J$32,    IF(('Funções Dados'!N37&lt;'Indices PF'!$F$34), N37*'Indices PF'!$K$32, N37*'Indices PF'!$L$32)),     IF((O37&gt;='Indices PF'!$D$33),     IF(('Funções Dados'!N37&lt;'Indices PF'!$E$34), N37*'Indices PF'!$J$33,     IF(('Funções Dados'!N37&lt;'Indices PF'!$F$34), N37*'Indices PF'!$K$33, N37*'Indices PF'!$L$33))))),     IF((O37&lt;='Indices PF'!$D$39),      IF(('Funções Dados'!N37&lt;'Indices PF'!$E$42), N37*'Indices PF'!$J$39,      IF(('Funções Dados'!N37&lt;'Indices PF'!$F$42), N37*'Indices PF'!$K$39, N37*'Indices PF'!$L$39)),       IF((O37&lt;='Indices PF'!$D$40),       IF(('Funções Dados'!N37&lt;'Indices PF'!$E$42), N37*'Indices PF'!$J$40,       IF(('Funções Dados'!N37&lt;'Indices PF'!$F$42), N37*'Indices PF'!$K$40, N37*'Indices PF'!$L$40)),        IF((O37&gt;='Indices PF'!$D$41),        IF(('Funções Dados'!N37&lt;'Indices PF'!$E$42), N37*'Indices PF'!$J$41,        IF(('Funções Dados'!N37&lt;'Indices PF'!$F$42), N37*'Indices PF'!$K$41, N37*'Indices PF'!$L$41)))))))</f>
        <v/>
      </c>
      <c r="U37" s="120" t="str">
        <f aca="false">IF(OR(ISBLANK(P37),ISBLANK(Q37)),"",  IF((Q37&lt;='Indices PF'!$D$47),  IF(('Funções Dados'!P37&lt;'Indices PF'!$E$50), P37*'Indices PF'!$J$47,  IF(('Funções Dados'!P37&lt;'Indices PF'!$F$50), P37*'Indices PF'!$K$47, P37*'Indices PF'!$L$47)),   IF((Q37&lt;='Indices PF'!$D$48),   IF(('Funções Dados'!P37&lt;'Indices PF'!$E$50), P37*'Indices PF'!$J$48,   IF(('Funções Dados'!P37&lt;'Indices PF'!$F$50), P37*'Indices PF'!$K$48, P37*'Indices PF'!$L$48)),    IF((Q37&gt;='Indices PF'!$D$49),    IF(('Funções Dados'!P37&lt;'Indices PF'!$E$50), P37*'Indices PF'!$J$49,    IF(('Funções Dados'!P37&lt;'Indices PF'!$F$50), P37*'Indices PF'!$K$49, P37*'Indices PF'!$L$49))))))</f>
        <v/>
      </c>
      <c r="V37" s="114"/>
      <c r="W37" s="114"/>
      <c r="X37" s="114"/>
      <c r="Y37" s="114"/>
      <c r="Z37" s="121"/>
      <c r="AA37" s="122"/>
      <c r="AB37" s="123" t="str">
        <f aca="false">IF(ISBLANK(AA37),"",IF(Z37="YES",(SUM(T37:U37)*AA37/100),""))</f>
        <v/>
      </c>
      <c r="AC37" s="126"/>
      <c r="AD37" s="126"/>
      <c r="AE37" s="128"/>
      <c r="AF37" s="129"/>
      <c r="AG37" s="129"/>
      <c r="AH37" s="33"/>
    </row>
    <row r="38" customFormat="false" ht="12.75" hidden="false" customHeight="true" outlineLevel="0" collapsed="false">
      <c r="A38" s="127"/>
      <c r="B38" s="111"/>
      <c r="C38" s="92"/>
      <c r="D38" s="113"/>
      <c r="E38" s="114"/>
      <c r="F38" s="114"/>
      <c r="G38" s="114"/>
      <c r="H38" s="114"/>
      <c r="I38" s="115"/>
      <c r="J38" s="115"/>
      <c r="K38" s="114"/>
      <c r="L38" s="116"/>
      <c r="M38" s="130"/>
      <c r="N38" s="131"/>
      <c r="O38" s="131"/>
      <c r="P38" s="131"/>
      <c r="Q38" s="131"/>
      <c r="R38" s="119" t="str">
        <f aca="false">IF(AND(ISTEXT(T38),ISTEXT(U38)),"",SUM(T38:U38)*'Indices PF'!$E$54)</f>
        <v/>
      </c>
      <c r="S38" s="119" t="str">
        <f aca="false">IF(OR(ISBLANK(N38),ISBLANK(O38)),"",  IF(M38="ILF",   IF((O38&lt;='Indices PF'!$D$31),   IF(('Funções Dados'!N38&lt;'Indices PF'!$E$34), 'Indices PF'!$E$31,   IF(('Funções Dados'!N38&lt;'Indices PF'!$F$34), 'Indices PF'!$F$31, 'Indices PF'!$G$31)),    IF((O38&lt;='Indices PF'!$D$32),    IF(('Funções Dados'!N38&lt;'Indices PF'!$E$34), 'Indices PF'!$E$32,    IF(('Funções Dados'!N38&lt;'Indices PF'!$F$34), 'Indices PF'!$F$32, 'Indices PF'!$G$32)),     IF((O38&gt;='Indices PF'!$D$33),     IF(('Funções Dados'!N38&lt;'Indices PF'!$E$34), 'Indices PF'!$E$33,     IF(('Funções Dados'!N38&lt;'Indices PF'!$F$34), 'Indices PF'!$F$33, 'Indices PF'!$G$33))))),     IF((O38&lt;='Indices PF'!$D$39),      IF(('Funções Dados'!N38&lt;'Indices PF'!$E$42), 'Indices PF'!$E$39,      IF(('Funções Dados'!N38&lt;'Indices PF'!$F$42), 'Indices PF'!$F$39, 'Indices PF'!$G$39)),       IF((O38&lt;='Indices PF'!$D$40),       IF(('Funções Dados'!N38&lt;'Indices PF'!$E$42), 'Indices PF'!$E$40,       IF(('Funções Dados'!N38&lt;'Indices PF'!$F$42), 'Indices PF'!$F$40, 'Indices PF'!$G$40)),        IF((O38&gt;='Indices PF'!$D$41),        IF(('Funções Dados'!N38&lt;'Indices PF'!$E$42), 'Indices PF'!$E$41,        IF(('Funções Dados'!N38&lt;'Indices PF'!$F$42), 'Indices PF'!$F$41, 'Indices PF'!$G$41)))))))</f>
        <v/>
      </c>
      <c r="T38" s="120" t="str">
        <f aca="false">IF(OR(ISBLANK(N38),ISBLANK(O38)),"",  IF(M38="ILF",   IF((O38&lt;='Indices PF'!$D$31),   IF(('Funções Dados'!N38&lt;'Indices PF'!$E$34), N38*'Indices PF'!$J$31,   IF(('Funções Dados'!N38&lt;'Indices PF'!$F$34), N38*'Indices PF'!$K$31, N38*'Indices PF'!$L$31)),    IF((O38&lt;='Indices PF'!$D$32),    IF(('Funções Dados'!N38&lt;'Indices PF'!$E$34), N38*'Indices PF'!$J$32,    IF(('Funções Dados'!N38&lt;'Indices PF'!$F$34), N38*'Indices PF'!$K$32, N38*'Indices PF'!$L$32)),     IF((O38&gt;='Indices PF'!$D$33),     IF(('Funções Dados'!N38&lt;'Indices PF'!$E$34), N38*'Indices PF'!$J$33,     IF(('Funções Dados'!N38&lt;'Indices PF'!$F$34), N38*'Indices PF'!$K$33, N38*'Indices PF'!$L$33))))),     IF((O38&lt;='Indices PF'!$D$39),      IF(('Funções Dados'!N38&lt;'Indices PF'!$E$42), N38*'Indices PF'!$J$39,      IF(('Funções Dados'!N38&lt;'Indices PF'!$F$42), N38*'Indices PF'!$K$39, N38*'Indices PF'!$L$39)),       IF((O38&lt;='Indices PF'!$D$40),       IF(('Funções Dados'!N38&lt;'Indices PF'!$E$42), N38*'Indices PF'!$J$40,       IF(('Funções Dados'!N38&lt;'Indices PF'!$F$42), N38*'Indices PF'!$K$40, N38*'Indices PF'!$L$40)),        IF((O38&gt;='Indices PF'!$D$41),        IF(('Funções Dados'!N38&lt;'Indices PF'!$E$42), N38*'Indices PF'!$J$41,        IF(('Funções Dados'!N38&lt;'Indices PF'!$F$42), N38*'Indices PF'!$K$41, N38*'Indices PF'!$L$41)))))))</f>
        <v/>
      </c>
      <c r="U38" s="120" t="str">
        <f aca="false">IF(OR(ISBLANK(P38),ISBLANK(Q38)),"",  IF((Q38&lt;='Indices PF'!$D$47),  IF(('Funções Dados'!P38&lt;'Indices PF'!$E$50), P38*'Indices PF'!$J$47,  IF(('Funções Dados'!P38&lt;'Indices PF'!$F$50), P38*'Indices PF'!$K$47, P38*'Indices PF'!$L$47)),   IF((Q38&lt;='Indices PF'!$D$48),   IF(('Funções Dados'!P38&lt;'Indices PF'!$E$50), P38*'Indices PF'!$J$48,   IF(('Funções Dados'!P38&lt;'Indices PF'!$F$50), P38*'Indices PF'!$K$48, P38*'Indices PF'!$L$48)),    IF((Q38&gt;='Indices PF'!$D$49),    IF(('Funções Dados'!P38&lt;'Indices PF'!$E$50), P38*'Indices PF'!$J$49,    IF(('Funções Dados'!P38&lt;'Indices PF'!$F$50), P38*'Indices PF'!$K$49, P38*'Indices PF'!$L$49))))))</f>
        <v/>
      </c>
      <c r="V38" s="114"/>
      <c r="W38" s="114"/>
      <c r="X38" s="114"/>
      <c r="Y38" s="114"/>
      <c r="Z38" s="121"/>
      <c r="AA38" s="122"/>
      <c r="AB38" s="123" t="str">
        <f aca="false">IF(ISBLANK(AA38),"",IF(Z38="YES",(SUM(T38:U38)*AA38/100),""))</f>
        <v/>
      </c>
      <c r="AC38" s="126"/>
      <c r="AD38" s="126"/>
      <c r="AE38" s="128"/>
      <c r="AF38" s="129"/>
      <c r="AG38" s="129"/>
      <c r="AH38" s="33"/>
    </row>
    <row r="39" customFormat="false" ht="12.75" hidden="false" customHeight="true" outlineLevel="0" collapsed="false">
      <c r="A39" s="127"/>
      <c r="B39" s="111"/>
      <c r="C39" s="92"/>
      <c r="D39" s="113"/>
      <c r="E39" s="114"/>
      <c r="F39" s="114"/>
      <c r="G39" s="114"/>
      <c r="H39" s="114"/>
      <c r="I39" s="115"/>
      <c r="J39" s="115"/>
      <c r="K39" s="114"/>
      <c r="L39" s="116"/>
      <c r="M39" s="130"/>
      <c r="N39" s="131"/>
      <c r="O39" s="131"/>
      <c r="P39" s="131"/>
      <c r="Q39" s="131"/>
      <c r="R39" s="119" t="str">
        <f aca="false">IF(AND(ISTEXT(T39),ISTEXT(U39)),"",SUM(T39:U39)*'Indices PF'!$E$54)</f>
        <v/>
      </c>
      <c r="S39" s="119" t="str">
        <f aca="false">IF(OR(ISBLANK(N39),ISBLANK(O39)),"",  IF(M39="ILF",   IF((O39&lt;='Indices PF'!$D$31),   IF(('Funções Dados'!N39&lt;'Indices PF'!$E$34), 'Indices PF'!$E$31,   IF(('Funções Dados'!N39&lt;'Indices PF'!$F$34), 'Indices PF'!$F$31, 'Indices PF'!$G$31)),    IF((O39&lt;='Indices PF'!$D$32),    IF(('Funções Dados'!N39&lt;'Indices PF'!$E$34), 'Indices PF'!$E$32,    IF(('Funções Dados'!N39&lt;'Indices PF'!$F$34), 'Indices PF'!$F$32, 'Indices PF'!$G$32)),     IF((O39&gt;='Indices PF'!$D$33),     IF(('Funções Dados'!N39&lt;'Indices PF'!$E$34), 'Indices PF'!$E$33,     IF(('Funções Dados'!N39&lt;'Indices PF'!$F$34), 'Indices PF'!$F$33, 'Indices PF'!$G$33))))),     IF((O39&lt;='Indices PF'!$D$39),      IF(('Funções Dados'!N39&lt;'Indices PF'!$E$42), 'Indices PF'!$E$39,      IF(('Funções Dados'!N39&lt;'Indices PF'!$F$42), 'Indices PF'!$F$39, 'Indices PF'!$G$39)),       IF((O39&lt;='Indices PF'!$D$40),       IF(('Funções Dados'!N39&lt;'Indices PF'!$E$42), 'Indices PF'!$E$40,       IF(('Funções Dados'!N39&lt;'Indices PF'!$F$42), 'Indices PF'!$F$40, 'Indices PF'!$G$40)),        IF((O39&gt;='Indices PF'!$D$41),        IF(('Funções Dados'!N39&lt;'Indices PF'!$E$42), 'Indices PF'!$E$41,        IF(('Funções Dados'!N39&lt;'Indices PF'!$F$42), 'Indices PF'!$F$41, 'Indices PF'!$G$41)))))))</f>
        <v/>
      </c>
      <c r="T39" s="120" t="str">
        <f aca="false">IF(OR(ISBLANK(N39),ISBLANK(O39)),"",  IF(M39="ILF",   IF((O39&lt;='Indices PF'!$D$31),   IF(('Funções Dados'!N39&lt;'Indices PF'!$E$34), N39*'Indices PF'!$J$31,   IF(('Funções Dados'!N39&lt;'Indices PF'!$F$34), N39*'Indices PF'!$K$31, N39*'Indices PF'!$L$31)),    IF((O39&lt;='Indices PF'!$D$32),    IF(('Funções Dados'!N39&lt;'Indices PF'!$E$34), N39*'Indices PF'!$J$32,    IF(('Funções Dados'!N39&lt;'Indices PF'!$F$34), N39*'Indices PF'!$K$32, N39*'Indices PF'!$L$32)),     IF((O39&gt;='Indices PF'!$D$33),     IF(('Funções Dados'!N39&lt;'Indices PF'!$E$34), N39*'Indices PF'!$J$33,     IF(('Funções Dados'!N39&lt;'Indices PF'!$F$34), N39*'Indices PF'!$K$33, N39*'Indices PF'!$L$33))))),     IF((O39&lt;='Indices PF'!$D$39),      IF(('Funções Dados'!N39&lt;'Indices PF'!$E$42), N39*'Indices PF'!$J$39,      IF(('Funções Dados'!N39&lt;'Indices PF'!$F$42), N39*'Indices PF'!$K$39, N39*'Indices PF'!$L$39)),       IF((O39&lt;='Indices PF'!$D$40),       IF(('Funções Dados'!N39&lt;'Indices PF'!$E$42), N39*'Indices PF'!$J$40,       IF(('Funções Dados'!N39&lt;'Indices PF'!$F$42), N39*'Indices PF'!$K$40, N39*'Indices PF'!$L$40)),        IF((O39&gt;='Indices PF'!$D$41),        IF(('Funções Dados'!N39&lt;'Indices PF'!$E$42), N39*'Indices PF'!$J$41,        IF(('Funções Dados'!N39&lt;'Indices PF'!$F$42), N39*'Indices PF'!$K$41, N39*'Indices PF'!$L$41)))))))</f>
        <v/>
      </c>
      <c r="U39" s="120" t="str">
        <f aca="false">IF(OR(ISBLANK(P39),ISBLANK(Q39)),"",  IF((Q39&lt;='Indices PF'!$D$47),  IF(('Funções Dados'!P39&lt;'Indices PF'!$E$50), P39*'Indices PF'!$J$47,  IF(('Funções Dados'!P39&lt;'Indices PF'!$F$50), P39*'Indices PF'!$K$47, P39*'Indices PF'!$L$47)),   IF((Q39&lt;='Indices PF'!$D$48),   IF(('Funções Dados'!P39&lt;'Indices PF'!$E$50), P39*'Indices PF'!$J$48,   IF(('Funções Dados'!P39&lt;'Indices PF'!$F$50), P39*'Indices PF'!$K$48, P39*'Indices PF'!$L$48)),    IF((Q39&gt;='Indices PF'!$D$49),    IF(('Funções Dados'!P39&lt;'Indices PF'!$E$50), P39*'Indices PF'!$J$49,    IF(('Funções Dados'!P39&lt;'Indices PF'!$F$50), P39*'Indices PF'!$K$49, P39*'Indices PF'!$L$49))))))</f>
        <v/>
      </c>
      <c r="V39" s="114"/>
      <c r="W39" s="114"/>
      <c r="X39" s="114"/>
      <c r="Y39" s="114"/>
      <c r="Z39" s="121"/>
      <c r="AA39" s="122"/>
      <c r="AB39" s="123" t="str">
        <f aca="false">IF(ISBLANK(AA39),"",IF(Z39="YES",(SUM(T39:U39)*AA39/100),""))</f>
        <v/>
      </c>
      <c r="AC39" s="126"/>
      <c r="AD39" s="126"/>
      <c r="AE39" s="128"/>
      <c r="AF39" s="129"/>
      <c r="AG39" s="129"/>
      <c r="AH39" s="33"/>
    </row>
    <row r="40" customFormat="false" ht="12.75" hidden="false" customHeight="true" outlineLevel="0" collapsed="false">
      <c r="A40" s="127"/>
      <c r="B40" s="111"/>
      <c r="C40" s="92"/>
      <c r="D40" s="113"/>
      <c r="E40" s="114"/>
      <c r="F40" s="114"/>
      <c r="G40" s="114"/>
      <c r="H40" s="114"/>
      <c r="I40" s="115"/>
      <c r="J40" s="115"/>
      <c r="K40" s="114"/>
      <c r="L40" s="116"/>
      <c r="M40" s="130"/>
      <c r="N40" s="131"/>
      <c r="O40" s="131"/>
      <c r="P40" s="131"/>
      <c r="Q40" s="131"/>
      <c r="R40" s="119" t="str">
        <f aca="false">IF(AND(ISTEXT(T40),ISTEXT(U40)),"",SUM(T40:U40)*'Indices PF'!$E$54)</f>
        <v/>
      </c>
      <c r="S40" s="119" t="str">
        <f aca="false">IF(OR(ISBLANK(N40),ISBLANK(O40)),"",  IF(M40="ILF",   IF((O40&lt;='Indices PF'!$D$31),   IF(('Funções Dados'!N40&lt;'Indices PF'!$E$34), 'Indices PF'!$E$31,   IF(('Funções Dados'!N40&lt;'Indices PF'!$F$34), 'Indices PF'!$F$31, 'Indices PF'!$G$31)),    IF((O40&lt;='Indices PF'!$D$32),    IF(('Funções Dados'!N40&lt;'Indices PF'!$E$34), 'Indices PF'!$E$32,    IF(('Funções Dados'!N40&lt;'Indices PF'!$F$34), 'Indices PF'!$F$32, 'Indices PF'!$G$32)),     IF((O40&gt;='Indices PF'!$D$33),     IF(('Funções Dados'!N40&lt;'Indices PF'!$E$34), 'Indices PF'!$E$33,     IF(('Funções Dados'!N40&lt;'Indices PF'!$F$34), 'Indices PF'!$F$33, 'Indices PF'!$G$33))))),     IF((O40&lt;='Indices PF'!$D$39),      IF(('Funções Dados'!N40&lt;'Indices PF'!$E$42), 'Indices PF'!$E$39,      IF(('Funções Dados'!N40&lt;'Indices PF'!$F$42), 'Indices PF'!$F$39, 'Indices PF'!$G$39)),       IF((O40&lt;='Indices PF'!$D$40),       IF(('Funções Dados'!N40&lt;'Indices PF'!$E$42), 'Indices PF'!$E$40,       IF(('Funções Dados'!N40&lt;'Indices PF'!$F$42), 'Indices PF'!$F$40, 'Indices PF'!$G$40)),        IF((O40&gt;='Indices PF'!$D$41),        IF(('Funções Dados'!N40&lt;'Indices PF'!$E$42), 'Indices PF'!$E$41,        IF(('Funções Dados'!N40&lt;'Indices PF'!$F$42), 'Indices PF'!$F$41, 'Indices PF'!$G$41)))))))</f>
        <v/>
      </c>
      <c r="T40" s="120" t="str">
        <f aca="false">IF(OR(ISBLANK(N40),ISBLANK(O40)),"",  IF(M40="ILF",   IF((O40&lt;='Indices PF'!$D$31),   IF(('Funções Dados'!N40&lt;'Indices PF'!$E$34), N40*'Indices PF'!$J$31,   IF(('Funções Dados'!N40&lt;'Indices PF'!$F$34), N40*'Indices PF'!$K$31, N40*'Indices PF'!$L$31)),    IF((O40&lt;='Indices PF'!$D$32),    IF(('Funções Dados'!N40&lt;'Indices PF'!$E$34), N40*'Indices PF'!$J$32,    IF(('Funções Dados'!N40&lt;'Indices PF'!$F$34), N40*'Indices PF'!$K$32, N40*'Indices PF'!$L$32)),     IF((O40&gt;='Indices PF'!$D$33),     IF(('Funções Dados'!N40&lt;'Indices PF'!$E$34), N40*'Indices PF'!$J$33,     IF(('Funções Dados'!N40&lt;'Indices PF'!$F$34), N40*'Indices PF'!$K$33, N40*'Indices PF'!$L$33))))),     IF((O40&lt;='Indices PF'!$D$39),      IF(('Funções Dados'!N40&lt;'Indices PF'!$E$42), N40*'Indices PF'!$J$39,      IF(('Funções Dados'!N40&lt;'Indices PF'!$F$42), N40*'Indices PF'!$K$39, N40*'Indices PF'!$L$39)),       IF((O40&lt;='Indices PF'!$D$40),       IF(('Funções Dados'!N40&lt;'Indices PF'!$E$42), N40*'Indices PF'!$J$40,       IF(('Funções Dados'!N40&lt;'Indices PF'!$F$42), N40*'Indices PF'!$K$40, N40*'Indices PF'!$L$40)),        IF((O40&gt;='Indices PF'!$D$41),        IF(('Funções Dados'!N40&lt;'Indices PF'!$E$42), N40*'Indices PF'!$J$41,        IF(('Funções Dados'!N40&lt;'Indices PF'!$F$42), N40*'Indices PF'!$K$41, N40*'Indices PF'!$L$41)))))))</f>
        <v/>
      </c>
      <c r="U40" s="120" t="str">
        <f aca="false">IF(OR(ISBLANK(P40),ISBLANK(Q40)),"",  IF((Q40&lt;='Indices PF'!$D$47),  IF(('Funções Dados'!P40&lt;'Indices PF'!$E$50), P40*'Indices PF'!$J$47,  IF(('Funções Dados'!P40&lt;'Indices PF'!$F$50), P40*'Indices PF'!$K$47, P40*'Indices PF'!$L$47)),   IF((Q40&lt;='Indices PF'!$D$48),   IF(('Funções Dados'!P40&lt;'Indices PF'!$E$50), P40*'Indices PF'!$J$48,   IF(('Funções Dados'!P40&lt;'Indices PF'!$F$50), P40*'Indices PF'!$K$48, P40*'Indices PF'!$L$48)),    IF((Q40&gt;='Indices PF'!$D$49),    IF(('Funções Dados'!P40&lt;'Indices PF'!$E$50), P40*'Indices PF'!$J$49,    IF(('Funções Dados'!P40&lt;'Indices PF'!$F$50), P40*'Indices PF'!$K$49, P40*'Indices PF'!$L$49))))))</f>
        <v/>
      </c>
      <c r="V40" s="114"/>
      <c r="W40" s="114"/>
      <c r="X40" s="114"/>
      <c r="Y40" s="114"/>
      <c r="Z40" s="121"/>
      <c r="AA40" s="122"/>
      <c r="AB40" s="123" t="str">
        <f aca="false">IF(ISBLANK(AA40),"",IF(Z40="YES",(SUM(T40:U40)*AA40/100),""))</f>
        <v/>
      </c>
      <c r="AC40" s="126"/>
      <c r="AD40" s="126"/>
      <c r="AE40" s="128"/>
      <c r="AF40" s="129"/>
      <c r="AG40" s="129"/>
      <c r="AH40" s="33"/>
    </row>
    <row r="41" customFormat="false" ht="12.75" hidden="false" customHeight="true" outlineLevel="0" collapsed="false">
      <c r="A41" s="87"/>
      <c r="B41" s="111"/>
      <c r="C41" s="92"/>
      <c r="D41" s="113"/>
      <c r="E41" s="114"/>
      <c r="F41" s="114"/>
      <c r="G41" s="114"/>
      <c r="H41" s="114"/>
      <c r="I41" s="115"/>
      <c r="J41" s="115"/>
      <c r="K41" s="114"/>
      <c r="L41" s="116"/>
      <c r="M41" s="130"/>
      <c r="N41" s="131"/>
      <c r="O41" s="131"/>
      <c r="P41" s="131"/>
      <c r="Q41" s="131"/>
      <c r="R41" s="119" t="str">
        <f aca="false">IF(AND(ISTEXT(T41),ISTEXT(U41)),"",SUM(T41:U41)*'Indices PF'!$E$54)</f>
        <v/>
      </c>
      <c r="S41" s="119" t="str">
        <f aca="false">IF(OR(ISBLANK(N41),ISBLANK(O41)),"",  IF(M41="ILF",   IF((O41&lt;='Indices PF'!$D$31),   IF(('Funções Dados'!N41&lt;'Indices PF'!$E$34), 'Indices PF'!$E$31,   IF(('Funções Dados'!N41&lt;'Indices PF'!$F$34), 'Indices PF'!$F$31, 'Indices PF'!$G$31)),    IF((O41&lt;='Indices PF'!$D$32),    IF(('Funções Dados'!N41&lt;'Indices PF'!$E$34), 'Indices PF'!$E$32,    IF(('Funções Dados'!N41&lt;'Indices PF'!$F$34), 'Indices PF'!$F$32, 'Indices PF'!$G$32)),     IF((O41&gt;='Indices PF'!$D$33),     IF(('Funções Dados'!N41&lt;'Indices PF'!$E$34), 'Indices PF'!$E$33,     IF(('Funções Dados'!N41&lt;'Indices PF'!$F$34), 'Indices PF'!$F$33, 'Indices PF'!$G$33))))),     IF((O41&lt;='Indices PF'!$D$39),      IF(('Funções Dados'!N41&lt;'Indices PF'!$E$42), 'Indices PF'!$E$39,      IF(('Funções Dados'!N41&lt;'Indices PF'!$F$42), 'Indices PF'!$F$39, 'Indices PF'!$G$39)),       IF((O41&lt;='Indices PF'!$D$40),       IF(('Funções Dados'!N41&lt;'Indices PF'!$E$42), 'Indices PF'!$E$40,       IF(('Funções Dados'!N41&lt;'Indices PF'!$F$42), 'Indices PF'!$F$40, 'Indices PF'!$G$40)),        IF((O41&gt;='Indices PF'!$D$41),        IF(('Funções Dados'!N41&lt;'Indices PF'!$E$42), 'Indices PF'!$E$41,        IF(('Funções Dados'!N41&lt;'Indices PF'!$F$42), 'Indices PF'!$F$41, 'Indices PF'!$G$41)))))))</f>
        <v/>
      </c>
      <c r="T41" s="120" t="str">
        <f aca="false">IF(OR(ISBLANK(N41),ISBLANK(O41)),"",  IF(M41="ILF",   IF((O41&lt;='Indices PF'!$D$31),   IF(('Funções Dados'!N41&lt;'Indices PF'!$E$34), N41*'Indices PF'!$J$31,   IF(('Funções Dados'!N41&lt;'Indices PF'!$F$34), N41*'Indices PF'!$K$31, N41*'Indices PF'!$L$31)),    IF((O41&lt;='Indices PF'!$D$32),    IF(('Funções Dados'!N41&lt;'Indices PF'!$E$34), N41*'Indices PF'!$J$32,    IF(('Funções Dados'!N41&lt;'Indices PF'!$F$34), N41*'Indices PF'!$K$32, N41*'Indices PF'!$L$32)),     IF((O41&gt;='Indices PF'!$D$33),     IF(('Funções Dados'!N41&lt;'Indices PF'!$E$34), N41*'Indices PF'!$J$33,     IF(('Funções Dados'!N41&lt;'Indices PF'!$F$34), N41*'Indices PF'!$K$33, N41*'Indices PF'!$L$33))))),     IF((O41&lt;='Indices PF'!$D$39),      IF(('Funções Dados'!N41&lt;'Indices PF'!$E$42), N41*'Indices PF'!$J$39,      IF(('Funções Dados'!N41&lt;'Indices PF'!$F$42), N41*'Indices PF'!$K$39, N41*'Indices PF'!$L$39)),       IF((O41&lt;='Indices PF'!$D$40),       IF(('Funções Dados'!N41&lt;'Indices PF'!$E$42), N41*'Indices PF'!$J$40,       IF(('Funções Dados'!N41&lt;'Indices PF'!$F$42), N41*'Indices PF'!$K$40, N41*'Indices PF'!$L$40)),        IF((O41&gt;='Indices PF'!$D$41),        IF(('Funções Dados'!N41&lt;'Indices PF'!$E$42), N41*'Indices PF'!$J$41,        IF(('Funções Dados'!N41&lt;'Indices PF'!$F$42), N41*'Indices PF'!$K$41, N41*'Indices PF'!$L$41)))))))</f>
        <v/>
      </c>
      <c r="U41" s="120" t="str">
        <f aca="false">IF(OR(ISBLANK(P41),ISBLANK(Q41)),"",  IF((Q41&lt;='Indices PF'!$D$47),  IF(('Funções Dados'!P41&lt;'Indices PF'!$E$50), P41*'Indices PF'!$J$47,  IF(('Funções Dados'!P41&lt;'Indices PF'!$F$50), P41*'Indices PF'!$K$47, P41*'Indices PF'!$L$47)),   IF((Q41&lt;='Indices PF'!$D$48),   IF(('Funções Dados'!P41&lt;'Indices PF'!$E$50), P41*'Indices PF'!$J$48,   IF(('Funções Dados'!P41&lt;'Indices PF'!$F$50), P41*'Indices PF'!$K$48, P41*'Indices PF'!$L$48)),    IF((Q41&gt;='Indices PF'!$D$49),    IF(('Funções Dados'!P41&lt;'Indices PF'!$E$50), P41*'Indices PF'!$J$49,    IF(('Funções Dados'!P41&lt;'Indices PF'!$F$50), P41*'Indices PF'!$K$49, P41*'Indices PF'!$L$49))))))</f>
        <v/>
      </c>
      <c r="V41" s="114"/>
      <c r="W41" s="114"/>
      <c r="X41" s="114"/>
      <c r="Y41" s="114"/>
      <c r="Z41" s="121"/>
      <c r="AA41" s="122"/>
      <c r="AB41" s="123" t="str">
        <f aca="false">IF(ISBLANK(AA41),"",IF(Z41="YES",(SUM(T41:U41)*AA41/100),""))</f>
        <v/>
      </c>
      <c r="AC41" s="126"/>
      <c r="AD41" s="126"/>
      <c r="AE41" s="128"/>
      <c r="AF41" s="129"/>
      <c r="AG41" s="129"/>
      <c r="AH41" s="33"/>
    </row>
    <row r="42" customFormat="false" ht="12.75" hidden="false" customHeight="true" outlineLevel="0" collapsed="false">
      <c r="A42" s="87"/>
      <c r="B42" s="111"/>
      <c r="C42" s="92"/>
      <c r="D42" s="113"/>
      <c r="E42" s="114"/>
      <c r="F42" s="114"/>
      <c r="G42" s="114"/>
      <c r="H42" s="114"/>
      <c r="I42" s="115"/>
      <c r="J42" s="115"/>
      <c r="K42" s="114"/>
      <c r="L42" s="116"/>
      <c r="M42" s="130"/>
      <c r="N42" s="131"/>
      <c r="O42" s="131"/>
      <c r="P42" s="131"/>
      <c r="Q42" s="131"/>
      <c r="R42" s="119" t="str">
        <f aca="false">IF(AND(ISTEXT(T42),ISTEXT(U42)),"",SUM(T42:U42)*'Indices PF'!$E$54)</f>
        <v/>
      </c>
      <c r="S42" s="119" t="str">
        <f aca="false">IF(OR(ISBLANK(N42),ISBLANK(O42)),"",  IF(M42="ILF",   IF((O42&lt;='Indices PF'!$D$31),   IF(('Funções Dados'!N42&lt;'Indices PF'!$E$34), 'Indices PF'!$E$31,   IF(('Funções Dados'!N42&lt;'Indices PF'!$F$34), 'Indices PF'!$F$31, 'Indices PF'!$G$31)),    IF((O42&lt;='Indices PF'!$D$32),    IF(('Funções Dados'!N42&lt;'Indices PF'!$E$34), 'Indices PF'!$E$32,    IF(('Funções Dados'!N42&lt;'Indices PF'!$F$34), 'Indices PF'!$F$32, 'Indices PF'!$G$32)),     IF((O42&gt;='Indices PF'!$D$33),     IF(('Funções Dados'!N42&lt;'Indices PF'!$E$34), 'Indices PF'!$E$33,     IF(('Funções Dados'!N42&lt;'Indices PF'!$F$34), 'Indices PF'!$F$33, 'Indices PF'!$G$33))))),     IF((O42&lt;='Indices PF'!$D$39),      IF(('Funções Dados'!N42&lt;'Indices PF'!$E$42), 'Indices PF'!$E$39,      IF(('Funções Dados'!N42&lt;'Indices PF'!$F$42), 'Indices PF'!$F$39, 'Indices PF'!$G$39)),       IF((O42&lt;='Indices PF'!$D$40),       IF(('Funções Dados'!N42&lt;'Indices PF'!$E$42), 'Indices PF'!$E$40,       IF(('Funções Dados'!N42&lt;'Indices PF'!$F$42), 'Indices PF'!$F$40, 'Indices PF'!$G$40)),        IF((O42&gt;='Indices PF'!$D$41),        IF(('Funções Dados'!N42&lt;'Indices PF'!$E$42), 'Indices PF'!$E$41,        IF(('Funções Dados'!N42&lt;'Indices PF'!$F$42), 'Indices PF'!$F$41, 'Indices PF'!$G$41)))))))</f>
        <v/>
      </c>
      <c r="T42" s="120" t="str">
        <f aca="false">IF(OR(ISBLANK(N42),ISBLANK(O42)),"",  IF(M42="ILF",   IF((O42&lt;='Indices PF'!$D$31),   IF(('Funções Dados'!N42&lt;'Indices PF'!$E$34), N42*'Indices PF'!$J$31,   IF(('Funções Dados'!N42&lt;'Indices PF'!$F$34), N42*'Indices PF'!$K$31, N42*'Indices PF'!$L$31)),    IF((O42&lt;='Indices PF'!$D$32),    IF(('Funções Dados'!N42&lt;'Indices PF'!$E$34), N42*'Indices PF'!$J$32,    IF(('Funções Dados'!N42&lt;'Indices PF'!$F$34), N42*'Indices PF'!$K$32, N42*'Indices PF'!$L$32)),     IF((O42&gt;='Indices PF'!$D$33),     IF(('Funções Dados'!N42&lt;'Indices PF'!$E$34), N42*'Indices PF'!$J$33,     IF(('Funções Dados'!N42&lt;'Indices PF'!$F$34), N42*'Indices PF'!$K$33, N42*'Indices PF'!$L$33))))),     IF((O42&lt;='Indices PF'!$D$39),      IF(('Funções Dados'!N42&lt;'Indices PF'!$E$42), N42*'Indices PF'!$J$39,      IF(('Funções Dados'!N42&lt;'Indices PF'!$F$42), N42*'Indices PF'!$K$39, N42*'Indices PF'!$L$39)),       IF((O42&lt;='Indices PF'!$D$40),       IF(('Funções Dados'!N42&lt;'Indices PF'!$E$42), N42*'Indices PF'!$J$40,       IF(('Funções Dados'!N42&lt;'Indices PF'!$F$42), N42*'Indices PF'!$K$40, N42*'Indices PF'!$L$40)),        IF((O42&gt;='Indices PF'!$D$41),        IF(('Funções Dados'!N42&lt;'Indices PF'!$E$42), N42*'Indices PF'!$J$41,        IF(('Funções Dados'!N42&lt;'Indices PF'!$F$42), N42*'Indices PF'!$K$41, N42*'Indices PF'!$L$41)))))))</f>
        <v/>
      </c>
      <c r="U42" s="120" t="str">
        <f aca="false">IF(OR(ISBLANK(P42),ISBLANK(Q42)),"",  IF((Q42&lt;='Indices PF'!$D$47),  IF(('Funções Dados'!P42&lt;'Indices PF'!$E$50), P42*'Indices PF'!$J$47,  IF(('Funções Dados'!P42&lt;'Indices PF'!$F$50), P42*'Indices PF'!$K$47, P42*'Indices PF'!$L$47)),   IF((Q42&lt;='Indices PF'!$D$48),   IF(('Funções Dados'!P42&lt;'Indices PF'!$E$50), P42*'Indices PF'!$J$48,   IF(('Funções Dados'!P42&lt;'Indices PF'!$F$50), P42*'Indices PF'!$K$48, P42*'Indices PF'!$L$48)),    IF((Q42&gt;='Indices PF'!$D$49),    IF(('Funções Dados'!P42&lt;'Indices PF'!$E$50), P42*'Indices PF'!$J$49,    IF(('Funções Dados'!P42&lt;'Indices PF'!$F$50), P42*'Indices PF'!$K$49, P42*'Indices PF'!$L$49))))))</f>
        <v/>
      </c>
      <c r="V42" s="114"/>
      <c r="W42" s="114"/>
      <c r="X42" s="114"/>
      <c r="Y42" s="114"/>
      <c r="Z42" s="121"/>
      <c r="AA42" s="122"/>
      <c r="AB42" s="123" t="str">
        <f aca="false">IF(ISBLANK(AA42),"",IF(Z42="YES",(SUM(T42:U42)*AA42/100),""))</f>
        <v/>
      </c>
      <c r="AC42" s="126"/>
      <c r="AD42" s="126"/>
      <c r="AE42" s="128"/>
      <c r="AF42" s="129"/>
      <c r="AG42" s="129"/>
      <c r="AH42" s="33"/>
    </row>
    <row r="43" customFormat="false" ht="12.75" hidden="false" customHeight="true" outlineLevel="0" collapsed="false">
      <c r="A43" s="87"/>
      <c r="B43" s="111"/>
      <c r="C43" s="92"/>
      <c r="D43" s="113"/>
      <c r="E43" s="114"/>
      <c r="F43" s="114"/>
      <c r="G43" s="114"/>
      <c r="H43" s="114"/>
      <c r="I43" s="115"/>
      <c r="J43" s="115"/>
      <c r="K43" s="114"/>
      <c r="L43" s="116"/>
      <c r="M43" s="130"/>
      <c r="N43" s="131"/>
      <c r="O43" s="131"/>
      <c r="P43" s="131"/>
      <c r="Q43" s="131"/>
      <c r="R43" s="119" t="str">
        <f aca="false">IF(AND(ISTEXT(T43),ISTEXT(U43)),"",SUM(T43:U43)*'Indices PF'!$E$54)</f>
        <v/>
      </c>
      <c r="S43" s="119" t="str">
        <f aca="false">IF(OR(ISBLANK(N43),ISBLANK(O43)),"",  IF(M43="ILF",   IF((O43&lt;='Indices PF'!$D$31),   IF(('Funções Dados'!N43&lt;'Indices PF'!$E$34), 'Indices PF'!$E$31,   IF(('Funções Dados'!N43&lt;'Indices PF'!$F$34), 'Indices PF'!$F$31, 'Indices PF'!$G$31)),    IF((O43&lt;='Indices PF'!$D$32),    IF(('Funções Dados'!N43&lt;'Indices PF'!$E$34), 'Indices PF'!$E$32,    IF(('Funções Dados'!N43&lt;'Indices PF'!$F$34), 'Indices PF'!$F$32, 'Indices PF'!$G$32)),     IF((O43&gt;='Indices PF'!$D$33),     IF(('Funções Dados'!N43&lt;'Indices PF'!$E$34), 'Indices PF'!$E$33,     IF(('Funções Dados'!N43&lt;'Indices PF'!$F$34), 'Indices PF'!$F$33, 'Indices PF'!$G$33))))),     IF((O43&lt;='Indices PF'!$D$39),      IF(('Funções Dados'!N43&lt;'Indices PF'!$E$42), 'Indices PF'!$E$39,      IF(('Funções Dados'!N43&lt;'Indices PF'!$F$42), 'Indices PF'!$F$39, 'Indices PF'!$G$39)),       IF((O43&lt;='Indices PF'!$D$40),       IF(('Funções Dados'!N43&lt;'Indices PF'!$E$42), 'Indices PF'!$E$40,       IF(('Funções Dados'!N43&lt;'Indices PF'!$F$42), 'Indices PF'!$F$40, 'Indices PF'!$G$40)),        IF((O43&gt;='Indices PF'!$D$41),        IF(('Funções Dados'!N43&lt;'Indices PF'!$E$42), 'Indices PF'!$E$41,        IF(('Funções Dados'!N43&lt;'Indices PF'!$F$42), 'Indices PF'!$F$41, 'Indices PF'!$G$41)))))))</f>
        <v/>
      </c>
      <c r="T43" s="120" t="str">
        <f aca="false">IF(OR(ISBLANK(N43),ISBLANK(O43)),"",  IF(M43="ILF",   IF((O43&lt;='Indices PF'!$D$31),   IF(('Funções Dados'!N43&lt;'Indices PF'!$E$34), N43*'Indices PF'!$J$31,   IF(('Funções Dados'!N43&lt;'Indices PF'!$F$34), N43*'Indices PF'!$K$31, N43*'Indices PF'!$L$31)),    IF((O43&lt;='Indices PF'!$D$32),    IF(('Funções Dados'!N43&lt;'Indices PF'!$E$34), N43*'Indices PF'!$J$32,    IF(('Funções Dados'!N43&lt;'Indices PF'!$F$34), N43*'Indices PF'!$K$32, N43*'Indices PF'!$L$32)),     IF((O43&gt;='Indices PF'!$D$33),     IF(('Funções Dados'!N43&lt;'Indices PF'!$E$34), N43*'Indices PF'!$J$33,     IF(('Funções Dados'!N43&lt;'Indices PF'!$F$34), N43*'Indices PF'!$K$33, N43*'Indices PF'!$L$33))))),     IF((O43&lt;='Indices PF'!$D$39),      IF(('Funções Dados'!N43&lt;'Indices PF'!$E$42), N43*'Indices PF'!$J$39,      IF(('Funções Dados'!N43&lt;'Indices PF'!$F$42), N43*'Indices PF'!$K$39, N43*'Indices PF'!$L$39)),       IF((O43&lt;='Indices PF'!$D$40),       IF(('Funções Dados'!N43&lt;'Indices PF'!$E$42), N43*'Indices PF'!$J$40,       IF(('Funções Dados'!N43&lt;'Indices PF'!$F$42), N43*'Indices PF'!$K$40, N43*'Indices PF'!$L$40)),        IF((O43&gt;='Indices PF'!$D$41),        IF(('Funções Dados'!N43&lt;'Indices PF'!$E$42), N43*'Indices PF'!$J$41,        IF(('Funções Dados'!N43&lt;'Indices PF'!$F$42), N43*'Indices PF'!$K$41, N43*'Indices PF'!$L$41)))))))</f>
        <v/>
      </c>
      <c r="U43" s="120" t="str">
        <f aca="false">IF(OR(ISBLANK(P43),ISBLANK(Q43)),"",  IF((Q43&lt;='Indices PF'!$D$47),  IF(('Funções Dados'!P43&lt;'Indices PF'!$E$50), P43*'Indices PF'!$J$47,  IF(('Funções Dados'!P43&lt;'Indices PF'!$F$50), P43*'Indices PF'!$K$47, P43*'Indices PF'!$L$47)),   IF((Q43&lt;='Indices PF'!$D$48),   IF(('Funções Dados'!P43&lt;'Indices PF'!$E$50), P43*'Indices PF'!$J$48,   IF(('Funções Dados'!P43&lt;'Indices PF'!$F$50), P43*'Indices PF'!$K$48, P43*'Indices PF'!$L$48)),    IF((Q43&gt;='Indices PF'!$D$49),    IF(('Funções Dados'!P43&lt;'Indices PF'!$E$50), P43*'Indices PF'!$J$49,    IF(('Funções Dados'!P43&lt;'Indices PF'!$F$50), P43*'Indices PF'!$K$49, P43*'Indices PF'!$L$49))))))</f>
        <v/>
      </c>
      <c r="V43" s="114"/>
      <c r="W43" s="114"/>
      <c r="X43" s="114"/>
      <c r="Y43" s="114"/>
      <c r="Z43" s="121"/>
      <c r="AA43" s="122"/>
      <c r="AB43" s="123" t="str">
        <f aca="false">IF(ISBLANK(AA43),"",IF(Z43="YES",(SUM(T43:U43)*AA43/100),""))</f>
        <v/>
      </c>
      <c r="AC43" s="126"/>
      <c r="AD43" s="126"/>
      <c r="AE43" s="128"/>
      <c r="AF43" s="129"/>
      <c r="AG43" s="129"/>
      <c r="AH43" s="33"/>
    </row>
    <row r="44" customFormat="false" ht="12.75" hidden="false" customHeight="true" outlineLevel="0" collapsed="false">
      <c r="A44" s="87"/>
      <c r="B44" s="111"/>
      <c r="C44" s="92"/>
      <c r="D44" s="113"/>
      <c r="E44" s="114"/>
      <c r="F44" s="114"/>
      <c r="G44" s="114"/>
      <c r="H44" s="114"/>
      <c r="I44" s="115"/>
      <c r="J44" s="115"/>
      <c r="K44" s="114"/>
      <c r="L44" s="116"/>
      <c r="M44" s="130"/>
      <c r="N44" s="131"/>
      <c r="O44" s="131"/>
      <c r="P44" s="131"/>
      <c r="Q44" s="131"/>
      <c r="R44" s="119" t="str">
        <f aca="false">IF(AND(ISTEXT(T44),ISTEXT(U44)),"",SUM(T44:U44)*'Indices PF'!$E$54)</f>
        <v/>
      </c>
      <c r="S44" s="119" t="str">
        <f aca="false">IF(OR(ISBLANK(N44),ISBLANK(O44)),"",  IF(M44="ILF",   IF((O44&lt;='Indices PF'!$D$31),   IF(('Funções Dados'!N44&lt;'Indices PF'!$E$34), 'Indices PF'!$E$31,   IF(('Funções Dados'!N44&lt;'Indices PF'!$F$34), 'Indices PF'!$F$31, 'Indices PF'!$G$31)),    IF((O44&lt;='Indices PF'!$D$32),    IF(('Funções Dados'!N44&lt;'Indices PF'!$E$34), 'Indices PF'!$E$32,    IF(('Funções Dados'!N44&lt;'Indices PF'!$F$34), 'Indices PF'!$F$32, 'Indices PF'!$G$32)),     IF((O44&gt;='Indices PF'!$D$33),     IF(('Funções Dados'!N44&lt;'Indices PF'!$E$34), 'Indices PF'!$E$33,     IF(('Funções Dados'!N44&lt;'Indices PF'!$F$34), 'Indices PF'!$F$33, 'Indices PF'!$G$33))))),     IF((O44&lt;='Indices PF'!$D$39),      IF(('Funções Dados'!N44&lt;'Indices PF'!$E$42), 'Indices PF'!$E$39,      IF(('Funções Dados'!N44&lt;'Indices PF'!$F$42), 'Indices PF'!$F$39, 'Indices PF'!$G$39)),       IF((O44&lt;='Indices PF'!$D$40),       IF(('Funções Dados'!N44&lt;'Indices PF'!$E$42), 'Indices PF'!$E$40,       IF(('Funções Dados'!N44&lt;'Indices PF'!$F$42), 'Indices PF'!$F$40, 'Indices PF'!$G$40)),        IF((O44&gt;='Indices PF'!$D$41),        IF(('Funções Dados'!N44&lt;'Indices PF'!$E$42), 'Indices PF'!$E$41,        IF(('Funções Dados'!N44&lt;'Indices PF'!$F$42), 'Indices PF'!$F$41, 'Indices PF'!$G$41)))))))</f>
        <v/>
      </c>
      <c r="T44" s="120" t="str">
        <f aca="false">IF(OR(ISBLANK(N44),ISBLANK(O44)),"",  IF(M44="ILF",   IF((O44&lt;='Indices PF'!$D$31),   IF(('Funções Dados'!N44&lt;'Indices PF'!$E$34), N44*'Indices PF'!$J$31,   IF(('Funções Dados'!N44&lt;'Indices PF'!$F$34), N44*'Indices PF'!$K$31, N44*'Indices PF'!$L$31)),    IF((O44&lt;='Indices PF'!$D$32),    IF(('Funções Dados'!N44&lt;'Indices PF'!$E$34), N44*'Indices PF'!$J$32,    IF(('Funções Dados'!N44&lt;'Indices PF'!$F$34), N44*'Indices PF'!$K$32, N44*'Indices PF'!$L$32)),     IF((O44&gt;='Indices PF'!$D$33),     IF(('Funções Dados'!N44&lt;'Indices PF'!$E$34), N44*'Indices PF'!$J$33,     IF(('Funções Dados'!N44&lt;'Indices PF'!$F$34), N44*'Indices PF'!$K$33, N44*'Indices PF'!$L$33))))),     IF((O44&lt;='Indices PF'!$D$39),      IF(('Funções Dados'!N44&lt;'Indices PF'!$E$42), N44*'Indices PF'!$J$39,      IF(('Funções Dados'!N44&lt;'Indices PF'!$F$42), N44*'Indices PF'!$K$39, N44*'Indices PF'!$L$39)),       IF((O44&lt;='Indices PF'!$D$40),       IF(('Funções Dados'!N44&lt;'Indices PF'!$E$42), N44*'Indices PF'!$J$40,       IF(('Funções Dados'!N44&lt;'Indices PF'!$F$42), N44*'Indices PF'!$K$40, N44*'Indices PF'!$L$40)),        IF((O44&gt;='Indices PF'!$D$41),        IF(('Funções Dados'!N44&lt;'Indices PF'!$E$42), N44*'Indices PF'!$J$41,        IF(('Funções Dados'!N44&lt;'Indices PF'!$F$42), N44*'Indices PF'!$K$41, N44*'Indices PF'!$L$41)))))))</f>
        <v/>
      </c>
      <c r="U44" s="120" t="str">
        <f aca="false">IF(OR(ISBLANK(P44),ISBLANK(Q44)),"",  IF((Q44&lt;='Indices PF'!$D$47),  IF(('Funções Dados'!P44&lt;'Indices PF'!$E$50), P44*'Indices PF'!$J$47,  IF(('Funções Dados'!P44&lt;'Indices PF'!$F$50), P44*'Indices PF'!$K$47, P44*'Indices PF'!$L$47)),   IF((Q44&lt;='Indices PF'!$D$48),   IF(('Funções Dados'!P44&lt;'Indices PF'!$E$50), P44*'Indices PF'!$J$48,   IF(('Funções Dados'!P44&lt;'Indices PF'!$F$50), P44*'Indices PF'!$K$48, P44*'Indices PF'!$L$48)),    IF((Q44&gt;='Indices PF'!$D$49),    IF(('Funções Dados'!P44&lt;'Indices PF'!$E$50), P44*'Indices PF'!$J$49,    IF(('Funções Dados'!P44&lt;'Indices PF'!$F$50), P44*'Indices PF'!$K$49, P44*'Indices PF'!$L$49))))))</f>
        <v/>
      </c>
      <c r="V44" s="114"/>
      <c r="W44" s="114"/>
      <c r="X44" s="114"/>
      <c r="Y44" s="114"/>
      <c r="Z44" s="121"/>
      <c r="AA44" s="122"/>
      <c r="AB44" s="123" t="str">
        <f aca="false">IF(ISBLANK(AA44),"",IF(Z44="YES",(SUM(T44:U44)*AA44/100),""))</f>
        <v/>
      </c>
      <c r="AC44" s="126"/>
      <c r="AD44" s="126"/>
      <c r="AE44" s="128"/>
      <c r="AF44" s="129"/>
      <c r="AG44" s="129"/>
      <c r="AH44" s="33"/>
    </row>
    <row r="45" customFormat="false" ht="12" hidden="false" customHeight="true" outlineLevel="0" collapsed="false">
      <c r="A45" s="87"/>
      <c r="B45" s="111"/>
      <c r="C45" s="92"/>
      <c r="D45" s="113"/>
      <c r="E45" s="114"/>
      <c r="F45" s="114"/>
      <c r="G45" s="114"/>
      <c r="H45" s="114"/>
      <c r="I45" s="115"/>
      <c r="J45" s="115"/>
      <c r="K45" s="114"/>
      <c r="L45" s="116"/>
      <c r="M45" s="130"/>
      <c r="N45" s="131"/>
      <c r="O45" s="131"/>
      <c r="P45" s="131"/>
      <c r="Q45" s="131"/>
      <c r="R45" s="119" t="str">
        <f aca="false">IF(AND(ISTEXT(T45),ISTEXT(U45)),"",SUM(T45:U45)*'Indices PF'!$E$54)</f>
        <v/>
      </c>
      <c r="S45" s="119" t="str">
        <f aca="false">IF(OR(ISBLANK(N45),ISBLANK(O45)),"",  IF(M45="ILF",   IF((O45&lt;='Indices PF'!$D$31),   IF(('Funções Dados'!N45&lt;'Indices PF'!$E$34), 'Indices PF'!$E$31,   IF(('Funções Dados'!N45&lt;'Indices PF'!$F$34), 'Indices PF'!$F$31, 'Indices PF'!$G$31)),    IF((O45&lt;='Indices PF'!$D$32),    IF(('Funções Dados'!N45&lt;'Indices PF'!$E$34), 'Indices PF'!$E$32,    IF(('Funções Dados'!N45&lt;'Indices PF'!$F$34), 'Indices PF'!$F$32, 'Indices PF'!$G$32)),     IF((O45&gt;='Indices PF'!$D$33),     IF(('Funções Dados'!N45&lt;'Indices PF'!$E$34), 'Indices PF'!$E$33,     IF(('Funções Dados'!N45&lt;'Indices PF'!$F$34), 'Indices PF'!$F$33, 'Indices PF'!$G$33))))),     IF((O45&lt;='Indices PF'!$D$39),      IF(('Funções Dados'!N45&lt;'Indices PF'!$E$42), 'Indices PF'!$E$39,      IF(('Funções Dados'!N45&lt;'Indices PF'!$F$42), 'Indices PF'!$F$39, 'Indices PF'!$G$39)),       IF((O45&lt;='Indices PF'!$D$40),       IF(('Funções Dados'!N45&lt;'Indices PF'!$E$42), 'Indices PF'!$E$40,       IF(('Funções Dados'!N45&lt;'Indices PF'!$F$42), 'Indices PF'!$F$40, 'Indices PF'!$G$40)),        IF((O45&gt;='Indices PF'!$D$41),        IF(('Funções Dados'!N45&lt;'Indices PF'!$E$42), 'Indices PF'!$E$41,        IF(('Funções Dados'!N45&lt;'Indices PF'!$F$42), 'Indices PF'!$F$41, 'Indices PF'!$G$41)))))))</f>
        <v/>
      </c>
      <c r="T45" s="120" t="str">
        <f aca="false">IF(OR(ISBLANK(N45),ISBLANK(O45)),"",  IF(M45="ILF",   IF((O45&lt;='Indices PF'!$D$31),   IF(('Funções Dados'!N45&lt;'Indices PF'!$E$34), N45*'Indices PF'!$J$31,   IF(('Funções Dados'!N45&lt;'Indices PF'!$F$34), N45*'Indices PF'!$K$31, N45*'Indices PF'!$L$31)),    IF((O45&lt;='Indices PF'!$D$32),    IF(('Funções Dados'!N45&lt;'Indices PF'!$E$34), N45*'Indices PF'!$J$32,    IF(('Funções Dados'!N45&lt;'Indices PF'!$F$34), N45*'Indices PF'!$K$32, N45*'Indices PF'!$L$32)),     IF((O45&gt;='Indices PF'!$D$33),     IF(('Funções Dados'!N45&lt;'Indices PF'!$E$34), N45*'Indices PF'!$J$33,     IF(('Funções Dados'!N45&lt;'Indices PF'!$F$34), N45*'Indices PF'!$K$33, N45*'Indices PF'!$L$33))))),     IF((O45&lt;='Indices PF'!$D$39),      IF(('Funções Dados'!N45&lt;'Indices PF'!$E$42), N45*'Indices PF'!$J$39,      IF(('Funções Dados'!N45&lt;'Indices PF'!$F$42), N45*'Indices PF'!$K$39, N45*'Indices PF'!$L$39)),       IF((O45&lt;='Indices PF'!$D$40),       IF(('Funções Dados'!N45&lt;'Indices PF'!$E$42), N45*'Indices PF'!$J$40,       IF(('Funções Dados'!N45&lt;'Indices PF'!$F$42), N45*'Indices PF'!$K$40, N45*'Indices PF'!$L$40)),        IF((O45&gt;='Indices PF'!$D$41),        IF(('Funções Dados'!N45&lt;'Indices PF'!$E$42), N45*'Indices PF'!$J$41,        IF(('Funções Dados'!N45&lt;'Indices PF'!$F$42), N45*'Indices PF'!$K$41, N45*'Indices PF'!$L$41)))))))</f>
        <v/>
      </c>
      <c r="U45" s="120" t="str">
        <f aca="false">IF(OR(ISBLANK(P45),ISBLANK(Q45)),"",  IF((Q45&lt;='Indices PF'!$D$47),  IF(('Funções Dados'!P45&lt;'Indices PF'!$E$50), P45*'Indices PF'!$J$47,  IF(('Funções Dados'!P45&lt;'Indices PF'!$F$50), P45*'Indices PF'!$K$47, P45*'Indices PF'!$L$47)),   IF((Q45&lt;='Indices PF'!$D$48),   IF(('Funções Dados'!P45&lt;'Indices PF'!$E$50), P45*'Indices PF'!$J$48,   IF(('Funções Dados'!P45&lt;'Indices PF'!$F$50), P45*'Indices PF'!$K$48, P45*'Indices PF'!$L$48)),    IF((Q45&gt;='Indices PF'!$D$49),    IF(('Funções Dados'!P45&lt;'Indices PF'!$E$50), P45*'Indices PF'!$J$49,    IF(('Funções Dados'!P45&lt;'Indices PF'!$F$50), P45*'Indices PF'!$K$49, P45*'Indices PF'!$L$49))))))</f>
        <v/>
      </c>
      <c r="V45" s="114"/>
      <c r="W45" s="114"/>
      <c r="X45" s="114"/>
      <c r="Y45" s="114"/>
      <c r="Z45" s="121"/>
      <c r="AA45" s="122"/>
      <c r="AB45" s="123" t="str">
        <f aca="false">IF(ISBLANK(AA45),"",IF(Z45="YES",(SUM(T45:U45)*AA45/100),""))</f>
        <v/>
      </c>
      <c r="AC45" s="126"/>
      <c r="AD45" s="126"/>
      <c r="AE45" s="128"/>
      <c r="AF45" s="129"/>
      <c r="AG45" s="129"/>
      <c r="AH45" s="33"/>
    </row>
    <row r="46" customFormat="false" ht="12" hidden="false" customHeight="true" outlineLevel="0" collapsed="false">
      <c r="A46" s="87"/>
      <c r="B46" s="111"/>
      <c r="C46" s="92"/>
      <c r="D46" s="113"/>
      <c r="E46" s="114"/>
      <c r="F46" s="114"/>
      <c r="G46" s="114"/>
      <c r="H46" s="114"/>
      <c r="I46" s="115"/>
      <c r="J46" s="115"/>
      <c r="K46" s="114"/>
      <c r="L46" s="116"/>
      <c r="M46" s="130"/>
      <c r="N46" s="131"/>
      <c r="O46" s="131"/>
      <c r="P46" s="131"/>
      <c r="Q46" s="131"/>
      <c r="R46" s="119" t="str">
        <f aca="false">IF(AND(ISTEXT(T46),ISTEXT(U46)),"",SUM(T46:U46)*'Indices PF'!$E$54)</f>
        <v/>
      </c>
      <c r="S46" s="119" t="str">
        <f aca="false">IF(OR(ISBLANK(N46),ISBLANK(O46)),"",  IF(M46="ILF",   IF((O46&lt;='Indices PF'!$D$31),   IF(('Funções Dados'!N46&lt;'Indices PF'!$E$34), 'Indices PF'!$E$31,   IF(('Funções Dados'!N46&lt;'Indices PF'!$F$34), 'Indices PF'!$F$31, 'Indices PF'!$G$31)),    IF((O46&lt;='Indices PF'!$D$32),    IF(('Funções Dados'!N46&lt;'Indices PF'!$E$34), 'Indices PF'!$E$32,    IF(('Funções Dados'!N46&lt;'Indices PF'!$F$34), 'Indices PF'!$F$32, 'Indices PF'!$G$32)),     IF((O46&gt;='Indices PF'!$D$33),     IF(('Funções Dados'!N46&lt;'Indices PF'!$E$34), 'Indices PF'!$E$33,     IF(('Funções Dados'!N46&lt;'Indices PF'!$F$34), 'Indices PF'!$F$33, 'Indices PF'!$G$33))))),     IF((O46&lt;='Indices PF'!$D$39),      IF(('Funções Dados'!N46&lt;'Indices PF'!$E$42), 'Indices PF'!$E$39,      IF(('Funções Dados'!N46&lt;'Indices PF'!$F$42), 'Indices PF'!$F$39, 'Indices PF'!$G$39)),       IF((O46&lt;='Indices PF'!$D$40),       IF(('Funções Dados'!N46&lt;'Indices PF'!$E$42), 'Indices PF'!$E$40,       IF(('Funções Dados'!N46&lt;'Indices PF'!$F$42), 'Indices PF'!$F$40, 'Indices PF'!$G$40)),        IF((O46&gt;='Indices PF'!$D$41),        IF(('Funções Dados'!N46&lt;'Indices PF'!$E$42), 'Indices PF'!$E$41,        IF(('Funções Dados'!N46&lt;'Indices PF'!$F$42), 'Indices PF'!$F$41, 'Indices PF'!$G$41)))))))</f>
        <v/>
      </c>
      <c r="T46" s="120" t="str">
        <f aca="false">IF(OR(ISBLANK(N46),ISBLANK(O46)),"",  IF(M46="ILF",   IF((O46&lt;='Indices PF'!$D$31),   IF(('Funções Dados'!N46&lt;'Indices PF'!$E$34), N46*'Indices PF'!$J$31,   IF(('Funções Dados'!N46&lt;'Indices PF'!$F$34), N46*'Indices PF'!$K$31, N46*'Indices PF'!$L$31)),    IF((O46&lt;='Indices PF'!$D$32),    IF(('Funções Dados'!N46&lt;'Indices PF'!$E$34), N46*'Indices PF'!$J$32,    IF(('Funções Dados'!N46&lt;'Indices PF'!$F$34), N46*'Indices PF'!$K$32, N46*'Indices PF'!$L$32)),     IF((O46&gt;='Indices PF'!$D$33),     IF(('Funções Dados'!N46&lt;'Indices PF'!$E$34), N46*'Indices PF'!$J$33,     IF(('Funções Dados'!N46&lt;'Indices PF'!$F$34), N46*'Indices PF'!$K$33, N46*'Indices PF'!$L$33))))),     IF((O46&lt;='Indices PF'!$D$39),      IF(('Funções Dados'!N46&lt;'Indices PF'!$E$42), N46*'Indices PF'!$J$39,      IF(('Funções Dados'!N46&lt;'Indices PF'!$F$42), N46*'Indices PF'!$K$39, N46*'Indices PF'!$L$39)),       IF((O46&lt;='Indices PF'!$D$40),       IF(('Funções Dados'!N46&lt;'Indices PF'!$E$42), N46*'Indices PF'!$J$40,       IF(('Funções Dados'!N46&lt;'Indices PF'!$F$42), N46*'Indices PF'!$K$40, N46*'Indices PF'!$L$40)),        IF((O46&gt;='Indices PF'!$D$41),        IF(('Funções Dados'!N46&lt;'Indices PF'!$E$42), N46*'Indices PF'!$J$41,        IF(('Funções Dados'!N46&lt;'Indices PF'!$F$42), N46*'Indices PF'!$K$41, N46*'Indices PF'!$L$41)))))))</f>
        <v/>
      </c>
      <c r="U46" s="120" t="str">
        <f aca="false">IF(OR(ISBLANK(P46),ISBLANK(Q46)),"",  IF((Q46&lt;='Indices PF'!$D$47),  IF(('Funções Dados'!P46&lt;'Indices PF'!$E$50), P46*'Indices PF'!$J$47,  IF(('Funções Dados'!P46&lt;'Indices PF'!$F$50), P46*'Indices PF'!$K$47, P46*'Indices PF'!$L$47)),   IF((Q46&lt;='Indices PF'!$D$48),   IF(('Funções Dados'!P46&lt;'Indices PF'!$E$50), P46*'Indices PF'!$J$48,   IF(('Funções Dados'!P46&lt;'Indices PF'!$F$50), P46*'Indices PF'!$K$48, P46*'Indices PF'!$L$48)),    IF((Q46&gt;='Indices PF'!$D$49),    IF(('Funções Dados'!P46&lt;'Indices PF'!$E$50), P46*'Indices PF'!$J$49,    IF(('Funções Dados'!P46&lt;'Indices PF'!$F$50), P46*'Indices PF'!$K$49, P46*'Indices PF'!$L$49))))))</f>
        <v/>
      </c>
      <c r="V46" s="114"/>
      <c r="W46" s="114"/>
      <c r="X46" s="114"/>
      <c r="Y46" s="114"/>
      <c r="Z46" s="121"/>
      <c r="AA46" s="122"/>
      <c r="AB46" s="123" t="str">
        <f aca="false">IF(ISBLANK(AA46),"",IF(Z46="YES",(SUM(T46:U46)*AA46/100),""))</f>
        <v/>
      </c>
      <c r="AC46" s="126"/>
      <c r="AD46" s="126"/>
      <c r="AE46" s="128"/>
      <c r="AF46" s="129"/>
      <c r="AG46" s="129"/>
      <c r="AH46" s="33"/>
    </row>
    <row r="47" customFormat="false" ht="12.75" hidden="false" customHeight="true" outlineLevel="0" collapsed="false">
      <c r="A47" s="87"/>
      <c r="B47" s="111"/>
      <c r="C47" s="92"/>
      <c r="D47" s="113"/>
      <c r="E47" s="114"/>
      <c r="F47" s="114"/>
      <c r="G47" s="114"/>
      <c r="H47" s="114"/>
      <c r="I47" s="115"/>
      <c r="J47" s="115"/>
      <c r="K47" s="114"/>
      <c r="L47" s="116"/>
      <c r="M47" s="130"/>
      <c r="N47" s="131"/>
      <c r="O47" s="131"/>
      <c r="P47" s="131"/>
      <c r="Q47" s="131"/>
      <c r="R47" s="119" t="str">
        <f aca="false">IF(AND(ISTEXT(T47),ISTEXT(U47)),"",SUM(T47:U47)*'Indices PF'!$E$54)</f>
        <v/>
      </c>
      <c r="S47" s="119" t="str">
        <f aca="false">IF(OR(ISBLANK(N47),ISBLANK(O47)),"",  IF(M47="ILF",   IF((O47&lt;='Indices PF'!$D$31),   IF(('Funções Dados'!N47&lt;'Indices PF'!$E$34), 'Indices PF'!$E$31,   IF(('Funções Dados'!N47&lt;'Indices PF'!$F$34), 'Indices PF'!$F$31, 'Indices PF'!$G$31)),    IF((O47&lt;='Indices PF'!$D$32),    IF(('Funções Dados'!N47&lt;'Indices PF'!$E$34), 'Indices PF'!$E$32,    IF(('Funções Dados'!N47&lt;'Indices PF'!$F$34), 'Indices PF'!$F$32, 'Indices PF'!$G$32)),     IF((O47&gt;='Indices PF'!$D$33),     IF(('Funções Dados'!N47&lt;'Indices PF'!$E$34), 'Indices PF'!$E$33,     IF(('Funções Dados'!N47&lt;'Indices PF'!$F$34), 'Indices PF'!$F$33, 'Indices PF'!$G$33))))),     IF((O47&lt;='Indices PF'!$D$39),      IF(('Funções Dados'!N47&lt;'Indices PF'!$E$42), 'Indices PF'!$E$39,      IF(('Funções Dados'!N47&lt;'Indices PF'!$F$42), 'Indices PF'!$F$39, 'Indices PF'!$G$39)),       IF((O47&lt;='Indices PF'!$D$40),       IF(('Funções Dados'!N47&lt;'Indices PF'!$E$42), 'Indices PF'!$E$40,       IF(('Funções Dados'!N47&lt;'Indices PF'!$F$42), 'Indices PF'!$F$40, 'Indices PF'!$G$40)),        IF((O47&gt;='Indices PF'!$D$41),        IF(('Funções Dados'!N47&lt;'Indices PF'!$E$42), 'Indices PF'!$E$41,        IF(('Funções Dados'!N47&lt;'Indices PF'!$F$42), 'Indices PF'!$F$41, 'Indices PF'!$G$41)))))))</f>
        <v/>
      </c>
      <c r="T47" s="120" t="str">
        <f aca="false">IF(OR(ISBLANK(N47),ISBLANK(O47)),"",  IF(M47="ILF",   IF((O47&lt;='Indices PF'!$D$31),   IF(('Funções Dados'!N47&lt;'Indices PF'!$E$34), N47*'Indices PF'!$J$31,   IF(('Funções Dados'!N47&lt;'Indices PF'!$F$34), N47*'Indices PF'!$K$31, N47*'Indices PF'!$L$31)),    IF((O47&lt;='Indices PF'!$D$32),    IF(('Funções Dados'!N47&lt;'Indices PF'!$E$34), N47*'Indices PF'!$J$32,    IF(('Funções Dados'!N47&lt;'Indices PF'!$F$34), N47*'Indices PF'!$K$32, N47*'Indices PF'!$L$32)),     IF((O47&gt;='Indices PF'!$D$33),     IF(('Funções Dados'!N47&lt;'Indices PF'!$E$34), N47*'Indices PF'!$J$33,     IF(('Funções Dados'!N47&lt;'Indices PF'!$F$34), N47*'Indices PF'!$K$33, N47*'Indices PF'!$L$33))))),     IF((O47&lt;='Indices PF'!$D$39),      IF(('Funções Dados'!N47&lt;'Indices PF'!$E$42), N47*'Indices PF'!$J$39,      IF(('Funções Dados'!N47&lt;'Indices PF'!$F$42), N47*'Indices PF'!$K$39, N47*'Indices PF'!$L$39)),       IF((O47&lt;='Indices PF'!$D$40),       IF(('Funções Dados'!N47&lt;'Indices PF'!$E$42), N47*'Indices PF'!$J$40,       IF(('Funções Dados'!N47&lt;'Indices PF'!$F$42), N47*'Indices PF'!$K$40, N47*'Indices PF'!$L$40)),        IF((O47&gt;='Indices PF'!$D$41),        IF(('Funções Dados'!N47&lt;'Indices PF'!$E$42), N47*'Indices PF'!$J$41,        IF(('Funções Dados'!N47&lt;'Indices PF'!$F$42), N47*'Indices PF'!$K$41, N47*'Indices PF'!$L$41)))))))</f>
        <v/>
      </c>
      <c r="U47" s="120" t="str">
        <f aca="false">IF(OR(ISBLANK(P47),ISBLANK(Q47)),"",  IF((Q47&lt;='Indices PF'!$D$47),  IF(('Funções Dados'!P47&lt;'Indices PF'!$E$50), P47*'Indices PF'!$J$47,  IF(('Funções Dados'!P47&lt;'Indices PF'!$F$50), P47*'Indices PF'!$K$47, P47*'Indices PF'!$L$47)),   IF((Q47&lt;='Indices PF'!$D$48),   IF(('Funções Dados'!P47&lt;'Indices PF'!$E$50), P47*'Indices PF'!$J$48,   IF(('Funções Dados'!P47&lt;'Indices PF'!$F$50), P47*'Indices PF'!$K$48, P47*'Indices PF'!$L$48)),    IF((Q47&gt;='Indices PF'!$D$49),    IF(('Funções Dados'!P47&lt;'Indices PF'!$E$50), P47*'Indices PF'!$J$49,    IF(('Funções Dados'!P47&lt;'Indices PF'!$F$50), P47*'Indices PF'!$K$49, P47*'Indices PF'!$L$49))))))</f>
        <v/>
      </c>
      <c r="V47" s="114"/>
      <c r="W47" s="114"/>
      <c r="X47" s="114"/>
      <c r="Y47" s="114"/>
      <c r="Z47" s="121"/>
      <c r="AA47" s="122"/>
      <c r="AB47" s="123" t="str">
        <f aca="false">IF(ISBLANK(AA47),"",IF(Z47="YES",(SUM(T47:U47)*AA47/100),""))</f>
        <v/>
      </c>
      <c r="AC47" s="126"/>
      <c r="AD47" s="126"/>
      <c r="AE47" s="128"/>
      <c r="AF47" s="129"/>
      <c r="AG47" s="129"/>
      <c r="AH47" s="33"/>
    </row>
    <row r="48" customFormat="false" ht="12.75" hidden="false" customHeight="true" outlineLevel="0" collapsed="false">
      <c r="A48" s="87"/>
      <c r="B48" s="111"/>
      <c r="C48" s="92"/>
      <c r="D48" s="113"/>
      <c r="E48" s="114"/>
      <c r="F48" s="114"/>
      <c r="G48" s="114"/>
      <c r="H48" s="114"/>
      <c r="I48" s="115"/>
      <c r="J48" s="115"/>
      <c r="K48" s="114"/>
      <c r="L48" s="116"/>
      <c r="M48" s="130"/>
      <c r="N48" s="131"/>
      <c r="O48" s="131"/>
      <c r="P48" s="131"/>
      <c r="Q48" s="131"/>
      <c r="R48" s="119" t="str">
        <f aca="false">IF(AND(ISTEXT(T48),ISTEXT(U48)),"",SUM(T48:U48)*'Indices PF'!$E$54)</f>
        <v/>
      </c>
      <c r="S48" s="119" t="str">
        <f aca="false">IF(OR(ISBLANK(N48),ISBLANK(O48)),"",  IF(M48="ILF",   IF((O48&lt;='Indices PF'!$D$31),   IF(('Funções Dados'!N48&lt;'Indices PF'!$E$34), 'Indices PF'!$E$31,   IF(('Funções Dados'!N48&lt;'Indices PF'!$F$34), 'Indices PF'!$F$31, 'Indices PF'!$G$31)),    IF((O48&lt;='Indices PF'!$D$32),    IF(('Funções Dados'!N48&lt;'Indices PF'!$E$34), 'Indices PF'!$E$32,    IF(('Funções Dados'!N48&lt;'Indices PF'!$F$34), 'Indices PF'!$F$32, 'Indices PF'!$G$32)),     IF((O48&gt;='Indices PF'!$D$33),     IF(('Funções Dados'!N48&lt;'Indices PF'!$E$34), 'Indices PF'!$E$33,     IF(('Funções Dados'!N48&lt;'Indices PF'!$F$34), 'Indices PF'!$F$33, 'Indices PF'!$G$33))))),     IF((O48&lt;='Indices PF'!$D$39),      IF(('Funções Dados'!N48&lt;'Indices PF'!$E$42), 'Indices PF'!$E$39,      IF(('Funções Dados'!N48&lt;'Indices PF'!$F$42), 'Indices PF'!$F$39, 'Indices PF'!$G$39)),       IF((O48&lt;='Indices PF'!$D$40),       IF(('Funções Dados'!N48&lt;'Indices PF'!$E$42), 'Indices PF'!$E$40,       IF(('Funções Dados'!N48&lt;'Indices PF'!$F$42), 'Indices PF'!$F$40, 'Indices PF'!$G$40)),        IF((O48&gt;='Indices PF'!$D$41),        IF(('Funções Dados'!N48&lt;'Indices PF'!$E$42), 'Indices PF'!$E$41,        IF(('Funções Dados'!N48&lt;'Indices PF'!$F$42), 'Indices PF'!$F$41, 'Indices PF'!$G$41)))))))</f>
        <v/>
      </c>
      <c r="T48" s="120" t="str">
        <f aca="false">IF(OR(ISBLANK(N48),ISBLANK(O48)),"",  IF(M48="ILF",   IF((O48&lt;='Indices PF'!$D$31),   IF(('Funções Dados'!N48&lt;'Indices PF'!$E$34), N48*'Indices PF'!$J$31,   IF(('Funções Dados'!N48&lt;'Indices PF'!$F$34), N48*'Indices PF'!$K$31, N48*'Indices PF'!$L$31)),    IF((O48&lt;='Indices PF'!$D$32),    IF(('Funções Dados'!N48&lt;'Indices PF'!$E$34), N48*'Indices PF'!$J$32,    IF(('Funções Dados'!N48&lt;'Indices PF'!$F$34), N48*'Indices PF'!$K$32, N48*'Indices PF'!$L$32)),     IF((O48&gt;='Indices PF'!$D$33),     IF(('Funções Dados'!N48&lt;'Indices PF'!$E$34), N48*'Indices PF'!$J$33,     IF(('Funções Dados'!N48&lt;'Indices PF'!$F$34), N48*'Indices PF'!$K$33, N48*'Indices PF'!$L$33))))),     IF((O48&lt;='Indices PF'!$D$39),      IF(('Funções Dados'!N48&lt;'Indices PF'!$E$42), N48*'Indices PF'!$J$39,      IF(('Funções Dados'!N48&lt;'Indices PF'!$F$42), N48*'Indices PF'!$K$39, N48*'Indices PF'!$L$39)),       IF((O48&lt;='Indices PF'!$D$40),       IF(('Funções Dados'!N48&lt;'Indices PF'!$E$42), N48*'Indices PF'!$J$40,       IF(('Funções Dados'!N48&lt;'Indices PF'!$F$42), N48*'Indices PF'!$K$40, N48*'Indices PF'!$L$40)),        IF((O48&gt;='Indices PF'!$D$41),        IF(('Funções Dados'!N48&lt;'Indices PF'!$E$42), N48*'Indices PF'!$J$41,        IF(('Funções Dados'!N48&lt;'Indices PF'!$F$42), N48*'Indices PF'!$K$41, N48*'Indices PF'!$L$41)))))))</f>
        <v/>
      </c>
      <c r="U48" s="120" t="str">
        <f aca="false">IF(OR(ISBLANK(P48),ISBLANK(Q48)),"",  IF((Q48&lt;='Indices PF'!$D$47),  IF(('Funções Dados'!P48&lt;'Indices PF'!$E$50), P48*'Indices PF'!$J$47,  IF(('Funções Dados'!P48&lt;'Indices PF'!$F$50), P48*'Indices PF'!$K$47, P48*'Indices PF'!$L$47)),   IF((Q48&lt;='Indices PF'!$D$48),   IF(('Funções Dados'!P48&lt;'Indices PF'!$E$50), P48*'Indices PF'!$J$48,   IF(('Funções Dados'!P48&lt;'Indices PF'!$F$50), P48*'Indices PF'!$K$48, P48*'Indices PF'!$L$48)),    IF((Q48&gt;='Indices PF'!$D$49),    IF(('Funções Dados'!P48&lt;'Indices PF'!$E$50), P48*'Indices PF'!$J$49,    IF(('Funções Dados'!P48&lt;'Indices PF'!$F$50), P48*'Indices PF'!$K$49, P48*'Indices PF'!$L$49))))))</f>
        <v/>
      </c>
      <c r="V48" s="114"/>
      <c r="W48" s="114"/>
      <c r="X48" s="114"/>
      <c r="Y48" s="114"/>
      <c r="Z48" s="121"/>
      <c r="AA48" s="122"/>
      <c r="AB48" s="123" t="str">
        <f aca="false">IF(ISBLANK(AA48),"",IF(Z48="YES",(SUM(T48:U48)*AA48/100),""))</f>
        <v/>
      </c>
      <c r="AC48" s="126"/>
      <c r="AD48" s="126"/>
      <c r="AE48" s="128"/>
      <c r="AF48" s="129"/>
      <c r="AG48" s="129"/>
      <c r="AH48" s="33"/>
    </row>
    <row r="49" customFormat="false" ht="12.75" hidden="false" customHeight="true" outlineLevel="0" collapsed="false">
      <c r="A49" s="87"/>
      <c r="B49" s="111"/>
      <c r="C49" s="92"/>
      <c r="D49" s="113"/>
      <c r="E49" s="114"/>
      <c r="F49" s="114"/>
      <c r="G49" s="114"/>
      <c r="H49" s="114"/>
      <c r="I49" s="115"/>
      <c r="J49" s="115"/>
      <c r="K49" s="114"/>
      <c r="L49" s="116"/>
      <c r="M49" s="130"/>
      <c r="N49" s="131"/>
      <c r="O49" s="131"/>
      <c r="P49" s="131"/>
      <c r="Q49" s="131"/>
      <c r="R49" s="119" t="str">
        <f aca="false">IF(AND(ISTEXT(T49),ISTEXT(U49)),"",SUM(T49:U49)*'Indices PF'!$E$54)</f>
        <v/>
      </c>
      <c r="S49" s="119" t="str">
        <f aca="false">IF(OR(ISBLANK(N49),ISBLANK(O49)),"",  IF(M49="ILF",   IF((O49&lt;='Indices PF'!$D$31),   IF(('Funções Dados'!N49&lt;'Indices PF'!$E$34), 'Indices PF'!$E$31,   IF(('Funções Dados'!N49&lt;'Indices PF'!$F$34), 'Indices PF'!$F$31, 'Indices PF'!$G$31)),    IF((O49&lt;='Indices PF'!$D$32),    IF(('Funções Dados'!N49&lt;'Indices PF'!$E$34), 'Indices PF'!$E$32,    IF(('Funções Dados'!N49&lt;'Indices PF'!$F$34), 'Indices PF'!$F$32, 'Indices PF'!$G$32)),     IF((O49&gt;='Indices PF'!$D$33),     IF(('Funções Dados'!N49&lt;'Indices PF'!$E$34), 'Indices PF'!$E$33,     IF(('Funções Dados'!N49&lt;'Indices PF'!$F$34), 'Indices PF'!$F$33, 'Indices PF'!$G$33))))),     IF((O49&lt;='Indices PF'!$D$39),      IF(('Funções Dados'!N49&lt;'Indices PF'!$E$42), 'Indices PF'!$E$39,      IF(('Funções Dados'!N49&lt;'Indices PF'!$F$42), 'Indices PF'!$F$39, 'Indices PF'!$G$39)),       IF((O49&lt;='Indices PF'!$D$40),       IF(('Funções Dados'!N49&lt;'Indices PF'!$E$42), 'Indices PF'!$E$40,       IF(('Funções Dados'!N49&lt;'Indices PF'!$F$42), 'Indices PF'!$F$40, 'Indices PF'!$G$40)),        IF((O49&gt;='Indices PF'!$D$41),        IF(('Funções Dados'!N49&lt;'Indices PF'!$E$42), 'Indices PF'!$E$41,        IF(('Funções Dados'!N49&lt;'Indices PF'!$F$42), 'Indices PF'!$F$41, 'Indices PF'!$G$41)))))))</f>
        <v/>
      </c>
      <c r="T49" s="120" t="str">
        <f aca="false">IF(OR(ISBLANK(N49),ISBLANK(O49)),"",  IF(M49="ILF",   IF((O49&lt;='Indices PF'!$D$31),   IF(('Funções Dados'!N49&lt;'Indices PF'!$E$34), N49*'Indices PF'!$J$31,   IF(('Funções Dados'!N49&lt;'Indices PF'!$F$34), N49*'Indices PF'!$K$31, N49*'Indices PF'!$L$31)),    IF((O49&lt;='Indices PF'!$D$32),    IF(('Funções Dados'!N49&lt;'Indices PF'!$E$34), N49*'Indices PF'!$J$32,    IF(('Funções Dados'!N49&lt;'Indices PF'!$F$34), N49*'Indices PF'!$K$32, N49*'Indices PF'!$L$32)),     IF((O49&gt;='Indices PF'!$D$33),     IF(('Funções Dados'!N49&lt;'Indices PF'!$E$34), N49*'Indices PF'!$J$33,     IF(('Funções Dados'!N49&lt;'Indices PF'!$F$34), N49*'Indices PF'!$K$33, N49*'Indices PF'!$L$33))))),     IF((O49&lt;='Indices PF'!$D$39),      IF(('Funções Dados'!N49&lt;'Indices PF'!$E$42), N49*'Indices PF'!$J$39,      IF(('Funções Dados'!N49&lt;'Indices PF'!$F$42), N49*'Indices PF'!$K$39, N49*'Indices PF'!$L$39)),       IF((O49&lt;='Indices PF'!$D$40),       IF(('Funções Dados'!N49&lt;'Indices PF'!$E$42), N49*'Indices PF'!$J$40,       IF(('Funções Dados'!N49&lt;'Indices PF'!$F$42), N49*'Indices PF'!$K$40, N49*'Indices PF'!$L$40)),        IF((O49&gt;='Indices PF'!$D$41),        IF(('Funções Dados'!N49&lt;'Indices PF'!$E$42), N49*'Indices PF'!$J$41,        IF(('Funções Dados'!N49&lt;'Indices PF'!$F$42), N49*'Indices PF'!$K$41, N49*'Indices PF'!$L$41)))))))</f>
        <v/>
      </c>
      <c r="U49" s="120" t="str">
        <f aca="false">IF(OR(ISBLANK(P49),ISBLANK(Q49)),"",  IF((Q49&lt;='Indices PF'!$D$47),  IF(('Funções Dados'!P49&lt;'Indices PF'!$E$50), P49*'Indices PF'!$J$47,  IF(('Funções Dados'!P49&lt;'Indices PF'!$F$50), P49*'Indices PF'!$K$47, P49*'Indices PF'!$L$47)),   IF((Q49&lt;='Indices PF'!$D$48),   IF(('Funções Dados'!P49&lt;'Indices PF'!$E$50), P49*'Indices PF'!$J$48,   IF(('Funções Dados'!P49&lt;'Indices PF'!$F$50), P49*'Indices PF'!$K$48, P49*'Indices PF'!$L$48)),    IF((Q49&gt;='Indices PF'!$D$49),    IF(('Funções Dados'!P49&lt;'Indices PF'!$E$50), P49*'Indices PF'!$J$49,    IF(('Funções Dados'!P49&lt;'Indices PF'!$F$50), P49*'Indices PF'!$K$49, P49*'Indices PF'!$L$49))))))</f>
        <v/>
      </c>
      <c r="V49" s="114"/>
      <c r="W49" s="114"/>
      <c r="X49" s="114"/>
      <c r="Y49" s="114"/>
      <c r="Z49" s="121"/>
      <c r="AA49" s="122"/>
      <c r="AB49" s="123" t="str">
        <f aca="false">IF(ISBLANK(AA49),"",IF(Z49="YES",(SUM(T49:U49)*AA49/100),""))</f>
        <v/>
      </c>
      <c r="AC49" s="126"/>
      <c r="AD49" s="126"/>
      <c r="AE49" s="128"/>
      <c r="AF49" s="129"/>
      <c r="AG49" s="129"/>
      <c r="AH49" s="87"/>
    </row>
    <row r="50" customFormat="false" ht="12.75" hidden="false" customHeight="true" outlineLevel="0" collapsed="false">
      <c r="A50" s="87"/>
      <c r="B50" s="111"/>
      <c r="C50" s="92"/>
      <c r="D50" s="113"/>
      <c r="E50" s="114"/>
      <c r="F50" s="114"/>
      <c r="G50" s="114"/>
      <c r="H50" s="114"/>
      <c r="I50" s="115"/>
      <c r="J50" s="115"/>
      <c r="K50" s="114"/>
      <c r="L50" s="116"/>
      <c r="M50" s="130"/>
      <c r="N50" s="131"/>
      <c r="O50" s="131"/>
      <c r="P50" s="131"/>
      <c r="Q50" s="131"/>
      <c r="R50" s="119" t="str">
        <f aca="false">IF(AND(ISTEXT(T50),ISTEXT(U50)),"",SUM(T50:U50)*'Indices PF'!$E$54)</f>
        <v/>
      </c>
      <c r="S50" s="119" t="str">
        <f aca="false">IF(OR(ISBLANK(N50),ISBLANK(O50)),"",  IF(M50="ILF",   IF((O50&lt;='Indices PF'!$D$31),   IF(('Funções Dados'!N50&lt;'Indices PF'!$E$34), 'Indices PF'!$E$31,   IF(('Funções Dados'!N50&lt;'Indices PF'!$F$34), 'Indices PF'!$F$31, 'Indices PF'!$G$31)),    IF((O50&lt;='Indices PF'!$D$32),    IF(('Funções Dados'!N50&lt;'Indices PF'!$E$34), 'Indices PF'!$E$32,    IF(('Funções Dados'!N50&lt;'Indices PF'!$F$34), 'Indices PF'!$F$32, 'Indices PF'!$G$32)),     IF((O50&gt;='Indices PF'!$D$33),     IF(('Funções Dados'!N50&lt;'Indices PF'!$E$34), 'Indices PF'!$E$33,     IF(('Funções Dados'!N50&lt;'Indices PF'!$F$34), 'Indices PF'!$F$33, 'Indices PF'!$G$33))))),     IF((O50&lt;='Indices PF'!$D$39),      IF(('Funções Dados'!N50&lt;'Indices PF'!$E$42), 'Indices PF'!$E$39,      IF(('Funções Dados'!N50&lt;'Indices PF'!$F$42), 'Indices PF'!$F$39, 'Indices PF'!$G$39)),       IF((O50&lt;='Indices PF'!$D$40),       IF(('Funções Dados'!N50&lt;'Indices PF'!$E$42), 'Indices PF'!$E$40,       IF(('Funções Dados'!N50&lt;'Indices PF'!$F$42), 'Indices PF'!$F$40, 'Indices PF'!$G$40)),        IF((O50&gt;='Indices PF'!$D$41),        IF(('Funções Dados'!N50&lt;'Indices PF'!$E$42), 'Indices PF'!$E$41,        IF(('Funções Dados'!N50&lt;'Indices PF'!$F$42), 'Indices PF'!$F$41, 'Indices PF'!$G$41)))))))</f>
        <v/>
      </c>
      <c r="T50" s="120" t="str">
        <f aca="false">IF(OR(ISBLANK(N50),ISBLANK(O50)),"",  IF(M50="ILF",   IF((O50&lt;='Indices PF'!$D$31),   IF(('Funções Dados'!N50&lt;'Indices PF'!$E$34), N50*'Indices PF'!$J$31,   IF(('Funções Dados'!N50&lt;'Indices PF'!$F$34), N50*'Indices PF'!$K$31, N50*'Indices PF'!$L$31)),    IF((O50&lt;='Indices PF'!$D$32),    IF(('Funções Dados'!N50&lt;'Indices PF'!$E$34), N50*'Indices PF'!$J$32,    IF(('Funções Dados'!N50&lt;'Indices PF'!$F$34), N50*'Indices PF'!$K$32, N50*'Indices PF'!$L$32)),     IF((O50&gt;='Indices PF'!$D$33),     IF(('Funções Dados'!N50&lt;'Indices PF'!$E$34), N50*'Indices PF'!$J$33,     IF(('Funções Dados'!N50&lt;'Indices PF'!$F$34), N50*'Indices PF'!$K$33, N50*'Indices PF'!$L$33))))),     IF((O50&lt;='Indices PF'!$D$39),      IF(('Funções Dados'!N50&lt;'Indices PF'!$E$42), N50*'Indices PF'!$J$39,      IF(('Funções Dados'!N50&lt;'Indices PF'!$F$42), N50*'Indices PF'!$K$39, N50*'Indices PF'!$L$39)),       IF((O50&lt;='Indices PF'!$D$40),       IF(('Funções Dados'!N50&lt;'Indices PF'!$E$42), N50*'Indices PF'!$J$40,       IF(('Funções Dados'!N50&lt;'Indices PF'!$F$42), N50*'Indices PF'!$K$40, N50*'Indices PF'!$L$40)),        IF((O50&gt;='Indices PF'!$D$41),        IF(('Funções Dados'!N50&lt;'Indices PF'!$E$42), N50*'Indices PF'!$J$41,        IF(('Funções Dados'!N50&lt;'Indices PF'!$F$42), N50*'Indices PF'!$K$41, N50*'Indices PF'!$L$41)))))))</f>
        <v/>
      </c>
      <c r="U50" s="120" t="str">
        <f aca="false">IF(OR(ISBLANK(P50),ISBLANK(Q50)),"",  IF((Q50&lt;='Indices PF'!$D$47),  IF(('Funções Dados'!P50&lt;'Indices PF'!$E$50), P50*'Indices PF'!$J$47,  IF(('Funções Dados'!P50&lt;'Indices PF'!$F$50), P50*'Indices PF'!$K$47, P50*'Indices PF'!$L$47)),   IF((Q50&lt;='Indices PF'!$D$48),   IF(('Funções Dados'!P50&lt;'Indices PF'!$E$50), P50*'Indices PF'!$J$48,   IF(('Funções Dados'!P50&lt;'Indices PF'!$F$50), P50*'Indices PF'!$K$48, P50*'Indices PF'!$L$48)),    IF((Q50&gt;='Indices PF'!$D$49),    IF(('Funções Dados'!P50&lt;'Indices PF'!$E$50), P50*'Indices PF'!$J$49,    IF(('Funções Dados'!P50&lt;'Indices PF'!$F$50), P50*'Indices PF'!$K$49, P50*'Indices PF'!$L$49))))))</f>
        <v/>
      </c>
      <c r="V50" s="114"/>
      <c r="W50" s="114"/>
      <c r="X50" s="114"/>
      <c r="Y50" s="114"/>
      <c r="Z50" s="121"/>
      <c r="AA50" s="122"/>
      <c r="AB50" s="123" t="str">
        <f aca="false">IF(ISBLANK(AA50),"",IF(Z50="YES",(SUM(T50:U50)*AA50/100),""))</f>
        <v/>
      </c>
      <c r="AC50" s="126"/>
      <c r="AD50" s="126"/>
      <c r="AE50" s="128"/>
      <c r="AF50" s="129"/>
      <c r="AG50" s="129"/>
      <c r="AH50" s="33"/>
    </row>
    <row r="51" customFormat="false" ht="12.75" hidden="false" customHeight="true" outlineLevel="0" collapsed="false">
      <c r="A51" s="87"/>
      <c r="B51" s="111"/>
      <c r="C51" s="92"/>
      <c r="D51" s="113"/>
      <c r="E51" s="114"/>
      <c r="F51" s="114"/>
      <c r="G51" s="114"/>
      <c r="H51" s="114"/>
      <c r="I51" s="115"/>
      <c r="J51" s="115"/>
      <c r="K51" s="114"/>
      <c r="L51" s="116"/>
      <c r="M51" s="130"/>
      <c r="N51" s="131"/>
      <c r="O51" s="131"/>
      <c r="P51" s="131"/>
      <c r="Q51" s="131"/>
      <c r="R51" s="119" t="str">
        <f aca="false">IF(AND(ISTEXT(T51),ISTEXT(U51)),"",SUM(T51:U51)*'Indices PF'!$E$54)</f>
        <v/>
      </c>
      <c r="S51" s="119" t="str">
        <f aca="false">IF(OR(ISBLANK(N51),ISBLANK(O51)),"",  IF(M51="ILF",   IF((O51&lt;='Indices PF'!$D$31),   IF(('Funções Dados'!N51&lt;'Indices PF'!$E$34), 'Indices PF'!$E$31,   IF(('Funções Dados'!N51&lt;'Indices PF'!$F$34), 'Indices PF'!$F$31, 'Indices PF'!$G$31)),    IF((O51&lt;='Indices PF'!$D$32),    IF(('Funções Dados'!N51&lt;'Indices PF'!$E$34), 'Indices PF'!$E$32,    IF(('Funções Dados'!N51&lt;'Indices PF'!$F$34), 'Indices PF'!$F$32, 'Indices PF'!$G$32)),     IF((O51&gt;='Indices PF'!$D$33),     IF(('Funções Dados'!N51&lt;'Indices PF'!$E$34), 'Indices PF'!$E$33,     IF(('Funções Dados'!N51&lt;'Indices PF'!$F$34), 'Indices PF'!$F$33, 'Indices PF'!$G$33))))),     IF((O51&lt;='Indices PF'!$D$39),      IF(('Funções Dados'!N51&lt;'Indices PF'!$E$42), 'Indices PF'!$E$39,      IF(('Funções Dados'!N51&lt;'Indices PF'!$F$42), 'Indices PF'!$F$39, 'Indices PF'!$G$39)),       IF((O51&lt;='Indices PF'!$D$40),       IF(('Funções Dados'!N51&lt;'Indices PF'!$E$42), 'Indices PF'!$E$40,       IF(('Funções Dados'!N51&lt;'Indices PF'!$F$42), 'Indices PF'!$F$40, 'Indices PF'!$G$40)),        IF((O51&gt;='Indices PF'!$D$41),        IF(('Funções Dados'!N51&lt;'Indices PF'!$E$42), 'Indices PF'!$E$41,        IF(('Funções Dados'!N51&lt;'Indices PF'!$F$42), 'Indices PF'!$F$41, 'Indices PF'!$G$41)))))))</f>
        <v/>
      </c>
      <c r="T51" s="120" t="str">
        <f aca="false">IF(OR(ISBLANK(N51),ISBLANK(O51)),"",  IF(M51="ILF",   IF((O51&lt;='Indices PF'!$D$31),   IF(('Funções Dados'!N51&lt;'Indices PF'!$E$34), N51*'Indices PF'!$J$31,   IF(('Funções Dados'!N51&lt;'Indices PF'!$F$34), N51*'Indices PF'!$K$31, N51*'Indices PF'!$L$31)),    IF((O51&lt;='Indices PF'!$D$32),    IF(('Funções Dados'!N51&lt;'Indices PF'!$E$34), N51*'Indices PF'!$J$32,    IF(('Funções Dados'!N51&lt;'Indices PF'!$F$34), N51*'Indices PF'!$K$32, N51*'Indices PF'!$L$32)),     IF((O51&gt;='Indices PF'!$D$33),     IF(('Funções Dados'!N51&lt;'Indices PF'!$E$34), N51*'Indices PF'!$J$33,     IF(('Funções Dados'!N51&lt;'Indices PF'!$F$34), N51*'Indices PF'!$K$33, N51*'Indices PF'!$L$33))))),     IF((O51&lt;='Indices PF'!$D$39),      IF(('Funções Dados'!N51&lt;'Indices PF'!$E$42), N51*'Indices PF'!$J$39,      IF(('Funções Dados'!N51&lt;'Indices PF'!$F$42), N51*'Indices PF'!$K$39, N51*'Indices PF'!$L$39)),       IF((O51&lt;='Indices PF'!$D$40),       IF(('Funções Dados'!N51&lt;'Indices PF'!$E$42), N51*'Indices PF'!$J$40,       IF(('Funções Dados'!N51&lt;'Indices PF'!$F$42), N51*'Indices PF'!$K$40, N51*'Indices PF'!$L$40)),        IF((O51&gt;='Indices PF'!$D$41),        IF(('Funções Dados'!N51&lt;'Indices PF'!$E$42), N51*'Indices PF'!$J$41,        IF(('Funções Dados'!N51&lt;'Indices PF'!$F$42), N51*'Indices PF'!$K$41, N51*'Indices PF'!$L$41)))))))</f>
        <v/>
      </c>
      <c r="U51" s="120" t="str">
        <f aca="false">IF(OR(ISBLANK(P51),ISBLANK(Q51)),"",  IF((Q51&lt;='Indices PF'!$D$47),  IF(('Funções Dados'!P51&lt;'Indices PF'!$E$50), P51*'Indices PF'!$J$47,  IF(('Funções Dados'!P51&lt;'Indices PF'!$F$50), P51*'Indices PF'!$K$47, P51*'Indices PF'!$L$47)),   IF((Q51&lt;='Indices PF'!$D$48),   IF(('Funções Dados'!P51&lt;'Indices PF'!$E$50), P51*'Indices PF'!$J$48,   IF(('Funções Dados'!P51&lt;'Indices PF'!$F$50), P51*'Indices PF'!$K$48, P51*'Indices PF'!$L$48)),    IF((Q51&gt;='Indices PF'!$D$49),    IF(('Funções Dados'!P51&lt;'Indices PF'!$E$50), P51*'Indices PF'!$J$49,    IF(('Funções Dados'!P51&lt;'Indices PF'!$F$50), P51*'Indices PF'!$K$49, P51*'Indices PF'!$L$49))))))</f>
        <v/>
      </c>
      <c r="V51" s="114"/>
      <c r="W51" s="114"/>
      <c r="X51" s="114"/>
      <c r="Y51" s="114"/>
      <c r="Z51" s="121"/>
      <c r="AA51" s="122"/>
      <c r="AB51" s="123" t="str">
        <f aca="false">IF(ISBLANK(AA51),"",IF(Z51="YES",(SUM(T51:U51)*AA51/100),""))</f>
        <v/>
      </c>
      <c r="AC51" s="126"/>
      <c r="AD51" s="126"/>
      <c r="AE51" s="128"/>
      <c r="AF51" s="129"/>
      <c r="AG51" s="129"/>
      <c r="AH51" s="33"/>
    </row>
    <row r="52" customFormat="false" ht="12.75" hidden="false" customHeight="true" outlineLevel="0" collapsed="false">
      <c r="A52" s="87"/>
      <c r="B52" s="111"/>
      <c r="C52" s="92"/>
      <c r="D52" s="113"/>
      <c r="E52" s="114"/>
      <c r="F52" s="114"/>
      <c r="G52" s="114"/>
      <c r="H52" s="114"/>
      <c r="I52" s="115"/>
      <c r="J52" s="115"/>
      <c r="K52" s="114"/>
      <c r="L52" s="116"/>
      <c r="M52" s="130"/>
      <c r="N52" s="131"/>
      <c r="O52" s="131"/>
      <c r="P52" s="131"/>
      <c r="Q52" s="131"/>
      <c r="R52" s="119" t="str">
        <f aca="false">IF(AND(ISTEXT(T52),ISTEXT(U52)),"",SUM(T52:U52)*'Indices PF'!$E$54)</f>
        <v/>
      </c>
      <c r="S52" s="119" t="str">
        <f aca="false">IF(OR(ISBLANK(N52),ISBLANK(O52)),"",  IF(M52="ILF",   IF((O52&lt;='Indices PF'!$D$31),   IF(('Funções Dados'!N52&lt;'Indices PF'!$E$34), 'Indices PF'!$E$31,   IF(('Funções Dados'!N52&lt;'Indices PF'!$F$34), 'Indices PF'!$F$31, 'Indices PF'!$G$31)),    IF((O52&lt;='Indices PF'!$D$32),    IF(('Funções Dados'!N52&lt;'Indices PF'!$E$34), 'Indices PF'!$E$32,    IF(('Funções Dados'!N52&lt;'Indices PF'!$F$34), 'Indices PF'!$F$32, 'Indices PF'!$G$32)),     IF((O52&gt;='Indices PF'!$D$33),     IF(('Funções Dados'!N52&lt;'Indices PF'!$E$34), 'Indices PF'!$E$33,     IF(('Funções Dados'!N52&lt;'Indices PF'!$F$34), 'Indices PF'!$F$33, 'Indices PF'!$G$33))))),     IF((O52&lt;='Indices PF'!$D$39),      IF(('Funções Dados'!N52&lt;'Indices PF'!$E$42), 'Indices PF'!$E$39,      IF(('Funções Dados'!N52&lt;'Indices PF'!$F$42), 'Indices PF'!$F$39, 'Indices PF'!$G$39)),       IF((O52&lt;='Indices PF'!$D$40),       IF(('Funções Dados'!N52&lt;'Indices PF'!$E$42), 'Indices PF'!$E$40,       IF(('Funções Dados'!N52&lt;'Indices PF'!$F$42), 'Indices PF'!$F$40, 'Indices PF'!$G$40)),        IF((O52&gt;='Indices PF'!$D$41),        IF(('Funções Dados'!N52&lt;'Indices PF'!$E$42), 'Indices PF'!$E$41,        IF(('Funções Dados'!N52&lt;'Indices PF'!$F$42), 'Indices PF'!$F$41, 'Indices PF'!$G$41)))))))</f>
        <v/>
      </c>
      <c r="T52" s="120" t="str">
        <f aca="false">IF(OR(ISBLANK(N52),ISBLANK(O52)),"",  IF(M52="ILF",   IF((O52&lt;='Indices PF'!$D$31),   IF(('Funções Dados'!N52&lt;'Indices PF'!$E$34), N52*'Indices PF'!$J$31,   IF(('Funções Dados'!N52&lt;'Indices PF'!$F$34), N52*'Indices PF'!$K$31, N52*'Indices PF'!$L$31)),    IF((O52&lt;='Indices PF'!$D$32),    IF(('Funções Dados'!N52&lt;'Indices PF'!$E$34), N52*'Indices PF'!$J$32,    IF(('Funções Dados'!N52&lt;'Indices PF'!$F$34), N52*'Indices PF'!$K$32, N52*'Indices PF'!$L$32)),     IF((O52&gt;='Indices PF'!$D$33),     IF(('Funções Dados'!N52&lt;'Indices PF'!$E$34), N52*'Indices PF'!$J$33,     IF(('Funções Dados'!N52&lt;'Indices PF'!$F$34), N52*'Indices PF'!$K$33, N52*'Indices PF'!$L$33))))),     IF((O52&lt;='Indices PF'!$D$39),      IF(('Funções Dados'!N52&lt;'Indices PF'!$E$42), N52*'Indices PF'!$J$39,      IF(('Funções Dados'!N52&lt;'Indices PF'!$F$42), N52*'Indices PF'!$K$39, N52*'Indices PF'!$L$39)),       IF((O52&lt;='Indices PF'!$D$40),       IF(('Funções Dados'!N52&lt;'Indices PF'!$E$42), N52*'Indices PF'!$J$40,       IF(('Funções Dados'!N52&lt;'Indices PF'!$F$42), N52*'Indices PF'!$K$40, N52*'Indices PF'!$L$40)),        IF((O52&gt;='Indices PF'!$D$41),        IF(('Funções Dados'!N52&lt;'Indices PF'!$E$42), N52*'Indices PF'!$J$41,        IF(('Funções Dados'!N52&lt;'Indices PF'!$F$42), N52*'Indices PF'!$K$41, N52*'Indices PF'!$L$41)))))))</f>
        <v/>
      </c>
      <c r="U52" s="120" t="str">
        <f aca="false">IF(OR(ISBLANK(P52),ISBLANK(Q52)),"",  IF((Q52&lt;='Indices PF'!$D$47),  IF(('Funções Dados'!P52&lt;'Indices PF'!$E$50), P52*'Indices PF'!$J$47,  IF(('Funções Dados'!P52&lt;'Indices PF'!$F$50), P52*'Indices PF'!$K$47, P52*'Indices PF'!$L$47)),   IF((Q52&lt;='Indices PF'!$D$48),   IF(('Funções Dados'!P52&lt;'Indices PF'!$E$50), P52*'Indices PF'!$J$48,   IF(('Funções Dados'!P52&lt;'Indices PF'!$F$50), P52*'Indices PF'!$K$48, P52*'Indices PF'!$L$48)),    IF((Q52&gt;='Indices PF'!$D$49),    IF(('Funções Dados'!P52&lt;'Indices PF'!$E$50), P52*'Indices PF'!$J$49,    IF(('Funções Dados'!P52&lt;'Indices PF'!$F$50), P52*'Indices PF'!$K$49, P52*'Indices PF'!$L$49))))))</f>
        <v/>
      </c>
      <c r="V52" s="114"/>
      <c r="W52" s="114"/>
      <c r="X52" s="114"/>
      <c r="Y52" s="114"/>
      <c r="Z52" s="121"/>
      <c r="AA52" s="122"/>
      <c r="AB52" s="123" t="str">
        <f aca="false">IF(ISBLANK(AA52),"",IF(Z52="YES",(SUM(T52:U52)*AA52/100),""))</f>
        <v/>
      </c>
      <c r="AC52" s="126"/>
      <c r="AD52" s="126"/>
      <c r="AE52" s="128"/>
      <c r="AF52" s="129"/>
      <c r="AG52" s="129"/>
      <c r="AH52" s="33"/>
    </row>
    <row r="53" customFormat="false" ht="12.75" hidden="false" customHeight="true" outlineLevel="0" collapsed="false">
      <c r="A53" s="87"/>
      <c r="B53" s="111"/>
      <c r="C53" s="92"/>
      <c r="D53" s="113"/>
      <c r="E53" s="114"/>
      <c r="F53" s="114"/>
      <c r="G53" s="114"/>
      <c r="H53" s="114"/>
      <c r="I53" s="115"/>
      <c r="J53" s="115"/>
      <c r="K53" s="114"/>
      <c r="L53" s="116"/>
      <c r="M53" s="130"/>
      <c r="N53" s="131"/>
      <c r="O53" s="131"/>
      <c r="P53" s="131"/>
      <c r="Q53" s="131"/>
      <c r="R53" s="119" t="str">
        <f aca="false">IF(AND(ISTEXT(T53),ISTEXT(U53)),"",SUM(T53:U53)*'Indices PF'!$E$54)</f>
        <v/>
      </c>
      <c r="S53" s="119" t="str">
        <f aca="false">IF(OR(ISBLANK(N53),ISBLANK(O53)),"",  IF(M53="ILF",   IF((O53&lt;='Indices PF'!$D$31),   IF(('Funções Dados'!N53&lt;'Indices PF'!$E$34), 'Indices PF'!$E$31,   IF(('Funções Dados'!N53&lt;'Indices PF'!$F$34), 'Indices PF'!$F$31, 'Indices PF'!$G$31)),    IF((O53&lt;='Indices PF'!$D$32),    IF(('Funções Dados'!N53&lt;'Indices PF'!$E$34), 'Indices PF'!$E$32,    IF(('Funções Dados'!N53&lt;'Indices PF'!$F$34), 'Indices PF'!$F$32, 'Indices PF'!$G$32)),     IF((O53&gt;='Indices PF'!$D$33),     IF(('Funções Dados'!N53&lt;'Indices PF'!$E$34), 'Indices PF'!$E$33,     IF(('Funções Dados'!N53&lt;'Indices PF'!$F$34), 'Indices PF'!$F$33, 'Indices PF'!$G$33))))),     IF((O53&lt;='Indices PF'!$D$39),      IF(('Funções Dados'!N53&lt;'Indices PF'!$E$42), 'Indices PF'!$E$39,      IF(('Funções Dados'!N53&lt;'Indices PF'!$F$42), 'Indices PF'!$F$39, 'Indices PF'!$G$39)),       IF((O53&lt;='Indices PF'!$D$40),       IF(('Funções Dados'!N53&lt;'Indices PF'!$E$42), 'Indices PF'!$E$40,       IF(('Funções Dados'!N53&lt;'Indices PF'!$F$42), 'Indices PF'!$F$40, 'Indices PF'!$G$40)),        IF((O53&gt;='Indices PF'!$D$41),        IF(('Funções Dados'!N53&lt;'Indices PF'!$E$42), 'Indices PF'!$E$41,        IF(('Funções Dados'!N53&lt;'Indices PF'!$F$42), 'Indices PF'!$F$41, 'Indices PF'!$G$41)))))))</f>
        <v/>
      </c>
      <c r="T53" s="120" t="str">
        <f aca="false">IF(OR(ISBLANK(N53),ISBLANK(O53)),"",  IF(M53="ILF",   IF((O53&lt;='Indices PF'!$D$31),   IF(('Funções Dados'!N53&lt;'Indices PF'!$E$34), N53*'Indices PF'!$J$31,   IF(('Funções Dados'!N53&lt;'Indices PF'!$F$34), N53*'Indices PF'!$K$31, N53*'Indices PF'!$L$31)),    IF((O53&lt;='Indices PF'!$D$32),    IF(('Funções Dados'!N53&lt;'Indices PF'!$E$34), N53*'Indices PF'!$J$32,    IF(('Funções Dados'!N53&lt;'Indices PF'!$F$34), N53*'Indices PF'!$K$32, N53*'Indices PF'!$L$32)),     IF((O53&gt;='Indices PF'!$D$33),     IF(('Funções Dados'!N53&lt;'Indices PF'!$E$34), N53*'Indices PF'!$J$33,     IF(('Funções Dados'!N53&lt;'Indices PF'!$F$34), N53*'Indices PF'!$K$33, N53*'Indices PF'!$L$33))))),     IF((O53&lt;='Indices PF'!$D$39),      IF(('Funções Dados'!N53&lt;'Indices PF'!$E$42), N53*'Indices PF'!$J$39,      IF(('Funções Dados'!N53&lt;'Indices PF'!$F$42), N53*'Indices PF'!$K$39, N53*'Indices PF'!$L$39)),       IF((O53&lt;='Indices PF'!$D$40),       IF(('Funções Dados'!N53&lt;'Indices PF'!$E$42), N53*'Indices PF'!$J$40,       IF(('Funções Dados'!N53&lt;'Indices PF'!$F$42), N53*'Indices PF'!$K$40, N53*'Indices PF'!$L$40)),        IF((O53&gt;='Indices PF'!$D$41),        IF(('Funções Dados'!N53&lt;'Indices PF'!$E$42), N53*'Indices PF'!$J$41,        IF(('Funções Dados'!N53&lt;'Indices PF'!$F$42), N53*'Indices PF'!$K$41, N53*'Indices PF'!$L$41)))))))</f>
        <v/>
      </c>
      <c r="U53" s="120" t="str">
        <f aca="false">IF(OR(ISBLANK(P53),ISBLANK(Q53)),"",  IF((Q53&lt;='Indices PF'!$D$47),  IF(('Funções Dados'!P53&lt;'Indices PF'!$E$50), P53*'Indices PF'!$J$47,  IF(('Funções Dados'!P53&lt;'Indices PF'!$F$50), P53*'Indices PF'!$K$47, P53*'Indices PF'!$L$47)),   IF((Q53&lt;='Indices PF'!$D$48),   IF(('Funções Dados'!P53&lt;'Indices PF'!$E$50), P53*'Indices PF'!$J$48,   IF(('Funções Dados'!P53&lt;'Indices PF'!$F$50), P53*'Indices PF'!$K$48, P53*'Indices PF'!$L$48)),    IF((Q53&gt;='Indices PF'!$D$49),    IF(('Funções Dados'!P53&lt;'Indices PF'!$E$50), P53*'Indices PF'!$J$49,    IF(('Funções Dados'!P53&lt;'Indices PF'!$F$50), P53*'Indices PF'!$K$49, P53*'Indices PF'!$L$49))))))</f>
        <v/>
      </c>
      <c r="V53" s="114"/>
      <c r="W53" s="114"/>
      <c r="X53" s="114"/>
      <c r="Y53" s="114"/>
      <c r="Z53" s="121"/>
      <c r="AA53" s="122"/>
      <c r="AB53" s="123" t="str">
        <f aca="false">IF(ISBLANK(AA53),"",IF(Z53="YES",(SUM(T53:U53)*AA53/100),""))</f>
        <v/>
      </c>
      <c r="AC53" s="126"/>
      <c r="AD53" s="126"/>
      <c r="AE53" s="128"/>
      <c r="AF53" s="129"/>
      <c r="AG53" s="129"/>
      <c r="AH53" s="33"/>
    </row>
    <row r="54" customFormat="false" ht="12.75" hidden="false" customHeight="true" outlineLevel="0" collapsed="false">
      <c r="A54" s="87"/>
      <c r="B54" s="111"/>
      <c r="C54" s="92"/>
      <c r="D54" s="113"/>
      <c r="E54" s="114"/>
      <c r="F54" s="114"/>
      <c r="G54" s="114"/>
      <c r="H54" s="114"/>
      <c r="I54" s="115"/>
      <c r="J54" s="115"/>
      <c r="K54" s="114"/>
      <c r="L54" s="116"/>
      <c r="M54" s="130"/>
      <c r="N54" s="131"/>
      <c r="O54" s="131"/>
      <c r="P54" s="131"/>
      <c r="Q54" s="131"/>
      <c r="R54" s="119" t="str">
        <f aca="false">IF(AND(ISTEXT(T54),ISTEXT(U54)),"",SUM(T54:U54)*'Indices PF'!$E$54)</f>
        <v/>
      </c>
      <c r="S54" s="119" t="str">
        <f aca="false">IF(OR(ISBLANK(N54),ISBLANK(O54)),"",  IF(M54="ILF",   IF((O54&lt;='Indices PF'!$D$31),   IF(('Funções Dados'!N54&lt;'Indices PF'!$E$34), 'Indices PF'!$E$31,   IF(('Funções Dados'!N54&lt;'Indices PF'!$F$34), 'Indices PF'!$F$31, 'Indices PF'!$G$31)),    IF((O54&lt;='Indices PF'!$D$32),    IF(('Funções Dados'!N54&lt;'Indices PF'!$E$34), 'Indices PF'!$E$32,    IF(('Funções Dados'!N54&lt;'Indices PF'!$F$34), 'Indices PF'!$F$32, 'Indices PF'!$G$32)),     IF((O54&gt;='Indices PF'!$D$33),     IF(('Funções Dados'!N54&lt;'Indices PF'!$E$34), 'Indices PF'!$E$33,     IF(('Funções Dados'!N54&lt;'Indices PF'!$F$34), 'Indices PF'!$F$33, 'Indices PF'!$G$33))))),     IF((O54&lt;='Indices PF'!$D$39),      IF(('Funções Dados'!N54&lt;'Indices PF'!$E$42), 'Indices PF'!$E$39,      IF(('Funções Dados'!N54&lt;'Indices PF'!$F$42), 'Indices PF'!$F$39, 'Indices PF'!$G$39)),       IF((O54&lt;='Indices PF'!$D$40),       IF(('Funções Dados'!N54&lt;'Indices PF'!$E$42), 'Indices PF'!$E$40,       IF(('Funções Dados'!N54&lt;'Indices PF'!$F$42), 'Indices PF'!$F$40, 'Indices PF'!$G$40)),        IF((O54&gt;='Indices PF'!$D$41),        IF(('Funções Dados'!N54&lt;'Indices PF'!$E$42), 'Indices PF'!$E$41,        IF(('Funções Dados'!N54&lt;'Indices PF'!$F$42), 'Indices PF'!$F$41, 'Indices PF'!$G$41)))))))</f>
        <v/>
      </c>
      <c r="T54" s="120" t="str">
        <f aca="false">IF(OR(ISBLANK(N54),ISBLANK(O54)),"",  IF(M54="ILF",   IF((O54&lt;='Indices PF'!$D$31),   IF(('Funções Dados'!N54&lt;'Indices PF'!$E$34), N54*'Indices PF'!$J$31,   IF(('Funções Dados'!N54&lt;'Indices PF'!$F$34), N54*'Indices PF'!$K$31, N54*'Indices PF'!$L$31)),    IF((O54&lt;='Indices PF'!$D$32),    IF(('Funções Dados'!N54&lt;'Indices PF'!$E$34), N54*'Indices PF'!$J$32,    IF(('Funções Dados'!N54&lt;'Indices PF'!$F$34), N54*'Indices PF'!$K$32, N54*'Indices PF'!$L$32)),     IF((O54&gt;='Indices PF'!$D$33),     IF(('Funções Dados'!N54&lt;'Indices PF'!$E$34), N54*'Indices PF'!$J$33,     IF(('Funções Dados'!N54&lt;'Indices PF'!$F$34), N54*'Indices PF'!$K$33, N54*'Indices PF'!$L$33))))),     IF((O54&lt;='Indices PF'!$D$39),      IF(('Funções Dados'!N54&lt;'Indices PF'!$E$42), N54*'Indices PF'!$J$39,      IF(('Funções Dados'!N54&lt;'Indices PF'!$F$42), N54*'Indices PF'!$K$39, N54*'Indices PF'!$L$39)),       IF((O54&lt;='Indices PF'!$D$40),       IF(('Funções Dados'!N54&lt;'Indices PF'!$E$42), N54*'Indices PF'!$J$40,       IF(('Funções Dados'!N54&lt;'Indices PF'!$F$42), N54*'Indices PF'!$K$40, N54*'Indices PF'!$L$40)),        IF((O54&gt;='Indices PF'!$D$41),        IF(('Funções Dados'!N54&lt;'Indices PF'!$E$42), N54*'Indices PF'!$J$41,        IF(('Funções Dados'!N54&lt;'Indices PF'!$F$42), N54*'Indices PF'!$K$41, N54*'Indices PF'!$L$41)))))))</f>
        <v/>
      </c>
      <c r="U54" s="120" t="str">
        <f aca="false">IF(OR(ISBLANK(P54),ISBLANK(Q54)),"",  IF((Q54&lt;='Indices PF'!$D$47),  IF(('Funções Dados'!P54&lt;'Indices PF'!$E$50), P54*'Indices PF'!$J$47,  IF(('Funções Dados'!P54&lt;'Indices PF'!$F$50), P54*'Indices PF'!$K$47, P54*'Indices PF'!$L$47)),   IF((Q54&lt;='Indices PF'!$D$48),   IF(('Funções Dados'!P54&lt;'Indices PF'!$E$50), P54*'Indices PF'!$J$48,   IF(('Funções Dados'!P54&lt;'Indices PF'!$F$50), P54*'Indices PF'!$K$48, P54*'Indices PF'!$L$48)),    IF((Q54&gt;='Indices PF'!$D$49),    IF(('Funções Dados'!P54&lt;'Indices PF'!$E$50), P54*'Indices PF'!$J$49,    IF(('Funções Dados'!P54&lt;'Indices PF'!$F$50), P54*'Indices PF'!$K$49, P54*'Indices PF'!$L$49))))))</f>
        <v/>
      </c>
      <c r="V54" s="114"/>
      <c r="W54" s="114"/>
      <c r="X54" s="114"/>
      <c r="Y54" s="114"/>
      <c r="Z54" s="121"/>
      <c r="AA54" s="122"/>
      <c r="AB54" s="123" t="str">
        <f aca="false">IF(ISBLANK(AA54),"",IF(Z54="YES",(SUM(T54:U54)*AA54/100),""))</f>
        <v/>
      </c>
      <c r="AC54" s="126"/>
      <c r="AD54" s="92"/>
      <c r="AE54" s="126"/>
      <c r="AF54" s="126"/>
      <c r="AG54" s="129"/>
      <c r="AH54" s="33"/>
    </row>
    <row r="55" customFormat="false" ht="12.75" hidden="false" customHeight="true" outlineLevel="0" collapsed="false">
      <c r="A55" s="87"/>
      <c r="B55" s="111"/>
      <c r="C55" s="92"/>
      <c r="D55" s="113"/>
      <c r="E55" s="114"/>
      <c r="F55" s="114"/>
      <c r="G55" s="114"/>
      <c r="H55" s="114"/>
      <c r="I55" s="115"/>
      <c r="J55" s="115"/>
      <c r="K55" s="114"/>
      <c r="L55" s="116"/>
      <c r="M55" s="130"/>
      <c r="N55" s="131"/>
      <c r="O55" s="131"/>
      <c r="P55" s="131"/>
      <c r="Q55" s="131"/>
      <c r="R55" s="119" t="str">
        <f aca="false">IF(AND(ISTEXT(T55),ISTEXT(U55)),"",SUM(T55:U55)*'Indices PF'!$E$54)</f>
        <v/>
      </c>
      <c r="S55" s="119" t="str">
        <f aca="false">IF(OR(ISBLANK(N55),ISBLANK(O55)),"",  IF(M55="ILF",   IF((O55&lt;='Indices PF'!$D$31),   IF(('Funções Dados'!N55&lt;'Indices PF'!$E$34), 'Indices PF'!$E$31,   IF(('Funções Dados'!N55&lt;'Indices PF'!$F$34), 'Indices PF'!$F$31, 'Indices PF'!$G$31)),    IF((O55&lt;='Indices PF'!$D$32),    IF(('Funções Dados'!N55&lt;'Indices PF'!$E$34), 'Indices PF'!$E$32,    IF(('Funções Dados'!N55&lt;'Indices PF'!$F$34), 'Indices PF'!$F$32, 'Indices PF'!$G$32)),     IF((O55&gt;='Indices PF'!$D$33),     IF(('Funções Dados'!N55&lt;'Indices PF'!$E$34), 'Indices PF'!$E$33,     IF(('Funções Dados'!N55&lt;'Indices PF'!$F$34), 'Indices PF'!$F$33, 'Indices PF'!$G$33))))),     IF((O55&lt;='Indices PF'!$D$39),      IF(('Funções Dados'!N55&lt;'Indices PF'!$E$42), 'Indices PF'!$E$39,      IF(('Funções Dados'!N55&lt;'Indices PF'!$F$42), 'Indices PF'!$F$39, 'Indices PF'!$G$39)),       IF((O55&lt;='Indices PF'!$D$40),       IF(('Funções Dados'!N55&lt;'Indices PF'!$E$42), 'Indices PF'!$E$40,       IF(('Funções Dados'!N55&lt;'Indices PF'!$F$42), 'Indices PF'!$F$40, 'Indices PF'!$G$40)),        IF((O55&gt;='Indices PF'!$D$41),        IF(('Funções Dados'!N55&lt;'Indices PF'!$E$42), 'Indices PF'!$E$41,        IF(('Funções Dados'!N55&lt;'Indices PF'!$F$42), 'Indices PF'!$F$41, 'Indices PF'!$G$41)))))))</f>
        <v/>
      </c>
      <c r="T55" s="120" t="str">
        <f aca="false">IF(OR(ISBLANK(N55),ISBLANK(O55)),"",  IF(M55="ILF",   IF((O55&lt;='Indices PF'!$D$31),   IF(('Funções Dados'!N55&lt;'Indices PF'!$E$34), N55*'Indices PF'!$J$31,   IF(('Funções Dados'!N55&lt;'Indices PF'!$F$34), N55*'Indices PF'!$K$31, N55*'Indices PF'!$L$31)),    IF((O55&lt;='Indices PF'!$D$32),    IF(('Funções Dados'!N55&lt;'Indices PF'!$E$34), N55*'Indices PF'!$J$32,    IF(('Funções Dados'!N55&lt;'Indices PF'!$F$34), N55*'Indices PF'!$K$32, N55*'Indices PF'!$L$32)),     IF((O55&gt;='Indices PF'!$D$33),     IF(('Funções Dados'!N55&lt;'Indices PF'!$E$34), N55*'Indices PF'!$J$33,     IF(('Funções Dados'!N55&lt;'Indices PF'!$F$34), N55*'Indices PF'!$K$33, N55*'Indices PF'!$L$33))))),     IF((O55&lt;='Indices PF'!$D$39),      IF(('Funções Dados'!N55&lt;'Indices PF'!$E$42), N55*'Indices PF'!$J$39,      IF(('Funções Dados'!N55&lt;'Indices PF'!$F$42), N55*'Indices PF'!$K$39, N55*'Indices PF'!$L$39)),       IF((O55&lt;='Indices PF'!$D$40),       IF(('Funções Dados'!N55&lt;'Indices PF'!$E$42), N55*'Indices PF'!$J$40,       IF(('Funções Dados'!N55&lt;'Indices PF'!$F$42), N55*'Indices PF'!$K$40, N55*'Indices PF'!$L$40)),        IF((O55&gt;='Indices PF'!$D$41),        IF(('Funções Dados'!N55&lt;'Indices PF'!$E$42), N55*'Indices PF'!$J$41,        IF(('Funções Dados'!N55&lt;'Indices PF'!$F$42), N55*'Indices PF'!$K$41, N55*'Indices PF'!$L$41)))))))</f>
        <v/>
      </c>
      <c r="U55" s="120" t="str">
        <f aca="false">IF(OR(ISBLANK(P55),ISBLANK(Q55)),"",  IF((Q55&lt;='Indices PF'!$D$47),  IF(('Funções Dados'!P55&lt;'Indices PF'!$E$50), P55*'Indices PF'!$J$47,  IF(('Funções Dados'!P55&lt;'Indices PF'!$F$50), P55*'Indices PF'!$K$47, P55*'Indices PF'!$L$47)),   IF((Q55&lt;='Indices PF'!$D$48),   IF(('Funções Dados'!P55&lt;'Indices PF'!$E$50), P55*'Indices PF'!$J$48,   IF(('Funções Dados'!P55&lt;'Indices PF'!$F$50), P55*'Indices PF'!$K$48, P55*'Indices PF'!$L$48)),    IF((Q55&gt;='Indices PF'!$D$49),    IF(('Funções Dados'!P55&lt;'Indices PF'!$E$50), P55*'Indices PF'!$J$49,    IF(('Funções Dados'!P55&lt;'Indices PF'!$F$50), P55*'Indices PF'!$K$49, P55*'Indices PF'!$L$49))))))</f>
        <v/>
      </c>
      <c r="V55" s="114"/>
      <c r="W55" s="114"/>
      <c r="X55" s="114"/>
      <c r="Y55" s="114"/>
      <c r="Z55" s="121"/>
      <c r="AA55" s="122"/>
      <c r="AB55" s="123" t="str">
        <f aca="false">IF(ISBLANK(AA55),"",IF(Z55="YES",(SUM(T55:U55)*AA55/100),""))</f>
        <v/>
      </c>
      <c r="AC55" s="126"/>
      <c r="AD55" s="126"/>
      <c r="AE55" s="128"/>
      <c r="AF55" s="129"/>
      <c r="AG55" s="129"/>
      <c r="AH55" s="33"/>
    </row>
    <row r="56" customFormat="false" ht="12.75" hidden="false" customHeight="true" outlineLevel="0" collapsed="false">
      <c r="A56" s="87"/>
      <c r="B56" s="132"/>
      <c r="C56" s="97"/>
      <c r="D56" s="133"/>
      <c r="E56" s="134"/>
      <c r="F56" s="134"/>
      <c r="G56" s="134"/>
      <c r="H56" s="134"/>
      <c r="I56" s="135"/>
      <c r="J56" s="135"/>
      <c r="K56" s="134"/>
      <c r="L56" s="136"/>
      <c r="M56" s="137"/>
      <c r="N56" s="102"/>
      <c r="O56" s="102"/>
      <c r="P56" s="102"/>
      <c r="Q56" s="102"/>
      <c r="R56" s="138" t="n">
        <f aca="false">SUM(R6:R55)</f>
        <v>124.084210526316</v>
      </c>
      <c r="S56" s="139" t="n">
        <f aca="false">SUM(S6:S55)</f>
        <v>52</v>
      </c>
      <c r="T56" s="139" t="n">
        <f aca="false">SUM(T6:T55)</f>
        <v>26.2210526315789</v>
      </c>
      <c r="U56" s="140" t="n">
        <f aca="false">SUM(U6:U55)</f>
        <v>4.8</v>
      </c>
      <c r="V56" s="141"/>
      <c r="W56" s="141"/>
      <c r="X56" s="141"/>
      <c r="Y56" s="141"/>
      <c r="Z56" s="142"/>
      <c r="AA56" s="143"/>
      <c r="AB56" s="144" t="n">
        <f aca="false">SUM(AB6:AB55)</f>
        <v>0</v>
      </c>
      <c r="AC56" s="145"/>
      <c r="AD56" s="24"/>
      <c r="AE56" s="146"/>
      <c r="AF56" s="145"/>
      <c r="AG56" s="145"/>
      <c r="AH56" s="33"/>
    </row>
    <row r="57" customFormat="false" ht="12.75" hidden="false" customHeight="true" outlineLevel="0" collapsed="false">
      <c r="A57" s="87"/>
      <c r="B57" s="91"/>
      <c r="C57" s="92"/>
      <c r="D57" s="91"/>
      <c r="E57" s="87"/>
      <c r="F57" s="87"/>
      <c r="G57" s="87"/>
      <c r="H57" s="87"/>
      <c r="I57" s="87"/>
      <c r="J57" s="87"/>
      <c r="K57" s="87"/>
      <c r="L57" s="87"/>
      <c r="M57" s="87"/>
      <c r="N57" s="87"/>
      <c r="O57" s="87"/>
      <c r="P57" s="87"/>
      <c r="Q57" s="87"/>
      <c r="R57" s="87"/>
      <c r="S57" s="87"/>
      <c r="T57" s="87"/>
      <c r="U57" s="87"/>
      <c r="V57" s="87"/>
      <c r="W57" s="87"/>
      <c r="X57" s="87"/>
      <c r="Y57" s="87"/>
      <c r="Z57" s="87"/>
      <c r="AA57" s="87"/>
      <c r="AB57" s="87"/>
      <c r="AC57" s="88"/>
      <c r="AD57" s="92"/>
      <c r="AE57" s="88"/>
      <c r="AF57" s="88"/>
      <c r="AG57" s="88"/>
      <c r="AH57" s="33"/>
    </row>
    <row r="58" customFormat="false" ht="12.75" hidden="false" customHeight="true" outlineLevel="0" collapsed="false">
      <c r="A58" s="87"/>
      <c r="B58" s="91"/>
      <c r="C58" s="92"/>
      <c r="D58" s="91"/>
      <c r="E58" s="87"/>
      <c r="F58" s="87"/>
      <c r="G58" s="87"/>
      <c r="H58" s="87"/>
      <c r="I58" s="87"/>
      <c r="J58" s="87"/>
      <c r="K58" s="87"/>
      <c r="L58" s="87"/>
      <c r="M58" s="87"/>
      <c r="N58" s="87"/>
      <c r="O58" s="87"/>
      <c r="P58" s="87"/>
      <c r="Q58" s="87"/>
      <c r="R58" s="87"/>
      <c r="S58" s="87"/>
      <c r="T58" s="87"/>
      <c r="U58" s="87"/>
      <c r="V58" s="87"/>
      <c r="W58" s="87"/>
      <c r="X58" s="87"/>
      <c r="Y58" s="87"/>
      <c r="Z58" s="87"/>
      <c r="AA58" s="87"/>
      <c r="AB58" s="87"/>
      <c r="AC58" s="88"/>
      <c r="AD58" s="92"/>
      <c r="AE58" s="88"/>
      <c r="AF58" s="88"/>
      <c r="AG58" s="88"/>
      <c r="AH58" s="33"/>
    </row>
    <row r="59" customFormat="false" ht="12.75" hidden="false" customHeight="true" outlineLevel="0" collapsed="false">
      <c r="A59" s="87"/>
      <c r="B59" s="91"/>
      <c r="C59" s="92"/>
      <c r="D59" s="91"/>
      <c r="E59" s="87"/>
      <c r="F59" s="87"/>
      <c r="G59" s="87"/>
      <c r="H59" s="87"/>
      <c r="I59" s="87"/>
      <c r="J59" s="87"/>
      <c r="K59" s="87"/>
      <c r="L59" s="87"/>
      <c r="M59" s="87"/>
      <c r="N59" s="87"/>
      <c r="O59" s="87"/>
      <c r="P59" s="87"/>
      <c r="Q59" s="87"/>
      <c r="R59" s="87"/>
      <c r="S59" s="87"/>
      <c r="T59" s="87"/>
      <c r="U59" s="87"/>
      <c r="V59" s="87"/>
      <c r="W59" s="87"/>
      <c r="X59" s="87"/>
      <c r="Y59" s="87"/>
      <c r="Z59" s="87"/>
      <c r="AA59" s="87"/>
      <c r="AB59" s="87"/>
      <c r="AC59" s="88"/>
      <c r="AD59" s="92"/>
      <c r="AE59" s="88"/>
      <c r="AF59" s="88"/>
      <c r="AG59" s="88"/>
      <c r="AH59" s="33"/>
    </row>
    <row r="60" customFormat="false" ht="12.75" hidden="false" customHeight="true" outlineLevel="0" collapsed="false">
      <c r="A60" s="87"/>
      <c r="B60" s="91"/>
      <c r="C60" s="92"/>
      <c r="D60" s="147" t="s">
        <v>77</v>
      </c>
      <c r="E60" s="147"/>
      <c r="F60" s="147"/>
      <c r="G60" s="147"/>
      <c r="H60" s="147"/>
      <c r="I60" s="147"/>
      <c r="J60" s="147"/>
      <c r="K60" s="147"/>
      <c r="L60" s="147"/>
      <c r="M60" s="147" t="s">
        <v>78</v>
      </c>
      <c r="N60" s="147"/>
      <c r="O60" s="147"/>
      <c r="P60" s="147"/>
      <c r="Q60" s="147"/>
      <c r="R60" s="147"/>
      <c r="S60" s="147"/>
      <c r="T60" s="147"/>
      <c r="U60" s="147"/>
      <c r="V60" s="95"/>
      <c r="W60" s="95"/>
      <c r="X60" s="95"/>
      <c r="Y60" s="95"/>
      <c r="Z60" s="95"/>
      <c r="AA60" s="87"/>
      <c r="AB60" s="87"/>
      <c r="AC60" s="88"/>
      <c r="AD60" s="92"/>
      <c r="AE60" s="88"/>
      <c r="AF60" s="88"/>
      <c r="AG60" s="88"/>
      <c r="AH60" s="33"/>
    </row>
    <row r="61" customFormat="false" ht="31.5" hidden="false" customHeight="true" outlineLevel="0" collapsed="false">
      <c r="A61" s="87"/>
      <c r="B61" s="102" t="s">
        <v>79</v>
      </c>
      <c r="C61" s="97" t="s">
        <v>22</v>
      </c>
      <c r="D61" s="102" t="s">
        <v>55</v>
      </c>
      <c r="E61" s="102" t="s">
        <v>56</v>
      </c>
      <c r="F61" s="102" t="s">
        <v>57</v>
      </c>
      <c r="G61" s="102" t="s">
        <v>58</v>
      </c>
      <c r="H61" s="102" t="s">
        <v>59</v>
      </c>
      <c r="I61" s="96" t="s">
        <v>60</v>
      </c>
      <c r="J61" s="96" t="s">
        <v>25</v>
      </c>
      <c r="K61" s="96" t="s">
        <v>61</v>
      </c>
      <c r="L61" s="96" t="s">
        <v>62</v>
      </c>
      <c r="M61" s="102" t="s">
        <v>55</v>
      </c>
      <c r="N61" s="102" t="s">
        <v>56</v>
      </c>
      <c r="O61" s="102" t="s">
        <v>57</v>
      </c>
      <c r="P61" s="102" t="s">
        <v>58</v>
      </c>
      <c r="Q61" s="102" t="s">
        <v>59</v>
      </c>
      <c r="R61" s="96" t="s">
        <v>60</v>
      </c>
      <c r="S61" s="96" t="s">
        <v>25</v>
      </c>
      <c r="T61" s="96" t="s">
        <v>61</v>
      </c>
      <c r="U61" s="96" t="s">
        <v>62</v>
      </c>
      <c r="V61" s="96" t="s">
        <v>80</v>
      </c>
      <c r="W61" s="96" t="s">
        <v>81</v>
      </c>
      <c r="X61" s="96" t="s">
        <v>82</v>
      </c>
      <c r="Y61" s="96" t="s">
        <v>83</v>
      </c>
      <c r="Z61" s="106" t="s">
        <v>63</v>
      </c>
      <c r="AA61" s="107" t="s">
        <v>64</v>
      </c>
      <c r="AB61" s="108" t="s">
        <v>65</v>
      </c>
      <c r="AC61" s="109" t="s">
        <v>66</v>
      </c>
      <c r="AD61" s="109" t="s">
        <v>67</v>
      </c>
      <c r="AE61" s="110" t="s">
        <v>68</v>
      </c>
      <c r="AF61" s="109" t="s">
        <v>69</v>
      </c>
      <c r="AG61" s="109" t="s">
        <v>70</v>
      </c>
      <c r="AH61" s="33"/>
    </row>
    <row r="62" customFormat="false" ht="12.75" hidden="false" customHeight="true" outlineLevel="0" collapsed="false">
      <c r="A62" s="87"/>
      <c r="B62" s="148"/>
      <c r="C62" s="126"/>
      <c r="D62" s="130"/>
      <c r="E62" s="149"/>
      <c r="F62" s="149"/>
      <c r="G62" s="149"/>
      <c r="H62" s="149"/>
      <c r="I62" s="150" t="str">
        <f aca="false">IF(AND(ISTEXT(K62),ISTEXT(L62)),"",SUM(K62:L62)*'Indices PF'!$E$54)</f>
        <v/>
      </c>
      <c r="J62" s="150" t="str">
        <f aca="false">IF(OR(ISBLANK(E62),ISBLANK(F62)),"",  IF(D62="ILF",   IF((F62&lt;='Indices PF'!$D$31),   IF(('Funções Dados'!E62&lt;'Indices PF'!$E$34), 'Indices PF'!$E$31,   IF(('Funções Dados'!E62&lt;'Indices PF'!$F$34), 'Indices PF'!$F$31, 'Indices PF'!$G$31)),    IF((F62&lt;='Indices PF'!$D$32),    IF(('Funções Dados'!E62&lt;'Indices PF'!$E$34), 'Indices PF'!$E$32,    IF(('Funções Dados'!E62&lt;'Indices PF'!$F$34), 'Indices PF'!$F$32, 'Indices PF'!$G$32)),     IF((F62&gt;='Indices PF'!$D$33),     IF(('Funções Dados'!E62&lt;'Indices PF'!$E$34), 'Indices PF'!$E$33,     IF(('Funções Dados'!E62&lt;'Indices PF'!$F$34), 'Indices PF'!$F$33, 'Indices PF'!$G$33))))),     IF((F62&lt;='Indices PF'!$D$39),      IF(('Funções Dados'!E62&lt;'Indices PF'!$E$42), 'Indices PF'!$E$39,      IF(('Funções Dados'!E62&lt;'Indices PF'!$F$42), 'Indices PF'!$F$39, 'Indices PF'!$G$39)),       IF((F62&lt;='Indices PF'!$D$40),       IF(('Funções Dados'!E62&lt;'Indices PF'!$E$42), 'Indices PF'!$E$40,       IF(('Funções Dados'!E62&lt;'Indices PF'!$F$42), 'Indices PF'!$F$40, 'Indices PF'!$G$40)),        IF((F62&gt;='Indices PF'!$D$41),        IF(('Funções Dados'!E62&lt;'Indices PF'!$E$42), 'Indices PF'!$E$41,        IF(('Funções Dados'!E62&lt;'Indices PF'!$F$42), 'Indices PF'!$F$41, 'Indices PF'!$G$41)))))))</f>
        <v/>
      </c>
      <c r="K62" s="120" t="str">
        <f aca="false">IF(OR(ISBLANK(E62),ISBLANK(F62)),"",  IF(D62="ILF",   IF((F62&lt;='Indices PF'!$D$31),   IF(('Funções Dados'!E62&lt;'Indices PF'!$E$34), E62*'Indices PF'!$J$31,   IF(('Funções Dados'!E62&lt;'Indices PF'!$F$34), E62*'Indices PF'!$K$31, E62*'Indices PF'!$L$31)),    IF((F62&lt;='Indices PF'!$D$32),    IF(('Funções Dados'!E62&lt;'Indices PF'!$E$34), E62*'Indices PF'!$J$32,    IF(('Funções Dados'!E62&lt;'Indices PF'!$F$34), E62*'Indices PF'!$K$32, E62*'Indices PF'!$L$32)),     IF((F62&gt;='Indices PF'!$D$33),     IF(('Funções Dados'!E62&lt;'Indices PF'!$E$34), E62*'Indices PF'!$J$33,     IF(('Funções Dados'!E62&lt;'Indices PF'!$F$34), E62*'Indices PF'!$K$33, E62*'Indices PF'!$L$33))))),     IF((F62&lt;='Indices PF'!$D$39),      IF(('Funções Dados'!E62&lt;'Indices PF'!$E$42), E62*'Indices PF'!$J$39,      IF(('Funções Dados'!E62&lt;'Indices PF'!$F$42), E62*'Indices PF'!$K$39, E62*'Indices PF'!$L$39)),       IF((F62&lt;='Indices PF'!$D$40),       IF(('Funções Dados'!E62&lt;'Indices PF'!$E$42), E62*'Indices PF'!$J$40,       IF(('Funções Dados'!E62&lt;'Indices PF'!$F$42), E62*'Indices PF'!$K$40, E62*'Indices PF'!$L$40)),        IF((F62&gt;='Indices PF'!$D$41),        IF(('Funções Dados'!E62&lt;'Indices PF'!$E$42), E62*'Indices PF'!$J$41,        IF(('Funções Dados'!E62&lt;'Indices PF'!$F$42), E62*'Indices PF'!$K$41, E62*'Indices PF'!$L$41)))))))</f>
        <v/>
      </c>
      <c r="L62" s="151" t="str">
        <f aca="false">IF(OR(ISBLANK(G62),ISBLANK(H62)),"",  IF((H62&lt;='Indices PF'!$D$47),  IF(('Funções Dados'!G62&lt;'Indices PF'!$E$50), G62*'Indices PF'!$J$47,  IF(('Funções Dados'!G62&lt;'Indices PF'!$F$50), G62*'Indices PF'!$K$47, G62*'Indices PF'!$L$47)),   IF((H62&lt;='Indices PF'!$D$48),   IF(('Funções Dados'!G62&lt;'Indices PF'!$E$50), G62*'Indices PF'!$J$48,   IF(('Funções Dados'!G62&lt;'Indices PF'!$F$50), G62*'Indices PF'!$K$48, G62*'Indices PF'!$L$48)),    IF((H62&gt;='Indices PF'!$D$49),    IF(('Funções Dados'!G62&lt;'Indices PF'!$E$50), G62*'Indices PF'!$J$49,    IF(('Funções Dados'!G62&lt;'Indices PF'!$F$50), G62*'Indices PF'!$K$49, G62*'Indices PF'!$L$49))))))</f>
        <v/>
      </c>
      <c r="M62" s="130"/>
      <c r="N62" s="149"/>
      <c r="O62" s="149"/>
      <c r="P62" s="149"/>
      <c r="Q62" s="149"/>
      <c r="R62" s="119" t="str">
        <f aca="false">IF(AND(ISTEXT(T62),ISTEXT(U62)),"",SUM(T62:U62)*'Indices PF'!$E$54)</f>
        <v/>
      </c>
      <c r="S62" s="119" t="str">
        <f aca="false">IF(OR(ISBLANK(N62),ISBLANK(O62)),"",  IF(M62="ILF",   IF((O62&lt;='Indices PF'!$D$31),   IF(('Funções Dados'!N62&lt;'Indices PF'!$E$34), 'Indices PF'!$E$31,   IF(('Funções Dados'!N62&lt;'Indices PF'!$F$34), 'Indices PF'!$F$31, 'Indices PF'!$G$31)),    IF((O62&lt;='Indices PF'!$D$32),    IF(('Funções Dados'!N62&lt;'Indices PF'!$E$34), 'Indices PF'!$E$32,    IF(('Funções Dados'!N62&lt;'Indices PF'!$F$34), 'Indices PF'!$F$32, 'Indices PF'!$G$32)),     IF((O62&gt;='Indices PF'!$D$33),     IF(('Funções Dados'!N62&lt;'Indices PF'!$E$34), 'Indices PF'!$E$33,     IF(('Funções Dados'!N62&lt;'Indices PF'!$F$34), 'Indices PF'!$F$33, 'Indices PF'!$G$33))))),     IF((O62&lt;='Indices PF'!$D$39),      IF(('Funções Dados'!N62&lt;'Indices PF'!$E$42), 'Indices PF'!$E$39,      IF(('Funções Dados'!N62&lt;'Indices PF'!$F$42), 'Indices PF'!$F$39, 'Indices PF'!$G$39)),       IF((O62&lt;='Indices PF'!$D$40),       IF(('Funções Dados'!N62&lt;'Indices PF'!$E$42), 'Indices PF'!$E$40,       IF(('Funções Dados'!N62&lt;'Indices PF'!$F$42), 'Indices PF'!$F$40, 'Indices PF'!$G$40)),        IF((O62&gt;='Indices PF'!$D$41),        IF(('Funções Dados'!N62&lt;'Indices PF'!$E$42), 'Indices PF'!$E$41,        IF(('Funções Dados'!N62&lt;'Indices PF'!$F$42), 'Indices PF'!$F$41, 'Indices PF'!$G$41)))))))</f>
        <v/>
      </c>
      <c r="T62" s="120" t="str">
        <f aca="false">IF(OR(ISBLANK(N62),ISBLANK(O62)),"",  IF(M62="ILF",   IF((O62&lt;='Indices PF'!$D$31),   IF(('Funções Dados'!N62&lt;'Indices PF'!$E$34), N62*'Indices PF'!$J$31,   IF(('Funções Dados'!N62&lt;'Indices PF'!$F$34), N62*'Indices PF'!$K$31, N62*'Indices PF'!$L$31)),    IF((O62&lt;='Indices PF'!$D$32),    IF(('Funções Dados'!N62&lt;'Indices PF'!$E$34), N62*'Indices PF'!$J$32,    IF(('Funções Dados'!N62&lt;'Indices PF'!$F$34), N62*'Indices PF'!$K$32, N62*'Indices PF'!$L$32)),     IF((O62&gt;='Indices PF'!$D$33),     IF(('Funções Dados'!N62&lt;'Indices PF'!$E$34), N62*'Indices PF'!$J$33,     IF(('Funções Dados'!N62&lt;'Indices PF'!$F$34), N62*'Indices PF'!$K$33, N62*'Indices PF'!$L$33))))),     IF((O62&lt;='Indices PF'!$D$39),      IF(('Funções Dados'!N62&lt;'Indices PF'!$E$42), N62*'Indices PF'!$J$39,      IF(('Funções Dados'!N62&lt;'Indices PF'!$F$42), N62*'Indices PF'!$K$39, N62*'Indices PF'!$L$39)),       IF((O62&lt;='Indices PF'!$D$40),       IF(('Funções Dados'!N62&lt;'Indices PF'!$E$42), N62*'Indices PF'!$J$40,       IF(('Funções Dados'!N62&lt;'Indices PF'!$F$42), N62*'Indices PF'!$K$40, N62*'Indices PF'!$L$40)),        IF((O62&gt;='Indices PF'!$D$41),        IF(('Funções Dados'!N62&lt;'Indices PF'!$E$42), N62*'Indices PF'!$J$41,        IF(('Funções Dados'!N62&lt;'Indices PF'!$F$42), N62*'Indices PF'!$K$41, N62*'Indices PF'!$L$41)))))))</f>
        <v/>
      </c>
      <c r="U62" s="120" t="str">
        <f aca="false">IF(OR(ISBLANK(P62),ISBLANK(Q62)),"",  IF((Q62&lt;='Indices PF'!$D$47),  IF(('Funções Dados'!P62&lt;'Indices PF'!$E$50), P62*'Indices PF'!$J$47,  IF(('Funções Dados'!P62&lt;'Indices PF'!$F$50), P62*'Indices PF'!$K$47, P62*'Indices PF'!$L$47)),   IF((Q62&lt;='Indices PF'!$D$48),   IF(('Funções Dados'!P62&lt;'Indices PF'!$E$50), P62*'Indices PF'!$J$48,   IF(('Funções Dados'!P62&lt;'Indices PF'!$F$50), P62*'Indices PF'!$K$48, P62*'Indices PF'!$L$48)),    IF((Q62&gt;='Indices PF'!$D$49),    IF(('Funções Dados'!P62&lt;'Indices PF'!$E$50), P62*'Indices PF'!$J$49,    IF(('Funções Dados'!P62&lt;'Indices PF'!$F$50), P62*'Indices PF'!$K$49, P62*'Indices PF'!$L$49))))))</f>
        <v/>
      </c>
      <c r="V62" s="149"/>
      <c r="W62" s="149"/>
      <c r="X62" s="149"/>
      <c r="Y62" s="149"/>
      <c r="Z62" s="121"/>
      <c r="AA62" s="149"/>
      <c r="AB62" s="152" t="str">
        <f aca="false">IF(ISBLANK(AA62),"",IF(Z62="YES",(AA62*(SUM(T62:U62))/100),""))</f>
        <v/>
      </c>
      <c r="AC62" s="124"/>
      <c r="AD62" s="126"/>
      <c r="AE62" s="124"/>
      <c r="AF62" s="153"/>
      <c r="AG62" s="153"/>
      <c r="AH62" s="33"/>
    </row>
    <row r="63" customFormat="false" ht="12.75" hidden="false" customHeight="true" outlineLevel="0" collapsed="false">
      <c r="A63" s="87"/>
      <c r="B63" s="148"/>
      <c r="C63" s="126"/>
      <c r="D63" s="130"/>
      <c r="E63" s="131"/>
      <c r="F63" s="131"/>
      <c r="G63" s="131"/>
      <c r="H63" s="131"/>
      <c r="I63" s="150" t="str">
        <f aca="false">IF(AND(ISTEXT(K63),ISTEXT(L63)),"",SUM(K63:L63)*'Indices PF'!$E$54)</f>
        <v/>
      </c>
      <c r="J63" s="150" t="str">
        <f aca="false">IF(OR(ISBLANK(E63),ISBLANK(F63)),"",  IF(D63="ILF",   IF((F63&lt;='Indices PF'!$D$31),   IF(('Funções Dados'!E63&lt;'Indices PF'!$E$34), 'Indices PF'!$E$31,   IF(('Funções Dados'!E63&lt;'Indices PF'!$F$34), 'Indices PF'!$F$31, 'Indices PF'!$G$31)),    IF((F63&lt;='Indices PF'!$D$32),    IF(('Funções Dados'!E63&lt;'Indices PF'!$E$34), 'Indices PF'!$E$32,    IF(('Funções Dados'!E63&lt;'Indices PF'!$F$34), 'Indices PF'!$F$32, 'Indices PF'!$G$32)),     IF((F63&gt;='Indices PF'!$D$33),     IF(('Funções Dados'!E63&lt;'Indices PF'!$E$34), 'Indices PF'!$E$33,     IF(('Funções Dados'!E63&lt;'Indices PF'!$F$34), 'Indices PF'!$F$33, 'Indices PF'!$G$33))))),     IF((F63&lt;='Indices PF'!$D$39),      IF(('Funções Dados'!E63&lt;'Indices PF'!$E$42), 'Indices PF'!$E$39,      IF(('Funções Dados'!E63&lt;'Indices PF'!$F$42), 'Indices PF'!$F$39, 'Indices PF'!$G$39)),       IF((F63&lt;='Indices PF'!$D$40),       IF(('Funções Dados'!E63&lt;'Indices PF'!$E$42), 'Indices PF'!$E$40,       IF(('Funções Dados'!E63&lt;'Indices PF'!$F$42), 'Indices PF'!$F$40, 'Indices PF'!$G$40)),        IF((F63&gt;='Indices PF'!$D$41),        IF(('Funções Dados'!E63&lt;'Indices PF'!$E$42), 'Indices PF'!$E$41,        IF(('Funções Dados'!E63&lt;'Indices PF'!$F$42), 'Indices PF'!$F$41, 'Indices PF'!$G$41)))))))</f>
        <v/>
      </c>
      <c r="K63" s="120" t="str">
        <f aca="false">IF(OR(ISBLANK(E63),ISBLANK(F63)),"",  IF(D63="ILF",   IF((F63&lt;='Indices PF'!$D$31),   IF(('Funções Dados'!E63&lt;'Indices PF'!$E$34), E63*'Indices PF'!$J$31,   IF(('Funções Dados'!E63&lt;'Indices PF'!$F$34), E63*'Indices PF'!$K$31, E63*'Indices PF'!$L$31)),    IF((F63&lt;='Indices PF'!$D$32),    IF(('Funções Dados'!E63&lt;'Indices PF'!$E$34), E63*'Indices PF'!$J$32,    IF(('Funções Dados'!E63&lt;'Indices PF'!$F$34), E63*'Indices PF'!$K$32, E63*'Indices PF'!$L$32)),     IF((F63&gt;='Indices PF'!$D$33),     IF(('Funções Dados'!E63&lt;'Indices PF'!$E$34), E63*'Indices PF'!$J$33,     IF(('Funções Dados'!E63&lt;'Indices PF'!$F$34), E63*'Indices PF'!$K$33, E63*'Indices PF'!$L$33))))),     IF((F63&lt;='Indices PF'!$D$39),      IF(('Funções Dados'!E63&lt;'Indices PF'!$E$42), E63*'Indices PF'!$J$39,      IF(('Funções Dados'!E63&lt;'Indices PF'!$F$42), E63*'Indices PF'!$K$39, E63*'Indices PF'!$L$39)),       IF((F63&lt;='Indices PF'!$D$40),       IF(('Funções Dados'!E63&lt;'Indices PF'!$E$42), E63*'Indices PF'!$J$40,       IF(('Funções Dados'!E63&lt;'Indices PF'!$F$42), E63*'Indices PF'!$K$40, E63*'Indices PF'!$L$40)),        IF((F63&gt;='Indices PF'!$D$41),        IF(('Funções Dados'!E63&lt;'Indices PF'!$E$42), E63*'Indices PF'!$J$41,        IF(('Funções Dados'!E63&lt;'Indices PF'!$F$42), E63*'Indices PF'!$K$41, E63*'Indices PF'!$L$41)))))))</f>
        <v/>
      </c>
      <c r="L63" s="151" t="str">
        <f aca="false">IF(OR(ISBLANK(G63),ISBLANK(H63)),"",  IF((H63&lt;='Indices PF'!$D$47),  IF(('Funções Dados'!G63&lt;'Indices PF'!$E$50), G63*'Indices PF'!$J$47,  IF(('Funções Dados'!G63&lt;'Indices PF'!$F$50), G63*'Indices PF'!$K$47, G63*'Indices PF'!$L$47)),   IF((H63&lt;='Indices PF'!$D$48),   IF(('Funções Dados'!G63&lt;'Indices PF'!$E$50), G63*'Indices PF'!$J$48,   IF(('Funções Dados'!G63&lt;'Indices PF'!$F$50), G63*'Indices PF'!$K$48, G63*'Indices PF'!$L$48)),    IF((H63&gt;='Indices PF'!$D$49),    IF(('Funções Dados'!G63&lt;'Indices PF'!$E$50), G63*'Indices PF'!$J$49,    IF(('Funções Dados'!G63&lt;'Indices PF'!$F$50), G63*'Indices PF'!$K$49, G63*'Indices PF'!$L$49))))))</f>
        <v/>
      </c>
      <c r="M63" s="130"/>
      <c r="N63" s="131"/>
      <c r="O63" s="131"/>
      <c r="P63" s="131"/>
      <c r="Q63" s="131"/>
      <c r="R63" s="119" t="str">
        <f aca="false">IF(AND(ISTEXT(T63),ISTEXT(U63)),"",SUM(T63:U63)*'Indices PF'!$E$54)</f>
        <v/>
      </c>
      <c r="S63" s="119" t="str">
        <f aca="false">IF(OR(ISBLANK(N63),ISBLANK(O63)),"",  IF(M63="ILF",   IF((O63&lt;='Indices PF'!$D$31),   IF(('Funções Dados'!N63&lt;'Indices PF'!$E$34), 'Indices PF'!$E$31,   IF(('Funções Dados'!N63&lt;'Indices PF'!$F$34), 'Indices PF'!$F$31, 'Indices PF'!$G$31)),    IF((O63&lt;='Indices PF'!$D$32),    IF(('Funções Dados'!N63&lt;'Indices PF'!$E$34), 'Indices PF'!$E$32,    IF(('Funções Dados'!N63&lt;'Indices PF'!$F$34), 'Indices PF'!$F$32, 'Indices PF'!$G$32)),     IF((O63&gt;='Indices PF'!$D$33),     IF(('Funções Dados'!N63&lt;'Indices PF'!$E$34), 'Indices PF'!$E$33,     IF(('Funções Dados'!N63&lt;'Indices PF'!$F$34), 'Indices PF'!$F$33, 'Indices PF'!$G$33))))),     IF((O63&lt;='Indices PF'!$D$39),      IF(('Funções Dados'!N63&lt;'Indices PF'!$E$42), 'Indices PF'!$E$39,      IF(('Funções Dados'!N63&lt;'Indices PF'!$F$42), 'Indices PF'!$F$39, 'Indices PF'!$G$39)),       IF((O63&lt;='Indices PF'!$D$40),       IF(('Funções Dados'!N63&lt;'Indices PF'!$E$42), 'Indices PF'!$E$40,       IF(('Funções Dados'!N63&lt;'Indices PF'!$F$42), 'Indices PF'!$F$40, 'Indices PF'!$G$40)),        IF((O63&gt;='Indices PF'!$D$41),        IF(('Funções Dados'!N63&lt;'Indices PF'!$E$42), 'Indices PF'!$E$41,        IF(('Funções Dados'!N63&lt;'Indices PF'!$F$42), 'Indices PF'!$F$41, 'Indices PF'!$G$41)))))))</f>
        <v/>
      </c>
      <c r="T63" s="120" t="str">
        <f aca="false">IF(OR(ISBLANK(N63),ISBLANK(O63)),"",  IF(M63="ILF",   IF((O63&lt;='Indices PF'!$D$31),   IF(('Funções Dados'!N63&lt;'Indices PF'!$E$34), N63*'Indices PF'!$J$31,   IF(('Funções Dados'!N63&lt;'Indices PF'!$F$34), N63*'Indices PF'!$K$31, N63*'Indices PF'!$L$31)),    IF((O63&lt;='Indices PF'!$D$32),    IF(('Funções Dados'!N63&lt;'Indices PF'!$E$34), N63*'Indices PF'!$J$32,    IF(('Funções Dados'!N63&lt;'Indices PF'!$F$34), N63*'Indices PF'!$K$32, N63*'Indices PF'!$L$32)),     IF((O63&gt;='Indices PF'!$D$33),     IF(('Funções Dados'!N63&lt;'Indices PF'!$E$34), N63*'Indices PF'!$J$33,     IF(('Funções Dados'!N63&lt;'Indices PF'!$F$34), N63*'Indices PF'!$K$33, N63*'Indices PF'!$L$33))))),     IF((O63&lt;='Indices PF'!$D$39),      IF(('Funções Dados'!N63&lt;'Indices PF'!$E$42), N63*'Indices PF'!$J$39,      IF(('Funções Dados'!N63&lt;'Indices PF'!$F$42), N63*'Indices PF'!$K$39, N63*'Indices PF'!$L$39)),       IF((O63&lt;='Indices PF'!$D$40),       IF(('Funções Dados'!N63&lt;'Indices PF'!$E$42), N63*'Indices PF'!$J$40,       IF(('Funções Dados'!N63&lt;'Indices PF'!$F$42), N63*'Indices PF'!$K$40, N63*'Indices PF'!$L$40)),        IF((O63&gt;='Indices PF'!$D$41),        IF(('Funções Dados'!N63&lt;'Indices PF'!$E$42), N63*'Indices PF'!$J$41,        IF(('Funções Dados'!N63&lt;'Indices PF'!$F$42), N63*'Indices PF'!$K$41, N63*'Indices PF'!$L$41)))))))</f>
        <v/>
      </c>
      <c r="U63" s="120" t="str">
        <f aca="false">IF(OR(ISBLANK(P63),ISBLANK(Q63)),"",  IF((Q63&lt;='Indices PF'!$D$47),  IF(('Funções Dados'!P63&lt;'Indices PF'!$E$50), P63*'Indices PF'!$J$47,  IF(('Funções Dados'!P63&lt;'Indices PF'!$F$50), P63*'Indices PF'!$K$47, P63*'Indices PF'!$L$47)),   IF((Q63&lt;='Indices PF'!$D$48),   IF(('Funções Dados'!P63&lt;'Indices PF'!$E$50), P63*'Indices PF'!$J$48,   IF(('Funções Dados'!P63&lt;'Indices PF'!$F$50), P63*'Indices PF'!$K$48, P63*'Indices PF'!$L$48)),    IF((Q63&gt;='Indices PF'!$D$49),    IF(('Funções Dados'!P63&lt;'Indices PF'!$E$50), P63*'Indices PF'!$J$49,    IF(('Funções Dados'!P63&lt;'Indices PF'!$F$50), P63*'Indices PF'!$K$49, P63*'Indices PF'!$L$49))))))</f>
        <v/>
      </c>
      <c r="V63" s="131"/>
      <c r="W63" s="131"/>
      <c r="X63" s="131"/>
      <c r="Y63" s="131"/>
      <c r="Z63" s="121"/>
      <c r="AA63" s="131"/>
      <c r="AB63" s="152" t="str">
        <f aca="false">IF(ISBLANK(AA63),"",IF(Z63="YES",(AA63*(SUM(T63:U63))/100),""))</f>
        <v/>
      </c>
      <c r="AC63" s="126"/>
      <c r="AD63" s="126"/>
      <c r="AE63" s="126"/>
      <c r="AF63" s="128"/>
      <c r="AG63" s="128"/>
      <c r="AH63" s="33"/>
    </row>
    <row r="64" customFormat="false" ht="12.75" hidden="false" customHeight="true" outlineLevel="0" collapsed="false">
      <c r="A64" s="87"/>
      <c r="B64" s="148"/>
      <c r="C64" s="126"/>
      <c r="D64" s="130"/>
      <c r="E64" s="131"/>
      <c r="F64" s="131"/>
      <c r="G64" s="131"/>
      <c r="H64" s="131"/>
      <c r="I64" s="150" t="str">
        <f aca="false">IF(AND(ISTEXT(K64),ISTEXT(L64)),"",SUM(K64:L64)*'Indices PF'!$E$54)</f>
        <v/>
      </c>
      <c r="J64" s="150" t="str">
        <f aca="false">IF(OR(ISBLANK(E64),ISBLANK(F64)),"",  IF(D64="ILF",   IF((F64&lt;='Indices PF'!$D$31),   IF(('Funções Dados'!E64&lt;'Indices PF'!$E$34), 'Indices PF'!$E$31,   IF(('Funções Dados'!E64&lt;'Indices PF'!$F$34), 'Indices PF'!$F$31, 'Indices PF'!$G$31)),    IF((F64&lt;='Indices PF'!$D$32),    IF(('Funções Dados'!E64&lt;'Indices PF'!$E$34), 'Indices PF'!$E$32,    IF(('Funções Dados'!E64&lt;'Indices PF'!$F$34), 'Indices PF'!$F$32, 'Indices PF'!$G$32)),     IF((F64&gt;='Indices PF'!$D$33),     IF(('Funções Dados'!E64&lt;'Indices PF'!$E$34), 'Indices PF'!$E$33,     IF(('Funções Dados'!E64&lt;'Indices PF'!$F$34), 'Indices PF'!$F$33, 'Indices PF'!$G$33))))),     IF((F64&lt;='Indices PF'!$D$39),      IF(('Funções Dados'!E64&lt;'Indices PF'!$E$42), 'Indices PF'!$E$39,      IF(('Funções Dados'!E64&lt;'Indices PF'!$F$42), 'Indices PF'!$F$39, 'Indices PF'!$G$39)),       IF((F64&lt;='Indices PF'!$D$40),       IF(('Funções Dados'!E64&lt;'Indices PF'!$E$42), 'Indices PF'!$E$40,       IF(('Funções Dados'!E64&lt;'Indices PF'!$F$42), 'Indices PF'!$F$40, 'Indices PF'!$G$40)),        IF((F64&gt;='Indices PF'!$D$41),        IF(('Funções Dados'!E64&lt;'Indices PF'!$E$42), 'Indices PF'!$E$41,        IF(('Funções Dados'!E64&lt;'Indices PF'!$F$42), 'Indices PF'!$F$41, 'Indices PF'!$G$41)))))))</f>
        <v/>
      </c>
      <c r="K64" s="120" t="str">
        <f aca="false">IF(OR(ISBLANK(E64),ISBLANK(F64)),"",  IF(D64="ILF",   IF((F64&lt;='Indices PF'!$D$31),   IF(('Funções Dados'!E64&lt;'Indices PF'!$E$34), E64*'Indices PF'!$J$31,   IF(('Funções Dados'!E64&lt;'Indices PF'!$F$34), E64*'Indices PF'!$K$31, E64*'Indices PF'!$L$31)),    IF((F64&lt;='Indices PF'!$D$32),    IF(('Funções Dados'!E64&lt;'Indices PF'!$E$34), E64*'Indices PF'!$J$32,    IF(('Funções Dados'!E64&lt;'Indices PF'!$F$34), E64*'Indices PF'!$K$32, E64*'Indices PF'!$L$32)),     IF((F64&gt;='Indices PF'!$D$33),     IF(('Funções Dados'!E64&lt;'Indices PF'!$E$34), E64*'Indices PF'!$J$33,     IF(('Funções Dados'!E64&lt;'Indices PF'!$F$34), E64*'Indices PF'!$K$33, E64*'Indices PF'!$L$33))))),     IF((F64&lt;='Indices PF'!$D$39),      IF(('Funções Dados'!E64&lt;'Indices PF'!$E$42), E64*'Indices PF'!$J$39,      IF(('Funções Dados'!E64&lt;'Indices PF'!$F$42), E64*'Indices PF'!$K$39, E64*'Indices PF'!$L$39)),       IF((F64&lt;='Indices PF'!$D$40),       IF(('Funções Dados'!E64&lt;'Indices PF'!$E$42), E64*'Indices PF'!$J$40,       IF(('Funções Dados'!E64&lt;'Indices PF'!$F$42), E64*'Indices PF'!$K$40, E64*'Indices PF'!$L$40)),        IF((F64&gt;='Indices PF'!$D$41),        IF(('Funções Dados'!E64&lt;'Indices PF'!$E$42), E64*'Indices PF'!$J$41,        IF(('Funções Dados'!E64&lt;'Indices PF'!$F$42), E64*'Indices PF'!$K$41, E64*'Indices PF'!$L$41)))))))</f>
        <v/>
      </c>
      <c r="L64" s="151" t="str">
        <f aca="false">IF(OR(ISBLANK(G64),ISBLANK(H64)),"",  IF((H64&lt;='Indices PF'!$D$47),  IF(('Funções Dados'!G64&lt;'Indices PF'!$E$50), G64*'Indices PF'!$J$47,  IF(('Funções Dados'!G64&lt;'Indices PF'!$F$50), G64*'Indices PF'!$K$47, G64*'Indices PF'!$L$47)),   IF((H64&lt;='Indices PF'!$D$48),   IF(('Funções Dados'!G64&lt;'Indices PF'!$E$50), G64*'Indices PF'!$J$48,   IF(('Funções Dados'!G64&lt;'Indices PF'!$F$50), G64*'Indices PF'!$K$48, G64*'Indices PF'!$L$48)),    IF((H64&gt;='Indices PF'!$D$49),    IF(('Funções Dados'!G64&lt;'Indices PF'!$E$50), G64*'Indices PF'!$J$49,    IF(('Funções Dados'!G64&lt;'Indices PF'!$F$50), G64*'Indices PF'!$K$49, G64*'Indices PF'!$L$49))))))</f>
        <v/>
      </c>
      <c r="M64" s="130"/>
      <c r="N64" s="131"/>
      <c r="O64" s="131"/>
      <c r="P64" s="131"/>
      <c r="Q64" s="131"/>
      <c r="R64" s="119" t="str">
        <f aca="false">IF(AND(ISTEXT(T64),ISTEXT(U64)),"",SUM(T64:U64)*'Indices PF'!$E$54)</f>
        <v/>
      </c>
      <c r="S64" s="119" t="str">
        <f aca="false">IF(OR(ISBLANK(N64),ISBLANK(O64)),"",  IF(M64="ILF",   IF((O64&lt;='Indices PF'!$D$31),   IF(('Funções Dados'!N64&lt;'Indices PF'!$E$34), 'Indices PF'!$E$31,   IF(('Funções Dados'!N64&lt;'Indices PF'!$F$34), 'Indices PF'!$F$31, 'Indices PF'!$G$31)),    IF((O64&lt;='Indices PF'!$D$32),    IF(('Funções Dados'!N64&lt;'Indices PF'!$E$34), 'Indices PF'!$E$32,    IF(('Funções Dados'!N64&lt;'Indices PF'!$F$34), 'Indices PF'!$F$32, 'Indices PF'!$G$32)),     IF((O64&gt;='Indices PF'!$D$33),     IF(('Funções Dados'!N64&lt;'Indices PF'!$E$34), 'Indices PF'!$E$33,     IF(('Funções Dados'!N64&lt;'Indices PF'!$F$34), 'Indices PF'!$F$33, 'Indices PF'!$G$33))))),     IF((O64&lt;='Indices PF'!$D$39),      IF(('Funções Dados'!N64&lt;'Indices PF'!$E$42), 'Indices PF'!$E$39,      IF(('Funções Dados'!N64&lt;'Indices PF'!$F$42), 'Indices PF'!$F$39, 'Indices PF'!$G$39)),       IF((O64&lt;='Indices PF'!$D$40),       IF(('Funções Dados'!N64&lt;'Indices PF'!$E$42), 'Indices PF'!$E$40,       IF(('Funções Dados'!N64&lt;'Indices PF'!$F$42), 'Indices PF'!$F$40, 'Indices PF'!$G$40)),        IF((O64&gt;='Indices PF'!$D$41),        IF(('Funções Dados'!N64&lt;'Indices PF'!$E$42), 'Indices PF'!$E$41,        IF(('Funções Dados'!N64&lt;'Indices PF'!$F$42), 'Indices PF'!$F$41, 'Indices PF'!$G$41)))))))</f>
        <v/>
      </c>
      <c r="T64" s="120" t="str">
        <f aca="false">IF(OR(ISBLANK(N64),ISBLANK(O64)),"",  IF(M64="ILF",   IF((O64&lt;='Indices PF'!$D$31),   IF(('Funções Dados'!N64&lt;'Indices PF'!$E$34), N64*'Indices PF'!$J$31,   IF(('Funções Dados'!N64&lt;'Indices PF'!$F$34), N64*'Indices PF'!$K$31, N64*'Indices PF'!$L$31)),    IF((O64&lt;='Indices PF'!$D$32),    IF(('Funções Dados'!N64&lt;'Indices PF'!$E$34), N64*'Indices PF'!$J$32,    IF(('Funções Dados'!N64&lt;'Indices PF'!$F$34), N64*'Indices PF'!$K$32, N64*'Indices PF'!$L$32)),     IF((O64&gt;='Indices PF'!$D$33),     IF(('Funções Dados'!N64&lt;'Indices PF'!$E$34), N64*'Indices PF'!$J$33,     IF(('Funções Dados'!N64&lt;'Indices PF'!$F$34), N64*'Indices PF'!$K$33, N64*'Indices PF'!$L$33))))),     IF((O64&lt;='Indices PF'!$D$39),      IF(('Funções Dados'!N64&lt;'Indices PF'!$E$42), N64*'Indices PF'!$J$39,      IF(('Funções Dados'!N64&lt;'Indices PF'!$F$42), N64*'Indices PF'!$K$39, N64*'Indices PF'!$L$39)),       IF((O64&lt;='Indices PF'!$D$40),       IF(('Funções Dados'!N64&lt;'Indices PF'!$E$42), N64*'Indices PF'!$J$40,       IF(('Funções Dados'!N64&lt;'Indices PF'!$F$42), N64*'Indices PF'!$K$40, N64*'Indices PF'!$L$40)),        IF((O64&gt;='Indices PF'!$D$41),        IF(('Funções Dados'!N64&lt;'Indices PF'!$E$42), N64*'Indices PF'!$J$41,        IF(('Funções Dados'!N64&lt;'Indices PF'!$F$42), N64*'Indices PF'!$K$41, N64*'Indices PF'!$L$41)))))))</f>
        <v/>
      </c>
      <c r="U64" s="120" t="str">
        <f aca="false">IF(OR(ISBLANK(P64),ISBLANK(Q64)),"",  IF((Q64&lt;='Indices PF'!$D$47),  IF(('Funções Dados'!P64&lt;'Indices PF'!$E$50), P64*'Indices PF'!$J$47,  IF(('Funções Dados'!P64&lt;'Indices PF'!$F$50), P64*'Indices PF'!$K$47, P64*'Indices PF'!$L$47)),   IF((Q64&lt;='Indices PF'!$D$48),   IF(('Funções Dados'!P64&lt;'Indices PF'!$E$50), P64*'Indices PF'!$J$48,   IF(('Funções Dados'!P64&lt;'Indices PF'!$F$50), P64*'Indices PF'!$K$48, P64*'Indices PF'!$L$48)),    IF((Q64&gt;='Indices PF'!$D$49),    IF(('Funções Dados'!P64&lt;'Indices PF'!$E$50), P64*'Indices PF'!$J$49,    IF(('Funções Dados'!P64&lt;'Indices PF'!$F$50), P64*'Indices PF'!$K$49, P64*'Indices PF'!$L$49))))))</f>
        <v/>
      </c>
      <c r="V64" s="131"/>
      <c r="W64" s="131"/>
      <c r="X64" s="131"/>
      <c r="Y64" s="131"/>
      <c r="Z64" s="121"/>
      <c r="AA64" s="131"/>
      <c r="AB64" s="152" t="str">
        <f aca="false">IF(ISBLANK(AA64),"",IF(Z64="YES",(AA64*(SUM(T64:U64))/100),""))</f>
        <v/>
      </c>
      <c r="AC64" s="126"/>
      <c r="AD64" s="126"/>
      <c r="AE64" s="126"/>
      <c r="AF64" s="128"/>
      <c r="AG64" s="128"/>
      <c r="AH64" s="33"/>
    </row>
    <row r="65" customFormat="false" ht="12.75" hidden="false" customHeight="true" outlineLevel="0" collapsed="false">
      <c r="A65" s="87"/>
      <c r="B65" s="148"/>
      <c r="C65" s="126"/>
      <c r="D65" s="130"/>
      <c r="E65" s="131"/>
      <c r="F65" s="131"/>
      <c r="G65" s="131"/>
      <c r="H65" s="131"/>
      <c r="I65" s="150" t="str">
        <f aca="false">IF(AND(ISTEXT(K65),ISTEXT(L65)),"",SUM(K65:L65)*'Indices PF'!$E$54)</f>
        <v/>
      </c>
      <c r="J65" s="150" t="str">
        <f aca="false">IF(OR(ISBLANK(E65),ISBLANK(F65)),"",  IF(D65="ILF",   IF((F65&lt;='Indices PF'!$D$31),   IF(('Funções Dados'!E65&lt;'Indices PF'!$E$34), 'Indices PF'!$E$31,   IF(('Funções Dados'!E65&lt;'Indices PF'!$F$34), 'Indices PF'!$F$31, 'Indices PF'!$G$31)),    IF((F65&lt;='Indices PF'!$D$32),    IF(('Funções Dados'!E65&lt;'Indices PF'!$E$34), 'Indices PF'!$E$32,    IF(('Funções Dados'!E65&lt;'Indices PF'!$F$34), 'Indices PF'!$F$32, 'Indices PF'!$G$32)),     IF((F65&gt;='Indices PF'!$D$33),     IF(('Funções Dados'!E65&lt;'Indices PF'!$E$34), 'Indices PF'!$E$33,     IF(('Funções Dados'!E65&lt;'Indices PF'!$F$34), 'Indices PF'!$F$33, 'Indices PF'!$G$33))))),     IF((F65&lt;='Indices PF'!$D$39),      IF(('Funções Dados'!E65&lt;'Indices PF'!$E$42), 'Indices PF'!$E$39,      IF(('Funções Dados'!E65&lt;'Indices PF'!$F$42), 'Indices PF'!$F$39, 'Indices PF'!$G$39)),       IF((F65&lt;='Indices PF'!$D$40),       IF(('Funções Dados'!E65&lt;'Indices PF'!$E$42), 'Indices PF'!$E$40,       IF(('Funções Dados'!E65&lt;'Indices PF'!$F$42), 'Indices PF'!$F$40, 'Indices PF'!$G$40)),        IF((F65&gt;='Indices PF'!$D$41),        IF(('Funções Dados'!E65&lt;'Indices PF'!$E$42), 'Indices PF'!$E$41,        IF(('Funções Dados'!E65&lt;'Indices PF'!$F$42), 'Indices PF'!$F$41, 'Indices PF'!$G$41)))))))</f>
        <v/>
      </c>
      <c r="K65" s="120" t="str">
        <f aca="false">IF(OR(ISBLANK(E65),ISBLANK(F65)),"",  IF(D65="ILF",   IF((F65&lt;='Indices PF'!$D$31),   IF(('Funções Dados'!E65&lt;'Indices PF'!$E$34), E65*'Indices PF'!$J$31,   IF(('Funções Dados'!E65&lt;'Indices PF'!$F$34), E65*'Indices PF'!$K$31, E65*'Indices PF'!$L$31)),    IF((F65&lt;='Indices PF'!$D$32),    IF(('Funções Dados'!E65&lt;'Indices PF'!$E$34), E65*'Indices PF'!$J$32,    IF(('Funções Dados'!E65&lt;'Indices PF'!$F$34), E65*'Indices PF'!$K$32, E65*'Indices PF'!$L$32)),     IF((F65&gt;='Indices PF'!$D$33),     IF(('Funções Dados'!E65&lt;'Indices PF'!$E$34), E65*'Indices PF'!$J$33,     IF(('Funções Dados'!E65&lt;'Indices PF'!$F$34), E65*'Indices PF'!$K$33, E65*'Indices PF'!$L$33))))),     IF((F65&lt;='Indices PF'!$D$39),      IF(('Funções Dados'!E65&lt;'Indices PF'!$E$42), E65*'Indices PF'!$J$39,      IF(('Funções Dados'!E65&lt;'Indices PF'!$F$42), E65*'Indices PF'!$K$39, E65*'Indices PF'!$L$39)),       IF((F65&lt;='Indices PF'!$D$40),       IF(('Funções Dados'!E65&lt;'Indices PF'!$E$42), E65*'Indices PF'!$J$40,       IF(('Funções Dados'!E65&lt;'Indices PF'!$F$42), E65*'Indices PF'!$K$40, E65*'Indices PF'!$L$40)),        IF((F65&gt;='Indices PF'!$D$41),        IF(('Funções Dados'!E65&lt;'Indices PF'!$E$42), E65*'Indices PF'!$J$41,        IF(('Funções Dados'!E65&lt;'Indices PF'!$F$42), E65*'Indices PF'!$K$41, E65*'Indices PF'!$L$41)))))))</f>
        <v/>
      </c>
      <c r="L65" s="151" t="str">
        <f aca="false">IF(OR(ISBLANK(G65),ISBLANK(H65)),"",  IF((H65&lt;='Indices PF'!$D$47),  IF(('Funções Dados'!G65&lt;'Indices PF'!$E$50), G65*'Indices PF'!$J$47,  IF(('Funções Dados'!G65&lt;'Indices PF'!$F$50), G65*'Indices PF'!$K$47, G65*'Indices PF'!$L$47)),   IF((H65&lt;='Indices PF'!$D$48),   IF(('Funções Dados'!G65&lt;'Indices PF'!$E$50), G65*'Indices PF'!$J$48,   IF(('Funções Dados'!G65&lt;'Indices PF'!$F$50), G65*'Indices PF'!$K$48, G65*'Indices PF'!$L$48)),    IF((H65&gt;='Indices PF'!$D$49),    IF(('Funções Dados'!G65&lt;'Indices PF'!$E$50), G65*'Indices PF'!$J$49,    IF(('Funções Dados'!G65&lt;'Indices PF'!$F$50), G65*'Indices PF'!$K$49, G65*'Indices PF'!$L$49))))))</f>
        <v/>
      </c>
      <c r="M65" s="130"/>
      <c r="N65" s="131"/>
      <c r="O65" s="131"/>
      <c r="P65" s="131"/>
      <c r="Q65" s="131"/>
      <c r="R65" s="119" t="str">
        <f aca="false">IF(AND(ISTEXT(T65),ISTEXT(U65)),"",SUM(T65:U65)*'Indices PF'!$E$54)</f>
        <v/>
      </c>
      <c r="S65" s="119" t="str">
        <f aca="false">IF(OR(ISBLANK(N65),ISBLANK(O65)),"",  IF(M65="ILF",   IF((O65&lt;='Indices PF'!$D$31),   IF(('Funções Dados'!N65&lt;'Indices PF'!$E$34), 'Indices PF'!$E$31,   IF(('Funções Dados'!N65&lt;'Indices PF'!$F$34), 'Indices PF'!$F$31, 'Indices PF'!$G$31)),    IF((O65&lt;='Indices PF'!$D$32),    IF(('Funções Dados'!N65&lt;'Indices PF'!$E$34), 'Indices PF'!$E$32,    IF(('Funções Dados'!N65&lt;'Indices PF'!$F$34), 'Indices PF'!$F$32, 'Indices PF'!$G$32)),     IF((O65&gt;='Indices PF'!$D$33),     IF(('Funções Dados'!N65&lt;'Indices PF'!$E$34), 'Indices PF'!$E$33,     IF(('Funções Dados'!N65&lt;'Indices PF'!$F$34), 'Indices PF'!$F$33, 'Indices PF'!$G$33))))),     IF((O65&lt;='Indices PF'!$D$39),      IF(('Funções Dados'!N65&lt;'Indices PF'!$E$42), 'Indices PF'!$E$39,      IF(('Funções Dados'!N65&lt;'Indices PF'!$F$42), 'Indices PF'!$F$39, 'Indices PF'!$G$39)),       IF((O65&lt;='Indices PF'!$D$40),       IF(('Funções Dados'!N65&lt;'Indices PF'!$E$42), 'Indices PF'!$E$40,       IF(('Funções Dados'!N65&lt;'Indices PF'!$F$42), 'Indices PF'!$F$40, 'Indices PF'!$G$40)),        IF((O65&gt;='Indices PF'!$D$41),        IF(('Funções Dados'!N65&lt;'Indices PF'!$E$42), 'Indices PF'!$E$41,        IF(('Funções Dados'!N65&lt;'Indices PF'!$F$42), 'Indices PF'!$F$41, 'Indices PF'!$G$41)))))))</f>
        <v/>
      </c>
      <c r="T65" s="120" t="str">
        <f aca="false">IF(OR(ISBLANK(N65),ISBLANK(O65)),"",  IF(M65="ILF",   IF((O65&lt;='Indices PF'!$D$31),   IF(('Funções Dados'!N65&lt;'Indices PF'!$E$34), N65*'Indices PF'!$J$31,   IF(('Funções Dados'!N65&lt;'Indices PF'!$F$34), N65*'Indices PF'!$K$31, N65*'Indices PF'!$L$31)),    IF((O65&lt;='Indices PF'!$D$32),    IF(('Funções Dados'!N65&lt;'Indices PF'!$E$34), N65*'Indices PF'!$J$32,    IF(('Funções Dados'!N65&lt;'Indices PF'!$F$34), N65*'Indices PF'!$K$32, N65*'Indices PF'!$L$32)),     IF((O65&gt;='Indices PF'!$D$33),     IF(('Funções Dados'!N65&lt;'Indices PF'!$E$34), N65*'Indices PF'!$J$33,     IF(('Funções Dados'!N65&lt;'Indices PF'!$F$34), N65*'Indices PF'!$K$33, N65*'Indices PF'!$L$33))))),     IF((O65&lt;='Indices PF'!$D$39),      IF(('Funções Dados'!N65&lt;'Indices PF'!$E$42), N65*'Indices PF'!$J$39,      IF(('Funções Dados'!N65&lt;'Indices PF'!$F$42), N65*'Indices PF'!$K$39, N65*'Indices PF'!$L$39)),       IF((O65&lt;='Indices PF'!$D$40),       IF(('Funções Dados'!N65&lt;'Indices PF'!$E$42), N65*'Indices PF'!$J$40,       IF(('Funções Dados'!N65&lt;'Indices PF'!$F$42), N65*'Indices PF'!$K$40, N65*'Indices PF'!$L$40)),        IF((O65&gt;='Indices PF'!$D$41),        IF(('Funções Dados'!N65&lt;'Indices PF'!$E$42), N65*'Indices PF'!$J$41,        IF(('Funções Dados'!N65&lt;'Indices PF'!$F$42), N65*'Indices PF'!$K$41, N65*'Indices PF'!$L$41)))))))</f>
        <v/>
      </c>
      <c r="U65" s="120" t="str">
        <f aca="false">IF(OR(ISBLANK(P65),ISBLANK(Q65)),"",  IF((Q65&lt;='Indices PF'!$D$47),  IF(('Funções Dados'!P65&lt;'Indices PF'!$E$50), P65*'Indices PF'!$J$47,  IF(('Funções Dados'!P65&lt;'Indices PF'!$F$50), P65*'Indices PF'!$K$47, P65*'Indices PF'!$L$47)),   IF((Q65&lt;='Indices PF'!$D$48),   IF(('Funções Dados'!P65&lt;'Indices PF'!$E$50), P65*'Indices PF'!$J$48,   IF(('Funções Dados'!P65&lt;'Indices PF'!$F$50), P65*'Indices PF'!$K$48, P65*'Indices PF'!$L$48)),    IF((Q65&gt;='Indices PF'!$D$49),    IF(('Funções Dados'!P65&lt;'Indices PF'!$E$50), P65*'Indices PF'!$J$49,    IF(('Funções Dados'!P65&lt;'Indices PF'!$F$50), P65*'Indices PF'!$K$49, P65*'Indices PF'!$L$49))))))</f>
        <v/>
      </c>
      <c r="V65" s="131"/>
      <c r="W65" s="131"/>
      <c r="X65" s="131"/>
      <c r="Y65" s="131"/>
      <c r="Z65" s="121"/>
      <c r="AA65" s="131"/>
      <c r="AB65" s="152" t="str">
        <f aca="false">IF(ISBLANK(AA65),"",IF(Z65="YES",(AA65*(SUM(T65:U65))/100),""))</f>
        <v/>
      </c>
      <c r="AC65" s="126"/>
      <c r="AD65" s="126"/>
      <c r="AE65" s="129"/>
      <c r="AF65" s="128"/>
      <c r="AG65" s="128"/>
      <c r="AH65" s="33"/>
    </row>
    <row r="66" customFormat="false" ht="12.75" hidden="false" customHeight="true" outlineLevel="0" collapsed="false">
      <c r="A66" s="87"/>
      <c r="B66" s="148"/>
      <c r="C66" s="126"/>
      <c r="D66" s="130"/>
      <c r="E66" s="131"/>
      <c r="F66" s="131"/>
      <c r="G66" s="131"/>
      <c r="H66" s="131"/>
      <c r="I66" s="150" t="str">
        <f aca="false">IF(AND(ISTEXT(K66),ISTEXT(L66)),"",SUM(K66:L66)*'Indices PF'!$E$54)</f>
        <v/>
      </c>
      <c r="J66" s="150" t="str">
        <f aca="false">IF(OR(ISBLANK(E66),ISBLANK(F66)),"",  IF(D66="ILF",   IF((F66&lt;='Indices PF'!$D$31),   IF(('Funções Dados'!E66&lt;'Indices PF'!$E$34), 'Indices PF'!$E$31,   IF(('Funções Dados'!E66&lt;'Indices PF'!$F$34), 'Indices PF'!$F$31, 'Indices PF'!$G$31)),    IF((F66&lt;='Indices PF'!$D$32),    IF(('Funções Dados'!E66&lt;'Indices PF'!$E$34), 'Indices PF'!$E$32,    IF(('Funções Dados'!E66&lt;'Indices PF'!$F$34), 'Indices PF'!$F$32, 'Indices PF'!$G$32)),     IF((F66&gt;='Indices PF'!$D$33),     IF(('Funções Dados'!E66&lt;'Indices PF'!$E$34), 'Indices PF'!$E$33,     IF(('Funções Dados'!E66&lt;'Indices PF'!$F$34), 'Indices PF'!$F$33, 'Indices PF'!$G$33))))),     IF((F66&lt;='Indices PF'!$D$39),      IF(('Funções Dados'!E66&lt;'Indices PF'!$E$42), 'Indices PF'!$E$39,      IF(('Funções Dados'!E66&lt;'Indices PF'!$F$42), 'Indices PF'!$F$39, 'Indices PF'!$G$39)),       IF((F66&lt;='Indices PF'!$D$40),       IF(('Funções Dados'!E66&lt;'Indices PF'!$E$42), 'Indices PF'!$E$40,       IF(('Funções Dados'!E66&lt;'Indices PF'!$F$42), 'Indices PF'!$F$40, 'Indices PF'!$G$40)),        IF((F66&gt;='Indices PF'!$D$41),        IF(('Funções Dados'!E66&lt;'Indices PF'!$E$42), 'Indices PF'!$E$41,        IF(('Funções Dados'!E66&lt;'Indices PF'!$F$42), 'Indices PF'!$F$41, 'Indices PF'!$G$41)))))))</f>
        <v/>
      </c>
      <c r="K66" s="120" t="str">
        <f aca="false">IF(OR(ISBLANK(E66),ISBLANK(F66)),"",  IF(D66="ILF",   IF((F66&lt;='Indices PF'!$D$31),   IF(('Funções Dados'!E66&lt;'Indices PF'!$E$34), E66*'Indices PF'!$J$31,   IF(('Funções Dados'!E66&lt;'Indices PF'!$F$34), E66*'Indices PF'!$K$31, E66*'Indices PF'!$L$31)),    IF((F66&lt;='Indices PF'!$D$32),    IF(('Funções Dados'!E66&lt;'Indices PF'!$E$34), E66*'Indices PF'!$J$32,    IF(('Funções Dados'!E66&lt;'Indices PF'!$F$34), E66*'Indices PF'!$K$32, E66*'Indices PF'!$L$32)),     IF((F66&gt;='Indices PF'!$D$33),     IF(('Funções Dados'!E66&lt;'Indices PF'!$E$34), E66*'Indices PF'!$J$33,     IF(('Funções Dados'!E66&lt;'Indices PF'!$F$34), E66*'Indices PF'!$K$33, E66*'Indices PF'!$L$33))))),     IF((F66&lt;='Indices PF'!$D$39),      IF(('Funções Dados'!E66&lt;'Indices PF'!$E$42), E66*'Indices PF'!$J$39,      IF(('Funções Dados'!E66&lt;'Indices PF'!$F$42), E66*'Indices PF'!$K$39, E66*'Indices PF'!$L$39)),       IF((F66&lt;='Indices PF'!$D$40),       IF(('Funções Dados'!E66&lt;'Indices PF'!$E$42), E66*'Indices PF'!$J$40,       IF(('Funções Dados'!E66&lt;'Indices PF'!$F$42), E66*'Indices PF'!$K$40, E66*'Indices PF'!$L$40)),        IF((F66&gt;='Indices PF'!$D$41),        IF(('Funções Dados'!E66&lt;'Indices PF'!$E$42), E66*'Indices PF'!$J$41,        IF(('Funções Dados'!E66&lt;'Indices PF'!$F$42), E66*'Indices PF'!$K$41, E66*'Indices PF'!$L$41)))))))</f>
        <v/>
      </c>
      <c r="L66" s="151" t="str">
        <f aca="false">IF(OR(ISBLANK(G66),ISBLANK(H66)),"",  IF((H66&lt;='Indices PF'!$D$47),  IF(('Funções Dados'!G66&lt;'Indices PF'!$E$50), G66*'Indices PF'!$J$47,  IF(('Funções Dados'!G66&lt;'Indices PF'!$F$50), G66*'Indices PF'!$K$47, G66*'Indices PF'!$L$47)),   IF((H66&lt;='Indices PF'!$D$48),   IF(('Funções Dados'!G66&lt;'Indices PF'!$E$50), G66*'Indices PF'!$J$48,   IF(('Funções Dados'!G66&lt;'Indices PF'!$F$50), G66*'Indices PF'!$K$48, G66*'Indices PF'!$L$48)),    IF((H66&gt;='Indices PF'!$D$49),    IF(('Funções Dados'!G66&lt;'Indices PF'!$E$50), G66*'Indices PF'!$J$49,    IF(('Funções Dados'!G66&lt;'Indices PF'!$F$50), G66*'Indices PF'!$K$49, G66*'Indices PF'!$L$49))))))</f>
        <v/>
      </c>
      <c r="M66" s="130"/>
      <c r="N66" s="131"/>
      <c r="O66" s="131"/>
      <c r="P66" s="131"/>
      <c r="Q66" s="131"/>
      <c r="R66" s="119" t="str">
        <f aca="false">IF(AND(ISTEXT(T66),ISTEXT(U66)),"",SUM(T66:U66)*'Indices PF'!$E$54)</f>
        <v/>
      </c>
      <c r="S66" s="119" t="str">
        <f aca="false">IF(OR(ISBLANK(N66),ISBLANK(O66)),"",  IF(M66="ILF",   IF((O66&lt;='Indices PF'!$D$31),   IF(('Funções Dados'!N66&lt;'Indices PF'!$E$34), 'Indices PF'!$E$31,   IF(('Funções Dados'!N66&lt;'Indices PF'!$F$34), 'Indices PF'!$F$31, 'Indices PF'!$G$31)),    IF((O66&lt;='Indices PF'!$D$32),    IF(('Funções Dados'!N66&lt;'Indices PF'!$E$34), 'Indices PF'!$E$32,    IF(('Funções Dados'!N66&lt;'Indices PF'!$F$34), 'Indices PF'!$F$32, 'Indices PF'!$G$32)),     IF((O66&gt;='Indices PF'!$D$33),     IF(('Funções Dados'!N66&lt;'Indices PF'!$E$34), 'Indices PF'!$E$33,     IF(('Funções Dados'!N66&lt;'Indices PF'!$F$34), 'Indices PF'!$F$33, 'Indices PF'!$G$33))))),     IF((O66&lt;='Indices PF'!$D$39),      IF(('Funções Dados'!N66&lt;'Indices PF'!$E$42), 'Indices PF'!$E$39,      IF(('Funções Dados'!N66&lt;'Indices PF'!$F$42), 'Indices PF'!$F$39, 'Indices PF'!$G$39)),       IF((O66&lt;='Indices PF'!$D$40),       IF(('Funções Dados'!N66&lt;'Indices PF'!$E$42), 'Indices PF'!$E$40,       IF(('Funções Dados'!N66&lt;'Indices PF'!$F$42), 'Indices PF'!$F$40, 'Indices PF'!$G$40)),        IF((O66&gt;='Indices PF'!$D$41),        IF(('Funções Dados'!N66&lt;'Indices PF'!$E$42), 'Indices PF'!$E$41,        IF(('Funções Dados'!N66&lt;'Indices PF'!$F$42), 'Indices PF'!$F$41, 'Indices PF'!$G$41)))))))</f>
        <v/>
      </c>
      <c r="T66" s="120" t="str">
        <f aca="false">IF(OR(ISBLANK(N66),ISBLANK(O66)),"",  IF(M66="ILF",   IF((O66&lt;='Indices PF'!$D$31),   IF(('Funções Dados'!N66&lt;'Indices PF'!$E$34), N66*'Indices PF'!$J$31,   IF(('Funções Dados'!N66&lt;'Indices PF'!$F$34), N66*'Indices PF'!$K$31, N66*'Indices PF'!$L$31)),    IF((O66&lt;='Indices PF'!$D$32),    IF(('Funções Dados'!N66&lt;'Indices PF'!$E$34), N66*'Indices PF'!$J$32,    IF(('Funções Dados'!N66&lt;'Indices PF'!$F$34), N66*'Indices PF'!$K$32, N66*'Indices PF'!$L$32)),     IF((O66&gt;='Indices PF'!$D$33),     IF(('Funções Dados'!N66&lt;'Indices PF'!$E$34), N66*'Indices PF'!$J$33,     IF(('Funções Dados'!N66&lt;'Indices PF'!$F$34), N66*'Indices PF'!$K$33, N66*'Indices PF'!$L$33))))),     IF((O66&lt;='Indices PF'!$D$39),      IF(('Funções Dados'!N66&lt;'Indices PF'!$E$42), N66*'Indices PF'!$J$39,      IF(('Funções Dados'!N66&lt;'Indices PF'!$F$42), N66*'Indices PF'!$K$39, N66*'Indices PF'!$L$39)),       IF((O66&lt;='Indices PF'!$D$40),       IF(('Funções Dados'!N66&lt;'Indices PF'!$E$42), N66*'Indices PF'!$J$40,       IF(('Funções Dados'!N66&lt;'Indices PF'!$F$42), N66*'Indices PF'!$K$40, N66*'Indices PF'!$L$40)),        IF((O66&gt;='Indices PF'!$D$41),        IF(('Funções Dados'!N66&lt;'Indices PF'!$E$42), N66*'Indices PF'!$J$41,        IF(('Funções Dados'!N66&lt;'Indices PF'!$F$42), N66*'Indices PF'!$K$41, N66*'Indices PF'!$L$41)))))))</f>
        <v/>
      </c>
      <c r="U66" s="120" t="str">
        <f aca="false">IF(OR(ISBLANK(P66),ISBLANK(Q66)),"",  IF((Q66&lt;='Indices PF'!$D$47),  IF(('Funções Dados'!P66&lt;'Indices PF'!$E$50), P66*'Indices PF'!$J$47,  IF(('Funções Dados'!P66&lt;'Indices PF'!$F$50), P66*'Indices PF'!$K$47, P66*'Indices PF'!$L$47)),   IF((Q66&lt;='Indices PF'!$D$48),   IF(('Funções Dados'!P66&lt;'Indices PF'!$E$50), P66*'Indices PF'!$J$48,   IF(('Funções Dados'!P66&lt;'Indices PF'!$F$50), P66*'Indices PF'!$K$48, P66*'Indices PF'!$L$48)),    IF((Q66&gt;='Indices PF'!$D$49),    IF(('Funções Dados'!P66&lt;'Indices PF'!$E$50), P66*'Indices PF'!$J$49,    IF(('Funções Dados'!P66&lt;'Indices PF'!$F$50), P66*'Indices PF'!$K$49, P66*'Indices PF'!$L$49))))))</f>
        <v/>
      </c>
      <c r="V66" s="131"/>
      <c r="W66" s="131"/>
      <c r="X66" s="131"/>
      <c r="Y66" s="131"/>
      <c r="Z66" s="121"/>
      <c r="AA66" s="131"/>
      <c r="AB66" s="152" t="str">
        <f aca="false">IF(ISBLANK(AA66),"",IF(Z66="YES",(AA66*(SUM(T66:U66))/100),""))</f>
        <v/>
      </c>
      <c r="AC66" s="126"/>
      <c r="AD66" s="126"/>
      <c r="AE66" s="129"/>
      <c r="AF66" s="128"/>
      <c r="AG66" s="128"/>
      <c r="AH66" s="33"/>
    </row>
    <row r="67" customFormat="false" ht="12.75" hidden="false" customHeight="true" outlineLevel="0" collapsed="false">
      <c r="A67" s="87"/>
      <c r="B67" s="148"/>
      <c r="C67" s="126"/>
      <c r="D67" s="130"/>
      <c r="E67" s="131"/>
      <c r="F67" s="131"/>
      <c r="G67" s="131"/>
      <c r="H67" s="131"/>
      <c r="I67" s="150" t="str">
        <f aca="false">IF(AND(ISTEXT(K67),ISTEXT(L67)),"",SUM(K67:L67)*'Indices PF'!$E$54)</f>
        <v/>
      </c>
      <c r="J67" s="150" t="str">
        <f aca="false">IF(OR(ISBLANK(E67),ISBLANK(F67)),"",  IF(D67="ILF",   IF((F67&lt;='Indices PF'!$D$31),   IF(('Funções Dados'!E67&lt;'Indices PF'!$E$34), 'Indices PF'!$E$31,   IF(('Funções Dados'!E67&lt;'Indices PF'!$F$34), 'Indices PF'!$F$31, 'Indices PF'!$G$31)),    IF((F67&lt;='Indices PF'!$D$32),    IF(('Funções Dados'!E67&lt;'Indices PF'!$E$34), 'Indices PF'!$E$32,    IF(('Funções Dados'!E67&lt;'Indices PF'!$F$34), 'Indices PF'!$F$32, 'Indices PF'!$G$32)),     IF((F67&gt;='Indices PF'!$D$33),     IF(('Funções Dados'!E67&lt;'Indices PF'!$E$34), 'Indices PF'!$E$33,     IF(('Funções Dados'!E67&lt;'Indices PF'!$F$34), 'Indices PF'!$F$33, 'Indices PF'!$G$33))))),     IF((F67&lt;='Indices PF'!$D$39),      IF(('Funções Dados'!E67&lt;'Indices PF'!$E$42), 'Indices PF'!$E$39,      IF(('Funções Dados'!E67&lt;'Indices PF'!$F$42), 'Indices PF'!$F$39, 'Indices PF'!$G$39)),       IF((F67&lt;='Indices PF'!$D$40),       IF(('Funções Dados'!E67&lt;'Indices PF'!$E$42), 'Indices PF'!$E$40,       IF(('Funções Dados'!E67&lt;'Indices PF'!$F$42), 'Indices PF'!$F$40, 'Indices PF'!$G$40)),        IF((F67&gt;='Indices PF'!$D$41),        IF(('Funções Dados'!E67&lt;'Indices PF'!$E$42), 'Indices PF'!$E$41,        IF(('Funções Dados'!E67&lt;'Indices PF'!$F$42), 'Indices PF'!$F$41, 'Indices PF'!$G$41)))))))</f>
        <v/>
      </c>
      <c r="K67" s="120" t="str">
        <f aca="false">IF(OR(ISBLANK(E67),ISBLANK(F67)),"",  IF(D67="ILF",   IF((F67&lt;='Indices PF'!$D$31),   IF(('Funções Dados'!E67&lt;'Indices PF'!$E$34), E67*'Indices PF'!$J$31,   IF(('Funções Dados'!E67&lt;'Indices PF'!$F$34), E67*'Indices PF'!$K$31, E67*'Indices PF'!$L$31)),    IF((F67&lt;='Indices PF'!$D$32),    IF(('Funções Dados'!E67&lt;'Indices PF'!$E$34), E67*'Indices PF'!$J$32,    IF(('Funções Dados'!E67&lt;'Indices PF'!$F$34), E67*'Indices PF'!$K$32, E67*'Indices PF'!$L$32)),     IF((F67&gt;='Indices PF'!$D$33),     IF(('Funções Dados'!E67&lt;'Indices PF'!$E$34), E67*'Indices PF'!$J$33,     IF(('Funções Dados'!E67&lt;'Indices PF'!$F$34), E67*'Indices PF'!$K$33, E67*'Indices PF'!$L$33))))),     IF((F67&lt;='Indices PF'!$D$39),      IF(('Funções Dados'!E67&lt;'Indices PF'!$E$42), E67*'Indices PF'!$J$39,      IF(('Funções Dados'!E67&lt;'Indices PF'!$F$42), E67*'Indices PF'!$K$39, E67*'Indices PF'!$L$39)),       IF((F67&lt;='Indices PF'!$D$40),       IF(('Funções Dados'!E67&lt;'Indices PF'!$E$42), E67*'Indices PF'!$J$40,       IF(('Funções Dados'!E67&lt;'Indices PF'!$F$42), E67*'Indices PF'!$K$40, E67*'Indices PF'!$L$40)),        IF((F67&gt;='Indices PF'!$D$41),        IF(('Funções Dados'!E67&lt;'Indices PF'!$E$42), E67*'Indices PF'!$J$41,        IF(('Funções Dados'!E67&lt;'Indices PF'!$F$42), E67*'Indices PF'!$K$41, E67*'Indices PF'!$L$41)))))))</f>
        <v/>
      </c>
      <c r="L67" s="151" t="str">
        <f aca="false">IF(OR(ISBLANK(G67),ISBLANK(H67)),"",  IF((H67&lt;='Indices PF'!$D$47),  IF(('Funções Dados'!G67&lt;'Indices PF'!$E$50), G67*'Indices PF'!$J$47,  IF(('Funções Dados'!G67&lt;'Indices PF'!$F$50), G67*'Indices PF'!$K$47, G67*'Indices PF'!$L$47)),   IF((H67&lt;='Indices PF'!$D$48),   IF(('Funções Dados'!G67&lt;'Indices PF'!$E$50), G67*'Indices PF'!$J$48,   IF(('Funções Dados'!G67&lt;'Indices PF'!$F$50), G67*'Indices PF'!$K$48, G67*'Indices PF'!$L$48)),    IF((H67&gt;='Indices PF'!$D$49),    IF(('Funções Dados'!G67&lt;'Indices PF'!$E$50), G67*'Indices PF'!$J$49,    IF(('Funções Dados'!G67&lt;'Indices PF'!$F$50), G67*'Indices PF'!$K$49, G67*'Indices PF'!$L$49))))))</f>
        <v/>
      </c>
      <c r="M67" s="130"/>
      <c r="N67" s="131"/>
      <c r="O67" s="131"/>
      <c r="P67" s="131"/>
      <c r="Q67" s="131"/>
      <c r="R67" s="119" t="str">
        <f aca="false">IF(AND(ISTEXT(T67),ISTEXT(U67)),"",SUM(T67:U67)*'Indices PF'!$E$54)</f>
        <v/>
      </c>
      <c r="S67" s="119" t="str">
        <f aca="false">IF(OR(ISBLANK(N67),ISBLANK(O67)),"",  IF(M67="ILF",   IF((O67&lt;='Indices PF'!$D$31),   IF(('Funções Dados'!N67&lt;'Indices PF'!$E$34), 'Indices PF'!$E$31,   IF(('Funções Dados'!N67&lt;'Indices PF'!$F$34), 'Indices PF'!$F$31, 'Indices PF'!$G$31)),    IF((O67&lt;='Indices PF'!$D$32),    IF(('Funções Dados'!N67&lt;'Indices PF'!$E$34), 'Indices PF'!$E$32,    IF(('Funções Dados'!N67&lt;'Indices PF'!$F$34), 'Indices PF'!$F$32, 'Indices PF'!$G$32)),     IF((O67&gt;='Indices PF'!$D$33),     IF(('Funções Dados'!N67&lt;'Indices PF'!$E$34), 'Indices PF'!$E$33,     IF(('Funções Dados'!N67&lt;'Indices PF'!$F$34), 'Indices PF'!$F$33, 'Indices PF'!$G$33))))),     IF((O67&lt;='Indices PF'!$D$39),      IF(('Funções Dados'!N67&lt;'Indices PF'!$E$42), 'Indices PF'!$E$39,      IF(('Funções Dados'!N67&lt;'Indices PF'!$F$42), 'Indices PF'!$F$39, 'Indices PF'!$G$39)),       IF((O67&lt;='Indices PF'!$D$40),       IF(('Funções Dados'!N67&lt;'Indices PF'!$E$42), 'Indices PF'!$E$40,       IF(('Funções Dados'!N67&lt;'Indices PF'!$F$42), 'Indices PF'!$F$40, 'Indices PF'!$G$40)),        IF((O67&gt;='Indices PF'!$D$41),        IF(('Funções Dados'!N67&lt;'Indices PF'!$E$42), 'Indices PF'!$E$41,        IF(('Funções Dados'!N67&lt;'Indices PF'!$F$42), 'Indices PF'!$F$41, 'Indices PF'!$G$41)))))))</f>
        <v/>
      </c>
      <c r="T67" s="120" t="str">
        <f aca="false">IF(OR(ISBLANK(N67),ISBLANK(O67)),"",  IF(M67="ILF",   IF((O67&lt;='Indices PF'!$D$31),   IF(('Funções Dados'!N67&lt;'Indices PF'!$E$34), N67*'Indices PF'!$J$31,   IF(('Funções Dados'!N67&lt;'Indices PF'!$F$34), N67*'Indices PF'!$K$31, N67*'Indices PF'!$L$31)),    IF((O67&lt;='Indices PF'!$D$32),    IF(('Funções Dados'!N67&lt;'Indices PF'!$E$34), N67*'Indices PF'!$J$32,    IF(('Funções Dados'!N67&lt;'Indices PF'!$F$34), N67*'Indices PF'!$K$32, N67*'Indices PF'!$L$32)),     IF((O67&gt;='Indices PF'!$D$33),     IF(('Funções Dados'!N67&lt;'Indices PF'!$E$34), N67*'Indices PF'!$J$33,     IF(('Funções Dados'!N67&lt;'Indices PF'!$F$34), N67*'Indices PF'!$K$33, N67*'Indices PF'!$L$33))))),     IF((O67&lt;='Indices PF'!$D$39),      IF(('Funções Dados'!N67&lt;'Indices PF'!$E$42), N67*'Indices PF'!$J$39,      IF(('Funções Dados'!N67&lt;'Indices PF'!$F$42), N67*'Indices PF'!$K$39, N67*'Indices PF'!$L$39)),       IF((O67&lt;='Indices PF'!$D$40),       IF(('Funções Dados'!N67&lt;'Indices PF'!$E$42), N67*'Indices PF'!$J$40,       IF(('Funções Dados'!N67&lt;'Indices PF'!$F$42), N67*'Indices PF'!$K$40, N67*'Indices PF'!$L$40)),        IF((O67&gt;='Indices PF'!$D$41),        IF(('Funções Dados'!N67&lt;'Indices PF'!$E$42), N67*'Indices PF'!$J$41,        IF(('Funções Dados'!N67&lt;'Indices PF'!$F$42), N67*'Indices PF'!$K$41, N67*'Indices PF'!$L$41)))))))</f>
        <v/>
      </c>
      <c r="U67" s="120" t="str">
        <f aca="false">IF(OR(ISBLANK(P67),ISBLANK(Q67)),"",  IF((Q67&lt;='Indices PF'!$D$47),  IF(('Funções Dados'!P67&lt;'Indices PF'!$E$50), P67*'Indices PF'!$J$47,  IF(('Funções Dados'!P67&lt;'Indices PF'!$F$50), P67*'Indices PF'!$K$47, P67*'Indices PF'!$L$47)),   IF((Q67&lt;='Indices PF'!$D$48),   IF(('Funções Dados'!P67&lt;'Indices PF'!$E$50), P67*'Indices PF'!$J$48,   IF(('Funções Dados'!P67&lt;'Indices PF'!$F$50), P67*'Indices PF'!$K$48, P67*'Indices PF'!$L$48)),    IF((Q67&gt;='Indices PF'!$D$49),    IF(('Funções Dados'!P67&lt;'Indices PF'!$E$50), P67*'Indices PF'!$J$49,    IF(('Funções Dados'!P67&lt;'Indices PF'!$F$50), P67*'Indices PF'!$K$49, P67*'Indices PF'!$L$49))))))</f>
        <v/>
      </c>
      <c r="V67" s="131"/>
      <c r="W67" s="131"/>
      <c r="X67" s="131"/>
      <c r="Y67" s="131"/>
      <c r="Z67" s="121"/>
      <c r="AA67" s="131"/>
      <c r="AB67" s="152" t="str">
        <f aca="false">IF(ISBLANK(AA67),"",IF(Z67="YES",(AA67*(SUM(T67:U67))/100),""))</f>
        <v/>
      </c>
      <c r="AC67" s="126"/>
      <c r="AD67" s="126"/>
      <c r="AE67" s="129"/>
      <c r="AF67" s="128"/>
      <c r="AG67" s="128"/>
      <c r="AH67" s="33"/>
    </row>
    <row r="68" customFormat="false" ht="12.75" hidden="false" customHeight="true" outlineLevel="0" collapsed="false">
      <c r="A68" s="87"/>
      <c r="B68" s="148"/>
      <c r="C68" s="126"/>
      <c r="D68" s="130"/>
      <c r="E68" s="131"/>
      <c r="F68" s="131"/>
      <c r="G68" s="131"/>
      <c r="H68" s="131"/>
      <c r="I68" s="150" t="str">
        <f aca="false">IF(AND(ISTEXT(K68),ISTEXT(L68)),"",SUM(K68:L68)*'Indices PF'!$E$54)</f>
        <v/>
      </c>
      <c r="J68" s="150" t="str">
        <f aca="false">IF(OR(ISBLANK(E68),ISBLANK(F68)),"",  IF(D68="ILF",   IF((F68&lt;='Indices PF'!$D$31),   IF(('Funções Dados'!E68&lt;'Indices PF'!$E$34), 'Indices PF'!$E$31,   IF(('Funções Dados'!E68&lt;'Indices PF'!$F$34), 'Indices PF'!$F$31, 'Indices PF'!$G$31)),    IF((F68&lt;='Indices PF'!$D$32),    IF(('Funções Dados'!E68&lt;'Indices PF'!$E$34), 'Indices PF'!$E$32,    IF(('Funções Dados'!E68&lt;'Indices PF'!$F$34), 'Indices PF'!$F$32, 'Indices PF'!$G$32)),     IF((F68&gt;='Indices PF'!$D$33),     IF(('Funções Dados'!E68&lt;'Indices PF'!$E$34), 'Indices PF'!$E$33,     IF(('Funções Dados'!E68&lt;'Indices PF'!$F$34), 'Indices PF'!$F$33, 'Indices PF'!$G$33))))),     IF((F68&lt;='Indices PF'!$D$39),      IF(('Funções Dados'!E68&lt;'Indices PF'!$E$42), 'Indices PF'!$E$39,      IF(('Funções Dados'!E68&lt;'Indices PF'!$F$42), 'Indices PF'!$F$39, 'Indices PF'!$G$39)),       IF((F68&lt;='Indices PF'!$D$40),       IF(('Funções Dados'!E68&lt;'Indices PF'!$E$42), 'Indices PF'!$E$40,       IF(('Funções Dados'!E68&lt;'Indices PF'!$F$42), 'Indices PF'!$F$40, 'Indices PF'!$G$40)),        IF((F68&gt;='Indices PF'!$D$41),        IF(('Funções Dados'!E68&lt;'Indices PF'!$E$42), 'Indices PF'!$E$41,        IF(('Funções Dados'!E68&lt;'Indices PF'!$F$42), 'Indices PF'!$F$41, 'Indices PF'!$G$41)))))))</f>
        <v/>
      </c>
      <c r="K68" s="120" t="str">
        <f aca="false">IF(OR(ISBLANK(E68),ISBLANK(F68)),"",  IF(D68="ILF",   IF((F68&lt;='Indices PF'!$D$31),   IF(('Funções Dados'!E68&lt;'Indices PF'!$E$34), E68*'Indices PF'!$J$31,   IF(('Funções Dados'!E68&lt;'Indices PF'!$F$34), E68*'Indices PF'!$K$31, E68*'Indices PF'!$L$31)),    IF((F68&lt;='Indices PF'!$D$32),    IF(('Funções Dados'!E68&lt;'Indices PF'!$E$34), E68*'Indices PF'!$J$32,    IF(('Funções Dados'!E68&lt;'Indices PF'!$F$34), E68*'Indices PF'!$K$32, E68*'Indices PF'!$L$32)),     IF((F68&gt;='Indices PF'!$D$33),     IF(('Funções Dados'!E68&lt;'Indices PF'!$E$34), E68*'Indices PF'!$J$33,     IF(('Funções Dados'!E68&lt;'Indices PF'!$F$34), E68*'Indices PF'!$K$33, E68*'Indices PF'!$L$33))))),     IF((F68&lt;='Indices PF'!$D$39),      IF(('Funções Dados'!E68&lt;'Indices PF'!$E$42), E68*'Indices PF'!$J$39,      IF(('Funções Dados'!E68&lt;'Indices PF'!$F$42), E68*'Indices PF'!$K$39, E68*'Indices PF'!$L$39)),       IF((F68&lt;='Indices PF'!$D$40),       IF(('Funções Dados'!E68&lt;'Indices PF'!$E$42), E68*'Indices PF'!$J$40,       IF(('Funções Dados'!E68&lt;'Indices PF'!$F$42), E68*'Indices PF'!$K$40, E68*'Indices PF'!$L$40)),        IF((F68&gt;='Indices PF'!$D$41),        IF(('Funções Dados'!E68&lt;'Indices PF'!$E$42), E68*'Indices PF'!$J$41,        IF(('Funções Dados'!E68&lt;'Indices PF'!$F$42), E68*'Indices PF'!$K$41, E68*'Indices PF'!$L$41)))))))</f>
        <v/>
      </c>
      <c r="L68" s="151" t="str">
        <f aca="false">IF(OR(ISBLANK(G68),ISBLANK(H68)),"",  IF((H68&lt;='Indices PF'!$D$47),  IF(('Funções Dados'!G68&lt;'Indices PF'!$E$50), G68*'Indices PF'!$J$47,  IF(('Funções Dados'!G68&lt;'Indices PF'!$F$50), G68*'Indices PF'!$K$47, G68*'Indices PF'!$L$47)),   IF((H68&lt;='Indices PF'!$D$48),   IF(('Funções Dados'!G68&lt;'Indices PF'!$E$50), G68*'Indices PF'!$J$48,   IF(('Funções Dados'!G68&lt;'Indices PF'!$F$50), G68*'Indices PF'!$K$48, G68*'Indices PF'!$L$48)),    IF((H68&gt;='Indices PF'!$D$49),    IF(('Funções Dados'!G68&lt;'Indices PF'!$E$50), G68*'Indices PF'!$J$49,    IF(('Funções Dados'!G68&lt;'Indices PF'!$F$50), G68*'Indices PF'!$K$49, G68*'Indices PF'!$L$49))))))</f>
        <v/>
      </c>
      <c r="M68" s="130"/>
      <c r="N68" s="131"/>
      <c r="O68" s="131"/>
      <c r="P68" s="131"/>
      <c r="Q68" s="131"/>
      <c r="R68" s="119" t="str">
        <f aca="false">IF(AND(ISTEXT(T68),ISTEXT(U68)),"",SUM(T68:U68)*'Indices PF'!$E$54)</f>
        <v/>
      </c>
      <c r="S68" s="119" t="str">
        <f aca="false">IF(OR(ISBLANK(N68),ISBLANK(O68)),"",  IF(M68="ILF",   IF((O68&lt;='Indices PF'!$D$31),   IF(('Funções Dados'!N68&lt;'Indices PF'!$E$34), 'Indices PF'!$E$31,   IF(('Funções Dados'!N68&lt;'Indices PF'!$F$34), 'Indices PF'!$F$31, 'Indices PF'!$G$31)),    IF((O68&lt;='Indices PF'!$D$32),    IF(('Funções Dados'!N68&lt;'Indices PF'!$E$34), 'Indices PF'!$E$32,    IF(('Funções Dados'!N68&lt;'Indices PF'!$F$34), 'Indices PF'!$F$32, 'Indices PF'!$G$32)),     IF((O68&gt;='Indices PF'!$D$33),     IF(('Funções Dados'!N68&lt;'Indices PF'!$E$34), 'Indices PF'!$E$33,     IF(('Funções Dados'!N68&lt;'Indices PF'!$F$34), 'Indices PF'!$F$33, 'Indices PF'!$G$33))))),     IF((O68&lt;='Indices PF'!$D$39),      IF(('Funções Dados'!N68&lt;'Indices PF'!$E$42), 'Indices PF'!$E$39,      IF(('Funções Dados'!N68&lt;'Indices PF'!$F$42), 'Indices PF'!$F$39, 'Indices PF'!$G$39)),       IF((O68&lt;='Indices PF'!$D$40),       IF(('Funções Dados'!N68&lt;'Indices PF'!$E$42), 'Indices PF'!$E$40,       IF(('Funções Dados'!N68&lt;'Indices PF'!$F$42), 'Indices PF'!$F$40, 'Indices PF'!$G$40)),        IF((O68&gt;='Indices PF'!$D$41),        IF(('Funções Dados'!N68&lt;'Indices PF'!$E$42), 'Indices PF'!$E$41,        IF(('Funções Dados'!N68&lt;'Indices PF'!$F$42), 'Indices PF'!$F$41, 'Indices PF'!$G$41)))))))</f>
        <v/>
      </c>
      <c r="T68" s="120" t="str">
        <f aca="false">IF(OR(ISBLANK(N68),ISBLANK(O68)),"",  IF(M68="ILF",   IF((O68&lt;='Indices PF'!$D$31),   IF(('Funções Dados'!N68&lt;'Indices PF'!$E$34), N68*'Indices PF'!$J$31,   IF(('Funções Dados'!N68&lt;'Indices PF'!$F$34), N68*'Indices PF'!$K$31, N68*'Indices PF'!$L$31)),    IF((O68&lt;='Indices PF'!$D$32),    IF(('Funções Dados'!N68&lt;'Indices PF'!$E$34), N68*'Indices PF'!$J$32,    IF(('Funções Dados'!N68&lt;'Indices PF'!$F$34), N68*'Indices PF'!$K$32, N68*'Indices PF'!$L$32)),     IF((O68&gt;='Indices PF'!$D$33),     IF(('Funções Dados'!N68&lt;'Indices PF'!$E$34), N68*'Indices PF'!$J$33,     IF(('Funções Dados'!N68&lt;'Indices PF'!$F$34), N68*'Indices PF'!$K$33, N68*'Indices PF'!$L$33))))),     IF((O68&lt;='Indices PF'!$D$39),      IF(('Funções Dados'!N68&lt;'Indices PF'!$E$42), N68*'Indices PF'!$J$39,      IF(('Funções Dados'!N68&lt;'Indices PF'!$F$42), N68*'Indices PF'!$K$39, N68*'Indices PF'!$L$39)),       IF((O68&lt;='Indices PF'!$D$40),       IF(('Funções Dados'!N68&lt;'Indices PF'!$E$42), N68*'Indices PF'!$J$40,       IF(('Funções Dados'!N68&lt;'Indices PF'!$F$42), N68*'Indices PF'!$K$40, N68*'Indices PF'!$L$40)),        IF((O68&gt;='Indices PF'!$D$41),        IF(('Funções Dados'!N68&lt;'Indices PF'!$E$42), N68*'Indices PF'!$J$41,        IF(('Funções Dados'!N68&lt;'Indices PF'!$F$42), N68*'Indices PF'!$K$41, N68*'Indices PF'!$L$41)))))))</f>
        <v/>
      </c>
      <c r="U68" s="120" t="str">
        <f aca="false">IF(OR(ISBLANK(P68),ISBLANK(Q68)),"",  IF((Q68&lt;='Indices PF'!$D$47),  IF(('Funções Dados'!P68&lt;'Indices PF'!$E$50), P68*'Indices PF'!$J$47,  IF(('Funções Dados'!P68&lt;'Indices PF'!$F$50), P68*'Indices PF'!$K$47, P68*'Indices PF'!$L$47)),   IF((Q68&lt;='Indices PF'!$D$48),   IF(('Funções Dados'!P68&lt;'Indices PF'!$E$50), P68*'Indices PF'!$J$48,   IF(('Funções Dados'!P68&lt;'Indices PF'!$F$50), P68*'Indices PF'!$K$48, P68*'Indices PF'!$L$48)),    IF((Q68&gt;='Indices PF'!$D$49),    IF(('Funções Dados'!P68&lt;'Indices PF'!$E$50), P68*'Indices PF'!$J$49,    IF(('Funções Dados'!P68&lt;'Indices PF'!$F$50), P68*'Indices PF'!$K$49, P68*'Indices PF'!$L$49))))))</f>
        <v/>
      </c>
      <c r="V68" s="131"/>
      <c r="W68" s="131"/>
      <c r="X68" s="131"/>
      <c r="Y68" s="131"/>
      <c r="Z68" s="121"/>
      <c r="AA68" s="131"/>
      <c r="AB68" s="152" t="str">
        <f aca="false">IF(ISBLANK(AA68),"",IF(Z68="YES",(AA68*(SUM(T68:U68))/100),""))</f>
        <v/>
      </c>
      <c r="AC68" s="126"/>
      <c r="AD68" s="126"/>
      <c r="AE68" s="129"/>
      <c r="AF68" s="128"/>
      <c r="AG68" s="128"/>
      <c r="AH68" s="33"/>
    </row>
    <row r="69" customFormat="false" ht="12.75" hidden="false" customHeight="true" outlineLevel="0" collapsed="false">
      <c r="A69" s="87"/>
      <c r="B69" s="148"/>
      <c r="C69" s="126"/>
      <c r="D69" s="130"/>
      <c r="E69" s="131"/>
      <c r="F69" s="131"/>
      <c r="G69" s="131"/>
      <c r="H69" s="131"/>
      <c r="I69" s="150" t="str">
        <f aca="false">IF(AND(ISTEXT(K69),ISTEXT(L69)),"",SUM(K69:L69)*'Indices PF'!$E$54)</f>
        <v/>
      </c>
      <c r="J69" s="150" t="str">
        <f aca="false">IF(OR(ISBLANK(E69),ISBLANK(F69)),"",  IF(D69="ILF",   IF((F69&lt;='Indices PF'!$D$31),   IF(('Funções Dados'!E69&lt;'Indices PF'!$E$34), 'Indices PF'!$E$31,   IF(('Funções Dados'!E69&lt;'Indices PF'!$F$34), 'Indices PF'!$F$31, 'Indices PF'!$G$31)),    IF((F69&lt;='Indices PF'!$D$32),    IF(('Funções Dados'!E69&lt;'Indices PF'!$E$34), 'Indices PF'!$E$32,    IF(('Funções Dados'!E69&lt;'Indices PF'!$F$34), 'Indices PF'!$F$32, 'Indices PF'!$G$32)),     IF((F69&gt;='Indices PF'!$D$33),     IF(('Funções Dados'!E69&lt;'Indices PF'!$E$34), 'Indices PF'!$E$33,     IF(('Funções Dados'!E69&lt;'Indices PF'!$F$34), 'Indices PF'!$F$33, 'Indices PF'!$G$33))))),     IF((F69&lt;='Indices PF'!$D$39),      IF(('Funções Dados'!E69&lt;'Indices PF'!$E$42), 'Indices PF'!$E$39,      IF(('Funções Dados'!E69&lt;'Indices PF'!$F$42), 'Indices PF'!$F$39, 'Indices PF'!$G$39)),       IF((F69&lt;='Indices PF'!$D$40),       IF(('Funções Dados'!E69&lt;'Indices PF'!$E$42), 'Indices PF'!$E$40,       IF(('Funções Dados'!E69&lt;'Indices PF'!$F$42), 'Indices PF'!$F$40, 'Indices PF'!$G$40)),        IF((F69&gt;='Indices PF'!$D$41),        IF(('Funções Dados'!E69&lt;'Indices PF'!$E$42), 'Indices PF'!$E$41,        IF(('Funções Dados'!E69&lt;'Indices PF'!$F$42), 'Indices PF'!$F$41, 'Indices PF'!$G$41)))))))</f>
        <v/>
      </c>
      <c r="K69" s="120" t="str">
        <f aca="false">IF(OR(ISBLANK(E69),ISBLANK(F69)),"",  IF(D69="ILF",   IF((F69&lt;='Indices PF'!$D$31),   IF(('Funções Dados'!E69&lt;'Indices PF'!$E$34), E69*'Indices PF'!$J$31,   IF(('Funções Dados'!E69&lt;'Indices PF'!$F$34), E69*'Indices PF'!$K$31, E69*'Indices PF'!$L$31)),    IF((F69&lt;='Indices PF'!$D$32),    IF(('Funções Dados'!E69&lt;'Indices PF'!$E$34), E69*'Indices PF'!$J$32,    IF(('Funções Dados'!E69&lt;'Indices PF'!$F$34), E69*'Indices PF'!$K$32, E69*'Indices PF'!$L$32)),     IF((F69&gt;='Indices PF'!$D$33),     IF(('Funções Dados'!E69&lt;'Indices PF'!$E$34), E69*'Indices PF'!$J$33,     IF(('Funções Dados'!E69&lt;'Indices PF'!$F$34), E69*'Indices PF'!$K$33, E69*'Indices PF'!$L$33))))),     IF((F69&lt;='Indices PF'!$D$39),      IF(('Funções Dados'!E69&lt;'Indices PF'!$E$42), E69*'Indices PF'!$J$39,      IF(('Funções Dados'!E69&lt;'Indices PF'!$F$42), E69*'Indices PF'!$K$39, E69*'Indices PF'!$L$39)),       IF((F69&lt;='Indices PF'!$D$40),       IF(('Funções Dados'!E69&lt;'Indices PF'!$E$42), E69*'Indices PF'!$J$40,       IF(('Funções Dados'!E69&lt;'Indices PF'!$F$42), E69*'Indices PF'!$K$40, E69*'Indices PF'!$L$40)),        IF((F69&gt;='Indices PF'!$D$41),        IF(('Funções Dados'!E69&lt;'Indices PF'!$E$42), E69*'Indices PF'!$J$41,        IF(('Funções Dados'!E69&lt;'Indices PF'!$F$42), E69*'Indices PF'!$K$41, E69*'Indices PF'!$L$41)))))))</f>
        <v/>
      </c>
      <c r="L69" s="151" t="str">
        <f aca="false">IF(OR(ISBLANK(G69),ISBLANK(H69)),"",  IF((H69&lt;='Indices PF'!$D$47),  IF(('Funções Dados'!G69&lt;'Indices PF'!$E$50), G69*'Indices PF'!$J$47,  IF(('Funções Dados'!G69&lt;'Indices PF'!$F$50), G69*'Indices PF'!$K$47, G69*'Indices PF'!$L$47)),   IF((H69&lt;='Indices PF'!$D$48),   IF(('Funções Dados'!G69&lt;'Indices PF'!$E$50), G69*'Indices PF'!$J$48,   IF(('Funções Dados'!G69&lt;'Indices PF'!$F$50), G69*'Indices PF'!$K$48, G69*'Indices PF'!$L$48)),    IF((H69&gt;='Indices PF'!$D$49),    IF(('Funções Dados'!G69&lt;'Indices PF'!$E$50), G69*'Indices PF'!$J$49,    IF(('Funções Dados'!G69&lt;'Indices PF'!$F$50), G69*'Indices PF'!$K$49, G69*'Indices PF'!$L$49))))))</f>
        <v/>
      </c>
      <c r="M69" s="130"/>
      <c r="N69" s="131"/>
      <c r="O69" s="131"/>
      <c r="P69" s="131"/>
      <c r="Q69" s="131"/>
      <c r="R69" s="119" t="str">
        <f aca="false">IF(AND(ISTEXT(T69),ISTEXT(U69)),"",SUM(T69:U69)*'Indices PF'!$E$54)</f>
        <v/>
      </c>
      <c r="S69" s="119" t="str">
        <f aca="false">IF(OR(ISBLANK(N69),ISBLANK(O69)),"",  IF(M69="ILF",   IF((O69&lt;='Indices PF'!$D$31),   IF(('Funções Dados'!N69&lt;'Indices PF'!$E$34), 'Indices PF'!$E$31,   IF(('Funções Dados'!N69&lt;'Indices PF'!$F$34), 'Indices PF'!$F$31, 'Indices PF'!$G$31)),    IF((O69&lt;='Indices PF'!$D$32),    IF(('Funções Dados'!N69&lt;'Indices PF'!$E$34), 'Indices PF'!$E$32,    IF(('Funções Dados'!N69&lt;'Indices PF'!$F$34), 'Indices PF'!$F$32, 'Indices PF'!$G$32)),     IF((O69&gt;='Indices PF'!$D$33),     IF(('Funções Dados'!N69&lt;'Indices PF'!$E$34), 'Indices PF'!$E$33,     IF(('Funções Dados'!N69&lt;'Indices PF'!$F$34), 'Indices PF'!$F$33, 'Indices PF'!$G$33))))),     IF((O69&lt;='Indices PF'!$D$39),      IF(('Funções Dados'!N69&lt;'Indices PF'!$E$42), 'Indices PF'!$E$39,      IF(('Funções Dados'!N69&lt;'Indices PF'!$F$42), 'Indices PF'!$F$39, 'Indices PF'!$G$39)),       IF((O69&lt;='Indices PF'!$D$40),       IF(('Funções Dados'!N69&lt;'Indices PF'!$E$42), 'Indices PF'!$E$40,       IF(('Funções Dados'!N69&lt;'Indices PF'!$F$42), 'Indices PF'!$F$40, 'Indices PF'!$G$40)),        IF((O69&gt;='Indices PF'!$D$41),        IF(('Funções Dados'!N69&lt;'Indices PF'!$E$42), 'Indices PF'!$E$41,        IF(('Funções Dados'!N69&lt;'Indices PF'!$F$42), 'Indices PF'!$F$41, 'Indices PF'!$G$41)))))))</f>
        <v/>
      </c>
      <c r="T69" s="120" t="str">
        <f aca="false">IF(OR(ISBLANK(N69),ISBLANK(O69)),"",  IF(M69="ILF",   IF((O69&lt;='Indices PF'!$D$31),   IF(('Funções Dados'!N69&lt;'Indices PF'!$E$34), N69*'Indices PF'!$J$31,   IF(('Funções Dados'!N69&lt;'Indices PF'!$F$34), N69*'Indices PF'!$K$31, N69*'Indices PF'!$L$31)),    IF((O69&lt;='Indices PF'!$D$32),    IF(('Funções Dados'!N69&lt;'Indices PF'!$E$34), N69*'Indices PF'!$J$32,    IF(('Funções Dados'!N69&lt;'Indices PF'!$F$34), N69*'Indices PF'!$K$32, N69*'Indices PF'!$L$32)),     IF((O69&gt;='Indices PF'!$D$33),     IF(('Funções Dados'!N69&lt;'Indices PF'!$E$34), N69*'Indices PF'!$J$33,     IF(('Funções Dados'!N69&lt;'Indices PF'!$F$34), N69*'Indices PF'!$K$33, N69*'Indices PF'!$L$33))))),     IF((O69&lt;='Indices PF'!$D$39),      IF(('Funções Dados'!N69&lt;'Indices PF'!$E$42), N69*'Indices PF'!$J$39,      IF(('Funções Dados'!N69&lt;'Indices PF'!$F$42), N69*'Indices PF'!$K$39, N69*'Indices PF'!$L$39)),       IF((O69&lt;='Indices PF'!$D$40),       IF(('Funções Dados'!N69&lt;'Indices PF'!$E$42), N69*'Indices PF'!$J$40,       IF(('Funções Dados'!N69&lt;'Indices PF'!$F$42), N69*'Indices PF'!$K$40, N69*'Indices PF'!$L$40)),        IF((O69&gt;='Indices PF'!$D$41),        IF(('Funções Dados'!N69&lt;'Indices PF'!$E$42), N69*'Indices PF'!$J$41,        IF(('Funções Dados'!N69&lt;'Indices PF'!$F$42), N69*'Indices PF'!$K$41, N69*'Indices PF'!$L$41)))))))</f>
        <v/>
      </c>
      <c r="U69" s="120" t="str">
        <f aca="false">IF(OR(ISBLANK(P69),ISBLANK(Q69)),"",  IF((Q69&lt;='Indices PF'!$D$47),  IF(('Funções Dados'!P69&lt;'Indices PF'!$E$50), P69*'Indices PF'!$J$47,  IF(('Funções Dados'!P69&lt;'Indices PF'!$F$50), P69*'Indices PF'!$K$47, P69*'Indices PF'!$L$47)),   IF((Q69&lt;='Indices PF'!$D$48),   IF(('Funções Dados'!P69&lt;'Indices PF'!$E$50), P69*'Indices PF'!$J$48,   IF(('Funções Dados'!P69&lt;'Indices PF'!$F$50), P69*'Indices PF'!$K$48, P69*'Indices PF'!$L$48)),    IF((Q69&gt;='Indices PF'!$D$49),    IF(('Funções Dados'!P69&lt;'Indices PF'!$E$50), P69*'Indices PF'!$J$49,    IF(('Funções Dados'!P69&lt;'Indices PF'!$F$50), P69*'Indices PF'!$K$49, P69*'Indices PF'!$L$49))))))</f>
        <v/>
      </c>
      <c r="V69" s="131"/>
      <c r="W69" s="131"/>
      <c r="X69" s="131"/>
      <c r="Y69" s="131"/>
      <c r="Z69" s="121"/>
      <c r="AA69" s="131"/>
      <c r="AB69" s="152" t="str">
        <f aca="false">IF(ISBLANK(AA69),"",IF(Z69="YES",(AA69*(SUM(T69:U69))/100),""))</f>
        <v/>
      </c>
      <c r="AC69" s="126"/>
      <c r="AD69" s="126"/>
      <c r="AE69" s="129"/>
      <c r="AF69" s="128"/>
      <c r="AG69" s="128"/>
      <c r="AH69" s="33"/>
    </row>
    <row r="70" customFormat="false" ht="12.75" hidden="false" customHeight="true" outlineLevel="0" collapsed="false">
      <c r="A70" s="87"/>
      <c r="B70" s="148"/>
      <c r="C70" s="126"/>
      <c r="D70" s="130"/>
      <c r="E70" s="131"/>
      <c r="F70" s="131"/>
      <c r="G70" s="131"/>
      <c r="H70" s="131"/>
      <c r="I70" s="150" t="str">
        <f aca="false">IF(AND(ISTEXT(K70),ISTEXT(L70)),"",SUM(K70:L70)*'Indices PF'!$E$54)</f>
        <v/>
      </c>
      <c r="J70" s="150" t="str">
        <f aca="false">IF(OR(ISBLANK(E70),ISBLANK(F70)),"",  IF(D70="ILF",   IF((F70&lt;='Indices PF'!$D$31),   IF(('Funções Dados'!E70&lt;'Indices PF'!$E$34), 'Indices PF'!$E$31,   IF(('Funções Dados'!E70&lt;'Indices PF'!$F$34), 'Indices PF'!$F$31, 'Indices PF'!$G$31)),    IF((F70&lt;='Indices PF'!$D$32),    IF(('Funções Dados'!E70&lt;'Indices PF'!$E$34), 'Indices PF'!$E$32,    IF(('Funções Dados'!E70&lt;'Indices PF'!$F$34), 'Indices PF'!$F$32, 'Indices PF'!$G$32)),     IF((F70&gt;='Indices PF'!$D$33),     IF(('Funções Dados'!E70&lt;'Indices PF'!$E$34), 'Indices PF'!$E$33,     IF(('Funções Dados'!E70&lt;'Indices PF'!$F$34), 'Indices PF'!$F$33, 'Indices PF'!$G$33))))),     IF((F70&lt;='Indices PF'!$D$39),      IF(('Funções Dados'!E70&lt;'Indices PF'!$E$42), 'Indices PF'!$E$39,      IF(('Funções Dados'!E70&lt;'Indices PF'!$F$42), 'Indices PF'!$F$39, 'Indices PF'!$G$39)),       IF((F70&lt;='Indices PF'!$D$40),       IF(('Funções Dados'!E70&lt;'Indices PF'!$E$42), 'Indices PF'!$E$40,       IF(('Funções Dados'!E70&lt;'Indices PF'!$F$42), 'Indices PF'!$F$40, 'Indices PF'!$G$40)),        IF((F70&gt;='Indices PF'!$D$41),        IF(('Funções Dados'!E70&lt;'Indices PF'!$E$42), 'Indices PF'!$E$41,        IF(('Funções Dados'!E70&lt;'Indices PF'!$F$42), 'Indices PF'!$F$41, 'Indices PF'!$G$41)))))))</f>
        <v/>
      </c>
      <c r="K70" s="120" t="str">
        <f aca="false">IF(OR(ISBLANK(E70),ISBLANK(F70)),"",  IF(D70="ILF",   IF((F70&lt;='Indices PF'!$D$31),   IF(('Funções Dados'!E70&lt;'Indices PF'!$E$34), E70*'Indices PF'!$J$31,   IF(('Funções Dados'!E70&lt;'Indices PF'!$F$34), E70*'Indices PF'!$K$31, E70*'Indices PF'!$L$31)),    IF((F70&lt;='Indices PF'!$D$32),    IF(('Funções Dados'!E70&lt;'Indices PF'!$E$34), E70*'Indices PF'!$J$32,    IF(('Funções Dados'!E70&lt;'Indices PF'!$F$34), E70*'Indices PF'!$K$32, E70*'Indices PF'!$L$32)),     IF((F70&gt;='Indices PF'!$D$33),     IF(('Funções Dados'!E70&lt;'Indices PF'!$E$34), E70*'Indices PF'!$J$33,     IF(('Funções Dados'!E70&lt;'Indices PF'!$F$34), E70*'Indices PF'!$K$33, E70*'Indices PF'!$L$33))))),     IF((F70&lt;='Indices PF'!$D$39),      IF(('Funções Dados'!E70&lt;'Indices PF'!$E$42), E70*'Indices PF'!$J$39,      IF(('Funções Dados'!E70&lt;'Indices PF'!$F$42), E70*'Indices PF'!$K$39, E70*'Indices PF'!$L$39)),       IF((F70&lt;='Indices PF'!$D$40),       IF(('Funções Dados'!E70&lt;'Indices PF'!$E$42), E70*'Indices PF'!$J$40,       IF(('Funções Dados'!E70&lt;'Indices PF'!$F$42), E70*'Indices PF'!$K$40, E70*'Indices PF'!$L$40)),        IF((F70&gt;='Indices PF'!$D$41),        IF(('Funções Dados'!E70&lt;'Indices PF'!$E$42), E70*'Indices PF'!$J$41,        IF(('Funções Dados'!E70&lt;'Indices PF'!$F$42), E70*'Indices PF'!$K$41, E70*'Indices PF'!$L$41)))))))</f>
        <v/>
      </c>
      <c r="L70" s="151" t="str">
        <f aca="false">IF(OR(ISBLANK(G70),ISBLANK(H70)),"",  IF((H70&lt;='Indices PF'!$D$47),  IF(('Funções Dados'!G70&lt;'Indices PF'!$E$50), G70*'Indices PF'!$J$47,  IF(('Funções Dados'!G70&lt;'Indices PF'!$F$50), G70*'Indices PF'!$K$47, G70*'Indices PF'!$L$47)),   IF((H70&lt;='Indices PF'!$D$48),   IF(('Funções Dados'!G70&lt;'Indices PF'!$E$50), G70*'Indices PF'!$J$48,   IF(('Funções Dados'!G70&lt;'Indices PF'!$F$50), G70*'Indices PF'!$K$48, G70*'Indices PF'!$L$48)),    IF((H70&gt;='Indices PF'!$D$49),    IF(('Funções Dados'!G70&lt;'Indices PF'!$E$50), G70*'Indices PF'!$J$49,    IF(('Funções Dados'!G70&lt;'Indices PF'!$F$50), G70*'Indices PF'!$K$49, G70*'Indices PF'!$L$49))))))</f>
        <v/>
      </c>
      <c r="M70" s="130"/>
      <c r="N70" s="131"/>
      <c r="O70" s="131"/>
      <c r="P70" s="131"/>
      <c r="Q70" s="131"/>
      <c r="R70" s="119" t="str">
        <f aca="false">IF(AND(ISTEXT(T70),ISTEXT(U70)),"",SUM(T70:U70)*'Indices PF'!$E$54)</f>
        <v/>
      </c>
      <c r="S70" s="119" t="str">
        <f aca="false">IF(OR(ISBLANK(N70),ISBLANK(O70)),"",  IF(M70="ILF",   IF((O70&lt;='Indices PF'!$D$31),   IF(('Funções Dados'!N70&lt;'Indices PF'!$E$34), 'Indices PF'!$E$31,   IF(('Funções Dados'!N70&lt;'Indices PF'!$F$34), 'Indices PF'!$F$31, 'Indices PF'!$G$31)),    IF((O70&lt;='Indices PF'!$D$32),    IF(('Funções Dados'!N70&lt;'Indices PF'!$E$34), 'Indices PF'!$E$32,    IF(('Funções Dados'!N70&lt;'Indices PF'!$F$34), 'Indices PF'!$F$32, 'Indices PF'!$G$32)),     IF((O70&gt;='Indices PF'!$D$33),     IF(('Funções Dados'!N70&lt;'Indices PF'!$E$34), 'Indices PF'!$E$33,     IF(('Funções Dados'!N70&lt;'Indices PF'!$F$34), 'Indices PF'!$F$33, 'Indices PF'!$G$33))))),     IF((O70&lt;='Indices PF'!$D$39),      IF(('Funções Dados'!N70&lt;'Indices PF'!$E$42), 'Indices PF'!$E$39,      IF(('Funções Dados'!N70&lt;'Indices PF'!$F$42), 'Indices PF'!$F$39, 'Indices PF'!$G$39)),       IF((O70&lt;='Indices PF'!$D$40),       IF(('Funções Dados'!N70&lt;'Indices PF'!$E$42), 'Indices PF'!$E$40,       IF(('Funções Dados'!N70&lt;'Indices PF'!$F$42), 'Indices PF'!$F$40, 'Indices PF'!$G$40)),        IF((O70&gt;='Indices PF'!$D$41),        IF(('Funções Dados'!N70&lt;'Indices PF'!$E$42), 'Indices PF'!$E$41,        IF(('Funções Dados'!N70&lt;'Indices PF'!$F$42), 'Indices PF'!$F$41, 'Indices PF'!$G$41)))))))</f>
        <v/>
      </c>
      <c r="T70" s="120" t="str">
        <f aca="false">IF(OR(ISBLANK(N70),ISBLANK(O70)),"",  IF(M70="ILF",   IF((O70&lt;='Indices PF'!$D$31),   IF(('Funções Dados'!N70&lt;'Indices PF'!$E$34), N70*'Indices PF'!$J$31,   IF(('Funções Dados'!N70&lt;'Indices PF'!$F$34), N70*'Indices PF'!$K$31, N70*'Indices PF'!$L$31)),    IF((O70&lt;='Indices PF'!$D$32),    IF(('Funções Dados'!N70&lt;'Indices PF'!$E$34), N70*'Indices PF'!$J$32,    IF(('Funções Dados'!N70&lt;'Indices PF'!$F$34), N70*'Indices PF'!$K$32, N70*'Indices PF'!$L$32)),     IF((O70&gt;='Indices PF'!$D$33),     IF(('Funções Dados'!N70&lt;'Indices PF'!$E$34), N70*'Indices PF'!$J$33,     IF(('Funções Dados'!N70&lt;'Indices PF'!$F$34), N70*'Indices PF'!$K$33, N70*'Indices PF'!$L$33))))),     IF((O70&lt;='Indices PF'!$D$39),      IF(('Funções Dados'!N70&lt;'Indices PF'!$E$42), N70*'Indices PF'!$J$39,      IF(('Funções Dados'!N70&lt;'Indices PF'!$F$42), N70*'Indices PF'!$K$39, N70*'Indices PF'!$L$39)),       IF((O70&lt;='Indices PF'!$D$40),       IF(('Funções Dados'!N70&lt;'Indices PF'!$E$42), N70*'Indices PF'!$J$40,       IF(('Funções Dados'!N70&lt;'Indices PF'!$F$42), N70*'Indices PF'!$K$40, N70*'Indices PF'!$L$40)),        IF((O70&gt;='Indices PF'!$D$41),        IF(('Funções Dados'!N70&lt;'Indices PF'!$E$42), N70*'Indices PF'!$J$41,        IF(('Funções Dados'!N70&lt;'Indices PF'!$F$42), N70*'Indices PF'!$K$41, N70*'Indices PF'!$L$41)))))))</f>
        <v/>
      </c>
      <c r="U70" s="120" t="str">
        <f aca="false">IF(OR(ISBLANK(P70),ISBLANK(Q70)),"",  IF((Q70&lt;='Indices PF'!$D$47),  IF(('Funções Dados'!P70&lt;'Indices PF'!$E$50), P70*'Indices PF'!$J$47,  IF(('Funções Dados'!P70&lt;'Indices PF'!$F$50), P70*'Indices PF'!$K$47, P70*'Indices PF'!$L$47)),   IF((Q70&lt;='Indices PF'!$D$48),   IF(('Funções Dados'!P70&lt;'Indices PF'!$E$50), P70*'Indices PF'!$J$48,   IF(('Funções Dados'!P70&lt;'Indices PF'!$F$50), P70*'Indices PF'!$K$48, P70*'Indices PF'!$L$48)),    IF((Q70&gt;='Indices PF'!$D$49),    IF(('Funções Dados'!P70&lt;'Indices PF'!$E$50), P70*'Indices PF'!$J$49,    IF(('Funções Dados'!P70&lt;'Indices PF'!$F$50), P70*'Indices PF'!$K$49, P70*'Indices PF'!$L$49))))))</f>
        <v/>
      </c>
      <c r="V70" s="131"/>
      <c r="W70" s="131"/>
      <c r="X70" s="131"/>
      <c r="Y70" s="131"/>
      <c r="Z70" s="121"/>
      <c r="AA70" s="131"/>
      <c r="AB70" s="152" t="str">
        <f aca="false">IF(ISBLANK(AA70),"",IF(Z70="YES",(AA70*(SUM(T70:U70))/100),""))</f>
        <v/>
      </c>
      <c r="AC70" s="126"/>
      <c r="AD70" s="126"/>
      <c r="AE70" s="129"/>
      <c r="AF70" s="128"/>
      <c r="AG70" s="128"/>
      <c r="AH70" s="33"/>
    </row>
    <row r="71" customFormat="false" ht="12.75" hidden="false" customHeight="true" outlineLevel="0" collapsed="false">
      <c r="A71" s="87"/>
      <c r="B71" s="148"/>
      <c r="C71" s="126"/>
      <c r="D71" s="130"/>
      <c r="E71" s="131"/>
      <c r="F71" s="131"/>
      <c r="G71" s="131"/>
      <c r="H71" s="131"/>
      <c r="I71" s="150" t="str">
        <f aca="false">IF(AND(ISTEXT(K71),ISTEXT(L71)),"",SUM(K71:L71)*'Indices PF'!$E$54)</f>
        <v/>
      </c>
      <c r="J71" s="150" t="str">
        <f aca="false">IF(OR(ISBLANK(E71),ISBLANK(F71)),"",  IF(D71="ILF",   IF((F71&lt;='Indices PF'!$D$31),   IF(('Funções Dados'!E71&lt;'Indices PF'!$E$34), 'Indices PF'!$E$31,   IF(('Funções Dados'!E71&lt;'Indices PF'!$F$34), 'Indices PF'!$F$31, 'Indices PF'!$G$31)),    IF((F71&lt;='Indices PF'!$D$32),    IF(('Funções Dados'!E71&lt;'Indices PF'!$E$34), 'Indices PF'!$E$32,    IF(('Funções Dados'!E71&lt;'Indices PF'!$F$34), 'Indices PF'!$F$32, 'Indices PF'!$G$32)),     IF((F71&gt;='Indices PF'!$D$33),     IF(('Funções Dados'!E71&lt;'Indices PF'!$E$34), 'Indices PF'!$E$33,     IF(('Funções Dados'!E71&lt;'Indices PF'!$F$34), 'Indices PF'!$F$33, 'Indices PF'!$G$33))))),     IF((F71&lt;='Indices PF'!$D$39),      IF(('Funções Dados'!E71&lt;'Indices PF'!$E$42), 'Indices PF'!$E$39,      IF(('Funções Dados'!E71&lt;'Indices PF'!$F$42), 'Indices PF'!$F$39, 'Indices PF'!$G$39)),       IF((F71&lt;='Indices PF'!$D$40),       IF(('Funções Dados'!E71&lt;'Indices PF'!$E$42), 'Indices PF'!$E$40,       IF(('Funções Dados'!E71&lt;'Indices PF'!$F$42), 'Indices PF'!$F$40, 'Indices PF'!$G$40)),        IF((F71&gt;='Indices PF'!$D$41),        IF(('Funções Dados'!E71&lt;'Indices PF'!$E$42), 'Indices PF'!$E$41,        IF(('Funções Dados'!E71&lt;'Indices PF'!$F$42), 'Indices PF'!$F$41, 'Indices PF'!$G$41)))))))</f>
        <v/>
      </c>
      <c r="K71" s="120" t="str">
        <f aca="false">IF(OR(ISBLANK(E71),ISBLANK(F71)),"",  IF(D71="ILF",   IF((F71&lt;='Indices PF'!$D$31),   IF(('Funções Dados'!E71&lt;'Indices PF'!$E$34), E71*'Indices PF'!$J$31,   IF(('Funções Dados'!E71&lt;'Indices PF'!$F$34), E71*'Indices PF'!$K$31, E71*'Indices PF'!$L$31)),    IF((F71&lt;='Indices PF'!$D$32),    IF(('Funções Dados'!E71&lt;'Indices PF'!$E$34), E71*'Indices PF'!$J$32,    IF(('Funções Dados'!E71&lt;'Indices PF'!$F$34), E71*'Indices PF'!$K$32, E71*'Indices PF'!$L$32)),     IF((F71&gt;='Indices PF'!$D$33),     IF(('Funções Dados'!E71&lt;'Indices PF'!$E$34), E71*'Indices PF'!$J$33,     IF(('Funções Dados'!E71&lt;'Indices PF'!$F$34), E71*'Indices PF'!$K$33, E71*'Indices PF'!$L$33))))),     IF((F71&lt;='Indices PF'!$D$39),      IF(('Funções Dados'!E71&lt;'Indices PF'!$E$42), E71*'Indices PF'!$J$39,      IF(('Funções Dados'!E71&lt;'Indices PF'!$F$42), E71*'Indices PF'!$K$39, E71*'Indices PF'!$L$39)),       IF((F71&lt;='Indices PF'!$D$40),       IF(('Funções Dados'!E71&lt;'Indices PF'!$E$42), E71*'Indices PF'!$J$40,       IF(('Funções Dados'!E71&lt;'Indices PF'!$F$42), E71*'Indices PF'!$K$40, E71*'Indices PF'!$L$40)),        IF((F71&gt;='Indices PF'!$D$41),        IF(('Funções Dados'!E71&lt;'Indices PF'!$E$42), E71*'Indices PF'!$J$41,        IF(('Funções Dados'!E71&lt;'Indices PF'!$F$42), E71*'Indices PF'!$K$41, E71*'Indices PF'!$L$41)))))))</f>
        <v/>
      </c>
      <c r="L71" s="151" t="str">
        <f aca="false">IF(OR(ISBLANK(G71),ISBLANK(H71)),"",  IF((H71&lt;='Indices PF'!$D$47),  IF(('Funções Dados'!G71&lt;'Indices PF'!$E$50), G71*'Indices PF'!$J$47,  IF(('Funções Dados'!G71&lt;'Indices PF'!$F$50), G71*'Indices PF'!$K$47, G71*'Indices PF'!$L$47)),   IF((H71&lt;='Indices PF'!$D$48),   IF(('Funções Dados'!G71&lt;'Indices PF'!$E$50), G71*'Indices PF'!$J$48,   IF(('Funções Dados'!G71&lt;'Indices PF'!$F$50), G71*'Indices PF'!$K$48, G71*'Indices PF'!$L$48)),    IF((H71&gt;='Indices PF'!$D$49),    IF(('Funções Dados'!G71&lt;'Indices PF'!$E$50), G71*'Indices PF'!$J$49,    IF(('Funções Dados'!G71&lt;'Indices PF'!$F$50), G71*'Indices PF'!$K$49, G71*'Indices PF'!$L$49))))))</f>
        <v/>
      </c>
      <c r="M71" s="130"/>
      <c r="N71" s="131"/>
      <c r="O71" s="131"/>
      <c r="P71" s="131"/>
      <c r="Q71" s="131"/>
      <c r="R71" s="119" t="str">
        <f aca="false">IF(AND(ISTEXT(T71),ISTEXT(U71)),"",SUM(T71:U71)*'Indices PF'!$E$54)</f>
        <v/>
      </c>
      <c r="S71" s="119" t="str">
        <f aca="false">IF(OR(ISBLANK(N71),ISBLANK(O71)),"",  IF(M71="ILF",   IF((O71&lt;='Indices PF'!$D$31),   IF(('Funções Dados'!N71&lt;'Indices PF'!$E$34), 'Indices PF'!$E$31,   IF(('Funções Dados'!N71&lt;'Indices PF'!$F$34), 'Indices PF'!$F$31, 'Indices PF'!$G$31)),    IF((O71&lt;='Indices PF'!$D$32),    IF(('Funções Dados'!N71&lt;'Indices PF'!$E$34), 'Indices PF'!$E$32,    IF(('Funções Dados'!N71&lt;'Indices PF'!$F$34), 'Indices PF'!$F$32, 'Indices PF'!$G$32)),     IF((O71&gt;='Indices PF'!$D$33),     IF(('Funções Dados'!N71&lt;'Indices PF'!$E$34), 'Indices PF'!$E$33,     IF(('Funções Dados'!N71&lt;'Indices PF'!$F$34), 'Indices PF'!$F$33, 'Indices PF'!$G$33))))),     IF((O71&lt;='Indices PF'!$D$39),      IF(('Funções Dados'!N71&lt;'Indices PF'!$E$42), 'Indices PF'!$E$39,      IF(('Funções Dados'!N71&lt;'Indices PF'!$F$42), 'Indices PF'!$F$39, 'Indices PF'!$G$39)),       IF((O71&lt;='Indices PF'!$D$40),       IF(('Funções Dados'!N71&lt;'Indices PF'!$E$42), 'Indices PF'!$E$40,       IF(('Funções Dados'!N71&lt;'Indices PF'!$F$42), 'Indices PF'!$F$40, 'Indices PF'!$G$40)),        IF((O71&gt;='Indices PF'!$D$41),        IF(('Funções Dados'!N71&lt;'Indices PF'!$E$42), 'Indices PF'!$E$41,        IF(('Funções Dados'!N71&lt;'Indices PF'!$F$42), 'Indices PF'!$F$41, 'Indices PF'!$G$41)))))))</f>
        <v/>
      </c>
      <c r="T71" s="120" t="str">
        <f aca="false">IF(OR(ISBLANK(N71),ISBLANK(O71)),"",  IF(M71="ILF",   IF((O71&lt;='Indices PF'!$D$31),   IF(('Funções Dados'!N71&lt;'Indices PF'!$E$34), N71*'Indices PF'!$J$31,   IF(('Funções Dados'!N71&lt;'Indices PF'!$F$34), N71*'Indices PF'!$K$31, N71*'Indices PF'!$L$31)),    IF((O71&lt;='Indices PF'!$D$32),    IF(('Funções Dados'!N71&lt;'Indices PF'!$E$34), N71*'Indices PF'!$J$32,    IF(('Funções Dados'!N71&lt;'Indices PF'!$F$34), N71*'Indices PF'!$K$32, N71*'Indices PF'!$L$32)),     IF((O71&gt;='Indices PF'!$D$33),     IF(('Funções Dados'!N71&lt;'Indices PF'!$E$34), N71*'Indices PF'!$J$33,     IF(('Funções Dados'!N71&lt;'Indices PF'!$F$34), N71*'Indices PF'!$K$33, N71*'Indices PF'!$L$33))))),     IF((O71&lt;='Indices PF'!$D$39),      IF(('Funções Dados'!N71&lt;'Indices PF'!$E$42), N71*'Indices PF'!$J$39,      IF(('Funções Dados'!N71&lt;'Indices PF'!$F$42), N71*'Indices PF'!$K$39, N71*'Indices PF'!$L$39)),       IF((O71&lt;='Indices PF'!$D$40),       IF(('Funções Dados'!N71&lt;'Indices PF'!$E$42), N71*'Indices PF'!$J$40,       IF(('Funções Dados'!N71&lt;'Indices PF'!$F$42), N71*'Indices PF'!$K$40, N71*'Indices PF'!$L$40)),        IF((O71&gt;='Indices PF'!$D$41),        IF(('Funções Dados'!N71&lt;'Indices PF'!$E$42), N71*'Indices PF'!$J$41,        IF(('Funções Dados'!N71&lt;'Indices PF'!$F$42), N71*'Indices PF'!$K$41, N71*'Indices PF'!$L$41)))))))</f>
        <v/>
      </c>
      <c r="U71" s="120" t="str">
        <f aca="false">IF(OR(ISBLANK(P71),ISBLANK(Q71)),"",  IF((Q71&lt;='Indices PF'!$D$47),  IF(('Funções Dados'!P71&lt;'Indices PF'!$E$50), P71*'Indices PF'!$J$47,  IF(('Funções Dados'!P71&lt;'Indices PF'!$F$50), P71*'Indices PF'!$K$47, P71*'Indices PF'!$L$47)),   IF((Q71&lt;='Indices PF'!$D$48),   IF(('Funções Dados'!P71&lt;'Indices PF'!$E$50), P71*'Indices PF'!$J$48,   IF(('Funções Dados'!P71&lt;'Indices PF'!$F$50), P71*'Indices PF'!$K$48, P71*'Indices PF'!$L$48)),    IF((Q71&gt;='Indices PF'!$D$49),    IF(('Funções Dados'!P71&lt;'Indices PF'!$E$50), P71*'Indices PF'!$J$49,    IF(('Funções Dados'!P71&lt;'Indices PF'!$F$50), P71*'Indices PF'!$K$49, P71*'Indices PF'!$L$49))))))</f>
        <v/>
      </c>
      <c r="V71" s="131"/>
      <c r="W71" s="131"/>
      <c r="X71" s="131"/>
      <c r="Y71" s="131"/>
      <c r="Z71" s="121"/>
      <c r="AA71" s="131"/>
      <c r="AB71" s="152" t="str">
        <f aca="false">IF(ISBLANK(AA71),"",IF(Z71="YES",(AA71*(SUM(T71:U71))/100),""))</f>
        <v/>
      </c>
      <c r="AC71" s="126"/>
      <c r="AD71" s="126"/>
      <c r="AE71" s="129"/>
      <c r="AF71" s="128"/>
      <c r="AG71" s="128"/>
      <c r="AH71" s="33"/>
    </row>
    <row r="72" customFormat="false" ht="12.75" hidden="false" customHeight="true" outlineLevel="0" collapsed="false">
      <c r="A72" s="87"/>
      <c r="B72" s="148"/>
      <c r="C72" s="126"/>
      <c r="D72" s="130"/>
      <c r="E72" s="131"/>
      <c r="F72" s="131"/>
      <c r="G72" s="131"/>
      <c r="H72" s="131"/>
      <c r="I72" s="150" t="str">
        <f aca="false">IF(AND(ISTEXT(K72),ISTEXT(L72)),"",SUM(K72:L72)*'Indices PF'!$E$54)</f>
        <v/>
      </c>
      <c r="J72" s="150" t="str">
        <f aca="false">IF(OR(ISBLANK(E72),ISBLANK(F72)),"",  IF(D72="ILF",   IF((F72&lt;='Indices PF'!$D$31),   IF(('Funções Dados'!E72&lt;'Indices PF'!$E$34), 'Indices PF'!$E$31,   IF(('Funções Dados'!E72&lt;'Indices PF'!$F$34), 'Indices PF'!$F$31, 'Indices PF'!$G$31)),    IF((F72&lt;='Indices PF'!$D$32),    IF(('Funções Dados'!E72&lt;'Indices PF'!$E$34), 'Indices PF'!$E$32,    IF(('Funções Dados'!E72&lt;'Indices PF'!$F$34), 'Indices PF'!$F$32, 'Indices PF'!$G$32)),     IF((F72&gt;='Indices PF'!$D$33),     IF(('Funções Dados'!E72&lt;'Indices PF'!$E$34), 'Indices PF'!$E$33,     IF(('Funções Dados'!E72&lt;'Indices PF'!$F$34), 'Indices PF'!$F$33, 'Indices PF'!$G$33))))),     IF((F72&lt;='Indices PF'!$D$39),      IF(('Funções Dados'!E72&lt;'Indices PF'!$E$42), 'Indices PF'!$E$39,      IF(('Funções Dados'!E72&lt;'Indices PF'!$F$42), 'Indices PF'!$F$39, 'Indices PF'!$G$39)),       IF((F72&lt;='Indices PF'!$D$40),       IF(('Funções Dados'!E72&lt;'Indices PF'!$E$42), 'Indices PF'!$E$40,       IF(('Funções Dados'!E72&lt;'Indices PF'!$F$42), 'Indices PF'!$F$40, 'Indices PF'!$G$40)),        IF((F72&gt;='Indices PF'!$D$41),        IF(('Funções Dados'!E72&lt;'Indices PF'!$E$42), 'Indices PF'!$E$41,        IF(('Funções Dados'!E72&lt;'Indices PF'!$F$42), 'Indices PF'!$F$41, 'Indices PF'!$G$41)))))))</f>
        <v/>
      </c>
      <c r="K72" s="120" t="str">
        <f aca="false">IF(OR(ISBLANK(E72),ISBLANK(F72)),"",  IF(D72="ILF",   IF((F72&lt;='Indices PF'!$D$31),   IF(('Funções Dados'!E72&lt;'Indices PF'!$E$34), E72*'Indices PF'!$J$31,   IF(('Funções Dados'!E72&lt;'Indices PF'!$F$34), E72*'Indices PF'!$K$31, E72*'Indices PF'!$L$31)),    IF((F72&lt;='Indices PF'!$D$32),    IF(('Funções Dados'!E72&lt;'Indices PF'!$E$34), E72*'Indices PF'!$J$32,    IF(('Funções Dados'!E72&lt;'Indices PF'!$F$34), E72*'Indices PF'!$K$32, E72*'Indices PF'!$L$32)),     IF((F72&gt;='Indices PF'!$D$33),     IF(('Funções Dados'!E72&lt;'Indices PF'!$E$34), E72*'Indices PF'!$J$33,     IF(('Funções Dados'!E72&lt;'Indices PF'!$F$34), E72*'Indices PF'!$K$33, E72*'Indices PF'!$L$33))))),     IF((F72&lt;='Indices PF'!$D$39),      IF(('Funções Dados'!E72&lt;'Indices PF'!$E$42), E72*'Indices PF'!$J$39,      IF(('Funções Dados'!E72&lt;'Indices PF'!$F$42), E72*'Indices PF'!$K$39, E72*'Indices PF'!$L$39)),       IF((F72&lt;='Indices PF'!$D$40),       IF(('Funções Dados'!E72&lt;'Indices PF'!$E$42), E72*'Indices PF'!$J$40,       IF(('Funções Dados'!E72&lt;'Indices PF'!$F$42), E72*'Indices PF'!$K$40, E72*'Indices PF'!$L$40)),        IF((F72&gt;='Indices PF'!$D$41),        IF(('Funções Dados'!E72&lt;'Indices PF'!$E$42), E72*'Indices PF'!$J$41,        IF(('Funções Dados'!E72&lt;'Indices PF'!$F$42), E72*'Indices PF'!$K$41, E72*'Indices PF'!$L$41)))))))</f>
        <v/>
      </c>
      <c r="L72" s="151" t="str">
        <f aca="false">IF(OR(ISBLANK(G72),ISBLANK(H72)),"",  IF((H72&lt;='Indices PF'!$D$47),  IF(('Funções Dados'!G72&lt;'Indices PF'!$E$50), G72*'Indices PF'!$J$47,  IF(('Funções Dados'!G72&lt;'Indices PF'!$F$50), G72*'Indices PF'!$K$47, G72*'Indices PF'!$L$47)),   IF((H72&lt;='Indices PF'!$D$48),   IF(('Funções Dados'!G72&lt;'Indices PF'!$E$50), G72*'Indices PF'!$J$48,   IF(('Funções Dados'!G72&lt;'Indices PF'!$F$50), G72*'Indices PF'!$K$48, G72*'Indices PF'!$L$48)),    IF((H72&gt;='Indices PF'!$D$49),    IF(('Funções Dados'!G72&lt;'Indices PF'!$E$50), G72*'Indices PF'!$J$49,    IF(('Funções Dados'!G72&lt;'Indices PF'!$F$50), G72*'Indices PF'!$K$49, G72*'Indices PF'!$L$49))))))</f>
        <v/>
      </c>
      <c r="M72" s="130"/>
      <c r="N72" s="131"/>
      <c r="O72" s="131"/>
      <c r="P72" s="131"/>
      <c r="Q72" s="131"/>
      <c r="R72" s="119" t="str">
        <f aca="false">IF(AND(ISTEXT(T72),ISTEXT(U72)),"",SUM(T72:U72)*'Indices PF'!$E$54)</f>
        <v/>
      </c>
      <c r="S72" s="119" t="str">
        <f aca="false">IF(OR(ISBLANK(N72),ISBLANK(O72)),"",  IF(M72="ILF",   IF((O72&lt;='Indices PF'!$D$31),   IF(('Funções Dados'!N72&lt;'Indices PF'!$E$34), 'Indices PF'!$E$31,   IF(('Funções Dados'!N72&lt;'Indices PF'!$F$34), 'Indices PF'!$F$31, 'Indices PF'!$G$31)),    IF((O72&lt;='Indices PF'!$D$32),    IF(('Funções Dados'!N72&lt;'Indices PF'!$E$34), 'Indices PF'!$E$32,    IF(('Funções Dados'!N72&lt;'Indices PF'!$F$34), 'Indices PF'!$F$32, 'Indices PF'!$G$32)),     IF((O72&gt;='Indices PF'!$D$33),     IF(('Funções Dados'!N72&lt;'Indices PF'!$E$34), 'Indices PF'!$E$33,     IF(('Funções Dados'!N72&lt;'Indices PF'!$F$34), 'Indices PF'!$F$33, 'Indices PF'!$G$33))))),     IF((O72&lt;='Indices PF'!$D$39),      IF(('Funções Dados'!N72&lt;'Indices PF'!$E$42), 'Indices PF'!$E$39,      IF(('Funções Dados'!N72&lt;'Indices PF'!$F$42), 'Indices PF'!$F$39, 'Indices PF'!$G$39)),       IF((O72&lt;='Indices PF'!$D$40),       IF(('Funções Dados'!N72&lt;'Indices PF'!$E$42), 'Indices PF'!$E$40,       IF(('Funções Dados'!N72&lt;'Indices PF'!$F$42), 'Indices PF'!$F$40, 'Indices PF'!$G$40)),        IF((O72&gt;='Indices PF'!$D$41),        IF(('Funções Dados'!N72&lt;'Indices PF'!$E$42), 'Indices PF'!$E$41,        IF(('Funções Dados'!N72&lt;'Indices PF'!$F$42), 'Indices PF'!$F$41, 'Indices PF'!$G$41)))))))</f>
        <v/>
      </c>
      <c r="T72" s="120" t="str">
        <f aca="false">IF(OR(ISBLANK(N72),ISBLANK(O72)),"",  IF(M72="ILF",   IF((O72&lt;='Indices PF'!$D$31),   IF(('Funções Dados'!N72&lt;'Indices PF'!$E$34), N72*'Indices PF'!$J$31,   IF(('Funções Dados'!N72&lt;'Indices PF'!$F$34), N72*'Indices PF'!$K$31, N72*'Indices PF'!$L$31)),    IF((O72&lt;='Indices PF'!$D$32),    IF(('Funções Dados'!N72&lt;'Indices PF'!$E$34), N72*'Indices PF'!$J$32,    IF(('Funções Dados'!N72&lt;'Indices PF'!$F$34), N72*'Indices PF'!$K$32, N72*'Indices PF'!$L$32)),     IF((O72&gt;='Indices PF'!$D$33),     IF(('Funções Dados'!N72&lt;'Indices PF'!$E$34), N72*'Indices PF'!$J$33,     IF(('Funções Dados'!N72&lt;'Indices PF'!$F$34), N72*'Indices PF'!$K$33, N72*'Indices PF'!$L$33))))),     IF((O72&lt;='Indices PF'!$D$39),      IF(('Funções Dados'!N72&lt;'Indices PF'!$E$42), N72*'Indices PF'!$J$39,      IF(('Funções Dados'!N72&lt;'Indices PF'!$F$42), N72*'Indices PF'!$K$39, N72*'Indices PF'!$L$39)),       IF((O72&lt;='Indices PF'!$D$40),       IF(('Funções Dados'!N72&lt;'Indices PF'!$E$42), N72*'Indices PF'!$J$40,       IF(('Funções Dados'!N72&lt;'Indices PF'!$F$42), N72*'Indices PF'!$K$40, N72*'Indices PF'!$L$40)),        IF((O72&gt;='Indices PF'!$D$41),        IF(('Funções Dados'!N72&lt;'Indices PF'!$E$42), N72*'Indices PF'!$J$41,        IF(('Funções Dados'!N72&lt;'Indices PF'!$F$42), N72*'Indices PF'!$K$41, N72*'Indices PF'!$L$41)))))))</f>
        <v/>
      </c>
      <c r="U72" s="120" t="str">
        <f aca="false">IF(OR(ISBLANK(P72),ISBLANK(Q72)),"",  IF((Q72&lt;='Indices PF'!$D$47),  IF(('Funções Dados'!P72&lt;'Indices PF'!$E$50), P72*'Indices PF'!$J$47,  IF(('Funções Dados'!P72&lt;'Indices PF'!$F$50), P72*'Indices PF'!$K$47, P72*'Indices PF'!$L$47)),   IF((Q72&lt;='Indices PF'!$D$48),   IF(('Funções Dados'!P72&lt;'Indices PF'!$E$50), P72*'Indices PF'!$J$48,   IF(('Funções Dados'!P72&lt;'Indices PF'!$F$50), P72*'Indices PF'!$K$48, P72*'Indices PF'!$L$48)),    IF((Q72&gt;='Indices PF'!$D$49),    IF(('Funções Dados'!P72&lt;'Indices PF'!$E$50), P72*'Indices PF'!$J$49,    IF(('Funções Dados'!P72&lt;'Indices PF'!$F$50), P72*'Indices PF'!$K$49, P72*'Indices PF'!$L$49))))))</f>
        <v/>
      </c>
      <c r="V72" s="131"/>
      <c r="W72" s="131"/>
      <c r="X72" s="131"/>
      <c r="Y72" s="131"/>
      <c r="Z72" s="121"/>
      <c r="AA72" s="131"/>
      <c r="AB72" s="152" t="str">
        <f aca="false">IF(ISBLANK(AA72),"",IF(Z72="YES",(AA72*(SUM(T72:U72))/100),""))</f>
        <v/>
      </c>
      <c r="AC72" s="126"/>
      <c r="AD72" s="126"/>
      <c r="AE72" s="129"/>
      <c r="AF72" s="128"/>
      <c r="AG72" s="128"/>
      <c r="AH72" s="33"/>
    </row>
    <row r="73" customFormat="false" ht="12.75" hidden="false" customHeight="true" outlineLevel="0" collapsed="false">
      <c r="A73" s="87"/>
      <c r="B73" s="148"/>
      <c r="C73" s="126"/>
      <c r="D73" s="130"/>
      <c r="E73" s="131"/>
      <c r="F73" s="131"/>
      <c r="G73" s="131"/>
      <c r="H73" s="131"/>
      <c r="I73" s="150" t="str">
        <f aca="false">IF(AND(ISTEXT(K73),ISTEXT(L73)),"",SUM(K73:L73)*'Indices PF'!$E$54)</f>
        <v/>
      </c>
      <c r="J73" s="150" t="str">
        <f aca="false">IF(OR(ISBLANK(E73),ISBLANK(F73)),"",  IF(D73="ILF",   IF((F73&lt;='Indices PF'!$D$31),   IF(('Funções Dados'!E73&lt;'Indices PF'!$E$34), 'Indices PF'!$E$31,   IF(('Funções Dados'!E73&lt;'Indices PF'!$F$34), 'Indices PF'!$F$31, 'Indices PF'!$G$31)),    IF((F73&lt;='Indices PF'!$D$32),    IF(('Funções Dados'!E73&lt;'Indices PF'!$E$34), 'Indices PF'!$E$32,    IF(('Funções Dados'!E73&lt;'Indices PF'!$F$34), 'Indices PF'!$F$32, 'Indices PF'!$G$32)),     IF((F73&gt;='Indices PF'!$D$33),     IF(('Funções Dados'!E73&lt;'Indices PF'!$E$34), 'Indices PF'!$E$33,     IF(('Funções Dados'!E73&lt;'Indices PF'!$F$34), 'Indices PF'!$F$33, 'Indices PF'!$G$33))))),     IF((F73&lt;='Indices PF'!$D$39),      IF(('Funções Dados'!E73&lt;'Indices PF'!$E$42), 'Indices PF'!$E$39,      IF(('Funções Dados'!E73&lt;'Indices PF'!$F$42), 'Indices PF'!$F$39, 'Indices PF'!$G$39)),       IF((F73&lt;='Indices PF'!$D$40),       IF(('Funções Dados'!E73&lt;'Indices PF'!$E$42), 'Indices PF'!$E$40,       IF(('Funções Dados'!E73&lt;'Indices PF'!$F$42), 'Indices PF'!$F$40, 'Indices PF'!$G$40)),        IF((F73&gt;='Indices PF'!$D$41),        IF(('Funções Dados'!E73&lt;'Indices PF'!$E$42), 'Indices PF'!$E$41,        IF(('Funções Dados'!E73&lt;'Indices PF'!$F$42), 'Indices PF'!$F$41, 'Indices PF'!$G$41)))))))</f>
        <v/>
      </c>
      <c r="K73" s="120" t="str">
        <f aca="false">IF(OR(ISBLANK(E73),ISBLANK(F73)),"",  IF(D73="ILF",   IF((F73&lt;='Indices PF'!$D$31),   IF(('Funções Dados'!E73&lt;'Indices PF'!$E$34), E73*'Indices PF'!$J$31,   IF(('Funções Dados'!E73&lt;'Indices PF'!$F$34), E73*'Indices PF'!$K$31, E73*'Indices PF'!$L$31)),    IF((F73&lt;='Indices PF'!$D$32),    IF(('Funções Dados'!E73&lt;'Indices PF'!$E$34), E73*'Indices PF'!$J$32,    IF(('Funções Dados'!E73&lt;'Indices PF'!$F$34), E73*'Indices PF'!$K$32, E73*'Indices PF'!$L$32)),     IF((F73&gt;='Indices PF'!$D$33),     IF(('Funções Dados'!E73&lt;'Indices PF'!$E$34), E73*'Indices PF'!$J$33,     IF(('Funções Dados'!E73&lt;'Indices PF'!$F$34), E73*'Indices PF'!$K$33, E73*'Indices PF'!$L$33))))),     IF((F73&lt;='Indices PF'!$D$39),      IF(('Funções Dados'!E73&lt;'Indices PF'!$E$42), E73*'Indices PF'!$J$39,      IF(('Funções Dados'!E73&lt;'Indices PF'!$F$42), E73*'Indices PF'!$K$39, E73*'Indices PF'!$L$39)),       IF((F73&lt;='Indices PF'!$D$40),       IF(('Funções Dados'!E73&lt;'Indices PF'!$E$42), E73*'Indices PF'!$J$40,       IF(('Funções Dados'!E73&lt;'Indices PF'!$F$42), E73*'Indices PF'!$K$40, E73*'Indices PF'!$L$40)),        IF((F73&gt;='Indices PF'!$D$41),        IF(('Funções Dados'!E73&lt;'Indices PF'!$E$42), E73*'Indices PF'!$J$41,        IF(('Funções Dados'!E73&lt;'Indices PF'!$F$42), E73*'Indices PF'!$K$41, E73*'Indices PF'!$L$41)))))))</f>
        <v/>
      </c>
      <c r="L73" s="151" t="str">
        <f aca="false">IF(OR(ISBLANK(G73),ISBLANK(H73)),"",  IF((H73&lt;='Indices PF'!$D$47),  IF(('Funções Dados'!G73&lt;'Indices PF'!$E$50), G73*'Indices PF'!$J$47,  IF(('Funções Dados'!G73&lt;'Indices PF'!$F$50), G73*'Indices PF'!$K$47, G73*'Indices PF'!$L$47)),   IF((H73&lt;='Indices PF'!$D$48),   IF(('Funções Dados'!G73&lt;'Indices PF'!$E$50), G73*'Indices PF'!$J$48,   IF(('Funções Dados'!G73&lt;'Indices PF'!$F$50), G73*'Indices PF'!$K$48, G73*'Indices PF'!$L$48)),    IF((H73&gt;='Indices PF'!$D$49),    IF(('Funções Dados'!G73&lt;'Indices PF'!$E$50), G73*'Indices PF'!$J$49,    IF(('Funções Dados'!G73&lt;'Indices PF'!$F$50), G73*'Indices PF'!$K$49, G73*'Indices PF'!$L$49))))))</f>
        <v/>
      </c>
      <c r="M73" s="130"/>
      <c r="N73" s="131"/>
      <c r="O73" s="131"/>
      <c r="P73" s="131"/>
      <c r="Q73" s="131"/>
      <c r="R73" s="119" t="str">
        <f aca="false">IF(AND(ISTEXT(T73),ISTEXT(U73)),"",SUM(T73:U73)*'Indices PF'!$E$54)</f>
        <v/>
      </c>
      <c r="S73" s="119" t="str">
        <f aca="false">IF(OR(ISBLANK(N73),ISBLANK(O73)),"",  IF(M73="ILF",   IF((O73&lt;='Indices PF'!$D$31),   IF(('Funções Dados'!N73&lt;'Indices PF'!$E$34), 'Indices PF'!$E$31,   IF(('Funções Dados'!N73&lt;'Indices PF'!$F$34), 'Indices PF'!$F$31, 'Indices PF'!$G$31)),    IF((O73&lt;='Indices PF'!$D$32),    IF(('Funções Dados'!N73&lt;'Indices PF'!$E$34), 'Indices PF'!$E$32,    IF(('Funções Dados'!N73&lt;'Indices PF'!$F$34), 'Indices PF'!$F$32, 'Indices PF'!$G$32)),     IF((O73&gt;='Indices PF'!$D$33),     IF(('Funções Dados'!N73&lt;'Indices PF'!$E$34), 'Indices PF'!$E$33,     IF(('Funções Dados'!N73&lt;'Indices PF'!$F$34), 'Indices PF'!$F$33, 'Indices PF'!$G$33))))),     IF((O73&lt;='Indices PF'!$D$39),      IF(('Funções Dados'!N73&lt;'Indices PF'!$E$42), 'Indices PF'!$E$39,      IF(('Funções Dados'!N73&lt;'Indices PF'!$F$42), 'Indices PF'!$F$39, 'Indices PF'!$G$39)),       IF((O73&lt;='Indices PF'!$D$40),       IF(('Funções Dados'!N73&lt;'Indices PF'!$E$42), 'Indices PF'!$E$40,       IF(('Funções Dados'!N73&lt;'Indices PF'!$F$42), 'Indices PF'!$F$40, 'Indices PF'!$G$40)),        IF((O73&gt;='Indices PF'!$D$41),        IF(('Funções Dados'!N73&lt;'Indices PF'!$E$42), 'Indices PF'!$E$41,        IF(('Funções Dados'!N73&lt;'Indices PF'!$F$42), 'Indices PF'!$F$41, 'Indices PF'!$G$41)))))))</f>
        <v/>
      </c>
      <c r="T73" s="120" t="str">
        <f aca="false">IF(OR(ISBLANK(N73),ISBLANK(O73)),"",  IF(M73="ILF",   IF((O73&lt;='Indices PF'!$D$31),   IF(('Funções Dados'!N73&lt;'Indices PF'!$E$34), N73*'Indices PF'!$J$31,   IF(('Funções Dados'!N73&lt;'Indices PF'!$F$34), N73*'Indices PF'!$K$31, N73*'Indices PF'!$L$31)),    IF((O73&lt;='Indices PF'!$D$32),    IF(('Funções Dados'!N73&lt;'Indices PF'!$E$34), N73*'Indices PF'!$J$32,    IF(('Funções Dados'!N73&lt;'Indices PF'!$F$34), N73*'Indices PF'!$K$32, N73*'Indices PF'!$L$32)),     IF((O73&gt;='Indices PF'!$D$33),     IF(('Funções Dados'!N73&lt;'Indices PF'!$E$34), N73*'Indices PF'!$J$33,     IF(('Funções Dados'!N73&lt;'Indices PF'!$F$34), N73*'Indices PF'!$K$33, N73*'Indices PF'!$L$33))))),     IF((O73&lt;='Indices PF'!$D$39),      IF(('Funções Dados'!N73&lt;'Indices PF'!$E$42), N73*'Indices PF'!$J$39,      IF(('Funções Dados'!N73&lt;'Indices PF'!$F$42), N73*'Indices PF'!$K$39, N73*'Indices PF'!$L$39)),       IF((O73&lt;='Indices PF'!$D$40),       IF(('Funções Dados'!N73&lt;'Indices PF'!$E$42), N73*'Indices PF'!$J$40,       IF(('Funções Dados'!N73&lt;'Indices PF'!$F$42), N73*'Indices PF'!$K$40, N73*'Indices PF'!$L$40)),        IF((O73&gt;='Indices PF'!$D$41),        IF(('Funções Dados'!N73&lt;'Indices PF'!$E$42), N73*'Indices PF'!$J$41,        IF(('Funções Dados'!N73&lt;'Indices PF'!$F$42), N73*'Indices PF'!$K$41, N73*'Indices PF'!$L$41)))))))</f>
        <v/>
      </c>
      <c r="U73" s="120" t="str">
        <f aca="false">IF(OR(ISBLANK(P73),ISBLANK(Q73)),"",  IF((Q73&lt;='Indices PF'!$D$47),  IF(('Funções Dados'!P73&lt;'Indices PF'!$E$50), P73*'Indices PF'!$J$47,  IF(('Funções Dados'!P73&lt;'Indices PF'!$F$50), P73*'Indices PF'!$K$47, P73*'Indices PF'!$L$47)),   IF((Q73&lt;='Indices PF'!$D$48),   IF(('Funções Dados'!P73&lt;'Indices PF'!$E$50), P73*'Indices PF'!$J$48,   IF(('Funções Dados'!P73&lt;'Indices PF'!$F$50), P73*'Indices PF'!$K$48, P73*'Indices PF'!$L$48)),    IF((Q73&gt;='Indices PF'!$D$49),    IF(('Funções Dados'!P73&lt;'Indices PF'!$E$50), P73*'Indices PF'!$J$49,    IF(('Funções Dados'!P73&lt;'Indices PF'!$F$50), P73*'Indices PF'!$K$49, P73*'Indices PF'!$L$49))))))</f>
        <v/>
      </c>
      <c r="V73" s="131"/>
      <c r="W73" s="131"/>
      <c r="X73" s="131"/>
      <c r="Y73" s="131"/>
      <c r="Z73" s="121"/>
      <c r="AA73" s="131"/>
      <c r="AB73" s="152" t="str">
        <f aca="false">IF(ISBLANK(AA73),"",IF(Z73="YES",(AA73*(SUM(T73:U73))/100),""))</f>
        <v/>
      </c>
      <c r="AC73" s="126"/>
      <c r="AD73" s="126"/>
      <c r="AE73" s="129"/>
      <c r="AF73" s="128"/>
      <c r="AG73" s="128"/>
      <c r="AH73" s="33"/>
    </row>
    <row r="74" customFormat="false" ht="12.75" hidden="false" customHeight="true" outlineLevel="0" collapsed="false">
      <c r="A74" s="87"/>
      <c r="B74" s="148"/>
      <c r="C74" s="126"/>
      <c r="D74" s="130"/>
      <c r="E74" s="131"/>
      <c r="F74" s="131"/>
      <c r="G74" s="131"/>
      <c r="H74" s="131"/>
      <c r="I74" s="150" t="str">
        <f aca="false">IF(AND(ISTEXT(K74),ISTEXT(L74)),"",SUM(K74:L74)*'Indices PF'!$E$54)</f>
        <v/>
      </c>
      <c r="J74" s="150" t="str">
        <f aca="false">IF(OR(ISBLANK(E74),ISBLANK(F74)),"",  IF(D74="ILF",   IF((F74&lt;='Indices PF'!$D$31),   IF(('Funções Dados'!E74&lt;'Indices PF'!$E$34), 'Indices PF'!$E$31,   IF(('Funções Dados'!E74&lt;'Indices PF'!$F$34), 'Indices PF'!$F$31, 'Indices PF'!$G$31)),    IF((F74&lt;='Indices PF'!$D$32),    IF(('Funções Dados'!E74&lt;'Indices PF'!$E$34), 'Indices PF'!$E$32,    IF(('Funções Dados'!E74&lt;'Indices PF'!$F$34), 'Indices PF'!$F$32, 'Indices PF'!$G$32)),     IF((F74&gt;='Indices PF'!$D$33),     IF(('Funções Dados'!E74&lt;'Indices PF'!$E$34), 'Indices PF'!$E$33,     IF(('Funções Dados'!E74&lt;'Indices PF'!$F$34), 'Indices PF'!$F$33, 'Indices PF'!$G$33))))),     IF((F74&lt;='Indices PF'!$D$39),      IF(('Funções Dados'!E74&lt;'Indices PF'!$E$42), 'Indices PF'!$E$39,      IF(('Funções Dados'!E74&lt;'Indices PF'!$F$42), 'Indices PF'!$F$39, 'Indices PF'!$G$39)),       IF((F74&lt;='Indices PF'!$D$40),       IF(('Funções Dados'!E74&lt;'Indices PF'!$E$42), 'Indices PF'!$E$40,       IF(('Funções Dados'!E74&lt;'Indices PF'!$F$42), 'Indices PF'!$F$40, 'Indices PF'!$G$40)),        IF((F74&gt;='Indices PF'!$D$41),        IF(('Funções Dados'!E74&lt;'Indices PF'!$E$42), 'Indices PF'!$E$41,        IF(('Funções Dados'!E74&lt;'Indices PF'!$F$42), 'Indices PF'!$F$41, 'Indices PF'!$G$41)))))))</f>
        <v/>
      </c>
      <c r="K74" s="120" t="str">
        <f aca="false">IF(OR(ISBLANK(E74),ISBLANK(F74)),"",  IF(D74="ILF",   IF((F74&lt;='Indices PF'!$D$31),   IF(('Funções Dados'!E74&lt;'Indices PF'!$E$34), E74*'Indices PF'!$J$31,   IF(('Funções Dados'!E74&lt;'Indices PF'!$F$34), E74*'Indices PF'!$K$31, E74*'Indices PF'!$L$31)),    IF((F74&lt;='Indices PF'!$D$32),    IF(('Funções Dados'!E74&lt;'Indices PF'!$E$34), E74*'Indices PF'!$J$32,    IF(('Funções Dados'!E74&lt;'Indices PF'!$F$34), E74*'Indices PF'!$K$32, E74*'Indices PF'!$L$32)),     IF((F74&gt;='Indices PF'!$D$33),     IF(('Funções Dados'!E74&lt;'Indices PF'!$E$34), E74*'Indices PF'!$J$33,     IF(('Funções Dados'!E74&lt;'Indices PF'!$F$34), E74*'Indices PF'!$K$33, E74*'Indices PF'!$L$33))))),     IF((F74&lt;='Indices PF'!$D$39),      IF(('Funções Dados'!E74&lt;'Indices PF'!$E$42), E74*'Indices PF'!$J$39,      IF(('Funções Dados'!E74&lt;'Indices PF'!$F$42), E74*'Indices PF'!$K$39, E74*'Indices PF'!$L$39)),       IF((F74&lt;='Indices PF'!$D$40),       IF(('Funções Dados'!E74&lt;'Indices PF'!$E$42), E74*'Indices PF'!$J$40,       IF(('Funções Dados'!E74&lt;'Indices PF'!$F$42), E74*'Indices PF'!$K$40, E74*'Indices PF'!$L$40)),        IF((F74&gt;='Indices PF'!$D$41),        IF(('Funções Dados'!E74&lt;'Indices PF'!$E$42), E74*'Indices PF'!$J$41,        IF(('Funções Dados'!E74&lt;'Indices PF'!$F$42), E74*'Indices PF'!$K$41, E74*'Indices PF'!$L$41)))))))</f>
        <v/>
      </c>
      <c r="L74" s="151" t="str">
        <f aca="false">IF(OR(ISBLANK(G74),ISBLANK(H74)),"",  IF((H74&lt;='Indices PF'!$D$47),  IF(('Funções Dados'!G74&lt;'Indices PF'!$E$50), G74*'Indices PF'!$J$47,  IF(('Funções Dados'!G74&lt;'Indices PF'!$F$50), G74*'Indices PF'!$K$47, G74*'Indices PF'!$L$47)),   IF((H74&lt;='Indices PF'!$D$48),   IF(('Funções Dados'!G74&lt;'Indices PF'!$E$50), G74*'Indices PF'!$J$48,   IF(('Funções Dados'!G74&lt;'Indices PF'!$F$50), G74*'Indices PF'!$K$48, G74*'Indices PF'!$L$48)),    IF((H74&gt;='Indices PF'!$D$49),    IF(('Funções Dados'!G74&lt;'Indices PF'!$E$50), G74*'Indices PF'!$J$49,    IF(('Funções Dados'!G74&lt;'Indices PF'!$F$50), G74*'Indices PF'!$K$49, G74*'Indices PF'!$L$49))))))</f>
        <v/>
      </c>
      <c r="M74" s="130"/>
      <c r="N74" s="131"/>
      <c r="O74" s="131"/>
      <c r="P74" s="131"/>
      <c r="Q74" s="131"/>
      <c r="R74" s="119" t="str">
        <f aca="false">IF(AND(ISTEXT(T74),ISTEXT(U74)),"",SUM(T74:U74)*'Indices PF'!$E$54)</f>
        <v/>
      </c>
      <c r="S74" s="119" t="str">
        <f aca="false">IF(OR(ISBLANK(N74),ISBLANK(O74)),"",  IF(M74="ILF",   IF((O74&lt;='Indices PF'!$D$31),   IF(('Funções Dados'!N74&lt;'Indices PF'!$E$34), 'Indices PF'!$E$31,   IF(('Funções Dados'!N74&lt;'Indices PF'!$F$34), 'Indices PF'!$F$31, 'Indices PF'!$G$31)),    IF((O74&lt;='Indices PF'!$D$32),    IF(('Funções Dados'!N74&lt;'Indices PF'!$E$34), 'Indices PF'!$E$32,    IF(('Funções Dados'!N74&lt;'Indices PF'!$F$34), 'Indices PF'!$F$32, 'Indices PF'!$G$32)),     IF((O74&gt;='Indices PF'!$D$33),     IF(('Funções Dados'!N74&lt;'Indices PF'!$E$34), 'Indices PF'!$E$33,     IF(('Funções Dados'!N74&lt;'Indices PF'!$F$34), 'Indices PF'!$F$33, 'Indices PF'!$G$33))))),     IF((O74&lt;='Indices PF'!$D$39),      IF(('Funções Dados'!N74&lt;'Indices PF'!$E$42), 'Indices PF'!$E$39,      IF(('Funções Dados'!N74&lt;'Indices PF'!$F$42), 'Indices PF'!$F$39, 'Indices PF'!$G$39)),       IF((O74&lt;='Indices PF'!$D$40),       IF(('Funções Dados'!N74&lt;'Indices PF'!$E$42), 'Indices PF'!$E$40,       IF(('Funções Dados'!N74&lt;'Indices PF'!$F$42), 'Indices PF'!$F$40, 'Indices PF'!$G$40)),        IF((O74&gt;='Indices PF'!$D$41),        IF(('Funções Dados'!N74&lt;'Indices PF'!$E$42), 'Indices PF'!$E$41,        IF(('Funções Dados'!N74&lt;'Indices PF'!$F$42), 'Indices PF'!$F$41, 'Indices PF'!$G$41)))))))</f>
        <v/>
      </c>
      <c r="T74" s="120" t="str">
        <f aca="false">IF(OR(ISBLANK(N74),ISBLANK(O74)),"",  IF(M74="ILF",   IF((O74&lt;='Indices PF'!$D$31),   IF(('Funções Dados'!N74&lt;'Indices PF'!$E$34), N74*'Indices PF'!$J$31,   IF(('Funções Dados'!N74&lt;'Indices PF'!$F$34), N74*'Indices PF'!$K$31, N74*'Indices PF'!$L$31)),    IF((O74&lt;='Indices PF'!$D$32),    IF(('Funções Dados'!N74&lt;'Indices PF'!$E$34), N74*'Indices PF'!$J$32,    IF(('Funções Dados'!N74&lt;'Indices PF'!$F$34), N74*'Indices PF'!$K$32, N74*'Indices PF'!$L$32)),     IF((O74&gt;='Indices PF'!$D$33),     IF(('Funções Dados'!N74&lt;'Indices PF'!$E$34), N74*'Indices PF'!$J$33,     IF(('Funções Dados'!N74&lt;'Indices PF'!$F$34), N74*'Indices PF'!$K$33, N74*'Indices PF'!$L$33))))),     IF((O74&lt;='Indices PF'!$D$39),      IF(('Funções Dados'!N74&lt;'Indices PF'!$E$42), N74*'Indices PF'!$J$39,      IF(('Funções Dados'!N74&lt;'Indices PF'!$F$42), N74*'Indices PF'!$K$39, N74*'Indices PF'!$L$39)),       IF((O74&lt;='Indices PF'!$D$40),       IF(('Funções Dados'!N74&lt;'Indices PF'!$E$42), N74*'Indices PF'!$J$40,       IF(('Funções Dados'!N74&lt;'Indices PF'!$F$42), N74*'Indices PF'!$K$40, N74*'Indices PF'!$L$40)),        IF((O74&gt;='Indices PF'!$D$41),        IF(('Funções Dados'!N74&lt;'Indices PF'!$E$42), N74*'Indices PF'!$J$41,        IF(('Funções Dados'!N74&lt;'Indices PF'!$F$42), N74*'Indices PF'!$K$41, N74*'Indices PF'!$L$41)))))))</f>
        <v/>
      </c>
      <c r="U74" s="120" t="str">
        <f aca="false">IF(OR(ISBLANK(P74),ISBLANK(Q74)),"",  IF((Q74&lt;='Indices PF'!$D$47),  IF(('Funções Dados'!P74&lt;'Indices PF'!$E$50), P74*'Indices PF'!$J$47,  IF(('Funções Dados'!P74&lt;'Indices PF'!$F$50), P74*'Indices PF'!$K$47, P74*'Indices PF'!$L$47)),   IF((Q74&lt;='Indices PF'!$D$48),   IF(('Funções Dados'!P74&lt;'Indices PF'!$E$50), P74*'Indices PF'!$J$48,   IF(('Funções Dados'!P74&lt;'Indices PF'!$F$50), P74*'Indices PF'!$K$48, P74*'Indices PF'!$L$48)),    IF((Q74&gt;='Indices PF'!$D$49),    IF(('Funções Dados'!P74&lt;'Indices PF'!$E$50), P74*'Indices PF'!$J$49,    IF(('Funções Dados'!P74&lt;'Indices PF'!$F$50), P74*'Indices PF'!$K$49, P74*'Indices PF'!$L$49))))))</f>
        <v/>
      </c>
      <c r="V74" s="131"/>
      <c r="W74" s="131"/>
      <c r="X74" s="131"/>
      <c r="Y74" s="131"/>
      <c r="Z74" s="121"/>
      <c r="AA74" s="131"/>
      <c r="AB74" s="152" t="str">
        <f aca="false">IF(ISBLANK(AA74),"",IF(Z74="YES",(AA74*(SUM(T74:U74))/100),""))</f>
        <v/>
      </c>
      <c r="AC74" s="126"/>
      <c r="AD74" s="126"/>
      <c r="AE74" s="129"/>
      <c r="AF74" s="128"/>
      <c r="AG74" s="128"/>
      <c r="AH74" s="33"/>
    </row>
    <row r="75" customFormat="false" ht="12.75" hidden="false" customHeight="true" outlineLevel="0" collapsed="false">
      <c r="A75" s="87"/>
      <c r="B75" s="148"/>
      <c r="C75" s="126"/>
      <c r="D75" s="130"/>
      <c r="E75" s="131"/>
      <c r="F75" s="131"/>
      <c r="G75" s="131"/>
      <c r="H75" s="131"/>
      <c r="I75" s="150" t="str">
        <f aca="false">IF(AND(ISTEXT(K75),ISTEXT(L75)),"",SUM(K75:L75)*'Indices PF'!$E$54)</f>
        <v/>
      </c>
      <c r="J75" s="150" t="str">
        <f aca="false">IF(OR(ISBLANK(E75),ISBLANK(F75)),"",  IF(D75="ILF",   IF((F75&lt;='Indices PF'!$D$31),   IF(('Funções Dados'!E75&lt;'Indices PF'!$E$34), 'Indices PF'!$E$31,   IF(('Funções Dados'!E75&lt;'Indices PF'!$F$34), 'Indices PF'!$F$31, 'Indices PF'!$G$31)),    IF((F75&lt;='Indices PF'!$D$32),    IF(('Funções Dados'!E75&lt;'Indices PF'!$E$34), 'Indices PF'!$E$32,    IF(('Funções Dados'!E75&lt;'Indices PF'!$F$34), 'Indices PF'!$F$32, 'Indices PF'!$G$32)),     IF((F75&gt;='Indices PF'!$D$33),     IF(('Funções Dados'!E75&lt;'Indices PF'!$E$34), 'Indices PF'!$E$33,     IF(('Funções Dados'!E75&lt;'Indices PF'!$F$34), 'Indices PF'!$F$33, 'Indices PF'!$G$33))))),     IF((F75&lt;='Indices PF'!$D$39),      IF(('Funções Dados'!E75&lt;'Indices PF'!$E$42), 'Indices PF'!$E$39,      IF(('Funções Dados'!E75&lt;'Indices PF'!$F$42), 'Indices PF'!$F$39, 'Indices PF'!$G$39)),       IF((F75&lt;='Indices PF'!$D$40),       IF(('Funções Dados'!E75&lt;'Indices PF'!$E$42), 'Indices PF'!$E$40,       IF(('Funções Dados'!E75&lt;'Indices PF'!$F$42), 'Indices PF'!$F$40, 'Indices PF'!$G$40)),        IF((F75&gt;='Indices PF'!$D$41),        IF(('Funções Dados'!E75&lt;'Indices PF'!$E$42), 'Indices PF'!$E$41,        IF(('Funções Dados'!E75&lt;'Indices PF'!$F$42), 'Indices PF'!$F$41, 'Indices PF'!$G$41)))))))</f>
        <v/>
      </c>
      <c r="K75" s="120" t="str">
        <f aca="false">IF(OR(ISBLANK(E75),ISBLANK(F75)),"",  IF(D75="ILF",   IF((F75&lt;='Indices PF'!$D$31),   IF(('Funções Dados'!E75&lt;'Indices PF'!$E$34), E75*'Indices PF'!$J$31,   IF(('Funções Dados'!E75&lt;'Indices PF'!$F$34), E75*'Indices PF'!$K$31, E75*'Indices PF'!$L$31)),    IF((F75&lt;='Indices PF'!$D$32),    IF(('Funções Dados'!E75&lt;'Indices PF'!$E$34), E75*'Indices PF'!$J$32,    IF(('Funções Dados'!E75&lt;'Indices PF'!$F$34), E75*'Indices PF'!$K$32, E75*'Indices PF'!$L$32)),     IF((F75&gt;='Indices PF'!$D$33),     IF(('Funções Dados'!E75&lt;'Indices PF'!$E$34), E75*'Indices PF'!$J$33,     IF(('Funções Dados'!E75&lt;'Indices PF'!$F$34), E75*'Indices PF'!$K$33, E75*'Indices PF'!$L$33))))),     IF((F75&lt;='Indices PF'!$D$39),      IF(('Funções Dados'!E75&lt;'Indices PF'!$E$42), E75*'Indices PF'!$J$39,      IF(('Funções Dados'!E75&lt;'Indices PF'!$F$42), E75*'Indices PF'!$K$39, E75*'Indices PF'!$L$39)),       IF((F75&lt;='Indices PF'!$D$40),       IF(('Funções Dados'!E75&lt;'Indices PF'!$E$42), E75*'Indices PF'!$J$40,       IF(('Funções Dados'!E75&lt;'Indices PF'!$F$42), E75*'Indices PF'!$K$40, E75*'Indices PF'!$L$40)),        IF((F75&gt;='Indices PF'!$D$41),        IF(('Funções Dados'!E75&lt;'Indices PF'!$E$42), E75*'Indices PF'!$J$41,        IF(('Funções Dados'!E75&lt;'Indices PF'!$F$42), E75*'Indices PF'!$K$41, E75*'Indices PF'!$L$41)))))))</f>
        <v/>
      </c>
      <c r="L75" s="151" t="str">
        <f aca="false">IF(OR(ISBLANK(G75),ISBLANK(H75)),"",  IF((H75&lt;='Indices PF'!$D$47),  IF(('Funções Dados'!G75&lt;'Indices PF'!$E$50), G75*'Indices PF'!$J$47,  IF(('Funções Dados'!G75&lt;'Indices PF'!$F$50), G75*'Indices PF'!$K$47, G75*'Indices PF'!$L$47)),   IF((H75&lt;='Indices PF'!$D$48),   IF(('Funções Dados'!G75&lt;'Indices PF'!$E$50), G75*'Indices PF'!$J$48,   IF(('Funções Dados'!G75&lt;'Indices PF'!$F$50), G75*'Indices PF'!$K$48, G75*'Indices PF'!$L$48)),    IF((H75&gt;='Indices PF'!$D$49),    IF(('Funções Dados'!G75&lt;'Indices PF'!$E$50), G75*'Indices PF'!$J$49,    IF(('Funções Dados'!G75&lt;'Indices PF'!$F$50), G75*'Indices PF'!$K$49, G75*'Indices PF'!$L$49))))))</f>
        <v/>
      </c>
      <c r="M75" s="130"/>
      <c r="N75" s="131"/>
      <c r="O75" s="131"/>
      <c r="P75" s="131"/>
      <c r="Q75" s="131"/>
      <c r="R75" s="119" t="str">
        <f aca="false">IF(AND(ISTEXT(T75),ISTEXT(U75)),"",SUM(T75:U75)*'Indices PF'!$E$54)</f>
        <v/>
      </c>
      <c r="S75" s="119" t="str">
        <f aca="false">IF(OR(ISBLANK(N75),ISBLANK(O75)),"",  IF(M75="ILF",   IF((O75&lt;='Indices PF'!$D$31),   IF(('Funções Dados'!N75&lt;'Indices PF'!$E$34), 'Indices PF'!$E$31,   IF(('Funções Dados'!N75&lt;'Indices PF'!$F$34), 'Indices PF'!$F$31, 'Indices PF'!$G$31)),    IF((O75&lt;='Indices PF'!$D$32),    IF(('Funções Dados'!N75&lt;'Indices PF'!$E$34), 'Indices PF'!$E$32,    IF(('Funções Dados'!N75&lt;'Indices PF'!$F$34), 'Indices PF'!$F$32, 'Indices PF'!$G$32)),     IF((O75&gt;='Indices PF'!$D$33),     IF(('Funções Dados'!N75&lt;'Indices PF'!$E$34), 'Indices PF'!$E$33,     IF(('Funções Dados'!N75&lt;'Indices PF'!$F$34), 'Indices PF'!$F$33, 'Indices PF'!$G$33))))),     IF((O75&lt;='Indices PF'!$D$39),      IF(('Funções Dados'!N75&lt;'Indices PF'!$E$42), 'Indices PF'!$E$39,      IF(('Funções Dados'!N75&lt;'Indices PF'!$F$42), 'Indices PF'!$F$39, 'Indices PF'!$G$39)),       IF((O75&lt;='Indices PF'!$D$40),       IF(('Funções Dados'!N75&lt;'Indices PF'!$E$42), 'Indices PF'!$E$40,       IF(('Funções Dados'!N75&lt;'Indices PF'!$F$42), 'Indices PF'!$F$40, 'Indices PF'!$G$40)),        IF((O75&gt;='Indices PF'!$D$41),        IF(('Funções Dados'!N75&lt;'Indices PF'!$E$42), 'Indices PF'!$E$41,        IF(('Funções Dados'!N75&lt;'Indices PF'!$F$42), 'Indices PF'!$F$41, 'Indices PF'!$G$41)))))))</f>
        <v/>
      </c>
      <c r="T75" s="120" t="str">
        <f aca="false">IF(OR(ISBLANK(N75),ISBLANK(O75)),"",  IF(M75="ILF",   IF((O75&lt;='Indices PF'!$D$31),   IF(('Funções Dados'!N75&lt;'Indices PF'!$E$34), N75*'Indices PF'!$J$31,   IF(('Funções Dados'!N75&lt;'Indices PF'!$F$34), N75*'Indices PF'!$K$31, N75*'Indices PF'!$L$31)),    IF((O75&lt;='Indices PF'!$D$32),    IF(('Funções Dados'!N75&lt;'Indices PF'!$E$34), N75*'Indices PF'!$J$32,    IF(('Funções Dados'!N75&lt;'Indices PF'!$F$34), N75*'Indices PF'!$K$32, N75*'Indices PF'!$L$32)),     IF((O75&gt;='Indices PF'!$D$33),     IF(('Funções Dados'!N75&lt;'Indices PF'!$E$34), N75*'Indices PF'!$J$33,     IF(('Funções Dados'!N75&lt;'Indices PF'!$F$34), N75*'Indices PF'!$K$33, N75*'Indices PF'!$L$33))))),     IF((O75&lt;='Indices PF'!$D$39),      IF(('Funções Dados'!N75&lt;'Indices PF'!$E$42), N75*'Indices PF'!$J$39,      IF(('Funções Dados'!N75&lt;'Indices PF'!$F$42), N75*'Indices PF'!$K$39, N75*'Indices PF'!$L$39)),       IF((O75&lt;='Indices PF'!$D$40),       IF(('Funções Dados'!N75&lt;'Indices PF'!$E$42), N75*'Indices PF'!$J$40,       IF(('Funções Dados'!N75&lt;'Indices PF'!$F$42), N75*'Indices PF'!$K$40, N75*'Indices PF'!$L$40)),        IF((O75&gt;='Indices PF'!$D$41),        IF(('Funções Dados'!N75&lt;'Indices PF'!$E$42), N75*'Indices PF'!$J$41,        IF(('Funções Dados'!N75&lt;'Indices PF'!$F$42), N75*'Indices PF'!$K$41, N75*'Indices PF'!$L$41)))))))</f>
        <v/>
      </c>
      <c r="U75" s="120" t="str">
        <f aca="false">IF(OR(ISBLANK(P75),ISBLANK(Q75)),"",  IF((Q75&lt;='Indices PF'!$D$47),  IF(('Funções Dados'!P75&lt;'Indices PF'!$E$50), P75*'Indices PF'!$J$47,  IF(('Funções Dados'!P75&lt;'Indices PF'!$F$50), P75*'Indices PF'!$K$47, P75*'Indices PF'!$L$47)),   IF((Q75&lt;='Indices PF'!$D$48),   IF(('Funções Dados'!P75&lt;'Indices PF'!$E$50), P75*'Indices PF'!$J$48,   IF(('Funções Dados'!P75&lt;'Indices PF'!$F$50), P75*'Indices PF'!$K$48, P75*'Indices PF'!$L$48)),    IF((Q75&gt;='Indices PF'!$D$49),    IF(('Funções Dados'!P75&lt;'Indices PF'!$E$50), P75*'Indices PF'!$J$49,    IF(('Funções Dados'!P75&lt;'Indices PF'!$F$50), P75*'Indices PF'!$K$49, P75*'Indices PF'!$L$49))))))</f>
        <v/>
      </c>
      <c r="V75" s="131"/>
      <c r="W75" s="131"/>
      <c r="X75" s="131"/>
      <c r="Y75" s="131"/>
      <c r="Z75" s="121"/>
      <c r="AA75" s="131"/>
      <c r="AB75" s="152" t="str">
        <f aca="false">IF(ISBLANK(AA75),"",IF(Z75="YES",(AA75*(SUM(T75:U75))/100),""))</f>
        <v/>
      </c>
      <c r="AC75" s="126"/>
      <c r="AD75" s="126"/>
      <c r="AE75" s="129"/>
      <c r="AF75" s="128"/>
      <c r="AG75" s="128"/>
      <c r="AH75" s="33"/>
    </row>
    <row r="76" customFormat="false" ht="12.75" hidden="false" customHeight="true" outlineLevel="0" collapsed="false">
      <c r="A76" s="87"/>
      <c r="B76" s="148"/>
      <c r="C76" s="126"/>
      <c r="D76" s="130"/>
      <c r="E76" s="131"/>
      <c r="F76" s="131"/>
      <c r="G76" s="131"/>
      <c r="H76" s="131"/>
      <c r="I76" s="150" t="str">
        <f aca="false">IF(AND(ISTEXT(K76),ISTEXT(L76)),"",SUM(K76:L76)*'Indices PF'!$E$54)</f>
        <v/>
      </c>
      <c r="J76" s="150" t="str">
        <f aca="false">IF(OR(ISBLANK(E76),ISBLANK(F76)),"",  IF(D76="ILF",   IF((F76&lt;='Indices PF'!$D$31),   IF(('Funções Dados'!E76&lt;'Indices PF'!$E$34), 'Indices PF'!$E$31,   IF(('Funções Dados'!E76&lt;'Indices PF'!$F$34), 'Indices PF'!$F$31, 'Indices PF'!$G$31)),    IF((F76&lt;='Indices PF'!$D$32),    IF(('Funções Dados'!E76&lt;'Indices PF'!$E$34), 'Indices PF'!$E$32,    IF(('Funções Dados'!E76&lt;'Indices PF'!$F$34), 'Indices PF'!$F$32, 'Indices PF'!$G$32)),     IF((F76&gt;='Indices PF'!$D$33),     IF(('Funções Dados'!E76&lt;'Indices PF'!$E$34), 'Indices PF'!$E$33,     IF(('Funções Dados'!E76&lt;'Indices PF'!$F$34), 'Indices PF'!$F$33, 'Indices PF'!$G$33))))),     IF((F76&lt;='Indices PF'!$D$39),      IF(('Funções Dados'!E76&lt;'Indices PF'!$E$42), 'Indices PF'!$E$39,      IF(('Funções Dados'!E76&lt;'Indices PF'!$F$42), 'Indices PF'!$F$39, 'Indices PF'!$G$39)),       IF((F76&lt;='Indices PF'!$D$40),       IF(('Funções Dados'!E76&lt;'Indices PF'!$E$42), 'Indices PF'!$E$40,       IF(('Funções Dados'!E76&lt;'Indices PF'!$F$42), 'Indices PF'!$F$40, 'Indices PF'!$G$40)),        IF((F76&gt;='Indices PF'!$D$41),        IF(('Funções Dados'!E76&lt;'Indices PF'!$E$42), 'Indices PF'!$E$41,        IF(('Funções Dados'!E76&lt;'Indices PF'!$F$42), 'Indices PF'!$F$41, 'Indices PF'!$G$41)))))))</f>
        <v/>
      </c>
      <c r="K76" s="120" t="str">
        <f aca="false">IF(OR(ISBLANK(E76),ISBLANK(F76)),"",  IF(D76="ILF",   IF((F76&lt;='Indices PF'!$D$31),   IF(('Funções Dados'!E76&lt;'Indices PF'!$E$34), E76*'Indices PF'!$J$31,   IF(('Funções Dados'!E76&lt;'Indices PF'!$F$34), E76*'Indices PF'!$K$31, E76*'Indices PF'!$L$31)),    IF((F76&lt;='Indices PF'!$D$32),    IF(('Funções Dados'!E76&lt;'Indices PF'!$E$34), E76*'Indices PF'!$J$32,    IF(('Funções Dados'!E76&lt;'Indices PF'!$F$34), E76*'Indices PF'!$K$32, E76*'Indices PF'!$L$32)),     IF((F76&gt;='Indices PF'!$D$33),     IF(('Funções Dados'!E76&lt;'Indices PF'!$E$34), E76*'Indices PF'!$J$33,     IF(('Funções Dados'!E76&lt;'Indices PF'!$F$34), E76*'Indices PF'!$K$33, E76*'Indices PF'!$L$33))))),     IF((F76&lt;='Indices PF'!$D$39),      IF(('Funções Dados'!E76&lt;'Indices PF'!$E$42), E76*'Indices PF'!$J$39,      IF(('Funções Dados'!E76&lt;'Indices PF'!$F$42), E76*'Indices PF'!$K$39, E76*'Indices PF'!$L$39)),       IF((F76&lt;='Indices PF'!$D$40),       IF(('Funções Dados'!E76&lt;'Indices PF'!$E$42), E76*'Indices PF'!$J$40,       IF(('Funções Dados'!E76&lt;'Indices PF'!$F$42), E76*'Indices PF'!$K$40, E76*'Indices PF'!$L$40)),        IF((F76&gt;='Indices PF'!$D$41),        IF(('Funções Dados'!E76&lt;'Indices PF'!$E$42), E76*'Indices PF'!$J$41,        IF(('Funções Dados'!E76&lt;'Indices PF'!$F$42), E76*'Indices PF'!$K$41, E76*'Indices PF'!$L$41)))))))</f>
        <v/>
      </c>
      <c r="L76" s="151" t="str">
        <f aca="false">IF(OR(ISBLANK(G76),ISBLANK(H76)),"",  IF((H76&lt;='Indices PF'!$D$47),  IF(('Funções Dados'!G76&lt;'Indices PF'!$E$50), G76*'Indices PF'!$J$47,  IF(('Funções Dados'!G76&lt;'Indices PF'!$F$50), G76*'Indices PF'!$K$47, G76*'Indices PF'!$L$47)),   IF((H76&lt;='Indices PF'!$D$48),   IF(('Funções Dados'!G76&lt;'Indices PF'!$E$50), G76*'Indices PF'!$J$48,   IF(('Funções Dados'!G76&lt;'Indices PF'!$F$50), G76*'Indices PF'!$K$48, G76*'Indices PF'!$L$48)),    IF((H76&gt;='Indices PF'!$D$49),    IF(('Funções Dados'!G76&lt;'Indices PF'!$E$50), G76*'Indices PF'!$J$49,    IF(('Funções Dados'!G76&lt;'Indices PF'!$F$50), G76*'Indices PF'!$K$49, G76*'Indices PF'!$L$49))))))</f>
        <v/>
      </c>
      <c r="M76" s="130"/>
      <c r="N76" s="131"/>
      <c r="O76" s="131"/>
      <c r="P76" s="131"/>
      <c r="Q76" s="131"/>
      <c r="R76" s="119" t="str">
        <f aca="false">IF(AND(ISTEXT(T76),ISTEXT(U76)),"",SUM(T76:U76)*'Indices PF'!$E$54)</f>
        <v/>
      </c>
      <c r="S76" s="119" t="str">
        <f aca="false">IF(OR(ISBLANK(N76),ISBLANK(O76)),"",  IF(M76="ILF",   IF((O76&lt;='Indices PF'!$D$31),   IF(('Funções Dados'!N76&lt;'Indices PF'!$E$34), 'Indices PF'!$E$31,   IF(('Funções Dados'!N76&lt;'Indices PF'!$F$34), 'Indices PF'!$F$31, 'Indices PF'!$G$31)),    IF((O76&lt;='Indices PF'!$D$32),    IF(('Funções Dados'!N76&lt;'Indices PF'!$E$34), 'Indices PF'!$E$32,    IF(('Funções Dados'!N76&lt;'Indices PF'!$F$34), 'Indices PF'!$F$32, 'Indices PF'!$G$32)),     IF((O76&gt;='Indices PF'!$D$33),     IF(('Funções Dados'!N76&lt;'Indices PF'!$E$34), 'Indices PF'!$E$33,     IF(('Funções Dados'!N76&lt;'Indices PF'!$F$34), 'Indices PF'!$F$33, 'Indices PF'!$G$33))))),     IF((O76&lt;='Indices PF'!$D$39),      IF(('Funções Dados'!N76&lt;'Indices PF'!$E$42), 'Indices PF'!$E$39,      IF(('Funções Dados'!N76&lt;'Indices PF'!$F$42), 'Indices PF'!$F$39, 'Indices PF'!$G$39)),       IF((O76&lt;='Indices PF'!$D$40),       IF(('Funções Dados'!N76&lt;'Indices PF'!$E$42), 'Indices PF'!$E$40,       IF(('Funções Dados'!N76&lt;'Indices PF'!$F$42), 'Indices PF'!$F$40, 'Indices PF'!$G$40)),        IF((O76&gt;='Indices PF'!$D$41),        IF(('Funções Dados'!N76&lt;'Indices PF'!$E$42), 'Indices PF'!$E$41,        IF(('Funções Dados'!N76&lt;'Indices PF'!$F$42), 'Indices PF'!$F$41, 'Indices PF'!$G$41)))))))</f>
        <v/>
      </c>
      <c r="T76" s="120" t="str">
        <f aca="false">IF(OR(ISBLANK(N76),ISBLANK(O76)),"",  IF(M76="ILF",   IF((O76&lt;='Indices PF'!$D$31),   IF(('Funções Dados'!N76&lt;'Indices PF'!$E$34), N76*'Indices PF'!$J$31,   IF(('Funções Dados'!N76&lt;'Indices PF'!$F$34), N76*'Indices PF'!$K$31, N76*'Indices PF'!$L$31)),    IF((O76&lt;='Indices PF'!$D$32),    IF(('Funções Dados'!N76&lt;'Indices PF'!$E$34), N76*'Indices PF'!$J$32,    IF(('Funções Dados'!N76&lt;'Indices PF'!$F$34), N76*'Indices PF'!$K$32, N76*'Indices PF'!$L$32)),     IF((O76&gt;='Indices PF'!$D$33),     IF(('Funções Dados'!N76&lt;'Indices PF'!$E$34), N76*'Indices PF'!$J$33,     IF(('Funções Dados'!N76&lt;'Indices PF'!$F$34), N76*'Indices PF'!$K$33, N76*'Indices PF'!$L$33))))),     IF((O76&lt;='Indices PF'!$D$39),      IF(('Funções Dados'!N76&lt;'Indices PF'!$E$42), N76*'Indices PF'!$J$39,      IF(('Funções Dados'!N76&lt;'Indices PF'!$F$42), N76*'Indices PF'!$K$39, N76*'Indices PF'!$L$39)),       IF((O76&lt;='Indices PF'!$D$40),       IF(('Funções Dados'!N76&lt;'Indices PF'!$E$42), N76*'Indices PF'!$J$40,       IF(('Funções Dados'!N76&lt;'Indices PF'!$F$42), N76*'Indices PF'!$K$40, N76*'Indices PF'!$L$40)),        IF((O76&gt;='Indices PF'!$D$41),        IF(('Funções Dados'!N76&lt;'Indices PF'!$E$42), N76*'Indices PF'!$J$41,        IF(('Funções Dados'!N76&lt;'Indices PF'!$F$42), N76*'Indices PF'!$K$41, N76*'Indices PF'!$L$41)))))))</f>
        <v/>
      </c>
      <c r="U76" s="120" t="str">
        <f aca="false">IF(OR(ISBLANK(P76),ISBLANK(Q76)),"",  IF((Q76&lt;='Indices PF'!$D$47),  IF(('Funções Dados'!P76&lt;'Indices PF'!$E$50), P76*'Indices PF'!$J$47,  IF(('Funções Dados'!P76&lt;'Indices PF'!$F$50), P76*'Indices PF'!$K$47, P76*'Indices PF'!$L$47)),   IF((Q76&lt;='Indices PF'!$D$48),   IF(('Funções Dados'!P76&lt;'Indices PF'!$E$50), P76*'Indices PF'!$J$48,   IF(('Funções Dados'!P76&lt;'Indices PF'!$F$50), P76*'Indices PF'!$K$48, P76*'Indices PF'!$L$48)),    IF((Q76&gt;='Indices PF'!$D$49),    IF(('Funções Dados'!P76&lt;'Indices PF'!$E$50), P76*'Indices PF'!$J$49,    IF(('Funções Dados'!P76&lt;'Indices PF'!$F$50), P76*'Indices PF'!$K$49, P76*'Indices PF'!$L$49))))))</f>
        <v/>
      </c>
      <c r="V76" s="131"/>
      <c r="W76" s="131"/>
      <c r="X76" s="131"/>
      <c r="Y76" s="131"/>
      <c r="Z76" s="121"/>
      <c r="AA76" s="131"/>
      <c r="AB76" s="152" t="str">
        <f aca="false">IF(ISBLANK(AA76),"",IF(Z76="YES",(AA76*(SUM(T76:U76))/100),""))</f>
        <v/>
      </c>
      <c r="AC76" s="126"/>
      <c r="AD76" s="126"/>
      <c r="AE76" s="129"/>
      <c r="AF76" s="128"/>
      <c r="AG76" s="128"/>
      <c r="AH76" s="33"/>
    </row>
    <row r="77" customFormat="false" ht="12.75" hidden="false" customHeight="true" outlineLevel="0" collapsed="false">
      <c r="A77" s="87"/>
      <c r="B77" s="148"/>
      <c r="C77" s="126"/>
      <c r="D77" s="130"/>
      <c r="E77" s="131"/>
      <c r="F77" s="131"/>
      <c r="G77" s="131"/>
      <c r="H77" s="131"/>
      <c r="I77" s="150" t="str">
        <f aca="false">IF(AND(ISTEXT(K77),ISTEXT(L77)),"",SUM(K77:L77)*'Indices PF'!$E$54)</f>
        <v/>
      </c>
      <c r="J77" s="150" t="str">
        <f aca="false">IF(OR(ISBLANK(E77),ISBLANK(F77)),"",  IF(D77="ILF",   IF((F77&lt;='Indices PF'!$D$31),   IF(('Funções Dados'!E77&lt;'Indices PF'!$E$34), 'Indices PF'!$E$31,   IF(('Funções Dados'!E77&lt;'Indices PF'!$F$34), 'Indices PF'!$F$31, 'Indices PF'!$G$31)),    IF((F77&lt;='Indices PF'!$D$32),    IF(('Funções Dados'!E77&lt;'Indices PF'!$E$34), 'Indices PF'!$E$32,    IF(('Funções Dados'!E77&lt;'Indices PF'!$F$34), 'Indices PF'!$F$32, 'Indices PF'!$G$32)),     IF((F77&gt;='Indices PF'!$D$33),     IF(('Funções Dados'!E77&lt;'Indices PF'!$E$34), 'Indices PF'!$E$33,     IF(('Funções Dados'!E77&lt;'Indices PF'!$F$34), 'Indices PF'!$F$33, 'Indices PF'!$G$33))))),     IF((F77&lt;='Indices PF'!$D$39),      IF(('Funções Dados'!E77&lt;'Indices PF'!$E$42), 'Indices PF'!$E$39,      IF(('Funções Dados'!E77&lt;'Indices PF'!$F$42), 'Indices PF'!$F$39, 'Indices PF'!$G$39)),       IF((F77&lt;='Indices PF'!$D$40),       IF(('Funções Dados'!E77&lt;'Indices PF'!$E$42), 'Indices PF'!$E$40,       IF(('Funções Dados'!E77&lt;'Indices PF'!$F$42), 'Indices PF'!$F$40, 'Indices PF'!$G$40)),        IF((F77&gt;='Indices PF'!$D$41),        IF(('Funções Dados'!E77&lt;'Indices PF'!$E$42), 'Indices PF'!$E$41,        IF(('Funções Dados'!E77&lt;'Indices PF'!$F$42), 'Indices PF'!$F$41, 'Indices PF'!$G$41)))))))</f>
        <v/>
      </c>
      <c r="K77" s="120" t="str">
        <f aca="false">IF(OR(ISBLANK(E77),ISBLANK(F77)),"",  IF(D77="ILF",   IF((F77&lt;='Indices PF'!$D$31),   IF(('Funções Dados'!E77&lt;'Indices PF'!$E$34), E77*'Indices PF'!$J$31,   IF(('Funções Dados'!E77&lt;'Indices PF'!$F$34), E77*'Indices PF'!$K$31, E77*'Indices PF'!$L$31)),    IF((F77&lt;='Indices PF'!$D$32),    IF(('Funções Dados'!E77&lt;'Indices PF'!$E$34), E77*'Indices PF'!$J$32,    IF(('Funções Dados'!E77&lt;'Indices PF'!$F$34), E77*'Indices PF'!$K$32, E77*'Indices PF'!$L$32)),     IF((F77&gt;='Indices PF'!$D$33),     IF(('Funções Dados'!E77&lt;'Indices PF'!$E$34), E77*'Indices PF'!$J$33,     IF(('Funções Dados'!E77&lt;'Indices PF'!$F$34), E77*'Indices PF'!$K$33, E77*'Indices PF'!$L$33))))),     IF((F77&lt;='Indices PF'!$D$39),      IF(('Funções Dados'!E77&lt;'Indices PF'!$E$42), E77*'Indices PF'!$J$39,      IF(('Funções Dados'!E77&lt;'Indices PF'!$F$42), E77*'Indices PF'!$K$39, E77*'Indices PF'!$L$39)),       IF((F77&lt;='Indices PF'!$D$40),       IF(('Funções Dados'!E77&lt;'Indices PF'!$E$42), E77*'Indices PF'!$J$40,       IF(('Funções Dados'!E77&lt;'Indices PF'!$F$42), E77*'Indices PF'!$K$40, E77*'Indices PF'!$L$40)),        IF((F77&gt;='Indices PF'!$D$41),        IF(('Funções Dados'!E77&lt;'Indices PF'!$E$42), E77*'Indices PF'!$J$41,        IF(('Funções Dados'!E77&lt;'Indices PF'!$F$42), E77*'Indices PF'!$K$41, E77*'Indices PF'!$L$41)))))))</f>
        <v/>
      </c>
      <c r="L77" s="151" t="str">
        <f aca="false">IF(OR(ISBLANK(G77),ISBLANK(H77)),"",  IF((H77&lt;='Indices PF'!$D$47),  IF(('Funções Dados'!G77&lt;'Indices PF'!$E$50), G77*'Indices PF'!$J$47,  IF(('Funções Dados'!G77&lt;'Indices PF'!$F$50), G77*'Indices PF'!$K$47, G77*'Indices PF'!$L$47)),   IF((H77&lt;='Indices PF'!$D$48),   IF(('Funções Dados'!G77&lt;'Indices PF'!$E$50), G77*'Indices PF'!$J$48,   IF(('Funções Dados'!G77&lt;'Indices PF'!$F$50), G77*'Indices PF'!$K$48, G77*'Indices PF'!$L$48)),    IF((H77&gt;='Indices PF'!$D$49),    IF(('Funções Dados'!G77&lt;'Indices PF'!$E$50), G77*'Indices PF'!$J$49,    IF(('Funções Dados'!G77&lt;'Indices PF'!$F$50), G77*'Indices PF'!$K$49, G77*'Indices PF'!$L$49))))))</f>
        <v/>
      </c>
      <c r="M77" s="130"/>
      <c r="N77" s="131"/>
      <c r="O77" s="131"/>
      <c r="P77" s="131"/>
      <c r="Q77" s="131"/>
      <c r="R77" s="119" t="str">
        <f aca="false">IF(AND(ISTEXT(T77),ISTEXT(U77)),"",SUM(T77:U77)*'Indices PF'!$E$54)</f>
        <v/>
      </c>
      <c r="S77" s="119" t="str">
        <f aca="false">IF(OR(ISBLANK(N77),ISBLANK(O77)),"",  IF(M77="ILF",   IF((O77&lt;='Indices PF'!$D$31),   IF(('Funções Dados'!N77&lt;'Indices PF'!$E$34), 'Indices PF'!$E$31,   IF(('Funções Dados'!N77&lt;'Indices PF'!$F$34), 'Indices PF'!$F$31, 'Indices PF'!$G$31)),    IF((O77&lt;='Indices PF'!$D$32),    IF(('Funções Dados'!N77&lt;'Indices PF'!$E$34), 'Indices PF'!$E$32,    IF(('Funções Dados'!N77&lt;'Indices PF'!$F$34), 'Indices PF'!$F$32, 'Indices PF'!$G$32)),     IF((O77&gt;='Indices PF'!$D$33),     IF(('Funções Dados'!N77&lt;'Indices PF'!$E$34), 'Indices PF'!$E$33,     IF(('Funções Dados'!N77&lt;'Indices PF'!$F$34), 'Indices PF'!$F$33, 'Indices PF'!$G$33))))),     IF((O77&lt;='Indices PF'!$D$39),      IF(('Funções Dados'!N77&lt;'Indices PF'!$E$42), 'Indices PF'!$E$39,      IF(('Funções Dados'!N77&lt;'Indices PF'!$F$42), 'Indices PF'!$F$39, 'Indices PF'!$G$39)),       IF((O77&lt;='Indices PF'!$D$40),       IF(('Funções Dados'!N77&lt;'Indices PF'!$E$42), 'Indices PF'!$E$40,       IF(('Funções Dados'!N77&lt;'Indices PF'!$F$42), 'Indices PF'!$F$40, 'Indices PF'!$G$40)),        IF((O77&gt;='Indices PF'!$D$41),        IF(('Funções Dados'!N77&lt;'Indices PF'!$E$42), 'Indices PF'!$E$41,        IF(('Funções Dados'!N77&lt;'Indices PF'!$F$42), 'Indices PF'!$F$41, 'Indices PF'!$G$41)))))))</f>
        <v/>
      </c>
      <c r="T77" s="120" t="str">
        <f aca="false">IF(OR(ISBLANK(N77),ISBLANK(O77)),"",  IF(M77="ILF",   IF((O77&lt;='Indices PF'!$D$31),   IF(('Funções Dados'!N77&lt;'Indices PF'!$E$34), N77*'Indices PF'!$J$31,   IF(('Funções Dados'!N77&lt;'Indices PF'!$F$34), N77*'Indices PF'!$K$31, N77*'Indices PF'!$L$31)),    IF((O77&lt;='Indices PF'!$D$32),    IF(('Funções Dados'!N77&lt;'Indices PF'!$E$34), N77*'Indices PF'!$J$32,    IF(('Funções Dados'!N77&lt;'Indices PF'!$F$34), N77*'Indices PF'!$K$32, N77*'Indices PF'!$L$32)),     IF((O77&gt;='Indices PF'!$D$33),     IF(('Funções Dados'!N77&lt;'Indices PF'!$E$34), N77*'Indices PF'!$J$33,     IF(('Funções Dados'!N77&lt;'Indices PF'!$F$34), N77*'Indices PF'!$K$33, N77*'Indices PF'!$L$33))))),     IF((O77&lt;='Indices PF'!$D$39),      IF(('Funções Dados'!N77&lt;'Indices PF'!$E$42), N77*'Indices PF'!$J$39,      IF(('Funções Dados'!N77&lt;'Indices PF'!$F$42), N77*'Indices PF'!$K$39, N77*'Indices PF'!$L$39)),       IF((O77&lt;='Indices PF'!$D$40),       IF(('Funções Dados'!N77&lt;'Indices PF'!$E$42), N77*'Indices PF'!$J$40,       IF(('Funções Dados'!N77&lt;'Indices PF'!$F$42), N77*'Indices PF'!$K$40, N77*'Indices PF'!$L$40)),        IF((O77&gt;='Indices PF'!$D$41),        IF(('Funções Dados'!N77&lt;'Indices PF'!$E$42), N77*'Indices PF'!$J$41,        IF(('Funções Dados'!N77&lt;'Indices PF'!$F$42), N77*'Indices PF'!$K$41, N77*'Indices PF'!$L$41)))))))</f>
        <v/>
      </c>
      <c r="U77" s="120" t="str">
        <f aca="false">IF(OR(ISBLANK(P77),ISBLANK(Q77)),"",  IF((Q77&lt;='Indices PF'!$D$47),  IF(('Funções Dados'!P77&lt;'Indices PF'!$E$50), P77*'Indices PF'!$J$47,  IF(('Funções Dados'!P77&lt;'Indices PF'!$F$50), P77*'Indices PF'!$K$47, P77*'Indices PF'!$L$47)),   IF((Q77&lt;='Indices PF'!$D$48),   IF(('Funções Dados'!P77&lt;'Indices PF'!$E$50), P77*'Indices PF'!$J$48,   IF(('Funções Dados'!P77&lt;'Indices PF'!$F$50), P77*'Indices PF'!$K$48, P77*'Indices PF'!$L$48)),    IF((Q77&gt;='Indices PF'!$D$49),    IF(('Funções Dados'!P77&lt;'Indices PF'!$E$50), P77*'Indices PF'!$J$49,    IF(('Funções Dados'!P77&lt;'Indices PF'!$F$50), P77*'Indices PF'!$K$49, P77*'Indices PF'!$L$49))))))</f>
        <v/>
      </c>
      <c r="V77" s="131"/>
      <c r="W77" s="131"/>
      <c r="X77" s="131"/>
      <c r="Y77" s="131"/>
      <c r="Z77" s="121"/>
      <c r="AA77" s="131"/>
      <c r="AB77" s="152" t="str">
        <f aca="false">IF(ISBLANK(AA77),"",IF(Z77="YES",(AA77*(SUM(T77:U77))/100),""))</f>
        <v/>
      </c>
      <c r="AC77" s="126"/>
      <c r="AD77" s="126"/>
      <c r="AE77" s="129"/>
      <c r="AF77" s="128"/>
      <c r="AG77" s="128"/>
      <c r="AH77" s="33"/>
    </row>
    <row r="78" customFormat="false" ht="12.75" hidden="false" customHeight="true" outlineLevel="0" collapsed="false">
      <c r="A78" s="87"/>
      <c r="B78" s="148"/>
      <c r="C78" s="126"/>
      <c r="D78" s="130"/>
      <c r="E78" s="131"/>
      <c r="F78" s="131"/>
      <c r="G78" s="131"/>
      <c r="H78" s="131"/>
      <c r="I78" s="150" t="str">
        <f aca="false">IF(AND(ISTEXT(K78),ISTEXT(L78)),"",SUM(K78:L78)*'Indices PF'!$E$54)</f>
        <v/>
      </c>
      <c r="J78" s="150" t="str">
        <f aca="false">IF(OR(ISBLANK(E78),ISBLANK(F78)),"",  IF(D78="ILF",   IF((F78&lt;='Indices PF'!$D$31),   IF(('Funções Dados'!E78&lt;'Indices PF'!$E$34), 'Indices PF'!$E$31,   IF(('Funções Dados'!E78&lt;'Indices PF'!$F$34), 'Indices PF'!$F$31, 'Indices PF'!$G$31)),    IF((F78&lt;='Indices PF'!$D$32),    IF(('Funções Dados'!E78&lt;'Indices PF'!$E$34), 'Indices PF'!$E$32,    IF(('Funções Dados'!E78&lt;'Indices PF'!$F$34), 'Indices PF'!$F$32, 'Indices PF'!$G$32)),     IF((F78&gt;='Indices PF'!$D$33),     IF(('Funções Dados'!E78&lt;'Indices PF'!$E$34), 'Indices PF'!$E$33,     IF(('Funções Dados'!E78&lt;'Indices PF'!$F$34), 'Indices PF'!$F$33, 'Indices PF'!$G$33))))),     IF((F78&lt;='Indices PF'!$D$39),      IF(('Funções Dados'!E78&lt;'Indices PF'!$E$42), 'Indices PF'!$E$39,      IF(('Funções Dados'!E78&lt;'Indices PF'!$F$42), 'Indices PF'!$F$39, 'Indices PF'!$G$39)),       IF((F78&lt;='Indices PF'!$D$40),       IF(('Funções Dados'!E78&lt;'Indices PF'!$E$42), 'Indices PF'!$E$40,       IF(('Funções Dados'!E78&lt;'Indices PF'!$F$42), 'Indices PF'!$F$40, 'Indices PF'!$G$40)),        IF((F78&gt;='Indices PF'!$D$41),        IF(('Funções Dados'!E78&lt;'Indices PF'!$E$42), 'Indices PF'!$E$41,        IF(('Funções Dados'!E78&lt;'Indices PF'!$F$42), 'Indices PF'!$F$41, 'Indices PF'!$G$41)))))))</f>
        <v/>
      </c>
      <c r="K78" s="120" t="str">
        <f aca="false">IF(OR(ISBLANK(E78),ISBLANK(F78)),"",  IF(D78="ILF",   IF((F78&lt;='Indices PF'!$D$31),   IF(('Funções Dados'!E78&lt;'Indices PF'!$E$34), E78*'Indices PF'!$J$31,   IF(('Funções Dados'!E78&lt;'Indices PF'!$F$34), E78*'Indices PF'!$K$31, E78*'Indices PF'!$L$31)),    IF((F78&lt;='Indices PF'!$D$32),    IF(('Funções Dados'!E78&lt;'Indices PF'!$E$34), E78*'Indices PF'!$J$32,    IF(('Funções Dados'!E78&lt;'Indices PF'!$F$34), E78*'Indices PF'!$K$32, E78*'Indices PF'!$L$32)),     IF((F78&gt;='Indices PF'!$D$33),     IF(('Funções Dados'!E78&lt;'Indices PF'!$E$34), E78*'Indices PF'!$J$33,     IF(('Funções Dados'!E78&lt;'Indices PF'!$F$34), E78*'Indices PF'!$K$33, E78*'Indices PF'!$L$33))))),     IF((F78&lt;='Indices PF'!$D$39),      IF(('Funções Dados'!E78&lt;'Indices PF'!$E$42), E78*'Indices PF'!$J$39,      IF(('Funções Dados'!E78&lt;'Indices PF'!$F$42), E78*'Indices PF'!$K$39, E78*'Indices PF'!$L$39)),       IF((F78&lt;='Indices PF'!$D$40),       IF(('Funções Dados'!E78&lt;'Indices PF'!$E$42), E78*'Indices PF'!$J$40,       IF(('Funções Dados'!E78&lt;'Indices PF'!$F$42), E78*'Indices PF'!$K$40, E78*'Indices PF'!$L$40)),        IF((F78&gt;='Indices PF'!$D$41),        IF(('Funções Dados'!E78&lt;'Indices PF'!$E$42), E78*'Indices PF'!$J$41,        IF(('Funções Dados'!E78&lt;'Indices PF'!$F$42), E78*'Indices PF'!$K$41, E78*'Indices PF'!$L$41)))))))</f>
        <v/>
      </c>
      <c r="L78" s="151" t="str">
        <f aca="false">IF(OR(ISBLANK(G78),ISBLANK(H78)),"",  IF((H78&lt;='Indices PF'!$D$47),  IF(('Funções Dados'!G78&lt;'Indices PF'!$E$50), G78*'Indices PF'!$J$47,  IF(('Funções Dados'!G78&lt;'Indices PF'!$F$50), G78*'Indices PF'!$K$47, G78*'Indices PF'!$L$47)),   IF((H78&lt;='Indices PF'!$D$48),   IF(('Funções Dados'!G78&lt;'Indices PF'!$E$50), G78*'Indices PF'!$J$48,   IF(('Funções Dados'!G78&lt;'Indices PF'!$F$50), G78*'Indices PF'!$K$48, G78*'Indices PF'!$L$48)),    IF((H78&gt;='Indices PF'!$D$49),    IF(('Funções Dados'!G78&lt;'Indices PF'!$E$50), G78*'Indices PF'!$J$49,    IF(('Funções Dados'!G78&lt;'Indices PF'!$F$50), G78*'Indices PF'!$K$49, G78*'Indices PF'!$L$49))))))</f>
        <v/>
      </c>
      <c r="M78" s="130"/>
      <c r="N78" s="131"/>
      <c r="O78" s="131"/>
      <c r="P78" s="131"/>
      <c r="Q78" s="131"/>
      <c r="R78" s="119" t="str">
        <f aca="false">IF(AND(ISTEXT(T78),ISTEXT(U78)),"",SUM(T78:U78)*'Indices PF'!$E$54)</f>
        <v/>
      </c>
      <c r="S78" s="119" t="str">
        <f aca="false">IF(OR(ISBLANK(N78),ISBLANK(O78)),"",  IF(M78="ILF",   IF((O78&lt;='Indices PF'!$D$31),   IF(('Funções Dados'!N78&lt;'Indices PF'!$E$34), 'Indices PF'!$E$31,   IF(('Funções Dados'!N78&lt;'Indices PF'!$F$34), 'Indices PF'!$F$31, 'Indices PF'!$G$31)),    IF((O78&lt;='Indices PF'!$D$32),    IF(('Funções Dados'!N78&lt;'Indices PF'!$E$34), 'Indices PF'!$E$32,    IF(('Funções Dados'!N78&lt;'Indices PF'!$F$34), 'Indices PF'!$F$32, 'Indices PF'!$G$32)),     IF((O78&gt;='Indices PF'!$D$33),     IF(('Funções Dados'!N78&lt;'Indices PF'!$E$34), 'Indices PF'!$E$33,     IF(('Funções Dados'!N78&lt;'Indices PF'!$F$34), 'Indices PF'!$F$33, 'Indices PF'!$G$33))))),     IF((O78&lt;='Indices PF'!$D$39),      IF(('Funções Dados'!N78&lt;'Indices PF'!$E$42), 'Indices PF'!$E$39,      IF(('Funções Dados'!N78&lt;'Indices PF'!$F$42), 'Indices PF'!$F$39, 'Indices PF'!$G$39)),       IF((O78&lt;='Indices PF'!$D$40),       IF(('Funções Dados'!N78&lt;'Indices PF'!$E$42), 'Indices PF'!$E$40,       IF(('Funções Dados'!N78&lt;'Indices PF'!$F$42), 'Indices PF'!$F$40, 'Indices PF'!$G$40)),        IF((O78&gt;='Indices PF'!$D$41),        IF(('Funções Dados'!N78&lt;'Indices PF'!$E$42), 'Indices PF'!$E$41,        IF(('Funções Dados'!N78&lt;'Indices PF'!$F$42), 'Indices PF'!$F$41, 'Indices PF'!$G$41)))))))</f>
        <v/>
      </c>
      <c r="T78" s="120" t="str">
        <f aca="false">IF(OR(ISBLANK(N78),ISBLANK(O78)),"",  IF(M78="ILF",   IF((O78&lt;='Indices PF'!$D$31),   IF(('Funções Dados'!N78&lt;'Indices PF'!$E$34), N78*'Indices PF'!$J$31,   IF(('Funções Dados'!N78&lt;'Indices PF'!$F$34), N78*'Indices PF'!$K$31, N78*'Indices PF'!$L$31)),    IF((O78&lt;='Indices PF'!$D$32),    IF(('Funções Dados'!N78&lt;'Indices PF'!$E$34), N78*'Indices PF'!$J$32,    IF(('Funções Dados'!N78&lt;'Indices PF'!$F$34), N78*'Indices PF'!$K$32, N78*'Indices PF'!$L$32)),     IF((O78&gt;='Indices PF'!$D$33),     IF(('Funções Dados'!N78&lt;'Indices PF'!$E$34), N78*'Indices PF'!$J$33,     IF(('Funções Dados'!N78&lt;'Indices PF'!$F$34), N78*'Indices PF'!$K$33, N78*'Indices PF'!$L$33))))),     IF((O78&lt;='Indices PF'!$D$39),      IF(('Funções Dados'!N78&lt;'Indices PF'!$E$42), N78*'Indices PF'!$J$39,      IF(('Funções Dados'!N78&lt;'Indices PF'!$F$42), N78*'Indices PF'!$K$39, N78*'Indices PF'!$L$39)),       IF((O78&lt;='Indices PF'!$D$40),       IF(('Funções Dados'!N78&lt;'Indices PF'!$E$42), N78*'Indices PF'!$J$40,       IF(('Funções Dados'!N78&lt;'Indices PF'!$F$42), N78*'Indices PF'!$K$40, N78*'Indices PF'!$L$40)),        IF((O78&gt;='Indices PF'!$D$41),        IF(('Funções Dados'!N78&lt;'Indices PF'!$E$42), N78*'Indices PF'!$J$41,        IF(('Funções Dados'!N78&lt;'Indices PF'!$F$42), N78*'Indices PF'!$K$41, N78*'Indices PF'!$L$41)))))))</f>
        <v/>
      </c>
      <c r="U78" s="120" t="str">
        <f aca="false">IF(OR(ISBLANK(P78),ISBLANK(Q78)),"",  IF((Q78&lt;='Indices PF'!$D$47),  IF(('Funções Dados'!P78&lt;'Indices PF'!$E$50), P78*'Indices PF'!$J$47,  IF(('Funções Dados'!P78&lt;'Indices PF'!$F$50), P78*'Indices PF'!$K$47, P78*'Indices PF'!$L$47)),   IF((Q78&lt;='Indices PF'!$D$48),   IF(('Funções Dados'!P78&lt;'Indices PF'!$E$50), P78*'Indices PF'!$J$48,   IF(('Funções Dados'!P78&lt;'Indices PF'!$F$50), P78*'Indices PF'!$K$48, P78*'Indices PF'!$L$48)),    IF((Q78&gt;='Indices PF'!$D$49),    IF(('Funções Dados'!P78&lt;'Indices PF'!$E$50), P78*'Indices PF'!$J$49,    IF(('Funções Dados'!P78&lt;'Indices PF'!$F$50), P78*'Indices PF'!$K$49, P78*'Indices PF'!$L$49))))))</f>
        <v/>
      </c>
      <c r="V78" s="131"/>
      <c r="W78" s="131"/>
      <c r="X78" s="131"/>
      <c r="Y78" s="131"/>
      <c r="Z78" s="121"/>
      <c r="AA78" s="131"/>
      <c r="AB78" s="152" t="str">
        <f aca="false">IF(ISBLANK(AA78),"",IF(Z78="YES",(AA78*(SUM(T78:U78))/100),""))</f>
        <v/>
      </c>
      <c r="AC78" s="126"/>
      <c r="AD78" s="126"/>
      <c r="AE78" s="129"/>
      <c r="AF78" s="128"/>
      <c r="AG78" s="128"/>
      <c r="AH78" s="33"/>
    </row>
    <row r="79" customFormat="false" ht="12.75" hidden="false" customHeight="true" outlineLevel="0" collapsed="false">
      <c r="A79" s="87"/>
      <c r="B79" s="148"/>
      <c r="C79" s="126"/>
      <c r="D79" s="130"/>
      <c r="E79" s="131"/>
      <c r="F79" s="131"/>
      <c r="G79" s="131"/>
      <c r="H79" s="131"/>
      <c r="I79" s="150" t="str">
        <f aca="false">IF(AND(ISTEXT(K79),ISTEXT(L79)),"",SUM(K79:L79)*'Indices PF'!$E$54)</f>
        <v/>
      </c>
      <c r="J79" s="150" t="str">
        <f aca="false">IF(OR(ISBLANK(E79),ISBLANK(F79)),"",  IF(D79="ILF",   IF((F79&lt;='Indices PF'!$D$31),   IF(('Funções Dados'!E79&lt;'Indices PF'!$E$34), 'Indices PF'!$E$31,   IF(('Funções Dados'!E79&lt;'Indices PF'!$F$34), 'Indices PF'!$F$31, 'Indices PF'!$G$31)),    IF((F79&lt;='Indices PF'!$D$32),    IF(('Funções Dados'!E79&lt;'Indices PF'!$E$34), 'Indices PF'!$E$32,    IF(('Funções Dados'!E79&lt;'Indices PF'!$F$34), 'Indices PF'!$F$32, 'Indices PF'!$G$32)),     IF((F79&gt;='Indices PF'!$D$33),     IF(('Funções Dados'!E79&lt;'Indices PF'!$E$34), 'Indices PF'!$E$33,     IF(('Funções Dados'!E79&lt;'Indices PF'!$F$34), 'Indices PF'!$F$33, 'Indices PF'!$G$33))))),     IF((F79&lt;='Indices PF'!$D$39),      IF(('Funções Dados'!E79&lt;'Indices PF'!$E$42), 'Indices PF'!$E$39,      IF(('Funções Dados'!E79&lt;'Indices PF'!$F$42), 'Indices PF'!$F$39, 'Indices PF'!$G$39)),       IF((F79&lt;='Indices PF'!$D$40),       IF(('Funções Dados'!E79&lt;'Indices PF'!$E$42), 'Indices PF'!$E$40,       IF(('Funções Dados'!E79&lt;'Indices PF'!$F$42), 'Indices PF'!$F$40, 'Indices PF'!$G$40)),        IF((F79&gt;='Indices PF'!$D$41),        IF(('Funções Dados'!E79&lt;'Indices PF'!$E$42), 'Indices PF'!$E$41,        IF(('Funções Dados'!E79&lt;'Indices PF'!$F$42), 'Indices PF'!$F$41, 'Indices PF'!$G$41)))))))</f>
        <v/>
      </c>
      <c r="K79" s="120" t="str">
        <f aca="false">IF(OR(ISBLANK(E79),ISBLANK(F79)),"",  IF(D79="ILF",   IF((F79&lt;='Indices PF'!$D$31),   IF(('Funções Dados'!E79&lt;'Indices PF'!$E$34), E79*'Indices PF'!$J$31,   IF(('Funções Dados'!E79&lt;'Indices PF'!$F$34), E79*'Indices PF'!$K$31, E79*'Indices PF'!$L$31)),    IF((F79&lt;='Indices PF'!$D$32),    IF(('Funções Dados'!E79&lt;'Indices PF'!$E$34), E79*'Indices PF'!$J$32,    IF(('Funções Dados'!E79&lt;'Indices PF'!$F$34), E79*'Indices PF'!$K$32, E79*'Indices PF'!$L$32)),     IF((F79&gt;='Indices PF'!$D$33),     IF(('Funções Dados'!E79&lt;'Indices PF'!$E$34), E79*'Indices PF'!$J$33,     IF(('Funções Dados'!E79&lt;'Indices PF'!$F$34), E79*'Indices PF'!$K$33, E79*'Indices PF'!$L$33))))),     IF((F79&lt;='Indices PF'!$D$39),      IF(('Funções Dados'!E79&lt;'Indices PF'!$E$42), E79*'Indices PF'!$J$39,      IF(('Funções Dados'!E79&lt;'Indices PF'!$F$42), E79*'Indices PF'!$K$39, E79*'Indices PF'!$L$39)),       IF((F79&lt;='Indices PF'!$D$40),       IF(('Funções Dados'!E79&lt;'Indices PF'!$E$42), E79*'Indices PF'!$J$40,       IF(('Funções Dados'!E79&lt;'Indices PF'!$F$42), E79*'Indices PF'!$K$40, E79*'Indices PF'!$L$40)),        IF((F79&gt;='Indices PF'!$D$41),        IF(('Funções Dados'!E79&lt;'Indices PF'!$E$42), E79*'Indices PF'!$J$41,        IF(('Funções Dados'!E79&lt;'Indices PF'!$F$42), E79*'Indices PF'!$K$41, E79*'Indices PF'!$L$41)))))))</f>
        <v/>
      </c>
      <c r="L79" s="151" t="str">
        <f aca="false">IF(OR(ISBLANK(G79),ISBLANK(H79)),"",  IF((H79&lt;='Indices PF'!$D$47),  IF(('Funções Dados'!G79&lt;'Indices PF'!$E$50), G79*'Indices PF'!$J$47,  IF(('Funções Dados'!G79&lt;'Indices PF'!$F$50), G79*'Indices PF'!$K$47, G79*'Indices PF'!$L$47)),   IF((H79&lt;='Indices PF'!$D$48),   IF(('Funções Dados'!G79&lt;'Indices PF'!$E$50), G79*'Indices PF'!$J$48,   IF(('Funções Dados'!G79&lt;'Indices PF'!$F$50), G79*'Indices PF'!$K$48, G79*'Indices PF'!$L$48)),    IF((H79&gt;='Indices PF'!$D$49),    IF(('Funções Dados'!G79&lt;'Indices PF'!$E$50), G79*'Indices PF'!$J$49,    IF(('Funções Dados'!G79&lt;'Indices PF'!$F$50), G79*'Indices PF'!$K$49, G79*'Indices PF'!$L$49))))))</f>
        <v/>
      </c>
      <c r="M79" s="130"/>
      <c r="N79" s="131"/>
      <c r="O79" s="131"/>
      <c r="P79" s="131"/>
      <c r="Q79" s="131"/>
      <c r="R79" s="119" t="str">
        <f aca="false">IF(AND(ISTEXT(T79),ISTEXT(U79)),"",SUM(T79:U79)*'Indices PF'!$E$54)</f>
        <v/>
      </c>
      <c r="S79" s="119" t="str">
        <f aca="false">IF(OR(ISBLANK(N79),ISBLANK(O79)),"",  IF(M79="ILF",   IF((O79&lt;='Indices PF'!$D$31),   IF(('Funções Dados'!N79&lt;'Indices PF'!$E$34), 'Indices PF'!$E$31,   IF(('Funções Dados'!N79&lt;'Indices PF'!$F$34), 'Indices PF'!$F$31, 'Indices PF'!$G$31)),    IF((O79&lt;='Indices PF'!$D$32),    IF(('Funções Dados'!N79&lt;'Indices PF'!$E$34), 'Indices PF'!$E$32,    IF(('Funções Dados'!N79&lt;'Indices PF'!$F$34), 'Indices PF'!$F$32, 'Indices PF'!$G$32)),     IF((O79&gt;='Indices PF'!$D$33),     IF(('Funções Dados'!N79&lt;'Indices PF'!$E$34), 'Indices PF'!$E$33,     IF(('Funções Dados'!N79&lt;'Indices PF'!$F$34), 'Indices PF'!$F$33, 'Indices PF'!$G$33))))),     IF((O79&lt;='Indices PF'!$D$39),      IF(('Funções Dados'!N79&lt;'Indices PF'!$E$42), 'Indices PF'!$E$39,      IF(('Funções Dados'!N79&lt;'Indices PF'!$F$42), 'Indices PF'!$F$39, 'Indices PF'!$G$39)),       IF((O79&lt;='Indices PF'!$D$40),       IF(('Funções Dados'!N79&lt;'Indices PF'!$E$42), 'Indices PF'!$E$40,       IF(('Funções Dados'!N79&lt;'Indices PF'!$F$42), 'Indices PF'!$F$40, 'Indices PF'!$G$40)),        IF((O79&gt;='Indices PF'!$D$41),        IF(('Funções Dados'!N79&lt;'Indices PF'!$E$42), 'Indices PF'!$E$41,        IF(('Funções Dados'!N79&lt;'Indices PF'!$F$42), 'Indices PF'!$F$41, 'Indices PF'!$G$41)))))))</f>
        <v/>
      </c>
      <c r="T79" s="120" t="str">
        <f aca="false">IF(OR(ISBLANK(N79),ISBLANK(O79)),"",  IF(M79="ILF",   IF((O79&lt;='Indices PF'!$D$31),   IF(('Funções Dados'!N79&lt;'Indices PF'!$E$34), N79*'Indices PF'!$J$31,   IF(('Funções Dados'!N79&lt;'Indices PF'!$F$34), N79*'Indices PF'!$K$31, N79*'Indices PF'!$L$31)),    IF((O79&lt;='Indices PF'!$D$32),    IF(('Funções Dados'!N79&lt;'Indices PF'!$E$34), N79*'Indices PF'!$J$32,    IF(('Funções Dados'!N79&lt;'Indices PF'!$F$34), N79*'Indices PF'!$K$32, N79*'Indices PF'!$L$32)),     IF((O79&gt;='Indices PF'!$D$33),     IF(('Funções Dados'!N79&lt;'Indices PF'!$E$34), N79*'Indices PF'!$J$33,     IF(('Funções Dados'!N79&lt;'Indices PF'!$F$34), N79*'Indices PF'!$K$33, N79*'Indices PF'!$L$33))))),     IF((O79&lt;='Indices PF'!$D$39),      IF(('Funções Dados'!N79&lt;'Indices PF'!$E$42), N79*'Indices PF'!$J$39,      IF(('Funções Dados'!N79&lt;'Indices PF'!$F$42), N79*'Indices PF'!$K$39, N79*'Indices PF'!$L$39)),       IF((O79&lt;='Indices PF'!$D$40),       IF(('Funções Dados'!N79&lt;'Indices PF'!$E$42), N79*'Indices PF'!$J$40,       IF(('Funções Dados'!N79&lt;'Indices PF'!$F$42), N79*'Indices PF'!$K$40, N79*'Indices PF'!$L$40)),        IF((O79&gt;='Indices PF'!$D$41),        IF(('Funções Dados'!N79&lt;'Indices PF'!$E$42), N79*'Indices PF'!$J$41,        IF(('Funções Dados'!N79&lt;'Indices PF'!$F$42), N79*'Indices PF'!$K$41, N79*'Indices PF'!$L$41)))))))</f>
        <v/>
      </c>
      <c r="U79" s="120" t="str">
        <f aca="false">IF(OR(ISBLANK(P79),ISBLANK(Q79)),"",  IF((Q79&lt;='Indices PF'!$D$47),  IF(('Funções Dados'!P79&lt;'Indices PF'!$E$50), P79*'Indices PF'!$J$47,  IF(('Funções Dados'!P79&lt;'Indices PF'!$F$50), P79*'Indices PF'!$K$47, P79*'Indices PF'!$L$47)),   IF((Q79&lt;='Indices PF'!$D$48),   IF(('Funções Dados'!P79&lt;'Indices PF'!$E$50), P79*'Indices PF'!$J$48,   IF(('Funções Dados'!P79&lt;'Indices PF'!$F$50), P79*'Indices PF'!$K$48, P79*'Indices PF'!$L$48)),    IF((Q79&gt;='Indices PF'!$D$49),    IF(('Funções Dados'!P79&lt;'Indices PF'!$E$50), P79*'Indices PF'!$J$49,    IF(('Funções Dados'!P79&lt;'Indices PF'!$F$50), P79*'Indices PF'!$K$49, P79*'Indices PF'!$L$49))))))</f>
        <v/>
      </c>
      <c r="V79" s="131"/>
      <c r="W79" s="131"/>
      <c r="X79" s="131"/>
      <c r="Y79" s="131"/>
      <c r="Z79" s="121"/>
      <c r="AA79" s="131"/>
      <c r="AB79" s="152" t="str">
        <f aca="false">IF(ISBLANK(AA79),"",IF(Z79="YES",(AA79*(SUM(T79:U79))/100),""))</f>
        <v/>
      </c>
      <c r="AC79" s="126"/>
      <c r="AD79" s="126"/>
      <c r="AE79" s="129"/>
      <c r="AF79" s="128"/>
      <c r="AG79" s="128"/>
      <c r="AH79" s="33"/>
    </row>
    <row r="80" customFormat="false" ht="12.75" hidden="false" customHeight="true" outlineLevel="0" collapsed="false">
      <c r="A80" s="87"/>
      <c r="B80" s="148"/>
      <c r="C80" s="126"/>
      <c r="D80" s="130"/>
      <c r="E80" s="131"/>
      <c r="F80" s="131"/>
      <c r="G80" s="131"/>
      <c r="H80" s="131"/>
      <c r="I80" s="150" t="str">
        <f aca="false">IF(AND(ISTEXT(K80),ISTEXT(L80)),"",SUM(K80:L80)*'Indices PF'!$E$54)</f>
        <v/>
      </c>
      <c r="J80" s="150" t="str">
        <f aca="false">IF(OR(ISBLANK(E80),ISBLANK(F80)),"",  IF(D80="ILF",   IF((F80&lt;='Indices PF'!$D$31),   IF(('Funções Dados'!E80&lt;'Indices PF'!$E$34), 'Indices PF'!$E$31,   IF(('Funções Dados'!E80&lt;'Indices PF'!$F$34), 'Indices PF'!$F$31, 'Indices PF'!$G$31)),    IF((F80&lt;='Indices PF'!$D$32),    IF(('Funções Dados'!E80&lt;'Indices PF'!$E$34), 'Indices PF'!$E$32,    IF(('Funções Dados'!E80&lt;'Indices PF'!$F$34), 'Indices PF'!$F$32, 'Indices PF'!$G$32)),     IF((F80&gt;='Indices PF'!$D$33),     IF(('Funções Dados'!E80&lt;'Indices PF'!$E$34), 'Indices PF'!$E$33,     IF(('Funções Dados'!E80&lt;'Indices PF'!$F$34), 'Indices PF'!$F$33, 'Indices PF'!$G$33))))),     IF((F80&lt;='Indices PF'!$D$39),      IF(('Funções Dados'!E80&lt;'Indices PF'!$E$42), 'Indices PF'!$E$39,      IF(('Funções Dados'!E80&lt;'Indices PF'!$F$42), 'Indices PF'!$F$39, 'Indices PF'!$G$39)),       IF((F80&lt;='Indices PF'!$D$40),       IF(('Funções Dados'!E80&lt;'Indices PF'!$E$42), 'Indices PF'!$E$40,       IF(('Funções Dados'!E80&lt;'Indices PF'!$F$42), 'Indices PF'!$F$40, 'Indices PF'!$G$40)),        IF((F80&gt;='Indices PF'!$D$41),        IF(('Funções Dados'!E80&lt;'Indices PF'!$E$42), 'Indices PF'!$E$41,        IF(('Funções Dados'!E80&lt;'Indices PF'!$F$42), 'Indices PF'!$F$41, 'Indices PF'!$G$41)))))))</f>
        <v/>
      </c>
      <c r="K80" s="120" t="str">
        <f aca="false">IF(OR(ISBLANK(E80),ISBLANK(F80)),"",  IF(D80="ILF",   IF((F80&lt;='Indices PF'!$D$31),   IF(('Funções Dados'!E80&lt;'Indices PF'!$E$34), E80*'Indices PF'!$J$31,   IF(('Funções Dados'!E80&lt;'Indices PF'!$F$34), E80*'Indices PF'!$K$31, E80*'Indices PF'!$L$31)),    IF((F80&lt;='Indices PF'!$D$32),    IF(('Funções Dados'!E80&lt;'Indices PF'!$E$34), E80*'Indices PF'!$J$32,    IF(('Funções Dados'!E80&lt;'Indices PF'!$F$34), E80*'Indices PF'!$K$32, E80*'Indices PF'!$L$32)),     IF((F80&gt;='Indices PF'!$D$33),     IF(('Funções Dados'!E80&lt;'Indices PF'!$E$34), E80*'Indices PF'!$J$33,     IF(('Funções Dados'!E80&lt;'Indices PF'!$F$34), E80*'Indices PF'!$K$33, E80*'Indices PF'!$L$33))))),     IF((F80&lt;='Indices PF'!$D$39),      IF(('Funções Dados'!E80&lt;'Indices PF'!$E$42), E80*'Indices PF'!$J$39,      IF(('Funções Dados'!E80&lt;'Indices PF'!$F$42), E80*'Indices PF'!$K$39, E80*'Indices PF'!$L$39)),       IF((F80&lt;='Indices PF'!$D$40),       IF(('Funções Dados'!E80&lt;'Indices PF'!$E$42), E80*'Indices PF'!$J$40,       IF(('Funções Dados'!E80&lt;'Indices PF'!$F$42), E80*'Indices PF'!$K$40, E80*'Indices PF'!$L$40)),        IF((F80&gt;='Indices PF'!$D$41),        IF(('Funções Dados'!E80&lt;'Indices PF'!$E$42), E80*'Indices PF'!$J$41,        IF(('Funções Dados'!E80&lt;'Indices PF'!$F$42), E80*'Indices PF'!$K$41, E80*'Indices PF'!$L$41)))))))</f>
        <v/>
      </c>
      <c r="L80" s="151" t="str">
        <f aca="false">IF(OR(ISBLANK(G80),ISBLANK(H80)),"",  IF((H80&lt;='Indices PF'!$D$47),  IF(('Funções Dados'!G80&lt;'Indices PF'!$E$50), G80*'Indices PF'!$J$47,  IF(('Funções Dados'!G80&lt;'Indices PF'!$F$50), G80*'Indices PF'!$K$47, G80*'Indices PF'!$L$47)),   IF((H80&lt;='Indices PF'!$D$48),   IF(('Funções Dados'!G80&lt;'Indices PF'!$E$50), G80*'Indices PF'!$J$48,   IF(('Funções Dados'!G80&lt;'Indices PF'!$F$50), G80*'Indices PF'!$K$48, G80*'Indices PF'!$L$48)),    IF((H80&gt;='Indices PF'!$D$49),    IF(('Funções Dados'!G80&lt;'Indices PF'!$E$50), G80*'Indices PF'!$J$49,    IF(('Funções Dados'!G80&lt;'Indices PF'!$F$50), G80*'Indices PF'!$K$49, G80*'Indices PF'!$L$49))))))</f>
        <v/>
      </c>
      <c r="M80" s="130"/>
      <c r="N80" s="131"/>
      <c r="O80" s="131"/>
      <c r="P80" s="131"/>
      <c r="Q80" s="131"/>
      <c r="R80" s="119" t="str">
        <f aca="false">IF(AND(ISTEXT(T80),ISTEXT(U80)),"",SUM(T80:U80)*'Indices PF'!$E$54)</f>
        <v/>
      </c>
      <c r="S80" s="119" t="str">
        <f aca="false">IF(OR(ISBLANK(N80),ISBLANK(O80)),"",  IF(M80="ILF",   IF((O80&lt;='Indices PF'!$D$31),   IF(('Funções Dados'!N80&lt;'Indices PF'!$E$34), 'Indices PF'!$E$31,   IF(('Funções Dados'!N80&lt;'Indices PF'!$F$34), 'Indices PF'!$F$31, 'Indices PF'!$G$31)),    IF((O80&lt;='Indices PF'!$D$32),    IF(('Funções Dados'!N80&lt;'Indices PF'!$E$34), 'Indices PF'!$E$32,    IF(('Funções Dados'!N80&lt;'Indices PF'!$F$34), 'Indices PF'!$F$32, 'Indices PF'!$G$32)),     IF((O80&gt;='Indices PF'!$D$33),     IF(('Funções Dados'!N80&lt;'Indices PF'!$E$34), 'Indices PF'!$E$33,     IF(('Funções Dados'!N80&lt;'Indices PF'!$F$34), 'Indices PF'!$F$33, 'Indices PF'!$G$33))))),     IF((O80&lt;='Indices PF'!$D$39),      IF(('Funções Dados'!N80&lt;'Indices PF'!$E$42), 'Indices PF'!$E$39,      IF(('Funções Dados'!N80&lt;'Indices PF'!$F$42), 'Indices PF'!$F$39, 'Indices PF'!$G$39)),       IF((O80&lt;='Indices PF'!$D$40),       IF(('Funções Dados'!N80&lt;'Indices PF'!$E$42), 'Indices PF'!$E$40,       IF(('Funções Dados'!N80&lt;'Indices PF'!$F$42), 'Indices PF'!$F$40, 'Indices PF'!$G$40)),        IF((O80&gt;='Indices PF'!$D$41),        IF(('Funções Dados'!N80&lt;'Indices PF'!$E$42), 'Indices PF'!$E$41,        IF(('Funções Dados'!N80&lt;'Indices PF'!$F$42), 'Indices PF'!$F$41, 'Indices PF'!$G$41)))))))</f>
        <v/>
      </c>
      <c r="T80" s="120" t="str">
        <f aca="false">IF(OR(ISBLANK(N80),ISBLANK(O80)),"",  IF(M80="ILF",   IF((O80&lt;='Indices PF'!$D$31),   IF(('Funções Dados'!N80&lt;'Indices PF'!$E$34), N80*'Indices PF'!$J$31,   IF(('Funções Dados'!N80&lt;'Indices PF'!$F$34), N80*'Indices PF'!$K$31, N80*'Indices PF'!$L$31)),    IF((O80&lt;='Indices PF'!$D$32),    IF(('Funções Dados'!N80&lt;'Indices PF'!$E$34), N80*'Indices PF'!$J$32,    IF(('Funções Dados'!N80&lt;'Indices PF'!$F$34), N80*'Indices PF'!$K$32, N80*'Indices PF'!$L$32)),     IF((O80&gt;='Indices PF'!$D$33),     IF(('Funções Dados'!N80&lt;'Indices PF'!$E$34), N80*'Indices PF'!$J$33,     IF(('Funções Dados'!N80&lt;'Indices PF'!$F$34), N80*'Indices PF'!$K$33, N80*'Indices PF'!$L$33))))),     IF((O80&lt;='Indices PF'!$D$39),      IF(('Funções Dados'!N80&lt;'Indices PF'!$E$42), N80*'Indices PF'!$J$39,      IF(('Funções Dados'!N80&lt;'Indices PF'!$F$42), N80*'Indices PF'!$K$39, N80*'Indices PF'!$L$39)),       IF((O80&lt;='Indices PF'!$D$40),       IF(('Funções Dados'!N80&lt;'Indices PF'!$E$42), N80*'Indices PF'!$J$40,       IF(('Funções Dados'!N80&lt;'Indices PF'!$F$42), N80*'Indices PF'!$K$40, N80*'Indices PF'!$L$40)),        IF((O80&gt;='Indices PF'!$D$41),        IF(('Funções Dados'!N80&lt;'Indices PF'!$E$42), N80*'Indices PF'!$J$41,        IF(('Funções Dados'!N80&lt;'Indices PF'!$F$42), N80*'Indices PF'!$K$41, N80*'Indices PF'!$L$41)))))))</f>
        <v/>
      </c>
      <c r="U80" s="120" t="str">
        <f aca="false">IF(OR(ISBLANK(P80),ISBLANK(Q80)),"",  IF((Q80&lt;='Indices PF'!$D$47),  IF(('Funções Dados'!P80&lt;'Indices PF'!$E$50), P80*'Indices PF'!$J$47,  IF(('Funções Dados'!P80&lt;'Indices PF'!$F$50), P80*'Indices PF'!$K$47, P80*'Indices PF'!$L$47)),   IF((Q80&lt;='Indices PF'!$D$48),   IF(('Funções Dados'!P80&lt;'Indices PF'!$E$50), P80*'Indices PF'!$J$48,   IF(('Funções Dados'!P80&lt;'Indices PF'!$F$50), P80*'Indices PF'!$K$48, P80*'Indices PF'!$L$48)),    IF((Q80&gt;='Indices PF'!$D$49),    IF(('Funções Dados'!P80&lt;'Indices PF'!$E$50), P80*'Indices PF'!$J$49,    IF(('Funções Dados'!P80&lt;'Indices PF'!$F$50), P80*'Indices PF'!$K$49, P80*'Indices PF'!$L$49))))))</f>
        <v/>
      </c>
      <c r="V80" s="131"/>
      <c r="W80" s="131"/>
      <c r="X80" s="131"/>
      <c r="Y80" s="131"/>
      <c r="Z80" s="121"/>
      <c r="AA80" s="131"/>
      <c r="AB80" s="152" t="str">
        <f aca="false">IF(ISBLANK(AA80),"",IF(Z80="YES",(AA80*(SUM(T80:U80))/100),""))</f>
        <v/>
      </c>
      <c r="AC80" s="126"/>
      <c r="AD80" s="126"/>
      <c r="AE80" s="129"/>
      <c r="AF80" s="128"/>
      <c r="AG80" s="128"/>
      <c r="AH80" s="33"/>
    </row>
    <row r="81" customFormat="false" ht="12.75" hidden="false" customHeight="true" outlineLevel="0" collapsed="false">
      <c r="A81" s="87"/>
      <c r="B81" s="148"/>
      <c r="C81" s="126"/>
      <c r="D81" s="130"/>
      <c r="E81" s="131"/>
      <c r="F81" s="131"/>
      <c r="G81" s="131"/>
      <c r="H81" s="131"/>
      <c r="I81" s="150" t="str">
        <f aca="false">IF(AND(ISTEXT(K81),ISTEXT(L81)),"",SUM(K81:L81)*'Indices PF'!$E$54)</f>
        <v/>
      </c>
      <c r="J81" s="150" t="str">
        <f aca="false">IF(OR(ISBLANK(E81),ISBLANK(F81)),"",  IF(D81="ILF",   IF((F81&lt;='Indices PF'!$D$31),   IF(('Funções Dados'!E81&lt;'Indices PF'!$E$34), 'Indices PF'!$E$31,   IF(('Funções Dados'!E81&lt;'Indices PF'!$F$34), 'Indices PF'!$F$31, 'Indices PF'!$G$31)),    IF((F81&lt;='Indices PF'!$D$32),    IF(('Funções Dados'!E81&lt;'Indices PF'!$E$34), 'Indices PF'!$E$32,    IF(('Funções Dados'!E81&lt;'Indices PF'!$F$34), 'Indices PF'!$F$32, 'Indices PF'!$G$32)),     IF((F81&gt;='Indices PF'!$D$33),     IF(('Funções Dados'!E81&lt;'Indices PF'!$E$34), 'Indices PF'!$E$33,     IF(('Funções Dados'!E81&lt;'Indices PF'!$F$34), 'Indices PF'!$F$33, 'Indices PF'!$G$33))))),     IF((F81&lt;='Indices PF'!$D$39),      IF(('Funções Dados'!E81&lt;'Indices PF'!$E$42), 'Indices PF'!$E$39,      IF(('Funções Dados'!E81&lt;'Indices PF'!$F$42), 'Indices PF'!$F$39, 'Indices PF'!$G$39)),       IF((F81&lt;='Indices PF'!$D$40),       IF(('Funções Dados'!E81&lt;'Indices PF'!$E$42), 'Indices PF'!$E$40,       IF(('Funções Dados'!E81&lt;'Indices PF'!$F$42), 'Indices PF'!$F$40, 'Indices PF'!$G$40)),        IF((F81&gt;='Indices PF'!$D$41),        IF(('Funções Dados'!E81&lt;'Indices PF'!$E$42), 'Indices PF'!$E$41,        IF(('Funções Dados'!E81&lt;'Indices PF'!$F$42), 'Indices PF'!$F$41, 'Indices PF'!$G$41)))))))</f>
        <v/>
      </c>
      <c r="K81" s="120" t="str">
        <f aca="false">IF(OR(ISBLANK(E81),ISBLANK(F81)),"",  IF(D81="ILF",   IF((F81&lt;='Indices PF'!$D$31),   IF(('Funções Dados'!E81&lt;'Indices PF'!$E$34), E81*'Indices PF'!$J$31,   IF(('Funções Dados'!E81&lt;'Indices PF'!$F$34), E81*'Indices PF'!$K$31, E81*'Indices PF'!$L$31)),    IF((F81&lt;='Indices PF'!$D$32),    IF(('Funções Dados'!E81&lt;'Indices PF'!$E$34), E81*'Indices PF'!$J$32,    IF(('Funções Dados'!E81&lt;'Indices PF'!$F$34), E81*'Indices PF'!$K$32, E81*'Indices PF'!$L$32)),     IF((F81&gt;='Indices PF'!$D$33),     IF(('Funções Dados'!E81&lt;'Indices PF'!$E$34), E81*'Indices PF'!$J$33,     IF(('Funções Dados'!E81&lt;'Indices PF'!$F$34), E81*'Indices PF'!$K$33, E81*'Indices PF'!$L$33))))),     IF((F81&lt;='Indices PF'!$D$39),      IF(('Funções Dados'!E81&lt;'Indices PF'!$E$42), E81*'Indices PF'!$J$39,      IF(('Funções Dados'!E81&lt;'Indices PF'!$F$42), E81*'Indices PF'!$K$39, E81*'Indices PF'!$L$39)),       IF((F81&lt;='Indices PF'!$D$40),       IF(('Funções Dados'!E81&lt;'Indices PF'!$E$42), E81*'Indices PF'!$J$40,       IF(('Funções Dados'!E81&lt;'Indices PF'!$F$42), E81*'Indices PF'!$K$40, E81*'Indices PF'!$L$40)),        IF((F81&gt;='Indices PF'!$D$41),        IF(('Funções Dados'!E81&lt;'Indices PF'!$E$42), E81*'Indices PF'!$J$41,        IF(('Funções Dados'!E81&lt;'Indices PF'!$F$42), E81*'Indices PF'!$K$41, E81*'Indices PF'!$L$41)))))))</f>
        <v/>
      </c>
      <c r="L81" s="151" t="str">
        <f aca="false">IF(OR(ISBLANK(G81),ISBLANK(H81)),"",  IF((H81&lt;='Indices PF'!$D$47),  IF(('Funções Dados'!G81&lt;'Indices PF'!$E$50), G81*'Indices PF'!$J$47,  IF(('Funções Dados'!G81&lt;'Indices PF'!$F$50), G81*'Indices PF'!$K$47, G81*'Indices PF'!$L$47)),   IF((H81&lt;='Indices PF'!$D$48),   IF(('Funções Dados'!G81&lt;'Indices PF'!$E$50), G81*'Indices PF'!$J$48,   IF(('Funções Dados'!G81&lt;'Indices PF'!$F$50), G81*'Indices PF'!$K$48, G81*'Indices PF'!$L$48)),    IF((H81&gt;='Indices PF'!$D$49),    IF(('Funções Dados'!G81&lt;'Indices PF'!$E$50), G81*'Indices PF'!$J$49,    IF(('Funções Dados'!G81&lt;'Indices PF'!$F$50), G81*'Indices PF'!$K$49, G81*'Indices PF'!$L$49))))))</f>
        <v/>
      </c>
      <c r="M81" s="130"/>
      <c r="N81" s="131"/>
      <c r="O81" s="131"/>
      <c r="P81" s="131"/>
      <c r="Q81" s="131"/>
      <c r="R81" s="119" t="str">
        <f aca="false">IF(AND(ISTEXT(T81),ISTEXT(U81)),"",SUM(T81:U81)*'Indices PF'!$E$54)</f>
        <v/>
      </c>
      <c r="S81" s="119" t="str">
        <f aca="false">IF(OR(ISBLANK(N81),ISBLANK(O81)),"",  IF(M81="ILF",   IF((O81&lt;='Indices PF'!$D$31),   IF(('Funções Dados'!N81&lt;'Indices PF'!$E$34), 'Indices PF'!$E$31,   IF(('Funções Dados'!N81&lt;'Indices PF'!$F$34), 'Indices PF'!$F$31, 'Indices PF'!$G$31)),    IF((O81&lt;='Indices PF'!$D$32),    IF(('Funções Dados'!N81&lt;'Indices PF'!$E$34), 'Indices PF'!$E$32,    IF(('Funções Dados'!N81&lt;'Indices PF'!$F$34), 'Indices PF'!$F$32, 'Indices PF'!$G$32)),     IF((O81&gt;='Indices PF'!$D$33),     IF(('Funções Dados'!N81&lt;'Indices PF'!$E$34), 'Indices PF'!$E$33,     IF(('Funções Dados'!N81&lt;'Indices PF'!$F$34), 'Indices PF'!$F$33, 'Indices PF'!$G$33))))),     IF((O81&lt;='Indices PF'!$D$39),      IF(('Funções Dados'!N81&lt;'Indices PF'!$E$42), 'Indices PF'!$E$39,      IF(('Funções Dados'!N81&lt;'Indices PF'!$F$42), 'Indices PF'!$F$39, 'Indices PF'!$G$39)),       IF((O81&lt;='Indices PF'!$D$40),       IF(('Funções Dados'!N81&lt;'Indices PF'!$E$42), 'Indices PF'!$E$40,       IF(('Funções Dados'!N81&lt;'Indices PF'!$F$42), 'Indices PF'!$F$40, 'Indices PF'!$G$40)),        IF((O81&gt;='Indices PF'!$D$41),        IF(('Funções Dados'!N81&lt;'Indices PF'!$E$42), 'Indices PF'!$E$41,        IF(('Funções Dados'!N81&lt;'Indices PF'!$F$42), 'Indices PF'!$F$41, 'Indices PF'!$G$41)))))))</f>
        <v/>
      </c>
      <c r="T81" s="120" t="str">
        <f aca="false">IF(OR(ISBLANK(N81),ISBLANK(O81)),"",  IF(M81="ILF",   IF((O81&lt;='Indices PF'!$D$31),   IF(('Funções Dados'!N81&lt;'Indices PF'!$E$34), N81*'Indices PF'!$J$31,   IF(('Funções Dados'!N81&lt;'Indices PF'!$F$34), N81*'Indices PF'!$K$31, N81*'Indices PF'!$L$31)),    IF((O81&lt;='Indices PF'!$D$32),    IF(('Funções Dados'!N81&lt;'Indices PF'!$E$34), N81*'Indices PF'!$J$32,    IF(('Funções Dados'!N81&lt;'Indices PF'!$F$34), N81*'Indices PF'!$K$32, N81*'Indices PF'!$L$32)),     IF((O81&gt;='Indices PF'!$D$33),     IF(('Funções Dados'!N81&lt;'Indices PF'!$E$34), N81*'Indices PF'!$J$33,     IF(('Funções Dados'!N81&lt;'Indices PF'!$F$34), N81*'Indices PF'!$K$33, N81*'Indices PF'!$L$33))))),     IF((O81&lt;='Indices PF'!$D$39),      IF(('Funções Dados'!N81&lt;'Indices PF'!$E$42), N81*'Indices PF'!$J$39,      IF(('Funções Dados'!N81&lt;'Indices PF'!$F$42), N81*'Indices PF'!$K$39, N81*'Indices PF'!$L$39)),       IF((O81&lt;='Indices PF'!$D$40),       IF(('Funções Dados'!N81&lt;'Indices PF'!$E$42), N81*'Indices PF'!$J$40,       IF(('Funções Dados'!N81&lt;'Indices PF'!$F$42), N81*'Indices PF'!$K$40, N81*'Indices PF'!$L$40)),        IF((O81&gt;='Indices PF'!$D$41),        IF(('Funções Dados'!N81&lt;'Indices PF'!$E$42), N81*'Indices PF'!$J$41,        IF(('Funções Dados'!N81&lt;'Indices PF'!$F$42), N81*'Indices PF'!$K$41, N81*'Indices PF'!$L$41)))))))</f>
        <v/>
      </c>
      <c r="U81" s="120" t="str">
        <f aca="false">IF(OR(ISBLANK(P81),ISBLANK(Q81)),"",  IF((Q81&lt;='Indices PF'!$D$47),  IF(('Funções Dados'!P81&lt;'Indices PF'!$E$50), P81*'Indices PF'!$J$47,  IF(('Funções Dados'!P81&lt;'Indices PF'!$F$50), P81*'Indices PF'!$K$47, P81*'Indices PF'!$L$47)),   IF((Q81&lt;='Indices PF'!$D$48),   IF(('Funções Dados'!P81&lt;'Indices PF'!$E$50), P81*'Indices PF'!$J$48,   IF(('Funções Dados'!P81&lt;'Indices PF'!$F$50), P81*'Indices PF'!$K$48, P81*'Indices PF'!$L$48)),    IF((Q81&gt;='Indices PF'!$D$49),    IF(('Funções Dados'!P81&lt;'Indices PF'!$E$50), P81*'Indices PF'!$J$49,    IF(('Funções Dados'!P81&lt;'Indices PF'!$F$50), P81*'Indices PF'!$K$49, P81*'Indices PF'!$L$49))))))</f>
        <v/>
      </c>
      <c r="V81" s="131"/>
      <c r="W81" s="131"/>
      <c r="X81" s="131"/>
      <c r="Y81" s="131"/>
      <c r="Z81" s="121"/>
      <c r="AA81" s="131"/>
      <c r="AB81" s="152" t="str">
        <f aca="false">IF(ISBLANK(AA81),"",IF(Z81="YES",(AA81*(SUM(T81:U81))/100),""))</f>
        <v/>
      </c>
      <c r="AC81" s="126"/>
      <c r="AD81" s="126"/>
      <c r="AE81" s="129"/>
      <c r="AF81" s="128"/>
      <c r="AG81" s="128"/>
      <c r="AH81" s="33"/>
    </row>
    <row r="82" customFormat="false" ht="12.75" hidden="false" customHeight="true" outlineLevel="0" collapsed="false">
      <c r="A82" s="87"/>
      <c r="B82" s="148"/>
      <c r="C82" s="126"/>
      <c r="D82" s="130"/>
      <c r="E82" s="131"/>
      <c r="F82" s="131"/>
      <c r="G82" s="131"/>
      <c r="H82" s="131"/>
      <c r="I82" s="150" t="str">
        <f aca="false">IF(AND(ISTEXT(K82),ISTEXT(L82)),"",SUM(K82:L82)*'Indices PF'!$E$54)</f>
        <v/>
      </c>
      <c r="J82" s="150" t="str">
        <f aca="false">IF(OR(ISBLANK(E82),ISBLANK(F82)),"",  IF(D82="ILF",   IF((F82&lt;='Indices PF'!$D$31),   IF(('Funções Dados'!E82&lt;'Indices PF'!$E$34), 'Indices PF'!$E$31,   IF(('Funções Dados'!E82&lt;'Indices PF'!$F$34), 'Indices PF'!$F$31, 'Indices PF'!$G$31)),    IF((F82&lt;='Indices PF'!$D$32),    IF(('Funções Dados'!E82&lt;'Indices PF'!$E$34), 'Indices PF'!$E$32,    IF(('Funções Dados'!E82&lt;'Indices PF'!$F$34), 'Indices PF'!$F$32, 'Indices PF'!$G$32)),     IF((F82&gt;='Indices PF'!$D$33),     IF(('Funções Dados'!E82&lt;'Indices PF'!$E$34), 'Indices PF'!$E$33,     IF(('Funções Dados'!E82&lt;'Indices PF'!$F$34), 'Indices PF'!$F$33, 'Indices PF'!$G$33))))),     IF((F82&lt;='Indices PF'!$D$39),      IF(('Funções Dados'!E82&lt;'Indices PF'!$E$42), 'Indices PF'!$E$39,      IF(('Funções Dados'!E82&lt;'Indices PF'!$F$42), 'Indices PF'!$F$39, 'Indices PF'!$G$39)),       IF((F82&lt;='Indices PF'!$D$40),       IF(('Funções Dados'!E82&lt;'Indices PF'!$E$42), 'Indices PF'!$E$40,       IF(('Funções Dados'!E82&lt;'Indices PF'!$F$42), 'Indices PF'!$F$40, 'Indices PF'!$G$40)),        IF((F82&gt;='Indices PF'!$D$41),        IF(('Funções Dados'!E82&lt;'Indices PF'!$E$42), 'Indices PF'!$E$41,        IF(('Funções Dados'!E82&lt;'Indices PF'!$F$42), 'Indices PF'!$F$41, 'Indices PF'!$G$41)))))))</f>
        <v/>
      </c>
      <c r="K82" s="120" t="str">
        <f aca="false">IF(OR(ISBLANK(E82),ISBLANK(F82)),"",  IF(D82="ILF",   IF((F82&lt;='Indices PF'!$D$31),   IF(('Funções Dados'!E82&lt;'Indices PF'!$E$34), E82*'Indices PF'!$J$31,   IF(('Funções Dados'!E82&lt;'Indices PF'!$F$34), E82*'Indices PF'!$K$31, E82*'Indices PF'!$L$31)),    IF((F82&lt;='Indices PF'!$D$32),    IF(('Funções Dados'!E82&lt;'Indices PF'!$E$34), E82*'Indices PF'!$J$32,    IF(('Funções Dados'!E82&lt;'Indices PF'!$F$34), E82*'Indices PF'!$K$32, E82*'Indices PF'!$L$32)),     IF((F82&gt;='Indices PF'!$D$33),     IF(('Funções Dados'!E82&lt;'Indices PF'!$E$34), E82*'Indices PF'!$J$33,     IF(('Funções Dados'!E82&lt;'Indices PF'!$F$34), E82*'Indices PF'!$K$33, E82*'Indices PF'!$L$33))))),     IF((F82&lt;='Indices PF'!$D$39),      IF(('Funções Dados'!E82&lt;'Indices PF'!$E$42), E82*'Indices PF'!$J$39,      IF(('Funções Dados'!E82&lt;'Indices PF'!$F$42), E82*'Indices PF'!$K$39, E82*'Indices PF'!$L$39)),       IF((F82&lt;='Indices PF'!$D$40),       IF(('Funções Dados'!E82&lt;'Indices PF'!$E$42), E82*'Indices PF'!$J$40,       IF(('Funções Dados'!E82&lt;'Indices PF'!$F$42), E82*'Indices PF'!$K$40, E82*'Indices PF'!$L$40)),        IF((F82&gt;='Indices PF'!$D$41),        IF(('Funções Dados'!E82&lt;'Indices PF'!$E$42), E82*'Indices PF'!$J$41,        IF(('Funções Dados'!E82&lt;'Indices PF'!$F$42), E82*'Indices PF'!$K$41, E82*'Indices PF'!$L$41)))))))</f>
        <v/>
      </c>
      <c r="L82" s="151" t="str">
        <f aca="false">IF(OR(ISBLANK(G82),ISBLANK(H82)),"",  IF((H82&lt;='Indices PF'!$D$47),  IF(('Funções Dados'!G82&lt;'Indices PF'!$E$50), G82*'Indices PF'!$J$47,  IF(('Funções Dados'!G82&lt;'Indices PF'!$F$50), G82*'Indices PF'!$K$47, G82*'Indices PF'!$L$47)),   IF((H82&lt;='Indices PF'!$D$48),   IF(('Funções Dados'!G82&lt;'Indices PF'!$E$50), G82*'Indices PF'!$J$48,   IF(('Funções Dados'!G82&lt;'Indices PF'!$F$50), G82*'Indices PF'!$K$48, G82*'Indices PF'!$L$48)),    IF((H82&gt;='Indices PF'!$D$49),    IF(('Funções Dados'!G82&lt;'Indices PF'!$E$50), G82*'Indices PF'!$J$49,    IF(('Funções Dados'!G82&lt;'Indices PF'!$F$50), G82*'Indices PF'!$K$49, G82*'Indices PF'!$L$49))))))</f>
        <v/>
      </c>
      <c r="M82" s="130"/>
      <c r="N82" s="131"/>
      <c r="O82" s="131"/>
      <c r="P82" s="131"/>
      <c r="Q82" s="131"/>
      <c r="R82" s="119" t="str">
        <f aca="false">IF(AND(ISTEXT(T82),ISTEXT(U82)),"",SUM(T82:U82)*'Indices PF'!$E$54)</f>
        <v/>
      </c>
      <c r="S82" s="119" t="str">
        <f aca="false">IF(OR(ISBLANK(N82),ISBLANK(O82)),"",  IF(M82="ILF",   IF((O82&lt;='Indices PF'!$D$31),   IF(('Funções Dados'!N82&lt;'Indices PF'!$E$34), 'Indices PF'!$E$31,   IF(('Funções Dados'!N82&lt;'Indices PF'!$F$34), 'Indices PF'!$F$31, 'Indices PF'!$G$31)),    IF((O82&lt;='Indices PF'!$D$32),    IF(('Funções Dados'!N82&lt;'Indices PF'!$E$34), 'Indices PF'!$E$32,    IF(('Funções Dados'!N82&lt;'Indices PF'!$F$34), 'Indices PF'!$F$32, 'Indices PF'!$G$32)),     IF((O82&gt;='Indices PF'!$D$33),     IF(('Funções Dados'!N82&lt;'Indices PF'!$E$34), 'Indices PF'!$E$33,     IF(('Funções Dados'!N82&lt;'Indices PF'!$F$34), 'Indices PF'!$F$33, 'Indices PF'!$G$33))))),     IF((O82&lt;='Indices PF'!$D$39),      IF(('Funções Dados'!N82&lt;'Indices PF'!$E$42), 'Indices PF'!$E$39,      IF(('Funções Dados'!N82&lt;'Indices PF'!$F$42), 'Indices PF'!$F$39, 'Indices PF'!$G$39)),       IF((O82&lt;='Indices PF'!$D$40),       IF(('Funções Dados'!N82&lt;'Indices PF'!$E$42), 'Indices PF'!$E$40,       IF(('Funções Dados'!N82&lt;'Indices PF'!$F$42), 'Indices PF'!$F$40, 'Indices PF'!$G$40)),        IF((O82&gt;='Indices PF'!$D$41),        IF(('Funções Dados'!N82&lt;'Indices PF'!$E$42), 'Indices PF'!$E$41,        IF(('Funções Dados'!N82&lt;'Indices PF'!$F$42), 'Indices PF'!$F$41, 'Indices PF'!$G$41)))))))</f>
        <v/>
      </c>
      <c r="T82" s="120" t="str">
        <f aca="false">IF(OR(ISBLANK(N82),ISBLANK(O82)),"",  IF(M82="ILF",   IF((O82&lt;='Indices PF'!$D$31),   IF(('Funções Dados'!N82&lt;'Indices PF'!$E$34), N82*'Indices PF'!$J$31,   IF(('Funções Dados'!N82&lt;'Indices PF'!$F$34), N82*'Indices PF'!$K$31, N82*'Indices PF'!$L$31)),    IF((O82&lt;='Indices PF'!$D$32),    IF(('Funções Dados'!N82&lt;'Indices PF'!$E$34), N82*'Indices PF'!$J$32,    IF(('Funções Dados'!N82&lt;'Indices PF'!$F$34), N82*'Indices PF'!$K$32, N82*'Indices PF'!$L$32)),     IF((O82&gt;='Indices PF'!$D$33),     IF(('Funções Dados'!N82&lt;'Indices PF'!$E$34), N82*'Indices PF'!$J$33,     IF(('Funções Dados'!N82&lt;'Indices PF'!$F$34), N82*'Indices PF'!$K$33, N82*'Indices PF'!$L$33))))),     IF((O82&lt;='Indices PF'!$D$39),      IF(('Funções Dados'!N82&lt;'Indices PF'!$E$42), N82*'Indices PF'!$J$39,      IF(('Funções Dados'!N82&lt;'Indices PF'!$F$42), N82*'Indices PF'!$K$39, N82*'Indices PF'!$L$39)),       IF((O82&lt;='Indices PF'!$D$40),       IF(('Funções Dados'!N82&lt;'Indices PF'!$E$42), N82*'Indices PF'!$J$40,       IF(('Funções Dados'!N82&lt;'Indices PF'!$F$42), N82*'Indices PF'!$K$40, N82*'Indices PF'!$L$40)),        IF((O82&gt;='Indices PF'!$D$41),        IF(('Funções Dados'!N82&lt;'Indices PF'!$E$42), N82*'Indices PF'!$J$41,        IF(('Funções Dados'!N82&lt;'Indices PF'!$F$42), N82*'Indices PF'!$K$41, N82*'Indices PF'!$L$41)))))))</f>
        <v/>
      </c>
      <c r="U82" s="120" t="str">
        <f aca="false">IF(OR(ISBLANK(P82),ISBLANK(Q82)),"",  IF((Q82&lt;='Indices PF'!$D$47),  IF(('Funções Dados'!P82&lt;'Indices PF'!$E$50), P82*'Indices PF'!$J$47,  IF(('Funções Dados'!P82&lt;'Indices PF'!$F$50), P82*'Indices PF'!$K$47, P82*'Indices PF'!$L$47)),   IF((Q82&lt;='Indices PF'!$D$48),   IF(('Funções Dados'!P82&lt;'Indices PF'!$E$50), P82*'Indices PF'!$J$48,   IF(('Funções Dados'!P82&lt;'Indices PF'!$F$50), P82*'Indices PF'!$K$48, P82*'Indices PF'!$L$48)),    IF((Q82&gt;='Indices PF'!$D$49),    IF(('Funções Dados'!P82&lt;'Indices PF'!$E$50), P82*'Indices PF'!$J$49,    IF(('Funções Dados'!P82&lt;'Indices PF'!$F$50), P82*'Indices PF'!$K$49, P82*'Indices PF'!$L$49))))))</f>
        <v/>
      </c>
      <c r="V82" s="131"/>
      <c r="W82" s="131"/>
      <c r="X82" s="131"/>
      <c r="Y82" s="131"/>
      <c r="Z82" s="121"/>
      <c r="AA82" s="131"/>
      <c r="AB82" s="152" t="str">
        <f aca="false">IF(ISBLANK(AA82),"",IF(Z82="YES",(AA82*(SUM(T82:U82))/100),""))</f>
        <v/>
      </c>
      <c r="AC82" s="126"/>
      <c r="AD82" s="126"/>
      <c r="AE82" s="129"/>
      <c r="AF82" s="128"/>
      <c r="AG82" s="128"/>
      <c r="AH82" s="33"/>
    </row>
    <row r="83" customFormat="false" ht="12.75" hidden="false" customHeight="true" outlineLevel="0" collapsed="false">
      <c r="A83" s="87"/>
      <c r="B83" s="148"/>
      <c r="C83" s="126"/>
      <c r="D83" s="130"/>
      <c r="E83" s="131"/>
      <c r="F83" s="131"/>
      <c r="G83" s="131"/>
      <c r="H83" s="131"/>
      <c r="I83" s="150" t="str">
        <f aca="false">IF(AND(ISTEXT(K83),ISTEXT(L83)),"",SUM(K83:L83)*'Indices PF'!$E$54)</f>
        <v/>
      </c>
      <c r="J83" s="150" t="str">
        <f aca="false">IF(OR(ISBLANK(E83),ISBLANK(F83)),"",  IF(D83="ILF",   IF((F83&lt;='Indices PF'!$D$31),   IF(('Funções Dados'!E83&lt;'Indices PF'!$E$34), 'Indices PF'!$E$31,   IF(('Funções Dados'!E83&lt;'Indices PF'!$F$34), 'Indices PF'!$F$31, 'Indices PF'!$G$31)),    IF((F83&lt;='Indices PF'!$D$32),    IF(('Funções Dados'!E83&lt;'Indices PF'!$E$34), 'Indices PF'!$E$32,    IF(('Funções Dados'!E83&lt;'Indices PF'!$F$34), 'Indices PF'!$F$32, 'Indices PF'!$G$32)),     IF((F83&gt;='Indices PF'!$D$33),     IF(('Funções Dados'!E83&lt;'Indices PF'!$E$34), 'Indices PF'!$E$33,     IF(('Funções Dados'!E83&lt;'Indices PF'!$F$34), 'Indices PF'!$F$33, 'Indices PF'!$G$33))))),     IF((F83&lt;='Indices PF'!$D$39),      IF(('Funções Dados'!E83&lt;'Indices PF'!$E$42), 'Indices PF'!$E$39,      IF(('Funções Dados'!E83&lt;'Indices PF'!$F$42), 'Indices PF'!$F$39, 'Indices PF'!$G$39)),       IF((F83&lt;='Indices PF'!$D$40),       IF(('Funções Dados'!E83&lt;'Indices PF'!$E$42), 'Indices PF'!$E$40,       IF(('Funções Dados'!E83&lt;'Indices PF'!$F$42), 'Indices PF'!$F$40, 'Indices PF'!$G$40)),        IF((F83&gt;='Indices PF'!$D$41),        IF(('Funções Dados'!E83&lt;'Indices PF'!$E$42), 'Indices PF'!$E$41,        IF(('Funções Dados'!E83&lt;'Indices PF'!$F$42), 'Indices PF'!$F$41, 'Indices PF'!$G$41)))))))</f>
        <v/>
      </c>
      <c r="K83" s="120" t="str">
        <f aca="false">IF(OR(ISBLANK(E83),ISBLANK(F83)),"",  IF(D83="ILF",   IF((F83&lt;='Indices PF'!$D$31),   IF(('Funções Dados'!E83&lt;'Indices PF'!$E$34), E83*'Indices PF'!$J$31,   IF(('Funções Dados'!E83&lt;'Indices PF'!$F$34), E83*'Indices PF'!$K$31, E83*'Indices PF'!$L$31)),    IF((F83&lt;='Indices PF'!$D$32),    IF(('Funções Dados'!E83&lt;'Indices PF'!$E$34), E83*'Indices PF'!$J$32,    IF(('Funções Dados'!E83&lt;'Indices PF'!$F$34), E83*'Indices PF'!$K$32, E83*'Indices PF'!$L$32)),     IF((F83&gt;='Indices PF'!$D$33),     IF(('Funções Dados'!E83&lt;'Indices PF'!$E$34), E83*'Indices PF'!$J$33,     IF(('Funções Dados'!E83&lt;'Indices PF'!$F$34), E83*'Indices PF'!$K$33, E83*'Indices PF'!$L$33))))),     IF((F83&lt;='Indices PF'!$D$39),      IF(('Funções Dados'!E83&lt;'Indices PF'!$E$42), E83*'Indices PF'!$J$39,      IF(('Funções Dados'!E83&lt;'Indices PF'!$F$42), E83*'Indices PF'!$K$39, E83*'Indices PF'!$L$39)),       IF((F83&lt;='Indices PF'!$D$40),       IF(('Funções Dados'!E83&lt;'Indices PF'!$E$42), E83*'Indices PF'!$J$40,       IF(('Funções Dados'!E83&lt;'Indices PF'!$F$42), E83*'Indices PF'!$K$40, E83*'Indices PF'!$L$40)),        IF((F83&gt;='Indices PF'!$D$41),        IF(('Funções Dados'!E83&lt;'Indices PF'!$E$42), E83*'Indices PF'!$J$41,        IF(('Funções Dados'!E83&lt;'Indices PF'!$F$42), E83*'Indices PF'!$K$41, E83*'Indices PF'!$L$41)))))))</f>
        <v/>
      </c>
      <c r="L83" s="151" t="str">
        <f aca="false">IF(OR(ISBLANK(G83),ISBLANK(H83)),"",  IF((H83&lt;='Indices PF'!$D$47),  IF(('Funções Dados'!G83&lt;'Indices PF'!$E$50), G83*'Indices PF'!$J$47,  IF(('Funções Dados'!G83&lt;'Indices PF'!$F$50), G83*'Indices PF'!$K$47, G83*'Indices PF'!$L$47)),   IF((H83&lt;='Indices PF'!$D$48),   IF(('Funções Dados'!G83&lt;'Indices PF'!$E$50), G83*'Indices PF'!$J$48,   IF(('Funções Dados'!G83&lt;'Indices PF'!$F$50), G83*'Indices PF'!$K$48, G83*'Indices PF'!$L$48)),    IF((H83&gt;='Indices PF'!$D$49),    IF(('Funções Dados'!G83&lt;'Indices PF'!$E$50), G83*'Indices PF'!$J$49,    IF(('Funções Dados'!G83&lt;'Indices PF'!$F$50), G83*'Indices PF'!$K$49, G83*'Indices PF'!$L$49))))))</f>
        <v/>
      </c>
      <c r="M83" s="130"/>
      <c r="N83" s="131"/>
      <c r="O83" s="131"/>
      <c r="P83" s="131"/>
      <c r="Q83" s="131"/>
      <c r="R83" s="119" t="str">
        <f aca="false">IF(AND(ISTEXT(T83),ISTEXT(U83)),"",SUM(T83:U83)*'Indices PF'!$E$54)</f>
        <v/>
      </c>
      <c r="S83" s="119" t="str">
        <f aca="false">IF(OR(ISBLANK(N83),ISBLANK(O83)),"",  IF(M83="ILF",   IF((O83&lt;='Indices PF'!$D$31),   IF(('Funções Dados'!N83&lt;'Indices PF'!$E$34), 'Indices PF'!$E$31,   IF(('Funções Dados'!N83&lt;'Indices PF'!$F$34), 'Indices PF'!$F$31, 'Indices PF'!$G$31)),    IF((O83&lt;='Indices PF'!$D$32),    IF(('Funções Dados'!N83&lt;'Indices PF'!$E$34), 'Indices PF'!$E$32,    IF(('Funções Dados'!N83&lt;'Indices PF'!$F$34), 'Indices PF'!$F$32, 'Indices PF'!$G$32)),     IF((O83&gt;='Indices PF'!$D$33),     IF(('Funções Dados'!N83&lt;'Indices PF'!$E$34), 'Indices PF'!$E$33,     IF(('Funções Dados'!N83&lt;'Indices PF'!$F$34), 'Indices PF'!$F$33, 'Indices PF'!$G$33))))),     IF((O83&lt;='Indices PF'!$D$39),      IF(('Funções Dados'!N83&lt;'Indices PF'!$E$42), 'Indices PF'!$E$39,      IF(('Funções Dados'!N83&lt;'Indices PF'!$F$42), 'Indices PF'!$F$39, 'Indices PF'!$G$39)),       IF((O83&lt;='Indices PF'!$D$40),       IF(('Funções Dados'!N83&lt;'Indices PF'!$E$42), 'Indices PF'!$E$40,       IF(('Funções Dados'!N83&lt;'Indices PF'!$F$42), 'Indices PF'!$F$40, 'Indices PF'!$G$40)),        IF((O83&gt;='Indices PF'!$D$41),        IF(('Funções Dados'!N83&lt;'Indices PF'!$E$42), 'Indices PF'!$E$41,        IF(('Funções Dados'!N83&lt;'Indices PF'!$F$42), 'Indices PF'!$F$41, 'Indices PF'!$G$41)))))))</f>
        <v/>
      </c>
      <c r="T83" s="120" t="str">
        <f aca="false">IF(OR(ISBLANK(N83),ISBLANK(O83)),"",  IF(M83="ILF",   IF((O83&lt;='Indices PF'!$D$31),   IF(('Funções Dados'!N83&lt;'Indices PF'!$E$34), N83*'Indices PF'!$J$31,   IF(('Funções Dados'!N83&lt;'Indices PF'!$F$34), N83*'Indices PF'!$K$31, N83*'Indices PF'!$L$31)),    IF((O83&lt;='Indices PF'!$D$32),    IF(('Funções Dados'!N83&lt;'Indices PF'!$E$34), N83*'Indices PF'!$J$32,    IF(('Funções Dados'!N83&lt;'Indices PF'!$F$34), N83*'Indices PF'!$K$32, N83*'Indices PF'!$L$32)),     IF((O83&gt;='Indices PF'!$D$33),     IF(('Funções Dados'!N83&lt;'Indices PF'!$E$34), N83*'Indices PF'!$J$33,     IF(('Funções Dados'!N83&lt;'Indices PF'!$F$34), N83*'Indices PF'!$K$33, N83*'Indices PF'!$L$33))))),     IF((O83&lt;='Indices PF'!$D$39),      IF(('Funções Dados'!N83&lt;'Indices PF'!$E$42), N83*'Indices PF'!$J$39,      IF(('Funções Dados'!N83&lt;'Indices PF'!$F$42), N83*'Indices PF'!$K$39, N83*'Indices PF'!$L$39)),       IF((O83&lt;='Indices PF'!$D$40),       IF(('Funções Dados'!N83&lt;'Indices PF'!$E$42), N83*'Indices PF'!$J$40,       IF(('Funções Dados'!N83&lt;'Indices PF'!$F$42), N83*'Indices PF'!$K$40, N83*'Indices PF'!$L$40)),        IF((O83&gt;='Indices PF'!$D$41),        IF(('Funções Dados'!N83&lt;'Indices PF'!$E$42), N83*'Indices PF'!$J$41,        IF(('Funções Dados'!N83&lt;'Indices PF'!$F$42), N83*'Indices PF'!$K$41, N83*'Indices PF'!$L$41)))))))</f>
        <v/>
      </c>
      <c r="U83" s="120" t="str">
        <f aca="false">IF(OR(ISBLANK(P83),ISBLANK(Q83)),"",  IF((Q83&lt;='Indices PF'!$D$47),  IF(('Funções Dados'!P83&lt;'Indices PF'!$E$50), P83*'Indices PF'!$J$47,  IF(('Funções Dados'!P83&lt;'Indices PF'!$F$50), P83*'Indices PF'!$K$47, P83*'Indices PF'!$L$47)),   IF((Q83&lt;='Indices PF'!$D$48),   IF(('Funções Dados'!P83&lt;'Indices PF'!$E$50), P83*'Indices PF'!$J$48,   IF(('Funções Dados'!P83&lt;'Indices PF'!$F$50), P83*'Indices PF'!$K$48, P83*'Indices PF'!$L$48)),    IF((Q83&gt;='Indices PF'!$D$49),    IF(('Funções Dados'!P83&lt;'Indices PF'!$E$50), P83*'Indices PF'!$J$49,    IF(('Funções Dados'!P83&lt;'Indices PF'!$F$50), P83*'Indices PF'!$K$49, P83*'Indices PF'!$L$49))))))</f>
        <v/>
      </c>
      <c r="V83" s="131"/>
      <c r="W83" s="131"/>
      <c r="X83" s="131"/>
      <c r="Y83" s="131"/>
      <c r="Z83" s="121"/>
      <c r="AA83" s="131"/>
      <c r="AB83" s="152" t="str">
        <f aca="false">IF(ISBLANK(AA83),"",IF(Z83="YES",(AA83*(SUM(T83:U83))/100),""))</f>
        <v/>
      </c>
      <c r="AC83" s="126"/>
      <c r="AD83" s="126"/>
      <c r="AE83" s="129"/>
      <c r="AF83" s="128"/>
      <c r="AG83" s="128"/>
      <c r="AH83" s="33"/>
    </row>
    <row r="84" customFormat="false" ht="12.75" hidden="false" customHeight="true" outlineLevel="0" collapsed="false">
      <c r="A84" s="87"/>
      <c r="B84" s="148"/>
      <c r="C84" s="126"/>
      <c r="D84" s="130"/>
      <c r="E84" s="131"/>
      <c r="F84" s="131"/>
      <c r="G84" s="131"/>
      <c r="H84" s="131"/>
      <c r="I84" s="150" t="str">
        <f aca="false">IF(AND(ISTEXT(K84),ISTEXT(L84)),"",SUM(K84:L84)*'Indices PF'!$E$54)</f>
        <v/>
      </c>
      <c r="J84" s="150" t="str">
        <f aca="false">IF(OR(ISBLANK(E84),ISBLANK(F84)),"",  IF(D84="ILF",   IF((F84&lt;='Indices PF'!$D$31),   IF(('Funções Dados'!E84&lt;'Indices PF'!$E$34), 'Indices PF'!$E$31,   IF(('Funções Dados'!E84&lt;'Indices PF'!$F$34), 'Indices PF'!$F$31, 'Indices PF'!$G$31)),    IF((F84&lt;='Indices PF'!$D$32),    IF(('Funções Dados'!E84&lt;'Indices PF'!$E$34), 'Indices PF'!$E$32,    IF(('Funções Dados'!E84&lt;'Indices PF'!$F$34), 'Indices PF'!$F$32, 'Indices PF'!$G$32)),     IF((F84&gt;='Indices PF'!$D$33),     IF(('Funções Dados'!E84&lt;'Indices PF'!$E$34), 'Indices PF'!$E$33,     IF(('Funções Dados'!E84&lt;'Indices PF'!$F$34), 'Indices PF'!$F$33, 'Indices PF'!$G$33))))),     IF((F84&lt;='Indices PF'!$D$39),      IF(('Funções Dados'!E84&lt;'Indices PF'!$E$42), 'Indices PF'!$E$39,      IF(('Funções Dados'!E84&lt;'Indices PF'!$F$42), 'Indices PF'!$F$39, 'Indices PF'!$G$39)),       IF((F84&lt;='Indices PF'!$D$40),       IF(('Funções Dados'!E84&lt;'Indices PF'!$E$42), 'Indices PF'!$E$40,       IF(('Funções Dados'!E84&lt;'Indices PF'!$F$42), 'Indices PF'!$F$40, 'Indices PF'!$G$40)),        IF((F84&gt;='Indices PF'!$D$41),        IF(('Funções Dados'!E84&lt;'Indices PF'!$E$42), 'Indices PF'!$E$41,        IF(('Funções Dados'!E84&lt;'Indices PF'!$F$42), 'Indices PF'!$F$41, 'Indices PF'!$G$41)))))))</f>
        <v/>
      </c>
      <c r="K84" s="120" t="str">
        <f aca="false">IF(OR(ISBLANK(E84),ISBLANK(F84)),"",  IF(D84="ILF",   IF((F84&lt;='Indices PF'!$D$31),   IF(('Funções Dados'!E84&lt;'Indices PF'!$E$34), E84*'Indices PF'!$J$31,   IF(('Funções Dados'!E84&lt;'Indices PF'!$F$34), E84*'Indices PF'!$K$31, E84*'Indices PF'!$L$31)),    IF((F84&lt;='Indices PF'!$D$32),    IF(('Funções Dados'!E84&lt;'Indices PF'!$E$34), E84*'Indices PF'!$J$32,    IF(('Funções Dados'!E84&lt;'Indices PF'!$F$34), E84*'Indices PF'!$K$32, E84*'Indices PF'!$L$32)),     IF((F84&gt;='Indices PF'!$D$33),     IF(('Funções Dados'!E84&lt;'Indices PF'!$E$34), E84*'Indices PF'!$J$33,     IF(('Funções Dados'!E84&lt;'Indices PF'!$F$34), E84*'Indices PF'!$K$33, E84*'Indices PF'!$L$33))))),     IF((F84&lt;='Indices PF'!$D$39),      IF(('Funções Dados'!E84&lt;'Indices PF'!$E$42), E84*'Indices PF'!$J$39,      IF(('Funções Dados'!E84&lt;'Indices PF'!$F$42), E84*'Indices PF'!$K$39, E84*'Indices PF'!$L$39)),       IF((F84&lt;='Indices PF'!$D$40),       IF(('Funções Dados'!E84&lt;'Indices PF'!$E$42), E84*'Indices PF'!$J$40,       IF(('Funções Dados'!E84&lt;'Indices PF'!$F$42), E84*'Indices PF'!$K$40, E84*'Indices PF'!$L$40)),        IF((F84&gt;='Indices PF'!$D$41),        IF(('Funções Dados'!E84&lt;'Indices PF'!$E$42), E84*'Indices PF'!$J$41,        IF(('Funções Dados'!E84&lt;'Indices PF'!$F$42), E84*'Indices PF'!$K$41, E84*'Indices PF'!$L$41)))))))</f>
        <v/>
      </c>
      <c r="L84" s="151" t="str">
        <f aca="false">IF(OR(ISBLANK(G84),ISBLANK(H84)),"",  IF((H84&lt;='Indices PF'!$D$47),  IF(('Funções Dados'!G84&lt;'Indices PF'!$E$50), G84*'Indices PF'!$J$47,  IF(('Funções Dados'!G84&lt;'Indices PF'!$F$50), G84*'Indices PF'!$K$47, G84*'Indices PF'!$L$47)),   IF((H84&lt;='Indices PF'!$D$48),   IF(('Funções Dados'!G84&lt;'Indices PF'!$E$50), G84*'Indices PF'!$J$48,   IF(('Funções Dados'!G84&lt;'Indices PF'!$F$50), G84*'Indices PF'!$K$48, G84*'Indices PF'!$L$48)),    IF((H84&gt;='Indices PF'!$D$49),    IF(('Funções Dados'!G84&lt;'Indices PF'!$E$50), G84*'Indices PF'!$J$49,    IF(('Funções Dados'!G84&lt;'Indices PF'!$F$50), G84*'Indices PF'!$K$49, G84*'Indices PF'!$L$49))))))</f>
        <v/>
      </c>
      <c r="M84" s="130"/>
      <c r="N84" s="131"/>
      <c r="O84" s="131"/>
      <c r="P84" s="131"/>
      <c r="Q84" s="131"/>
      <c r="R84" s="119" t="str">
        <f aca="false">IF(AND(ISTEXT(T84),ISTEXT(U84)),"",SUM(T84:U84)*'Indices PF'!$E$54)</f>
        <v/>
      </c>
      <c r="S84" s="119" t="str">
        <f aca="false">IF(OR(ISBLANK(N84),ISBLANK(O84)),"",  IF(M84="ILF",   IF((O84&lt;='Indices PF'!$D$31),   IF(('Funções Dados'!N84&lt;'Indices PF'!$E$34), 'Indices PF'!$E$31,   IF(('Funções Dados'!N84&lt;'Indices PF'!$F$34), 'Indices PF'!$F$31, 'Indices PF'!$G$31)),    IF((O84&lt;='Indices PF'!$D$32),    IF(('Funções Dados'!N84&lt;'Indices PF'!$E$34), 'Indices PF'!$E$32,    IF(('Funções Dados'!N84&lt;'Indices PF'!$F$34), 'Indices PF'!$F$32, 'Indices PF'!$G$32)),     IF((O84&gt;='Indices PF'!$D$33),     IF(('Funções Dados'!N84&lt;'Indices PF'!$E$34), 'Indices PF'!$E$33,     IF(('Funções Dados'!N84&lt;'Indices PF'!$F$34), 'Indices PF'!$F$33, 'Indices PF'!$G$33))))),     IF((O84&lt;='Indices PF'!$D$39),      IF(('Funções Dados'!N84&lt;'Indices PF'!$E$42), 'Indices PF'!$E$39,      IF(('Funções Dados'!N84&lt;'Indices PF'!$F$42), 'Indices PF'!$F$39, 'Indices PF'!$G$39)),       IF((O84&lt;='Indices PF'!$D$40),       IF(('Funções Dados'!N84&lt;'Indices PF'!$E$42), 'Indices PF'!$E$40,       IF(('Funções Dados'!N84&lt;'Indices PF'!$F$42), 'Indices PF'!$F$40, 'Indices PF'!$G$40)),        IF((O84&gt;='Indices PF'!$D$41),        IF(('Funções Dados'!N84&lt;'Indices PF'!$E$42), 'Indices PF'!$E$41,        IF(('Funções Dados'!N84&lt;'Indices PF'!$F$42), 'Indices PF'!$F$41, 'Indices PF'!$G$41)))))))</f>
        <v/>
      </c>
      <c r="T84" s="120" t="str">
        <f aca="false">IF(OR(ISBLANK(N84),ISBLANK(O84)),"",  IF(M84="ILF",   IF((O84&lt;='Indices PF'!$D$31),   IF(('Funções Dados'!N84&lt;'Indices PF'!$E$34), N84*'Indices PF'!$J$31,   IF(('Funções Dados'!N84&lt;'Indices PF'!$F$34), N84*'Indices PF'!$K$31, N84*'Indices PF'!$L$31)),    IF((O84&lt;='Indices PF'!$D$32),    IF(('Funções Dados'!N84&lt;'Indices PF'!$E$34), N84*'Indices PF'!$J$32,    IF(('Funções Dados'!N84&lt;'Indices PF'!$F$34), N84*'Indices PF'!$K$32, N84*'Indices PF'!$L$32)),     IF((O84&gt;='Indices PF'!$D$33),     IF(('Funções Dados'!N84&lt;'Indices PF'!$E$34), N84*'Indices PF'!$J$33,     IF(('Funções Dados'!N84&lt;'Indices PF'!$F$34), N84*'Indices PF'!$K$33, N84*'Indices PF'!$L$33))))),     IF((O84&lt;='Indices PF'!$D$39),      IF(('Funções Dados'!N84&lt;'Indices PF'!$E$42), N84*'Indices PF'!$J$39,      IF(('Funções Dados'!N84&lt;'Indices PF'!$F$42), N84*'Indices PF'!$K$39, N84*'Indices PF'!$L$39)),       IF((O84&lt;='Indices PF'!$D$40),       IF(('Funções Dados'!N84&lt;'Indices PF'!$E$42), N84*'Indices PF'!$J$40,       IF(('Funções Dados'!N84&lt;'Indices PF'!$F$42), N84*'Indices PF'!$K$40, N84*'Indices PF'!$L$40)),        IF((O84&gt;='Indices PF'!$D$41),        IF(('Funções Dados'!N84&lt;'Indices PF'!$E$42), N84*'Indices PF'!$J$41,        IF(('Funções Dados'!N84&lt;'Indices PF'!$F$42), N84*'Indices PF'!$K$41, N84*'Indices PF'!$L$41)))))))</f>
        <v/>
      </c>
      <c r="U84" s="120" t="str">
        <f aca="false">IF(OR(ISBLANK(P84),ISBLANK(Q84)),"",  IF((Q84&lt;='Indices PF'!$D$47),  IF(('Funções Dados'!P84&lt;'Indices PF'!$E$50), P84*'Indices PF'!$J$47,  IF(('Funções Dados'!P84&lt;'Indices PF'!$F$50), P84*'Indices PF'!$K$47, P84*'Indices PF'!$L$47)),   IF((Q84&lt;='Indices PF'!$D$48),   IF(('Funções Dados'!P84&lt;'Indices PF'!$E$50), P84*'Indices PF'!$J$48,   IF(('Funções Dados'!P84&lt;'Indices PF'!$F$50), P84*'Indices PF'!$K$48, P84*'Indices PF'!$L$48)),    IF((Q84&gt;='Indices PF'!$D$49),    IF(('Funções Dados'!P84&lt;'Indices PF'!$E$50), P84*'Indices PF'!$J$49,    IF(('Funções Dados'!P84&lt;'Indices PF'!$F$50), P84*'Indices PF'!$K$49, P84*'Indices PF'!$L$49))))))</f>
        <v/>
      </c>
      <c r="V84" s="131"/>
      <c r="W84" s="131"/>
      <c r="X84" s="131"/>
      <c r="Y84" s="131"/>
      <c r="Z84" s="121"/>
      <c r="AA84" s="131"/>
      <c r="AB84" s="152" t="str">
        <f aca="false">IF(ISBLANK(AA84),"",IF(Z84="YES",(AA84*(SUM(T84:U84))/100),""))</f>
        <v/>
      </c>
      <c r="AC84" s="126"/>
      <c r="AD84" s="126"/>
      <c r="AE84" s="129"/>
      <c r="AF84" s="128"/>
      <c r="AG84" s="128"/>
      <c r="AH84" s="33"/>
    </row>
    <row r="85" customFormat="false" ht="12.75" hidden="false" customHeight="true" outlineLevel="0" collapsed="false">
      <c r="A85" s="87"/>
      <c r="B85" s="148"/>
      <c r="C85" s="126"/>
      <c r="D85" s="130"/>
      <c r="E85" s="131"/>
      <c r="F85" s="131"/>
      <c r="G85" s="131"/>
      <c r="H85" s="131"/>
      <c r="I85" s="150" t="str">
        <f aca="false">IF(AND(ISTEXT(K85),ISTEXT(L85)),"",SUM(K85:L85)*'Indices PF'!$E$54)</f>
        <v/>
      </c>
      <c r="J85" s="150" t="str">
        <f aca="false">IF(OR(ISBLANK(E85),ISBLANK(F85)),"",  IF(D85="ILF",   IF((F85&lt;='Indices PF'!$D$31),   IF(('Funções Dados'!E85&lt;'Indices PF'!$E$34), 'Indices PF'!$E$31,   IF(('Funções Dados'!E85&lt;'Indices PF'!$F$34), 'Indices PF'!$F$31, 'Indices PF'!$G$31)),    IF((F85&lt;='Indices PF'!$D$32),    IF(('Funções Dados'!E85&lt;'Indices PF'!$E$34), 'Indices PF'!$E$32,    IF(('Funções Dados'!E85&lt;'Indices PF'!$F$34), 'Indices PF'!$F$32, 'Indices PF'!$G$32)),     IF((F85&gt;='Indices PF'!$D$33),     IF(('Funções Dados'!E85&lt;'Indices PF'!$E$34), 'Indices PF'!$E$33,     IF(('Funções Dados'!E85&lt;'Indices PF'!$F$34), 'Indices PF'!$F$33, 'Indices PF'!$G$33))))),     IF((F85&lt;='Indices PF'!$D$39),      IF(('Funções Dados'!E85&lt;'Indices PF'!$E$42), 'Indices PF'!$E$39,      IF(('Funções Dados'!E85&lt;'Indices PF'!$F$42), 'Indices PF'!$F$39, 'Indices PF'!$G$39)),       IF((F85&lt;='Indices PF'!$D$40),       IF(('Funções Dados'!E85&lt;'Indices PF'!$E$42), 'Indices PF'!$E$40,       IF(('Funções Dados'!E85&lt;'Indices PF'!$F$42), 'Indices PF'!$F$40, 'Indices PF'!$G$40)),        IF((F85&gt;='Indices PF'!$D$41),        IF(('Funções Dados'!E85&lt;'Indices PF'!$E$42), 'Indices PF'!$E$41,        IF(('Funções Dados'!E85&lt;'Indices PF'!$F$42), 'Indices PF'!$F$41, 'Indices PF'!$G$41)))))))</f>
        <v/>
      </c>
      <c r="K85" s="120" t="str">
        <f aca="false">IF(OR(ISBLANK(E85),ISBLANK(F85)),"",  IF(D85="ILF",   IF((F85&lt;='Indices PF'!$D$31),   IF(('Funções Dados'!E85&lt;'Indices PF'!$E$34), E85*'Indices PF'!$J$31,   IF(('Funções Dados'!E85&lt;'Indices PF'!$F$34), E85*'Indices PF'!$K$31, E85*'Indices PF'!$L$31)),    IF((F85&lt;='Indices PF'!$D$32),    IF(('Funções Dados'!E85&lt;'Indices PF'!$E$34), E85*'Indices PF'!$J$32,    IF(('Funções Dados'!E85&lt;'Indices PF'!$F$34), E85*'Indices PF'!$K$32, E85*'Indices PF'!$L$32)),     IF((F85&gt;='Indices PF'!$D$33),     IF(('Funções Dados'!E85&lt;'Indices PF'!$E$34), E85*'Indices PF'!$J$33,     IF(('Funções Dados'!E85&lt;'Indices PF'!$F$34), E85*'Indices PF'!$K$33, E85*'Indices PF'!$L$33))))),     IF((F85&lt;='Indices PF'!$D$39),      IF(('Funções Dados'!E85&lt;'Indices PF'!$E$42), E85*'Indices PF'!$J$39,      IF(('Funções Dados'!E85&lt;'Indices PF'!$F$42), E85*'Indices PF'!$K$39, E85*'Indices PF'!$L$39)),       IF((F85&lt;='Indices PF'!$D$40),       IF(('Funções Dados'!E85&lt;'Indices PF'!$E$42), E85*'Indices PF'!$J$40,       IF(('Funções Dados'!E85&lt;'Indices PF'!$F$42), E85*'Indices PF'!$K$40, E85*'Indices PF'!$L$40)),        IF((F85&gt;='Indices PF'!$D$41),        IF(('Funções Dados'!E85&lt;'Indices PF'!$E$42), E85*'Indices PF'!$J$41,        IF(('Funções Dados'!E85&lt;'Indices PF'!$F$42), E85*'Indices PF'!$K$41, E85*'Indices PF'!$L$41)))))))</f>
        <v/>
      </c>
      <c r="L85" s="151" t="str">
        <f aca="false">IF(OR(ISBLANK(G85),ISBLANK(H85)),"",  IF((H85&lt;='Indices PF'!$D$47),  IF(('Funções Dados'!G85&lt;'Indices PF'!$E$50), G85*'Indices PF'!$J$47,  IF(('Funções Dados'!G85&lt;'Indices PF'!$F$50), G85*'Indices PF'!$K$47, G85*'Indices PF'!$L$47)),   IF((H85&lt;='Indices PF'!$D$48),   IF(('Funções Dados'!G85&lt;'Indices PF'!$E$50), G85*'Indices PF'!$J$48,   IF(('Funções Dados'!G85&lt;'Indices PF'!$F$50), G85*'Indices PF'!$K$48, G85*'Indices PF'!$L$48)),    IF((H85&gt;='Indices PF'!$D$49),    IF(('Funções Dados'!G85&lt;'Indices PF'!$E$50), G85*'Indices PF'!$J$49,    IF(('Funções Dados'!G85&lt;'Indices PF'!$F$50), G85*'Indices PF'!$K$49, G85*'Indices PF'!$L$49))))))</f>
        <v/>
      </c>
      <c r="M85" s="130"/>
      <c r="N85" s="131"/>
      <c r="O85" s="131"/>
      <c r="P85" s="131"/>
      <c r="Q85" s="131"/>
      <c r="R85" s="119" t="str">
        <f aca="false">IF(AND(ISTEXT(T85),ISTEXT(U85)),"",SUM(T85:U85)*'Indices PF'!$E$54)</f>
        <v/>
      </c>
      <c r="S85" s="119" t="str">
        <f aca="false">IF(OR(ISBLANK(N85),ISBLANK(O85)),"",  IF(M85="ILF",   IF((O85&lt;='Indices PF'!$D$31),   IF(('Funções Dados'!N85&lt;'Indices PF'!$E$34), 'Indices PF'!$E$31,   IF(('Funções Dados'!N85&lt;'Indices PF'!$F$34), 'Indices PF'!$F$31, 'Indices PF'!$G$31)),    IF((O85&lt;='Indices PF'!$D$32),    IF(('Funções Dados'!N85&lt;'Indices PF'!$E$34), 'Indices PF'!$E$32,    IF(('Funções Dados'!N85&lt;'Indices PF'!$F$34), 'Indices PF'!$F$32, 'Indices PF'!$G$32)),     IF((O85&gt;='Indices PF'!$D$33),     IF(('Funções Dados'!N85&lt;'Indices PF'!$E$34), 'Indices PF'!$E$33,     IF(('Funções Dados'!N85&lt;'Indices PF'!$F$34), 'Indices PF'!$F$33, 'Indices PF'!$G$33))))),     IF((O85&lt;='Indices PF'!$D$39),      IF(('Funções Dados'!N85&lt;'Indices PF'!$E$42), 'Indices PF'!$E$39,      IF(('Funções Dados'!N85&lt;'Indices PF'!$F$42), 'Indices PF'!$F$39, 'Indices PF'!$G$39)),       IF((O85&lt;='Indices PF'!$D$40),       IF(('Funções Dados'!N85&lt;'Indices PF'!$E$42), 'Indices PF'!$E$40,       IF(('Funções Dados'!N85&lt;'Indices PF'!$F$42), 'Indices PF'!$F$40, 'Indices PF'!$G$40)),        IF((O85&gt;='Indices PF'!$D$41),        IF(('Funções Dados'!N85&lt;'Indices PF'!$E$42), 'Indices PF'!$E$41,        IF(('Funções Dados'!N85&lt;'Indices PF'!$F$42), 'Indices PF'!$F$41, 'Indices PF'!$G$41)))))))</f>
        <v/>
      </c>
      <c r="T85" s="120" t="str">
        <f aca="false">IF(OR(ISBLANK(N85),ISBLANK(O85)),"",  IF(M85="ILF",   IF((O85&lt;='Indices PF'!$D$31),   IF(('Funções Dados'!N85&lt;'Indices PF'!$E$34), N85*'Indices PF'!$J$31,   IF(('Funções Dados'!N85&lt;'Indices PF'!$F$34), N85*'Indices PF'!$K$31, N85*'Indices PF'!$L$31)),    IF((O85&lt;='Indices PF'!$D$32),    IF(('Funções Dados'!N85&lt;'Indices PF'!$E$34), N85*'Indices PF'!$J$32,    IF(('Funções Dados'!N85&lt;'Indices PF'!$F$34), N85*'Indices PF'!$K$32, N85*'Indices PF'!$L$32)),     IF((O85&gt;='Indices PF'!$D$33),     IF(('Funções Dados'!N85&lt;'Indices PF'!$E$34), N85*'Indices PF'!$J$33,     IF(('Funções Dados'!N85&lt;'Indices PF'!$F$34), N85*'Indices PF'!$K$33, N85*'Indices PF'!$L$33))))),     IF((O85&lt;='Indices PF'!$D$39),      IF(('Funções Dados'!N85&lt;'Indices PF'!$E$42), N85*'Indices PF'!$J$39,      IF(('Funções Dados'!N85&lt;'Indices PF'!$F$42), N85*'Indices PF'!$K$39, N85*'Indices PF'!$L$39)),       IF((O85&lt;='Indices PF'!$D$40),       IF(('Funções Dados'!N85&lt;'Indices PF'!$E$42), N85*'Indices PF'!$J$40,       IF(('Funções Dados'!N85&lt;'Indices PF'!$F$42), N85*'Indices PF'!$K$40, N85*'Indices PF'!$L$40)),        IF((O85&gt;='Indices PF'!$D$41),        IF(('Funções Dados'!N85&lt;'Indices PF'!$E$42), N85*'Indices PF'!$J$41,        IF(('Funções Dados'!N85&lt;'Indices PF'!$F$42), N85*'Indices PF'!$K$41, N85*'Indices PF'!$L$41)))))))</f>
        <v/>
      </c>
      <c r="U85" s="120" t="str">
        <f aca="false">IF(OR(ISBLANK(P85),ISBLANK(Q85)),"",  IF((Q85&lt;='Indices PF'!$D$47),  IF(('Funções Dados'!P85&lt;'Indices PF'!$E$50), P85*'Indices PF'!$J$47,  IF(('Funções Dados'!P85&lt;'Indices PF'!$F$50), P85*'Indices PF'!$K$47, P85*'Indices PF'!$L$47)),   IF((Q85&lt;='Indices PF'!$D$48),   IF(('Funções Dados'!P85&lt;'Indices PF'!$E$50), P85*'Indices PF'!$J$48,   IF(('Funções Dados'!P85&lt;'Indices PF'!$F$50), P85*'Indices PF'!$K$48, P85*'Indices PF'!$L$48)),    IF((Q85&gt;='Indices PF'!$D$49),    IF(('Funções Dados'!P85&lt;'Indices PF'!$E$50), P85*'Indices PF'!$J$49,    IF(('Funções Dados'!P85&lt;'Indices PF'!$F$50), P85*'Indices PF'!$K$49, P85*'Indices PF'!$L$49))))))</f>
        <v/>
      </c>
      <c r="V85" s="131"/>
      <c r="W85" s="131"/>
      <c r="X85" s="131"/>
      <c r="Y85" s="131"/>
      <c r="Z85" s="121"/>
      <c r="AA85" s="131"/>
      <c r="AB85" s="152" t="str">
        <f aca="false">IF(ISBLANK(AA85),"",IF(Z85="YES",(AA85*(SUM(T85:U85))/100),""))</f>
        <v/>
      </c>
      <c r="AC85" s="126"/>
      <c r="AD85" s="126"/>
      <c r="AE85" s="129"/>
      <c r="AF85" s="128"/>
      <c r="AG85" s="128"/>
      <c r="AH85" s="33"/>
    </row>
    <row r="86" customFormat="false" ht="12.75" hidden="false" customHeight="true" outlineLevel="0" collapsed="false">
      <c r="A86" s="87"/>
      <c r="B86" s="148"/>
      <c r="C86" s="126"/>
      <c r="D86" s="130"/>
      <c r="E86" s="131"/>
      <c r="F86" s="131"/>
      <c r="G86" s="131"/>
      <c r="H86" s="131"/>
      <c r="I86" s="150" t="str">
        <f aca="false">IF(AND(ISTEXT(K86),ISTEXT(L86)),"",SUM(K86:L86)*'Indices PF'!$E$54)</f>
        <v/>
      </c>
      <c r="J86" s="150" t="str">
        <f aca="false">IF(OR(ISBLANK(E86),ISBLANK(F86)),"",  IF(D86="ILF",   IF((F86&lt;='Indices PF'!$D$31),   IF(('Funções Dados'!E86&lt;'Indices PF'!$E$34), 'Indices PF'!$E$31,   IF(('Funções Dados'!E86&lt;'Indices PF'!$F$34), 'Indices PF'!$F$31, 'Indices PF'!$G$31)),    IF((F86&lt;='Indices PF'!$D$32),    IF(('Funções Dados'!E86&lt;'Indices PF'!$E$34), 'Indices PF'!$E$32,    IF(('Funções Dados'!E86&lt;'Indices PF'!$F$34), 'Indices PF'!$F$32, 'Indices PF'!$G$32)),     IF((F86&gt;='Indices PF'!$D$33),     IF(('Funções Dados'!E86&lt;'Indices PF'!$E$34), 'Indices PF'!$E$33,     IF(('Funções Dados'!E86&lt;'Indices PF'!$F$34), 'Indices PF'!$F$33, 'Indices PF'!$G$33))))),     IF((F86&lt;='Indices PF'!$D$39),      IF(('Funções Dados'!E86&lt;'Indices PF'!$E$42), 'Indices PF'!$E$39,      IF(('Funções Dados'!E86&lt;'Indices PF'!$F$42), 'Indices PF'!$F$39, 'Indices PF'!$G$39)),       IF((F86&lt;='Indices PF'!$D$40),       IF(('Funções Dados'!E86&lt;'Indices PF'!$E$42), 'Indices PF'!$E$40,       IF(('Funções Dados'!E86&lt;'Indices PF'!$F$42), 'Indices PF'!$F$40, 'Indices PF'!$G$40)),        IF((F86&gt;='Indices PF'!$D$41),        IF(('Funções Dados'!E86&lt;'Indices PF'!$E$42), 'Indices PF'!$E$41,        IF(('Funções Dados'!E86&lt;'Indices PF'!$F$42), 'Indices PF'!$F$41, 'Indices PF'!$G$41)))))))</f>
        <v/>
      </c>
      <c r="K86" s="120" t="str">
        <f aca="false">IF(OR(ISBLANK(E86),ISBLANK(F86)),"",  IF(D86="ILF",   IF((F86&lt;='Indices PF'!$D$31),   IF(('Funções Dados'!E86&lt;'Indices PF'!$E$34), E86*'Indices PF'!$J$31,   IF(('Funções Dados'!E86&lt;'Indices PF'!$F$34), E86*'Indices PF'!$K$31, E86*'Indices PF'!$L$31)),    IF((F86&lt;='Indices PF'!$D$32),    IF(('Funções Dados'!E86&lt;'Indices PF'!$E$34), E86*'Indices PF'!$J$32,    IF(('Funções Dados'!E86&lt;'Indices PF'!$F$34), E86*'Indices PF'!$K$32, E86*'Indices PF'!$L$32)),     IF((F86&gt;='Indices PF'!$D$33),     IF(('Funções Dados'!E86&lt;'Indices PF'!$E$34), E86*'Indices PF'!$J$33,     IF(('Funções Dados'!E86&lt;'Indices PF'!$F$34), E86*'Indices PF'!$K$33, E86*'Indices PF'!$L$33))))),     IF((F86&lt;='Indices PF'!$D$39),      IF(('Funções Dados'!E86&lt;'Indices PF'!$E$42), E86*'Indices PF'!$J$39,      IF(('Funções Dados'!E86&lt;'Indices PF'!$F$42), E86*'Indices PF'!$K$39, E86*'Indices PF'!$L$39)),       IF((F86&lt;='Indices PF'!$D$40),       IF(('Funções Dados'!E86&lt;'Indices PF'!$E$42), E86*'Indices PF'!$J$40,       IF(('Funções Dados'!E86&lt;'Indices PF'!$F$42), E86*'Indices PF'!$K$40, E86*'Indices PF'!$L$40)),        IF((F86&gt;='Indices PF'!$D$41),        IF(('Funções Dados'!E86&lt;'Indices PF'!$E$42), E86*'Indices PF'!$J$41,        IF(('Funções Dados'!E86&lt;'Indices PF'!$F$42), E86*'Indices PF'!$K$41, E86*'Indices PF'!$L$41)))))))</f>
        <v/>
      </c>
      <c r="L86" s="151" t="str">
        <f aca="false">IF(OR(ISBLANK(G86),ISBLANK(H86)),"",  IF((H86&lt;='Indices PF'!$D$47),  IF(('Funções Dados'!G86&lt;'Indices PF'!$E$50), G86*'Indices PF'!$J$47,  IF(('Funções Dados'!G86&lt;'Indices PF'!$F$50), G86*'Indices PF'!$K$47, G86*'Indices PF'!$L$47)),   IF((H86&lt;='Indices PF'!$D$48),   IF(('Funções Dados'!G86&lt;'Indices PF'!$E$50), G86*'Indices PF'!$J$48,   IF(('Funções Dados'!G86&lt;'Indices PF'!$F$50), G86*'Indices PF'!$K$48, G86*'Indices PF'!$L$48)),    IF((H86&gt;='Indices PF'!$D$49),    IF(('Funções Dados'!G86&lt;'Indices PF'!$E$50), G86*'Indices PF'!$J$49,    IF(('Funções Dados'!G86&lt;'Indices PF'!$F$50), G86*'Indices PF'!$K$49, G86*'Indices PF'!$L$49))))))</f>
        <v/>
      </c>
      <c r="M86" s="130"/>
      <c r="N86" s="131"/>
      <c r="O86" s="131"/>
      <c r="P86" s="131"/>
      <c r="Q86" s="131"/>
      <c r="R86" s="119" t="str">
        <f aca="false">IF(AND(ISTEXT(T86),ISTEXT(U86)),"",SUM(T86:U86)*'Indices PF'!$E$54)</f>
        <v/>
      </c>
      <c r="S86" s="119" t="str">
        <f aca="false">IF(OR(ISBLANK(N86),ISBLANK(O86)),"",  IF(M86="ILF",   IF((O86&lt;='Indices PF'!$D$31),   IF(('Funções Dados'!N86&lt;'Indices PF'!$E$34), 'Indices PF'!$E$31,   IF(('Funções Dados'!N86&lt;'Indices PF'!$F$34), 'Indices PF'!$F$31, 'Indices PF'!$G$31)),    IF((O86&lt;='Indices PF'!$D$32),    IF(('Funções Dados'!N86&lt;'Indices PF'!$E$34), 'Indices PF'!$E$32,    IF(('Funções Dados'!N86&lt;'Indices PF'!$F$34), 'Indices PF'!$F$32, 'Indices PF'!$G$32)),     IF((O86&gt;='Indices PF'!$D$33),     IF(('Funções Dados'!N86&lt;'Indices PF'!$E$34), 'Indices PF'!$E$33,     IF(('Funções Dados'!N86&lt;'Indices PF'!$F$34), 'Indices PF'!$F$33, 'Indices PF'!$G$33))))),     IF((O86&lt;='Indices PF'!$D$39),      IF(('Funções Dados'!N86&lt;'Indices PF'!$E$42), 'Indices PF'!$E$39,      IF(('Funções Dados'!N86&lt;'Indices PF'!$F$42), 'Indices PF'!$F$39, 'Indices PF'!$G$39)),       IF((O86&lt;='Indices PF'!$D$40),       IF(('Funções Dados'!N86&lt;'Indices PF'!$E$42), 'Indices PF'!$E$40,       IF(('Funções Dados'!N86&lt;'Indices PF'!$F$42), 'Indices PF'!$F$40, 'Indices PF'!$G$40)),        IF((O86&gt;='Indices PF'!$D$41),        IF(('Funções Dados'!N86&lt;'Indices PF'!$E$42), 'Indices PF'!$E$41,        IF(('Funções Dados'!N86&lt;'Indices PF'!$F$42), 'Indices PF'!$F$41, 'Indices PF'!$G$41)))))))</f>
        <v/>
      </c>
      <c r="T86" s="120" t="str">
        <f aca="false">IF(OR(ISBLANK(N86),ISBLANK(O86)),"",  IF(M86="ILF",   IF((O86&lt;='Indices PF'!$D$31),   IF(('Funções Dados'!N86&lt;'Indices PF'!$E$34), N86*'Indices PF'!$J$31,   IF(('Funções Dados'!N86&lt;'Indices PF'!$F$34), N86*'Indices PF'!$K$31, N86*'Indices PF'!$L$31)),    IF((O86&lt;='Indices PF'!$D$32),    IF(('Funções Dados'!N86&lt;'Indices PF'!$E$34), N86*'Indices PF'!$J$32,    IF(('Funções Dados'!N86&lt;'Indices PF'!$F$34), N86*'Indices PF'!$K$32, N86*'Indices PF'!$L$32)),     IF((O86&gt;='Indices PF'!$D$33),     IF(('Funções Dados'!N86&lt;'Indices PF'!$E$34), N86*'Indices PF'!$J$33,     IF(('Funções Dados'!N86&lt;'Indices PF'!$F$34), N86*'Indices PF'!$K$33, N86*'Indices PF'!$L$33))))),     IF((O86&lt;='Indices PF'!$D$39),      IF(('Funções Dados'!N86&lt;'Indices PF'!$E$42), N86*'Indices PF'!$J$39,      IF(('Funções Dados'!N86&lt;'Indices PF'!$F$42), N86*'Indices PF'!$K$39, N86*'Indices PF'!$L$39)),       IF((O86&lt;='Indices PF'!$D$40),       IF(('Funções Dados'!N86&lt;'Indices PF'!$E$42), N86*'Indices PF'!$J$40,       IF(('Funções Dados'!N86&lt;'Indices PF'!$F$42), N86*'Indices PF'!$K$40, N86*'Indices PF'!$L$40)),        IF((O86&gt;='Indices PF'!$D$41),        IF(('Funções Dados'!N86&lt;'Indices PF'!$E$42), N86*'Indices PF'!$J$41,        IF(('Funções Dados'!N86&lt;'Indices PF'!$F$42), N86*'Indices PF'!$K$41, N86*'Indices PF'!$L$41)))))))</f>
        <v/>
      </c>
      <c r="U86" s="120" t="str">
        <f aca="false">IF(OR(ISBLANK(P86),ISBLANK(Q86)),"",  IF((Q86&lt;='Indices PF'!$D$47),  IF(('Funções Dados'!P86&lt;'Indices PF'!$E$50), P86*'Indices PF'!$J$47,  IF(('Funções Dados'!P86&lt;'Indices PF'!$F$50), P86*'Indices PF'!$K$47, P86*'Indices PF'!$L$47)),   IF((Q86&lt;='Indices PF'!$D$48),   IF(('Funções Dados'!P86&lt;'Indices PF'!$E$50), P86*'Indices PF'!$J$48,   IF(('Funções Dados'!P86&lt;'Indices PF'!$F$50), P86*'Indices PF'!$K$48, P86*'Indices PF'!$L$48)),    IF((Q86&gt;='Indices PF'!$D$49),    IF(('Funções Dados'!P86&lt;'Indices PF'!$E$50), P86*'Indices PF'!$J$49,    IF(('Funções Dados'!P86&lt;'Indices PF'!$F$50), P86*'Indices PF'!$K$49, P86*'Indices PF'!$L$49))))))</f>
        <v/>
      </c>
      <c r="V86" s="131"/>
      <c r="W86" s="131"/>
      <c r="X86" s="131"/>
      <c r="Y86" s="131"/>
      <c r="Z86" s="121"/>
      <c r="AA86" s="131"/>
      <c r="AB86" s="152" t="str">
        <f aca="false">IF(ISBLANK(AA86),"",IF(Z86="YES",(AA86*(SUM(T86:U86))/100),""))</f>
        <v/>
      </c>
      <c r="AC86" s="126"/>
      <c r="AD86" s="126"/>
      <c r="AE86" s="129"/>
      <c r="AF86" s="128"/>
      <c r="AG86" s="128"/>
      <c r="AH86" s="33"/>
    </row>
    <row r="87" customFormat="false" ht="12.75" hidden="false" customHeight="true" outlineLevel="0" collapsed="false">
      <c r="A87" s="87"/>
      <c r="B87" s="148"/>
      <c r="C87" s="126"/>
      <c r="D87" s="130"/>
      <c r="E87" s="131"/>
      <c r="F87" s="131"/>
      <c r="G87" s="131"/>
      <c r="H87" s="131"/>
      <c r="I87" s="150" t="str">
        <f aca="false">IF(AND(ISTEXT(K87),ISTEXT(L87)),"",SUM(K87:L87)*'Indices PF'!$E$54)</f>
        <v/>
      </c>
      <c r="J87" s="150" t="str">
        <f aca="false">IF(OR(ISBLANK(E87),ISBLANK(F87)),"",  IF(D87="ILF",   IF((F87&lt;='Indices PF'!$D$31),   IF(('Funções Dados'!E87&lt;'Indices PF'!$E$34), 'Indices PF'!$E$31,   IF(('Funções Dados'!E87&lt;'Indices PF'!$F$34), 'Indices PF'!$F$31, 'Indices PF'!$G$31)),    IF((F87&lt;='Indices PF'!$D$32),    IF(('Funções Dados'!E87&lt;'Indices PF'!$E$34), 'Indices PF'!$E$32,    IF(('Funções Dados'!E87&lt;'Indices PF'!$F$34), 'Indices PF'!$F$32, 'Indices PF'!$G$32)),     IF((F87&gt;='Indices PF'!$D$33),     IF(('Funções Dados'!E87&lt;'Indices PF'!$E$34), 'Indices PF'!$E$33,     IF(('Funções Dados'!E87&lt;'Indices PF'!$F$34), 'Indices PF'!$F$33, 'Indices PF'!$G$33))))),     IF((F87&lt;='Indices PF'!$D$39),      IF(('Funções Dados'!E87&lt;'Indices PF'!$E$42), 'Indices PF'!$E$39,      IF(('Funções Dados'!E87&lt;'Indices PF'!$F$42), 'Indices PF'!$F$39, 'Indices PF'!$G$39)),       IF((F87&lt;='Indices PF'!$D$40),       IF(('Funções Dados'!E87&lt;'Indices PF'!$E$42), 'Indices PF'!$E$40,       IF(('Funções Dados'!E87&lt;'Indices PF'!$F$42), 'Indices PF'!$F$40, 'Indices PF'!$G$40)),        IF((F87&gt;='Indices PF'!$D$41),        IF(('Funções Dados'!E87&lt;'Indices PF'!$E$42), 'Indices PF'!$E$41,        IF(('Funções Dados'!E87&lt;'Indices PF'!$F$42), 'Indices PF'!$F$41, 'Indices PF'!$G$41)))))))</f>
        <v/>
      </c>
      <c r="K87" s="120" t="str">
        <f aca="false">IF(OR(ISBLANK(E87),ISBLANK(F87)),"",  IF(D87="ILF",   IF((F87&lt;='Indices PF'!$D$31),   IF(('Funções Dados'!E87&lt;'Indices PF'!$E$34), E87*'Indices PF'!$J$31,   IF(('Funções Dados'!E87&lt;'Indices PF'!$F$34), E87*'Indices PF'!$K$31, E87*'Indices PF'!$L$31)),    IF((F87&lt;='Indices PF'!$D$32),    IF(('Funções Dados'!E87&lt;'Indices PF'!$E$34), E87*'Indices PF'!$J$32,    IF(('Funções Dados'!E87&lt;'Indices PF'!$F$34), E87*'Indices PF'!$K$32, E87*'Indices PF'!$L$32)),     IF((F87&gt;='Indices PF'!$D$33),     IF(('Funções Dados'!E87&lt;'Indices PF'!$E$34), E87*'Indices PF'!$J$33,     IF(('Funções Dados'!E87&lt;'Indices PF'!$F$34), E87*'Indices PF'!$K$33, E87*'Indices PF'!$L$33))))),     IF((F87&lt;='Indices PF'!$D$39),      IF(('Funções Dados'!E87&lt;'Indices PF'!$E$42), E87*'Indices PF'!$J$39,      IF(('Funções Dados'!E87&lt;'Indices PF'!$F$42), E87*'Indices PF'!$K$39, E87*'Indices PF'!$L$39)),       IF((F87&lt;='Indices PF'!$D$40),       IF(('Funções Dados'!E87&lt;'Indices PF'!$E$42), E87*'Indices PF'!$J$40,       IF(('Funções Dados'!E87&lt;'Indices PF'!$F$42), E87*'Indices PF'!$K$40, E87*'Indices PF'!$L$40)),        IF((F87&gt;='Indices PF'!$D$41),        IF(('Funções Dados'!E87&lt;'Indices PF'!$E$42), E87*'Indices PF'!$J$41,        IF(('Funções Dados'!E87&lt;'Indices PF'!$F$42), E87*'Indices PF'!$K$41, E87*'Indices PF'!$L$41)))))))</f>
        <v/>
      </c>
      <c r="L87" s="151" t="str">
        <f aca="false">IF(OR(ISBLANK(G87),ISBLANK(H87)),"",  IF((H87&lt;='Indices PF'!$D$47),  IF(('Funções Dados'!G87&lt;'Indices PF'!$E$50), G87*'Indices PF'!$J$47,  IF(('Funções Dados'!G87&lt;'Indices PF'!$F$50), G87*'Indices PF'!$K$47, G87*'Indices PF'!$L$47)),   IF((H87&lt;='Indices PF'!$D$48),   IF(('Funções Dados'!G87&lt;'Indices PF'!$E$50), G87*'Indices PF'!$J$48,   IF(('Funções Dados'!G87&lt;'Indices PF'!$F$50), G87*'Indices PF'!$K$48, G87*'Indices PF'!$L$48)),    IF((H87&gt;='Indices PF'!$D$49),    IF(('Funções Dados'!G87&lt;'Indices PF'!$E$50), G87*'Indices PF'!$J$49,    IF(('Funções Dados'!G87&lt;'Indices PF'!$F$50), G87*'Indices PF'!$K$49, G87*'Indices PF'!$L$49))))))</f>
        <v/>
      </c>
      <c r="M87" s="130"/>
      <c r="N87" s="131"/>
      <c r="O87" s="131"/>
      <c r="P87" s="131"/>
      <c r="Q87" s="131"/>
      <c r="R87" s="119" t="str">
        <f aca="false">IF(AND(ISTEXT(T87),ISTEXT(U87)),"",SUM(T87:U87)*'Indices PF'!$E$54)</f>
        <v/>
      </c>
      <c r="S87" s="119" t="str">
        <f aca="false">IF(OR(ISBLANK(N87),ISBLANK(O87)),"",  IF(M87="ILF",   IF((O87&lt;='Indices PF'!$D$31),   IF(('Funções Dados'!N87&lt;'Indices PF'!$E$34), 'Indices PF'!$E$31,   IF(('Funções Dados'!N87&lt;'Indices PF'!$F$34), 'Indices PF'!$F$31, 'Indices PF'!$G$31)),    IF((O87&lt;='Indices PF'!$D$32),    IF(('Funções Dados'!N87&lt;'Indices PF'!$E$34), 'Indices PF'!$E$32,    IF(('Funções Dados'!N87&lt;'Indices PF'!$F$34), 'Indices PF'!$F$32, 'Indices PF'!$G$32)),     IF((O87&gt;='Indices PF'!$D$33),     IF(('Funções Dados'!N87&lt;'Indices PF'!$E$34), 'Indices PF'!$E$33,     IF(('Funções Dados'!N87&lt;'Indices PF'!$F$34), 'Indices PF'!$F$33, 'Indices PF'!$G$33))))),     IF((O87&lt;='Indices PF'!$D$39),      IF(('Funções Dados'!N87&lt;'Indices PF'!$E$42), 'Indices PF'!$E$39,      IF(('Funções Dados'!N87&lt;'Indices PF'!$F$42), 'Indices PF'!$F$39, 'Indices PF'!$G$39)),       IF((O87&lt;='Indices PF'!$D$40),       IF(('Funções Dados'!N87&lt;'Indices PF'!$E$42), 'Indices PF'!$E$40,       IF(('Funções Dados'!N87&lt;'Indices PF'!$F$42), 'Indices PF'!$F$40, 'Indices PF'!$G$40)),        IF((O87&gt;='Indices PF'!$D$41),        IF(('Funções Dados'!N87&lt;'Indices PF'!$E$42), 'Indices PF'!$E$41,        IF(('Funções Dados'!N87&lt;'Indices PF'!$F$42), 'Indices PF'!$F$41, 'Indices PF'!$G$41)))))))</f>
        <v/>
      </c>
      <c r="T87" s="120" t="str">
        <f aca="false">IF(OR(ISBLANK(N87),ISBLANK(O87)),"",  IF(M87="ILF",   IF((O87&lt;='Indices PF'!$D$31),   IF(('Funções Dados'!N87&lt;'Indices PF'!$E$34), N87*'Indices PF'!$J$31,   IF(('Funções Dados'!N87&lt;'Indices PF'!$F$34), N87*'Indices PF'!$K$31, N87*'Indices PF'!$L$31)),    IF((O87&lt;='Indices PF'!$D$32),    IF(('Funções Dados'!N87&lt;'Indices PF'!$E$34), N87*'Indices PF'!$J$32,    IF(('Funções Dados'!N87&lt;'Indices PF'!$F$34), N87*'Indices PF'!$K$32, N87*'Indices PF'!$L$32)),     IF((O87&gt;='Indices PF'!$D$33),     IF(('Funções Dados'!N87&lt;'Indices PF'!$E$34), N87*'Indices PF'!$J$33,     IF(('Funções Dados'!N87&lt;'Indices PF'!$F$34), N87*'Indices PF'!$K$33, N87*'Indices PF'!$L$33))))),     IF((O87&lt;='Indices PF'!$D$39),      IF(('Funções Dados'!N87&lt;'Indices PF'!$E$42), N87*'Indices PF'!$J$39,      IF(('Funções Dados'!N87&lt;'Indices PF'!$F$42), N87*'Indices PF'!$K$39, N87*'Indices PF'!$L$39)),       IF((O87&lt;='Indices PF'!$D$40),       IF(('Funções Dados'!N87&lt;'Indices PF'!$E$42), N87*'Indices PF'!$J$40,       IF(('Funções Dados'!N87&lt;'Indices PF'!$F$42), N87*'Indices PF'!$K$40, N87*'Indices PF'!$L$40)),        IF((O87&gt;='Indices PF'!$D$41),        IF(('Funções Dados'!N87&lt;'Indices PF'!$E$42), N87*'Indices PF'!$J$41,        IF(('Funções Dados'!N87&lt;'Indices PF'!$F$42), N87*'Indices PF'!$K$41, N87*'Indices PF'!$L$41)))))))</f>
        <v/>
      </c>
      <c r="U87" s="120" t="str">
        <f aca="false">IF(OR(ISBLANK(P87),ISBLANK(Q87)),"",  IF((Q87&lt;='Indices PF'!$D$47),  IF(('Funções Dados'!P87&lt;'Indices PF'!$E$50), P87*'Indices PF'!$J$47,  IF(('Funções Dados'!P87&lt;'Indices PF'!$F$50), P87*'Indices PF'!$K$47, P87*'Indices PF'!$L$47)),   IF((Q87&lt;='Indices PF'!$D$48),   IF(('Funções Dados'!P87&lt;'Indices PF'!$E$50), P87*'Indices PF'!$J$48,   IF(('Funções Dados'!P87&lt;'Indices PF'!$F$50), P87*'Indices PF'!$K$48, P87*'Indices PF'!$L$48)),    IF((Q87&gt;='Indices PF'!$D$49),    IF(('Funções Dados'!P87&lt;'Indices PF'!$E$50), P87*'Indices PF'!$J$49,    IF(('Funções Dados'!P87&lt;'Indices PF'!$F$50), P87*'Indices PF'!$K$49, P87*'Indices PF'!$L$49))))))</f>
        <v/>
      </c>
      <c r="V87" s="131"/>
      <c r="W87" s="131"/>
      <c r="X87" s="131"/>
      <c r="Y87" s="131"/>
      <c r="Z87" s="121"/>
      <c r="AA87" s="131"/>
      <c r="AB87" s="152" t="str">
        <f aca="false">IF(ISBLANK(AA87),"",IF(Z87="YES",(AA87*(SUM(T87:U87))/100),""))</f>
        <v/>
      </c>
      <c r="AC87" s="126"/>
      <c r="AD87" s="126"/>
      <c r="AE87" s="129"/>
      <c r="AF87" s="128"/>
      <c r="AG87" s="128"/>
      <c r="AH87" s="33"/>
    </row>
    <row r="88" customFormat="false" ht="12.75" hidden="false" customHeight="true" outlineLevel="0" collapsed="false">
      <c r="A88" s="87"/>
      <c r="B88" s="148"/>
      <c r="C88" s="126"/>
      <c r="D88" s="130"/>
      <c r="E88" s="131"/>
      <c r="F88" s="131"/>
      <c r="G88" s="131"/>
      <c r="H88" s="131"/>
      <c r="I88" s="150" t="str">
        <f aca="false">IF(AND(ISTEXT(K88),ISTEXT(L88)),"",SUM(K88:L88)*'Indices PF'!$E$54)</f>
        <v/>
      </c>
      <c r="J88" s="150" t="str">
        <f aca="false">IF(OR(ISBLANK(E88),ISBLANK(F88)),"",  IF(D88="ILF",   IF((F88&lt;='Indices PF'!$D$31),   IF(('Funções Dados'!E88&lt;'Indices PF'!$E$34), 'Indices PF'!$E$31,   IF(('Funções Dados'!E88&lt;'Indices PF'!$F$34), 'Indices PF'!$F$31, 'Indices PF'!$G$31)),    IF((F88&lt;='Indices PF'!$D$32),    IF(('Funções Dados'!E88&lt;'Indices PF'!$E$34), 'Indices PF'!$E$32,    IF(('Funções Dados'!E88&lt;'Indices PF'!$F$34), 'Indices PF'!$F$32, 'Indices PF'!$G$32)),     IF((F88&gt;='Indices PF'!$D$33),     IF(('Funções Dados'!E88&lt;'Indices PF'!$E$34), 'Indices PF'!$E$33,     IF(('Funções Dados'!E88&lt;'Indices PF'!$F$34), 'Indices PF'!$F$33, 'Indices PF'!$G$33))))),     IF((F88&lt;='Indices PF'!$D$39),      IF(('Funções Dados'!E88&lt;'Indices PF'!$E$42), 'Indices PF'!$E$39,      IF(('Funções Dados'!E88&lt;'Indices PF'!$F$42), 'Indices PF'!$F$39, 'Indices PF'!$G$39)),       IF((F88&lt;='Indices PF'!$D$40),       IF(('Funções Dados'!E88&lt;'Indices PF'!$E$42), 'Indices PF'!$E$40,       IF(('Funções Dados'!E88&lt;'Indices PF'!$F$42), 'Indices PF'!$F$40, 'Indices PF'!$G$40)),        IF((F88&gt;='Indices PF'!$D$41),        IF(('Funções Dados'!E88&lt;'Indices PF'!$E$42), 'Indices PF'!$E$41,        IF(('Funções Dados'!E88&lt;'Indices PF'!$F$42), 'Indices PF'!$F$41, 'Indices PF'!$G$41)))))))</f>
        <v/>
      </c>
      <c r="K88" s="120" t="str">
        <f aca="false">IF(OR(ISBLANK(E88),ISBLANK(F88)),"",  IF(D88="ILF",   IF((F88&lt;='Indices PF'!$D$31),   IF(('Funções Dados'!E88&lt;'Indices PF'!$E$34), E88*'Indices PF'!$J$31,   IF(('Funções Dados'!E88&lt;'Indices PF'!$F$34), E88*'Indices PF'!$K$31, E88*'Indices PF'!$L$31)),    IF((F88&lt;='Indices PF'!$D$32),    IF(('Funções Dados'!E88&lt;'Indices PF'!$E$34), E88*'Indices PF'!$J$32,    IF(('Funções Dados'!E88&lt;'Indices PF'!$F$34), E88*'Indices PF'!$K$32, E88*'Indices PF'!$L$32)),     IF((F88&gt;='Indices PF'!$D$33),     IF(('Funções Dados'!E88&lt;'Indices PF'!$E$34), E88*'Indices PF'!$J$33,     IF(('Funções Dados'!E88&lt;'Indices PF'!$F$34), E88*'Indices PF'!$K$33, E88*'Indices PF'!$L$33))))),     IF((F88&lt;='Indices PF'!$D$39),      IF(('Funções Dados'!E88&lt;'Indices PF'!$E$42), E88*'Indices PF'!$J$39,      IF(('Funções Dados'!E88&lt;'Indices PF'!$F$42), E88*'Indices PF'!$K$39, E88*'Indices PF'!$L$39)),       IF((F88&lt;='Indices PF'!$D$40),       IF(('Funções Dados'!E88&lt;'Indices PF'!$E$42), E88*'Indices PF'!$J$40,       IF(('Funções Dados'!E88&lt;'Indices PF'!$F$42), E88*'Indices PF'!$K$40, E88*'Indices PF'!$L$40)),        IF((F88&gt;='Indices PF'!$D$41),        IF(('Funções Dados'!E88&lt;'Indices PF'!$E$42), E88*'Indices PF'!$J$41,        IF(('Funções Dados'!E88&lt;'Indices PF'!$F$42), E88*'Indices PF'!$K$41, E88*'Indices PF'!$L$41)))))))</f>
        <v/>
      </c>
      <c r="L88" s="151" t="str">
        <f aca="false">IF(OR(ISBLANK(G88),ISBLANK(H88)),"",  IF((H88&lt;='Indices PF'!$D$47),  IF(('Funções Dados'!G88&lt;'Indices PF'!$E$50), G88*'Indices PF'!$J$47,  IF(('Funções Dados'!G88&lt;'Indices PF'!$F$50), G88*'Indices PF'!$K$47, G88*'Indices PF'!$L$47)),   IF((H88&lt;='Indices PF'!$D$48),   IF(('Funções Dados'!G88&lt;'Indices PF'!$E$50), G88*'Indices PF'!$J$48,   IF(('Funções Dados'!G88&lt;'Indices PF'!$F$50), G88*'Indices PF'!$K$48, G88*'Indices PF'!$L$48)),    IF((H88&gt;='Indices PF'!$D$49),    IF(('Funções Dados'!G88&lt;'Indices PF'!$E$50), G88*'Indices PF'!$J$49,    IF(('Funções Dados'!G88&lt;'Indices PF'!$F$50), G88*'Indices PF'!$K$49, G88*'Indices PF'!$L$49))))))</f>
        <v/>
      </c>
      <c r="M88" s="130"/>
      <c r="N88" s="131"/>
      <c r="O88" s="131"/>
      <c r="P88" s="131"/>
      <c r="Q88" s="131"/>
      <c r="R88" s="119" t="str">
        <f aca="false">IF(AND(ISTEXT(T88),ISTEXT(U88)),"",SUM(T88:U88)*'Indices PF'!$E$54)</f>
        <v/>
      </c>
      <c r="S88" s="119" t="str">
        <f aca="false">IF(OR(ISBLANK(N88),ISBLANK(O88)),"",  IF(M88="ILF",   IF((O88&lt;='Indices PF'!$D$31),   IF(('Funções Dados'!N88&lt;'Indices PF'!$E$34), 'Indices PF'!$E$31,   IF(('Funções Dados'!N88&lt;'Indices PF'!$F$34), 'Indices PF'!$F$31, 'Indices PF'!$G$31)),    IF((O88&lt;='Indices PF'!$D$32),    IF(('Funções Dados'!N88&lt;'Indices PF'!$E$34), 'Indices PF'!$E$32,    IF(('Funções Dados'!N88&lt;'Indices PF'!$F$34), 'Indices PF'!$F$32, 'Indices PF'!$G$32)),     IF((O88&gt;='Indices PF'!$D$33),     IF(('Funções Dados'!N88&lt;'Indices PF'!$E$34), 'Indices PF'!$E$33,     IF(('Funções Dados'!N88&lt;'Indices PF'!$F$34), 'Indices PF'!$F$33, 'Indices PF'!$G$33))))),     IF((O88&lt;='Indices PF'!$D$39),      IF(('Funções Dados'!N88&lt;'Indices PF'!$E$42), 'Indices PF'!$E$39,      IF(('Funções Dados'!N88&lt;'Indices PF'!$F$42), 'Indices PF'!$F$39, 'Indices PF'!$G$39)),       IF((O88&lt;='Indices PF'!$D$40),       IF(('Funções Dados'!N88&lt;'Indices PF'!$E$42), 'Indices PF'!$E$40,       IF(('Funções Dados'!N88&lt;'Indices PF'!$F$42), 'Indices PF'!$F$40, 'Indices PF'!$G$40)),        IF((O88&gt;='Indices PF'!$D$41),        IF(('Funções Dados'!N88&lt;'Indices PF'!$E$42), 'Indices PF'!$E$41,        IF(('Funções Dados'!N88&lt;'Indices PF'!$F$42), 'Indices PF'!$F$41, 'Indices PF'!$G$41)))))))</f>
        <v/>
      </c>
      <c r="T88" s="120" t="str">
        <f aca="false">IF(OR(ISBLANK(N88),ISBLANK(O88)),"",  IF(M88="ILF",   IF((O88&lt;='Indices PF'!$D$31),   IF(('Funções Dados'!N88&lt;'Indices PF'!$E$34), N88*'Indices PF'!$J$31,   IF(('Funções Dados'!N88&lt;'Indices PF'!$F$34), N88*'Indices PF'!$K$31, N88*'Indices PF'!$L$31)),    IF((O88&lt;='Indices PF'!$D$32),    IF(('Funções Dados'!N88&lt;'Indices PF'!$E$34), N88*'Indices PF'!$J$32,    IF(('Funções Dados'!N88&lt;'Indices PF'!$F$34), N88*'Indices PF'!$K$32, N88*'Indices PF'!$L$32)),     IF((O88&gt;='Indices PF'!$D$33),     IF(('Funções Dados'!N88&lt;'Indices PF'!$E$34), N88*'Indices PF'!$J$33,     IF(('Funções Dados'!N88&lt;'Indices PF'!$F$34), N88*'Indices PF'!$K$33, N88*'Indices PF'!$L$33))))),     IF((O88&lt;='Indices PF'!$D$39),      IF(('Funções Dados'!N88&lt;'Indices PF'!$E$42), N88*'Indices PF'!$J$39,      IF(('Funções Dados'!N88&lt;'Indices PF'!$F$42), N88*'Indices PF'!$K$39, N88*'Indices PF'!$L$39)),       IF((O88&lt;='Indices PF'!$D$40),       IF(('Funções Dados'!N88&lt;'Indices PF'!$E$42), N88*'Indices PF'!$J$40,       IF(('Funções Dados'!N88&lt;'Indices PF'!$F$42), N88*'Indices PF'!$K$40, N88*'Indices PF'!$L$40)),        IF((O88&gt;='Indices PF'!$D$41),        IF(('Funções Dados'!N88&lt;'Indices PF'!$E$42), N88*'Indices PF'!$J$41,        IF(('Funções Dados'!N88&lt;'Indices PF'!$F$42), N88*'Indices PF'!$K$41, N88*'Indices PF'!$L$41)))))))</f>
        <v/>
      </c>
      <c r="U88" s="120" t="str">
        <f aca="false">IF(OR(ISBLANK(P88),ISBLANK(Q88)),"",  IF((Q88&lt;='Indices PF'!$D$47),  IF(('Funções Dados'!P88&lt;'Indices PF'!$E$50), P88*'Indices PF'!$J$47,  IF(('Funções Dados'!P88&lt;'Indices PF'!$F$50), P88*'Indices PF'!$K$47, P88*'Indices PF'!$L$47)),   IF((Q88&lt;='Indices PF'!$D$48),   IF(('Funções Dados'!P88&lt;'Indices PF'!$E$50), P88*'Indices PF'!$J$48,   IF(('Funções Dados'!P88&lt;'Indices PF'!$F$50), P88*'Indices PF'!$K$48, P88*'Indices PF'!$L$48)),    IF((Q88&gt;='Indices PF'!$D$49),    IF(('Funções Dados'!P88&lt;'Indices PF'!$E$50), P88*'Indices PF'!$J$49,    IF(('Funções Dados'!P88&lt;'Indices PF'!$F$50), P88*'Indices PF'!$K$49, P88*'Indices PF'!$L$49))))))</f>
        <v/>
      </c>
      <c r="V88" s="131"/>
      <c r="W88" s="131"/>
      <c r="X88" s="131"/>
      <c r="Y88" s="131"/>
      <c r="Z88" s="121"/>
      <c r="AA88" s="131"/>
      <c r="AB88" s="152" t="str">
        <f aca="false">IF(ISBLANK(AA88),"",IF(Z88="YES",(AA88*(SUM(T88:U88))/100),""))</f>
        <v/>
      </c>
      <c r="AC88" s="126"/>
      <c r="AD88" s="126"/>
      <c r="AE88" s="129"/>
      <c r="AF88" s="128"/>
      <c r="AG88" s="128"/>
      <c r="AH88" s="33"/>
    </row>
    <row r="89" customFormat="false" ht="12.75" hidden="false" customHeight="true" outlineLevel="0" collapsed="false">
      <c r="A89" s="87"/>
      <c r="B89" s="111"/>
      <c r="C89" s="126"/>
      <c r="D89" s="131"/>
      <c r="E89" s="131"/>
      <c r="F89" s="131"/>
      <c r="G89" s="131"/>
      <c r="H89" s="131"/>
      <c r="I89" s="119" t="str">
        <f aca="false">IF(AND(ISTEXT(K89),ISTEXT(L89)),"",SUM(K89:L89)*'Indices PF'!$E$54)</f>
        <v/>
      </c>
      <c r="J89" s="150" t="str">
        <f aca="false">IF(OR(ISBLANK(E89),ISBLANK(F89)),"",  IF(D89="ILF",   IF((F89&lt;='Indices PF'!$D$31),   IF(('Funções Dados'!E89&lt;'Indices PF'!$E$34), 'Indices PF'!$E$31,   IF(('Funções Dados'!E89&lt;'Indices PF'!$F$34), 'Indices PF'!$F$31, 'Indices PF'!$G$31)),    IF((F89&lt;='Indices PF'!$D$32),    IF(('Funções Dados'!E89&lt;'Indices PF'!$E$34), 'Indices PF'!$E$32,    IF(('Funções Dados'!E89&lt;'Indices PF'!$F$34), 'Indices PF'!$F$32, 'Indices PF'!$G$32)),     IF((F89&gt;='Indices PF'!$D$33),     IF(('Funções Dados'!E89&lt;'Indices PF'!$E$34), 'Indices PF'!$E$33,     IF(('Funções Dados'!E89&lt;'Indices PF'!$F$34), 'Indices PF'!$F$33, 'Indices PF'!$G$33))))),     IF((F89&lt;='Indices PF'!$D$39),      IF(('Funções Dados'!E89&lt;'Indices PF'!$E$42), 'Indices PF'!$E$39,      IF(('Funções Dados'!E89&lt;'Indices PF'!$F$42), 'Indices PF'!$F$39, 'Indices PF'!$G$39)),       IF((F89&lt;='Indices PF'!$D$40),       IF(('Funções Dados'!E89&lt;'Indices PF'!$E$42), 'Indices PF'!$E$40,       IF(('Funções Dados'!E89&lt;'Indices PF'!$F$42), 'Indices PF'!$F$40, 'Indices PF'!$G$40)),        IF((F89&gt;='Indices PF'!$D$41),        IF(('Funções Dados'!E89&lt;'Indices PF'!$E$42), 'Indices PF'!$E$41,        IF(('Funções Dados'!E89&lt;'Indices PF'!$F$42), 'Indices PF'!$F$41, 'Indices PF'!$G$41)))))))</f>
        <v/>
      </c>
      <c r="K89" s="120" t="str">
        <f aca="false">IF(OR(ISBLANK(E89),ISBLANK(F89)),"",  IF(D89="ILF",   IF((F89&lt;='Indices PF'!$D$31),   IF(('Funções Dados'!E89&lt;'Indices PF'!$E$34), E89*'Indices PF'!$J$31,   IF(('Funções Dados'!E89&lt;'Indices PF'!$F$34), E89*'Indices PF'!$K$31, E89*'Indices PF'!$L$31)),    IF((F89&lt;='Indices PF'!$D$32),    IF(('Funções Dados'!E89&lt;'Indices PF'!$E$34), E89*'Indices PF'!$J$32,    IF(('Funções Dados'!E89&lt;'Indices PF'!$F$34), E89*'Indices PF'!$K$32, E89*'Indices PF'!$L$32)),     IF((F89&gt;='Indices PF'!$D$33),     IF(('Funções Dados'!E89&lt;'Indices PF'!$E$34), E89*'Indices PF'!$J$33,     IF(('Funções Dados'!E89&lt;'Indices PF'!$F$34), E89*'Indices PF'!$K$33, E89*'Indices PF'!$L$33))))),     IF((F89&lt;='Indices PF'!$D$39),      IF(('Funções Dados'!E89&lt;'Indices PF'!$E$42), E89*'Indices PF'!$J$39,      IF(('Funções Dados'!E89&lt;'Indices PF'!$F$42), E89*'Indices PF'!$K$39, E89*'Indices PF'!$L$39)),       IF((F89&lt;='Indices PF'!$D$40),       IF(('Funções Dados'!E89&lt;'Indices PF'!$E$42), E89*'Indices PF'!$J$40,       IF(('Funções Dados'!E89&lt;'Indices PF'!$F$42), E89*'Indices PF'!$K$40, E89*'Indices PF'!$L$40)),        IF((F89&gt;='Indices PF'!$D$41),        IF(('Funções Dados'!E89&lt;'Indices PF'!$E$42), E89*'Indices PF'!$J$41,        IF(('Funções Dados'!E89&lt;'Indices PF'!$F$42), E89*'Indices PF'!$K$41, E89*'Indices PF'!$L$41)))))))</f>
        <v/>
      </c>
      <c r="L89" s="151" t="str">
        <f aca="false">IF(OR(ISBLANK(G89),ISBLANK(H89)),"",  IF((H89&lt;='Indices PF'!$D$47),  IF(('Funções Dados'!G89&lt;'Indices PF'!$E$50), G89*'Indices PF'!$J$47,  IF(('Funções Dados'!G89&lt;'Indices PF'!$F$50), G89*'Indices PF'!$K$47, G89*'Indices PF'!$L$47)),   IF((H89&lt;='Indices PF'!$D$48),   IF(('Funções Dados'!G89&lt;'Indices PF'!$E$50), G89*'Indices PF'!$J$48,   IF(('Funções Dados'!G89&lt;'Indices PF'!$F$50), G89*'Indices PF'!$K$48, G89*'Indices PF'!$L$48)),    IF((H89&gt;='Indices PF'!$D$49),    IF(('Funções Dados'!G89&lt;'Indices PF'!$E$50), G89*'Indices PF'!$J$49,    IF(('Funções Dados'!G89&lt;'Indices PF'!$F$50), G89*'Indices PF'!$K$49, G89*'Indices PF'!$L$49))))))</f>
        <v/>
      </c>
      <c r="M89" s="131"/>
      <c r="N89" s="121"/>
      <c r="O89" s="121"/>
      <c r="P89" s="121"/>
      <c r="Q89" s="131"/>
      <c r="R89" s="119" t="str">
        <f aca="false">IF(AND(ISTEXT(T89),ISTEXT(U89)),"",SUM(T89:U89)*'Indices PF'!$E$54)</f>
        <v/>
      </c>
      <c r="S89" s="119" t="str">
        <f aca="false">IF(OR(ISBLANK(N89),ISBLANK(O89)),"",  IF(M89="ILF",   IF((O89&lt;='Indices PF'!$D$31),   IF(('Funções Dados'!N89&lt;'Indices PF'!$E$34), 'Indices PF'!$E$31,   IF(('Funções Dados'!N89&lt;'Indices PF'!$F$34), 'Indices PF'!$F$31, 'Indices PF'!$G$31)),    IF((O89&lt;='Indices PF'!$D$32),    IF(('Funções Dados'!N89&lt;'Indices PF'!$E$34), 'Indices PF'!$E$32,    IF(('Funções Dados'!N89&lt;'Indices PF'!$F$34), 'Indices PF'!$F$32, 'Indices PF'!$G$32)),     IF((O89&gt;='Indices PF'!$D$33),     IF(('Funções Dados'!N89&lt;'Indices PF'!$E$34), 'Indices PF'!$E$33,     IF(('Funções Dados'!N89&lt;'Indices PF'!$F$34), 'Indices PF'!$F$33, 'Indices PF'!$G$33))))),     IF((O89&lt;='Indices PF'!$D$39),      IF(('Funções Dados'!N89&lt;'Indices PF'!$E$42), 'Indices PF'!$E$39,      IF(('Funções Dados'!N89&lt;'Indices PF'!$F$42), 'Indices PF'!$F$39, 'Indices PF'!$G$39)),       IF((O89&lt;='Indices PF'!$D$40),       IF(('Funções Dados'!N89&lt;'Indices PF'!$E$42), 'Indices PF'!$E$40,       IF(('Funções Dados'!N89&lt;'Indices PF'!$F$42), 'Indices PF'!$F$40, 'Indices PF'!$G$40)),        IF((O89&gt;='Indices PF'!$D$41),        IF(('Funções Dados'!N89&lt;'Indices PF'!$E$42), 'Indices PF'!$E$41,        IF(('Funções Dados'!N89&lt;'Indices PF'!$F$42), 'Indices PF'!$F$41, 'Indices PF'!$G$41)))))))</f>
        <v/>
      </c>
      <c r="T89" s="120" t="str">
        <f aca="false">IF(OR(ISBLANK(N89),ISBLANK(O89)),"",  IF(M89="ILF",   IF((O89&lt;='Indices PF'!$D$31),   IF(('Funções Dados'!N89&lt;'Indices PF'!$E$34), N89*'Indices PF'!$J$31,   IF(('Funções Dados'!N89&lt;'Indices PF'!$F$34), N89*'Indices PF'!$K$31, N89*'Indices PF'!$L$31)),    IF((O89&lt;='Indices PF'!$D$32),    IF(('Funções Dados'!N89&lt;'Indices PF'!$E$34), N89*'Indices PF'!$J$32,    IF(('Funções Dados'!N89&lt;'Indices PF'!$F$34), N89*'Indices PF'!$K$32, N89*'Indices PF'!$L$32)),     IF((O89&gt;='Indices PF'!$D$33),     IF(('Funções Dados'!N89&lt;'Indices PF'!$E$34), N89*'Indices PF'!$J$33,     IF(('Funções Dados'!N89&lt;'Indices PF'!$F$34), N89*'Indices PF'!$K$33, N89*'Indices PF'!$L$33))))),     IF((O89&lt;='Indices PF'!$D$39),      IF(('Funções Dados'!N89&lt;'Indices PF'!$E$42), N89*'Indices PF'!$J$39,      IF(('Funções Dados'!N89&lt;'Indices PF'!$F$42), N89*'Indices PF'!$K$39, N89*'Indices PF'!$L$39)),       IF((O89&lt;='Indices PF'!$D$40),       IF(('Funções Dados'!N89&lt;'Indices PF'!$E$42), N89*'Indices PF'!$J$40,       IF(('Funções Dados'!N89&lt;'Indices PF'!$F$42), N89*'Indices PF'!$K$40, N89*'Indices PF'!$L$40)),        IF((O89&gt;='Indices PF'!$D$41),        IF(('Funções Dados'!N89&lt;'Indices PF'!$E$42), N89*'Indices PF'!$J$41,        IF(('Funções Dados'!N89&lt;'Indices PF'!$F$42), N89*'Indices PF'!$K$41, N89*'Indices PF'!$L$41)))))))</f>
        <v/>
      </c>
      <c r="U89" s="120" t="str">
        <f aca="false">IF(OR(ISBLANK(P89),ISBLANK(Q89)),"",  IF((Q89&lt;='Indices PF'!$D$47),  IF(('Funções Dados'!P89&lt;'Indices PF'!$E$50), P89*'Indices PF'!$J$47,  IF(('Funções Dados'!P89&lt;'Indices PF'!$F$50), P89*'Indices PF'!$K$47, P89*'Indices PF'!$L$47)),   IF((Q89&lt;='Indices PF'!$D$48),   IF(('Funções Dados'!P89&lt;'Indices PF'!$E$50), P89*'Indices PF'!$J$48,   IF(('Funções Dados'!P89&lt;'Indices PF'!$F$50), P89*'Indices PF'!$K$48, P89*'Indices PF'!$L$48)),    IF((Q89&gt;='Indices PF'!$D$49),    IF(('Funções Dados'!P89&lt;'Indices PF'!$E$50), P89*'Indices PF'!$J$49,    IF(('Funções Dados'!P89&lt;'Indices PF'!$F$50), P89*'Indices PF'!$K$49, P89*'Indices PF'!$L$49))))))</f>
        <v/>
      </c>
      <c r="V89" s="131"/>
      <c r="W89" s="131"/>
      <c r="X89" s="131"/>
      <c r="Y89" s="131"/>
      <c r="Z89" s="121"/>
      <c r="AA89" s="131"/>
      <c r="AB89" s="152" t="str">
        <f aca="false">IF(ISBLANK(AA89),"",IF(Z89="YES",(AA89*(SUM(T89:U89))/100),""))</f>
        <v/>
      </c>
      <c r="AC89" s="129"/>
      <c r="AD89" s="154"/>
      <c r="AE89" s="129"/>
      <c r="AF89" s="128"/>
      <c r="AG89" s="128"/>
      <c r="AH89" s="33"/>
    </row>
    <row r="90" customFormat="false" ht="12.75" hidden="false" customHeight="true" outlineLevel="0" collapsed="false">
      <c r="A90" s="87"/>
      <c r="B90" s="111"/>
      <c r="C90" s="126"/>
      <c r="D90" s="131"/>
      <c r="E90" s="131"/>
      <c r="F90" s="131"/>
      <c r="G90" s="131"/>
      <c r="H90" s="131"/>
      <c r="I90" s="119" t="str">
        <f aca="false">IF(AND(ISTEXT(K90),ISTEXT(L90)),"",SUM(K90:L90)*'Indices PF'!$E$54)</f>
        <v/>
      </c>
      <c r="J90" s="150" t="str">
        <f aca="false">IF(OR(ISBLANK(E90),ISBLANK(F90)),"",  IF(D90="ILF",   IF((F90&lt;='Indices PF'!$D$31),   IF(('Funções Dados'!E90&lt;'Indices PF'!$E$34), 'Indices PF'!$E$31,   IF(('Funções Dados'!E90&lt;'Indices PF'!$F$34), 'Indices PF'!$F$31, 'Indices PF'!$G$31)),    IF((F90&lt;='Indices PF'!$D$32),    IF(('Funções Dados'!E90&lt;'Indices PF'!$E$34), 'Indices PF'!$E$32,    IF(('Funções Dados'!E90&lt;'Indices PF'!$F$34), 'Indices PF'!$F$32, 'Indices PF'!$G$32)),     IF((F90&gt;='Indices PF'!$D$33),     IF(('Funções Dados'!E90&lt;'Indices PF'!$E$34), 'Indices PF'!$E$33,     IF(('Funções Dados'!E90&lt;'Indices PF'!$F$34), 'Indices PF'!$F$33, 'Indices PF'!$G$33))))),     IF((F90&lt;='Indices PF'!$D$39),      IF(('Funções Dados'!E90&lt;'Indices PF'!$E$42), 'Indices PF'!$E$39,      IF(('Funções Dados'!E90&lt;'Indices PF'!$F$42), 'Indices PF'!$F$39, 'Indices PF'!$G$39)),       IF((F90&lt;='Indices PF'!$D$40),       IF(('Funções Dados'!E90&lt;'Indices PF'!$E$42), 'Indices PF'!$E$40,       IF(('Funções Dados'!E90&lt;'Indices PF'!$F$42), 'Indices PF'!$F$40, 'Indices PF'!$G$40)),        IF((F90&gt;='Indices PF'!$D$41),        IF(('Funções Dados'!E90&lt;'Indices PF'!$E$42), 'Indices PF'!$E$41,        IF(('Funções Dados'!E90&lt;'Indices PF'!$F$42), 'Indices PF'!$F$41, 'Indices PF'!$G$41)))))))</f>
        <v/>
      </c>
      <c r="K90" s="120" t="str">
        <f aca="false">IF(OR(ISBLANK(E90),ISBLANK(F90)),"",  IF(D90="ILF",   IF((F90&lt;='Indices PF'!$D$31),   IF(('Funções Dados'!E90&lt;'Indices PF'!$E$34), E90*'Indices PF'!$J$31,   IF(('Funções Dados'!E90&lt;'Indices PF'!$F$34), E90*'Indices PF'!$K$31, E90*'Indices PF'!$L$31)),    IF((F90&lt;='Indices PF'!$D$32),    IF(('Funções Dados'!E90&lt;'Indices PF'!$E$34), E90*'Indices PF'!$J$32,    IF(('Funções Dados'!E90&lt;'Indices PF'!$F$34), E90*'Indices PF'!$K$32, E90*'Indices PF'!$L$32)),     IF((F90&gt;='Indices PF'!$D$33),     IF(('Funções Dados'!E90&lt;'Indices PF'!$E$34), E90*'Indices PF'!$J$33,     IF(('Funções Dados'!E90&lt;'Indices PF'!$F$34), E90*'Indices PF'!$K$33, E90*'Indices PF'!$L$33))))),     IF((F90&lt;='Indices PF'!$D$39),      IF(('Funções Dados'!E90&lt;'Indices PF'!$E$42), E90*'Indices PF'!$J$39,      IF(('Funções Dados'!E90&lt;'Indices PF'!$F$42), E90*'Indices PF'!$K$39, E90*'Indices PF'!$L$39)),       IF((F90&lt;='Indices PF'!$D$40),       IF(('Funções Dados'!E90&lt;'Indices PF'!$E$42), E90*'Indices PF'!$J$40,       IF(('Funções Dados'!E90&lt;'Indices PF'!$F$42), E90*'Indices PF'!$K$40, E90*'Indices PF'!$L$40)),        IF((F90&gt;='Indices PF'!$D$41),        IF(('Funções Dados'!E90&lt;'Indices PF'!$E$42), E90*'Indices PF'!$J$41,        IF(('Funções Dados'!E90&lt;'Indices PF'!$F$42), E90*'Indices PF'!$K$41, E90*'Indices PF'!$L$41)))))))</f>
        <v/>
      </c>
      <c r="L90" s="151" t="str">
        <f aca="false">IF(OR(ISBLANK(G90),ISBLANK(H90)),"",  IF((H90&lt;='Indices PF'!$D$47),  IF(('Funções Dados'!G90&lt;'Indices PF'!$E$50), G90*'Indices PF'!$J$47,  IF(('Funções Dados'!G90&lt;'Indices PF'!$F$50), G90*'Indices PF'!$K$47, G90*'Indices PF'!$L$47)),   IF((H90&lt;='Indices PF'!$D$48),   IF(('Funções Dados'!G90&lt;'Indices PF'!$E$50), G90*'Indices PF'!$J$48,   IF(('Funções Dados'!G90&lt;'Indices PF'!$F$50), G90*'Indices PF'!$K$48, G90*'Indices PF'!$L$48)),    IF((H90&gt;='Indices PF'!$D$49),    IF(('Funções Dados'!G90&lt;'Indices PF'!$E$50), G90*'Indices PF'!$J$49,    IF(('Funções Dados'!G90&lt;'Indices PF'!$F$50), G90*'Indices PF'!$K$49, G90*'Indices PF'!$L$49))))))</f>
        <v/>
      </c>
      <c r="M90" s="131"/>
      <c r="N90" s="121"/>
      <c r="O90" s="121"/>
      <c r="P90" s="121"/>
      <c r="Q90" s="131"/>
      <c r="R90" s="119" t="str">
        <f aca="false">IF(AND(ISTEXT(T90),ISTEXT(U90)),"",SUM(T90:U90)*'Indices PF'!$E$54)</f>
        <v/>
      </c>
      <c r="S90" s="119" t="str">
        <f aca="false">IF(OR(ISBLANK(N90),ISBLANK(O90)),"",  IF(M90="ILF",   IF((O90&lt;='Indices PF'!$D$31),   IF(('Funções Dados'!N90&lt;'Indices PF'!$E$34), 'Indices PF'!$E$31,   IF(('Funções Dados'!N90&lt;'Indices PF'!$F$34), 'Indices PF'!$F$31, 'Indices PF'!$G$31)),    IF((O90&lt;='Indices PF'!$D$32),    IF(('Funções Dados'!N90&lt;'Indices PF'!$E$34), 'Indices PF'!$E$32,    IF(('Funções Dados'!N90&lt;'Indices PF'!$F$34), 'Indices PF'!$F$32, 'Indices PF'!$G$32)),     IF((O90&gt;='Indices PF'!$D$33),     IF(('Funções Dados'!N90&lt;'Indices PF'!$E$34), 'Indices PF'!$E$33,     IF(('Funções Dados'!N90&lt;'Indices PF'!$F$34), 'Indices PF'!$F$33, 'Indices PF'!$G$33))))),     IF((O90&lt;='Indices PF'!$D$39),      IF(('Funções Dados'!N90&lt;'Indices PF'!$E$42), 'Indices PF'!$E$39,      IF(('Funções Dados'!N90&lt;'Indices PF'!$F$42), 'Indices PF'!$F$39, 'Indices PF'!$G$39)),       IF((O90&lt;='Indices PF'!$D$40),       IF(('Funções Dados'!N90&lt;'Indices PF'!$E$42), 'Indices PF'!$E$40,       IF(('Funções Dados'!N90&lt;'Indices PF'!$F$42), 'Indices PF'!$F$40, 'Indices PF'!$G$40)),        IF((O90&gt;='Indices PF'!$D$41),        IF(('Funções Dados'!N90&lt;'Indices PF'!$E$42), 'Indices PF'!$E$41,        IF(('Funções Dados'!N90&lt;'Indices PF'!$F$42), 'Indices PF'!$F$41, 'Indices PF'!$G$41)))))))</f>
        <v/>
      </c>
      <c r="T90" s="120" t="str">
        <f aca="false">IF(OR(ISBLANK(N90),ISBLANK(O90)),"",  IF(M90="ILF",   IF((O90&lt;='Indices PF'!$D$31),   IF(('Funções Dados'!N90&lt;'Indices PF'!$E$34), N90*'Indices PF'!$J$31,   IF(('Funções Dados'!N90&lt;'Indices PF'!$F$34), N90*'Indices PF'!$K$31, N90*'Indices PF'!$L$31)),    IF((O90&lt;='Indices PF'!$D$32),    IF(('Funções Dados'!N90&lt;'Indices PF'!$E$34), N90*'Indices PF'!$J$32,    IF(('Funções Dados'!N90&lt;'Indices PF'!$F$34), N90*'Indices PF'!$K$32, N90*'Indices PF'!$L$32)),     IF((O90&gt;='Indices PF'!$D$33),     IF(('Funções Dados'!N90&lt;'Indices PF'!$E$34), N90*'Indices PF'!$J$33,     IF(('Funções Dados'!N90&lt;'Indices PF'!$F$34), N90*'Indices PF'!$K$33, N90*'Indices PF'!$L$33))))),     IF((O90&lt;='Indices PF'!$D$39),      IF(('Funções Dados'!N90&lt;'Indices PF'!$E$42), N90*'Indices PF'!$J$39,      IF(('Funções Dados'!N90&lt;'Indices PF'!$F$42), N90*'Indices PF'!$K$39, N90*'Indices PF'!$L$39)),       IF((O90&lt;='Indices PF'!$D$40),       IF(('Funções Dados'!N90&lt;'Indices PF'!$E$42), N90*'Indices PF'!$J$40,       IF(('Funções Dados'!N90&lt;'Indices PF'!$F$42), N90*'Indices PF'!$K$40, N90*'Indices PF'!$L$40)),        IF((O90&gt;='Indices PF'!$D$41),        IF(('Funções Dados'!N90&lt;'Indices PF'!$E$42), N90*'Indices PF'!$J$41,        IF(('Funções Dados'!N90&lt;'Indices PF'!$F$42), N90*'Indices PF'!$K$41, N90*'Indices PF'!$L$41)))))))</f>
        <v/>
      </c>
      <c r="U90" s="120" t="str">
        <f aca="false">IF(OR(ISBLANK(P90),ISBLANK(Q90)),"",  IF((Q90&lt;='Indices PF'!$D$47),  IF(('Funções Dados'!P90&lt;'Indices PF'!$E$50), P90*'Indices PF'!$J$47,  IF(('Funções Dados'!P90&lt;'Indices PF'!$F$50), P90*'Indices PF'!$K$47, P90*'Indices PF'!$L$47)),   IF((Q90&lt;='Indices PF'!$D$48),   IF(('Funções Dados'!P90&lt;'Indices PF'!$E$50), P90*'Indices PF'!$J$48,   IF(('Funções Dados'!P90&lt;'Indices PF'!$F$50), P90*'Indices PF'!$K$48, P90*'Indices PF'!$L$48)),    IF((Q90&gt;='Indices PF'!$D$49),    IF(('Funções Dados'!P90&lt;'Indices PF'!$E$50), P90*'Indices PF'!$J$49,    IF(('Funções Dados'!P90&lt;'Indices PF'!$F$50), P90*'Indices PF'!$K$49, P90*'Indices PF'!$L$49))))))</f>
        <v/>
      </c>
      <c r="V90" s="131"/>
      <c r="W90" s="131"/>
      <c r="X90" s="131"/>
      <c r="Y90" s="131"/>
      <c r="Z90" s="121"/>
      <c r="AA90" s="131"/>
      <c r="AB90" s="152" t="str">
        <f aca="false">IF(ISBLANK(AA90),"",IF(Z90="YES",(AA90*(SUM(T90:U90))/100),""))</f>
        <v/>
      </c>
      <c r="AC90" s="129"/>
      <c r="AD90" s="154"/>
      <c r="AE90" s="129"/>
      <c r="AF90" s="128"/>
      <c r="AG90" s="128"/>
      <c r="AH90" s="33"/>
    </row>
    <row r="91" customFormat="false" ht="12.75" hidden="false" customHeight="true" outlineLevel="0" collapsed="false">
      <c r="A91" s="87"/>
      <c r="B91" s="111"/>
      <c r="C91" s="126"/>
      <c r="D91" s="131"/>
      <c r="E91" s="131"/>
      <c r="F91" s="131"/>
      <c r="G91" s="131"/>
      <c r="H91" s="131"/>
      <c r="I91" s="119" t="str">
        <f aca="false">IF(AND(ISTEXT(K91),ISTEXT(L91)),"",SUM(K91:L91)*'Indices PF'!$E$54)</f>
        <v/>
      </c>
      <c r="J91" s="150" t="str">
        <f aca="false">IF(OR(ISBLANK(E91),ISBLANK(F91)),"",  IF(D91="ILF",   IF((F91&lt;='Indices PF'!$D$31),   IF(('Funções Dados'!E91&lt;'Indices PF'!$E$34), 'Indices PF'!$E$31,   IF(('Funções Dados'!E91&lt;'Indices PF'!$F$34), 'Indices PF'!$F$31, 'Indices PF'!$G$31)),    IF((F91&lt;='Indices PF'!$D$32),    IF(('Funções Dados'!E91&lt;'Indices PF'!$E$34), 'Indices PF'!$E$32,    IF(('Funções Dados'!E91&lt;'Indices PF'!$F$34), 'Indices PF'!$F$32, 'Indices PF'!$G$32)),     IF((F91&gt;='Indices PF'!$D$33),     IF(('Funções Dados'!E91&lt;'Indices PF'!$E$34), 'Indices PF'!$E$33,     IF(('Funções Dados'!E91&lt;'Indices PF'!$F$34), 'Indices PF'!$F$33, 'Indices PF'!$G$33))))),     IF((F91&lt;='Indices PF'!$D$39),      IF(('Funções Dados'!E91&lt;'Indices PF'!$E$42), 'Indices PF'!$E$39,      IF(('Funções Dados'!E91&lt;'Indices PF'!$F$42), 'Indices PF'!$F$39, 'Indices PF'!$G$39)),       IF((F91&lt;='Indices PF'!$D$40),       IF(('Funções Dados'!E91&lt;'Indices PF'!$E$42), 'Indices PF'!$E$40,       IF(('Funções Dados'!E91&lt;'Indices PF'!$F$42), 'Indices PF'!$F$40, 'Indices PF'!$G$40)),        IF((F91&gt;='Indices PF'!$D$41),        IF(('Funções Dados'!E91&lt;'Indices PF'!$E$42), 'Indices PF'!$E$41,        IF(('Funções Dados'!E91&lt;'Indices PF'!$F$42), 'Indices PF'!$F$41, 'Indices PF'!$G$41)))))))</f>
        <v/>
      </c>
      <c r="K91" s="120" t="str">
        <f aca="false">IF(OR(ISBLANK(E91),ISBLANK(F91)),"",  IF(D91="ILF",   IF((F91&lt;='Indices PF'!$D$31),   IF(('Funções Dados'!E91&lt;'Indices PF'!$E$34), E91*'Indices PF'!$J$31,   IF(('Funções Dados'!E91&lt;'Indices PF'!$F$34), E91*'Indices PF'!$K$31, E91*'Indices PF'!$L$31)),    IF((F91&lt;='Indices PF'!$D$32),    IF(('Funções Dados'!E91&lt;'Indices PF'!$E$34), E91*'Indices PF'!$J$32,    IF(('Funções Dados'!E91&lt;'Indices PF'!$F$34), E91*'Indices PF'!$K$32, E91*'Indices PF'!$L$32)),     IF((F91&gt;='Indices PF'!$D$33),     IF(('Funções Dados'!E91&lt;'Indices PF'!$E$34), E91*'Indices PF'!$J$33,     IF(('Funções Dados'!E91&lt;'Indices PF'!$F$34), E91*'Indices PF'!$K$33, E91*'Indices PF'!$L$33))))),     IF((F91&lt;='Indices PF'!$D$39),      IF(('Funções Dados'!E91&lt;'Indices PF'!$E$42), E91*'Indices PF'!$J$39,      IF(('Funções Dados'!E91&lt;'Indices PF'!$F$42), E91*'Indices PF'!$K$39, E91*'Indices PF'!$L$39)),       IF((F91&lt;='Indices PF'!$D$40),       IF(('Funções Dados'!E91&lt;'Indices PF'!$E$42), E91*'Indices PF'!$J$40,       IF(('Funções Dados'!E91&lt;'Indices PF'!$F$42), E91*'Indices PF'!$K$40, E91*'Indices PF'!$L$40)),        IF((F91&gt;='Indices PF'!$D$41),        IF(('Funções Dados'!E91&lt;'Indices PF'!$E$42), E91*'Indices PF'!$J$41,        IF(('Funções Dados'!E91&lt;'Indices PF'!$F$42), E91*'Indices PF'!$K$41, E91*'Indices PF'!$L$41)))))))</f>
        <v/>
      </c>
      <c r="L91" s="151" t="str">
        <f aca="false">IF(OR(ISBLANK(G91),ISBLANK(H91)),"",  IF((H91&lt;='Indices PF'!$D$47),  IF(('Funções Dados'!G91&lt;'Indices PF'!$E$50), G91*'Indices PF'!$J$47,  IF(('Funções Dados'!G91&lt;'Indices PF'!$F$50), G91*'Indices PF'!$K$47, G91*'Indices PF'!$L$47)),   IF((H91&lt;='Indices PF'!$D$48),   IF(('Funções Dados'!G91&lt;'Indices PF'!$E$50), G91*'Indices PF'!$J$48,   IF(('Funções Dados'!G91&lt;'Indices PF'!$F$50), G91*'Indices PF'!$K$48, G91*'Indices PF'!$L$48)),    IF((H91&gt;='Indices PF'!$D$49),    IF(('Funções Dados'!G91&lt;'Indices PF'!$E$50), G91*'Indices PF'!$J$49,    IF(('Funções Dados'!G91&lt;'Indices PF'!$F$50), G91*'Indices PF'!$K$49, G91*'Indices PF'!$L$49))))))</f>
        <v/>
      </c>
      <c r="M91" s="131"/>
      <c r="N91" s="121"/>
      <c r="O91" s="121"/>
      <c r="P91" s="121"/>
      <c r="Q91" s="131"/>
      <c r="R91" s="119" t="str">
        <f aca="false">IF(AND(ISTEXT(T91),ISTEXT(U91)),"",SUM(T91:U91)*'Indices PF'!$E$54)</f>
        <v/>
      </c>
      <c r="S91" s="119" t="str">
        <f aca="false">IF(OR(ISBLANK(N91),ISBLANK(O91)),"",  IF(M91="ILF",   IF((O91&lt;='Indices PF'!$D$31),   IF(('Funções Dados'!N91&lt;'Indices PF'!$E$34), 'Indices PF'!$E$31,   IF(('Funções Dados'!N91&lt;'Indices PF'!$F$34), 'Indices PF'!$F$31, 'Indices PF'!$G$31)),    IF((O91&lt;='Indices PF'!$D$32),    IF(('Funções Dados'!N91&lt;'Indices PF'!$E$34), 'Indices PF'!$E$32,    IF(('Funções Dados'!N91&lt;'Indices PF'!$F$34), 'Indices PF'!$F$32, 'Indices PF'!$G$32)),     IF((O91&gt;='Indices PF'!$D$33),     IF(('Funções Dados'!N91&lt;'Indices PF'!$E$34), 'Indices PF'!$E$33,     IF(('Funções Dados'!N91&lt;'Indices PF'!$F$34), 'Indices PF'!$F$33, 'Indices PF'!$G$33))))),     IF((O91&lt;='Indices PF'!$D$39),      IF(('Funções Dados'!N91&lt;'Indices PF'!$E$42), 'Indices PF'!$E$39,      IF(('Funções Dados'!N91&lt;'Indices PF'!$F$42), 'Indices PF'!$F$39, 'Indices PF'!$G$39)),       IF((O91&lt;='Indices PF'!$D$40),       IF(('Funções Dados'!N91&lt;'Indices PF'!$E$42), 'Indices PF'!$E$40,       IF(('Funções Dados'!N91&lt;'Indices PF'!$F$42), 'Indices PF'!$F$40, 'Indices PF'!$G$40)),        IF((O91&gt;='Indices PF'!$D$41),        IF(('Funções Dados'!N91&lt;'Indices PF'!$E$42), 'Indices PF'!$E$41,        IF(('Funções Dados'!N91&lt;'Indices PF'!$F$42), 'Indices PF'!$F$41, 'Indices PF'!$G$41)))))))</f>
        <v/>
      </c>
      <c r="T91" s="120" t="str">
        <f aca="false">IF(OR(ISBLANK(N91),ISBLANK(O91)),"",  IF(M91="ILF",   IF((O91&lt;='Indices PF'!$D$31),   IF(('Funções Dados'!N91&lt;'Indices PF'!$E$34), N91*'Indices PF'!$J$31,   IF(('Funções Dados'!N91&lt;'Indices PF'!$F$34), N91*'Indices PF'!$K$31, N91*'Indices PF'!$L$31)),    IF((O91&lt;='Indices PF'!$D$32),    IF(('Funções Dados'!N91&lt;'Indices PF'!$E$34), N91*'Indices PF'!$J$32,    IF(('Funções Dados'!N91&lt;'Indices PF'!$F$34), N91*'Indices PF'!$K$32, N91*'Indices PF'!$L$32)),     IF((O91&gt;='Indices PF'!$D$33),     IF(('Funções Dados'!N91&lt;'Indices PF'!$E$34), N91*'Indices PF'!$J$33,     IF(('Funções Dados'!N91&lt;'Indices PF'!$F$34), N91*'Indices PF'!$K$33, N91*'Indices PF'!$L$33))))),     IF((O91&lt;='Indices PF'!$D$39),      IF(('Funções Dados'!N91&lt;'Indices PF'!$E$42), N91*'Indices PF'!$J$39,      IF(('Funções Dados'!N91&lt;'Indices PF'!$F$42), N91*'Indices PF'!$K$39, N91*'Indices PF'!$L$39)),       IF((O91&lt;='Indices PF'!$D$40),       IF(('Funções Dados'!N91&lt;'Indices PF'!$E$42), N91*'Indices PF'!$J$40,       IF(('Funções Dados'!N91&lt;'Indices PF'!$F$42), N91*'Indices PF'!$K$40, N91*'Indices PF'!$L$40)),        IF((O91&gt;='Indices PF'!$D$41),        IF(('Funções Dados'!N91&lt;'Indices PF'!$E$42), N91*'Indices PF'!$J$41,        IF(('Funções Dados'!N91&lt;'Indices PF'!$F$42), N91*'Indices PF'!$K$41, N91*'Indices PF'!$L$41)))))))</f>
        <v/>
      </c>
      <c r="U91" s="120" t="str">
        <f aca="false">IF(OR(ISBLANK(P91),ISBLANK(Q91)),"",  IF((Q91&lt;='Indices PF'!$D$47),  IF(('Funções Dados'!P91&lt;'Indices PF'!$E$50), P91*'Indices PF'!$J$47,  IF(('Funções Dados'!P91&lt;'Indices PF'!$F$50), P91*'Indices PF'!$K$47, P91*'Indices PF'!$L$47)),   IF((Q91&lt;='Indices PF'!$D$48),   IF(('Funções Dados'!P91&lt;'Indices PF'!$E$50), P91*'Indices PF'!$J$48,   IF(('Funções Dados'!P91&lt;'Indices PF'!$F$50), P91*'Indices PF'!$K$48, P91*'Indices PF'!$L$48)),    IF((Q91&gt;='Indices PF'!$D$49),    IF(('Funções Dados'!P91&lt;'Indices PF'!$E$50), P91*'Indices PF'!$J$49,    IF(('Funções Dados'!P91&lt;'Indices PF'!$F$50), P91*'Indices PF'!$K$49, P91*'Indices PF'!$L$49))))))</f>
        <v/>
      </c>
      <c r="V91" s="131"/>
      <c r="W91" s="131"/>
      <c r="X91" s="131"/>
      <c r="Y91" s="131"/>
      <c r="Z91" s="121"/>
      <c r="AA91" s="131"/>
      <c r="AB91" s="152" t="str">
        <f aca="false">IF(ISBLANK(AA91),"",IF(Z91="YES",(AA91*(SUM(T91:U91))/100),""))</f>
        <v/>
      </c>
      <c r="AC91" s="129"/>
      <c r="AD91" s="154"/>
      <c r="AE91" s="129"/>
      <c r="AF91" s="128"/>
      <c r="AG91" s="128"/>
      <c r="AH91" s="33"/>
    </row>
    <row r="92" customFormat="false" ht="12.75" hidden="false" customHeight="true" outlineLevel="0" collapsed="false">
      <c r="A92" s="87"/>
      <c r="B92" s="111"/>
      <c r="C92" s="126"/>
      <c r="D92" s="131"/>
      <c r="E92" s="131"/>
      <c r="F92" s="131"/>
      <c r="G92" s="131"/>
      <c r="H92" s="131"/>
      <c r="I92" s="119" t="str">
        <f aca="false">IF(AND(ISTEXT(K92),ISTEXT(L92)),"",SUM(K92:L92)*'Indices PF'!$E$54)</f>
        <v/>
      </c>
      <c r="J92" s="150" t="str">
        <f aca="false">IF(OR(ISBLANK(E92),ISBLANK(F92)),"",  IF(D92="ILF",   IF((F92&lt;='Indices PF'!$D$31),   IF(('Funções Dados'!E92&lt;'Indices PF'!$E$34), 'Indices PF'!$E$31,   IF(('Funções Dados'!E92&lt;'Indices PF'!$F$34), 'Indices PF'!$F$31, 'Indices PF'!$G$31)),    IF((F92&lt;='Indices PF'!$D$32),    IF(('Funções Dados'!E92&lt;'Indices PF'!$E$34), 'Indices PF'!$E$32,    IF(('Funções Dados'!E92&lt;'Indices PF'!$F$34), 'Indices PF'!$F$32, 'Indices PF'!$G$32)),     IF((F92&gt;='Indices PF'!$D$33),     IF(('Funções Dados'!E92&lt;'Indices PF'!$E$34), 'Indices PF'!$E$33,     IF(('Funções Dados'!E92&lt;'Indices PF'!$F$34), 'Indices PF'!$F$33, 'Indices PF'!$G$33))))),     IF((F92&lt;='Indices PF'!$D$39),      IF(('Funções Dados'!E92&lt;'Indices PF'!$E$42), 'Indices PF'!$E$39,      IF(('Funções Dados'!E92&lt;'Indices PF'!$F$42), 'Indices PF'!$F$39, 'Indices PF'!$G$39)),       IF((F92&lt;='Indices PF'!$D$40),       IF(('Funções Dados'!E92&lt;'Indices PF'!$E$42), 'Indices PF'!$E$40,       IF(('Funções Dados'!E92&lt;'Indices PF'!$F$42), 'Indices PF'!$F$40, 'Indices PF'!$G$40)),        IF((F92&gt;='Indices PF'!$D$41),        IF(('Funções Dados'!E92&lt;'Indices PF'!$E$42), 'Indices PF'!$E$41,        IF(('Funções Dados'!E92&lt;'Indices PF'!$F$42), 'Indices PF'!$F$41, 'Indices PF'!$G$41)))))))</f>
        <v/>
      </c>
      <c r="K92" s="120" t="str">
        <f aca="false">IF(OR(ISBLANK(E92),ISBLANK(F92)),"",  IF(D92="ILF",   IF((F92&lt;='Indices PF'!$D$31),   IF(('Funções Dados'!E92&lt;'Indices PF'!$E$34), E92*'Indices PF'!$J$31,   IF(('Funções Dados'!E92&lt;'Indices PF'!$F$34), E92*'Indices PF'!$K$31, E92*'Indices PF'!$L$31)),    IF((F92&lt;='Indices PF'!$D$32),    IF(('Funções Dados'!E92&lt;'Indices PF'!$E$34), E92*'Indices PF'!$J$32,    IF(('Funções Dados'!E92&lt;'Indices PF'!$F$34), E92*'Indices PF'!$K$32, E92*'Indices PF'!$L$32)),     IF((F92&gt;='Indices PF'!$D$33),     IF(('Funções Dados'!E92&lt;'Indices PF'!$E$34), E92*'Indices PF'!$J$33,     IF(('Funções Dados'!E92&lt;'Indices PF'!$F$34), E92*'Indices PF'!$K$33, E92*'Indices PF'!$L$33))))),     IF((F92&lt;='Indices PF'!$D$39),      IF(('Funções Dados'!E92&lt;'Indices PF'!$E$42), E92*'Indices PF'!$J$39,      IF(('Funções Dados'!E92&lt;'Indices PF'!$F$42), E92*'Indices PF'!$K$39, E92*'Indices PF'!$L$39)),       IF((F92&lt;='Indices PF'!$D$40),       IF(('Funções Dados'!E92&lt;'Indices PF'!$E$42), E92*'Indices PF'!$J$40,       IF(('Funções Dados'!E92&lt;'Indices PF'!$F$42), E92*'Indices PF'!$K$40, E92*'Indices PF'!$L$40)),        IF((F92&gt;='Indices PF'!$D$41),        IF(('Funções Dados'!E92&lt;'Indices PF'!$E$42), E92*'Indices PF'!$J$41,        IF(('Funções Dados'!E92&lt;'Indices PF'!$F$42), E92*'Indices PF'!$K$41, E92*'Indices PF'!$L$41)))))))</f>
        <v/>
      </c>
      <c r="L92" s="151" t="str">
        <f aca="false">IF(OR(ISBLANK(G92),ISBLANK(H92)),"",  IF((H92&lt;='Indices PF'!$D$47),  IF(('Funções Dados'!G92&lt;'Indices PF'!$E$50), G92*'Indices PF'!$J$47,  IF(('Funções Dados'!G92&lt;'Indices PF'!$F$50), G92*'Indices PF'!$K$47, G92*'Indices PF'!$L$47)),   IF((H92&lt;='Indices PF'!$D$48),   IF(('Funções Dados'!G92&lt;'Indices PF'!$E$50), G92*'Indices PF'!$J$48,   IF(('Funções Dados'!G92&lt;'Indices PF'!$F$50), G92*'Indices PF'!$K$48, G92*'Indices PF'!$L$48)),    IF((H92&gt;='Indices PF'!$D$49),    IF(('Funções Dados'!G92&lt;'Indices PF'!$E$50), G92*'Indices PF'!$J$49,    IF(('Funções Dados'!G92&lt;'Indices PF'!$F$50), G92*'Indices PF'!$K$49, G92*'Indices PF'!$L$49))))))</f>
        <v/>
      </c>
      <c r="M92" s="131"/>
      <c r="N92" s="121"/>
      <c r="O92" s="121"/>
      <c r="P92" s="121"/>
      <c r="Q92" s="131"/>
      <c r="R92" s="119" t="str">
        <f aca="false">IF(AND(ISTEXT(T92),ISTEXT(U92)),"",SUM(T92:U92)*'Indices PF'!$E$54)</f>
        <v/>
      </c>
      <c r="S92" s="119" t="str">
        <f aca="false">IF(OR(ISBLANK(N92),ISBLANK(O92)),"",  IF(M92="ILF",   IF((O92&lt;='Indices PF'!$D$31),   IF(('Funções Dados'!N92&lt;'Indices PF'!$E$34), 'Indices PF'!$E$31,   IF(('Funções Dados'!N92&lt;'Indices PF'!$F$34), 'Indices PF'!$F$31, 'Indices PF'!$G$31)),    IF((O92&lt;='Indices PF'!$D$32),    IF(('Funções Dados'!N92&lt;'Indices PF'!$E$34), 'Indices PF'!$E$32,    IF(('Funções Dados'!N92&lt;'Indices PF'!$F$34), 'Indices PF'!$F$32, 'Indices PF'!$G$32)),     IF((O92&gt;='Indices PF'!$D$33),     IF(('Funções Dados'!N92&lt;'Indices PF'!$E$34), 'Indices PF'!$E$33,     IF(('Funções Dados'!N92&lt;'Indices PF'!$F$34), 'Indices PF'!$F$33, 'Indices PF'!$G$33))))),     IF((O92&lt;='Indices PF'!$D$39),      IF(('Funções Dados'!N92&lt;'Indices PF'!$E$42), 'Indices PF'!$E$39,      IF(('Funções Dados'!N92&lt;'Indices PF'!$F$42), 'Indices PF'!$F$39, 'Indices PF'!$G$39)),       IF((O92&lt;='Indices PF'!$D$40),       IF(('Funções Dados'!N92&lt;'Indices PF'!$E$42), 'Indices PF'!$E$40,       IF(('Funções Dados'!N92&lt;'Indices PF'!$F$42), 'Indices PF'!$F$40, 'Indices PF'!$G$40)),        IF((O92&gt;='Indices PF'!$D$41),        IF(('Funções Dados'!N92&lt;'Indices PF'!$E$42), 'Indices PF'!$E$41,        IF(('Funções Dados'!N92&lt;'Indices PF'!$F$42), 'Indices PF'!$F$41, 'Indices PF'!$G$41)))))))</f>
        <v/>
      </c>
      <c r="T92" s="120" t="str">
        <f aca="false">IF(OR(ISBLANK(N92),ISBLANK(O92)),"",  IF(M92="ILF",   IF((O92&lt;='Indices PF'!$D$31),   IF(('Funções Dados'!N92&lt;'Indices PF'!$E$34), N92*'Indices PF'!$J$31,   IF(('Funções Dados'!N92&lt;'Indices PF'!$F$34), N92*'Indices PF'!$K$31, N92*'Indices PF'!$L$31)),    IF((O92&lt;='Indices PF'!$D$32),    IF(('Funções Dados'!N92&lt;'Indices PF'!$E$34), N92*'Indices PF'!$J$32,    IF(('Funções Dados'!N92&lt;'Indices PF'!$F$34), N92*'Indices PF'!$K$32, N92*'Indices PF'!$L$32)),     IF((O92&gt;='Indices PF'!$D$33),     IF(('Funções Dados'!N92&lt;'Indices PF'!$E$34), N92*'Indices PF'!$J$33,     IF(('Funções Dados'!N92&lt;'Indices PF'!$F$34), N92*'Indices PF'!$K$33, N92*'Indices PF'!$L$33))))),     IF((O92&lt;='Indices PF'!$D$39),      IF(('Funções Dados'!N92&lt;'Indices PF'!$E$42), N92*'Indices PF'!$J$39,      IF(('Funções Dados'!N92&lt;'Indices PF'!$F$42), N92*'Indices PF'!$K$39, N92*'Indices PF'!$L$39)),       IF((O92&lt;='Indices PF'!$D$40),       IF(('Funções Dados'!N92&lt;'Indices PF'!$E$42), N92*'Indices PF'!$J$40,       IF(('Funções Dados'!N92&lt;'Indices PF'!$F$42), N92*'Indices PF'!$K$40, N92*'Indices PF'!$L$40)),        IF((O92&gt;='Indices PF'!$D$41),        IF(('Funções Dados'!N92&lt;'Indices PF'!$E$42), N92*'Indices PF'!$J$41,        IF(('Funções Dados'!N92&lt;'Indices PF'!$F$42), N92*'Indices PF'!$K$41, N92*'Indices PF'!$L$41)))))))</f>
        <v/>
      </c>
      <c r="U92" s="120" t="str">
        <f aca="false">IF(OR(ISBLANK(P92),ISBLANK(Q92)),"",  IF((Q92&lt;='Indices PF'!$D$47),  IF(('Funções Dados'!P92&lt;'Indices PF'!$E$50), P92*'Indices PF'!$J$47,  IF(('Funções Dados'!P92&lt;'Indices PF'!$F$50), P92*'Indices PF'!$K$47, P92*'Indices PF'!$L$47)),   IF((Q92&lt;='Indices PF'!$D$48),   IF(('Funções Dados'!P92&lt;'Indices PF'!$E$50), P92*'Indices PF'!$J$48,   IF(('Funções Dados'!P92&lt;'Indices PF'!$F$50), P92*'Indices PF'!$K$48, P92*'Indices PF'!$L$48)),    IF((Q92&gt;='Indices PF'!$D$49),    IF(('Funções Dados'!P92&lt;'Indices PF'!$E$50), P92*'Indices PF'!$J$49,    IF(('Funções Dados'!P92&lt;'Indices PF'!$F$50), P92*'Indices PF'!$K$49, P92*'Indices PF'!$L$49))))))</f>
        <v/>
      </c>
      <c r="V92" s="131"/>
      <c r="W92" s="131"/>
      <c r="X92" s="131"/>
      <c r="Y92" s="131"/>
      <c r="Z92" s="121"/>
      <c r="AA92" s="131"/>
      <c r="AB92" s="152" t="str">
        <f aca="false">IF(ISBLANK(AA92),"",IF(Z92="YES",(AA92*(SUM(T92:U92))/100),""))</f>
        <v/>
      </c>
      <c r="AC92" s="129"/>
      <c r="AD92" s="154"/>
      <c r="AE92" s="129"/>
      <c r="AF92" s="128"/>
      <c r="AG92" s="128"/>
      <c r="AH92" s="33"/>
    </row>
    <row r="93" customFormat="false" ht="12.75" hidden="false" customHeight="true" outlineLevel="0" collapsed="false">
      <c r="A93" s="87"/>
      <c r="B93" s="111"/>
      <c r="C93" s="126"/>
      <c r="D93" s="131"/>
      <c r="E93" s="131"/>
      <c r="F93" s="131"/>
      <c r="G93" s="131"/>
      <c r="H93" s="131"/>
      <c r="I93" s="119" t="str">
        <f aca="false">IF(AND(ISTEXT(K93),ISTEXT(L93)),"",SUM(K93:L93)*'Indices PF'!$E$54)</f>
        <v/>
      </c>
      <c r="J93" s="150" t="str">
        <f aca="false">IF(OR(ISBLANK(E93),ISBLANK(F93)),"",  IF(D93="ILF",   IF((F93&lt;='Indices PF'!$D$31),   IF(('Funções Dados'!E93&lt;'Indices PF'!$E$34), 'Indices PF'!$E$31,   IF(('Funções Dados'!E93&lt;'Indices PF'!$F$34), 'Indices PF'!$F$31, 'Indices PF'!$G$31)),    IF((F93&lt;='Indices PF'!$D$32),    IF(('Funções Dados'!E93&lt;'Indices PF'!$E$34), 'Indices PF'!$E$32,    IF(('Funções Dados'!E93&lt;'Indices PF'!$F$34), 'Indices PF'!$F$32, 'Indices PF'!$G$32)),     IF((F93&gt;='Indices PF'!$D$33),     IF(('Funções Dados'!E93&lt;'Indices PF'!$E$34), 'Indices PF'!$E$33,     IF(('Funções Dados'!E93&lt;'Indices PF'!$F$34), 'Indices PF'!$F$33, 'Indices PF'!$G$33))))),     IF((F93&lt;='Indices PF'!$D$39),      IF(('Funções Dados'!E93&lt;'Indices PF'!$E$42), 'Indices PF'!$E$39,      IF(('Funções Dados'!E93&lt;'Indices PF'!$F$42), 'Indices PF'!$F$39, 'Indices PF'!$G$39)),       IF((F93&lt;='Indices PF'!$D$40),       IF(('Funções Dados'!E93&lt;'Indices PF'!$E$42), 'Indices PF'!$E$40,       IF(('Funções Dados'!E93&lt;'Indices PF'!$F$42), 'Indices PF'!$F$40, 'Indices PF'!$G$40)),        IF((F93&gt;='Indices PF'!$D$41),        IF(('Funções Dados'!E93&lt;'Indices PF'!$E$42), 'Indices PF'!$E$41,        IF(('Funções Dados'!E93&lt;'Indices PF'!$F$42), 'Indices PF'!$F$41, 'Indices PF'!$G$41)))))))</f>
        <v/>
      </c>
      <c r="K93" s="120" t="str">
        <f aca="false">IF(OR(ISBLANK(E93),ISBLANK(F93)),"",  IF(D93="ILF",   IF((F93&lt;='Indices PF'!$D$31),   IF(('Funções Dados'!E93&lt;'Indices PF'!$E$34), E93*'Indices PF'!$J$31,   IF(('Funções Dados'!E93&lt;'Indices PF'!$F$34), E93*'Indices PF'!$K$31, E93*'Indices PF'!$L$31)),    IF((F93&lt;='Indices PF'!$D$32),    IF(('Funções Dados'!E93&lt;'Indices PF'!$E$34), E93*'Indices PF'!$J$32,    IF(('Funções Dados'!E93&lt;'Indices PF'!$F$34), E93*'Indices PF'!$K$32, E93*'Indices PF'!$L$32)),     IF((F93&gt;='Indices PF'!$D$33),     IF(('Funções Dados'!E93&lt;'Indices PF'!$E$34), E93*'Indices PF'!$J$33,     IF(('Funções Dados'!E93&lt;'Indices PF'!$F$34), E93*'Indices PF'!$K$33, E93*'Indices PF'!$L$33))))),     IF((F93&lt;='Indices PF'!$D$39),      IF(('Funções Dados'!E93&lt;'Indices PF'!$E$42), E93*'Indices PF'!$J$39,      IF(('Funções Dados'!E93&lt;'Indices PF'!$F$42), E93*'Indices PF'!$K$39, E93*'Indices PF'!$L$39)),       IF((F93&lt;='Indices PF'!$D$40),       IF(('Funções Dados'!E93&lt;'Indices PF'!$E$42), E93*'Indices PF'!$J$40,       IF(('Funções Dados'!E93&lt;'Indices PF'!$F$42), E93*'Indices PF'!$K$40, E93*'Indices PF'!$L$40)),        IF((F93&gt;='Indices PF'!$D$41),        IF(('Funções Dados'!E93&lt;'Indices PF'!$E$42), E93*'Indices PF'!$J$41,        IF(('Funções Dados'!E93&lt;'Indices PF'!$F$42), E93*'Indices PF'!$K$41, E93*'Indices PF'!$L$41)))))))</f>
        <v/>
      </c>
      <c r="L93" s="151" t="str">
        <f aca="false">IF(OR(ISBLANK(G93),ISBLANK(H93)),"",  IF((H93&lt;='Indices PF'!$D$47),  IF(('Funções Dados'!G93&lt;'Indices PF'!$E$50), G93*'Indices PF'!$J$47,  IF(('Funções Dados'!G93&lt;'Indices PF'!$F$50), G93*'Indices PF'!$K$47, G93*'Indices PF'!$L$47)),   IF((H93&lt;='Indices PF'!$D$48),   IF(('Funções Dados'!G93&lt;'Indices PF'!$E$50), G93*'Indices PF'!$J$48,   IF(('Funções Dados'!G93&lt;'Indices PF'!$F$50), G93*'Indices PF'!$K$48, G93*'Indices PF'!$L$48)),    IF((H93&gt;='Indices PF'!$D$49),    IF(('Funções Dados'!G93&lt;'Indices PF'!$E$50), G93*'Indices PF'!$J$49,    IF(('Funções Dados'!G93&lt;'Indices PF'!$F$50), G93*'Indices PF'!$K$49, G93*'Indices PF'!$L$49))))))</f>
        <v/>
      </c>
      <c r="M93" s="131"/>
      <c r="N93" s="121"/>
      <c r="O93" s="121"/>
      <c r="P93" s="121"/>
      <c r="Q93" s="131"/>
      <c r="R93" s="119" t="str">
        <f aca="false">IF(AND(ISTEXT(T93),ISTEXT(U93)),"",SUM(T93:U93)*'Indices PF'!$E$54)</f>
        <v/>
      </c>
      <c r="S93" s="119" t="str">
        <f aca="false">IF(OR(ISBLANK(N93),ISBLANK(O93)),"",  IF(M93="ILF",   IF((O93&lt;='Indices PF'!$D$31),   IF(('Funções Dados'!N93&lt;'Indices PF'!$E$34), 'Indices PF'!$E$31,   IF(('Funções Dados'!N93&lt;'Indices PF'!$F$34), 'Indices PF'!$F$31, 'Indices PF'!$G$31)),    IF((O93&lt;='Indices PF'!$D$32),    IF(('Funções Dados'!N93&lt;'Indices PF'!$E$34), 'Indices PF'!$E$32,    IF(('Funções Dados'!N93&lt;'Indices PF'!$F$34), 'Indices PF'!$F$32, 'Indices PF'!$G$32)),     IF((O93&gt;='Indices PF'!$D$33),     IF(('Funções Dados'!N93&lt;'Indices PF'!$E$34), 'Indices PF'!$E$33,     IF(('Funções Dados'!N93&lt;'Indices PF'!$F$34), 'Indices PF'!$F$33, 'Indices PF'!$G$33))))),     IF((O93&lt;='Indices PF'!$D$39),      IF(('Funções Dados'!N93&lt;'Indices PF'!$E$42), 'Indices PF'!$E$39,      IF(('Funções Dados'!N93&lt;'Indices PF'!$F$42), 'Indices PF'!$F$39, 'Indices PF'!$G$39)),       IF((O93&lt;='Indices PF'!$D$40),       IF(('Funções Dados'!N93&lt;'Indices PF'!$E$42), 'Indices PF'!$E$40,       IF(('Funções Dados'!N93&lt;'Indices PF'!$F$42), 'Indices PF'!$F$40, 'Indices PF'!$G$40)),        IF((O93&gt;='Indices PF'!$D$41),        IF(('Funções Dados'!N93&lt;'Indices PF'!$E$42), 'Indices PF'!$E$41,        IF(('Funções Dados'!N93&lt;'Indices PF'!$F$42), 'Indices PF'!$F$41, 'Indices PF'!$G$41)))))))</f>
        <v/>
      </c>
      <c r="T93" s="120" t="str">
        <f aca="false">IF(OR(ISBLANK(N93),ISBLANK(O93)),"",  IF(M93="ILF",   IF((O93&lt;='Indices PF'!$D$31),   IF(('Funções Dados'!N93&lt;'Indices PF'!$E$34), N93*'Indices PF'!$J$31,   IF(('Funções Dados'!N93&lt;'Indices PF'!$F$34), N93*'Indices PF'!$K$31, N93*'Indices PF'!$L$31)),    IF((O93&lt;='Indices PF'!$D$32),    IF(('Funções Dados'!N93&lt;'Indices PF'!$E$34), N93*'Indices PF'!$J$32,    IF(('Funções Dados'!N93&lt;'Indices PF'!$F$34), N93*'Indices PF'!$K$32, N93*'Indices PF'!$L$32)),     IF((O93&gt;='Indices PF'!$D$33),     IF(('Funções Dados'!N93&lt;'Indices PF'!$E$34), N93*'Indices PF'!$J$33,     IF(('Funções Dados'!N93&lt;'Indices PF'!$F$34), N93*'Indices PF'!$K$33, N93*'Indices PF'!$L$33))))),     IF((O93&lt;='Indices PF'!$D$39),      IF(('Funções Dados'!N93&lt;'Indices PF'!$E$42), N93*'Indices PF'!$J$39,      IF(('Funções Dados'!N93&lt;'Indices PF'!$F$42), N93*'Indices PF'!$K$39, N93*'Indices PF'!$L$39)),       IF((O93&lt;='Indices PF'!$D$40),       IF(('Funções Dados'!N93&lt;'Indices PF'!$E$42), N93*'Indices PF'!$J$40,       IF(('Funções Dados'!N93&lt;'Indices PF'!$F$42), N93*'Indices PF'!$K$40, N93*'Indices PF'!$L$40)),        IF((O93&gt;='Indices PF'!$D$41),        IF(('Funções Dados'!N93&lt;'Indices PF'!$E$42), N93*'Indices PF'!$J$41,        IF(('Funções Dados'!N93&lt;'Indices PF'!$F$42), N93*'Indices PF'!$K$41, N93*'Indices PF'!$L$41)))))))</f>
        <v/>
      </c>
      <c r="U93" s="120" t="str">
        <f aca="false">IF(OR(ISBLANK(P93),ISBLANK(Q93)),"",  IF((Q93&lt;='Indices PF'!$D$47),  IF(('Funções Dados'!P93&lt;'Indices PF'!$E$50), P93*'Indices PF'!$J$47,  IF(('Funções Dados'!P93&lt;'Indices PF'!$F$50), P93*'Indices PF'!$K$47, P93*'Indices PF'!$L$47)),   IF((Q93&lt;='Indices PF'!$D$48),   IF(('Funções Dados'!P93&lt;'Indices PF'!$E$50), P93*'Indices PF'!$J$48,   IF(('Funções Dados'!P93&lt;'Indices PF'!$F$50), P93*'Indices PF'!$K$48, P93*'Indices PF'!$L$48)),    IF((Q93&gt;='Indices PF'!$D$49),    IF(('Funções Dados'!P93&lt;'Indices PF'!$E$50), P93*'Indices PF'!$J$49,    IF(('Funções Dados'!P93&lt;'Indices PF'!$F$50), P93*'Indices PF'!$K$49, P93*'Indices PF'!$L$49))))))</f>
        <v/>
      </c>
      <c r="V93" s="131"/>
      <c r="W93" s="131"/>
      <c r="X93" s="131"/>
      <c r="Y93" s="131"/>
      <c r="Z93" s="121"/>
      <c r="AA93" s="131"/>
      <c r="AB93" s="152" t="str">
        <f aca="false">IF(ISBLANK(AA93),"",IF(Z93="YES",(AA93*(SUM(T93:U93))/100),""))</f>
        <v/>
      </c>
      <c r="AC93" s="129"/>
      <c r="AD93" s="154"/>
      <c r="AE93" s="129"/>
      <c r="AF93" s="128"/>
      <c r="AG93" s="128"/>
      <c r="AH93" s="33"/>
    </row>
    <row r="94" customFormat="false" ht="12.75" hidden="false" customHeight="true" outlineLevel="0" collapsed="false">
      <c r="A94" s="87"/>
      <c r="B94" s="111"/>
      <c r="C94" s="126"/>
      <c r="D94" s="131"/>
      <c r="E94" s="131"/>
      <c r="F94" s="131"/>
      <c r="G94" s="131"/>
      <c r="H94" s="131"/>
      <c r="I94" s="119" t="str">
        <f aca="false">IF(AND(ISTEXT(K94),ISTEXT(L94)),"",SUM(K94:L94)*'Indices PF'!$E$54)</f>
        <v/>
      </c>
      <c r="J94" s="150" t="str">
        <f aca="false">IF(OR(ISBLANK(E94),ISBLANK(F94)),"",  IF(D94="ILF",   IF((F94&lt;='Indices PF'!$D$31),   IF(('Funções Dados'!E94&lt;'Indices PF'!$E$34), 'Indices PF'!$E$31,   IF(('Funções Dados'!E94&lt;'Indices PF'!$F$34), 'Indices PF'!$F$31, 'Indices PF'!$G$31)),    IF((F94&lt;='Indices PF'!$D$32),    IF(('Funções Dados'!E94&lt;'Indices PF'!$E$34), 'Indices PF'!$E$32,    IF(('Funções Dados'!E94&lt;'Indices PF'!$F$34), 'Indices PF'!$F$32, 'Indices PF'!$G$32)),     IF((F94&gt;='Indices PF'!$D$33),     IF(('Funções Dados'!E94&lt;'Indices PF'!$E$34), 'Indices PF'!$E$33,     IF(('Funções Dados'!E94&lt;'Indices PF'!$F$34), 'Indices PF'!$F$33, 'Indices PF'!$G$33))))),     IF((F94&lt;='Indices PF'!$D$39),      IF(('Funções Dados'!E94&lt;'Indices PF'!$E$42), 'Indices PF'!$E$39,      IF(('Funções Dados'!E94&lt;'Indices PF'!$F$42), 'Indices PF'!$F$39, 'Indices PF'!$G$39)),       IF((F94&lt;='Indices PF'!$D$40),       IF(('Funções Dados'!E94&lt;'Indices PF'!$E$42), 'Indices PF'!$E$40,       IF(('Funções Dados'!E94&lt;'Indices PF'!$F$42), 'Indices PF'!$F$40, 'Indices PF'!$G$40)),        IF((F94&gt;='Indices PF'!$D$41),        IF(('Funções Dados'!E94&lt;'Indices PF'!$E$42), 'Indices PF'!$E$41,        IF(('Funções Dados'!E94&lt;'Indices PF'!$F$42), 'Indices PF'!$F$41, 'Indices PF'!$G$41)))))))</f>
        <v/>
      </c>
      <c r="K94" s="120" t="str">
        <f aca="false">IF(OR(ISBLANK(E94),ISBLANK(F94)),"",  IF(D94="ILF",   IF((F94&lt;='Indices PF'!$D$31),   IF(('Funções Dados'!E94&lt;'Indices PF'!$E$34), E94*'Indices PF'!$J$31,   IF(('Funções Dados'!E94&lt;'Indices PF'!$F$34), E94*'Indices PF'!$K$31, E94*'Indices PF'!$L$31)),    IF((F94&lt;='Indices PF'!$D$32),    IF(('Funções Dados'!E94&lt;'Indices PF'!$E$34), E94*'Indices PF'!$J$32,    IF(('Funções Dados'!E94&lt;'Indices PF'!$F$34), E94*'Indices PF'!$K$32, E94*'Indices PF'!$L$32)),     IF((F94&gt;='Indices PF'!$D$33),     IF(('Funções Dados'!E94&lt;'Indices PF'!$E$34), E94*'Indices PF'!$J$33,     IF(('Funções Dados'!E94&lt;'Indices PF'!$F$34), E94*'Indices PF'!$K$33, E94*'Indices PF'!$L$33))))),     IF((F94&lt;='Indices PF'!$D$39),      IF(('Funções Dados'!E94&lt;'Indices PF'!$E$42), E94*'Indices PF'!$J$39,      IF(('Funções Dados'!E94&lt;'Indices PF'!$F$42), E94*'Indices PF'!$K$39, E94*'Indices PF'!$L$39)),       IF((F94&lt;='Indices PF'!$D$40),       IF(('Funções Dados'!E94&lt;'Indices PF'!$E$42), E94*'Indices PF'!$J$40,       IF(('Funções Dados'!E94&lt;'Indices PF'!$F$42), E94*'Indices PF'!$K$40, E94*'Indices PF'!$L$40)),        IF((F94&gt;='Indices PF'!$D$41),        IF(('Funções Dados'!E94&lt;'Indices PF'!$E$42), E94*'Indices PF'!$J$41,        IF(('Funções Dados'!E94&lt;'Indices PF'!$F$42), E94*'Indices PF'!$K$41, E94*'Indices PF'!$L$41)))))))</f>
        <v/>
      </c>
      <c r="L94" s="151" t="str">
        <f aca="false">IF(OR(ISBLANK(G94),ISBLANK(H94)),"",  IF((H94&lt;='Indices PF'!$D$47),  IF(('Funções Dados'!G94&lt;'Indices PF'!$E$50), G94*'Indices PF'!$J$47,  IF(('Funções Dados'!G94&lt;'Indices PF'!$F$50), G94*'Indices PF'!$K$47, G94*'Indices PF'!$L$47)),   IF((H94&lt;='Indices PF'!$D$48),   IF(('Funções Dados'!G94&lt;'Indices PF'!$E$50), G94*'Indices PF'!$J$48,   IF(('Funções Dados'!G94&lt;'Indices PF'!$F$50), G94*'Indices PF'!$K$48, G94*'Indices PF'!$L$48)),    IF((H94&gt;='Indices PF'!$D$49),    IF(('Funções Dados'!G94&lt;'Indices PF'!$E$50), G94*'Indices PF'!$J$49,    IF(('Funções Dados'!G94&lt;'Indices PF'!$F$50), G94*'Indices PF'!$K$49, G94*'Indices PF'!$L$49))))))</f>
        <v/>
      </c>
      <c r="M94" s="131"/>
      <c r="N94" s="121"/>
      <c r="O94" s="121"/>
      <c r="P94" s="121"/>
      <c r="Q94" s="131"/>
      <c r="R94" s="119" t="str">
        <f aca="false">IF(AND(ISTEXT(T94),ISTEXT(U94)),"",SUM(T94:U94)*'Indices PF'!$E$54)</f>
        <v/>
      </c>
      <c r="S94" s="119" t="str">
        <f aca="false">IF(OR(ISBLANK(N94),ISBLANK(O94)),"",  IF(M94="ILF",   IF((O94&lt;='Indices PF'!$D$31),   IF(('Funções Dados'!N94&lt;'Indices PF'!$E$34), 'Indices PF'!$E$31,   IF(('Funções Dados'!N94&lt;'Indices PF'!$F$34), 'Indices PF'!$F$31, 'Indices PF'!$G$31)),    IF((O94&lt;='Indices PF'!$D$32),    IF(('Funções Dados'!N94&lt;'Indices PF'!$E$34), 'Indices PF'!$E$32,    IF(('Funções Dados'!N94&lt;'Indices PF'!$F$34), 'Indices PF'!$F$32, 'Indices PF'!$G$32)),     IF((O94&gt;='Indices PF'!$D$33),     IF(('Funções Dados'!N94&lt;'Indices PF'!$E$34), 'Indices PF'!$E$33,     IF(('Funções Dados'!N94&lt;'Indices PF'!$F$34), 'Indices PF'!$F$33, 'Indices PF'!$G$33))))),     IF((O94&lt;='Indices PF'!$D$39),      IF(('Funções Dados'!N94&lt;'Indices PF'!$E$42), 'Indices PF'!$E$39,      IF(('Funções Dados'!N94&lt;'Indices PF'!$F$42), 'Indices PF'!$F$39, 'Indices PF'!$G$39)),       IF((O94&lt;='Indices PF'!$D$40),       IF(('Funções Dados'!N94&lt;'Indices PF'!$E$42), 'Indices PF'!$E$40,       IF(('Funções Dados'!N94&lt;'Indices PF'!$F$42), 'Indices PF'!$F$40, 'Indices PF'!$G$40)),        IF((O94&gt;='Indices PF'!$D$41),        IF(('Funções Dados'!N94&lt;'Indices PF'!$E$42), 'Indices PF'!$E$41,        IF(('Funções Dados'!N94&lt;'Indices PF'!$F$42), 'Indices PF'!$F$41, 'Indices PF'!$G$41)))))))</f>
        <v/>
      </c>
      <c r="T94" s="120" t="str">
        <f aca="false">IF(OR(ISBLANK(N94),ISBLANK(O94)),"",  IF(M94="ILF",   IF((O94&lt;='Indices PF'!$D$31),   IF(('Funções Dados'!N94&lt;'Indices PF'!$E$34), N94*'Indices PF'!$J$31,   IF(('Funções Dados'!N94&lt;'Indices PF'!$F$34), N94*'Indices PF'!$K$31, N94*'Indices PF'!$L$31)),    IF((O94&lt;='Indices PF'!$D$32),    IF(('Funções Dados'!N94&lt;'Indices PF'!$E$34), N94*'Indices PF'!$J$32,    IF(('Funções Dados'!N94&lt;'Indices PF'!$F$34), N94*'Indices PF'!$K$32, N94*'Indices PF'!$L$32)),     IF((O94&gt;='Indices PF'!$D$33),     IF(('Funções Dados'!N94&lt;'Indices PF'!$E$34), N94*'Indices PF'!$J$33,     IF(('Funções Dados'!N94&lt;'Indices PF'!$F$34), N94*'Indices PF'!$K$33, N94*'Indices PF'!$L$33))))),     IF((O94&lt;='Indices PF'!$D$39),      IF(('Funções Dados'!N94&lt;'Indices PF'!$E$42), N94*'Indices PF'!$J$39,      IF(('Funções Dados'!N94&lt;'Indices PF'!$F$42), N94*'Indices PF'!$K$39, N94*'Indices PF'!$L$39)),       IF((O94&lt;='Indices PF'!$D$40),       IF(('Funções Dados'!N94&lt;'Indices PF'!$E$42), N94*'Indices PF'!$J$40,       IF(('Funções Dados'!N94&lt;'Indices PF'!$F$42), N94*'Indices PF'!$K$40, N94*'Indices PF'!$L$40)),        IF((O94&gt;='Indices PF'!$D$41),        IF(('Funções Dados'!N94&lt;'Indices PF'!$E$42), N94*'Indices PF'!$J$41,        IF(('Funções Dados'!N94&lt;'Indices PF'!$F$42), N94*'Indices PF'!$K$41, N94*'Indices PF'!$L$41)))))))</f>
        <v/>
      </c>
      <c r="U94" s="120" t="str">
        <f aca="false">IF(OR(ISBLANK(P94),ISBLANK(Q94)),"",  IF((Q94&lt;='Indices PF'!$D$47),  IF(('Funções Dados'!P94&lt;'Indices PF'!$E$50), P94*'Indices PF'!$J$47,  IF(('Funções Dados'!P94&lt;'Indices PF'!$F$50), P94*'Indices PF'!$K$47, P94*'Indices PF'!$L$47)),   IF((Q94&lt;='Indices PF'!$D$48),   IF(('Funções Dados'!P94&lt;'Indices PF'!$E$50), P94*'Indices PF'!$J$48,   IF(('Funções Dados'!P94&lt;'Indices PF'!$F$50), P94*'Indices PF'!$K$48, P94*'Indices PF'!$L$48)),    IF((Q94&gt;='Indices PF'!$D$49),    IF(('Funções Dados'!P94&lt;'Indices PF'!$E$50), P94*'Indices PF'!$J$49,    IF(('Funções Dados'!P94&lt;'Indices PF'!$F$50), P94*'Indices PF'!$K$49, P94*'Indices PF'!$L$49))))))</f>
        <v/>
      </c>
      <c r="V94" s="131"/>
      <c r="W94" s="131"/>
      <c r="X94" s="131"/>
      <c r="Y94" s="131"/>
      <c r="Z94" s="121"/>
      <c r="AA94" s="131"/>
      <c r="AB94" s="152" t="str">
        <f aca="false">IF(ISBLANK(AA94),"",IF(Z94="YES",(AA94*(SUM(T94:U94))/100),""))</f>
        <v/>
      </c>
      <c r="AC94" s="129"/>
      <c r="AD94" s="154"/>
      <c r="AE94" s="129"/>
      <c r="AF94" s="128"/>
      <c r="AG94" s="128"/>
      <c r="AH94" s="33"/>
    </row>
    <row r="95" customFormat="false" ht="12.75" hidden="false" customHeight="true" outlineLevel="0" collapsed="false">
      <c r="A95" s="87"/>
      <c r="B95" s="111"/>
      <c r="C95" s="126"/>
      <c r="D95" s="131"/>
      <c r="E95" s="131"/>
      <c r="F95" s="131"/>
      <c r="G95" s="131"/>
      <c r="H95" s="131"/>
      <c r="I95" s="119" t="str">
        <f aca="false">IF(AND(ISTEXT(K95),ISTEXT(L95)),"",SUM(K95:L95)*'Indices PF'!$E$54)</f>
        <v/>
      </c>
      <c r="J95" s="150" t="str">
        <f aca="false">IF(OR(ISBLANK(E95),ISBLANK(F95)),"",  IF(D95="ILF",   IF((F95&lt;='Indices PF'!$D$31),   IF(('Funções Dados'!E95&lt;'Indices PF'!$E$34), 'Indices PF'!$E$31,   IF(('Funções Dados'!E95&lt;'Indices PF'!$F$34), 'Indices PF'!$F$31, 'Indices PF'!$G$31)),    IF((F95&lt;='Indices PF'!$D$32),    IF(('Funções Dados'!E95&lt;'Indices PF'!$E$34), 'Indices PF'!$E$32,    IF(('Funções Dados'!E95&lt;'Indices PF'!$F$34), 'Indices PF'!$F$32, 'Indices PF'!$G$32)),     IF((F95&gt;='Indices PF'!$D$33),     IF(('Funções Dados'!E95&lt;'Indices PF'!$E$34), 'Indices PF'!$E$33,     IF(('Funções Dados'!E95&lt;'Indices PF'!$F$34), 'Indices PF'!$F$33, 'Indices PF'!$G$33))))),     IF((F95&lt;='Indices PF'!$D$39),      IF(('Funções Dados'!E95&lt;'Indices PF'!$E$42), 'Indices PF'!$E$39,      IF(('Funções Dados'!E95&lt;'Indices PF'!$F$42), 'Indices PF'!$F$39, 'Indices PF'!$G$39)),       IF((F95&lt;='Indices PF'!$D$40),       IF(('Funções Dados'!E95&lt;'Indices PF'!$E$42), 'Indices PF'!$E$40,       IF(('Funções Dados'!E95&lt;'Indices PF'!$F$42), 'Indices PF'!$F$40, 'Indices PF'!$G$40)),        IF((F95&gt;='Indices PF'!$D$41),        IF(('Funções Dados'!E95&lt;'Indices PF'!$E$42), 'Indices PF'!$E$41,        IF(('Funções Dados'!E95&lt;'Indices PF'!$F$42), 'Indices PF'!$F$41, 'Indices PF'!$G$41)))))))</f>
        <v/>
      </c>
      <c r="K95" s="120" t="str">
        <f aca="false">IF(OR(ISBLANK(E95),ISBLANK(F95)),"",  IF(D95="ILF",   IF((F95&lt;='Indices PF'!$D$31),   IF(('Funções Dados'!E95&lt;'Indices PF'!$E$34), E95*'Indices PF'!$J$31,   IF(('Funções Dados'!E95&lt;'Indices PF'!$F$34), E95*'Indices PF'!$K$31, E95*'Indices PF'!$L$31)),    IF((F95&lt;='Indices PF'!$D$32),    IF(('Funções Dados'!E95&lt;'Indices PF'!$E$34), E95*'Indices PF'!$J$32,    IF(('Funções Dados'!E95&lt;'Indices PF'!$F$34), E95*'Indices PF'!$K$32, E95*'Indices PF'!$L$32)),     IF((F95&gt;='Indices PF'!$D$33),     IF(('Funções Dados'!E95&lt;'Indices PF'!$E$34), E95*'Indices PF'!$J$33,     IF(('Funções Dados'!E95&lt;'Indices PF'!$F$34), E95*'Indices PF'!$K$33, E95*'Indices PF'!$L$33))))),     IF((F95&lt;='Indices PF'!$D$39),      IF(('Funções Dados'!E95&lt;'Indices PF'!$E$42), E95*'Indices PF'!$J$39,      IF(('Funções Dados'!E95&lt;'Indices PF'!$F$42), E95*'Indices PF'!$K$39, E95*'Indices PF'!$L$39)),       IF((F95&lt;='Indices PF'!$D$40),       IF(('Funções Dados'!E95&lt;'Indices PF'!$E$42), E95*'Indices PF'!$J$40,       IF(('Funções Dados'!E95&lt;'Indices PF'!$F$42), E95*'Indices PF'!$K$40, E95*'Indices PF'!$L$40)),        IF((F95&gt;='Indices PF'!$D$41),        IF(('Funções Dados'!E95&lt;'Indices PF'!$E$42), E95*'Indices PF'!$J$41,        IF(('Funções Dados'!E95&lt;'Indices PF'!$F$42), E95*'Indices PF'!$K$41, E95*'Indices PF'!$L$41)))))))</f>
        <v/>
      </c>
      <c r="L95" s="151" t="str">
        <f aca="false">IF(OR(ISBLANK(G95),ISBLANK(H95)),"",  IF((H95&lt;='Indices PF'!$D$47),  IF(('Funções Dados'!G95&lt;'Indices PF'!$E$50), G95*'Indices PF'!$J$47,  IF(('Funções Dados'!G95&lt;'Indices PF'!$F$50), G95*'Indices PF'!$K$47, G95*'Indices PF'!$L$47)),   IF((H95&lt;='Indices PF'!$D$48),   IF(('Funções Dados'!G95&lt;'Indices PF'!$E$50), G95*'Indices PF'!$J$48,   IF(('Funções Dados'!G95&lt;'Indices PF'!$F$50), G95*'Indices PF'!$K$48, G95*'Indices PF'!$L$48)),    IF((H95&gt;='Indices PF'!$D$49),    IF(('Funções Dados'!G95&lt;'Indices PF'!$E$50), G95*'Indices PF'!$J$49,    IF(('Funções Dados'!G95&lt;'Indices PF'!$F$50), G95*'Indices PF'!$K$49, G95*'Indices PF'!$L$49))))))</f>
        <v/>
      </c>
      <c r="M95" s="131"/>
      <c r="N95" s="121"/>
      <c r="O95" s="121"/>
      <c r="P95" s="121"/>
      <c r="Q95" s="131"/>
      <c r="R95" s="119" t="str">
        <f aca="false">IF(AND(ISTEXT(T95),ISTEXT(U95)),"",SUM(T95:U95)*'Indices PF'!$E$54)</f>
        <v/>
      </c>
      <c r="S95" s="119" t="str">
        <f aca="false">IF(OR(ISBLANK(N95),ISBLANK(O95)),"",  IF(M95="ILF",   IF((O95&lt;='Indices PF'!$D$31),   IF(('Funções Dados'!N95&lt;'Indices PF'!$E$34), 'Indices PF'!$E$31,   IF(('Funções Dados'!N95&lt;'Indices PF'!$F$34), 'Indices PF'!$F$31, 'Indices PF'!$G$31)),    IF((O95&lt;='Indices PF'!$D$32),    IF(('Funções Dados'!N95&lt;'Indices PF'!$E$34), 'Indices PF'!$E$32,    IF(('Funções Dados'!N95&lt;'Indices PF'!$F$34), 'Indices PF'!$F$32, 'Indices PF'!$G$32)),     IF((O95&gt;='Indices PF'!$D$33),     IF(('Funções Dados'!N95&lt;'Indices PF'!$E$34), 'Indices PF'!$E$33,     IF(('Funções Dados'!N95&lt;'Indices PF'!$F$34), 'Indices PF'!$F$33, 'Indices PF'!$G$33))))),     IF((O95&lt;='Indices PF'!$D$39),      IF(('Funções Dados'!N95&lt;'Indices PF'!$E$42), 'Indices PF'!$E$39,      IF(('Funções Dados'!N95&lt;'Indices PF'!$F$42), 'Indices PF'!$F$39, 'Indices PF'!$G$39)),       IF((O95&lt;='Indices PF'!$D$40),       IF(('Funções Dados'!N95&lt;'Indices PF'!$E$42), 'Indices PF'!$E$40,       IF(('Funções Dados'!N95&lt;'Indices PF'!$F$42), 'Indices PF'!$F$40, 'Indices PF'!$G$40)),        IF((O95&gt;='Indices PF'!$D$41),        IF(('Funções Dados'!N95&lt;'Indices PF'!$E$42), 'Indices PF'!$E$41,        IF(('Funções Dados'!N95&lt;'Indices PF'!$F$42), 'Indices PF'!$F$41, 'Indices PF'!$G$41)))))))</f>
        <v/>
      </c>
      <c r="T95" s="120" t="str">
        <f aca="false">IF(OR(ISBLANK(N95),ISBLANK(O95)),"",  IF(M95="ILF",   IF((O95&lt;='Indices PF'!$D$31),   IF(('Funções Dados'!N95&lt;'Indices PF'!$E$34), N95*'Indices PF'!$J$31,   IF(('Funções Dados'!N95&lt;'Indices PF'!$F$34), N95*'Indices PF'!$K$31, N95*'Indices PF'!$L$31)),    IF((O95&lt;='Indices PF'!$D$32),    IF(('Funções Dados'!N95&lt;'Indices PF'!$E$34), N95*'Indices PF'!$J$32,    IF(('Funções Dados'!N95&lt;'Indices PF'!$F$34), N95*'Indices PF'!$K$32, N95*'Indices PF'!$L$32)),     IF((O95&gt;='Indices PF'!$D$33),     IF(('Funções Dados'!N95&lt;'Indices PF'!$E$34), N95*'Indices PF'!$J$33,     IF(('Funções Dados'!N95&lt;'Indices PF'!$F$34), N95*'Indices PF'!$K$33, N95*'Indices PF'!$L$33))))),     IF((O95&lt;='Indices PF'!$D$39),      IF(('Funções Dados'!N95&lt;'Indices PF'!$E$42), N95*'Indices PF'!$J$39,      IF(('Funções Dados'!N95&lt;'Indices PF'!$F$42), N95*'Indices PF'!$K$39, N95*'Indices PF'!$L$39)),       IF((O95&lt;='Indices PF'!$D$40),       IF(('Funções Dados'!N95&lt;'Indices PF'!$E$42), N95*'Indices PF'!$J$40,       IF(('Funções Dados'!N95&lt;'Indices PF'!$F$42), N95*'Indices PF'!$K$40, N95*'Indices PF'!$L$40)),        IF((O95&gt;='Indices PF'!$D$41),        IF(('Funções Dados'!N95&lt;'Indices PF'!$E$42), N95*'Indices PF'!$J$41,        IF(('Funções Dados'!N95&lt;'Indices PF'!$F$42), N95*'Indices PF'!$K$41, N95*'Indices PF'!$L$41)))))))</f>
        <v/>
      </c>
      <c r="U95" s="120" t="str">
        <f aca="false">IF(OR(ISBLANK(P95),ISBLANK(Q95)),"",  IF((Q95&lt;='Indices PF'!$D$47),  IF(('Funções Dados'!P95&lt;'Indices PF'!$E$50), P95*'Indices PF'!$J$47,  IF(('Funções Dados'!P95&lt;'Indices PF'!$F$50), P95*'Indices PF'!$K$47, P95*'Indices PF'!$L$47)),   IF((Q95&lt;='Indices PF'!$D$48),   IF(('Funções Dados'!P95&lt;'Indices PF'!$E$50), P95*'Indices PF'!$J$48,   IF(('Funções Dados'!P95&lt;'Indices PF'!$F$50), P95*'Indices PF'!$K$48, P95*'Indices PF'!$L$48)),    IF((Q95&gt;='Indices PF'!$D$49),    IF(('Funções Dados'!P95&lt;'Indices PF'!$E$50), P95*'Indices PF'!$J$49,    IF(('Funções Dados'!P95&lt;'Indices PF'!$F$50), P95*'Indices PF'!$K$49, P95*'Indices PF'!$L$49))))))</f>
        <v/>
      </c>
      <c r="V95" s="131"/>
      <c r="W95" s="131"/>
      <c r="X95" s="131"/>
      <c r="Y95" s="131"/>
      <c r="Z95" s="121"/>
      <c r="AA95" s="131"/>
      <c r="AB95" s="152" t="str">
        <f aca="false">IF(ISBLANK(AA95),"",IF(Z95="YES",(AA95*(SUM(T95:U95))/100),""))</f>
        <v/>
      </c>
      <c r="AC95" s="129"/>
      <c r="AD95" s="154"/>
      <c r="AE95" s="129"/>
      <c r="AF95" s="128"/>
      <c r="AG95" s="128"/>
      <c r="AH95" s="33"/>
    </row>
    <row r="96" customFormat="false" ht="12.75" hidden="false" customHeight="true" outlineLevel="0" collapsed="false">
      <c r="A96" s="87"/>
      <c r="B96" s="111"/>
      <c r="C96" s="126"/>
      <c r="D96" s="131"/>
      <c r="E96" s="131"/>
      <c r="F96" s="131"/>
      <c r="G96" s="131"/>
      <c r="H96" s="131"/>
      <c r="I96" s="119" t="str">
        <f aca="false">IF(AND(ISTEXT(K96),ISTEXT(L96)),"",SUM(K96:L96)*'Indices PF'!$E$54)</f>
        <v/>
      </c>
      <c r="J96" s="150" t="str">
        <f aca="false">IF(OR(ISBLANK(E96),ISBLANK(F96)),"",  IF(D96="ILF",   IF((F96&lt;='Indices PF'!$D$31),   IF(('Funções Dados'!E96&lt;'Indices PF'!$E$34), 'Indices PF'!$E$31,   IF(('Funções Dados'!E96&lt;'Indices PF'!$F$34), 'Indices PF'!$F$31, 'Indices PF'!$G$31)),    IF((F96&lt;='Indices PF'!$D$32),    IF(('Funções Dados'!E96&lt;'Indices PF'!$E$34), 'Indices PF'!$E$32,    IF(('Funções Dados'!E96&lt;'Indices PF'!$F$34), 'Indices PF'!$F$32, 'Indices PF'!$G$32)),     IF((F96&gt;='Indices PF'!$D$33),     IF(('Funções Dados'!E96&lt;'Indices PF'!$E$34), 'Indices PF'!$E$33,     IF(('Funções Dados'!E96&lt;'Indices PF'!$F$34), 'Indices PF'!$F$33, 'Indices PF'!$G$33))))),     IF((F96&lt;='Indices PF'!$D$39),      IF(('Funções Dados'!E96&lt;'Indices PF'!$E$42), 'Indices PF'!$E$39,      IF(('Funções Dados'!E96&lt;'Indices PF'!$F$42), 'Indices PF'!$F$39, 'Indices PF'!$G$39)),       IF((F96&lt;='Indices PF'!$D$40),       IF(('Funções Dados'!E96&lt;'Indices PF'!$E$42), 'Indices PF'!$E$40,       IF(('Funções Dados'!E96&lt;'Indices PF'!$F$42), 'Indices PF'!$F$40, 'Indices PF'!$G$40)),        IF((F96&gt;='Indices PF'!$D$41),        IF(('Funções Dados'!E96&lt;'Indices PF'!$E$42), 'Indices PF'!$E$41,        IF(('Funções Dados'!E96&lt;'Indices PF'!$F$42), 'Indices PF'!$F$41, 'Indices PF'!$G$41)))))))</f>
        <v/>
      </c>
      <c r="K96" s="120" t="str">
        <f aca="false">IF(OR(ISBLANK(E96),ISBLANK(F96)),"",  IF(D96="ILF",   IF((F96&lt;='Indices PF'!$D$31),   IF(('Funções Dados'!E96&lt;'Indices PF'!$E$34), E96*'Indices PF'!$J$31,   IF(('Funções Dados'!E96&lt;'Indices PF'!$F$34), E96*'Indices PF'!$K$31, E96*'Indices PF'!$L$31)),    IF((F96&lt;='Indices PF'!$D$32),    IF(('Funções Dados'!E96&lt;'Indices PF'!$E$34), E96*'Indices PF'!$J$32,    IF(('Funções Dados'!E96&lt;'Indices PF'!$F$34), E96*'Indices PF'!$K$32, E96*'Indices PF'!$L$32)),     IF((F96&gt;='Indices PF'!$D$33),     IF(('Funções Dados'!E96&lt;'Indices PF'!$E$34), E96*'Indices PF'!$J$33,     IF(('Funções Dados'!E96&lt;'Indices PF'!$F$34), E96*'Indices PF'!$K$33, E96*'Indices PF'!$L$33))))),     IF((F96&lt;='Indices PF'!$D$39),      IF(('Funções Dados'!E96&lt;'Indices PF'!$E$42), E96*'Indices PF'!$J$39,      IF(('Funções Dados'!E96&lt;'Indices PF'!$F$42), E96*'Indices PF'!$K$39, E96*'Indices PF'!$L$39)),       IF((F96&lt;='Indices PF'!$D$40),       IF(('Funções Dados'!E96&lt;'Indices PF'!$E$42), E96*'Indices PF'!$J$40,       IF(('Funções Dados'!E96&lt;'Indices PF'!$F$42), E96*'Indices PF'!$K$40, E96*'Indices PF'!$L$40)),        IF((F96&gt;='Indices PF'!$D$41),        IF(('Funções Dados'!E96&lt;'Indices PF'!$E$42), E96*'Indices PF'!$J$41,        IF(('Funções Dados'!E96&lt;'Indices PF'!$F$42), E96*'Indices PF'!$K$41, E96*'Indices PF'!$L$41)))))))</f>
        <v/>
      </c>
      <c r="L96" s="151" t="str">
        <f aca="false">IF(OR(ISBLANK(G96),ISBLANK(H96)),"",  IF((H96&lt;='Indices PF'!$D$47),  IF(('Funções Dados'!G96&lt;'Indices PF'!$E$50), G96*'Indices PF'!$J$47,  IF(('Funções Dados'!G96&lt;'Indices PF'!$F$50), G96*'Indices PF'!$K$47, G96*'Indices PF'!$L$47)),   IF((H96&lt;='Indices PF'!$D$48),   IF(('Funções Dados'!G96&lt;'Indices PF'!$E$50), G96*'Indices PF'!$J$48,   IF(('Funções Dados'!G96&lt;'Indices PF'!$F$50), G96*'Indices PF'!$K$48, G96*'Indices PF'!$L$48)),    IF((H96&gt;='Indices PF'!$D$49),    IF(('Funções Dados'!G96&lt;'Indices PF'!$E$50), G96*'Indices PF'!$J$49,    IF(('Funções Dados'!G96&lt;'Indices PF'!$F$50), G96*'Indices PF'!$K$49, G96*'Indices PF'!$L$49))))))</f>
        <v/>
      </c>
      <c r="M96" s="131"/>
      <c r="N96" s="121"/>
      <c r="O96" s="121"/>
      <c r="P96" s="121"/>
      <c r="Q96" s="131"/>
      <c r="R96" s="119" t="str">
        <f aca="false">IF(AND(ISTEXT(T96),ISTEXT(U96)),"",SUM(T96:U96)*'Indices PF'!$E$54)</f>
        <v/>
      </c>
      <c r="S96" s="119" t="str">
        <f aca="false">IF(OR(ISBLANK(N96),ISBLANK(O96)),"",  IF(M96="ILF",   IF((O96&lt;='Indices PF'!$D$31),   IF(('Funções Dados'!N96&lt;'Indices PF'!$E$34), 'Indices PF'!$E$31,   IF(('Funções Dados'!N96&lt;'Indices PF'!$F$34), 'Indices PF'!$F$31, 'Indices PF'!$G$31)),    IF((O96&lt;='Indices PF'!$D$32),    IF(('Funções Dados'!N96&lt;'Indices PF'!$E$34), 'Indices PF'!$E$32,    IF(('Funções Dados'!N96&lt;'Indices PF'!$F$34), 'Indices PF'!$F$32, 'Indices PF'!$G$32)),     IF((O96&gt;='Indices PF'!$D$33),     IF(('Funções Dados'!N96&lt;'Indices PF'!$E$34), 'Indices PF'!$E$33,     IF(('Funções Dados'!N96&lt;'Indices PF'!$F$34), 'Indices PF'!$F$33, 'Indices PF'!$G$33))))),     IF((O96&lt;='Indices PF'!$D$39),      IF(('Funções Dados'!N96&lt;'Indices PF'!$E$42), 'Indices PF'!$E$39,      IF(('Funções Dados'!N96&lt;'Indices PF'!$F$42), 'Indices PF'!$F$39, 'Indices PF'!$G$39)),       IF((O96&lt;='Indices PF'!$D$40),       IF(('Funções Dados'!N96&lt;'Indices PF'!$E$42), 'Indices PF'!$E$40,       IF(('Funções Dados'!N96&lt;'Indices PF'!$F$42), 'Indices PF'!$F$40, 'Indices PF'!$G$40)),        IF((O96&gt;='Indices PF'!$D$41),        IF(('Funções Dados'!N96&lt;'Indices PF'!$E$42), 'Indices PF'!$E$41,        IF(('Funções Dados'!N96&lt;'Indices PF'!$F$42), 'Indices PF'!$F$41, 'Indices PF'!$G$41)))))))</f>
        <v/>
      </c>
      <c r="T96" s="120" t="str">
        <f aca="false">IF(OR(ISBLANK(N96),ISBLANK(O96)),"",  IF(M96="ILF",   IF((O96&lt;='Indices PF'!$D$31),   IF(('Funções Dados'!N96&lt;'Indices PF'!$E$34), N96*'Indices PF'!$J$31,   IF(('Funções Dados'!N96&lt;'Indices PF'!$F$34), N96*'Indices PF'!$K$31, N96*'Indices PF'!$L$31)),    IF((O96&lt;='Indices PF'!$D$32),    IF(('Funções Dados'!N96&lt;'Indices PF'!$E$34), N96*'Indices PF'!$J$32,    IF(('Funções Dados'!N96&lt;'Indices PF'!$F$34), N96*'Indices PF'!$K$32, N96*'Indices PF'!$L$32)),     IF((O96&gt;='Indices PF'!$D$33),     IF(('Funções Dados'!N96&lt;'Indices PF'!$E$34), N96*'Indices PF'!$J$33,     IF(('Funções Dados'!N96&lt;'Indices PF'!$F$34), N96*'Indices PF'!$K$33, N96*'Indices PF'!$L$33))))),     IF((O96&lt;='Indices PF'!$D$39),      IF(('Funções Dados'!N96&lt;'Indices PF'!$E$42), N96*'Indices PF'!$J$39,      IF(('Funções Dados'!N96&lt;'Indices PF'!$F$42), N96*'Indices PF'!$K$39, N96*'Indices PF'!$L$39)),       IF((O96&lt;='Indices PF'!$D$40),       IF(('Funções Dados'!N96&lt;'Indices PF'!$E$42), N96*'Indices PF'!$J$40,       IF(('Funções Dados'!N96&lt;'Indices PF'!$F$42), N96*'Indices PF'!$K$40, N96*'Indices PF'!$L$40)),        IF((O96&gt;='Indices PF'!$D$41),        IF(('Funções Dados'!N96&lt;'Indices PF'!$E$42), N96*'Indices PF'!$J$41,        IF(('Funções Dados'!N96&lt;'Indices PF'!$F$42), N96*'Indices PF'!$K$41, N96*'Indices PF'!$L$41)))))))</f>
        <v/>
      </c>
      <c r="U96" s="120" t="str">
        <f aca="false">IF(OR(ISBLANK(P96),ISBLANK(Q96)),"",  IF((Q96&lt;='Indices PF'!$D$47),  IF(('Funções Dados'!P96&lt;'Indices PF'!$E$50), P96*'Indices PF'!$J$47,  IF(('Funções Dados'!P96&lt;'Indices PF'!$F$50), P96*'Indices PF'!$K$47, P96*'Indices PF'!$L$47)),   IF((Q96&lt;='Indices PF'!$D$48),   IF(('Funções Dados'!P96&lt;'Indices PF'!$E$50), P96*'Indices PF'!$J$48,   IF(('Funções Dados'!P96&lt;'Indices PF'!$F$50), P96*'Indices PF'!$K$48, P96*'Indices PF'!$L$48)),    IF((Q96&gt;='Indices PF'!$D$49),    IF(('Funções Dados'!P96&lt;'Indices PF'!$E$50), P96*'Indices PF'!$J$49,    IF(('Funções Dados'!P96&lt;'Indices PF'!$F$50), P96*'Indices PF'!$K$49, P96*'Indices PF'!$L$49))))))</f>
        <v/>
      </c>
      <c r="V96" s="131"/>
      <c r="W96" s="131"/>
      <c r="X96" s="131"/>
      <c r="Y96" s="131"/>
      <c r="Z96" s="121"/>
      <c r="AA96" s="131"/>
      <c r="AB96" s="152" t="str">
        <f aca="false">IF(ISBLANK(AA96),"",IF(Z96="YES",(AA96*(SUM(T96:U96))/100),""))</f>
        <v/>
      </c>
      <c r="AC96" s="129"/>
      <c r="AD96" s="154"/>
      <c r="AE96" s="129"/>
      <c r="AF96" s="128"/>
      <c r="AG96" s="128"/>
      <c r="AH96" s="33"/>
    </row>
    <row r="97" customFormat="false" ht="12.75" hidden="false" customHeight="true" outlineLevel="0" collapsed="false">
      <c r="A97" s="87"/>
      <c r="B97" s="111"/>
      <c r="C97" s="126"/>
      <c r="D97" s="131"/>
      <c r="E97" s="131"/>
      <c r="F97" s="131"/>
      <c r="G97" s="131"/>
      <c r="H97" s="131"/>
      <c r="I97" s="119" t="str">
        <f aca="false">IF(AND(ISTEXT(K97),ISTEXT(L97)),"",SUM(K97:L97)*'Indices PF'!$E$54)</f>
        <v/>
      </c>
      <c r="J97" s="150" t="str">
        <f aca="false">IF(OR(ISBLANK(E97),ISBLANK(F97)),"",  IF(D97="ILF",   IF((F97&lt;='Indices PF'!$D$31),   IF(('Funções Dados'!E97&lt;'Indices PF'!$E$34), 'Indices PF'!$E$31,   IF(('Funções Dados'!E97&lt;'Indices PF'!$F$34), 'Indices PF'!$F$31, 'Indices PF'!$G$31)),    IF((F97&lt;='Indices PF'!$D$32),    IF(('Funções Dados'!E97&lt;'Indices PF'!$E$34), 'Indices PF'!$E$32,    IF(('Funções Dados'!E97&lt;'Indices PF'!$F$34), 'Indices PF'!$F$32, 'Indices PF'!$G$32)),     IF((F97&gt;='Indices PF'!$D$33),     IF(('Funções Dados'!E97&lt;'Indices PF'!$E$34), 'Indices PF'!$E$33,     IF(('Funções Dados'!E97&lt;'Indices PF'!$F$34), 'Indices PF'!$F$33, 'Indices PF'!$G$33))))),     IF((F97&lt;='Indices PF'!$D$39),      IF(('Funções Dados'!E97&lt;'Indices PF'!$E$42), 'Indices PF'!$E$39,      IF(('Funções Dados'!E97&lt;'Indices PF'!$F$42), 'Indices PF'!$F$39, 'Indices PF'!$G$39)),       IF((F97&lt;='Indices PF'!$D$40),       IF(('Funções Dados'!E97&lt;'Indices PF'!$E$42), 'Indices PF'!$E$40,       IF(('Funções Dados'!E97&lt;'Indices PF'!$F$42), 'Indices PF'!$F$40, 'Indices PF'!$G$40)),        IF((F97&gt;='Indices PF'!$D$41),        IF(('Funções Dados'!E97&lt;'Indices PF'!$E$42), 'Indices PF'!$E$41,        IF(('Funções Dados'!E97&lt;'Indices PF'!$F$42), 'Indices PF'!$F$41, 'Indices PF'!$G$41)))))))</f>
        <v/>
      </c>
      <c r="K97" s="120" t="str">
        <f aca="false">IF(OR(ISBLANK(E97),ISBLANK(F97)),"",  IF(D97="ILF",   IF((F97&lt;='Indices PF'!$D$31),   IF(('Funções Dados'!E97&lt;'Indices PF'!$E$34), E97*'Indices PF'!$J$31,   IF(('Funções Dados'!E97&lt;'Indices PF'!$F$34), E97*'Indices PF'!$K$31, E97*'Indices PF'!$L$31)),    IF((F97&lt;='Indices PF'!$D$32),    IF(('Funções Dados'!E97&lt;'Indices PF'!$E$34), E97*'Indices PF'!$J$32,    IF(('Funções Dados'!E97&lt;'Indices PF'!$F$34), E97*'Indices PF'!$K$32, E97*'Indices PF'!$L$32)),     IF((F97&gt;='Indices PF'!$D$33),     IF(('Funções Dados'!E97&lt;'Indices PF'!$E$34), E97*'Indices PF'!$J$33,     IF(('Funções Dados'!E97&lt;'Indices PF'!$F$34), E97*'Indices PF'!$K$33, E97*'Indices PF'!$L$33))))),     IF((F97&lt;='Indices PF'!$D$39),      IF(('Funções Dados'!E97&lt;'Indices PF'!$E$42), E97*'Indices PF'!$J$39,      IF(('Funções Dados'!E97&lt;'Indices PF'!$F$42), E97*'Indices PF'!$K$39, E97*'Indices PF'!$L$39)),       IF((F97&lt;='Indices PF'!$D$40),       IF(('Funções Dados'!E97&lt;'Indices PF'!$E$42), E97*'Indices PF'!$J$40,       IF(('Funções Dados'!E97&lt;'Indices PF'!$F$42), E97*'Indices PF'!$K$40, E97*'Indices PF'!$L$40)),        IF((F97&gt;='Indices PF'!$D$41),        IF(('Funções Dados'!E97&lt;'Indices PF'!$E$42), E97*'Indices PF'!$J$41,        IF(('Funções Dados'!E97&lt;'Indices PF'!$F$42), E97*'Indices PF'!$K$41, E97*'Indices PF'!$L$41)))))))</f>
        <v/>
      </c>
      <c r="L97" s="151" t="str">
        <f aca="false">IF(OR(ISBLANK(G97),ISBLANK(H97)),"",  IF((H97&lt;='Indices PF'!$D$47),  IF(('Funções Dados'!G97&lt;'Indices PF'!$E$50), G97*'Indices PF'!$J$47,  IF(('Funções Dados'!G97&lt;'Indices PF'!$F$50), G97*'Indices PF'!$K$47, G97*'Indices PF'!$L$47)),   IF((H97&lt;='Indices PF'!$D$48),   IF(('Funções Dados'!G97&lt;'Indices PF'!$E$50), G97*'Indices PF'!$J$48,   IF(('Funções Dados'!G97&lt;'Indices PF'!$F$50), G97*'Indices PF'!$K$48, G97*'Indices PF'!$L$48)),    IF((H97&gt;='Indices PF'!$D$49),    IF(('Funções Dados'!G97&lt;'Indices PF'!$E$50), G97*'Indices PF'!$J$49,    IF(('Funções Dados'!G97&lt;'Indices PF'!$F$50), G97*'Indices PF'!$K$49, G97*'Indices PF'!$L$49))))))</f>
        <v/>
      </c>
      <c r="M97" s="131"/>
      <c r="N97" s="121"/>
      <c r="O97" s="121"/>
      <c r="P97" s="121"/>
      <c r="Q97" s="131"/>
      <c r="R97" s="119" t="str">
        <f aca="false">IF(AND(ISTEXT(T97),ISTEXT(U97)),"",SUM(T97:U97)*'Indices PF'!$E$54)</f>
        <v/>
      </c>
      <c r="S97" s="119" t="str">
        <f aca="false">IF(OR(ISBLANK(N97),ISBLANK(O97)),"",  IF(M97="ILF",   IF((O97&lt;='Indices PF'!$D$31),   IF(('Funções Dados'!N97&lt;'Indices PF'!$E$34), 'Indices PF'!$E$31,   IF(('Funções Dados'!N97&lt;'Indices PF'!$F$34), 'Indices PF'!$F$31, 'Indices PF'!$G$31)),    IF((O97&lt;='Indices PF'!$D$32),    IF(('Funções Dados'!N97&lt;'Indices PF'!$E$34), 'Indices PF'!$E$32,    IF(('Funções Dados'!N97&lt;'Indices PF'!$F$34), 'Indices PF'!$F$32, 'Indices PF'!$G$32)),     IF((O97&gt;='Indices PF'!$D$33),     IF(('Funções Dados'!N97&lt;'Indices PF'!$E$34), 'Indices PF'!$E$33,     IF(('Funções Dados'!N97&lt;'Indices PF'!$F$34), 'Indices PF'!$F$33, 'Indices PF'!$G$33))))),     IF((O97&lt;='Indices PF'!$D$39),      IF(('Funções Dados'!N97&lt;'Indices PF'!$E$42), 'Indices PF'!$E$39,      IF(('Funções Dados'!N97&lt;'Indices PF'!$F$42), 'Indices PF'!$F$39, 'Indices PF'!$G$39)),       IF((O97&lt;='Indices PF'!$D$40),       IF(('Funções Dados'!N97&lt;'Indices PF'!$E$42), 'Indices PF'!$E$40,       IF(('Funções Dados'!N97&lt;'Indices PF'!$F$42), 'Indices PF'!$F$40, 'Indices PF'!$G$40)),        IF((O97&gt;='Indices PF'!$D$41),        IF(('Funções Dados'!N97&lt;'Indices PF'!$E$42), 'Indices PF'!$E$41,        IF(('Funções Dados'!N97&lt;'Indices PF'!$F$42), 'Indices PF'!$F$41, 'Indices PF'!$G$41)))))))</f>
        <v/>
      </c>
      <c r="T97" s="120" t="str">
        <f aca="false">IF(OR(ISBLANK(N97),ISBLANK(O97)),"",  IF(M97="ILF",   IF((O97&lt;='Indices PF'!$D$31),   IF(('Funções Dados'!N97&lt;'Indices PF'!$E$34), N97*'Indices PF'!$J$31,   IF(('Funções Dados'!N97&lt;'Indices PF'!$F$34), N97*'Indices PF'!$K$31, N97*'Indices PF'!$L$31)),    IF((O97&lt;='Indices PF'!$D$32),    IF(('Funções Dados'!N97&lt;'Indices PF'!$E$34), N97*'Indices PF'!$J$32,    IF(('Funções Dados'!N97&lt;'Indices PF'!$F$34), N97*'Indices PF'!$K$32, N97*'Indices PF'!$L$32)),     IF((O97&gt;='Indices PF'!$D$33),     IF(('Funções Dados'!N97&lt;'Indices PF'!$E$34), N97*'Indices PF'!$J$33,     IF(('Funções Dados'!N97&lt;'Indices PF'!$F$34), N97*'Indices PF'!$K$33, N97*'Indices PF'!$L$33))))),     IF((O97&lt;='Indices PF'!$D$39),      IF(('Funções Dados'!N97&lt;'Indices PF'!$E$42), N97*'Indices PF'!$J$39,      IF(('Funções Dados'!N97&lt;'Indices PF'!$F$42), N97*'Indices PF'!$K$39, N97*'Indices PF'!$L$39)),       IF((O97&lt;='Indices PF'!$D$40),       IF(('Funções Dados'!N97&lt;'Indices PF'!$E$42), N97*'Indices PF'!$J$40,       IF(('Funções Dados'!N97&lt;'Indices PF'!$F$42), N97*'Indices PF'!$K$40, N97*'Indices PF'!$L$40)),        IF((O97&gt;='Indices PF'!$D$41),        IF(('Funções Dados'!N97&lt;'Indices PF'!$E$42), N97*'Indices PF'!$J$41,        IF(('Funções Dados'!N97&lt;'Indices PF'!$F$42), N97*'Indices PF'!$K$41, N97*'Indices PF'!$L$41)))))))</f>
        <v/>
      </c>
      <c r="U97" s="120" t="str">
        <f aca="false">IF(OR(ISBLANK(P97),ISBLANK(Q97)),"",  IF((Q97&lt;='Indices PF'!$D$47),  IF(('Funções Dados'!P97&lt;'Indices PF'!$E$50), P97*'Indices PF'!$J$47,  IF(('Funções Dados'!P97&lt;'Indices PF'!$F$50), P97*'Indices PF'!$K$47, P97*'Indices PF'!$L$47)),   IF((Q97&lt;='Indices PF'!$D$48),   IF(('Funções Dados'!P97&lt;'Indices PF'!$E$50), P97*'Indices PF'!$J$48,   IF(('Funções Dados'!P97&lt;'Indices PF'!$F$50), P97*'Indices PF'!$K$48, P97*'Indices PF'!$L$48)),    IF((Q97&gt;='Indices PF'!$D$49),    IF(('Funções Dados'!P97&lt;'Indices PF'!$E$50), P97*'Indices PF'!$J$49,    IF(('Funções Dados'!P97&lt;'Indices PF'!$F$50), P97*'Indices PF'!$K$49, P97*'Indices PF'!$L$49))))))</f>
        <v/>
      </c>
      <c r="V97" s="131"/>
      <c r="W97" s="131"/>
      <c r="X97" s="131"/>
      <c r="Y97" s="131"/>
      <c r="Z97" s="121"/>
      <c r="AA97" s="131"/>
      <c r="AB97" s="152" t="str">
        <f aca="false">IF(ISBLANK(AA97),"",IF(Z97="YES",(AA97*(SUM(T97:U97))/100),""))</f>
        <v/>
      </c>
      <c r="AC97" s="129"/>
      <c r="AD97" s="154"/>
      <c r="AE97" s="129"/>
      <c r="AF97" s="128"/>
      <c r="AG97" s="128"/>
      <c r="AH97" s="33"/>
    </row>
    <row r="98" customFormat="false" ht="12.75" hidden="false" customHeight="true" outlineLevel="0" collapsed="false">
      <c r="A98" s="87"/>
      <c r="B98" s="111"/>
      <c r="C98" s="126"/>
      <c r="D98" s="131"/>
      <c r="E98" s="131"/>
      <c r="F98" s="131"/>
      <c r="G98" s="131"/>
      <c r="H98" s="131"/>
      <c r="I98" s="119" t="str">
        <f aca="false">IF(AND(ISTEXT(K98),ISTEXT(L98)),"",SUM(K98:L98)*'Indices PF'!$E$54)</f>
        <v/>
      </c>
      <c r="J98" s="150" t="str">
        <f aca="false">IF(OR(ISBLANK(E98),ISBLANK(F98)),"",  IF(D98="ILF",   IF((F98&lt;='Indices PF'!$D$31),   IF(('Funções Dados'!E98&lt;'Indices PF'!$E$34), 'Indices PF'!$E$31,   IF(('Funções Dados'!E98&lt;'Indices PF'!$F$34), 'Indices PF'!$F$31, 'Indices PF'!$G$31)),    IF((F98&lt;='Indices PF'!$D$32),    IF(('Funções Dados'!E98&lt;'Indices PF'!$E$34), 'Indices PF'!$E$32,    IF(('Funções Dados'!E98&lt;'Indices PF'!$F$34), 'Indices PF'!$F$32, 'Indices PF'!$G$32)),     IF((F98&gt;='Indices PF'!$D$33),     IF(('Funções Dados'!E98&lt;'Indices PF'!$E$34), 'Indices PF'!$E$33,     IF(('Funções Dados'!E98&lt;'Indices PF'!$F$34), 'Indices PF'!$F$33, 'Indices PF'!$G$33))))),     IF((F98&lt;='Indices PF'!$D$39),      IF(('Funções Dados'!E98&lt;'Indices PF'!$E$42), 'Indices PF'!$E$39,      IF(('Funções Dados'!E98&lt;'Indices PF'!$F$42), 'Indices PF'!$F$39, 'Indices PF'!$G$39)),       IF((F98&lt;='Indices PF'!$D$40),       IF(('Funções Dados'!E98&lt;'Indices PF'!$E$42), 'Indices PF'!$E$40,       IF(('Funções Dados'!E98&lt;'Indices PF'!$F$42), 'Indices PF'!$F$40, 'Indices PF'!$G$40)),        IF((F98&gt;='Indices PF'!$D$41),        IF(('Funções Dados'!E98&lt;'Indices PF'!$E$42), 'Indices PF'!$E$41,        IF(('Funções Dados'!E98&lt;'Indices PF'!$F$42), 'Indices PF'!$F$41, 'Indices PF'!$G$41)))))))</f>
        <v/>
      </c>
      <c r="K98" s="120" t="str">
        <f aca="false">IF(OR(ISBLANK(E98),ISBLANK(F98)),"",  IF(D98="ILF",   IF((F98&lt;='Indices PF'!$D$31),   IF(('Funções Dados'!E98&lt;'Indices PF'!$E$34), E98*'Indices PF'!$J$31,   IF(('Funções Dados'!E98&lt;'Indices PF'!$F$34), E98*'Indices PF'!$K$31, E98*'Indices PF'!$L$31)),    IF((F98&lt;='Indices PF'!$D$32),    IF(('Funções Dados'!E98&lt;'Indices PF'!$E$34), E98*'Indices PF'!$J$32,    IF(('Funções Dados'!E98&lt;'Indices PF'!$F$34), E98*'Indices PF'!$K$32, E98*'Indices PF'!$L$32)),     IF((F98&gt;='Indices PF'!$D$33),     IF(('Funções Dados'!E98&lt;'Indices PF'!$E$34), E98*'Indices PF'!$J$33,     IF(('Funções Dados'!E98&lt;'Indices PF'!$F$34), E98*'Indices PF'!$K$33, E98*'Indices PF'!$L$33))))),     IF((F98&lt;='Indices PF'!$D$39),      IF(('Funções Dados'!E98&lt;'Indices PF'!$E$42), E98*'Indices PF'!$J$39,      IF(('Funções Dados'!E98&lt;'Indices PF'!$F$42), E98*'Indices PF'!$K$39, E98*'Indices PF'!$L$39)),       IF((F98&lt;='Indices PF'!$D$40),       IF(('Funções Dados'!E98&lt;'Indices PF'!$E$42), E98*'Indices PF'!$J$40,       IF(('Funções Dados'!E98&lt;'Indices PF'!$F$42), E98*'Indices PF'!$K$40, E98*'Indices PF'!$L$40)),        IF((F98&gt;='Indices PF'!$D$41),        IF(('Funções Dados'!E98&lt;'Indices PF'!$E$42), E98*'Indices PF'!$J$41,        IF(('Funções Dados'!E98&lt;'Indices PF'!$F$42), E98*'Indices PF'!$K$41, E98*'Indices PF'!$L$41)))))))</f>
        <v/>
      </c>
      <c r="L98" s="151" t="str">
        <f aca="false">IF(OR(ISBLANK(G98),ISBLANK(H98)),"",  IF((H98&lt;='Indices PF'!$D$47),  IF(('Funções Dados'!G98&lt;'Indices PF'!$E$50), G98*'Indices PF'!$J$47,  IF(('Funções Dados'!G98&lt;'Indices PF'!$F$50), G98*'Indices PF'!$K$47, G98*'Indices PF'!$L$47)),   IF((H98&lt;='Indices PF'!$D$48),   IF(('Funções Dados'!G98&lt;'Indices PF'!$E$50), G98*'Indices PF'!$J$48,   IF(('Funções Dados'!G98&lt;'Indices PF'!$F$50), G98*'Indices PF'!$K$48, G98*'Indices PF'!$L$48)),    IF((H98&gt;='Indices PF'!$D$49),    IF(('Funções Dados'!G98&lt;'Indices PF'!$E$50), G98*'Indices PF'!$J$49,    IF(('Funções Dados'!G98&lt;'Indices PF'!$F$50), G98*'Indices PF'!$K$49, G98*'Indices PF'!$L$49))))))</f>
        <v/>
      </c>
      <c r="M98" s="131"/>
      <c r="N98" s="121"/>
      <c r="O98" s="121"/>
      <c r="P98" s="121"/>
      <c r="Q98" s="131"/>
      <c r="R98" s="119" t="str">
        <f aca="false">IF(AND(ISTEXT(T98),ISTEXT(U98)),"",SUM(T98:U98)*'Indices PF'!$E$54)</f>
        <v/>
      </c>
      <c r="S98" s="119" t="str">
        <f aca="false">IF(OR(ISBLANK(N98),ISBLANK(O98)),"",  IF(M98="ILF",   IF((O98&lt;='Indices PF'!$D$31),   IF(('Funções Dados'!N98&lt;'Indices PF'!$E$34), 'Indices PF'!$E$31,   IF(('Funções Dados'!N98&lt;'Indices PF'!$F$34), 'Indices PF'!$F$31, 'Indices PF'!$G$31)),    IF((O98&lt;='Indices PF'!$D$32),    IF(('Funções Dados'!N98&lt;'Indices PF'!$E$34), 'Indices PF'!$E$32,    IF(('Funções Dados'!N98&lt;'Indices PF'!$F$34), 'Indices PF'!$F$32, 'Indices PF'!$G$32)),     IF((O98&gt;='Indices PF'!$D$33),     IF(('Funções Dados'!N98&lt;'Indices PF'!$E$34), 'Indices PF'!$E$33,     IF(('Funções Dados'!N98&lt;'Indices PF'!$F$34), 'Indices PF'!$F$33, 'Indices PF'!$G$33))))),     IF((O98&lt;='Indices PF'!$D$39),      IF(('Funções Dados'!N98&lt;'Indices PF'!$E$42), 'Indices PF'!$E$39,      IF(('Funções Dados'!N98&lt;'Indices PF'!$F$42), 'Indices PF'!$F$39, 'Indices PF'!$G$39)),       IF((O98&lt;='Indices PF'!$D$40),       IF(('Funções Dados'!N98&lt;'Indices PF'!$E$42), 'Indices PF'!$E$40,       IF(('Funções Dados'!N98&lt;'Indices PF'!$F$42), 'Indices PF'!$F$40, 'Indices PF'!$G$40)),        IF((O98&gt;='Indices PF'!$D$41),        IF(('Funções Dados'!N98&lt;'Indices PF'!$E$42), 'Indices PF'!$E$41,        IF(('Funções Dados'!N98&lt;'Indices PF'!$F$42), 'Indices PF'!$F$41, 'Indices PF'!$G$41)))))))</f>
        <v/>
      </c>
      <c r="T98" s="120" t="str">
        <f aca="false">IF(OR(ISBLANK(N98),ISBLANK(O98)),"",  IF(M98="ILF",   IF((O98&lt;='Indices PF'!$D$31),   IF(('Funções Dados'!N98&lt;'Indices PF'!$E$34), N98*'Indices PF'!$J$31,   IF(('Funções Dados'!N98&lt;'Indices PF'!$F$34), N98*'Indices PF'!$K$31, N98*'Indices PF'!$L$31)),    IF((O98&lt;='Indices PF'!$D$32),    IF(('Funções Dados'!N98&lt;'Indices PF'!$E$34), N98*'Indices PF'!$J$32,    IF(('Funções Dados'!N98&lt;'Indices PF'!$F$34), N98*'Indices PF'!$K$32, N98*'Indices PF'!$L$32)),     IF((O98&gt;='Indices PF'!$D$33),     IF(('Funções Dados'!N98&lt;'Indices PF'!$E$34), N98*'Indices PF'!$J$33,     IF(('Funções Dados'!N98&lt;'Indices PF'!$F$34), N98*'Indices PF'!$K$33, N98*'Indices PF'!$L$33))))),     IF((O98&lt;='Indices PF'!$D$39),      IF(('Funções Dados'!N98&lt;'Indices PF'!$E$42), N98*'Indices PF'!$J$39,      IF(('Funções Dados'!N98&lt;'Indices PF'!$F$42), N98*'Indices PF'!$K$39, N98*'Indices PF'!$L$39)),       IF((O98&lt;='Indices PF'!$D$40),       IF(('Funções Dados'!N98&lt;'Indices PF'!$E$42), N98*'Indices PF'!$J$40,       IF(('Funções Dados'!N98&lt;'Indices PF'!$F$42), N98*'Indices PF'!$K$40, N98*'Indices PF'!$L$40)),        IF((O98&gt;='Indices PF'!$D$41),        IF(('Funções Dados'!N98&lt;'Indices PF'!$E$42), N98*'Indices PF'!$J$41,        IF(('Funções Dados'!N98&lt;'Indices PF'!$F$42), N98*'Indices PF'!$K$41, N98*'Indices PF'!$L$41)))))))</f>
        <v/>
      </c>
      <c r="U98" s="120" t="str">
        <f aca="false">IF(OR(ISBLANK(P98),ISBLANK(Q98)),"",  IF((Q98&lt;='Indices PF'!$D$47),  IF(('Funções Dados'!P98&lt;'Indices PF'!$E$50), P98*'Indices PF'!$J$47,  IF(('Funções Dados'!P98&lt;'Indices PF'!$F$50), P98*'Indices PF'!$K$47, P98*'Indices PF'!$L$47)),   IF((Q98&lt;='Indices PF'!$D$48),   IF(('Funções Dados'!P98&lt;'Indices PF'!$E$50), P98*'Indices PF'!$J$48,   IF(('Funções Dados'!P98&lt;'Indices PF'!$F$50), P98*'Indices PF'!$K$48, P98*'Indices PF'!$L$48)),    IF((Q98&gt;='Indices PF'!$D$49),    IF(('Funções Dados'!P98&lt;'Indices PF'!$E$50), P98*'Indices PF'!$J$49,    IF(('Funções Dados'!P98&lt;'Indices PF'!$F$50), P98*'Indices PF'!$K$49, P98*'Indices PF'!$L$49))))))</f>
        <v/>
      </c>
      <c r="V98" s="131"/>
      <c r="W98" s="131"/>
      <c r="X98" s="131"/>
      <c r="Y98" s="131"/>
      <c r="Z98" s="121"/>
      <c r="AA98" s="131"/>
      <c r="AB98" s="152" t="str">
        <f aca="false">IF(ISBLANK(AA98),"",IF(Z98="YES",(AA98*(SUM(T98:U98))/100),""))</f>
        <v/>
      </c>
      <c r="AC98" s="129"/>
      <c r="AD98" s="154"/>
      <c r="AE98" s="129"/>
      <c r="AF98" s="128"/>
      <c r="AG98" s="128"/>
      <c r="AH98" s="33"/>
    </row>
    <row r="99" customFormat="false" ht="12.75" hidden="false" customHeight="true" outlineLevel="0" collapsed="false">
      <c r="A99" s="87"/>
      <c r="B99" s="111"/>
      <c r="C99" s="126"/>
      <c r="D99" s="131"/>
      <c r="E99" s="131"/>
      <c r="F99" s="131"/>
      <c r="G99" s="131"/>
      <c r="H99" s="131"/>
      <c r="I99" s="119" t="str">
        <f aca="false">IF(AND(ISTEXT(K99),ISTEXT(L99)),"",SUM(K99:L99)*'Indices PF'!$E$54)</f>
        <v/>
      </c>
      <c r="J99" s="150" t="str">
        <f aca="false">IF(OR(ISBLANK(E99),ISBLANK(F99)),"",  IF(D99="ILF",   IF((F99&lt;='Indices PF'!$D$31),   IF(('Funções Dados'!E99&lt;'Indices PF'!$E$34), 'Indices PF'!$E$31,   IF(('Funções Dados'!E99&lt;'Indices PF'!$F$34), 'Indices PF'!$F$31, 'Indices PF'!$G$31)),    IF((F99&lt;='Indices PF'!$D$32),    IF(('Funções Dados'!E99&lt;'Indices PF'!$E$34), 'Indices PF'!$E$32,    IF(('Funções Dados'!E99&lt;'Indices PF'!$F$34), 'Indices PF'!$F$32, 'Indices PF'!$G$32)),     IF((F99&gt;='Indices PF'!$D$33),     IF(('Funções Dados'!E99&lt;'Indices PF'!$E$34), 'Indices PF'!$E$33,     IF(('Funções Dados'!E99&lt;'Indices PF'!$F$34), 'Indices PF'!$F$33, 'Indices PF'!$G$33))))),     IF((F99&lt;='Indices PF'!$D$39),      IF(('Funções Dados'!E99&lt;'Indices PF'!$E$42), 'Indices PF'!$E$39,      IF(('Funções Dados'!E99&lt;'Indices PF'!$F$42), 'Indices PF'!$F$39, 'Indices PF'!$G$39)),       IF((F99&lt;='Indices PF'!$D$40),       IF(('Funções Dados'!E99&lt;'Indices PF'!$E$42), 'Indices PF'!$E$40,       IF(('Funções Dados'!E99&lt;'Indices PF'!$F$42), 'Indices PF'!$F$40, 'Indices PF'!$G$40)),        IF((F99&gt;='Indices PF'!$D$41),        IF(('Funções Dados'!E99&lt;'Indices PF'!$E$42), 'Indices PF'!$E$41,        IF(('Funções Dados'!E99&lt;'Indices PF'!$F$42), 'Indices PF'!$F$41, 'Indices PF'!$G$41)))))))</f>
        <v/>
      </c>
      <c r="K99" s="120" t="str">
        <f aca="false">IF(OR(ISBLANK(E99),ISBLANK(F99)),"",  IF(D99="ILF",   IF((F99&lt;='Indices PF'!$D$31),   IF(('Funções Dados'!E99&lt;'Indices PF'!$E$34), E99*'Indices PF'!$J$31,   IF(('Funções Dados'!E99&lt;'Indices PF'!$F$34), E99*'Indices PF'!$K$31, E99*'Indices PF'!$L$31)),    IF((F99&lt;='Indices PF'!$D$32),    IF(('Funções Dados'!E99&lt;'Indices PF'!$E$34), E99*'Indices PF'!$J$32,    IF(('Funções Dados'!E99&lt;'Indices PF'!$F$34), E99*'Indices PF'!$K$32, E99*'Indices PF'!$L$32)),     IF((F99&gt;='Indices PF'!$D$33),     IF(('Funções Dados'!E99&lt;'Indices PF'!$E$34), E99*'Indices PF'!$J$33,     IF(('Funções Dados'!E99&lt;'Indices PF'!$F$34), E99*'Indices PF'!$K$33, E99*'Indices PF'!$L$33))))),     IF((F99&lt;='Indices PF'!$D$39),      IF(('Funções Dados'!E99&lt;'Indices PF'!$E$42), E99*'Indices PF'!$J$39,      IF(('Funções Dados'!E99&lt;'Indices PF'!$F$42), E99*'Indices PF'!$K$39, E99*'Indices PF'!$L$39)),       IF((F99&lt;='Indices PF'!$D$40),       IF(('Funções Dados'!E99&lt;'Indices PF'!$E$42), E99*'Indices PF'!$J$40,       IF(('Funções Dados'!E99&lt;'Indices PF'!$F$42), E99*'Indices PF'!$K$40, E99*'Indices PF'!$L$40)),        IF((F99&gt;='Indices PF'!$D$41),        IF(('Funções Dados'!E99&lt;'Indices PF'!$E$42), E99*'Indices PF'!$J$41,        IF(('Funções Dados'!E99&lt;'Indices PF'!$F$42), E99*'Indices PF'!$K$41, E99*'Indices PF'!$L$41)))))))</f>
        <v/>
      </c>
      <c r="L99" s="151" t="str">
        <f aca="false">IF(OR(ISBLANK(G99),ISBLANK(H99)),"",  IF((H99&lt;='Indices PF'!$D$47),  IF(('Funções Dados'!G99&lt;'Indices PF'!$E$50), G99*'Indices PF'!$J$47,  IF(('Funções Dados'!G99&lt;'Indices PF'!$F$50), G99*'Indices PF'!$K$47, G99*'Indices PF'!$L$47)),   IF((H99&lt;='Indices PF'!$D$48),   IF(('Funções Dados'!G99&lt;'Indices PF'!$E$50), G99*'Indices PF'!$J$48,   IF(('Funções Dados'!G99&lt;'Indices PF'!$F$50), G99*'Indices PF'!$K$48, G99*'Indices PF'!$L$48)),    IF((H99&gt;='Indices PF'!$D$49),    IF(('Funções Dados'!G99&lt;'Indices PF'!$E$50), G99*'Indices PF'!$J$49,    IF(('Funções Dados'!G99&lt;'Indices PF'!$F$50), G99*'Indices PF'!$K$49, G99*'Indices PF'!$L$49))))))</f>
        <v/>
      </c>
      <c r="M99" s="131"/>
      <c r="N99" s="121"/>
      <c r="O99" s="121"/>
      <c r="P99" s="121"/>
      <c r="Q99" s="131"/>
      <c r="R99" s="119" t="str">
        <f aca="false">IF(AND(ISTEXT(T99),ISTEXT(U99)),"",SUM(T99:U99)*'Indices PF'!$E$54)</f>
        <v/>
      </c>
      <c r="S99" s="119" t="str">
        <f aca="false">IF(OR(ISBLANK(N99),ISBLANK(O99)),"",  IF(M99="ILF",   IF((O99&lt;='Indices PF'!$D$31),   IF(('Funções Dados'!N99&lt;'Indices PF'!$E$34), 'Indices PF'!$E$31,   IF(('Funções Dados'!N99&lt;'Indices PF'!$F$34), 'Indices PF'!$F$31, 'Indices PF'!$G$31)),    IF((O99&lt;='Indices PF'!$D$32),    IF(('Funções Dados'!N99&lt;'Indices PF'!$E$34), 'Indices PF'!$E$32,    IF(('Funções Dados'!N99&lt;'Indices PF'!$F$34), 'Indices PF'!$F$32, 'Indices PF'!$G$32)),     IF((O99&gt;='Indices PF'!$D$33),     IF(('Funções Dados'!N99&lt;'Indices PF'!$E$34), 'Indices PF'!$E$33,     IF(('Funções Dados'!N99&lt;'Indices PF'!$F$34), 'Indices PF'!$F$33, 'Indices PF'!$G$33))))),     IF((O99&lt;='Indices PF'!$D$39),      IF(('Funções Dados'!N99&lt;'Indices PF'!$E$42), 'Indices PF'!$E$39,      IF(('Funções Dados'!N99&lt;'Indices PF'!$F$42), 'Indices PF'!$F$39, 'Indices PF'!$G$39)),       IF((O99&lt;='Indices PF'!$D$40),       IF(('Funções Dados'!N99&lt;'Indices PF'!$E$42), 'Indices PF'!$E$40,       IF(('Funções Dados'!N99&lt;'Indices PF'!$F$42), 'Indices PF'!$F$40, 'Indices PF'!$G$40)),        IF((O99&gt;='Indices PF'!$D$41),        IF(('Funções Dados'!N99&lt;'Indices PF'!$E$42), 'Indices PF'!$E$41,        IF(('Funções Dados'!N99&lt;'Indices PF'!$F$42), 'Indices PF'!$F$41, 'Indices PF'!$G$41)))))))</f>
        <v/>
      </c>
      <c r="T99" s="120" t="str">
        <f aca="false">IF(OR(ISBLANK(N99),ISBLANK(O99)),"",  IF(M99="ILF",   IF((O99&lt;='Indices PF'!$D$31),   IF(('Funções Dados'!N99&lt;'Indices PF'!$E$34), N99*'Indices PF'!$J$31,   IF(('Funções Dados'!N99&lt;'Indices PF'!$F$34), N99*'Indices PF'!$K$31, N99*'Indices PF'!$L$31)),    IF((O99&lt;='Indices PF'!$D$32),    IF(('Funções Dados'!N99&lt;'Indices PF'!$E$34), N99*'Indices PF'!$J$32,    IF(('Funções Dados'!N99&lt;'Indices PF'!$F$34), N99*'Indices PF'!$K$32, N99*'Indices PF'!$L$32)),     IF((O99&gt;='Indices PF'!$D$33),     IF(('Funções Dados'!N99&lt;'Indices PF'!$E$34), N99*'Indices PF'!$J$33,     IF(('Funções Dados'!N99&lt;'Indices PF'!$F$34), N99*'Indices PF'!$K$33, N99*'Indices PF'!$L$33))))),     IF((O99&lt;='Indices PF'!$D$39),      IF(('Funções Dados'!N99&lt;'Indices PF'!$E$42), N99*'Indices PF'!$J$39,      IF(('Funções Dados'!N99&lt;'Indices PF'!$F$42), N99*'Indices PF'!$K$39, N99*'Indices PF'!$L$39)),       IF((O99&lt;='Indices PF'!$D$40),       IF(('Funções Dados'!N99&lt;'Indices PF'!$E$42), N99*'Indices PF'!$J$40,       IF(('Funções Dados'!N99&lt;'Indices PF'!$F$42), N99*'Indices PF'!$K$40, N99*'Indices PF'!$L$40)),        IF((O99&gt;='Indices PF'!$D$41),        IF(('Funções Dados'!N99&lt;'Indices PF'!$E$42), N99*'Indices PF'!$J$41,        IF(('Funções Dados'!N99&lt;'Indices PF'!$F$42), N99*'Indices PF'!$K$41, N99*'Indices PF'!$L$41)))))))</f>
        <v/>
      </c>
      <c r="U99" s="120" t="str">
        <f aca="false">IF(OR(ISBLANK(P99),ISBLANK(Q99)),"",  IF((Q99&lt;='Indices PF'!$D$47),  IF(('Funções Dados'!P99&lt;'Indices PF'!$E$50), P99*'Indices PF'!$J$47,  IF(('Funções Dados'!P99&lt;'Indices PF'!$F$50), P99*'Indices PF'!$K$47, P99*'Indices PF'!$L$47)),   IF((Q99&lt;='Indices PF'!$D$48),   IF(('Funções Dados'!P99&lt;'Indices PF'!$E$50), P99*'Indices PF'!$J$48,   IF(('Funções Dados'!P99&lt;'Indices PF'!$F$50), P99*'Indices PF'!$K$48, P99*'Indices PF'!$L$48)),    IF((Q99&gt;='Indices PF'!$D$49),    IF(('Funções Dados'!P99&lt;'Indices PF'!$E$50), P99*'Indices PF'!$J$49,    IF(('Funções Dados'!P99&lt;'Indices PF'!$F$50), P99*'Indices PF'!$K$49, P99*'Indices PF'!$L$49))))))</f>
        <v/>
      </c>
      <c r="V99" s="131"/>
      <c r="W99" s="131"/>
      <c r="X99" s="131"/>
      <c r="Y99" s="131"/>
      <c r="Z99" s="121"/>
      <c r="AA99" s="131"/>
      <c r="AB99" s="152" t="str">
        <f aca="false">IF(ISBLANK(AA99),"",IF(Z99="YES",(AA99*(SUM(T99:U99))/100),""))</f>
        <v/>
      </c>
      <c r="AC99" s="129"/>
      <c r="AD99" s="154"/>
      <c r="AE99" s="129"/>
      <c r="AF99" s="128"/>
      <c r="AG99" s="128"/>
      <c r="AH99" s="33"/>
    </row>
    <row r="100" customFormat="false" ht="12.75" hidden="false" customHeight="true" outlineLevel="0" collapsed="false">
      <c r="A100" s="87"/>
      <c r="B100" s="111"/>
      <c r="C100" s="126"/>
      <c r="D100" s="131"/>
      <c r="E100" s="131"/>
      <c r="F100" s="131"/>
      <c r="G100" s="131"/>
      <c r="H100" s="131"/>
      <c r="I100" s="119" t="str">
        <f aca="false">IF(AND(ISTEXT(K100),ISTEXT(L100)),"",SUM(K100:L100)*'Indices PF'!$E$54)</f>
        <v/>
      </c>
      <c r="J100" s="150" t="str">
        <f aca="false">IF(OR(ISBLANK(E100),ISBLANK(F100)),"",  IF(D100="ILF",   IF((F100&lt;='Indices PF'!$D$31),   IF(('Funções Dados'!E100&lt;'Indices PF'!$E$34), 'Indices PF'!$E$31,   IF(('Funções Dados'!E100&lt;'Indices PF'!$F$34), 'Indices PF'!$F$31, 'Indices PF'!$G$31)),    IF((F100&lt;='Indices PF'!$D$32),    IF(('Funções Dados'!E100&lt;'Indices PF'!$E$34), 'Indices PF'!$E$32,    IF(('Funções Dados'!E100&lt;'Indices PF'!$F$34), 'Indices PF'!$F$32, 'Indices PF'!$G$32)),     IF((F100&gt;='Indices PF'!$D$33),     IF(('Funções Dados'!E100&lt;'Indices PF'!$E$34), 'Indices PF'!$E$33,     IF(('Funções Dados'!E100&lt;'Indices PF'!$F$34), 'Indices PF'!$F$33, 'Indices PF'!$G$33))))),     IF((F100&lt;='Indices PF'!$D$39),      IF(('Funções Dados'!E100&lt;'Indices PF'!$E$42), 'Indices PF'!$E$39,      IF(('Funções Dados'!E100&lt;'Indices PF'!$F$42), 'Indices PF'!$F$39, 'Indices PF'!$G$39)),       IF((F100&lt;='Indices PF'!$D$40),       IF(('Funções Dados'!E100&lt;'Indices PF'!$E$42), 'Indices PF'!$E$40,       IF(('Funções Dados'!E100&lt;'Indices PF'!$F$42), 'Indices PF'!$F$40, 'Indices PF'!$G$40)),        IF((F100&gt;='Indices PF'!$D$41),        IF(('Funções Dados'!E100&lt;'Indices PF'!$E$42), 'Indices PF'!$E$41,        IF(('Funções Dados'!E100&lt;'Indices PF'!$F$42), 'Indices PF'!$F$41, 'Indices PF'!$G$41)))))))</f>
        <v/>
      </c>
      <c r="K100" s="120" t="str">
        <f aca="false">IF(OR(ISBLANK(E100),ISBLANK(F100)),"",  IF(D100="ILF",   IF((F100&lt;='Indices PF'!$D$31),   IF(('Funções Dados'!E100&lt;'Indices PF'!$E$34), E100*'Indices PF'!$J$31,   IF(('Funções Dados'!E100&lt;'Indices PF'!$F$34), E100*'Indices PF'!$K$31, E100*'Indices PF'!$L$31)),    IF((F100&lt;='Indices PF'!$D$32),    IF(('Funções Dados'!E100&lt;'Indices PF'!$E$34), E100*'Indices PF'!$J$32,    IF(('Funções Dados'!E100&lt;'Indices PF'!$F$34), E100*'Indices PF'!$K$32, E100*'Indices PF'!$L$32)),     IF((F100&gt;='Indices PF'!$D$33),     IF(('Funções Dados'!E100&lt;'Indices PF'!$E$34), E100*'Indices PF'!$J$33,     IF(('Funções Dados'!E100&lt;'Indices PF'!$F$34), E100*'Indices PF'!$K$33, E100*'Indices PF'!$L$33))))),     IF((F100&lt;='Indices PF'!$D$39),      IF(('Funções Dados'!E100&lt;'Indices PF'!$E$42), E100*'Indices PF'!$J$39,      IF(('Funções Dados'!E100&lt;'Indices PF'!$F$42), E100*'Indices PF'!$K$39, E100*'Indices PF'!$L$39)),       IF((F100&lt;='Indices PF'!$D$40),       IF(('Funções Dados'!E100&lt;'Indices PF'!$E$42), E100*'Indices PF'!$J$40,       IF(('Funções Dados'!E100&lt;'Indices PF'!$F$42), E100*'Indices PF'!$K$40, E100*'Indices PF'!$L$40)),        IF((F100&gt;='Indices PF'!$D$41),        IF(('Funções Dados'!E100&lt;'Indices PF'!$E$42), E100*'Indices PF'!$J$41,        IF(('Funções Dados'!E100&lt;'Indices PF'!$F$42), E100*'Indices PF'!$K$41, E100*'Indices PF'!$L$41)))))))</f>
        <v/>
      </c>
      <c r="L100" s="151" t="str">
        <f aca="false">IF(OR(ISBLANK(G100),ISBLANK(H100)),"",  IF((H100&lt;='Indices PF'!$D$47),  IF(('Funções Dados'!G100&lt;'Indices PF'!$E$50), G100*'Indices PF'!$J$47,  IF(('Funções Dados'!G100&lt;'Indices PF'!$F$50), G100*'Indices PF'!$K$47, G100*'Indices PF'!$L$47)),   IF((H100&lt;='Indices PF'!$D$48),   IF(('Funções Dados'!G100&lt;'Indices PF'!$E$50), G100*'Indices PF'!$J$48,   IF(('Funções Dados'!G100&lt;'Indices PF'!$F$50), G100*'Indices PF'!$K$48, G100*'Indices PF'!$L$48)),    IF((H100&gt;='Indices PF'!$D$49),    IF(('Funções Dados'!G100&lt;'Indices PF'!$E$50), G100*'Indices PF'!$J$49,    IF(('Funções Dados'!G100&lt;'Indices PF'!$F$50), G100*'Indices PF'!$K$49, G100*'Indices PF'!$L$49))))))</f>
        <v/>
      </c>
      <c r="M100" s="131"/>
      <c r="N100" s="121"/>
      <c r="O100" s="121"/>
      <c r="P100" s="121"/>
      <c r="Q100" s="131"/>
      <c r="R100" s="119" t="str">
        <f aca="false">IF(AND(ISTEXT(T100),ISTEXT(U100)),"",SUM(T100:U100)*'Indices PF'!$E$54)</f>
        <v/>
      </c>
      <c r="S100" s="119" t="str">
        <f aca="false">IF(OR(ISBLANK(N100),ISBLANK(O100)),"",  IF(M100="ILF",   IF((O100&lt;='Indices PF'!$D$31),   IF(('Funções Dados'!N100&lt;'Indices PF'!$E$34), 'Indices PF'!$E$31,   IF(('Funções Dados'!N100&lt;'Indices PF'!$F$34), 'Indices PF'!$F$31, 'Indices PF'!$G$31)),    IF((O100&lt;='Indices PF'!$D$32),    IF(('Funções Dados'!N100&lt;'Indices PF'!$E$34), 'Indices PF'!$E$32,    IF(('Funções Dados'!N100&lt;'Indices PF'!$F$34), 'Indices PF'!$F$32, 'Indices PF'!$G$32)),     IF((O100&gt;='Indices PF'!$D$33),     IF(('Funções Dados'!N100&lt;'Indices PF'!$E$34), 'Indices PF'!$E$33,     IF(('Funções Dados'!N100&lt;'Indices PF'!$F$34), 'Indices PF'!$F$33, 'Indices PF'!$G$33))))),     IF((O100&lt;='Indices PF'!$D$39),      IF(('Funções Dados'!N100&lt;'Indices PF'!$E$42), 'Indices PF'!$E$39,      IF(('Funções Dados'!N100&lt;'Indices PF'!$F$42), 'Indices PF'!$F$39, 'Indices PF'!$G$39)),       IF((O100&lt;='Indices PF'!$D$40),       IF(('Funções Dados'!N100&lt;'Indices PF'!$E$42), 'Indices PF'!$E$40,       IF(('Funções Dados'!N100&lt;'Indices PF'!$F$42), 'Indices PF'!$F$40, 'Indices PF'!$G$40)),        IF((O100&gt;='Indices PF'!$D$41),        IF(('Funções Dados'!N100&lt;'Indices PF'!$E$42), 'Indices PF'!$E$41,        IF(('Funções Dados'!N100&lt;'Indices PF'!$F$42), 'Indices PF'!$F$41, 'Indices PF'!$G$41)))))))</f>
        <v/>
      </c>
      <c r="T100" s="120" t="str">
        <f aca="false">IF(OR(ISBLANK(N100),ISBLANK(O100)),"",  IF(M100="ILF",   IF((O100&lt;='Indices PF'!$D$31),   IF(('Funções Dados'!N100&lt;'Indices PF'!$E$34), N100*'Indices PF'!$J$31,   IF(('Funções Dados'!N100&lt;'Indices PF'!$F$34), N100*'Indices PF'!$K$31, N100*'Indices PF'!$L$31)),    IF((O100&lt;='Indices PF'!$D$32),    IF(('Funções Dados'!N100&lt;'Indices PF'!$E$34), N100*'Indices PF'!$J$32,    IF(('Funções Dados'!N100&lt;'Indices PF'!$F$34), N100*'Indices PF'!$K$32, N100*'Indices PF'!$L$32)),     IF((O100&gt;='Indices PF'!$D$33),     IF(('Funções Dados'!N100&lt;'Indices PF'!$E$34), N100*'Indices PF'!$J$33,     IF(('Funções Dados'!N100&lt;'Indices PF'!$F$34), N100*'Indices PF'!$K$33, N100*'Indices PF'!$L$33))))),     IF((O100&lt;='Indices PF'!$D$39),      IF(('Funções Dados'!N100&lt;'Indices PF'!$E$42), N100*'Indices PF'!$J$39,      IF(('Funções Dados'!N100&lt;'Indices PF'!$F$42), N100*'Indices PF'!$K$39, N100*'Indices PF'!$L$39)),       IF((O100&lt;='Indices PF'!$D$40),       IF(('Funções Dados'!N100&lt;'Indices PF'!$E$42), N100*'Indices PF'!$J$40,       IF(('Funções Dados'!N100&lt;'Indices PF'!$F$42), N100*'Indices PF'!$K$40, N100*'Indices PF'!$L$40)),        IF((O100&gt;='Indices PF'!$D$41),        IF(('Funções Dados'!N100&lt;'Indices PF'!$E$42), N100*'Indices PF'!$J$41,        IF(('Funções Dados'!N100&lt;'Indices PF'!$F$42), N100*'Indices PF'!$K$41, N100*'Indices PF'!$L$41)))))))</f>
        <v/>
      </c>
      <c r="U100" s="120" t="str">
        <f aca="false">IF(OR(ISBLANK(P100),ISBLANK(Q100)),"",  IF((Q100&lt;='Indices PF'!$D$47),  IF(('Funções Dados'!P100&lt;'Indices PF'!$E$50), P100*'Indices PF'!$J$47,  IF(('Funções Dados'!P100&lt;'Indices PF'!$F$50), P100*'Indices PF'!$K$47, P100*'Indices PF'!$L$47)),   IF((Q100&lt;='Indices PF'!$D$48),   IF(('Funções Dados'!P100&lt;'Indices PF'!$E$50), P100*'Indices PF'!$J$48,   IF(('Funções Dados'!P100&lt;'Indices PF'!$F$50), P100*'Indices PF'!$K$48, P100*'Indices PF'!$L$48)),    IF((Q100&gt;='Indices PF'!$D$49),    IF(('Funções Dados'!P100&lt;'Indices PF'!$E$50), P100*'Indices PF'!$J$49,    IF(('Funções Dados'!P100&lt;'Indices PF'!$F$50), P100*'Indices PF'!$K$49, P100*'Indices PF'!$L$49))))))</f>
        <v/>
      </c>
      <c r="V100" s="131"/>
      <c r="W100" s="131"/>
      <c r="X100" s="131"/>
      <c r="Y100" s="131"/>
      <c r="Z100" s="121"/>
      <c r="AA100" s="131"/>
      <c r="AB100" s="152" t="str">
        <f aca="false">IF(ISBLANK(AA100),"",IF(Z100="YES",(AA100*(SUM(T100:U100))/100),""))</f>
        <v/>
      </c>
      <c r="AC100" s="129"/>
      <c r="AD100" s="154"/>
      <c r="AE100" s="129"/>
      <c r="AF100" s="128"/>
      <c r="AG100" s="128"/>
      <c r="AH100" s="33"/>
    </row>
    <row r="101" customFormat="false" ht="12.75" hidden="false" customHeight="true" outlineLevel="0" collapsed="false">
      <c r="A101" s="87"/>
      <c r="B101" s="111"/>
      <c r="C101" s="126"/>
      <c r="D101" s="131"/>
      <c r="E101" s="131"/>
      <c r="F101" s="131"/>
      <c r="G101" s="131"/>
      <c r="H101" s="131"/>
      <c r="I101" s="119" t="str">
        <f aca="false">IF(AND(ISTEXT(K101),ISTEXT(L101)),"",SUM(K101:L101)*'Indices PF'!$E$54)</f>
        <v/>
      </c>
      <c r="J101" s="150" t="str">
        <f aca="false">IF(OR(ISBLANK(E101),ISBLANK(F101)),"",  IF(D101="ILF",   IF((F101&lt;='Indices PF'!$D$31),   IF(('Funções Dados'!E101&lt;'Indices PF'!$E$34), 'Indices PF'!$E$31,   IF(('Funções Dados'!E101&lt;'Indices PF'!$F$34), 'Indices PF'!$F$31, 'Indices PF'!$G$31)),    IF((F101&lt;='Indices PF'!$D$32),    IF(('Funções Dados'!E101&lt;'Indices PF'!$E$34), 'Indices PF'!$E$32,    IF(('Funções Dados'!E101&lt;'Indices PF'!$F$34), 'Indices PF'!$F$32, 'Indices PF'!$G$32)),     IF((F101&gt;='Indices PF'!$D$33),     IF(('Funções Dados'!E101&lt;'Indices PF'!$E$34), 'Indices PF'!$E$33,     IF(('Funções Dados'!E101&lt;'Indices PF'!$F$34), 'Indices PF'!$F$33, 'Indices PF'!$G$33))))),     IF((F101&lt;='Indices PF'!$D$39),      IF(('Funções Dados'!E101&lt;'Indices PF'!$E$42), 'Indices PF'!$E$39,      IF(('Funções Dados'!E101&lt;'Indices PF'!$F$42), 'Indices PF'!$F$39, 'Indices PF'!$G$39)),       IF((F101&lt;='Indices PF'!$D$40),       IF(('Funções Dados'!E101&lt;'Indices PF'!$E$42), 'Indices PF'!$E$40,       IF(('Funções Dados'!E101&lt;'Indices PF'!$F$42), 'Indices PF'!$F$40, 'Indices PF'!$G$40)),        IF((F101&gt;='Indices PF'!$D$41),        IF(('Funções Dados'!E101&lt;'Indices PF'!$E$42), 'Indices PF'!$E$41,        IF(('Funções Dados'!E101&lt;'Indices PF'!$F$42), 'Indices PF'!$F$41, 'Indices PF'!$G$41)))))))</f>
        <v/>
      </c>
      <c r="K101" s="120" t="str">
        <f aca="false">IF(OR(ISBLANK(E101),ISBLANK(F101)),"",  IF(D101="ILF",   IF((F101&lt;='Indices PF'!$D$31),   IF(('Funções Dados'!E101&lt;'Indices PF'!$E$34), E101*'Indices PF'!$J$31,   IF(('Funções Dados'!E101&lt;'Indices PF'!$F$34), E101*'Indices PF'!$K$31, E101*'Indices PF'!$L$31)),    IF((F101&lt;='Indices PF'!$D$32),    IF(('Funções Dados'!E101&lt;'Indices PF'!$E$34), E101*'Indices PF'!$J$32,    IF(('Funções Dados'!E101&lt;'Indices PF'!$F$34), E101*'Indices PF'!$K$32, E101*'Indices PF'!$L$32)),     IF((F101&gt;='Indices PF'!$D$33),     IF(('Funções Dados'!E101&lt;'Indices PF'!$E$34), E101*'Indices PF'!$J$33,     IF(('Funções Dados'!E101&lt;'Indices PF'!$F$34), E101*'Indices PF'!$K$33, E101*'Indices PF'!$L$33))))),     IF((F101&lt;='Indices PF'!$D$39),      IF(('Funções Dados'!E101&lt;'Indices PF'!$E$42), E101*'Indices PF'!$J$39,      IF(('Funções Dados'!E101&lt;'Indices PF'!$F$42), E101*'Indices PF'!$K$39, E101*'Indices PF'!$L$39)),       IF((F101&lt;='Indices PF'!$D$40),       IF(('Funções Dados'!E101&lt;'Indices PF'!$E$42), E101*'Indices PF'!$J$40,       IF(('Funções Dados'!E101&lt;'Indices PF'!$F$42), E101*'Indices PF'!$K$40, E101*'Indices PF'!$L$40)),        IF((F101&gt;='Indices PF'!$D$41),        IF(('Funções Dados'!E101&lt;'Indices PF'!$E$42), E101*'Indices PF'!$J$41,        IF(('Funções Dados'!E101&lt;'Indices PF'!$F$42), E101*'Indices PF'!$K$41, E101*'Indices PF'!$L$41)))))))</f>
        <v/>
      </c>
      <c r="L101" s="151" t="str">
        <f aca="false">IF(OR(ISBLANK(G101),ISBLANK(H101)),"",  IF((H101&lt;='Indices PF'!$D$47),  IF(('Funções Dados'!G101&lt;'Indices PF'!$E$50), G101*'Indices PF'!$J$47,  IF(('Funções Dados'!G101&lt;'Indices PF'!$F$50), G101*'Indices PF'!$K$47, G101*'Indices PF'!$L$47)),   IF((H101&lt;='Indices PF'!$D$48),   IF(('Funções Dados'!G101&lt;'Indices PF'!$E$50), G101*'Indices PF'!$J$48,   IF(('Funções Dados'!G101&lt;'Indices PF'!$F$50), G101*'Indices PF'!$K$48, G101*'Indices PF'!$L$48)),    IF((H101&gt;='Indices PF'!$D$49),    IF(('Funções Dados'!G101&lt;'Indices PF'!$E$50), G101*'Indices PF'!$J$49,    IF(('Funções Dados'!G101&lt;'Indices PF'!$F$50), G101*'Indices PF'!$K$49, G101*'Indices PF'!$L$49))))))</f>
        <v/>
      </c>
      <c r="M101" s="131"/>
      <c r="N101" s="121"/>
      <c r="O101" s="121"/>
      <c r="P101" s="121"/>
      <c r="Q101" s="131"/>
      <c r="R101" s="119" t="str">
        <f aca="false">IF(AND(ISTEXT(T101),ISTEXT(U101)),"",SUM(T101:U101)*'Indices PF'!$E$54)</f>
        <v/>
      </c>
      <c r="S101" s="119" t="str">
        <f aca="false">IF(OR(ISBLANK(N101),ISBLANK(O101)),"",  IF(M101="ILF",   IF((O101&lt;='Indices PF'!$D$31),   IF(('Funções Dados'!N101&lt;'Indices PF'!$E$34), 'Indices PF'!$E$31,   IF(('Funções Dados'!N101&lt;'Indices PF'!$F$34), 'Indices PF'!$F$31, 'Indices PF'!$G$31)),    IF((O101&lt;='Indices PF'!$D$32),    IF(('Funções Dados'!N101&lt;'Indices PF'!$E$34), 'Indices PF'!$E$32,    IF(('Funções Dados'!N101&lt;'Indices PF'!$F$34), 'Indices PF'!$F$32, 'Indices PF'!$G$32)),     IF((O101&gt;='Indices PF'!$D$33),     IF(('Funções Dados'!N101&lt;'Indices PF'!$E$34), 'Indices PF'!$E$33,     IF(('Funções Dados'!N101&lt;'Indices PF'!$F$34), 'Indices PF'!$F$33, 'Indices PF'!$G$33))))),     IF((O101&lt;='Indices PF'!$D$39),      IF(('Funções Dados'!N101&lt;'Indices PF'!$E$42), 'Indices PF'!$E$39,      IF(('Funções Dados'!N101&lt;'Indices PF'!$F$42), 'Indices PF'!$F$39, 'Indices PF'!$G$39)),       IF((O101&lt;='Indices PF'!$D$40),       IF(('Funções Dados'!N101&lt;'Indices PF'!$E$42), 'Indices PF'!$E$40,       IF(('Funções Dados'!N101&lt;'Indices PF'!$F$42), 'Indices PF'!$F$40, 'Indices PF'!$G$40)),        IF((O101&gt;='Indices PF'!$D$41),        IF(('Funções Dados'!N101&lt;'Indices PF'!$E$42), 'Indices PF'!$E$41,        IF(('Funções Dados'!N101&lt;'Indices PF'!$F$42), 'Indices PF'!$F$41, 'Indices PF'!$G$41)))))))</f>
        <v/>
      </c>
      <c r="T101" s="120" t="str">
        <f aca="false">IF(OR(ISBLANK(N101),ISBLANK(O101)),"",  IF(M101="ILF",   IF((O101&lt;='Indices PF'!$D$31),   IF(('Funções Dados'!N101&lt;'Indices PF'!$E$34), N101*'Indices PF'!$J$31,   IF(('Funções Dados'!N101&lt;'Indices PF'!$F$34), N101*'Indices PF'!$K$31, N101*'Indices PF'!$L$31)),    IF((O101&lt;='Indices PF'!$D$32),    IF(('Funções Dados'!N101&lt;'Indices PF'!$E$34), N101*'Indices PF'!$J$32,    IF(('Funções Dados'!N101&lt;'Indices PF'!$F$34), N101*'Indices PF'!$K$32, N101*'Indices PF'!$L$32)),     IF((O101&gt;='Indices PF'!$D$33),     IF(('Funções Dados'!N101&lt;'Indices PF'!$E$34), N101*'Indices PF'!$J$33,     IF(('Funções Dados'!N101&lt;'Indices PF'!$F$34), N101*'Indices PF'!$K$33, N101*'Indices PF'!$L$33))))),     IF((O101&lt;='Indices PF'!$D$39),      IF(('Funções Dados'!N101&lt;'Indices PF'!$E$42), N101*'Indices PF'!$J$39,      IF(('Funções Dados'!N101&lt;'Indices PF'!$F$42), N101*'Indices PF'!$K$39, N101*'Indices PF'!$L$39)),       IF((O101&lt;='Indices PF'!$D$40),       IF(('Funções Dados'!N101&lt;'Indices PF'!$E$42), N101*'Indices PF'!$J$40,       IF(('Funções Dados'!N101&lt;'Indices PF'!$F$42), N101*'Indices PF'!$K$40, N101*'Indices PF'!$L$40)),        IF((O101&gt;='Indices PF'!$D$41),        IF(('Funções Dados'!N101&lt;'Indices PF'!$E$42), N101*'Indices PF'!$J$41,        IF(('Funções Dados'!N101&lt;'Indices PF'!$F$42), N101*'Indices PF'!$K$41, N101*'Indices PF'!$L$41)))))))</f>
        <v/>
      </c>
      <c r="U101" s="120" t="str">
        <f aca="false">IF(OR(ISBLANK(P101),ISBLANK(Q101)),"",  IF((Q101&lt;='Indices PF'!$D$47),  IF(('Funções Dados'!P101&lt;'Indices PF'!$E$50), P101*'Indices PF'!$J$47,  IF(('Funções Dados'!P101&lt;'Indices PF'!$F$50), P101*'Indices PF'!$K$47, P101*'Indices PF'!$L$47)),   IF((Q101&lt;='Indices PF'!$D$48),   IF(('Funções Dados'!P101&lt;'Indices PF'!$E$50), P101*'Indices PF'!$J$48,   IF(('Funções Dados'!P101&lt;'Indices PF'!$F$50), P101*'Indices PF'!$K$48, P101*'Indices PF'!$L$48)),    IF((Q101&gt;='Indices PF'!$D$49),    IF(('Funções Dados'!P101&lt;'Indices PF'!$E$50), P101*'Indices PF'!$J$49,    IF(('Funções Dados'!P101&lt;'Indices PF'!$F$50), P101*'Indices PF'!$K$49, P101*'Indices PF'!$L$49))))))</f>
        <v/>
      </c>
      <c r="V101" s="131"/>
      <c r="W101" s="131"/>
      <c r="X101" s="131"/>
      <c r="Y101" s="131"/>
      <c r="Z101" s="121"/>
      <c r="AA101" s="131"/>
      <c r="AB101" s="152" t="str">
        <f aca="false">IF(ISBLANK(AA101),"",IF(Z101="YES",(AA101*(SUM(T101:U101))/100),""))</f>
        <v/>
      </c>
      <c r="AC101" s="129"/>
      <c r="AD101" s="154"/>
      <c r="AE101" s="129"/>
      <c r="AF101" s="128"/>
      <c r="AG101" s="128"/>
      <c r="AH101" s="33"/>
    </row>
    <row r="102" customFormat="false" ht="12.75" hidden="false" customHeight="true" outlineLevel="0" collapsed="false">
      <c r="A102" s="87"/>
      <c r="B102" s="111"/>
      <c r="C102" s="126"/>
      <c r="D102" s="131"/>
      <c r="E102" s="131"/>
      <c r="F102" s="131"/>
      <c r="G102" s="131"/>
      <c r="H102" s="131"/>
      <c r="I102" s="119" t="str">
        <f aca="false">IF(AND(ISTEXT(K102),ISTEXT(L102)),"",SUM(K102:L102)*'Indices PF'!$E$54)</f>
        <v/>
      </c>
      <c r="J102" s="150" t="str">
        <f aca="false">IF(OR(ISBLANK(E102),ISBLANK(F102)),"",  IF(D102="ILF",   IF((F102&lt;='Indices PF'!$D$31),   IF(('Funções Dados'!E102&lt;'Indices PF'!$E$34), 'Indices PF'!$E$31,   IF(('Funções Dados'!E102&lt;'Indices PF'!$F$34), 'Indices PF'!$F$31, 'Indices PF'!$G$31)),    IF((F102&lt;='Indices PF'!$D$32),    IF(('Funções Dados'!E102&lt;'Indices PF'!$E$34), 'Indices PF'!$E$32,    IF(('Funções Dados'!E102&lt;'Indices PF'!$F$34), 'Indices PF'!$F$32, 'Indices PF'!$G$32)),     IF((F102&gt;='Indices PF'!$D$33),     IF(('Funções Dados'!E102&lt;'Indices PF'!$E$34), 'Indices PF'!$E$33,     IF(('Funções Dados'!E102&lt;'Indices PF'!$F$34), 'Indices PF'!$F$33, 'Indices PF'!$G$33))))),     IF((F102&lt;='Indices PF'!$D$39),      IF(('Funções Dados'!E102&lt;'Indices PF'!$E$42), 'Indices PF'!$E$39,      IF(('Funções Dados'!E102&lt;'Indices PF'!$F$42), 'Indices PF'!$F$39, 'Indices PF'!$G$39)),       IF((F102&lt;='Indices PF'!$D$40),       IF(('Funções Dados'!E102&lt;'Indices PF'!$E$42), 'Indices PF'!$E$40,       IF(('Funções Dados'!E102&lt;'Indices PF'!$F$42), 'Indices PF'!$F$40, 'Indices PF'!$G$40)),        IF((F102&gt;='Indices PF'!$D$41),        IF(('Funções Dados'!E102&lt;'Indices PF'!$E$42), 'Indices PF'!$E$41,        IF(('Funções Dados'!E102&lt;'Indices PF'!$F$42), 'Indices PF'!$F$41, 'Indices PF'!$G$41)))))))</f>
        <v/>
      </c>
      <c r="K102" s="120" t="str">
        <f aca="false">IF(OR(ISBLANK(E102),ISBLANK(F102)),"",  IF(D102="ILF",   IF((F102&lt;='Indices PF'!$D$31),   IF(('Funções Dados'!E102&lt;'Indices PF'!$E$34), E102*'Indices PF'!$J$31,   IF(('Funções Dados'!E102&lt;'Indices PF'!$F$34), E102*'Indices PF'!$K$31, E102*'Indices PF'!$L$31)),    IF((F102&lt;='Indices PF'!$D$32),    IF(('Funções Dados'!E102&lt;'Indices PF'!$E$34), E102*'Indices PF'!$J$32,    IF(('Funções Dados'!E102&lt;'Indices PF'!$F$34), E102*'Indices PF'!$K$32, E102*'Indices PF'!$L$32)),     IF((F102&gt;='Indices PF'!$D$33),     IF(('Funções Dados'!E102&lt;'Indices PF'!$E$34), E102*'Indices PF'!$J$33,     IF(('Funções Dados'!E102&lt;'Indices PF'!$F$34), E102*'Indices PF'!$K$33, E102*'Indices PF'!$L$33))))),     IF((F102&lt;='Indices PF'!$D$39),      IF(('Funções Dados'!E102&lt;'Indices PF'!$E$42), E102*'Indices PF'!$J$39,      IF(('Funções Dados'!E102&lt;'Indices PF'!$F$42), E102*'Indices PF'!$K$39, E102*'Indices PF'!$L$39)),       IF((F102&lt;='Indices PF'!$D$40),       IF(('Funções Dados'!E102&lt;'Indices PF'!$E$42), E102*'Indices PF'!$J$40,       IF(('Funções Dados'!E102&lt;'Indices PF'!$F$42), E102*'Indices PF'!$K$40, E102*'Indices PF'!$L$40)),        IF((F102&gt;='Indices PF'!$D$41),        IF(('Funções Dados'!E102&lt;'Indices PF'!$E$42), E102*'Indices PF'!$J$41,        IF(('Funções Dados'!E102&lt;'Indices PF'!$F$42), E102*'Indices PF'!$K$41, E102*'Indices PF'!$L$41)))))))</f>
        <v/>
      </c>
      <c r="L102" s="151" t="str">
        <f aca="false">IF(OR(ISBLANK(G102),ISBLANK(H102)),"",  IF((H102&lt;='Indices PF'!$D$47),  IF(('Funções Dados'!G102&lt;'Indices PF'!$E$50), G102*'Indices PF'!$J$47,  IF(('Funções Dados'!G102&lt;'Indices PF'!$F$50), G102*'Indices PF'!$K$47, G102*'Indices PF'!$L$47)),   IF((H102&lt;='Indices PF'!$D$48),   IF(('Funções Dados'!G102&lt;'Indices PF'!$E$50), G102*'Indices PF'!$J$48,   IF(('Funções Dados'!G102&lt;'Indices PF'!$F$50), G102*'Indices PF'!$K$48, G102*'Indices PF'!$L$48)),    IF((H102&gt;='Indices PF'!$D$49),    IF(('Funções Dados'!G102&lt;'Indices PF'!$E$50), G102*'Indices PF'!$J$49,    IF(('Funções Dados'!G102&lt;'Indices PF'!$F$50), G102*'Indices PF'!$K$49, G102*'Indices PF'!$L$49))))))</f>
        <v/>
      </c>
      <c r="M102" s="131"/>
      <c r="N102" s="121"/>
      <c r="O102" s="121"/>
      <c r="P102" s="121"/>
      <c r="Q102" s="131"/>
      <c r="R102" s="119" t="str">
        <f aca="false">IF(AND(ISTEXT(T102),ISTEXT(U102)),"",SUM(T102:U102)*'Indices PF'!$E$54)</f>
        <v/>
      </c>
      <c r="S102" s="119" t="str">
        <f aca="false">IF(OR(ISBLANK(N102),ISBLANK(O102)),"",  IF(M102="ILF",   IF((O102&lt;='Indices PF'!$D$31),   IF(('Funções Dados'!N102&lt;'Indices PF'!$E$34), 'Indices PF'!$E$31,   IF(('Funções Dados'!N102&lt;'Indices PF'!$F$34), 'Indices PF'!$F$31, 'Indices PF'!$G$31)),    IF((O102&lt;='Indices PF'!$D$32),    IF(('Funções Dados'!N102&lt;'Indices PF'!$E$34), 'Indices PF'!$E$32,    IF(('Funções Dados'!N102&lt;'Indices PF'!$F$34), 'Indices PF'!$F$32, 'Indices PF'!$G$32)),     IF((O102&gt;='Indices PF'!$D$33),     IF(('Funções Dados'!N102&lt;'Indices PF'!$E$34), 'Indices PF'!$E$33,     IF(('Funções Dados'!N102&lt;'Indices PF'!$F$34), 'Indices PF'!$F$33, 'Indices PF'!$G$33))))),     IF((O102&lt;='Indices PF'!$D$39),      IF(('Funções Dados'!N102&lt;'Indices PF'!$E$42), 'Indices PF'!$E$39,      IF(('Funções Dados'!N102&lt;'Indices PF'!$F$42), 'Indices PF'!$F$39, 'Indices PF'!$G$39)),       IF((O102&lt;='Indices PF'!$D$40),       IF(('Funções Dados'!N102&lt;'Indices PF'!$E$42), 'Indices PF'!$E$40,       IF(('Funções Dados'!N102&lt;'Indices PF'!$F$42), 'Indices PF'!$F$40, 'Indices PF'!$G$40)),        IF((O102&gt;='Indices PF'!$D$41),        IF(('Funções Dados'!N102&lt;'Indices PF'!$E$42), 'Indices PF'!$E$41,        IF(('Funções Dados'!N102&lt;'Indices PF'!$F$42), 'Indices PF'!$F$41, 'Indices PF'!$G$41)))))))</f>
        <v/>
      </c>
      <c r="T102" s="120" t="str">
        <f aca="false">IF(OR(ISBLANK(N102),ISBLANK(O102)),"",  IF(M102="ILF",   IF((O102&lt;='Indices PF'!$D$31),   IF(('Funções Dados'!N102&lt;'Indices PF'!$E$34), N102*'Indices PF'!$J$31,   IF(('Funções Dados'!N102&lt;'Indices PF'!$F$34), N102*'Indices PF'!$K$31, N102*'Indices PF'!$L$31)),    IF((O102&lt;='Indices PF'!$D$32),    IF(('Funções Dados'!N102&lt;'Indices PF'!$E$34), N102*'Indices PF'!$J$32,    IF(('Funções Dados'!N102&lt;'Indices PF'!$F$34), N102*'Indices PF'!$K$32, N102*'Indices PF'!$L$32)),     IF((O102&gt;='Indices PF'!$D$33),     IF(('Funções Dados'!N102&lt;'Indices PF'!$E$34), N102*'Indices PF'!$J$33,     IF(('Funções Dados'!N102&lt;'Indices PF'!$F$34), N102*'Indices PF'!$K$33, N102*'Indices PF'!$L$33))))),     IF((O102&lt;='Indices PF'!$D$39),      IF(('Funções Dados'!N102&lt;'Indices PF'!$E$42), N102*'Indices PF'!$J$39,      IF(('Funções Dados'!N102&lt;'Indices PF'!$F$42), N102*'Indices PF'!$K$39, N102*'Indices PF'!$L$39)),       IF((O102&lt;='Indices PF'!$D$40),       IF(('Funções Dados'!N102&lt;'Indices PF'!$E$42), N102*'Indices PF'!$J$40,       IF(('Funções Dados'!N102&lt;'Indices PF'!$F$42), N102*'Indices PF'!$K$40, N102*'Indices PF'!$L$40)),        IF((O102&gt;='Indices PF'!$D$41),        IF(('Funções Dados'!N102&lt;'Indices PF'!$E$42), N102*'Indices PF'!$J$41,        IF(('Funções Dados'!N102&lt;'Indices PF'!$F$42), N102*'Indices PF'!$K$41, N102*'Indices PF'!$L$41)))))))</f>
        <v/>
      </c>
      <c r="U102" s="120" t="str">
        <f aca="false">IF(OR(ISBLANK(P102),ISBLANK(Q102)),"",  IF((Q102&lt;='Indices PF'!$D$47),  IF(('Funções Dados'!P102&lt;'Indices PF'!$E$50), P102*'Indices PF'!$J$47,  IF(('Funções Dados'!P102&lt;'Indices PF'!$F$50), P102*'Indices PF'!$K$47, P102*'Indices PF'!$L$47)),   IF((Q102&lt;='Indices PF'!$D$48),   IF(('Funções Dados'!P102&lt;'Indices PF'!$E$50), P102*'Indices PF'!$J$48,   IF(('Funções Dados'!P102&lt;'Indices PF'!$F$50), P102*'Indices PF'!$K$48, P102*'Indices PF'!$L$48)),    IF((Q102&gt;='Indices PF'!$D$49),    IF(('Funções Dados'!P102&lt;'Indices PF'!$E$50), P102*'Indices PF'!$J$49,    IF(('Funções Dados'!P102&lt;'Indices PF'!$F$50), P102*'Indices PF'!$K$49, P102*'Indices PF'!$L$49))))))</f>
        <v/>
      </c>
      <c r="V102" s="131"/>
      <c r="W102" s="131"/>
      <c r="X102" s="131"/>
      <c r="Y102" s="131"/>
      <c r="Z102" s="121"/>
      <c r="AA102" s="131"/>
      <c r="AB102" s="152" t="str">
        <f aca="false">IF(ISBLANK(AA102),"",IF(Z102="YES",(AA102*(SUM(T102:U102))/100),""))</f>
        <v/>
      </c>
      <c r="AC102" s="129"/>
      <c r="AD102" s="154"/>
      <c r="AE102" s="129"/>
      <c r="AF102" s="128"/>
      <c r="AG102" s="128"/>
      <c r="AH102" s="33"/>
    </row>
    <row r="103" customFormat="false" ht="12.75" hidden="false" customHeight="true" outlineLevel="0" collapsed="false">
      <c r="A103" s="87"/>
      <c r="B103" s="111"/>
      <c r="C103" s="126"/>
      <c r="D103" s="131"/>
      <c r="E103" s="131"/>
      <c r="F103" s="131"/>
      <c r="G103" s="131"/>
      <c r="H103" s="131"/>
      <c r="I103" s="119" t="str">
        <f aca="false">IF(AND(ISTEXT(K103),ISTEXT(L103)),"",SUM(K103:L103)*'Indices PF'!$E$54)</f>
        <v/>
      </c>
      <c r="J103" s="150" t="str">
        <f aca="false">IF(OR(ISBLANK(E103),ISBLANK(F103)),"",  IF(D103="ILF",   IF((F103&lt;='Indices PF'!$D$31),   IF(('Funções Dados'!E103&lt;'Indices PF'!$E$34), 'Indices PF'!$E$31,   IF(('Funções Dados'!E103&lt;'Indices PF'!$F$34), 'Indices PF'!$F$31, 'Indices PF'!$G$31)),    IF((F103&lt;='Indices PF'!$D$32),    IF(('Funções Dados'!E103&lt;'Indices PF'!$E$34), 'Indices PF'!$E$32,    IF(('Funções Dados'!E103&lt;'Indices PF'!$F$34), 'Indices PF'!$F$32, 'Indices PF'!$G$32)),     IF((F103&gt;='Indices PF'!$D$33),     IF(('Funções Dados'!E103&lt;'Indices PF'!$E$34), 'Indices PF'!$E$33,     IF(('Funções Dados'!E103&lt;'Indices PF'!$F$34), 'Indices PF'!$F$33, 'Indices PF'!$G$33))))),     IF((F103&lt;='Indices PF'!$D$39),      IF(('Funções Dados'!E103&lt;'Indices PF'!$E$42), 'Indices PF'!$E$39,      IF(('Funções Dados'!E103&lt;'Indices PF'!$F$42), 'Indices PF'!$F$39, 'Indices PF'!$G$39)),       IF((F103&lt;='Indices PF'!$D$40),       IF(('Funções Dados'!E103&lt;'Indices PF'!$E$42), 'Indices PF'!$E$40,       IF(('Funções Dados'!E103&lt;'Indices PF'!$F$42), 'Indices PF'!$F$40, 'Indices PF'!$G$40)),        IF((F103&gt;='Indices PF'!$D$41),        IF(('Funções Dados'!E103&lt;'Indices PF'!$E$42), 'Indices PF'!$E$41,        IF(('Funções Dados'!E103&lt;'Indices PF'!$F$42), 'Indices PF'!$F$41, 'Indices PF'!$G$41)))))))</f>
        <v/>
      </c>
      <c r="K103" s="120" t="str">
        <f aca="false">IF(OR(ISBLANK(E103),ISBLANK(F103)),"",  IF(D103="ILF",   IF((F103&lt;='Indices PF'!$D$31),   IF(('Funções Dados'!E103&lt;'Indices PF'!$E$34), E103*'Indices PF'!$J$31,   IF(('Funções Dados'!E103&lt;'Indices PF'!$F$34), E103*'Indices PF'!$K$31, E103*'Indices PF'!$L$31)),    IF((F103&lt;='Indices PF'!$D$32),    IF(('Funções Dados'!E103&lt;'Indices PF'!$E$34), E103*'Indices PF'!$J$32,    IF(('Funções Dados'!E103&lt;'Indices PF'!$F$34), E103*'Indices PF'!$K$32, E103*'Indices PF'!$L$32)),     IF((F103&gt;='Indices PF'!$D$33),     IF(('Funções Dados'!E103&lt;'Indices PF'!$E$34), E103*'Indices PF'!$J$33,     IF(('Funções Dados'!E103&lt;'Indices PF'!$F$34), E103*'Indices PF'!$K$33, E103*'Indices PF'!$L$33))))),     IF((F103&lt;='Indices PF'!$D$39),      IF(('Funções Dados'!E103&lt;'Indices PF'!$E$42), E103*'Indices PF'!$J$39,      IF(('Funções Dados'!E103&lt;'Indices PF'!$F$42), E103*'Indices PF'!$K$39, E103*'Indices PF'!$L$39)),       IF((F103&lt;='Indices PF'!$D$40),       IF(('Funções Dados'!E103&lt;'Indices PF'!$E$42), E103*'Indices PF'!$J$40,       IF(('Funções Dados'!E103&lt;'Indices PF'!$F$42), E103*'Indices PF'!$K$40, E103*'Indices PF'!$L$40)),        IF((F103&gt;='Indices PF'!$D$41),        IF(('Funções Dados'!E103&lt;'Indices PF'!$E$42), E103*'Indices PF'!$J$41,        IF(('Funções Dados'!E103&lt;'Indices PF'!$F$42), E103*'Indices PF'!$K$41, E103*'Indices PF'!$L$41)))))))</f>
        <v/>
      </c>
      <c r="L103" s="151" t="str">
        <f aca="false">IF(OR(ISBLANK(G103),ISBLANK(H103)),"",  IF((H103&lt;='Indices PF'!$D$47),  IF(('Funções Dados'!G103&lt;'Indices PF'!$E$50), G103*'Indices PF'!$J$47,  IF(('Funções Dados'!G103&lt;'Indices PF'!$F$50), G103*'Indices PF'!$K$47, G103*'Indices PF'!$L$47)),   IF((H103&lt;='Indices PF'!$D$48),   IF(('Funções Dados'!G103&lt;'Indices PF'!$E$50), G103*'Indices PF'!$J$48,   IF(('Funções Dados'!G103&lt;'Indices PF'!$F$50), G103*'Indices PF'!$K$48, G103*'Indices PF'!$L$48)),    IF((H103&gt;='Indices PF'!$D$49),    IF(('Funções Dados'!G103&lt;'Indices PF'!$E$50), G103*'Indices PF'!$J$49,    IF(('Funções Dados'!G103&lt;'Indices PF'!$F$50), G103*'Indices PF'!$K$49, G103*'Indices PF'!$L$49))))))</f>
        <v/>
      </c>
      <c r="M103" s="131"/>
      <c r="N103" s="121"/>
      <c r="O103" s="121"/>
      <c r="P103" s="121"/>
      <c r="Q103" s="131"/>
      <c r="R103" s="119" t="str">
        <f aca="false">IF(AND(ISTEXT(T103),ISTEXT(U103)),"",SUM(T103:U103)*'Indices PF'!$E$54)</f>
        <v/>
      </c>
      <c r="S103" s="119" t="str">
        <f aca="false">IF(OR(ISBLANK(N103),ISBLANK(O103)),"",  IF(M103="ILF",   IF((O103&lt;='Indices PF'!$D$31),   IF(('Funções Dados'!N103&lt;'Indices PF'!$E$34), 'Indices PF'!$E$31,   IF(('Funções Dados'!N103&lt;'Indices PF'!$F$34), 'Indices PF'!$F$31, 'Indices PF'!$G$31)),    IF((O103&lt;='Indices PF'!$D$32),    IF(('Funções Dados'!N103&lt;'Indices PF'!$E$34), 'Indices PF'!$E$32,    IF(('Funções Dados'!N103&lt;'Indices PF'!$F$34), 'Indices PF'!$F$32, 'Indices PF'!$G$32)),     IF((O103&gt;='Indices PF'!$D$33),     IF(('Funções Dados'!N103&lt;'Indices PF'!$E$34), 'Indices PF'!$E$33,     IF(('Funções Dados'!N103&lt;'Indices PF'!$F$34), 'Indices PF'!$F$33, 'Indices PF'!$G$33))))),     IF((O103&lt;='Indices PF'!$D$39),      IF(('Funções Dados'!N103&lt;'Indices PF'!$E$42), 'Indices PF'!$E$39,      IF(('Funções Dados'!N103&lt;'Indices PF'!$F$42), 'Indices PF'!$F$39, 'Indices PF'!$G$39)),       IF((O103&lt;='Indices PF'!$D$40),       IF(('Funções Dados'!N103&lt;'Indices PF'!$E$42), 'Indices PF'!$E$40,       IF(('Funções Dados'!N103&lt;'Indices PF'!$F$42), 'Indices PF'!$F$40, 'Indices PF'!$G$40)),        IF((O103&gt;='Indices PF'!$D$41),        IF(('Funções Dados'!N103&lt;'Indices PF'!$E$42), 'Indices PF'!$E$41,        IF(('Funções Dados'!N103&lt;'Indices PF'!$F$42), 'Indices PF'!$F$41, 'Indices PF'!$G$41)))))))</f>
        <v/>
      </c>
      <c r="T103" s="120" t="str">
        <f aca="false">IF(OR(ISBLANK(N103),ISBLANK(O103)),"",  IF(M103="ILF",   IF((O103&lt;='Indices PF'!$D$31),   IF(('Funções Dados'!N103&lt;'Indices PF'!$E$34), N103*'Indices PF'!$J$31,   IF(('Funções Dados'!N103&lt;'Indices PF'!$F$34), N103*'Indices PF'!$K$31, N103*'Indices PF'!$L$31)),    IF((O103&lt;='Indices PF'!$D$32),    IF(('Funções Dados'!N103&lt;'Indices PF'!$E$34), N103*'Indices PF'!$J$32,    IF(('Funções Dados'!N103&lt;'Indices PF'!$F$34), N103*'Indices PF'!$K$32, N103*'Indices PF'!$L$32)),     IF((O103&gt;='Indices PF'!$D$33),     IF(('Funções Dados'!N103&lt;'Indices PF'!$E$34), N103*'Indices PF'!$J$33,     IF(('Funções Dados'!N103&lt;'Indices PF'!$F$34), N103*'Indices PF'!$K$33, N103*'Indices PF'!$L$33))))),     IF((O103&lt;='Indices PF'!$D$39),      IF(('Funções Dados'!N103&lt;'Indices PF'!$E$42), N103*'Indices PF'!$J$39,      IF(('Funções Dados'!N103&lt;'Indices PF'!$F$42), N103*'Indices PF'!$K$39, N103*'Indices PF'!$L$39)),       IF((O103&lt;='Indices PF'!$D$40),       IF(('Funções Dados'!N103&lt;'Indices PF'!$E$42), N103*'Indices PF'!$J$40,       IF(('Funções Dados'!N103&lt;'Indices PF'!$F$42), N103*'Indices PF'!$K$40, N103*'Indices PF'!$L$40)),        IF((O103&gt;='Indices PF'!$D$41),        IF(('Funções Dados'!N103&lt;'Indices PF'!$E$42), N103*'Indices PF'!$J$41,        IF(('Funções Dados'!N103&lt;'Indices PF'!$F$42), N103*'Indices PF'!$K$41, N103*'Indices PF'!$L$41)))))))</f>
        <v/>
      </c>
      <c r="U103" s="120" t="str">
        <f aca="false">IF(OR(ISBLANK(P103),ISBLANK(Q103)),"",  IF((Q103&lt;='Indices PF'!$D$47),  IF(('Funções Dados'!P103&lt;'Indices PF'!$E$50), P103*'Indices PF'!$J$47,  IF(('Funções Dados'!P103&lt;'Indices PF'!$F$50), P103*'Indices PF'!$K$47, P103*'Indices PF'!$L$47)),   IF((Q103&lt;='Indices PF'!$D$48),   IF(('Funções Dados'!P103&lt;'Indices PF'!$E$50), P103*'Indices PF'!$J$48,   IF(('Funções Dados'!P103&lt;'Indices PF'!$F$50), P103*'Indices PF'!$K$48, P103*'Indices PF'!$L$48)),    IF((Q103&gt;='Indices PF'!$D$49),    IF(('Funções Dados'!P103&lt;'Indices PF'!$E$50), P103*'Indices PF'!$J$49,    IF(('Funções Dados'!P103&lt;'Indices PF'!$F$50), P103*'Indices PF'!$K$49, P103*'Indices PF'!$L$49))))))</f>
        <v/>
      </c>
      <c r="V103" s="131"/>
      <c r="W103" s="131"/>
      <c r="X103" s="131"/>
      <c r="Y103" s="131"/>
      <c r="Z103" s="121"/>
      <c r="AA103" s="131"/>
      <c r="AB103" s="152" t="str">
        <f aca="false">IF(ISBLANK(AA103),"",IF(Z103="YES",(AA103*(SUM(T103:U103))/100),""))</f>
        <v/>
      </c>
      <c r="AC103" s="129"/>
      <c r="AD103" s="154"/>
      <c r="AE103" s="129"/>
      <c r="AF103" s="128"/>
      <c r="AG103" s="128"/>
      <c r="AH103" s="33"/>
    </row>
    <row r="104" customFormat="false" ht="12.75" hidden="false" customHeight="true" outlineLevel="0" collapsed="false">
      <c r="A104" s="87"/>
      <c r="B104" s="111"/>
      <c r="C104" s="126"/>
      <c r="D104" s="131"/>
      <c r="E104" s="131"/>
      <c r="F104" s="131"/>
      <c r="G104" s="131"/>
      <c r="H104" s="131"/>
      <c r="I104" s="119" t="str">
        <f aca="false">IF(AND(ISTEXT(K104),ISTEXT(L104)),"",SUM(K104:L104)*'Indices PF'!$E$54)</f>
        <v/>
      </c>
      <c r="J104" s="150" t="str">
        <f aca="false">IF(OR(ISBLANK(E104),ISBLANK(F104)),"",  IF(D104="ILF",   IF((F104&lt;='Indices PF'!$D$31),   IF(('Funções Dados'!E104&lt;'Indices PF'!$E$34), 'Indices PF'!$E$31,   IF(('Funções Dados'!E104&lt;'Indices PF'!$F$34), 'Indices PF'!$F$31, 'Indices PF'!$G$31)),    IF((F104&lt;='Indices PF'!$D$32),    IF(('Funções Dados'!E104&lt;'Indices PF'!$E$34), 'Indices PF'!$E$32,    IF(('Funções Dados'!E104&lt;'Indices PF'!$F$34), 'Indices PF'!$F$32, 'Indices PF'!$G$32)),     IF((F104&gt;='Indices PF'!$D$33),     IF(('Funções Dados'!E104&lt;'Indices PF'!$E$34), 'Indices PF'!$E$33,     IF(('Funções Dados'!E104&lt;'Indices PF'!$F$34), 'Indices PF'!$F$33, 'Indices PF'!$G$33))))),     IF((F104&lt;='Indices PF'!$D$39),      IF(('Funções Dados'!E104&lt;'Indices PF'!$E$42), 'Indices PF'!$E$39,      IF(('Funções Dados'!E104&lt;'Indices PF'!$F$42), 'Indices PF'!$F$39, 'Indices PF'!$G$39)),       IF((F104&lt;='Indices PF'!$D$40),       IF(('Funções Dados'!E104&lt;'Indices PF'!$E$42), 'Indices PF'!$E$40,       IF(('Funções Dados'!E104&lt;'Indices PF'!$F$42), 'Indices PF'!$F$40, 'Indices PF'!$G$40)),        IF((F104&gt;='Indices PF'!$D$41),        IF(('Funções Dados'!E104&lt;'Indices PF'!$E$42), 'Indices PF'!$E$41,        IF(('Funções Dados'!E104&lt;'Indices PF'!$F$42), 'Indices PF'!$F$41, 'Indices PF'!$G$41)))))))</f>
        <v/>
      </c>
      <c r="K104" s="120" t="str">
        <f aca="false">IF(OR(ISBLANK(E104),ISBLANK(F104)),"",  IF(D104="ILF",   IF((F104&lt;='Indices PF'!$D$31),   IF(('Funções Dados'!E104&lt;'Indices PF'!$E$34), E104*'Indices PF'!$J$31,   IF(('Funções Dados'!E104&lt;'Indices PF'!$F$34), E104*'Indices PF'!$K$31, E104*'Indices PF'!$L$31)),    IF((F104&lt;='Indices PF'!$D$32),    IF(('Funções Dados'!E104&lt;'Indices PF'!$E$34), E104*'Indices PF'!$J$32,    IF(('Funções Dados'!E104&lt;'Indices PF'!$F$34), E104*'Indices PF'!$K$32, E104*'Indices PF'!$L$32)),     IF((F104&gt;='Indices PF'!$D$33),     IF(('Funções Dados'!E104&lt;'Indices PF'!$E$34), E104*'Indices PF'!$J$33,     IF(('Funções Dados'!E104&lt;'Indices PF'!$F$34), E104*'Indices PF'!$K$33, E104*'Indices PF'!$L$33))))),     IF((F104&lt;='Indices PF'!$D$39),      IF(('Funções Dados'!E104&lt;'Indices PF'!$E$42), E104*'Indices PF'!$J$39,      IF(('Funções Dados'!E104&lt;'Indices PF'!$F$42), E104*'Indices PF'!$K$39, E104*'Indices PF'!$L$39)),       IF((F104&lt;='Indices PF'!$D$40),       IF(('Funções Dados'!E104&lt;'Indices PF'!$E$42), E104*'Indices PF'!$J$40,       IF(('Funções Dados'!E104&lt;'Indices PF'!$F$42), E104*'Indices PF'!$K$40, E104*'Indices PF'!$L$40)),        IF((F104&gt;='Indices PF'!$D$41),        IF(('Funções Dados'!E104&lt;'Indices PF'!$E$42), E104*'Indices PF'!$J$41,        IF(('Funções Dados'!E104&lt;'Indices PF'!$F$42), E104*'Indices PF'!$K$41, E104*'Indices PF'!$L$41)))))))</f>
        <v/>
      </c>
      <c r="L104" s="151" t="str">
        <f aca="false">IF(OR(ISBLANK(G104),ISBLANK(H104)),"",  IF((H104&lt;='Indices PF'!$D$47),  IF(('Funções Dados'!G104&lt;'Indices PF'!$E$50), G104*'Indices PF'!$J$47,  IF(('Funções Dados'!G104&lt;'Indices PF'!$F$50), G104*'Indices PF'!$K$47, G104*'Indices PF'!$L$47)),   IF((H104&lt;='Indices PF'!$D$48),   IF(('Funções Dados'!G104&lt;'Indices PF'!$E$50), G104*'Indices PF'!$J$48,   IF(('Funções Dados'!G104&lt;'Indices PF'!$F$50), G104*'Indices PF'!$K$48, G104*'Indices PF'!$L$48)),    IF((H104&gt;='Indices PF'!$D$49),    IF(('Funções Dados'!G104&lt;'Indices PF'!$E$50), G104*'Indices PF'!$J$49,    IF(('Funções Dados'!G104&lt;'Indices PF'!$F$50), G104*'Indices PF'!$K$49, G104*'Indices PF'!$L$49))))))</f>
        <v/>
      </c>
      <c r="M104" s="131"/>
      <c r="N104" s="121"/>
      <c r="O104" s="121"/>
      <c r="P104" s="121"/>
      <c r="Q104" s="131"/>
      <c r="R104" s="119" t="str">
        <f aca="false">IF(AND(ISTEXT(T104),ISTEXT(U104)),"",SUM(T104:U104)*'Indices PF'!$E$54)</f>
        <v/>
      </c>
      <c r="S104" s="119" t="str">
        <f aca="false">IF(OR(ISBLANK(N104),ISBLANK(O104)),"",  IF(M104="ILF",   IF((O104&lt;='Indices PF'!$D$31),   IF(('Funções Dados'!N104&lt;'Indices PF'!$E$34), 'Indices PF'!$E$31,   IF(('Funções Dados'!N104&lt;'Indices PF'!$F$34), 'Indices PF'!$F$31, 'Indices PF'!$G$31)),    IF((O104&lt;='Indices PF'!$D$32),    IF(('Funções Dados'!N104&lt;'Indices PF'!$E$34), 'Indices PF'!$E$32,    IF(('Funções Dados'!N104&lt;'Indices PF'!$F$34), 'Indices PF'!$F$32, 'Indices PF'!$G$32)),     IF((O104&gt;='Indices PF'!$D$33),     IF(('Funções Dados'!N104&lt;'Indices PF'!$E$34), 'Indices PF'!$E$33,     IF(('Funções Dados'!N104&lt;'Indices PF'!$F$34), 'Indices PF'!$F$33, 'Indices PF'!$G$33))))),     IF((O104&lt;='Indices PF'!$D$39),      IF(('Funções Dados'!N104&lt;'Indices PF'!$E$42), 'Indices PF'!$E$39,      IF(('Funções Dados'!N104&lt;'Indices PF'!$F$42), 'Indices PF'!$F$39, 'Indices PF'!$G$39)),       IF((O104&lt;='Indices PF'!$D$40),       IF(('Funções Dados'!N104&lt;'Indices PF'!$E$42), 'Indices PF'!$E$40,       IF(('Funções Dados'!N104&lt;'Indices PF'!$F$42), 'Indices PF'!$F$40, 'Indices PF'!$G$40)),        IF((O104&gt;='Indices PF'!$D$41),        IF(('Funções Dados'!N104&lt;'Indices PF'!$E$42), 'Indices PF'!$E$41,        IF(('Funções Dados'!N104&lt;'Indices PF'!$F$42), 'Indices PF'!$F$41, 'Indices PF'!$G$41)))))))</f>
        <v/>
      </c>
      <c r="T104" s="120" t="str">
        <f aca="false">IF(OR(ISBLANK(N104),ISBLANK(O104)),"",  IF(M104="ILF",   IF((O104&lt;='Indices PF'!$D$31),   IF(('Funções Dados'!N104&lt;'Indices PF'!$E$34), N104*'Indices PF'!$J$31,   IF(('Funções Dados'!N104&lt;'Indices PF'!$F$34), N104*'Indices PF'!$K$31, N104*'Indices PF'!$L$31)),    IF((O104&lt;='Indices PF'!$D$32),    IF(('Funções Dados'!N104&lt;'Indices PF'!$E$34), N104*'Indices PF'!$J$32,    IF(('Funções Dados'!N104&lt;'Indices PF'!$F$34), N104*'Indices PF'!$K$32, N104*'Indices PF'!$L$32)),     IF((O104&gt;='Indices PF'!$D$33),     IF(('Funções Dados'!N104&lt;'Indices PF'!$E$34), N104*'Indices PF'!$J$33,     IF(('Funções Dados'!N104&lt;'Indices PF'!$F$34), N104*'Indices PF'!$K$33, N104*'Indices PF'!$L$33))))),     IF((O104&lt;='Indices PF'!$D$39),      IF(('Funções Dados'!N104&lt;'Indices PF'!$E$42), N104*'Indices PF'!$J$39,      IF(('Funções Dados'!N104&lt;'Indices PF'!$F$42), N104*'Indices PF'!$K$39, N104*'Indices PF'!$L$39)),       IF((O104&lt;='Indices PF'!$D$40),       IF(('Funções Dados'!N104&lt;'Indices PF'!$E$42), N104*'Indices PF'!$J$40,       IF(('Funções Dados'!N104&lt;'Indices PF'!$F$42), N104*'Indices PF'!$K$40, N104*'Indices PF'!$L$40)),        IF((O104&gt;='Indices PF'!$D$41),        IF(('Funções Dados'!N104&lt;'Indices PF'!$E$42), N104*'Indices PF'!$J$41,        IF(('Funções Dados'!N104&lt;'Indices PF'!$F$42), N104*'Indices PF'!$K$41, N104*'Indices PF'!$L$41)))))))</f>
        <v/>
      </c>
      <c r="U104" s="120" t="str">
        <f aca="false">IF(OR(ISBLANK(P104),ISBLANK(Q104)),"",  IF((Q104&lt;='Indices PF'!$D$47),  IF(('Funções Dados'!P104&lt;'Indices PF'!$E$50), P104*'Indices PF'!$J$47,  IF(('Funções Dados'!P104&lt;'Indices PF'!$F$50), P104*'Indices PF'!$K$47, P104*'Indices PF'!$L$47)),   IF((Q104&lt;='Indices PF'!$D$48),   IF(('Funções Dados'!P104&lt;'Indices PF'!$E$50), P104*'Indices PF'!$J$48,   IF(('Funções Dados'!P104&lt;'Indices PF'!$F$50), P104*'Indices PF'!$K$48, P104*'Indices PF'!$L$48)),    IF((Q104&gt;='Indices PF'!$D$49),    IF(('Funções Dados'!P104&lt;'Indices PF'!$E$50), P104*'Indices PF'!$J$49,    IF(('Funções Dados'!P104&lt;'Indices PF'!$F$50), P104*'Indices PF'!$K$49, P104*'Indices PF'!$L$49))))))</f>
        <v/>
      </c>
      <c r="V104" s="131"/>
      <c r="W104" s="131"/>
      <c r="X104" s="131"/>
      <c r="Y104" s="131"/>
      <c r="Z104" s="121"/>
      <c r="AA104" s="131"/>
      <c r="AB104" s="152" t="str">
        <f aca="false">IF(ISBLANK(AA104),"",IF(Z104="YES",(AA104*(SUM(T104:U104))/100),""))</f>
        <v/>
      </c>
      <c r="AC104" s="129"/>
      <c r="AD104" s="154"/>
      <c r="AE104" s="129"/>
      <c r="AF104" s="128"/>
      <c r="AG104" s="128"/>
      <c r="AH104" s="33"/>
    </row>
    <row r="105" customFormat="false" ht="12.75" hidden="false" customHeight="true" outlineLevel="0" collapsed="false">
      <c r="A105" s="87"/>
      <c r="B105" s="111"/>
      <c r="C105" s="126"/>
      <c r="D105" s="131"/>
      <c r="E105" s="131"/>
      <c r="F105" s="131"/>
      <c r="G105" s="131"/>
      <c r="H105" s="131"/>
      <c r="I105" s="119" t="str">
        <f aca="false">IF(AND(ISTEXT(K105),ISTEXT(L105)),"",SUM(K105:L105)*'Indices PF'!$E$54)</f>
        <v/>
      </c>
      <c r="J105" s="150" t="str">
        <f aca="false">IF(OR(ISBLANK(E105),ISBLANK(F105)),"",  IF(D105="ILF",   IF((F105&lt;='Indices PF'!$D$31),   IF(('Funções Dados'!E105&lt;'Indices PF'!$E$34), 'Indices PF'!$E$31,   IF(('Funções Dados'!E105&lt;'Indices PF'!$F$34), 'Indices PF'!$F$31, 'Indices PF'!$G$31)),    IF((F105&lt;='Indices PF'!$D$32),    IF(('Funções Dados'!E105&lt;'Indices PF'!$E$34), 'Indices PF'!$E$32,    IF(('Funções Dados'!E105&lt;'Indices PF'!$F$34), 'Indices PF'!$F$32, 'Indices PF'!$G$32)),     IF((F105&gt;='Indices PF'!$D$33),     IF(('Funções Dados'!E105&lt;'Indices PF'!$E$34), 'Indices PF'!$E$33,     IF(('Funções Dados'!E105&lt;'Indices PF'!$F$34), 'Indices PF'!$F$33, 'Indices PF'!$G$33))))),     IF((F105&lt;='Indices PF'!$D$39),      IF(('Funções Dados'!E105&lt;'Indices PF'!$E$42), 'Indices PF'!$E$39,      IF(('Funções Dados'!E105&lt;'Indices PF'!$F$42), 'Indices PF'!$F$39, 'Indices PF'!$G$39)),       IF((F105&lt;='Indices PF'!$D$40),       IF(('Funções Dados'!E105&lt;'Indices PF'!$E$42), 'Indices PF'!$E$40,       IF(('Funções Dados'!E105&lt;'Indices PF'!$F$42), 'Indices PF'!$F$40, 'Indices PF'!$G$40)),        IF((F105&gt;='Indices PF'!$D$41),        IF(('Funções Dados'!E105&lt;'Indices PF'!$E$42), 'Indices PF'!$E$41,        IF(('Funções Dados'!E105&lt;'Indices PF'!$F$42), 'Indices PF'!$F$41, 'Indices PF'!$G$41)))))))</f>
        <v/>
      </c>
      <c r="K105" s="120" t="str">
        <f aca="false">IF(OR(ISBLANK(E105),ISBLANK(F105)),"",  IF(D105="ILF",   IF((F105&lt;='Indices PF'!$D$31),   IF(('Funções Dados'!E105&lt;'Indices PF'!$E$34), E105*'Indices PF'!$J$31,   IF(('Funções Dados'!E105&lt;'Indices PF'!$F$34), E105*'Indices PF'!$K$31, E105*'Indices PF'!$L$31)),    IF((F105&lt;='Indices PF'!$D$32),    IF(('Funções Dados'!E105&lt;'Indices PF'!$E$34), E105*'Indices PF'!$J$32,    IF(('Funções Dados'!E105&lt;'Indices PF'!$F$34), E105*'Indices PF'!$K$32, E105*'Indices PF'!$L$32)),     IF((F105&gt;='Indices PF'!$D$33),     IF(('Funções Dados'!E105&lt;'Indices PF'!$E$34), E105*'Indices PF'!$J$33,     IF(('Funções Dados'!E105&lt;'Indices PF'!$F$34), E105*'Indices PF'!$K$33, E105*'Indices PF'!$L$33))))),     IF((F105&lt;='Indices PF'!$D$39),      IF(('Funções Dados'!E105&lt;'Indices PF'!$E$42), E105*'Indices PF'!$J$39,      IF(('Funções Dados'!E105&lt;'Indices PF'!$F$42), E105*'Indices PF'!$K$39, E105*'Indices PF'!$L$39)),       IF((F105&lt;='Indices PF'!$D$40),       IF(('Funções Dados'!E105&lt;'Indices PF'!$E$42), E105*'Indices PF'!$J$40,       IF(('Funções Dados'!E105&lt;'Indices PF'!$F$42), E105*'Indices PF'!$K$40, E105*'Indices PF'!$L$40)),        IF((F105&gt;='Indices PF'!$D$41),        IF(('Funções Dados'!E105&lt;'Indices PF'!$E$42), E105*'Indices PF'!$J$41,        IF(('Funções Dados'!E105&lt;'Indices PF'!$F$42), E105*'Indices PF'!$K$41, E105*'Indices PF'!$L$41)))))))</f>
        <v/>
      </c>
      <c r="L105" s="151" t="str">
        <f aca="false">IF(OR(ISBLANK(G105),ISBLANK(H105)),"",  IF((H105&lt;='Indices PF'!$D$47),  IF(('Funções Dados'!G105&lt;'Indices PF'!$E$50), G105*'Indices PF'!$J$47,  IF(('Funções Dados'!G105&lt;'Indices PF'!$F$50), G105*'Indices PF'!$K$47, G105*'Indices PF'!$L$47)),   IF((H105&lt;='Indices PF'!$D$48),   IF(('Funções Dados'!G105&lt;'Indices PF'!$E$50), G105*'Indices PF'!$J$48,   IF(('Funções Dados'!G105&lt;'Indices PF'!$F$50), G105*'Indices PF'!$K$48, G105*'Indices PF'!$L$48)),    IF((H105&gt;='Indices PF'!$D$49),    IF(('Funções Dados'!G105&lt;'Indices PF'!$E$50), G105*'Indices PF'!$J$49,    IF(('Funções Dados'!G105&lt;'Indices PF'!$F$50), G105*'Indices PF'!$K$49, G105*'Indices PF'!$L$49))))))</f>
        <v/>
      </c>
      <c r="M105" s="131"/>
      <c r="N105" s="121"/>
      <c r="O105" s="121"/>
      <c r="P105" s="121"/>
      <c r="Q105" s="131"/>
      <c r="R105" s="119" t="str">
        <f aca="false">IF(AND(ISTEXT(T105),ISTEXT(U105)),"",SUM(T105:U105)*'Indices PF'!$E$54)</f>
        <v/>
      </c>
      <c r="S105" s="119" t="str">
        <f aca="false">IF(OR(ISBLANK(N105),ISBLANK(O105)),"",  IF(M105="ILF",   IF((O105&lt;='Indices PF'!$D$31),   IF(('Funções Dados'!N105&lt;'Indices PF'!$E$34), 'Indices PF'!$E$31,   IF(('Funções Dados'!N105&lt;'Indices PF'!$F$34), 'Indices PF'!$F$31, 'Indices PF'!$G$31)),    IF((O105&lt;='Indices PF'!$D$32),    IF(('Funções Dados'!N105&lt;'Indices PF'!$E$34), 'Indices PF'!$E$32,    IF(('Funções Dados'!N105&lt;'Indices PF'!$F$34), 'Indices PF'!$F$32, 'Indices PF'!$G$32)),     IF((O105&gt;='Indices PF'!$D$33),     IF(('Funções Dados'!N105&lt;'Indices PF'!$E$34), 'Indices PF'!$E$33,     IF(('Funções Dados'!N105&lt;'Indices PF'!$F$34), 'Indices PF'!$F$33, 'Indices PF'!$G$33))))),     IF((O105&lt;='Indices PF'!$D$39),      IF(('Funções Dados'!N105&lt;'Indices PF'!$E$42), 'Indices PF'!$E$39,      IF(('Funções Dados'!N105&lt;'Indices PF'!$F$42), 'Indices PF'!$F$39, 'Indices PF'!$G$39)),       IF((O105&lt;='Indices PF'!$D$40),       IF(('Funções Dados'!N105&lt;'Indices PF'!$E$42), 'Indices PF'!$E$40,       IF(('Funções Dados'!N105&lt;'Indices PF'!$F$42), 'Indices PF'!$F$40, 'Indices PF'!$G$40)),        IF((O105&gt;='Indices PF'!$D$41),        IF(('Funções Dados'!N105&lt;'Indices PF'!$E$42), 'Indices PF'!$E$41,        IF(('Funções Dados'!N105&lt;'Indices PF'!$F$42), 'Indices PF'!$F$41, 'Indices PF'!$G$41)))))))</f>
        <v/>
      </c>
      <c r="T105" s="120" t="str">
        <f aca="false">IF(OR(ISBLANK(N105),ISBLANK(O105)),"",  IF(M105="ILF",   IF((O105&lt;='Indices PF'!$D$31),   IF(('Funções Dados'!N105&lt;'Indices PF'!$E$34), N105*'Indices PF'!$J$31,   IF(('Funções Dados'!N105&lt;'Indices PF'!$F$34), N105*'Indices PF'!$K$31, N105*'Indices PF'!$L$31)),    IF((O105&lt;='Indices PF'!$D$32),    IF(('Funções Dados'!N105&lt;'Indices PF'!$E$34), N105*'Indices PF'!$J$32,    IF(('Funções Dados'!N105&lt;'Indices PF'!$F$34), N105*'Indices PF'!$K$32, N105*'Indices PF'!$L$32)),     IF((O105&gt;='Indices PF'!$D$33),     IF(('Funções Dados'!N105&lt;'Indices PF'!$E$34), N105*'Indices PF'!$J$33,     IF(('Funções Dados'!N105&lt;'Indices PF'!$F$34), N105*'Indices PF'!$K$33, N105*'Indices PF'!$L$33))))),     IF((O105&lt;='Indices PF'!$D$39),      IF(('Funções Dados'!N105&lt;'Indices PF'!$E$42), N105*'Indices PF'!$J$39,      IF(('Funções Dados'!N105&lt;'Indices PF'!$F$42), N105*'Indices PF'!$K$39, N105*'Indices PF'!$L$39)),       IF((O105&lt;='Indices PF'!$D$40),       IF(('Funções Dados'!N105&lt;'Indices PF'!$E$42), N105*'Indices PF'!$J$40,       IF(('Funções Dados'!N105&lt;'Indices PF'!$F$42), N105*'Indices PF'!$K$40, N105*'Indices PF'!$L$40)),        IF((O105&gt;='Indices PF'!$D$41),        IF(('Funções Dados'!N105&lt;'Indices PF'!$E$42), N105*'Indices PF'!$J$41,        IF(('Funções Dados'!N105&lt;'Indices PF'!$F$42), N105*'Indices PF'!$K$41, N105*'Indices PF'!$L$41)))))))</f>
        <v/>
      </c>
      <c r="U105" s="120" t="str">
        <f aca="false">IF(OR(ISBLANK(P105),ISBLANK(Q105)),"",  IF((Q105&lt;='Indices PF'!$D$47),  IF(('Funções Dados'!P105&lt;'Indices PF'!$E$50), P105*'Indices PF'!$J$47,  IF(('Funções Dados'!P105&lt;'Indices PF'!$F$50), P105*'Indices PF'!$K$47, P105*'Indices PF'!$L$47)),   IF((Q105&lt;='Indices PF'!$D$48),   IF(('Funções Dados'!P105&lt;'Indices PF'!$E$50), P105*'Indices PF'!$J$48,   IF(('Funções Dados'!P105&lt;'Indices PF'!$F$50), P105*'Indices PF'!$K$48, P105*'Indices PF'!$L$48)),    IF((Q105&gt;='Indices PF'!$D$49),    IF(('Funções Dados'!P105&lt;'Indices PF'!$E$50), P105*'Indices PF'!$J$49,    IF(('Funções Dados'!P105&lt;'Indices PF'!$F$50), P105*'Indices PF'!$K$49, P105*'Indices PF'!$L$49))))))</f>
        <v/>
      </c>
      <c r="V105" s="131"/>
      <c r="W105" s="131"/>
      <c r="X105" s="131"/>
      <c r="Y105" s="131"/>
      <c r="Z105" s="121"/>
      <c r="AA105" s="131"/>
      <c r="AB105" s="152" t="str">
        <f aca="false">IF(ISBLANK(AA105),"",IF(Z105="YES",(AA105*(SUM(T105:U105))/100),""))</f>
        <v/>
      </c>
      <c r="AC105" s="129"/>
      <c r="AD105" s="154"/>
      <c r="AE105" s="129"/>
      <c r="AF105" s="128"/>
      <c r="AG105" s="128"/>
      <c r="AH105" s="33"/>
    </row>
    <row r="106" customFormat="false" ht="12.75" hidden="false" customHeight="true" outlineLevel="0" collapsed="false">
      <c r="A106" s="87"/>
      <c r="B106" s="111"/>
      <c r="C106" s="126"/>
      <c r="D106" s="131"/>
      <c r="E106" s="131"/>
      <c r="F106" s="131"/>
      <c r="G106" s="131"/>
      <c r="H106" s="131"/>
      <c r="I106" s="119" t="str">
        <f aca="false">IF(AND(ISTEXT(K106),ISTEXT(L106)),"",SUM(K106:L106)*'Indices PF'!$E$54)</f>
        <v/>
      </c>
      <c r="J106" s="150" t="str">
        <f aca="false">IF(OR(ISBLANK(E106),ISBLANK(F106)),"",  IF(D106="ILF",   IF((F106&lt;='Indices PF'!$D$31),   IF(('Funções Dados'!E106&lt;'Indices PF'!$E$34), 'Indices PF'!$E$31,   IF(('Funções Dados'!E106&lt;'Indices PF'!$F$34), 'Indices PF'!$F$31, 'Indices PF'!$G$31)),    IF((F106&lt;='Indices PF'!$D$32),    IF(('Funções Dados'!E106&lt;'Indices PF'!$E$34), 'Indices PF'!$E$32,    IF(('Funções Dados'!E106&lt;'Indices PF'!$F$34), 'Indices PF'!$F$32, 'Indices PF'!$G$32)),     IF((F106&gt;='Indices PF'!$D$33),     IF(('Funções Dados'!E106&lt;'Indices PF'!$E$34), 'Indices PF'!$E$33,     IF(('Funções Dados'!E106&lt;'Indices PF'!$F$34), 'Indices PF'!$F$33, 'Indices PF'!$G$33))))),     IF((F106&lt;='Indices PF'!$D$39),      IF(('Funções Dados'!E106&lt;'Indices PF'!$E$42), 'Indices PF'!$E$39,      IF(('Funções Dados'!E106&lt;'Indices PF'!$F$42), 'Indices PF'!$F$39, 'Indices PF'!$G$39)),       IF((F106&lt;='Indices PF'!$D$40),       IF(('Funções Dados'!E106&lt;'Indices PF'!$E$42), 'Indices PF'!$E$40,       IF(('Funções Dados'!E106&lt;'Indices PF'!$F$42), 'Indices PF'!$F$40, 'Indices PF'!$G$40)),        IF((F106&gt;='Indices PF'!$D$41),        IF(('Funções Dados'!E106&lt;'Indices PF'!$E$42), 'Indices PF'!$E$41,        IF(('Funções Dados'!E106&lt;'Indices PF'!$F$42), 'Indices PF'!$F$41, 'Indices PF'!$G$41)))))))</f>
        <v/>
      </c>
      <c r="K106" s="120" t="str">
        <f aca="false">IF(OR(ISBLANK(E106),ISBLANK(F106)),"",  IF(D106="ILF",   IF((F106&lt;='Indices PF'!$D$31),   IF(('Funções Dados'!E106&lt;'Indices PF'!$E$34), E106*'Indices PF'!$J$31,   IF(('Funções Dados'!E106&lt;'Indices PF'!$F$34), E106*'Indices PF'!$K$31, E106*'Indices PF'!$L$31)),    IF((F106&lt;='Indices PF'!$D$32),    IF(('Funções Dados'!E106&lt;'Indices PF'!$E$34), E106*'Indices PF'!$J$32,    IF(('Funções Dados'!E106&lt;'Indices PF'!$F$34), E106*'Indices PF'!$K$32, E106*'Indices PF'!$L$32)),     IF((F106&gt;='Indices PF'!$D$33),     IF(('Funções Dados'!E106&lt;'Indices PF'!$E$34), E106*'Indices PF'!$J$33,     IF(('Funções Dados'!E106&lt;'Indices PF'!$F$34), E106*'Indices PF'!$K$33, E106*'Indices PF'!$L$33))))),     IF((F106&lt;='Indices PF'!$D$39),      IF(('Funções Dados'!E106&lt;'Indices PF'!$E$42), E106*'Indices PF'!$J$39,      IF(('Funções Dados'!E106&lt;'Indices PF'!$F$42), E106*'Indices PF'!$K$39, E106*'Indices PF'!$L$39)),       IF((F106&lt;='Indices PF'!$D$40),       IF(('Funções Dados'!E106&lt;'Indices PF'!$E$42), E106*'Indices PF'!$J$40,       IF(('Funções Dados'!E106&lt;'Indices PF'!$F$42), E106*'Indices PF'!$K$40, E106*'Indices PF'!$L$40)),        IF((F106&gt;='Indices PF'!$D$41),        IF(('Funções Dados'!E106&lt;'Indices PF'!$E$42), E106*'Indices PF'!$J$41,        IF(('Funções Dados'!E106&lt;'Indices PF'!$F$42), E106*'Indices PF'!$K$41, E106*'Indices PF'!$L$41)))))))</f>
        <v/>
      </c>
      <c r="L106" s="151" t="str">
        <f aca="false">IF(OR(ISBLANK(G106),ISBLANK(H106)),"",  IF((H106&lt;='Indices PF'!$D$47),  IF(('Funções Dados'!G106&lt;'Indices PF'!$E$50), G106*'Indices PF'!$J$47,  IF(('Funções Dados'!G106&lt;'Indices PF'!$F$50), G106*'Indices PF'!$K$47, G106*'Indices PF'!$L$47)),   IF((H106&lt;='Indices PF'!$D$48),   IF(('Funções Dados'!G106&lt;'Indices PF'!$E$50), G106*'Indices PF'!$J$48,   IF(('Funções Dados'!G106&lt;'Indices PF'!$F$50), G106*'Indices PF'!$K$48, G106*'Indices PF'!$L$48)),    IF((H106&gt;='Indices PF'!$D$49),    IF(('Funções Dados'!G106&lt;'Indices PF'!$E$50), G106*'Indices PF'!$J$49,    IF(('Funções Dados'!G106&lt;'Indices PF'!$F$50), G106*'Indices PF'!$K$49, G106*'Indices PF'!$L$49))))))</f>
        <v/>
      </c>
      <c r="M106" s="131"/>
      <c r="N106" s="121"/>
      <c r="O106" s="121"/>
      <c r="P106" s="121"/>
      <c r="Q106" s="131"/>
      <c r="R106" s="119" t="str">
        <f aca="false">IF(AND(ISTEXT(T106),ISTEXT(U106)),"",SUM(T106:U106)*'Indices PF'!$E$54)</f>
        <v/>
      </c>
      <c r="S106" s="119" t="str">
        <f aca="false">IF(OR(ISBLANK(N106),ISBLANK(O106)),"",  IF(M106="ILF",   IF((O106&lt;='Indices PF'!$D$31),   IF(('Funções Dados'!N106&lt;'Indices PF'!$E$34), 'Indices PF'!$E$31,   IF(('Funções Dados'!N106&lt;'Indices PF'!$F$34), 'Indices PF'!$F$31, 'Indices PF'!$G$31)),    IF((O106&lt;='Indices PF'!$D$32),    IF(('Funções Dados'!N106&lt;'Indices PF'!$E$34), 'Indices PF'!$E$32,    IF(('Funções Dados'!N106&lt;'Indices PF'!$F$34), 'Indices PF'!$F$32, 'Indices PF'!$G$32)),     IF((O106&gt;='Indices PF'!$D$33),     IF(('Funções Dados'!N106&lt;'Indices PF'!$E$34), 'Indices PF'!$E$33,     IF(('Funções Dados'!N106&lt;'Indices PF'!$F$34), 'Indices PF'!$F$33, 'Indices PF'!$G$33))))),     IF((O106&lt;='Indices PF'!$D$39),      IF(('Funções Dados'!N106&lt;'Indices PF'!$E$42), 'Indices PF'!$E$39,      IF(('Funções Dados'!N106&lt;'Indices PF'!$F$42), 'Indices PF'!$F$39, 'Indices PF'!$G$39)),       IF((O106&lt;='Indices PF'!$D$40),       IF(('Funções Dados'!N106&lt;'Indices PF'!$E$42), 'Indices PF'!$E$40,       IF(('Funções Dados'!N106&lt;'Indices PF'!$F$42), 'Indices PF'!$F$40, 'Indices PF'!$G$40)),        IF((O106&gt;='Indices PF'!$D$41),        IF(('Funções Dados'!N106&lt;'Indices PF'!$E$42), 'Indices PF'!$E$41,        IF(('Funções Dados'!N106&lt;'Indices PF'!$F$42), 'Indices PF'!$F$41, 'Indices PF'!$G$41)))))))</f>
        <v/>
      </c>
      <c r="T106" s="120" t="str">
        <f aca="false">IF(OR(ISBLANK(N106),ISBLANK(O106)),"",  IF(M106="ILF",   IF((O106&lt;='Indices PF'!$D$31),   IF(('Funções Dados'!N106&lt;'Indices PF'!$E$34), N106*'Indices PF'!$J$31,   IF(('Funções Dados'!N106&lt;'Indices PF'!$F$34), N106*'Indices PF'!$K$31, N106*'Indices PF'!$L$31)),    IF((O106&lt;='Indices PF'!$D$32),    IF(('Funções Dados'!N106&lt;'Indices PF'!$E$34), N106*'Indices PF'!$J$32,    IF(('Funções Dados'!N106&lt;'Indices PF'!$F$34), N106*'Indices PF'!$K$32, N106*'Indices PF'!$L$32)),     IF((O106&gt;='Indices PF'!$D$33),     IF(('Funções Dados'!N106&lt;'Indices PF'!$E$34), N106*'Indices PF'!$J$33,     IF(('Funções Dados'!N106&lt;'Indices PF'!$F$34), N106*'Indices PF'!$K$33, N106*'Indices PF'!$L$33))))),     IF((O106&lt;='Indices PF'!$D$39),      IF(('Funções Dados'!N106&lt;'Indices PF'!$E$42), N106*'Indices PF'!$J$39,      IF(('Funções Dados'!N106&lt;'Indices PF'!$F$42), N106*'Indices PF'!$K$39, N106*'Indices PF'!$L$39)),       IF((O106&lt;='Indices PF'!$D$40),       IF(('Funções Dados'!N106&lt;'Indices PF'!$E$42), N106*'Indices PF'!$J$40,       IF(('Funções Dados'!N106&lt;'Indices PF'!$F$42), N106*'Indices PF'!$K$40, N106*'Indices PF'!$L$40)),        IF((O106&gt;='Indices PF'!$D$41),        IF(('Funções Dados'!N106&lt;'Indices PF'!$E$42), N106*'Indices PF'!$J$41,        IF(('Funções Dados'!N106&lt;'Indices PF'!$F$42), N106*'Indices PF'!$K$41, N106*'Indices PF'!$L$41)))))))</f>
        <v/>
      </c>
      <c r="U106" s="120" t="str">
        <f aca="false">IF(OR(ISBLANK(P106),ISBLANK(Q106)),"",  IF((Q106&lt;='Indices PF'!$D$47),  IF(('Funções Dados'!P106&lt;'Indices PF'!$E$50), P106*'Indices PF'!$J$47,  IF(('Funções Dados'!P106&lt;'Indices PF'!$F$50), P106*'Indices PF'!$K$47, P106*'Indices PF'!$L$47)),   IF((Q106&lt;='Indices PF'!$D$48),   IF(('Funções Dados'!P106&lt;'Indices PF'!$E$50), P106*'Indices PF'!$J$48,   IF(('Funções Dados'!P106&lt;'Indices PF'!$F$50), P106*'Indices PF'!$K$48, P106*'Indices PF'!$L$48)),    IF((Q106&gt;='Indices PF'!$D$49),    IF(('Funções Dados'!P106&lt;'Indices PF'!$E$50), P106*'Indices PF'!$J$49,    IF(('Funções Dados'!P106&lt;'Indices PF'!$F$50), P106*'Indices PF'!$K$49, P106*'Indices PF'!$L$49))))))</f>
        <v/>
      </c>
      <c r="V106" s="131"/>
      <c r="W106" s="131"/>
      <c r="X106" s="131"/>
      <c r="Y106" s="131"/>
      <c r="Z106" s="121"/>
      <c r="AA106" s="131"/>
      <c r="AB106" s="152" t="str">
        <f aca="false">IF(ISBLANK(AA106),"",IF(Z106="YES",(AA106*(SUM(T106:U106))/100),""))</f>
        <v/>
      </c>
      <c r="AC106" s="129"/>
      <c r="AD106" s="154"/>
      <c r="AE106" s="129"/>
      <c r="AF106" s="128"/>
      <c r="AG106" s="128"/>
      <c r="AH106" s="33"/>
    </row>
    <row r="107" customFormat="false" ht="12.75" hidden="false" customHeight="true" outlineLevel="0" collapsed="false">
      <c r="A107" s="87"/>
      <c r="B107" s="111"/>
      <c r="C107" s="126"/>
      <c r="D107" s="131"/>
      <c r="E107" s="131"/>
      <c r="F107" s="131"/>
      <c r="G107" s="131"/>
      <c r="H107" s="131"/>
      <c r="I107" s="119" t="str">
        <f aca="false">IF(AND(ISTEXT(K107),ISTEXT(L107)),"",SUM(K107:L107)*'Indices PF'!$E$54)</f>
        <v/>
      </c>
      <c r="J107" s="150" t="str">
        <f aca="false">IF(OR(ISBLANK(E107),ISBLANK(F107)),"",  IF(D107="ILF",   IF((F107&lt;='Indices PF'!$D$31),   IF(('Funções Dados'!E107&lt;'Indices PF'!$E$34), 'Indices PF'!$E$31,   IF(('Funções Dados'!E107&lt;'Indices PF'!$F$34), 'Indices PF'!$F$31, 'Indices PF'!$G$31)),    IF((F107&lt;='Indices PF'!$D$32),    IF(('Funções Dados'!E107&lt;'Indices PF'!$E$34), 'Indices PF'!$E$32,    IF(('Funções Dados'!E107&lt;'Indices PF'!$F$34), 'Indices PF'!$F$32, 'Indices PF'!$G$32)),     IF((F107&gt;='Indices PF'!$D$33),     IF(('Funções Dados'!E107&lt;'Indices PF'!$E$34), 'Indices PF'!$E$33,     IF(('Funções Dados'!E107&lt;'Indices PF'!$F$34), 'Indices PF'!$F$33, 'Indices PF'!$G$33))))),     IF((F107&lt;='Indices PF'!$D$39),      IF(('Funções Dados'!E107&lt;'Indices PF'!$E$42), 'Indices PF'!$E$39,      IF(('Funções Dados'!E107&lt;'Indices PF'!$F$42), 'Indices PF'!$F$39, 'Indices PF'!$G$39)),       IF((F107&lt;='Indices PF'!$D$40),       IF(('Funções Dados'!E107&lt;'Indices PF'!$E$42), 'Indices PF'!$E$40,       IF(('Funções Dados'!E107&lt;'Indices PF'!$F$42), 'Indices PF'!$F$40, 'Indices PF'!$G$40)),        IF((F107&gt;='Indices PF'!$D$41),        IF(('Funções Dados'!E107&lt;'Indices PF'!$E$42), 'Indices PF'!$E$41,        IF(('Funções Dados'!E107&lt;'Indices PF'!$F$42), 'Indices PF'!$F$41, 'Indices PF'!$G$41)))))))</f>
        <v/>
      </c>
      <c r="K107" s="120" t="str">
        <f aca="false">IF(OR(ISBLANK(E107),ISBLANK(F107)),"",  IF(D107="ILF",   IF((F107&lt;='Indices PF'!$D$31),   IF(('Funções Dados'!E107&lt;'Indices PF'!$E$34), E107*'Indices PF'!$J$31,   IF(('Funções Dados'!E107&lt;'Indices PF'!$F$34), E107*'Indices PF'!$K$31, E107*'Indices PF'!$L$31)),    IF((F107&lt;='Indices PF'!$D$32),    IF(('Funções Dados'!E107&lt;'Indices PF'!$E$34), E107*'Indices PF'!$J$32,    IF(('Funções Dados'!E107&lt;'Indices PF'!$F$34), E107*'Indices PF'!$K$32, E107*'Indices PF'!$L$32)),     IF((F107&gt;='Indices PF'!$D$33),     IF(('Funções Dados'!E107&lt;'Indices PF'!$E$34), E107*'Indices PF'!$J$33,     IF(('Funções Dados'!E107&lt;'Indices PF'!$F$34), E107*'Indices PF'!$K$33, E107*'Indices PF'!$L$33))))),     IF((F107&lt;='Indices PF'!$D$39),      IF(('Funções Dados'!E107&lt;'Indices PF'!$E$42), E107*'Indices PF'!$J$39,      IF(('Funções Dados'!E107&lt;'Indices PF'!$F$42), E107*'Indices PF'!$K$39, E107*'Indices PF'!$L$39)),       IF((F107&lt;='Indices PF'!$D$40),       IF(('Funções Dados'!E107&lt;'Indices PF'!$E$42), E107*'Indices PF'!$J$40,       IF(('Funções Dados'!E107&lt;'Indices PF'!$F$42), E107*'Indices PF'!$K$40, E107*'Indices PF'!$L$40)),        IF((F107&gt;='Indices PF'!$D$41),        IF(('Funções Dados'!E107&lt;'Indices PF'!$E$42), E107*'Indices PF'!$J$41,        IF(('Funções Dados'!E107&lt;'Indices PF'!$F$42), E107*'Indices PF'!$K$41, E107*'Indices PF'!$L$41)))))))</f>
        <v/>
      </c>
      <c r="L107" s="151" t="str">
        <f aca="false">IF(OR(ISBLANK(G107),ISBLANK(H107)),"",  IF((H107&lt;='Indices PF'!$D$47),  IF(('Funções Dados'!G107&lt;'Indices PF'!$E$50), G107*'Indices PF'!$J$47,  IF(('Funções Dados'!G107&lt;'Indices PF'!$F$50), G107*'Indices PF'!$K$47, G107*'Indices PF'!$L$47)),   IF((H107&lt;='Indices PF'!$D$48),   IF(('Funções Dados'!G107&lt;'Indices PF'!$E$50), G107*'Indices PF'!$J$48,   IF(('Funções Dados'!G107&lt;'Indices PF'!$F$50), G107*'Indices PF'!$K$48, G107*'Indices PF'!$L$48)),    IF((H107&gt;='Indices PF'!$D$49),    IF(('Funções Dados'!G107&lt;'Indices PF'!$E$50), G107*'Indices PF'!$J$49,    IF(('Funções Dados'!G107&lt;'Indices PF'!$F$50), G107*'Indices PF'!$K$49, G107*'Indices PF'!$L$49))))))</f>
        <v/>
      </c>
      <c r="M107" s="131"/>
      <c r="N107" s="121"/>
      <c r="O107" s="121"/>
      <c r="P107" s="121"/>
      <c r="Q107" s="131"/>
      <c r="R107" s="119" t="str">
        <f aca="false">IF(AND(ISTEXT(T107),ISTEXT(U107)),"",SUM(T107:U107)*'Indices PF'!$E$54)</f>
        <v/>
      </c>
      <c r="S107" s="119" t="str">
        <f aca="false">IF(OR(ISBLANK(N107),ISBLANK(O107)),"",  IF(M107="ILF",   IF((O107&lt;='Indices PF'!$D$31),   IF(('Funções Dados'!N107&lt;'Indices PF'!$E$34), 'Indices PF'!$E$31,   IF(('Funções Dados'!N107&lt;'Indices PF'!$F$34), 'Indices PF'!$F$31, 'Indices PF'!$G$31)),    IF((O107&lt;='Indices PF'!$D$32),    IF(('Funções Dados'!N107&lt;'Indices PF'!$E$34), 'Indices PF'!$E$32,    IF(('Funções Dados'!N107&lt;'Indices PF'!$F$34), 'Indices PF'!$F$32, 'Indices PF'!$G$32)),     IF((O107&gt;='Indices PF'!$D$33),     IF(('Funções Dados'!N107&lt;'Indices PF'!$E$34), 'Indices PF'!$E$33,     IF(('Funções Dados'!N107&lt;'Indices PF'!$F$34), 'Indices PF'!$F$33, 'Indices PF'!$G$33))))),     IF((O107&lt;='Indices PF'!$D$39),      IF(('Funções Dados'!N107&lt;'Indices PF'!$E$42), 'Indices PF'!$E$39,      IF(('Funções Dados'!N107&lt;'Indices PF'!$F$42), 'Indices PF'!$F$39, 'Indices PF'!$G$39)),       IF((O107&lt;='Indices PF'!$D$40),       IF(('Funções Dados'!N107&lt;'Indices PF'!$E$42), 'Indices PF'!$E$40,       IF(('Funções Dados'!N107&lt;'Indices PF'!$F$42), 'Indices PF'!$F$40, 'Indices PF'!$G$40)),        IF((O107&gt;='Indices PF'!$D$41),        IF(('Funções Dados'!N107&lt;'Indices PF'!$E$42), 'Indices PF'!$E$41,        IF(('Funções Dados'!N107&lt;'Indices PF'!$F$42), 'Indices PF'!$F$41, 'Indices PF'!$G$41)))))))</f>
        <v/>
      </c>
      <c r="T107" s="120" t="str">
        <f aca="false">IF(OR(ISBLANK(N107),ISBLANK(O107)),"",  IF(M107="ILF",   IF((O107&lt;='Indices PF'!$D$31),   IF(('Funções Dados'!N107&lt;'Indices PF'!$E$34), N107*'Indices PF'!$J$31,   IF(('Funções Dados'!N107&lt;'Indices PF'!$F$34), N107*'Indices PF'!$K$31, N107*'Indices PF'!$L$31)),    IF((O107&lt;='Indices PF'!$D$32),    IF(('Funções Dados'!N107&lt;'Indices PF'!$E$34), N107*'Indices PF'!$J$32,    IF(('Funções Dados'!N107&lt;'Indices PF'!$F$34), N107*'Indices PF'!$K$32, N107*'Indices PF'!$L$32)),     IF((O107&gt;='Indices PF'!$D$33),     IF(('Funções Dados'!N107&lt;'Indices PF'!$E$34), N107*'Indices PF'!$J$33,     IF(('Funções Dados'!N107&lt;'Indices PF'!$F$34), N107*'Indices PF'!$K$33, N107*'Indices PF'!$L$33))))),     IF((O107&lt;='Indices PF'!$D$39),      IF(('Funções Dados'!N107&lt;'Indices PF'!$E$42), N107*'Indices PF'!$J$39,      IF(('Funções Dados'!N107&lt;'Indices PF'!$F$42), N107*'Indices PF'!$K$39, N107*'Indices PF'!$L$39)),       IF((O107&lt;='Indices PF'!$D$40),       IF(('Funções Dados'!N107&lt;'Indices PF'!$E$42), N107*'Indices PF'!$J$40,       IF(('Funções Dados'!N107&lt;'Indices PF'!$F$42), N107*'Indices PF'!$K$40, N107*'Indices PF'!$L$40)),        IF((O107&gt;='Indices PF'!$D$41),        IF(('Funções Dados'!N107&lt;'Indices PF'!$E$42), N107*'Indices PF'!$J$41,        IF(('Funções Dados'!N107&lt;'Indices PF'!$F$42), N107*'Indices PF'!$K$41, N107*'Indices PF'!$L$41)))))))</f>
        <v/>
      </c>
      <c r="U107" s="120" t="str">
        <f aca="false">IF(OR(ISBLANK(P107),ISBLANK(Q107)),"",  IF((Q107&lt;='Indices PF'!$D$47),  IF(('Funções Dados'!P107&lt;'Indices PF'!$E$50), P107*'Indices PF'!$J$47,  IF(('Funções Dados'!P107&lt;'Indices PF'!$F$50), P107*'Indices PF'!$K$47, P107*'Indices PF'!$L$47)),   IF((Q107&lt;='Indices PF'!$D$48),   IF(('Funções Dados'!P107&lt;'Indices PF'!$E$50), P107*'Indices PF'!$J$48,   IF(('Funções Dados'!P107&lt;'Indices PF'!$F$50), P107*'Indices PF'!$K$48, P107*'Indices PF'!$L$48)),    IF((Q107&gt;='Indices PF'!$D$49),    IF(('Funções Dados'!P107&lt;'Indices PF'!$E$50), P107*'Indices PF'!$J$49,    IF(('Funções Dados'!P107&lt;'Indices PF'!$F$50), P107*'Indices PF'!$K$49, P107*'Indices PF'!$L$49))))))</f>
        <v/>
      </c>
      <c r="V107" s="131"/>
      <c r="W107" s="131"/>
      <c r="X107" s="131"/>
      <c r="Y107" s="131"/>
      <c r="Z107" s="121"/>
      <c r="AA107" s="131"/>
      <c r="AB107" s="152" t="str">
        <f aca="false">IF(ISBLANK(AA107),"",IF(Z107="YES",(AA107*(SUM(T107:U107))/100),""))</f>
        <v/>
      </c>
      <c r="AC107" s="129"/>
      <c r="AD107" s="154"/>
      <c r="AE107" s="129"/>
      <c r="AF107" s="128"/>
      <c r="AG107" s="128"/>
      <c r="AH107" s="33"/>
    </row>
    <row r="108" customFormat="false" ht="12.75" hidden="false" customHeight="true" outlineLevel="0" collapsed="false">
      <c r="A108" s="87"/>
      <c r="B108" s="111"/>
      <c r="C108" s="126"/>
      <c r="D108" s="131"/>
      <c r="E108" s="131"/>
      <c r="F108" s="131"/>
      <c r="G108" s="131"/>
      <c r="H108" s="131"/>
      <c r="I108" s="119" t="str">
        <f aca="false">IF(AND(ISTEXT(K108),ISTEXT(L108)),"",SUM(K108:L108)*'Indices PF'!$E$54)</f>
        <v/>
      </c>
      <c r="J108" s="150" t="str">
        <f aca="false">IF(OR(ISBLANK(E108),ISBLANK(F108)),"",  IF(D108="ILF",   IF((F108&lt;='Indices PF'!$D$31),   IF(('Funções Dados'!E108&lt;'Indices PF'!$E$34), 'Indices PF'!$E$31,   IF(('Funções Dados'!E108&lt;'Indices PF'!$F$34), 'Indices PF'!$F$31, 'Indices PF'!$G$31)),    IF((F108&lt;='Indices PF'!$D$32),    IF(('Funções Dados'!E108&lt;'Indices PF'!$E$34), 'Indices PF'!$E$32,    IF(('Funções Dados'!E108&lt;'Indices PF'!$F$34), 'Indices PF'!$F$32, 'Indices PF'!$G$32)),     IF((F108&gt;='Indices PF'!$D$33),     IF(('Funções Dados'!E108&lt;'Indices PF'!$E$34), 'Indices PF'!$E$33,     IF(('Funções Dados'!E108&lt;'Indices PF'!$F$34), 'Indices PF'!$F$33, 'Indices PF'!$G$33))))),     IF((F108&lt;='Indices PF'!$D$39),      IF(('Funções Dados'!E108&lt;'Indices PF'!$E$42), 'Indices PF'!$E$39,      IF(('Funções Dados'!E108&lt;'Indices PF'!$F$42), 'Indices PF'!$F$39, 'Indices PF'!$G$39)),       IF((F108&lt;='Indices PF'!$D$40),       IF(('Funções Dados'!E108&lt;'Indices PF'!$E$42), 'Indices PF'!$E$40,       IF(('Funções Dados'!E108&lt;'Indices PF'!$F$42), 'Indices PF'!$F$40, 'Indices PF'!$G$40)),        IF((F108&gt;='Indices PF'!$D$41),        IF(('Funções Dados'!E108&lt;'Indices PF'!$E$42), 'Indices PF'!$E$41,        IF(('Funções Dados'!E108&lt;'Indices PF'!$F$42), 'Indices PF'!$F$41, 'Indices PF'!$G$41)))))))</f>
        <v/>
      </c>
      <c r="K108" s="120" t="str">
        <f aca="false">IF(OR(ISBLANK(E108),ISBLANK(F108)),"",  IF(D108="ILF",   IF((F108&lt;='Indices PF'!$D$31),   IF(('Funções Dados'!E108&lt;'Indices PF'!$E$34), E108*'Indices PF'!$J$31,   IF(('Funções Dados'!E108&lt;'Indices PF'!$F$34), E108*'Indices PF'!$K$31, E108*'Indices PF'!$L$31)),    IF((F108&lt;='Indices PF'!$D$32),    IF(('Funções Dados'!E108&lt;'Indices PF'!$E$34), E108*'Indices PF'!$J$32,    IF(('Funções Dados'!E108&lt;'Indices PF'!$F$34), E108*'Indices PF'!$K$32, E108*'Indices PF'!$L$32)),     IF((F108&gt;='Indices PF'!$D$33),     IF(('Funções Dados'!E108&lt;'Indices PF'!$E$34), E108*'Indices PF'!$J$33,     IF(('Funções Dados'!E108&lt;'Indices PF'!$F$34), E108*'Indices PF'!$K$33, E108*'Indices PF'!$L$33))))),     IF((F108&lt;='Indices PF'!$D$39),      IF(('Funções Dados'!E108&lt;'Indices PF'!$E$42), E108*'Indices PF'!$J$39,      IF(('Funções Dados'!E108&lt;'Indices PF'!$F$42), E108*'Indices PF'!$K$39, E108*'Indices PF'!$L$39)),       IF((F108&lt;='Indices PF'!$D$40),       IF(('Funções Dados'!E108&lt;'Indices PF'!$E$42), E108*'Indices PF'!$J$40,       IF(('Funções Dados'!E108&lt;'Indices PF'!$F$42), E108*'Indices PF'!$K$40, E108*'Indices PF'!$L$40)),        IF((F108&gt;='Indices PF'!$D$41),        IF(('Funções Dados'!E108&lt;'Indices PF'!$E$42), E108*'Indices PF'!$J$41,        IF(('Funções Dados'!E108&lt;'Indices PF'!$F$42), E108*'Indices PF'!$K$41, E108*'Indices PF'!$L$41)))))))</f>
        <v/>
      </c>
      <c r="L108" s="151" t="str">
        <f aca="false">IF(OR(ISBLANK(G108),ISBLANK(H108)),"",  IF((H108&lt;='Indices PF'!$D$47),  IF(('Funções Dados'!G108&lt;'Indices PF'!$E$50), G108*'Indices PF'!$J$47,  IF(('Funções Dados'!G108&lt;'Indices PF'!$F$50), G108*'Indices PF'!$K$47, G108*'Indices PF'!$L$47)),   IF((H108&lt;='Indices PF'!$D$48),   IF(('Funções Dados'!G108&lt;'Indices PF'!$E$50), G108*'Indices PF'!$J$48,   IF(('Funções Dados'!G108&lt;'Indices PF'!$F$50), G108*'Indices PF'!$K$48, G108*'Indices PF'!$L$48)),    IF((H108&gt;='Indices PF'!$D$49),    IF(('Funções Dados'!G108&lt;'Indices PF'!$E$50), G108*'Indices PF'!$J$49,    IF(('Funções Dados'!G108&lt;'Indices PF'!$F$50), G108*'Indices PF'!$K$49, G108*'Indices PF'!$L$49))))))</f>
        <v/>
      </c>
      <c r="M108" s="131"/>
      <c r="N108" s="121"/>
      <c r="O108" s="121"/>
      <c r="P108" s="121"/>
      <c r="Q108" s="131"/>
      <c r="R108" s="119" t="str">
        <f aca="false">IF(AND(ISTEXT(T108),ISTEXT(U108)),"",SUM(T108:U108)*'Indices PF'!$E$54)</f>
        <v/>
      </c>
      <c r="S108" s="119" t="str">
        <f aca="false">IF(OR(ISBLANK(N108),ISBLANK(O108)),"",  IF(M108="ILF",   IF((O108&lt;='Indices PF'!$D$31),   IF(('Funções Dados'!N108&lt;'Indices PF'!$E$34), 'Indices PF'!$E$31,   IF(('Funções Dados'!N108&lt;'Indices PF'!$F$34), 'Indices PF'!$F$31, 'Indices PF'!$G$31)),    IF((O108&lt;='Indices PF'!$D$32),    IF(('Funções Dados'!N108&lt;'Indices PF'!$E$34), 'Indices PF'!$E$32,    IF(('Funções Dados'!N108&lt;'Indices PF'!$F$34), 'Indices PF'!$F$32, 'Indices PF'!$G$32)),     IF((O108&gt;='Indices PF'!$D$33),     IF(('Funções Dados'!N108&lt;'Indices PF'!$E$34), 'Indices PF'!$E$33,     IF(('Funções Dados'!N108&lt;'Indices PF'!$F$34), 'Indices PF'!$F$33, 'Indices PF'!$G$33))))),     IF((O108&lt;='Indices PF'!$D$39),      IF(('Funções Dados'!N108&lt;'Indices PF'!$E$42), 'Indices PF'!$E$39,      IF(('Funções Dados'!N108&lt;'Indices PF'!$F$42), 'Indices PF'!$F$39, 'Indices PF'!$G$39)),       IF((O108&lt;='Indices PF'!$D$40),       IF(('Funções Dados'!N108&lt;'Indices PF'!$E$42), 'Indices PF'!$E$40,       IF(('Funções Dados'!N108&lt;'Indices PF'!$F$42), 'Indices PF'!$F$40, 'Indices PF'!$G$40)),        IF((O108&gt;='Indices PF'!$D$41),        IF(('Funções Dados'!N108&lt;'Indices PF'!$E$42), 'Indices PF'!$E$41,        IF(('Funções Dados'!N108&lt;'Indices PF'!$F$42), 'Indices PF'!$F$41, 'Indices PF'!$G$41)))))))</f>
        <v/>
      </c>
      <c r="T108" s="120" t="str">
        <f aca="false">IF(OR(ISBLANK(N108),ISBLANK(O108)),"",  IF(M108="ILF",   IF((O108&lt;='Indices PF'!$D$31),   IF(('Funções Dados'!N108&lt;'Indices PF'!$E$34), N108*'Indices PF'!$J$31,   IF(('Funções Dados'!N108&lt;'Indices PF'!$F$34), N108*'Indices PF'!$K$31, N108*'Indices PF'!$L$31)),    IF((O108&lt;='Indices PF'!$D$32),    IF(('Funções Dados'!N108&lt;'Indices PF'!$E$34), N108*'Indices PF'!$J$32,    IF(('Funções Dados'!N108&lt;'Indices PF'!$F$34), N108*'Indices PF'!$K$32, N108*'Indices PF'!$L$32)),     IF((O108&gt;='Indices PF'!$D$33),     IF(('Funções Dados'!N108&lt;'Indices PF'!$E$34), N108*'Indices PF'!$J$33,     IF(('Funções Dados'!N108&lt;'Indices PF'!$F$34), N108*'Indices PF'!$K$33, N108*'Indices PF'!$L$33))))),     IF((O108&lt;='Indices PF'!$D$39),      IF(('Funções Dados'!N108&lt;'Indices PF'!$E$42), N108*'Indices PF'!$J$39,      IF(('Funções Dados'!N108&lt;'Indices PF'!$F$42), N108*'Indices PF'!$K$39, N108*'Indices PF'!$L$39)),       IF((O108&lt;='Indices PF'!$D$40),       IF(('Funções Dados'!N108&lt;'Indices PF'!$E$42), N108*'Indices PF'!$J$40,       IF(('Funções Dados'!N108&lt;'Indices PF'!$F$42), N108*'Indices PF'!$K$40, N108*'Indices PF'!$L$40)),        IF((O108&gt;='Indices PF'!$D$41),        IF(('Funções Dados'!N108&lt;'Indices PF'!$E$42), N108*'Indices PF'!$J$41,        IF(('Funções Dados'!N108&lt;'Indices PF'!$F$42), N108*'Indices PF'!$K$41, N108*'Indices PF'!$L$41)))))))</f>
        <v/>
      </c>
      <c r="U108" s="120" t="str">
        <f aca="false">IF(OR(ISBLANK(P108),ISBLANK(Q108)),"",  IF((Q108&lt;='Indices PF'!$D$47),  IF(('Funções Dados'!P108&lt;'Indices PF'!$E$50), P108*'Indices PF'!$J$47,  IF(('Funções Dados'!P108&lt;'Indices PF'!$F$50), P108*'Indices PF'!$K$47, P108*'Indices PF'!$L$47)),   IF((Q108&lt;='Indices PF'!$D$48),   IF(('Funções Dados'!P108&lt;'Indices PF'!$E$50), P108*'Indices PF'!$J$48,   IF(('Funções Dados'!P108&lt;'Indices PF'!$F$50), P108*'Indices PF'!$K$48, P108*'Indices PF'!$L$48)),    IF((Q108&gt;='Indices PF'!$D$49),    IF(('Funções Dados'!P108&lt;'Indices PF'!$E$50), P108*'Indices PF'!$J$49,    IF(('Funções Dados'!P108&lt;'Indices PF'!$F$50), P108*'Indices PF'!$K$49, P108*'Indices PF'!$L$49))))))</f>
        <v/>
      </c>
      <c r="V108" s="131"/>
      <c r="W108" s="131"/>
      <c r="X108" s="131"/>
      <c r="Y108" s="131"/>
      <c r="Z108" s="121"/>
      <c r="AA108" s="131"/>
      <c r="AB108" s="152" t="str">
        <f aca="false">IF(ISBLANK(AA108),"",IF(Z108="YES",(AA108*(SUM(T108:U108))/100),""))</f>
        <v/>
      </c>
      <c r="AC108" s="129"/>
      <c r="AD108" s="154"/>
      <c r="AE108" s="129"/>
      <c r="AF108" s="128"/>
      <c r="AG108" s="128"/>
      <c r="AH108" s="33"/>
    </row>
    <row r="109" customFormat="false" ht="12.75" hidden="false" customHeight="true" outlineLevel="0" collapsed="false">
      <c r="A109" s="87"/>
      <c r="B109" s="111"/>
      <c r="C109" s="126"/>
      <c r="D109" s="131"/>
      <c r="E109" s="131"/>
      <c r="F109" s="131"/>
      <c r="G109" s="131"/>
      <c r="H109" s="131"/>
      <c r="I109" s="119" t="str">
        <f aca="false">IF(AND(ISTEXT(K109),ISTEXT(L109)),"",SUM(K109:L109)*'Indices PF'!$E$54)</f>
        <v/>
      </c>
      <c r="J109" s="150" t="str">
        <f aca="false">IF(OR(ISBLANK(E109),ISBLANK(F109)),"",  IF(D109="ILF",   IF((F109&lt;='Indices PF'!$D$31),   IF(('Funções Dados'!E109&lt;'Indices PF'!$E$34), 'Indices PF'!$E$31,   IF(('Funções Dados'!E109&lt;'Indices PF'!$F$34), 'Indices PF'!$F$31, 'Indices PF'!$G$31)),    IF((F109&lt;='Indices PF'!$D$32),    IF(('Funções Dados'!E109&lt;'Indices PF'!$E$34), 'Indices PF'!$E$32,    IF(('Funções Dados'!E109&lt;'Indices PF'!$F$34), 'Indices PF'!$F$32, 'Indices PF'!$G$32)),     IF((F109&gt;='Indices PF'!$D$33),     IF(('Funções Dados'!E109&lt;'Indices PF'!$E$34), 'Indices PF'!$E$33,     IF(('Funções Dados'!E109&lt;'Indices PF'!$F$34), 'Indices PF'!$F$33, 'Indices PF'!$G$33))))),     IF((F109&lt;='Indices PF'!$D$39),      IF(('Funções Dados'!E109&lt;'Indices PF'!$E$42), 'Indices PF'!$E$39,      IF(('Funções Dados'!E109&lt;'Indices PF'!$F$42), 'Indices PF'!$F$39, 'Indices PF'!$G$39)),       IF((F109&lt;='Indices PF'!$D$40),       IF(('Funções Dados'!E109&lt;'Indices PF'!$E$42), 'Indices PF'!$E$40,       IF(('Funções Dados'!E109&lt;'Indices PF'!$F$42), 'Indices PF'!$F$40, 'Indices PF'!$G$40)),        IF((F109&gt;='Indices PF'!$D$41),        IF(('Funções Dados'!E109&lt;'Indices PF'!$E$42), 'Indices PF'!$E$41,        IF(('Funções Dados'!E109&lt;'Indices PF'!$F$42), 'Indices PF'!$F$41, 'Indices PF'!$G$41)))))))</f>
        <v/>
      </c>
      <c r="K109" s="120" t="str">
        <f aca="false">IF(OR(ISBLANK(E109),ISBLANK(F109)),"",  IF(D109="ILF",   IF((F109&lt;='Indices PF'!$D$31),   IF(('Funções Dados'!E109&lt;'Indices PF'!$E$34), E109*'Indices PF'!$J$31,   IF(('Funções Dados'!E109&lt;'Indices PF'!$F$34), E109*'Indices PF'!$K$31, E109*'Indices PF'!$L$31)),    IF((F109&lt;='Indices PF'!$D$32),    IF(('Funções Dados'!E109&lt;'Indices PF'!$E$34), E109*'Indices PF'!$J$32,    IF(('Funções Dados'!E109&lt;'Indices PF'!$F$34), E109*'Indices PF'!$K$32, E109*'Indices PF'!$L$32)),     IF((F109&gt;='Indices PF'!$D$33),     IF(('Funções Dados'!E109&lt;'Indices PF'!$E$34), E109*'Indices PF'!$J$33,     IF(('Funções Dados'!E109&lt;'Indices PF'!$F$34), E109*'Indices PF'!$K$33, E109*'Indices PF'!$L$33))))),     IF((F109&lt;='Indices PF'!$D$39),      IF(('Funções Dados'!E109&lt;'Indices PF'!$E$42), E109*'Indices PF'!$J$39,      IF(('Funções Dados'!E109&lt;'Indices PF'!$F$42), E109*'Indices PF'!$K$39, E109*'Indices PF'!$L$39)),       IF((F109&lt;='Indices PF'!$D$40),       IF(('Funções Dados'!E109&lt;'Indices PF'!$E$42), E109*'Indices PF'!$J$40,       IF(('Funções Dados'!E109&lt;'Indices PF'!$F$42), E109*'Indices PF'!$K$40, E109*'Indices PF'!$L$40)),        IF((F109&gt;='Indices PF'!$D$41),        IF(('Funções Dados'!E109&lt;'Indices PF'!$E$42), E109*'Indices PF'!$J$41,        IF(('Funções Dados'!E109&lt;'Indices PF'!$F$42), E109*'Indices PF'!$K$41, E109*'Indices PF'!$L$41)))))))</f>
        <v/>
      </c>
      <c r="L109" s="151" t="str">
        <f aca="false">IF(OR(ISBLANK(G109),ISBLANK(H109)),"",  IF((H109&lt;='Indices PF'!$D$47),  IF(('Funções Dados'!G109&lt;'Indices PF'!$E$50), G109*'Indices PF'!$J$47,  IF(('Funções Dados'!G109&lt;'Indices PF'!$F$50), G109*'Indices PF'!$K$47, G109*'Indices PF'!$L$47)),   IF((H109&lt;='Indices PF'!$D$48),   IF(('Funções Dados'!G109&lt;'Indices PF'!$E$50), G109*'Indices PF'!$J$48,   IF(('Funções Dados'!G109&lt;'Indices PF'!$F$50), G109*'Indices PF'!$K$48, G109*'Indices PF'!$L$48)),    IF((H109&gt;='Indices PF'!$D$49),    IF(('Funções Dados'!G109&lt;'Indices PF'!$E$50), G109*'Indices PF'!$J$49,    IF(('Funções Dados'!G109&lt;'Indices PF'!$F$50), G109*'Indices PF'!$K$49, G109*'Indices PF'!$L$49))))))</f>
        <v/>
      </c>
      <c r="M109" s="131"/>
      <c r="N109" s="121"/>
      <c r="O109" s="121"/>
      <c r="P109" s="121"/>
      <c r="Q109" s="131"/>
      <c r="R109" s="119" t="str">
        <f aca="false">IF(AND(ISTEXT(T109),ISTEXT(U109)),"",SUM(T109:U109)*'Indices PF'!$E$54)</f>
        <v/>
      </c>
      <c r="S109" s="119" t="str">
        <f aca="false">IF(OR(ISBLANK(N109),ISBLANK(O109)),"",  IF(M109="ILF",   IF((O109&lt;='Indices PF'!$D$31),   IF(('Funções Dados'!N109&lt;'Indices PF'!$E$34), 'Indices PF'!$E$31,   IF(('Funções Dados'!N109&lt;'Indices PF'!$F$34), 'Indices PF'!$F$31, 'Indices PF'!$G$31)),    IF((O109&lt;='Indices PF'!$D$32),    IF(('Funções Dados'!N109&lt;'Indices PF'!$E$34), 'Indices PF'!$E$32,    IF(('Funções Dados'!N109&lt;'Indices PF'!$F$34), 'Indices PF'!$F$32, 'Indices PF'!$G$32)),     IF((O109&gt;='Indices PF'!$D$33),     IF(('Funções Dados'!N109&lt;'Indices PF'!$E$34), 'Indices PF'!$E$33,     IF(('Funções Dados'!N109&lt;'Indices PF'!$F$34), 'Indices PF'!$F$33, 'Indices PF'!$G$33))))),     IF((O109&lt;='Indices PF'!$D$39),      IF(('Funções Dados'!N109&lt;'Indices PF'!$E$42), 'Indices PF'!$E$39,      IF(('Funções Dados'!N109&lt;'Indices PF'!$F$42), 'Indices PF'!$F$39, 'Indices PF'!$G$39)),       IF((O109&lt;='Indices PF'!$D$40),       IF(('Funções Dados'!N109&lt;'Indices PF'!$E$42), 'Indices PF'!$E$40,       IF(('Funções Dados'!N109&lt;'Indices PF'!$F$42), 'Indices PF'!$F$40, 'Indices PF'!$G$40)),        IF((O109&gt;='Indices PF'!$D$41),        IF(('Funções Dados'!N109&lt;'Indices PF'!$E$42), 'Indices PF'!$E$41,        IF(('Funções Dados'!N109&lt;'Indices PF'!$F$42), 'Indices PF'!$F$41, 'Indices PF'!$G$41)))))))</f>
        <v/>
      </c>
      <c r="T109" s="120" t="str">
        <f aca="false">IF(OR(ISBLANK(N109),ISBLANK(O109)),"",  IF(M109="ILF",   IF((O109&lt;='Indices PF'!$D$31),   IF(('Funções Dados'!N109&lt;'Indices PF'!$E$34), N109*'Indices PF'!$J$31,   IF(('Funções Dados'!N109&lt;'Indices PF'!$F$34), N109*'Indices PF'!$K$31, N109*'Indices PF'!$L$31)),    IF((O109&lt;='Indices PF'!$D$32),    IF(('Funções Dados'!N109&lt;'Indices PF'!$E$34), N109*'Indices PF'!$J$32,    IF(('Funções Dados'!N109&lt;'Indices PF'!$F$34), N109*'Indices PF'!$K$32, N109*'Indices PF'!$L$32)),     IF((O109&gt;='Indices PF'!$D$33),     IF(('Funções Dados'!N109&lt;'Indices PF'!$E$34), N109*'Indices PF'!$J$33,     IF(('Funções Dados'!N109&lt;'Indices PF'!$F$34), N109*'Indices PF'!$K$33, N109*'Indices PF'!$L$33))))),     IF((O109&lt;='Indices PF'!$D$39),      IF(('Funções Dados'!N109&lt;'Indices PF'!$E$42), N109*'Indices PF'!$J$39,      IF(('Funções Dados'!N109&lt;'Indices PF'!$F$42), N109*'Indices PF'!$K$39, N109*'Indices PF'!$L$39)),       IF((O109&lt;='Indices PF'!$D$40),       IF(('Funções Dados'!N109&lt;'Indices PF'!$E$42), N109*'Indices PF'!$J$40,       IF(('Funções Dados'!N109&lt;'Indices PF'!$F$42), N109*'Indices PF'!$K$40, N109*'Indices PF'!$L$40)),        IF((O109&gt;='Indices PF'!$D$41),        IF(('Funções Dados'!N109&lt;'Indices PF'!$E$42), N109*'Indices PF'!$J$41,        IF(('Funções Dados'!N109&lt;'Indices PF'!$F$42), N109*'Indices PF'!$K$41, N109*'Indices PF'!$L$41)))))))</f>
        <v/>
      </c>
      <c r="U109" s="120" t="str">
        <f aca="false">IF(OR(ISBLANK(P109),ISBLANK(Q109)),"",  IF((Q109&lt;='Indices PF'!$D$47),  IF(('Funções Dados'!P109&lt;'Indices PF'!$E$50), P109*'Indices PF'!$J$47,  IF(('Funções Dados'!P109&lt;'Indices PF'!$F$50), P109*'Indices PF'!$K$47, P109*'Indices PF'!$L$47)),   IF((Q109&lt;='Indices PF'!$D$48),   IF(('Funções Dados'!P109&lt;'Indices PF'!$E$50), P109*'Indices PF'!$J$48,   IF(('Funções Dados'!P109&lt;'Indices PF'!$F$50), P109*'Indices PF'!$K$48, P109*'Indices PF'!$L$48)),    IF((Q109&gt;='Indices PF'!$D$49),    IF(('Funções Dados'!P109&lt;'Indices PF'!$E$50), P109*'Indices PF'!$J$49,    IF(('Funções Dados'!P109&lt;'Indices PF'!$F$50), P109*'Indices PF'!$K$49, P109*'Indices PF'!$L$49))))))</f>
        <v/>
      </c>
      <c r="V109" s="131"/>
      <c r="W109" s="131"/>
      <c r="X109" s="131"/>
      <c r="Y109" s="131"/>
      <c r="Z109" s="121"/>
      <c r="AA109" s="131"/>
      <c r="AB109" s="152" t="str">
        <f aca="false">IF(ISBLANK(AA109),"",IF(Z109="YES",(AA109*(SUM(T109:U109))/100),""))</f>
        <v/>
      </c>
      <c r="AC109" s="129"/>
      <c r="AD109" s="154"/>
      <c r="AE109" s="129"/>
      <c r="AF109" s="128"/>
      <c r="AG109" s="128"/>
      <c r="AH109" s="33"/>
    </row>
    <row r="110" customFormat="false" ht="12.75" hidden="false" customHeight="true" outlineLevel="0" collapsed="false">
      <c r="A110" s="87"/>
      <c r="B110" s="111"/>
      <c r="C110" s="126"/>
      <c r="D110" s="131"/>
      <c r="E110" s="131"/>
      <c r="F110" s="131"/>
      <c r="G110" s="131"/>
      <c r="H110" s="131"/>
      <c r="I110" s="119" t="str">
        <f aca="false">IF(AND(ISTEXT(K110),ISTEXT(L110)),"",SUM(K110:L110)*'Indices PF'!$E$54)</f>
        <v/>
      </c>
      <c r="J110" s="150" t="str">
        <f aca="false">IF(OR(ISBLANK(E110),ISBLANK(F110)),"",  IF(D110="ILF",   IF((F110&lt;='Indices PF'!$D$31),   IF(('Funções Dados'!E110&lt;'Indices PF'!$E$34), 'Indices PF'!$E$31,   IF(('Funções Dados'!E110&lt;'Indices PF'!$F$34), 'Indices PF'!$F$31, 'Indices PF'!$G$31)),    IF((F110&lt;='Indices PF'!$D$32),    IF(('Funções Dados'!E110&lt;'Indices PF'!$E$34), 'Indices PF'!$E$32,    IF(('Funções Dados'!E110&lt;'Indices PF'!$F$34), 'Indices PF'!$F$32, 'Indices PF'!$G$32)),     IF((F110&gt;='Indices PF'!$D$33),     IF(('Funções Dados'!E110&lt;'Indices PF'!$E$34), 'Indices PF'!$E$33,     IF(('Funções Dados'!E110&lt;'Indices PF'!$F$34), 'Indices PF'!$F$33, 'Indices PF'!$G$33))))),     IF((F110&lt;='Indices PF'!$D$39),      IF(('Funções Dados'!E110&lt;'Indices PF'!$E$42), 'Indices PF'!$E$39,      IF(('Funções Dados'!E110&lt;'Indices PF'!$F$42), 'Indices PF'!$F$39, 'Indices PF'!$G$39)),       IF((F110&lt;='Indices PF'!$D$40),       IF(('Funções Dados'!E110&lt;'Indices PF'!$E$42), 'Indices PF'!$E$40,       IF(('Funções Dados'!E110&lt;'Indices PF'!$F$42), 'Indices PF'!$F$40, 'Indices PF'!$G$40)),        IF((F110&gt;='Indices PF'!$D$41),        IF(('Funções Dados'!E110&lt;'Indices PF'!$E$42), 'Indices PF'!$E$41,        IF(('Funções Dados'!E110&lt;'Indices PF'!$F$42), 'Indices PF'!$F$41, 'Indices PF'!$G$41)))))))</f>
        <v/>
      </c>
      <c r="K110" s="120" t="str">
        <f aca="false">IF(OR(ISBLANK(E110),ISBLANK(F110)),"",  IF(D110="ILF",   IF((F110&lt;='Indices PF'!$D$31),   IF(('Funções Dados'!E110&lt;'Indices PF'!$E$34), E110*'Indices PF'!$J$31,   IF(('Funções Dados'!E110&lt;'Indices PF'!$F$34), E110*'Indices PF'!$K$31, E110*'Indices PF'!$L$31)),    IF((F110&lt;='Indices PF'!$D$32),    IF(('Funções Dados'!E110&lt;'Indices PF'!$E$34), E110*'Indices PF'!$J$32,    IF(('Funções Dados'!E110&lt;'Indices PF'!$F$34), E110*'Indices PF'!$K$32, E110*'Indices PF'!$L$32)),     IF((F110&gt;='Indices PF'!$D$33),     IF(('Funções Dados'!E110&lt;'Indices PF'!$E$34), E110*'Indices PF'!$J$33,     IF(('Funções Dados'!E110&lt;'Indices PF'!$F$34), E110*'Indices PF'!$K$33, E110*'Indices PF'!$L$33))))),     IF((F110&lt;='Indices PF'!$D$39),      IF(('Funções Dados'!E110&lt;'Indices PF'!$E$42), E110*'Indices PF'!$J$39,      IF(('Funções Dados'!E110&lt;'Indices PF'!$F$42), E110*'Indices PF'!$K$39, E110*'Indices PF'!$L$39)),       IF((F110&lt;='Indices PF'!$D$40),       IF(('Funções Dados'!E110&lt;'Indices PF'!$E$42), E110*'Indices PF'!$J$40,       IF(('Funções Dados'!E110&lt;'Indices PF'!$F$42), E110*'Indices PF'!$K$40, E110*'Indices PF'!$L$40)),        IF((F110&gt;='Indices PF'!$D$41),        IF(('Funções Dados'!E110&lt;'Indices PF'!$E$42), E110*'Indices PF'!$J$41,        IF(('Funções Dados'!E110&lt;'Indices PF'!$F$42), E110*'Indices PF'!$K$41, E110*'Indices PF'!$L$41)))))))</f>
        <v/>
      </c>
      <c r="L110" s="151" t="str">
        <f aca="false">IF(OR(ISBLANK(G110),ISBLANK(H110)),"",  IF((H110&lt;='Indices PF'!$D$47),  IF(('Funções Dados'!G110&lt;'Indices PF'!$E$50), G110*'Indices PF'!$J$47,  IF(('Funções Dados'!G110&lt;'Indices PF'!$F$50), G110*'Indices PF'!$K$47, G110*'Indices PF'!$L$47)),   IF((H110&lt;='Indices PF'!$D$48),   IF(('Funções Dados'!G110&lt;'Indices PF'!$E$50), G110*'Indices PF'!$J$48,   IF(('Funções Dados'!G110&lt;'Indices PF'!$F$50), G110*'Indices PF'!$K$48, G110*'Indices PF'!$L$48)),    IF((H110&gt;='Indices PF'!$D$49),    IF(('Funções Dados'!G110&lt;'Indices PF'!$E$50), G110*'Indices PF'!$J$49,    IF(('Funções Dados'!G110&lt;'Indices PF'!$F$50), G110*'Indices PF'!$K$49, G110*'Indices PF'!$L$49))))))</f>
        <v/>
      </c>
      <c r="M110" s="131"/>
      <c r="N110" s="121"/>
      <c r="O110" s="121"/>
      <c r="P110" s="121"/>
      <c r="Q110" s="131"/>
      <c r="R110" s="119" t="str">
        <f aca="false">IF(AND(ISTEXT(T110),ISTEXT(U110)),"",SUM(T110:U110)*'Indices PF'!$E$54)</f>
        <v/>
      </c>
      <c r="S110" s="119" t="str">
        <f aca="false">IF(OR(ISBLANK(N110),ISBLANK(O110)),"",  IF(M110="ILF",   IF((O110&lt;='Indices PF'!$D$31),   IF(('Funções Dados'!N110&lt;'Indices PF'!$E$34), 'Indices PF'!$E$31,   IF(('Funções Dados'!N110&lt;'Indices PF'!$F$34), 'Indices PF'!$F$31, 'Indices PF'!$G$31)),    IF((O110&lt;='Indices PF'!$D$32),    IF(('Funções Dados'!N110&lt;'Indices PF'!$E$34), 'Indices PF'!$E$32,    IF(('Funções Dados'!N110&lt;'Indices PF'!$F$34), 'Indices PF'!$F$32, 'Indices PF'!$G$32)),     IF((O110&gt;='Indices PF'!$D$33),     IF(('Funções Dados'!N110&lt;'Indices PF'!$E$34), 'Indices PF'!$E$33,     IF(('Funções Dados'!N110&lt;'Indices PF'!$F$34), 'Indices PF'!$F$33, 'Indices PF'!$G$33))))),     IF((O110&lt;='Indices PF'!$D$39),      IF(('Funções Dados'!N110&lt;'Indices PF'!$E$42), 'Indices PF'!$E$39,      IF(('Funções Dados'!N110&lt;'Indices PF'!$F$42), 'Indices PF'!$F$39, 'Indices PF'!$G$39)),       IF((O110&lt;='Indices PF'!$D$40),       IF(('Funções Dados'!N110&lt;'Indices PF'!$E$42), 'Indices PF'!$E$40,       IF(('Funções Dados'!N110&lt;'Indices PF'!$F$42), 'Indices PF'!$F$40, 'Indices PF'!$G$40)),        IF((O110&gt;='Indices PF'!$D$41),        IF(('Funções Dados'!N110&lt;'Indices PF'!$E$42), 'Indices PF'!$E$41,        IF(('Funções Dados'!N110&lt;'Indices PF'!$F$42), 'Indices PF'!$F$41, 'Indices PF'!$G$41)))))))</f>
        <v/>
      </c>
      <c r="T110" s="120" t="str">
        <f aca="false">IF(OR(ISBLANK(N110),ISBLANK(O110)),"",  IF(M110="ILF",   IF((O110&lt;='Indices PF'!$D$31),   IF(('Funções Dados'!N110&lt;'Indices PF'!$E$34), N110*'Indices PF'!$J$31,   IF(('Funções Dados'!N110&lt;'Indices PF'!$F$34), N110*'Indices PF'!$K$31, N110*'Indices PF'!$L$31)),    IF((O110&lt;='Indices PF'!$D$32),    IF(('Funções Dados'!N110&lt;'Indices PF'!$E$34), N110*'Indices PF'!$J$32,    IF(('Funções Dados'!N110&lt;'Indices PF'!$F$34), N110*'Indices PF'!$K$32, N110*'Indices PF'!$L$32)),     IF((O110&gt;='Indices PF'!$D$33),     IF(('Funções Dados'!N110&lt;'Indices PF'!$E$34), N110*'Indices PF'!$J$33,     IF(('Funções Dados'!N110&lt;'Indices PF'!$F$34), N110*'Indices PF'!$K$33, N110*'Indices PF'!$L$33))))),     IF((O110&lt;='Indices PF'!$D$39),      IF(('Funções Dados'!N110&lt;'Indices PF'!$E$42), N110*'Indices PF'!$J$39,      IF(('Funções Dados'!N110&lt;'Indices PF'!$F$42), N110*'Indices PF'!$K$39, N110*'Indices PF'!$L$39)),       IF((O110&lt;='Indices PF'!$D$40),       IF(('Funções Dados'!N110&lt;'Indices PF'!$E$42), N110*'Indices PF'!$J$40,       IF(('Funções Dados'!N110&lt;'Indices PF'!$F$42), N110*'Indices PF'!$K$40, N110*'Indices PF'!$L$40)),        IF((O110&gt;='Indices PF'!$D$41),        IF(('Funções Dados'!N110&lt;'Indices PF'!$E$42), N110*'Indices PF'!$J$41,        IF(('Funções Dados'!N110&lt;'Indices PF'!$F$42), N110*'Indices PF'!$K$41, N110*'Indices PF'!$L$41)))))))</f>
        <v/>
      </c>
      <c r="U110" s="120" t="str">
        <f aca="false">IF(OR(ISBLANK(P110),ISBLANK(Q110)),"",  IF((Q110&lt;='Indices PF'!$D$47),  IF(('Funções Dados'!P110&lt;'Indices PF'!$E$50), P110*'Indices PF'!$J$47,  IF(('Funções Dados'!P110&lt;'Indices PF'!$F$50), P110*'Indices PF'!$K$47, P110*'Indices PF'!$L$47)),   IF((Q110&lt;='Indices PF'!$D$48),   IF(('Funções Dados'!P110&lt;'Indices PF'!$E$50), P110*'Indices PF'!$J$48,   IF(('Funções Dados'!P110&lt;'Indices PF'!$F$50), P110*'Indices PF'!$K$48, P110*'Indices PF'!$L$48)),    IF((Q110&gt;='Indices PF'!$D$49),    IF(('Funções Dados'!P110&lt;'Indices PF'!$E$50), P110*'Indices PF'!$J$49,    IF(('Funções Dados'!P110&lt;'Indices PF'!$F$50), P110*'Indices PF'!$K$49, P110*'Indices PF'!$L$49))))))</f>
        <v/>
      </c>
      <c r="V110" s="131"/>
      <c r="W110" s="131"/>
      <c r="X110" s="131"/>
      <c r="Y110" s="131"/>
      <c r="Z110" s="121"/>
      <c r="AA110" s="131"/>
      <c r="AB110" s="152" t="str">
        <f aca="false">IF(ISBLANK(AA110),"",IF(Z110="YES",(AA110*(SUM(T110:U110))/100),""))</f>
        <v/>
      </c>
      <c r="AC110" s="129"/>
      <c r="AD110" s="154"/>
      <c r="AE110" s="129"/>
      <c r="AF110" s="128"/>
      <c r="AG110" s="128"/>
      <c r="AH110" s="33"/>
    </row>
    <row r="111" customFormat="false" ht="12.75" hidden="false" customHeight="true" outlineLevel="0" collapsed="false">
      <c r="A111" s="87"/>
      <c r="B111" s="111"/>
      <c r="C111" s="126"/>
      <c r="D111" s="131"/>
      <c r="E111" s="131"/>
      <c r="F111" s="131"/>
      <c r="G111" s="131"/>
      <c r="H111" s="155"/>
      <c r="I111" s="119" t="str">
        <f aca="false">IF(AND(ISTEXT(K111),ISTEXT(L111)),"",SUM(K111:L111)*'Indices PF'!$E$54)</f>
        <v/>
      </c>
      <c r="J111" s="150" t="str">
        <f aca="false">IF(OR(ISBLANK(E111),ISBLANK(F111)),"",  IF(D111="ILF",   IF((F111&lt;='Indices PF'!$D$31),   IF(('Funções Dados'!E111&lt;'Indices PF'!$E$34), 'Indices PF'!$E$31,   IF(('Funções Dados'!E111&lt;'Indices PF'!$F$34), 'Indices PF'!$F$31, 'Indices PF'!$G$31)),    IF((F111&lt;='Indices PF'!$D$32),    IF(('Funções Dados'!E111&lt;'Indices PF'!$E$34), 'Indices PF'!$E$32,    IF(('Funções Dados'!E111&lt;'Indices PF'!$F$34), 'Indices PF'!$F$32, 'Indices PF'!$G$32)),     IF((F111&gt;='Indices PF'!$D$33),     IF(('Funções Dados'!E111&lt;'Indices PF'!$E$34), 'Indices PF'!$E$33,     IF(('Funções Dados'!E111&lt;'Indices PF'!$F$34), 'Indices PF'!$F$33, 'Indices PF'!$G$33))))),     IF((F111&lt;='Indices PF'!$D$39),      IF(('Funções Dados'!E111&lt;'Indices PF'!$E$42), 'Indices PF'!$E$39,      IF(('Funções Dados'!E111&lt;'Indices PF'!$F$42), 'Indices PF'!$F$39, 'Indices PF'!$G$39)),       IF((F111&lt;='Indices PF'!$D$40),       IF(('Funções Dados'!E111&lt;'Indices PF'!$E$42), 'Indices PF'!$E$40,       IF(('Funções Dados'!E111&lt;'Indices PF'!$F$42), 'Indices PF'!$F$40, 'Indices PF'!$G$40)),        IF((F111&gt;='Indices PF'!$D$41),        IF(('Funções Dados'!E111&lt;'Indices PF'!$E$42), 'Indices PF'!$E$41,        IF(('Funções Dados'!E111&lt;'Indices PF'!$F$42), 'Indices PF'!$F$41, 'Indices PF'!$G$41)))))))</f>
        <v/>
      </c>
      <c r="K111" s="120" t="str">
        <f aca="false">IF(OR(ISBLANK(E111),ISBLANK(F111)),"",  IF(D111="ILF",   IF((F111&lt;='Indices PF'!$D$31),   IF(('Funções Dados'!E111&lt;'Indices PF'!$E$34), E111*'Indices PF'!$J$31,   IF(('Funções Dados'!E111&lt;'Indices PF'!$F$34), E111*'Indices PF'!$K$31, E111*'Indices PF'!$L$31)),    IF((F111&lt;='Indices PF'!$D$32),    IF(('Funções Dados'!E111&lt;'Indices PF'!$E$34), E111*'Indices PF'!$J$32,    IF(('Funções Dados'!E111&lt;'Indices PF'!$F$34), E111*'Indices PF'!$K$32, E111*'Indices PF'!$L$32)),     IF((F111&gt;='Indices PF'!$D$33),     IF(('Funções Dados'!E111&lt;'Indices PF'!$E$34), E111*'Indices PF'!$J$33,     IF(('Funções Dados'!E111&lt;'Indices PF'!$F$34), E111*'Indices PF'!$K$33, E111*'Indices PF'!$L$33))))),     IF((F111&lt;='Indices PF'!$D$39),      IF(('Funções Dados'!E111&lt;'Indices PF'!$E$42), E111*'Indices PF'!$J$39,      IF(('Funções Dados'!E111&lt;'Indices PF'!$F$42), E111*'Indices PF'!$K$39, E111*'Indices PF'!$L$39)),       IF((F111&lt;='Indices PF'!$D$40),       IF(('Funções Dados'!E111&lt;'Indices PF'!$E$42), E111*'Indices PF'!$J$40,       IF(('Funções Dados'!E111&lt;'Indices PF'!$F$42), E111*'Indices PF'!$K$40, E111*'Indices PF'!$L$40)),        IF((F111&gt;='Indices PF'!$D$41),        IF(('Funções Dados'!E111&lt;'Indices PF'!$E$42), E111*'Indices PF'!$J$41,        IF(('Funções Dados'!E111&lt;'Indices PF'!$F$42), E111*'Indices PF'!$K$41, E111*'Indices PF'!$L$41)))))))</f>
        <v/>
      </c>
      <c r="L111" s="151" t="str">
        <f aca="false">IF(OR(ISBLANK(G111),ISBLANK(H111)),"",  IF((H111&lt;='Indices PF'!$D$47),  IF(('Funções Dados'!G111&lt;'Indices PF'!$E$50), G111*'Indices PF'!$J$47,  IF(('Funções Dados'!G111&lt;'Indices PF'!$F$50), G111*'Indices PF'!$K$47, G111*'Indices PF'!$L$47)),   IF((H111&lt;='Indices PF'!$D$48),   IF(('Funções Dados'!G111&lt;'Indices PF'!$E$50), G111*'Indices PF'!$J$48,   IF(('Funções Dados'!G111&lt;'Indices PF'!$F$50), G111*'Indices PF'!$K$48, G111*'Indices PF'!$L$48)),    IF((H111&gt;='Indices PF'!$D$49),    IF(('Funções Dados'!G111&lt;'Indices PF'!$E$50), G111*'Indices PF'!$J$49,    IF(('Funções Dados'!G111&lt;'Indices PF'!$F$50), G111*'Indices PF'!$K$49, G111*'Indices PF'!$L$49))))))</f>
        <v/>
      </c>
      <c r="M111" s="130"/>
      <c r="N111" s="131"/>
      <c r="O111" s="131"/>
      <c r="P111" s="131"/>
      <c r="Q111" s="131"/>
      <c r="R111" s="119" t="str">
        <f aca="false">IF(AND(ISTEXT(T111),ISTEXT(U111)),"",SUM(T111:U111)*'Indices PF'!$E$54)</f>
        <v/>
      </c>
      <c r="S111" s="119" t="str">
        <f aca="false">IF(OR(ISBLANK(N111),ISBLANK(O111)),"",  IF(M111="ILF",   IF((O111&lt;='Indices PF'!$D$31),   IF(('Funções Dados'!N111&lt;'Indices PF'!$E$34), 'Indices PF'!$E$31,   IF(('Funções Dados'!N111&lt;'Indices PF'!$F$34), 'Indices PF'!$F$31, 'Indices PF'!$G$31)),    IF((O111&lt;='Indices PF'!$D$32),    IF(('Funções Dados'!N111&lt;'Indices PF'!$E$34), 'Indices PF'!$E$32,    IF(('Funções Dados'!N111&lt;'Indices PF'!$F$34), 'Indices PF'!$F$32, 'Indices PF'!$G$32)),     IF((O111&gt;='Indices PF'!$D$33),     IF(('Funções Dados'!N111&lt;'Indices PF'!$E$34), 'Indices PF'!$E$33,     IF(('Funções Dados'!N111&lt;'Indices PF'!$F$34), 'Indices PF'!$F$33, 'Indices PF'!$G$33))))),     IF((O111&lt;='Indices PF'!$D$39),      IF(('Funções Dados'!N111&lt;'Indices PF'!$E$42), 'Indices PF'!$E$39,      IF(('Funções Dados'!N111&lt;'Indices PF'!$F$42), 'Indices PF'!$F$39, 'Indices PF'!$G$39)),       IF((O111&lt;='Indices PF'!$D$40),       IF(('Funções Dados'!N111&lt;'Indices PF'!$E$42), 'Indices PF'!$E$40,       IF(('Funções Dados'!N111&lt;'Indices PF'!$F$42), 'Indices PF'!$F$40, 'Indices PF'!$G$40)),        IF((O111&gt;='Indices PF'!$D$41),        IF(('Funções Dados'!N111&lt;'Indices PF'!$E$42), 'Indices PF'!$E$41,        IF(('Funções Dados'!N111&lt;'Indices PF'!$F$42), 'Indices PF'!$F$41, 'Indices PF'!$G$41)))))))</f>
        <v/>
      </c>
      <c r="T111" s="120" t="str">
        <f aca="false">IF(OR(ISBLANK(N111),ISBLANK(O111)),"",  IF(M111="ILF",   IF((O111&lt;='Indices PF'!$D$31),   IF(('Funções Dados'!N111&lt;'Indices PF'!$E$34), N111*'Indices PF'!$J$31,   IF(('Funções Dados'!N111&lt;'Indices PF'!$F$34), N111*'Indices PF'!$K$31, N111*'Indices PF'!$L$31)),    IF((O111&lt;='Indices PF'!$D$32),    IF(('Funções Dados'!N111&lt;'Indices PF'!$E$34), N111*'Indices PF'!$J$32,    IF(('Funções Dados'!N111&lt;'Indices PF'!$F$34), N111*'Indices PF'!$K$32, N111*'Indices PF'!$L$32)),     IF((O111&gt;='Indices PF'!$D$33),     IF(('Funções Dados'!N111&lt;'Indices PF'!$E$34), N111*'Indices PF'!$J$33,     IF(('Funções Dados'!N111&lt;'Indices PF'!$F$34), N111*'Indices PF'!$K$33, N111*'Indices PF'!$L$33))))),     IF((O111&lt;='Indices PF'!$D$39),      IF(('Funções Dados'!N111&lt;'Indices PF'!$E$42), N111*'Indices PF'!$J$39,      IF(('Funções Dados'!N111&lt;'Indices PF'!$F$42), N111*'Indices PF'!$K$39, N111*'Indices PF'!$L$39)),       IF((O111&lt;='Indices PF'!$D$40),       IF(('Funções Dados'!N111&lt;'Indices PF'!$E$42), N111*'Indices PF'!$J$40,       IF(('Funções Dados'!N111&lt;'Indices PF'!$F$42), N111*'Indices PF'!$K$40, N111*'Indices PF'!$L$40)),        IF((O111&gt;='Indices PF'!$D$41),        IF(('Funções Dados'!N111&lt;'Indices PF'!$E$42), N111*'Indices PF'!$J$41,        IF(('Funções Dados'!N111&lt;'Indices PF'!$F$42), N111*'Indices PF'!$K$41, N111*'Indices PF'!$L$41)))))))</f>
        <v/>
      </c>
      <c r="U111" s="120" t="str">
        <f aca="false">IF(OR(ISBLANK(P111),ISBLANK(Q111)),"",  IF((Q111&lt;='Indices PF'!$D$47),  IF(('Funções Dados'!P111&lt;'Indices PF'!$E$50), P111*'Indices PF'!$J$47,  IF(('Funções Dados'!P111&lt;'Indices PF'!$F$50), P111*'Indices PF'!$K$47, P111*'Indices PF'!$L$47)),   IF((Q111&lt;='Indices PF'!$D$48),   IF(('Funções Dados'!P111&lt;'Indices PF'!$E$50), P111*'Indices PF'!$J$48,   IF(('Funções Dados'!P111&lt;'Indices PF'!$F$50), P111*'Indices PF'!$K$48, P111*'Indices PF'!$L$48)),    IF((Q111&gt;='Indices PF'!$D$49),    IF(('Funções Dados'!P111&lt;'Indices PF'!$E$50), P111*'Indices PF'!$J$49,    IF(('Funções Dados'!P111&lt;'Indices PF'!$F$50), P111*'Indices PF'!$K$49, P111*'Indices PF'!$L$49))))))</f>
        <v/>
      </c>
      <c r="V111" s="155"/>
      <c r="W111" s="155"/>
      <c r="X111" s="155"/>
      <c r="Y111" s="155"/>
      <c r="Z111" s="121"/>
      <c r="AA111" s="131"/>
      <c r="AB111" s="152" t="str">
        <f aca="false">IF(ISBLANK(AA111),"",IF(Z111="YES",(AA111*(SUM(T111:U111))/100),""))</f>
        <v/>
      </c>
      <c r="AC111" s="129"/>
      <c r="AD111" s="154"/>
      <c r="AE111" s="129"/>
      <c r="AF111" s="128"/>
      <c r="AG111" s="128"/>
      <c r="AH111" s="33"/>
    </row>
    <row r="112" customFormat="false" ht="12.75" hidden="false" customHeight="true" outlineLevel="0" collapsed="false">
      <c r="A112" s="87"/>
      <c r="B112" s="102"/>
      <c r="C112" s="24"/>
      <c r="D112" s="102"/>
      <c r="E112" s="102"/>
      <c r="F112" s="102"/>
      <c r="G112" s="102"/>
      <c r="H112" s="101"/>
      <c r="I112" s="156" t="n">
        <f aca="false">SUM(I62:I111)</f>
        <v>0</v>
      </c>
      <c r="J112" s="156" t="n">
        <f aca="false">SUM(J62:J111)</f>
        <v>0</v>
      </c>
      <c r="K112" s="156" t="n">
        <f aca="false">SUM(K62:K111)</f>
        <v>0</v>
      </c>
      <c r="L112" s="156" t="n">
        <f aca="false">SUM(L62:L111)</f>
        <v>0</v>
      </c>
      <c r="M112" s="101"/>
      <c r="N112" s="157"/>
      <c r="O112" s="157"/>
      <c r="P112" s="157"/>
      <c r="Q112" s="157"/>
      <c r="R112" s="139" t="n">
        <f aca="false">SUM(R62:R111)</f>
        <v>0</v>
      </c>
      <c r="S112" s="139" t="n">
        <f aca="false">SUM(S62:S111)</f>
        <v>0</v>
      </c>
      <c r="T112" s="139" t="n">
        <f aca="false">SUM(T62:T111)</f>
        <v>0</v>
      </c>
      <c r="U112" s="139" t="n">
        <f aca="false">SUM(U62:U111)</f>
        <v>0</v>
      </c>
      <c r="V112" s="158" t="n">
        <f aca="false">SUM(V62:V111)</f>
        <v>0</v>
      </c>
      <c r="W112" s="158" t="n">
        <f aca="false">SUM(W62:W111)</f>
        <v>0</v>
      </c>
      <c r="X112" s="158" t="n">
        <f aca="false">SUM(X62:X111)</f>
        <v>0</v>
      </c>
      <c r="Y112" s="158" t="n">
        <f aca="false">SUM(Y62:Y111)</f>
        <v>0</v>
      </c>
      <c r="Z112" s="142"/>
      <c r="AA112" s="143"/>
      <c r="AB112" s="159" t="n">
        <f aca="false">SUM(AB62:AB111)</f>
        <v>0</v>
      </c>
      <c r="AC112" s="145"/>
      <c r="AD112" s="160"/>
      <c r="AE112" s="161"/>
      <c r="AF112" s="162"/>
      <c r="AG112" s="162"/>
      <c r="AH112" s="33"/>
    </row>
    <row r="113" customFormat="false" ht="12.75" hidden="false" customHeight="true" outlineLevel="0" collapsed="false">
      <c r="A113" s="87"/>
      <c r="B113" s="91"/>
      <c r="C113" s="92"/>
      <c r="D113" s="91"/>
      <c r="E113" s="87"/>
      <c r="F113" s="87"/>
      <c r="G113" s="87"/>
      <c r="H113" s="87"/>
      <c r="I113" s="87"/>
      <c r="J113" s="87"/>
      <c r="K113" s="87"/>
      <c r="L113" s="87"/>
      <c r="M113" s="87"/>
      <c r="N113" s="87"/>
      <c r="O113" s="87"/>
      <c r="P113" s="87"/>
      <c r="Q113" s="87"/>
      <c r="R113" s="87"/>
      <c r="S113" s="87"/>
      <c r="T113" s="87"/>
      <c r="U113" s="87"/>
      <c r="V113" s="87"/>
      <c r="W113" s="87"/>
      <c r="X113" s="87"/>
      <c r="Y113" s="87"/>
      <c r="Z113" s="87"/>
      <c r="AA113" s="87"/>
      <c r="AB113" s="87"/>
      <c r="AC113" s="88"/>
      <c r="AD113" s="92"/>
      <c r="AE113" s="88"/>
      <c r="AF113" s="88"/>
      <c r="AG113" s="88"/>
      <c r="AH113" s="33"/>
    </row>
    <row r="114" customFormat="false" ht="12.75" hidden="false" customHeight="true" outlineLevel="0" collapsed="false">
      <c r="A114" s="87"/>
      <c r="B114" s="91"/>
      <c r="C114" s="92"/>
      <c r="D114" s="91"/>
      <c r="E114" s="87"/>
      <c r="F114" s="87"/>
      <c r="G114" s="87"/>
      <c r="H114" s="87"/>
      <c r="I114" s="87"/>
      <c r="J114" s="87"/>
      <c r="K114" s="87"/>
      <c r="L114" s="87"/>
      <c r="M114" s="87"/>
      <c r="N114" s="87"/>
      <c r="O114" s="87"/>
      <c r="P114" s="87"/>
      <c r="Q114" s="87"/>
      <c r="R114" s="87"/>
      <c r="S114" s="87"/>
      <c r="T114" s="87"/>
      <c r="U114" s="87"/>
      <c r="V114" s="87"/>
      <c r="W114" s="87"/>
      <c r="X114" s="87"/>
      <c r="Y114" s="87"/>
      <c r="Z114" s="87"/>
      <c r="AA114" s="87"/>
      <c r="AB114" s="87"/>
      <c r="AC114" s="88"/>
      <c r="AD114" s="92"/>
      <c r="AE114" s="88"/>
      <c r="AF114" s="88"/>
      <c r="AG114" s="88"/>
      <c r="AH114" s="33"/>
    </row>
    <row r="115" customFormat="false" ht="12.75" hidden="false" customHeight="true" outlineLevel="0" collapsed="false">
      <c r="A115" s="87"/>
      <c r="B115" s="91"/>
      <c r="C115" s="92"/>
      <c r="D115" s="91"/>
      <c r="E115" s="87"/>
      <c r="F115" s="87"/>
      <c r="G115" s="87"/>
      <c r="H115" s="87"/>
      <c r="I115" s="87"/>
      <c r="J115" s="87"/>
      <c r="K115" s="87"/>
      <c r="L115" s="87"/>
      <c r="M115" s="87"/>
      <c r="N115" s="87"/>
      <c r="O115" s="87"/>
      <c r="P115" s="87"/>
      <c r="Q115" s="87"/>
      <c r="R115" s="87"/>
      <c r="S115" s="87"/>
      <c r="T115" s="87"/>
      <c r="U115" s="87"/>
      <c r="V115" s="87"/>
      <c r="W115" s="87"/>
      <c r="X115" s="87"/>
      <c r="Y115" s="87"/>
      <c r="Z115" s="87"/>
      <c r="AA115" s="87"/>
      <c r="AB115" s="87"/>
      <c r="AC115" s="88"/>
      <c r="AD115" s="92"/>
      <c r="AE115" s="88"/>
      <c r="AF115" s="88"/>
      <c r="AG115" s="88"/>
      <c r="AH115" s="33"/>
    </row>
    <row r="116" customFormat="false" ht="12.75" hidden="false" customHeight="true" outlineLevel="0" collapsed="false">
      <c r="A116" s="87"/>
      <c r="B116" s="91"/>
      <c r="C116" s="92"/>
      <c r="D116" s="163"/>
      <c r="E116" s="163"/>
      <c r="F116" s="163"/>
      <c r="G116" s="163"/>
      <c r="H116" s="163"/>
      <c r="I116" s="163"/>
      <c r="J116" s="163"/>
      <c r="K116" s="163"/>
      <c r="L116" s="164"/>
      <c r="M116" s="165" t="s">
        <v>84</v>
      </c>
      <c r="N116" s="165"/>
      <c r="O116" s="165"/>
      <c r="P116" s="165"/>
      <c r="Q116" s="165"/>
      <c r="R116" s="165"/>
      <c r="S116" s="165"/>
      <c r="T116" s="165"/>
      <c r="U116" s="165"/>
      <c r="V116" s="95"/>
      <c r="W116" s="95"/>
      <c r="X116" s="95"/>
      <c r="Y116" s="95"/>
      <c r="Z116" s="95"/>
      <c r="AA116" s="87"/>
      <c r="AB116" s="87"/>
      <c r="AC116" s="88"/>
      <c r="AD116" s="92"/>
      <c r="AE116" s="88"/>
      <c r="AF116" s="88"/>
      <c r="AG116" s="88"/>
      <c r="AH116" s="33"/>
    </row>
    <row r="117" customFormat="false" ht="12.75" hidden="false" customHeight="true" outlineLevel="0" collapsed="false">
      <c r="A117" s="87"/>
      <c r="B117" s="96" t="s">
        <v>53</v>
      </c>
      <c r="C117" s="97" t="s">
        <v>22</v>
      </c>
      <c r="D117" s="113"/>
      <c r="E117" s="114"/>
      <c r="F117" s="114"/>
      <c r="G117" s="114"/>
      <c r="H117" s="114"/>
      <c r="I117" s="115"/>
      <c r="J117" s="115"/>
      <c r="K117" s="114"/>
      <c r="L117" s="116"/>
      <c r="M117" s="102" t="s">
        <v>55</v>
      </c>
      <c r="N117" s="102" t="s">
        <v>56</v>
      </c>
      <c r="O117" s="102" t="s">
        <v>57</v>
      </c>
      <c r="P117" s="102" t="s">
        <v>58</v>
      </c>
      <c r="Q117" s="102" t="s">
        <v>59</v>
      </c>
      <c r="R117" s="96" t="s">
        <v>60</v>
      </c>
      <c r="S117" s="96" t="s">
        <v>25</v>
      </c>
      <c r="T117" s="96" t="s">
        <v>61</v>
      </c>
      <c r="U117" s="96" t="s">
        <v>62</v>
      </c>
      <c r="V117" s="166"/>
      <c r="W117" s="167"/>
      <c r="X117" s="167"/>
      <c r="Y117" s="167"/>
      <c r="Z117" s="168"/>
      <c r="AA117" s="169"/>
      <c r="AB117" s="170"/>
      <c r="AC117" s="146" t="s">
        <v>85</v>
      </c>
      <c r="AD117" s="171" t="s">
        <v>86</v>
      </c>
      <c r="AE117" s="162" t="s">
        <v>87</v>
      </c>
      <c r="AF117" s="145" t="s">
        <v>88</v>
      </c>
      <c r="AG117" s="172"/>
      <c r="AH117" s="33"/>
    </row>
    <row r="118" customFormat="false" ht="12.75" hidden="false" customHeight="true" outlineLevel="0" collapsed="false">
      <c r="A118" s="87"/>
      <c r="B118" s="148"/>
      <c r="C118" s="124"/>
      <c r="D118" s="113"/>
      <c r="E118" s="114"/>
      <c r="F118" s="114"/>
      <c r="G118" s="114"/>
      <c r="H118" s="114"/>
      <c r="I118" s="115"/>
      <c r="J118" s="115"/>
      <c r="K118" s="114"/>
      <c r="L118" s="116"/>
      <c r="M118" s="131"/>
      <c r="N118" s="149"/>
      <c r="O118" s="149"/>
      <c r="P118" s="149"/>
      <c r="Q118" s="149"/>
      <c r="R118" s="119" t="str">
        <f aca="false">IF(AND(ISTEXT(T118),ISTEXT(U118)),"",SUM(T118:U118)*'Indices PF'!$E$54)</f>
        <v/>
      </c>
      <c r="S118" s="119" t="str">
        <f aca="false">IF(OR(ISBLANK(N118),ISBLANK(O118)),"",  IF(M118="ILF",   IF((O118&lt;='Indices PF'!$D$31),   IF(('Funções Dados'!N118&lt;'Indices PF'!$E$34), 'Indices PF'!$E$31,   IF(('Funções Dados'!N118&lt;'Indices PF'!$F$34), 'Indices PF'!$F$31, 'Indices PF'!$G$31)),    IF((O118&lt;='Indices PF'!$D$32),    IF(('Funções Dados'!N118&lt;'Indices PF'!$E$34), 'Indices PF'!$E$32,    IF(('Funções Dados'!N118&lt;'Indices PF'!$F$34), 'Indices PF'!$F$32, 'Indices PF'!$G$32)),     IF((O118&gt;='Indices PF'!$D$33),     IF(('Funções Dados'!N118&lt;'Indices PF'!$E$34), 'Indices PF'!$E$33,     IF(('Funções Dados'!N118&lt;'Indices PF'!$F$34), 'Indices PF'!$F$33, 'Indices PF'!$G$33))))),     IF((O118&lt;='Indices PF'!$D$39),      IF(('Funções Dados'!N118&lt;'Indices PF'!$E$42), 'Indices PF'!$E$39,      IF(('Funções Dados'!N118&lt;'Indices PF'!$F$42), 'Indices PF'!$F$39, 'Indices PF'!$G$39)),       IF((O118&lt;='Indices PF'!$D$40),       IF(('Funções Dados'!N118&lt;'Indices PF'!$E$42), 'Indices PF'!$E$40,       IF(('Funções Dados'!N118&lt;'Indices PF'!$F$42), 'Indices PF'!$F$40, 'Indices PF'!$G$40)),        IF((O118&gt;='Indices PF'!$D$41),        IF(('Funções Dados'!N118&lt;'Indices PF'!$E$42), 'Indices PF'!$E$41,        IF(('Funções Dados'!N118&lt;'Indices PF'!$F$42), 'Indices PF'!$F$41, 'Indices PF'!$G$41)))))))</f>
        <v/>
      </c>
      <c r="T118" s="120" t="str">
        <f aca="false">IF(OR(ISBLANK(N118),ISBLANK(O118)),"",  IF(M118="ILF",   IF((O118&lt;='Indices PF'!$D$31),   IF(('Funções Dados'!N118&lt;'Indices PF'!$E$34), N118*'Indices PF'!$J$31,   IF(('Funções Dados'!N118&lt;'Indices PF'!$F$34), N118*'Indices PF'!$K$31, N118*'Indices PF'!$L$31)),    IF((O118&lt;='Indices PF'!$D$32),    IF(('Funções Dados'!N118&lt;'Indices PF'!$E$34), N118*'Indices PF'!$J$32,    IF(('Funções Dados'!N118&lt;'Indices PF'!$F$34), N118*'Indices PF'!$K$32, N118*'Indices PF'!$L$32)),     IF((O118&gt;='Indices PF'!$D$33),     IF(('Funções Dados'!N118&lt;'Indices PF'!$E$34), N118*'Indices PF'!$J$33,     IF(('Funções Dados'!N118&lt;'Indices PF'!$F$34), N118*'Indices PF'!$K$33, N118*'Indices PF'!$L$33))))),     IF((O118&lt;='Indices PF'!$D$39),      IF(('Funções Dados'!N118&lt;'Indices PF'!$E$42), N118*'Indices PF'!$J$39,      IF(('Funções Dados'!N118&lt;'Indices PF'!$F$42), N118*'Indices PF'!$K$39, N118*'Indices PF'!$L$39)),       IF((O118&lt;='Indices PF'!$D$40),       IF(('Funções Dados'!N118&lt;'Indices PF'!$E$42), N118*'Indices PF'!$J$40,       IF(('Funções Dados'!N118&lt;'Indices PF'!$F$42), N118*'Indices PF'!$K$40, N118*'Indices PF'!$L$40)),        IF((O118&gt;='Indices PF'!$D$41),        IF(('Funções Dados'!N118&lt;'Indices PF'!$E$42), N118*'Indices PF'!$J$41,        IF(('Funções Dados'!N118&lt;'Indices PF'!$F$42), N118*'Indices PF'!$K$41, N118*'Indices PF'!$L$41)))))))</f>
        <v/>
      </c>
      <c r="U118" s="120" t="str">
        <f aca="false">IF(OR(ISBLANK(P118),ISBLANK(Q118)),"",  IF((Q118&lt;='Indices PF'!$D$47),  IF(('Funções Dados'!P118&lt;'Indices PF'!$E$50), P118*'Indices PF'!$J$47,  IF(('Funções Dados'!P118&lt;'Indices PF'!$F$50), P118*'Indices PF'!$K$47, P118*'Indices PF'!$L$47)),   IF((Q118&lt;='Indices PF'!$D$48),   IF(('Funções Dados'!P118&lt;'Indices PF'!$E$50), P118*'Indices PF'!$J$48,   IF(('Funções Dados'!P118&lt;'Indices PF'!$F$50), P118*'Indices PF'!$K$48, P118*'Indices PF'!$L$48)),    IF((Q118&gt;='Indices PF'!$D$49),    IF(('Funções Dados'!P118&lt;'Indices PF'!$E$50), P118*'Indices PF'!$J$49,    IF(('Funções Dados'!P118&lt;'Indices PF'!$F$50), P118*'Indices PF'!$K$49, P118*'Indices PF'!$L$49))))))</f>
        <v/>
      </c>
      <c r="V118" s="173"/>
      <c r="W118" s="174"/>
      <c r="X118" s="174"/>
      <c r="Y118" s="174"/>
      <c r="Z118" s="174"/>
      <c r="AA118" s="174"/>
      <c r="AB118" s="175"/>
      <c r="AC118" s="176"/>
      <c r="AD118" s="176"/>
      <c r="AE118" s="177"/>
      <c r="AF118" s="124"/>
      <c r="AG118" s="92"/>
      <c r="AH118" s="33"/>
    </row>
    <row r="119" customFormat="false" ht="12.75" hidden="false" customHeight="true" outlineLevel="0" collapsed="false">
      <c r="A119" s="87"/>
      <c r="B119" s="148"/>
      <c r="C119" s="126"/>
      <c r="D119" s="113"/>
      <c r="E119" s="114"/>
      <c r="F119" s="114"/>
      <c r="G119" s="114"/>
      <c r="H119" s="114"/>
      <c r="I119" s="115"/>
      <c r="J119" s="115"/>
      <c r="K119" s="114"/>
      <c r="L119" s="116"/>
      <c r="M119" s="130"/>
      <c r="N119" s="131"/>
      <c r="O119" s="131"/>
      <c r="P119" s="131"/>
      <c r="Q119" s="131"/>
      <c r="R119" s="119" t="str">
        <f aca="false">IF(AND(ISTEXT(T119),ISTEXT(U119)),"",SUM(T119:U119)*'Indices PF'!$E$54)</f>
        <v/>
      </c>
      <c r="S119" s="119" t="str">
        <f aca="false">IF(OR(ISBLANK(N119),ISBLANK(O119)),"",  IF(M119="ILF",   IF((O119&lt;='Indices PF'!$D$31),   IF(('Funções Dados'!N119&lt;'Indices PF'!$E$34), 'Indices PF'!$E$31,   IF(('Funções Dados'!N119&lt;'Indices PF'!$F$34), 'Indices PF'!$F$31, 'Indices PF'!$G$31)),    IF((O119&lt;='Indices PF'!$D$32),    IF(('Funções Dados'!N119&lt;'Indices PF'!$E$34), 'Indices PF'!$E$32,    IF(('Funções Dados'!N119&lt;'Indices PF'!$F$34), 'Indices PF'!$F$32, 'Indices PF'!$G$32)),     IF((O119&gt;='Indices PF'!$D$33),     IF(('Funções Dados'!N119&lt;'Indices PF'!$E$34), 'Indices PF'!$E$33,     IF(('Funções Dados'!N119&lt;'Indices PF'!$F$34), 'Indices PF'!$F$33, 'Indices PF'!$G$33))))),     IF((O119&lt;='Indices PF'!$D$39),      IF(('Funções Dados'!N119&lt;'Indices PF'!$E$42), 'Indices PF'!$E$39,      IF(('Funções Dados'!N119&lt;'Indices PF'!$F$42), 'Indices PF'!$F$39, 'Indices PF'!$G$39)),       IF((O119&lt;='Indices PF'!$D$40),       IF(('Funções Dados'!N119&lt;'Indices PF'!$E$42), 'Indices PF'!$E$40,       IF(('Funções Dados'!N119&lt;'Indices PF'!$F$42), 'Indices PF'!$F$40, 'Indices PF'!$G$40)),        IF((O119&gt;='Indices PF'!$D$41),        IF(('Funções Dados'!N119&lt;'Indices PF'!$E$42), 'Indices PF'!$E$41,        IF(('Funções Dados'!N119&lt;'Indices PF'!$F$42), 'Indices PF'!$F$41, 'Indices PF'!$G$41)))))))</f>
        <v/>
      </c>
      <c r="T119" s="120" t="str">
        <f aca="false">IF(OR(ISBLANK(N119),ISBLANK(O119)),"",  IF(M119="ILF",   IF((O119&lt;='Indices PF'!$D$31),   IF(('Funções Dados'!N119&lt;'Indices PF'!$E$34), N119*'Indices PF'!$J$31,   IF(('Funções Dados'!N119&lt;'Indices PF'!$F$34), N119*'Indices PF'!$K$31, N119*'Indices PF'!$L$31)),    IF((O119&lt;='Indices PF'!$D$32),    IF(('Funções Dados'!N119&lt;'Indices PF'!$E$34), N119*'Indices PF'!$J$32,    IF(('Funções Dados'!N119&lt;'Indices PF'!$F$34), N119*'Indices PF'!$K$32, N119*'Indices PF'!$L$32)),     IF((O119&gt;='Indices PF'!$D$33),     IF(('Funções Dados'!N119&lt;'Indices PF'!$E$34), N119*'Indices PF'!$J$33,     IF(('Funções Dados'!N119&lt;'Indices PF'!$F$34), N119*'Indices PF'!$K$33, N119*'Indices PF'!$L$33))))),     IF((O119&lt;='Indices PF'!$D$39),      IF(('Funções Dados'!N119&lt;'Indices PF'!$E$42), N119*'Indices PF'!$J$39,      IF(('Funções Dados'!N119&lt;'Indices PF'!$F$42), N119*'Indices PF'!$K$39, N119*'Indices PF'!$L$39)),       IF((O119&lt;='Indices PF'!$D$40),       IF(('Funções Dados'!N119&lt;'Indices PF'!$E$42), N119*'Indices PF'!$J$40,       IF(('Funções Dados'!N119&lt;'Indices PF'!$F$42), N119*'Indices PF'!$K$40, N119*'Indices PF'!$L$40)),        IF((O119&gt;='Indices PF'!$D$41),        IF(('Funções Dados'!N119&lt;'Indices PF'!$E$42), N119*'Indices PF'!$J$41,        IF(('Funções Dados'!N119&lt;'Indices PF'!$F$42), N119*'Indices PF'!$K$41, N119*'Indices PF'!$L$41)))))))</f>
        <v/>
      </c>
      <c r="U119" s="120" t="str">
        <f aca="false">IF(OR(ISBLANK(P119),ISBLANK(Q119)),"",  IF((Q119&lt;='Indices PF'!$D$47),  IF(('Funções Dados'!P119&lt;'Indices PF'!$E$50), P119*'Indices PF'!$J$47,  IF(('Funções Dados'!P119&lt;'Indices PF'!$F$50), P119*'Indices PF'!$K$47, P119*'Indices PF'!$L$47)),   IF((Q119&lt;='Indices PF'!$D$48),   IF(('Funções Dados'!P119&lt;'Indices PF'!$E$50), P119*'Indices PF'!$J$48,   IF(('Funções Dados'!P119&lt;'Indices PF'!$F$50), P119*'Indices PF'!$K$48, P119*'Indices PF'!$L$48)),    IF((Q119&gt;='Indices PF'!$D$49),    IF(('Funções Dados'!P119&lt;'Indices PF'!$E$50), P119*'Indices PF'!$J$49,    IF(('Funções Dados'!P119&lt;'Indices PF'!$F$50), P119*'Indices PF'!$K$49, P119*'Indices PF'!$L$49))))))</f>
        <v/>
      </c>
      <c r="V119" s="173"/>
      <c r="W119" s="174"/>
      <c r="X119" s="174"/>
      <c r="Y119" s="174"/>
      <c r="Z119" s="174"/>
      <c r="AA119" s="174"/>
      <c r="AB119" s="175"/>
      <c r="AC119" s="126"/>
      <c r="AD119" s="126"/>
      <c r="AE119" s="178"/>
      <c r="AF119" s="126"/>
      <c r="AG119" s="92"/>
      <c r="AH119" s="33"/>
    </row>
    <row r="120" customFormat="false" ht="12.75" hidden="false" customHeight="true" outlineLevel="0" collapsed="false">
      <c r="A120" s="87"/>
      <c r="B120" s="148"/>
      <c r="C120" s="126"/>
      <c r="D120" s="113"/>
      <c r="E120" s="114"/>
      <c r="F120" s="114"/>
      <c r="G120" s="114"/>
      <c r="H120" s="114"/>
      <c r="I120" s="115"/>
      <c r="J120" s="115"/>
      <c r="K120" s="114"/>
      <c r="L120" s="116"/>
      <c r="M120" s="130"/>
      <c r="N120" s="131"/>
      <c r="O120" s="131"/>
      <c r="P120" s="131"/>
      <c r="Q120" s="131"/>
      <c r="R120" s="119" t="str">
        <f aca="false">IF(AND(ISTEXT(T120),ISTEXT(U120)),"",SUM(T120:U120)*'Indices PF'!$E$54)</f>
        <v/>
      </c>
      <c r="S120" s="119" t="str">
        <f aca="false">IF(OR(ISBLANK(N120),ISBLANK(O120)),"",  IF(M120="ILF",   IF((O120&lt;='Indices PF'!$D$31),   IF(('Funções Dados'!N120&lt;'Indices PF'!$E$34), 'Indices PF'!$E$31,   IF(('Funções Dados'!N120&lt;'Indices PF'!$F$34), 'Indices PF'!$F$31, 'Indices PF'!$G$31)),    IF((O120&lt;='Indices PF'!$D$32),    IF(('Funções Dados'!N120&lt;'Indices PF'!$E$34), 'Indices PF'!$E$32,    IF(('Funções Dados'!N120&lt;'Indices PF'!$F$34), 'Indices PF'!$F$32, 'Indices PF'!$G$32)),     IF((O120&gt;='Indices PF'!$D$33),     IF(('Funções Dados'!N120&lt;'Indices PF'!$E$34), 'Indices PF'!$E$33,     IF(('Funções Dados'!N120&lt;'Indices PF'!$F$34), 'Indices PF'!$F$33, 'Indices PF'!$G$33))))),     IF((O120&lt;='Indices PF'!$D$39),      IF(('Funções Dados'!N120&lt;'Indices PF'!$E$42), 'Indices PF'!$E$39,      IF(('Funções Dados'!N120&lt;'Indices PF'!$F$42), 'Indices PF'!$F$39, 'Indices PF'!$G$39)),       IF((O120&lt;='Indices PF'!$D$40),       IF(('Funções Dados'!N120&lt;'Indices PF'!$E$42), 'Indices PF'!$E$40,       IF(('Funções Dados'!N120&lt;'Indices PF'!$F$42), 'Indices PF'!$F$40, 'Indices PF'!$G$40)),        IF((O120&gt;='Indices PF'!$D$41),        IF(('Funções Dados'!N120&lt;'Indices PF'!$E$42), 'Indices PF'!$E$41,        IF(('Funções Dados'!N120&lt;'Indices PF'!$F$42), 'Indices PF'!$F$41, 'Indices PF'!$G$41)))))))</f>
        <v/>
      </c>
      <c r="T120" s="120" t="str">
        <f aca="false">IF(OR(ISBLANK(N120),ISBLANK(O120)),"",  IF(M120="ILF",   IF((O120&lt;='Indices PF'!$D$31),   IF(('Funções Dados'!N120&lt;'Indices PF'!$E$34), N120*'Indices PF'!$J$31,   IF(('Funções Dados'!N120&lt;'Indices PF'!$F$34), N120*'Indices PF'!$K$31, N120*'Indices PF'!$L$31)),    IF((O120&lt;='Indices PF'!$D$32),    IF(('Funções Dados'!N120&lt;'Indices PF'!$E$34), N120*'Indices PF'!$J$32,    IF(('Funções Dados'!N120&lt;'Indices PF'!$F$34), N120*'Indices PF'!$K$32, N120*'Indices PF'!$L$32)),     IF((O120&gt;='Indices PF'!$D$33),     IF(('Funções Dados'!N120&lt;'Indices PF'!$E$34), N120*'Indices PF'!$J$33,     IF(('Funções Dados'!N120&lt;'Indices PF'!$F$34), N120*'Indices PF'!$K$33, N120*'Indices PF'!$L$33))))),     IF((O120&lt;='Indices PF'!$D$39),      IF(('Funções Dados'!N120&lt;'Indices PF'!$E$42), N120*'Indices PF'!$J$39,      IF(('Funções Dados'!N120&lt;'Indices PF'!$F$42), N120*'Indices PF'!$K$39, N120*'Indices PF'!$L$39)),       IF((O120&lt;='Indices PF'!$D$40),       IF(('Funções Dados'!N120&lt;'Indices PF'!$E$42), N120*'Indices PF'!$J$40,       IF(('Funções Dados'!N120&lt;'Indices PF'!$F$42), N120*'Indices PF'!$K$40, N120*'Indices PF'!$L$40)),        IF((O120&gt;='Indices PF'!$D$41),        IF(('Funções Dados'!N120&lt;'Indices PF'!$E$42), N120*'Indices PF'!$J$41,        IF(('Funções Dados'!N120&lt;'Indices PF'!$F$42), N120*'Indices PF'!$K$41, N120*'Indices PF'!$L$41)))))))</f>
        <v/>
      </c>
      <c r="U120" s="120" t="str">
        <f aca="false">IF(OR(ISBLANK(P120),ISBLANK(Q120)),"",  IF((Q120&lt;='Indices PF'!$D$47),  IF(('Funções Dados'!P120&lt;'Indices PF'!$E$50), P120*'Indices PF'!$J$47,  IF(('Funções Dados'!P120&lt;'Indices PF'!$F$50), P120*'Indices PF'!$K$47, P120*'Indices PF'!$L$47)),   IF((Q120&lt;='Indices PF'!$D$48),   IF(('Funções Dados'!P120&lt;'Indices PF'!$E$50), P120*'Indices PF'!$J$48,   IF(('Funções Dados'!P120&lt;'Indices PF'!$F$50), P120*'Indices PF'!$K$48, P120*'Indices PF'!$L$48)),    IF((Q120&gt;='Indices PF'!$D$49),    IF(('Funções Dados'!P120&lt;'Indices PF'!$E$50), P120*'Indices PF'!$J$49,    IF(('Funções Dados'!P120&lt;'Indices PF'!$F$50), P120*'Indices PF'!$K$49, P120*'Indices PF'!$L$49))))))</f>
        <v/>
      </c>
      <c r="V120" s="173"/>
      <c r="W120" s="174"/>
      <c r="X120" s="174"/>
      <c r="Y120" s="174"/>
      <c r="Z120" s="174"/>
      <c r="AA120" s="174"/>
      <c r="AB120" s="175"/>
      <c r="AC120" s="126"/>
      <c r="AD120" s="126"/>
      <c r="AE120" s="178"/>
      <c r="AF120" s="126"/>
      <c r="AG120" s="92"/>
      <c r="AH120" s="33"/>
    </row>
    <row r="121" customFormat="false" ht="12.75" hidden="false" customHeight="true" outlineLevel="0" collapsed="false">
      <c r="A121" s="87"/>
      <c r="B121" s="148"/>
      <c r="C121" s="126"/>
      <c r="D121" s="113"/>
      <c r="E121" s="114"/>
      <c r="F121" s="114"/>
      <c r="G121" s="114"/>
      <c r="H121" s="114"/>
      <c r="I121" s="115"/>
      <c r="J121" s="115"/>
      <c r="K121" s="114"/>
      <c r="L121" s="116"/>
      <c r="M121" s="130"/>
      <c r="N121" s="131"/>
      <c r="O121" s="131"/>
      <c r="P121" s="131"/>
      <c r="Q121" s="131"/>
      <c r="R121" s="119" t="str">
        <f aca="false">IF(AND(ISTEXT(T121),ISTEXT(U121)),"",SUM(T121:U121)*'Indices PF'!$E$54)</f>
        <v/>
      </c>
      <c r="S121" s="119" t="str">
        <f aca="false">IF(OR(ISBLANK(N121),ISBLANK(O121)),"",  IF(M121="ILF",   IF((O121&lt;='Indices PF'!$D$31),   IF(('Funções Dados'!N121&lt;'Indices PF'!$E$34), 'Indices PF'!$E$31,   IF(('Funções Dados'!N121&lt;'Indices PF'!$F$34), 'Indices PF'!$F$31, 'Indices PF'!$G$31)),    IF((O121&lt;='Indices PF'!$D$32),    IF(('Funções Dados'!N121&lt;'Indices PF'!$E$34), 'Indices PF'!$E$32,    IF(('Funções Dados'!N121&lt;'Indices PF'!$F$34), 'Indices PF'!$F$32, 'Indices PF'!$G$32)),     IF((O121&gt;='Indices PF'!$D$33),     IF(('Funções Dados'!N121&lt;'Indices PF'!$E$34), 'Indices PF'!$E$33,     IF(('Funções Dados'!N121&lt;'Indices PF'!$F$34), 'Indices PF'!$F$33, 'Indices PF'!$G$33))))),     IF((O121&lt;='Indices PF'!$D$39),      IF(('Funções Dados'!N121&lt;'Indices PF'!$E$42), 'Indices PF'!$E$39,      IF(('Funções Dados'!N121&lt;'Indices PF'!$F$42), 'Indices PF'!$F$39, 'Indices PF'!$G$39)),       IF((O121&lt;='Indices PF'!$D$40),       IF(('Funções Dados'!N121&lt;'Indices PF'!$E$42), 'Indices PF'!$E$40,       IF(('Funções Dados'!N121&lt;'Indices PF'!$F$42), 'Indices PF'!$F$40, 'Indices PF'!$G$40)),        IF((O121&gt;='Indices PF'!$D$41),        IF(('Funções Dados'!N121&lt;'Indices PF'!$E$42), 'Indices PF'!$E$41,        IF(('Funções Dados'!N121&lt;'Indices PF'!$F$42), 'Indices PF'!$F$41, 'Indices PF'!$G$41)))))))</f>
        <v/>
      </c>
      <c r="T121" s="120" t="str">
        <f aca="false">IF(OR(ISBLANK(N121),ISBLANK(O121)),"",  IF(M121="ILF",   IF((O121&lt;='Indices PF'!$D$31),   IF(('Funções Dados'!N121&lt;'Indices PF'!$E$34), N121*'Indices PF'!$J$31,   IF(('Funções Dados'!N121&lt;'Indices PF'!$F$34), N121*'Indices PF'!$K$31, N121*'Indices PF'!$L$31)),    IF((O121&lt;='Indices PF'!$D$32),    IF(('Funções Dados'!N121&lt;'Indices PF'!$E$34), N121*'Indices PF'!$J$32,    IF(('Funções Dados'!N121&lt;'Indices PF'!$F$34), N121*'Indices PF'!$K$32, N121*'Indices PF'!$L$32)),     IF((O121&gt;='Indices PF'!$D$33),     IF(('Funções Dados'!N121&lt;'Indices PF'!$E$34), N121*'Indices PF'!$J$33,     IF(('Funções Dados'!N121&lt;'Indices PF'!$F$34), N121*'Indices PF'!$K$33, N121*'Indices PF'!$L$33))))),     IF((O121&lt;='Indices PF'!$D$39),      IF(('Funções Dados'!N121&lt;'Indices PF'!$E$42), N121*'Indices PF'!$J$39,      IF(('Funções Dados'!N121&lt;'Indices PF'!$F$42), N121*'Indices PF'!$K$39, N121*'Indices PF'!$L$39)),       IF((O121&lt;='Indices PF'!$D$40),       IF(('Funções Dados'!N121&lt;'Indices PF'!$E$42), N121*'Indices PF'!$J$40,       IF(('Funções Dados'!N121&lt;'Indices PF'!$F$42), N121*'Indices PF'!$K$40, N121*'Indices PF'!$L$40)),        IF((O121&gt;='Indices PF'!$D$41),        IF(('Funções Dados'!N121&lt;'Indices PF'!$E$42), N121*'Indices PF'!$J$41,        IF(('Funções Dados'!N121&lt;'Indices PF'!$F$42), N121*'Indices PF'!$K$41, N121*'Indices PF'!$L$41)))))))</f>
        <v/>
      </c>
      <c r="U121" s="120" t="str">
        <f aca="false">IF(OR(ISBLANK(P121),ISBLANK(Q121)),"",  IF((Q121&lt;='Indices PF'!$D$47),  IF(('Funções Dados'!P121&lt;'Indices PF'!$E$50), P121*'Indices PF'!$J$47,  IF(('Funções Dados'!P121&lt;'Indices PF'!$F$50), P121*'Indices PF'!$K$47, P121*'Indices PF'!$L$47)),   IF((Q121&lt;='Indices PF'!$D$48),   IF(('Funções Dados'!P121&lt;'Indices PF'!$E$50), P121*'Indices PF'!$J$48,   IF(('Funções Dados'!P121&lt;'Indices PF'!$F$50), P121*'Indices PF'!$K$48, P121*'Indices PF'!$L$48)),    IF((Q121&gt;='Indices PF'!$D$49),    IF(('Funções Dados'!P121&lt;'Indices PF'!$E$50), P121*'Indices PF'!$J$49,    IF(('Funções Dados'!P121&lt;'Indices PF'!$F$50), P121*'Indices PF'!$K$49, P121*'Indices PF'!$L$49))))))</f>
        <v/>
      </c>
      <c r="V121" s="173"/>
      <c r="W121" s="174"/>
      <c r="X121" s="174"/>
      <c r="Y121" s="174"/>
      <c r="Z121" s="174"/>
      <c r="AA121" s="174"/>
      <c r="AB121" s="175"/>
      <c r="AC121" s="126"/>
      <c r="AD121" s="126"/>
      <c r="AE121" s="178"/>
      <c r="AF121" s="126"/>
      <c r="AG121" s="92"/>
      <c r="AH121" s="33"/>
    </row>
    <row r="122" customFormat="false" ht="12.75" hidden="false" customHeight="true" outlineLevel="0" collapsed="false">
      <c r="A122" s="87"/>
      <c r="B122" s="148"/>
      <c r="C122" s="126"/>
      <c r="D122" s="113"/>
      <c r="E122" s="114"/>
      <c r="F122" s="114"/>
      <c r="G122" s="114"/>
      <c r="H122" s="114"/>
      <c r="I122" s="115"/>
      <c r="J122" s="115"/>
      <c r="K122" s="114"/>
      <c r="L122" s="116"/>
      <c r="M122" s="130"/>
      <c r="N122" s="131"/>
      <c r="O122" s="131"/>
      <c r="P122" s="131"/>
      <c r="Q122" s="131"/>
      <c r="R122" s="119" t="str">
        <f aca="false">IF(AND(ISTEXT(T122),ISTEXT(U122)),"",SUM(T122:U122)*'Indices PF'!$E$54)</f>
        <v/>
      </c>
      <c r="S122" s="119" t="str">
        <f aca="false">IF(OR(ISBLANK(N122),ISBLANK(O122)),"",  IF(M122="ILF",   IF((O122&lt;='Indices PF'!$D$31),   IF(('Funções Dados'!N122&lt;'Indices PF'!$E$34), 'Indices PF'!$E$31,   IF(('Funções Dados'!N122&lt;'Indices PF'!$F$34), 'Indices PF'!$F$31, 'Indices PF'!$G$31)),    IF((O122&lt;='Indices PF'!$D$32),    IF(('Funções Dados'!N122&lt;'Indices PF'!$E$34), 'Indices PF'!$E$32,    IF(('Funções Dados'!N122&lt;'Indices PF'!$F$34), 'Indices PF'!$F$32, 'Indices PF'!$G$32)),     IF((O122&gt;='Indices PF'!$D$33),     IF(('Funções Dados'!N122&lt;'Indices PF'!$E$34), 'Indices PF'!$E$33,     IF(('Funções Dados'!N122&lt;'Indices PF'!$F$34), 'Indices PF'!$F$33, 'Indices PF'!$G$33))))),     IF((O122&lt;='Indices PF'!$D$39),      IF(('Funções Dados'!N122&lt;'Indices PF'!$E$42), 'Indices PF'!$E$39,      IF(('Funções Dados'!N122&lt;'Indices PF'!$F$42), 'Indices PF'!$F$39, 'Indices PF'!$G$39)),       IF((O122&lt;='Indices PF'!$D$40),       IF(('Funções Dados'!N122&lt;'Indices PF'!$E$42), 'Indices PF'!$E$40,       IF(('Funções Dados'!N122&lt;'Indices PF'!$F$42), 'Indices PF'!$F$40, 'Indices PF'!$G$40)),        IF((O122&gt;='Indices PF'!$D$41),        IF(('Funções Dados'!N122&lt;'Indices PF'!$E$42), 'Indices PF'!$E$41,        IF(('Funções Dados'!N122&lt;'Indices PF'!$F$42), 'Indices PF'!$F$41, 'Indices PF'!$G$41)))))))</f>
        <v/>
      </c>
      <c r="T122" s="120" t="str">
        <f aca="false">IF(OR(ISBLANK(N122),ISBLANK(O122)),"",  IF(M122="ILF",   IF((O122&lt;='Indices PF'!$D$31),   IF(('Funções Dados'!N122&lt;'Indices PF'!$E$34), N122*'Indices PF'!$J$31,   IF(('Funções Dados'!N122&lt;'Indices PF'!$F$34), N122*'Indices PF'!$K$31, N122*'Indices PF'!$L$31)),    IF((O122&lt;='Indices PF'!$D$32),    IF(('Funções Dados'!N122&lt;'Indices PF'!$E$34), N122*'Indices PF'!$J$32,    IF(('Funções Dados'!N122&lt;'Indices PF'!$F$34), N122*'Indices PF'!$K$32, N122*'Indices PF'!$L$32)),     IF((O122&gt;='Indices PF'!$D$33),     IF(('Funções Dados'!N122&lt;'Indices PF'!$E$34), N122*'Indices PF'!$J$33,     IF(('Funções Dados'!N122&lt;'Indices PF'!$F$34), N122*'Indices PF'!$K$33, N122*'Indices PF'!$L$33))))),     IF((O122&lt;='Indices PF'!$D$39),      IF(('Funções Dados'!N122&lt;'Indices PF'!$E$42), N122*'Indices PF'!$J$39,      IF(('Funções Dados'!N122&lt;'Indices PF'!$F$42), N122*'Indices PF'!$K$39, N122*'Indices PF'!$L$39)),       IF((O122&lt;='Indices PF'!$D$40),       IF(('Funções Dados'!N122&lt;'Indices PF'!$E$42), N122*'Indices PF'!$J$40,       IF(('Funções Dados'!N122&lt;'Indices PF'!$F$42), N122*'Indices PF'!$K$40, N122*'Indices PF'!$L$40)),        IF((O122&gt;='Indices PF'!$D$41),        IF(('Funções Dados'!N122&lt;'Indices PF'!$E$42), N122*'Indices PF'!$J$41,        IF(('Funções Dados'!N122&lt;'Indices PF'!$F$42), N122*'Indices PF'!$K$41, N122*'Indices PF'!$L$41)))))))</f>
        <v/>
      </c>
      <c r="U122" s="120" t="str">
        <f aca="false">IF(OR(ISBLANK(P122),ISBLANK(Q122)),"",  IF((Q122&lt;='Indices PF'!$D$47),  IF(('Funções Dados'!P122&lt;'Indices PF'!$E$50), P122*'Indices PF'!$J$47,  IF(('Funções Dados'!P122&lt;'Indices PF'!$F$50), P122*'Indices PF'!$K$47, P122*'Indices PF'!$L$47)),   IF((Q122&lt;='Indices PF'!$D$48),   IF(('Funções Dados'!P122&lt;'Indices PF'!$E$50), P122*'Indices PF'!$J$48,   IF(('Funções Dados'!P122&lt;'Indices PF'!$F$50), P122*'Indices PF'!$K$48, P122*'Indices PF'!$L$48)),    IF((Q122&gt;='Indices PF'!$D$49),    IF(('Funções Dados'!P122&lt;'Indices PF'!$E$50), P122*'Indices PF'!$J$49,    IF(('Funções Dados'!P122&lt;'Indices PF'!$F$50), P122*'Indices PF'!$K$49, P122*'Indices PF'!$L$49))))))</f>
        <v/>
      </c>
      <c r="V122" s="173"/>
      <c r="W122" s="174"/>
      <c r="X122" s="174"/>
      <c r="Y122" s="174"/>
      <c r="Z122" s="174"/>
      <c r="AA122" s="174"/>
      <c r="AB122" s="175"/>
      <c r="AC122" s="126"/>
      <c r="AD122" s="126"/>
      <c r="AE122" s="178"/>
      <c r="AF122" s="126"/>
      <c r="AG122" s="92"/>
      <c r="AH122" s="33"/>
    </row>
    <row r="123" customFormat="false" ht="12.75" hidden="false" customHeight="true" outlineLevel="0" collapsed="false">
      <c r="A123" s="87"/>
      <c r="B123" s="148"/>
      <c r="C123" s="126"/>
      <c r="D123" s="113"/>
      <c r="E123" s="114"/>
      <c r="F123" s="114"/>
      <c r="G123" s="114"/>
      <c r="H123" s="114"/>
      <c r="I123" s="115"/>
      <c r="J123" s="115"/>
      <c r="K123" s="114"/>
      <c r="L123" s="116"/>
      <c r="M123" s="130"/>
      <c r="N123" s="131"/>
      <c r="O123" s="131"/>
      <c r="P123" s="131"/>
      <c r="Q123" s="131"/>
      <c r="R123" s="119" t="str">
        <f aca="false">IF(AND(ISTEXT(T123),ISTEXT(U123)),"",SUM(T123:U123)*'Indices PF'!$E$54)</f>
        <v/>
      </c>
      <c r="S123" s="119" t="str">
        <f aca="false">IF(OR(ISBLANK(N123),ISBLANK(O123)),"",  IF(M123="ILF",   IF((O123&lt;='Indices PF'!$D$31),   IF(('Funções Dados'!N123&lt;'Indices PF'!$E$34), 'Indices PF'!$E$31,   IF(('Funções Dados'!N123&lt;'Indices PF'!$F$34), 'Indices PF'!$F$31, 'Indices PF'!$G$31)),    IF((O123&lt;='Indices PF'!$D$32),    IF(('Funções Dados'!N123&lt;'Indices PF'!$E$34), 'Indices PF'!$E$32,    IF(('Funções Dados'!N123&lt;'Indices PF'!$F$34), 'Indices PF'!$F$32, 'Indices PF'!$G$32)),     IF((O123&gt;='Indices PF'!$D$33),     IF(('Funções Dados'!N123&lt;'Indices PF'!$E$34), 'Indices PF'!$E$33,     IF(('Funções Dados'!N123&lt;'Indices PF'!$F$34), 'Indices PF'!$F$33, 'Indices PF'!$G$33))))),     IF((O123&lt;='Indices PF'!$D$39),      IF(('Funções Dados'!N123&lt;'Indices PF'!$E$42), 'Indices PF'!$E$39,      IF(('Funções Dados'!N123&lt;'Indices PF'!$F$42), 'Indices PF'!$F$39, 'Indices PF'!$G$39)),       IF((O123&lt;='Indices PF'!$D$40),       IF(('Funções Dados'!N123&lt;'Indices PF'!$E$42), 'Indices PF'!$E$40,       IF(('Funções Dados'!N123&lt;'Indices PF'!$F$42), 'Indices PF'!$F$40, 'Indices PF'!$G$40)),        IF((O123&gt;='Indices PF'!$D$41),        IF(('Funções Dados'!N123&lt;'Indices PF'!$E$42), 'Indices PF'!$E$41,        IF(('Funções Dados'!N123&lt;'Indices PF'!$F$42), 'Indices PF'!$F$41, 'Indices PF'!$G$41)))))))</f>
        <v/>
      </c>
      <c r="T123" s="120" t="str">
        <f aca="false">IF(OR(ISBLANK(N123),ISBLANK(O123)),"",  IF(M123="ILF",   IF((O123&lt;='Indices PF'!$D$31),   IF(('Funções Dados'!N123&lt;'Indices PF'!$E$34), N123*'Indices PF'!$J$31,   IF(('Funções Dados'!N123&lt;'Indices PF'!$F$34), N123*'Indices PF'!$K$31, N123*'Indices PF'!$L$31)),    IF((O123&lt;='Indices PF'!$D$32),    IF(('Funções Dados'!N123&lt;'Indices PF'!$E$34), N123*'Indices PF'!$J$32,    IF(('Funções Dados'!N123&lt;'Indices PF'!$F$34), N123*'Indices PF'!$K$32, N123*'Indices PF'!$L$32)),     IF((O123&gt;='Indices PF'!$D$33),     IF(('Funções Dados'!N123&lt;'Indices PF'!$E$34), N123*'Indices PF'!$J$33,     IF(('Funções Dados'!N123&lt;'Indices PF'!$F$34), N123*'Indices PF'!$K$33, N123*'Indices PF'!$L$33))))),     IF((O123&lt;='Indices PF'!$D$39),      IF(('Funções Dados'!N123&lt;'Indices PF'!$E$42), N123*'Indices PF'!$J$39,      IF(('Funções Dados'!N123&lt;'Indices PF'!$F$42), N123*'Indices PF'!$K$39, N123*'Indices PF'!$L$39)),       IF((O123&lt;='Indices PF'!$D$40),       IF(('Funções Dados'!N123&lt;'Indices PF'!$E$42), N123*'Indices PF'!$J$40,       IF(('Funções Dados'!N123&lt;'Indices PF'!$F$42), N123*'Indices PF'!$K$40, N123*'Indices PF'!$L$40)),        IF((O123&gt;='Indices PF'!$D$41),        IF(('Funções Dados'!N123&lt;'Indices PF'!$E$42), N123*'Indices PF'!$J$41,        IF(('Funções Dados'!N123&lt;'Indices PF'!$F$42), N123*'Indices PF'!$K$41, N123*'Indices PF'!$L$41)))))))</f>
        <v/>
      </c>
      <c r="U123" s="120" t="str">
        <f aca="false">IF(OR(ISBLANK(P123),ISBLANK(Q123)),"",  IF((Q123&lt;='Indices PF'!$D$47),  IF(('Funções Dados'!P123&lt;'Indices PF'!$E$50), P123*'Indices PF'!$J$47,  IF(('Funções Dados'!P123&lt;'Indices PF'!$F$50), P123*'Indices PF'!$K$47, P123*'Indices PF'!$L$47)),   IF((Q123&lt;='Indices PF'!$D$48),   IF(('Funções Dados'!P123&lt;'Indices PF'!$E$50), P123*'Indices PF'!$J$48,   IF(('Funções Dados'!P123&lt;'Indices PF'!$F$50), P123*'Indices PF'!$K$48, P123*'Indices PF'!$L$48)),    IF((Q123&gt;='Indices PF'!$D$49),    IF(('Funções Dados'!P123&lt;'Indices PF'!$E$50), P123*'Indices PF'!$J$49,    IF(('Funções Dados'!P123&lt;'Indices PF'!$F$50), P123*'Indices PF'!$K$49, P123*'Indices PF'!$L$49))))))</f>
        <v/>
      </c>
      <c r="V123" s="173"/>
      <c r="W123" s="174"/>
      <c r="X123" s="174"/>
      <c r="Y123" s="174"/>
      <c r="Z123" s="174"/>
      <c r="AA123" s="174"/>
      <c r="AB123" s="175"/>
      <c r="AC123" s="126"/>
      <c r="AD123" s="126"/>
      <c r="AE123" s="178"/>
      <c r="AF123" s="126"/>
      <c r="AG123" s="92"/>
      <c r="AH123" s="33"/>
    </row>
    <row r="124" customFormat="false" ht="12.75" hidden="false" customHeight="true" outlineLevel="0" collapsed="false">
      <c r="A124" s="87"/>
      <c r="B124" s="148"/>
      <c r="C124" s="126"/>
      <c r="D124" s="113"/>
      <c r="E124" s="114"/>
      <c r="F124" s="114"/>
      <c r="G124" s="114"/>
      <c r="H124" s="114"/>
      <c r="I124" s="115"/>
      <c r="J124" s="115"/>
      <c r="K124" s="114"/>
      <c r="L124" s="116"/>
      <c r="M124" s="130"/>
      <c r="N124" s="131"/>
      <c r="O124" s="131"/>
      <c r="P124" s="131"/>
      <c r="Q124" s="131"/>
      <c r="R124" s="119" t="str">
        <f aca="false">IF(AND(ISTEXT(T124),ISTEXT(U124)),"",SUM(T124:U124)*'Indices PF'!$E$54)</f>
        <v/>
      </c>
      <c r="S124" s="119" t="str">
        <f aca="false">IF(OR(ISBLANK(N124),ISBLANK(O124)),"",  IF(M124="ILF",   IF((O124&lt;='Indices PF'!$D$31),   IF(('Funções Dados'!N124&lt;'Indices PF'!$E$34), 'Indices PF'!$E$31,   IF(('Funções Dados'!N124&lt;'Indices PF'!$F$34), 'Indices PF'!$F$31, 'Indices PF'!$G$31)),    IF((O124&lt;='Indices PF'!$D$32),    IF(('Funções Dados'!N124&lt;'Indices PF'!$E$34), 'Indices PF'!$E$32,    IF(('Funções Dados'!N124&lt;'Indices PF'!$F$34), 'Indices PF'!$F$32, 'Indices PF'!$G$32)),     IF((O124&gt;='Indices PF'!$D$33),     IF(('Funções Dados'!N124&lt;'Indices PF'!$E$34), 'Indices PF'!$E$33,     IF(('Funções Dados'!N124&lt;'Indices PF'!$F$34), 'Indices PF'!$F$33, 'Indices PF'!$G$33))))),     IF((O124&lt;='Indices PF'!$D$39),      IF(('Funções Dados'!N124&lt;'Indices PF'!$E$42), 'Indices PF'!$E$39,      IF(('Funções Dados'!N124&lt;'Indices PF'!$F$42), 'Indices PF'!$F$39, 'Indices PF'!$G$39)),       IF((O124&lt;='Indices PF'!$D$40),       IF(('Funções Dados'!N124&lt;'Indices PF'!$E$42), 'Indices PF'!$E$40,       IF(('Funções Dados'!N124&lt;'Indices PF'!$F$42), 'Indices PF'!$F$40, 'Indices PF'!$G$40)),        IF((O124&gt;='Indices PF'!$D$41),        IF(('Funções Dados'!N124&lt;'Indices PF'!$E$42), 'Indices PF'!$E$41,        IF(('Funções Dados'!N124&lt;'Indices PF'!$F$42), 'Indices PF'!$F$41, 'Indices PF'!$G$41)))))))</f>
        <v/>
      </c>
      <c r="T124" s="120" t="str">
        <f aca="false">IF(OR(ISBLANK(N124),ISBLANK(O124)),"",  IF(M124="ILF",   IF((O124&lt;='Indices PF'!$D$31),   IF(('Funções Dados'!N124&lt;'Indices PF'!$E$34), N124*'Indices PF'!$J$31,   IF(('Funções Dados'!N124&lt;'Indices PF'!$F$34), N124*'Indices PF'!$K$31, N124*'Indices PF'!$L$31)),    IF((O124&lt;='Indices PF'!$D$32),    IF(('Funções Dados'!N124&lt;'Indices PF'!$E$34), N124*'Indices PF'!$J$32,    IF(('Funções Dados'!N124&lt;'Indices PF'!$F$34), N124*'Indices PF'!$K$32, N124*'Indices PF'!$L$32)),     IF((O124&gt;='Indices PF'!$D$33),     IF(('Funções Dados'!N124&lt;'Indices PF'!$E$34), N124*'Indices PF'!$J$33,     IF(('Funções Dados'!N124&lt;'Indices PF'!$F$34), N124*'Indices PF'!$K$33, N124*'Indices PF'!$L$33))))),     IF((O124&lt;='Indices PF'!$D$39),      IF(('Funções Dados'!N124&lt;'Indices PF'!$E$42), N124*'Indices PF'!$J$39,      IF(('Funções Dados'!N124&lt;'Indices PF'!$F$42), N124*'Indices PF'!$K$39, N124*'Indices PF'!$L$39)),       IF((O124&lt;='Indices PF'!$D$40),       IF(('Funções Dados'!N124&lt;'Indices PF'!$E$42), N124*'Indices PF'!$J$40,       IF(('Funções Dados'!N124&lt;'Indices PF'!$F$42), N124*'Indices PF'!$K$40, N124*'Indices PF'!$L$40)),        IF((O124&gt;='Indices PF'!$D$41),        IF(('Funções Dados'!N124&lt;'Indices PF'!$E$42), N124*'Indices PF'!$J$41,        IF(('Funções Dados'!N124&lt;'Indices PF'!$F$42), N124*'Indices PF'!$K$41, N124*'Indices PF'!$L$41)))))))</f>
        <v/>
      </c>
      <c r="U124" s="120" t="str">
        <f aca="false">IF(OR(ISBLANK(P124),ISBLANK(Q124)),"",  IF((Q124&lt;='Indices PF'!$D$47),  IF(('Funções Dados'!P124&lt;'Indices PF'!$E$50), P124*'Indices PF'!$J$47,  IF(('Funções Dados'!P124&lt;'Indices PF'!$F$50), P124*'Indices PF'!$K$47, P124*'Indices PF'!$L$47)),   IF((Q124&lt;='Indices PF'!$D$48),   IF(('Funções Dados'!P124&lt;'Indices PF'!$E$50), P124*'Indices PF'!$J$48,   IF(('Funções Dados'!P124&lt;'Indices PF'!$F$50), P124*'Indices PF'!$K$48, P124*'Indices PF'!$L$48)),    IF((Q124&gt;='Indices PF'!$D$49),    IF(('Funções Dados'!P124&lt;'Indices PF'!$E$50), P124*'Indices PF'!$J$49,    IF(('Funções Dados'!P124&lt;'Indices PF'!$F$50), P124*'Indices PF'!$K$49, P124*'Indices PF'!$L$49))))))</f>
        <v/>
      </c>
      <c r="V124" s="173"/>
      <c r="W124" s="174"/>
      <c r="X124" s="174"/>
      <c r="Y124" s="174"/>
      <c r="Z124" s="174"/>
      <c r="AA124" s="174"/>
      <c r="AB124" s="175"/>
      <c r="AC124" s="126"/>
      <c r="AD124" s="126"/>
      <c r="AE124" s="178"/>
      <c r="AF124" s="126"/>
      <c r="AG124" s="92"/>
      <c r="AH124" s="33"/>
    </row>
    <row r="125" customFormat="false" ht="12.75" hidden="false" customHeight="true" outlineLevel="0" collapsed="false">
      <c r="A125" s="87"/>
      <c r="B125" s="148"/>
      <c r="C125" s="126"/>
      <c r="D125" s="113"/>
      <c r="E125" s="114"/>
      <c r="F125" s="114"/>
      <c r="G125" s="114"/>
      <c r="H125" s="114"/>
      <c r="I125" s="115"/>
      <c r="J125" s="115"/>
      <c r="K125" s="114"/>
      <c r="L125" s="116"/>
      <c r="M125" s="130"/>
      <c r="N125" s="131"/>
      <c r="O125" s="131"/>
      <c r="P125" s="131"/>
      <c r="Q125" s="131"/>
      <c r="R125" s="119" t="str">
        <f aca="false">IF(AND(ISTEXT(T125),ISTEXT(U125)),"",SUM(T125:U125)*'Indices PF'!$E$54)</f>
        <v/>
      </c>
      <c r="S125" s="119" t="str">
        <f aca="false">IF(OR(ISBLANK(N125),ISBLANK(O125)),"",  IF(M125="ILF",   IF((O125&lt;='Indices PF'!$D$31),   IF(('Funções Dados'!N125&lt;'Indices PF'!$E$34), 'Indices PF'!$E$31,   IF(('Funções Dados'!N125&lt;'Indices PF'!$F$34), 'Indices PF'!$F$31, 'Indices PF'!$G$31)),    IF((O125&lt;='Indices PF'!$D$32),    IF(('Funções Dados'!N125&lt;'Indices PF'!$E$34), 'Indices PF'!$E$32,    IF(('Funções Dados'!N125&lt;'Indices PF'!$F$34), 'Indices PF'!$F$32, 'Indices PF'!$G$32)),     IF((O125&gt;='Indices PF'!$D$33),     IF(('Funções Dados'!N125&lt;'Indices PF'!$E$34), 'Indices PF'!$E$33,     IF(('Funções Dados'!N125&lt;'Indices PF'!$F$34), 'Indices PF'!$F$33, 'Indices PF'!$G$33))))),     IF((O125&lt;='Indices PF'!$D$39),      IF(('Funções Dados'!N125&lt;'Indices PF'!$E$42), 'Indices PF'!$E$39,      IF(('Funções Dados'!N125&lt;'Indices PF'!$F$42), 'Indices PF'!$F$39, 'Indices PF'!$G$39)),       IF((O125&lt;='Indices PF'!$D$40),       IF(('Funções Dados'!N125&lt;'Indices PF'!$E$42), 'Indices PF'!$E$40,       IF(('Funções Dados'!N125&lt;'Indices PF'!$F$42), 'Indices PF'!$F$40, 'Indices PF'!$G$40)),        IF((O125&gt;='Indices PF'!$D$41),        IF(('Funções Dados'!N125&lt;'Indices PF'!$E$42), 'Indices PF'!$E$41,        IF(('Funções Dados'!N125&lt;'Indices PF'!$F$42), 'Indices PF'!$F$41, 'Indices PF'!$G$41)))))))</f>
        <v/>
      </c>
      <c r="T125" s="120" t="str">
        <f aca="false">IF(OR(ISBLANK(N125),ISBLANK(O125)),"",  IF(M125="ILF",   IF((O125&lt;='Indices PF'!$D$31),   IF(('Funções Dados'!N125&lt;'Indices PF'!$E$34), N125*'Indices PF'!$J$31,   IF(('Funções Dados'!N125&lt;'Indices PF'!$F$34), N125*'Indices PF'!$K$31, N125*'Indices PF'!$L$31)),    IF((O125&lt;='Indices PF'!$D$32),    IF(('Funções Dados'!N125&lt;'Indices PF'!$E$34), N125*'Indices PF'!$J$32,    IF(('Funções Dados'!N125&lt;'Indices PF'!$F$34), N125*'Indices PF'!$K$32, N125*'Indices PF'!$L$32)),     IF((O125&gt;='Indices PF'!$D$33),     IF(('Funções Dados'!N125&lt;'Indices PF'!$E$34), N125*'Indices PF'!$J$33,     IF(('Funções Dados'!N125&lt;'Indices PF'!$F$34), N125*'Indices PF'!$K$33, N125*'Indices PF'!$L$33))))),     IF((O125&lt;='Indices PF'!$D$39),      IF(('Funções Dados'!N125&lt;'Indices PF'!$E$42), N125*'Indices PF'!$J$39,      IF(('Funções Dados'!N125&lt;'Indices PF'!$F$42), N125*'Indices PF'!$K$39, N125*'Indices PF'!$L$39)),       IF((O125&lt;='Indices PF'!$D$40),       IF(('Funções Dados'!N125&lt;'Indices PF'!$E$42), N125*'Indices PF'!$J$40,       IF(('Funções Dados'!N125&lt;'Indices PF'!$F$42), N125*'Indices PF'!$K$40, N125*'Indices PF'!$L$40)),        IF((O125&gt;='Indices PF'!$D$41),        IF(('Funções Dados'!N125&lt;'Indices PF'!$E$42), N125*'Indices PF'!$J$41,        IF(('Funções Dados'!N125&lt;'Indices PF'!$F$42), N125*'Indices PF'!$K$41, N125*'Indices PF'!$L$41)))))))</f>
        <v/>
      </c>
      <c r="U125" s="120" t="str">
        <f aca="false">IF(OR(ISBLANK(P125),ISBLANK(Q125)),"",  IF((Q125&lt;='Indices PF'!$D$47),  IF(('Funções Dados'!P125&lt;'Indices PF'!$E$50), P125*'Indices PF'!$J$47,  IF(('Funções Dados'!P125&lt;'Indices PF'!$F$50), P125*'Indices PF'!$K$47, P125*'Indices PF'!$L$47)),   IF((Q125&lt;='Indices PF'!$D$48),   IF(('Funções Dados'!P125&lt;'Indices PF'!$E$50), P125*'Indices PF'!$J$48,   IF(('Funções Dados'!P125&lt;'Indices PF'!$F$50), P125*'Indices PF'!$K$48, P125*'Indices PF'!$L$48)),    IF((Q125&gt;='Indices PF'!$D$49),    IF(('Funções Dados'!P125&lt;'Indices PF'!$E$50), P125*'Indices PF'!$J$49,    IF(('Funções Dados'!P125&lt;'Indices PF'!$F$50), P125*'Indices PF'!$K$49, P125*'Indices PF'!$L$49))))))</f>
        <v/>
      </c>
      <c r="V125" s="173"/>
      <c r="W125" s="174"/>
      <c r="X125" s="174"/>
      <c r="Y125" s="174"/>
      <c r="Z125" s="174"/>
      <c r="AA125" s="174"/>
      <c r="AB125" s="175"/>
      <c r="AC125" s="126"/>
      <c r="AD125" s="126"/>
      <c r="AE125" s="178"/>
      <c r="AF125" s="126"/>
      <c r="AG125" s="92"/>
      <c r="AH125" s="33"/>
    </row>
    <row r="126" customFormat="false" ht="12.75" hidden="false" customHeight="true" outlineLevel="0" collapsed="false">
      <c r="A126" s="87"/>
      <c r="B126" s="148"/>
      <c r="C126" s="126"/>
      <c r="D126" s="113"/>
      <c r="E126" s="114"/>
      <c r="F126" s="114"/>
      <c r="G126" s="114"/>
      <c r="H126" s="114"/>
      <c r="I126" s="115"/>
      <c r="J126" s="115"/>
      <c r="K126" s="114"/>
      <c r="L126" s="116"/>
      <c r="M126" s="130"/>
      <c r="N126" s="131"/>
      <c r="O126" s="131"/>
      <c r="P126" s="131"/>
      <c r="Q126" s="131"/>
      <c r="R126" s="119" t="str">
        <f aca="false">IF(AND(ISTEXT(T126),ISTEXT(U126)),"",SUM(T126:U126)*'Indices PF'!$E$54)</f>
        <v/>
      </c>
      <c r="S126" s="119" t="str">
        <f aca="false">IF(OR(ISBLANK(N126),ISBLANK(O126)),"",  IF(M126="ILF",   IF((O126&lt;='Indices PF'!$D$31),   IF(('Funções Dados'!N126&lt;'Indices PF'!$E$34), 'Indices PF'!$E$31,   IF(('Funções Dados'!N126&lt;'Indices PF'!$F$34), 'Indices PF'!$F$31, 'Indices PF'!$G$31)),    IF((O126&lt;='Indices PF'!$D$32),    IF(('Funções Dados'!N126&lt;'Indices PF'!$E$34), 'Indices PF'!$E$32,    IF(('Funções Dados'!N126&lt;'Indices PF'!$F$34), 'Indices PF'!$F$32, 'Indices PF'!$G$32)),     IF((O126&gt;='Indices PF'!$D$33),     IF(('Funções Dados'!N126&lt;'Indices PF'!$E$34), 'Indices PF'!$E$33,     IF(('Funções Dados'!N126&lt;'Indices PF'!$F$34), 'Indices PF'!$F$33, 'Indices PF'!$G$33))))),     IF((O126&lt;='Indices PF'!$D$39),      IF(('Funções Dados'!N126&lt;'Indices PF'!$E$42), 'Indices PF'!$E$39,      IF(('Funções Dados'!N126&lt;'Indices PF'!$F$42), 'Indices PF'!$F$39, 'Indices PF'!$G$39)),       IF((O126&lt;='Indices PF'!$D$40),       IF(('Funções Dados'!N126&lt;'Indices PF'!$E$42), 'Indices PF'!$E$40,       IF(('Funções Dados'!N126&lt;'Indices PF'!$F$42), 'Indices PF'!$F$40, 'Indices PF'!$G$40)),        IF((O126&gt;='Indices PF'!$D$41),        IF(('Funções Dados'!N126&lt;'Indices PF'!$E$42), 'Indices PF'!$E$41,        IF(('Funções Dados'!N126&lt;'Indices PF'!$F$42), 'Indices PF'!$F$41, 'Indices PF'!$G$41)))))))</f>
        <v/>
      </c>
      <c r="T126" s="120" t="str">
        <f aca="false">IF(OR(ISBLANK(N126),ISBLANK(O126)),"",  IF(M126="ILF",   IF((O126&lt;='Indices PF'!$D$31),   IF(('Funções Dados'!N126&lt;'Indices PF'!$E$34), N126*'Indices PF'!$J$31,   IF(('Funções Dados'!N126&lt;'Indices PF'!$F$34), N126*'Indices PF'!$K$31, N126*'Indices PF'!$L$31)),    IF((O126&lt;='Indices PF'!$D$32),    IF(('Funções Dados'!N126&lt;'Indices PF'!$E$34), N126*'Indices PF'!$J$32,    IF(('Funções Dados'!N126&lt;'Indices PF'!$F$34), N126*'Indices PF'!$K$32, N126*'Indices PF'!$L$32)),     IF((O126&gt;='Indices PF'!$D$33),     IF(('Funções Dados'!N126&lt;'Indices PF'!$E$34), N126*'Indices PF'!$J$33,     IF(('Funções Dados'!N126&lt;'Indices PF'!$F$34), N126*'Indices PF'!$K$33, N126*'Indices PF'!$L$33))))),     IF((O126&lt;='Indices PF'!$D$39),      IF(('Funções Dados'!N126&lt;'Indices PF'!$E$42), N126*'Indices PF'!$J$39,      IF(('Funções Dados'!N126&lt;'Indices PF'!$F$42), N126*'Indices PF'!$K$39, N126*'Indices PF'!$L$39)),       IF((O126&lt;='Indices PF'!$D$40),       IF(('Funções Dados'!N126&lt;'Indices PF'!$E$42), N126*'Indices PF'!$J$40,       IF(('Funções Dados'!N126&lt;'Indices PF'!$F$42), N126*'Indices PF'!$K$40, N126*'Indices PF'!$L$40)),        IF((O126&gt;='Indices PF'!$D$41),        IF(('Funções Dados'!N126&lt;'Indices PF'!$E$42), N126*'Indices PF'!$J$41,        IF(('Funções Dados'!N126&lt;'Indices PF'!$F$42), N126*'Indices PF'!$K$41, N126*'Indices PF'!$L$41)))))))</f>
        <v/>
      </c>
      <c r="U126" s="120" t="str">
        <f aca="false">IF(OR(ISBLANK(P126),ISBLANK(Q126)),"",  IF((Q126&lt;='Indices PF'!$D$47),  IF(('Funções Dados'!P126&lt;'Indices PF'!$E$50), P126*'Indices PF'!$J$47,  IF(('Funções Dados'!P126&lt;'Indices PF'!$F$50), P126*'Indices PF'!$K$47, P126*'Indices PF'!$L$47)),   IF((Q126&lt;='Indices PF'!$D$48),   IF(('Funções Dados'!P126&lt;'Indices PF'!$E$50), P126*'Indices PF'!$J$48,   IF(('Funções Dados'!P126&lt;'Indices PF'!$F$50), P126*'Indices PF'!$K$48, P126*'Indices PF'!$L$48)),    IF((Q126&gt;='Indices PF'!$D$49),    IF(('Funções Dados'!P126&lt;'Indices PF'!$E$50), P126*'Indices PF'!$J$49,    IF(('Funções Dados'!P126&lt;'Indices PF'!$F$50), P126*'Indices PF'!$K$49, P126*'Indices PF'!$L$49))))))</f>
        <v/>
      </c>
      <c r="V126" s="173"/>
      <c r="W126" s="174"/>
      <c r="X126" s="174"/>
      <c r="Y126" s="174"/>
      <c r="Z126" s="174"/>
      <c r="AA126" s="174"/>
      <c r="AB126" s="175"/>
      <c r="AC126" s="126"/>
      <c r="AD126" s="126"/>
      <c r="AE126" s="178"/>
      <c r="AF126" s="126"/>
      <c r="AG126" s="92"/>
      <c r="AH126" s="33"/>
    </row>
    <row r="127" customFormat="false" ht="12.75" hidden="false" customHeight="true" outlineLevel="0" collapsed="false">
      <c r="A127" s="87"/>
      <c r="B127" s="148"/>
      <c r="C127" s="126"/>
      <c r="D127" s="113"/>
      <c r="E127" s="114"/>
      <c r="F127" s="114"/>
      <c r="G127" s="114"/>
      <c r="H127" s="114"/>
      <c r="I127" s="115"/>
      <c r="J127" s="115"/>
      <c r="K127" s="114"/>
      <c r="L127" s="116"/>
      <c r="M127" s="130"/>
      <c r="N127" s="131"/>
      <c r="O127" s="131"/>
      <c r="P127" s="131"/>
      <c r="Q127" s="131"/>
      <c r="R127" s="119" t="str">
        <f aca="false">IF(AND(ISTEXT(T127),ISTEXT(U127)),"",SUM(T127:U127)*'Indices PF'!$E$54)</f>
        <v/>
      </c>
      <c r="S127" s="119" t="str">
        <f aca="false">IF(OR(ISBLANK(N127),ISBLANK(O127)),"",  IF(M127="ILF",   IF((O127&lt;='Indices PF'!$D$31),   IF(('Funções Dados'!N127&lt;'Indices PF'!$E$34), 'Indices PF'!$E$31,   IF(('Funções Dados'!N127&lt;'Indices PF'!$F$34), 'Indices PF'!$F$31, 'Indices PF'!$G$31)),    IF((O127&lt;='Indices PF'!$D$32),    IF(('Funções Dados'!N127&lt;'Indices PF'!$E$34), 'Indices PF'!$E$32,    IF(('Funções Dados'!N127&lt;'Indices PF'!$F$34), 'Indices PF'!$F$32, 'Indices PF'!$G$32)),     IF((O127&gt;='Indices PF'!$D$33),     IF(('Funções Dados'!N127&lt;'Indices PF'!$E$34), 'Indices PF'!$E$33,     IF(('Funções Dados'!N127&lt;'Indices PF'!$F$34), 'Indices PF'!$F$33, 'Indices PF'!$G$33))))),     IF((O127&lt;='Indices PF'!$D$39),      IF(('Funções Dados'!N127&lt;'Indices PF'!$E$42), 'Indices PF'!$E$39,      IF(('Funções Dados'!N127&lt;'Indices PF'!$F$42), 'Indices PF'!$F$39, 'Indices PF'!$G$39)),       IF((O127&lt;='Indices PF'!$D$40),       IF(('Funções Dados'!N127&lt;'Indices PF'!$E$42), 'Indices PF'!$E$40,       IF(('Funções Dados'!N127&lt;'Indices PF'!$F$42), 'Indices PF'!$F$40, 'Indices PF'!$G$40)),        IF((O127&gt;='Indices PF'!$D$41),        IF(('Funções Dados'!N127&lt;'Indices PF'!$E$42), 'Indices PF'!$E$41,        IF(('Funções Dados'!N127&lt;'Indices PF'!$F$42), 'Indices PF'!$F$41, 'Indices PF'!$G$41)))))))</f>
        <v/>
      </c>
      <c r="T127" s="120" t="str">
        <f aca="false">IF(OR(ISBLANK(N127),ISBLANK(O127)),"",  IF(M127="ILF",   IF((O127&lt;='Indices PF'!$D$31),   IF(('Funções Dados'!N127&lt;'Indices PF'!$E$34), N127*'Indices PF'!$J$31,   IF(('Funções Dados'!N127&lt;'Indices PF'!$F$34), N127*'Indices PF'!$K$31, N127*'Indices PF'!$L$31)),    IF((O127&lt;='Indices PF'!$D$32),    IF(('Funções Dados'!N127&lt;'Indices PF'!$E$34), N127*'Indices PF'!$J$32,    IF(('Funções Dados'!N127&lt;'Indices PF'!$F$34), N127*'Indices PF'!$K$32, N127*'Indices PF'!$L$32)),     IF((O127&gt;='Indices PF'!$D$33),     IF(('Funções Dados'!N127&lt;'Indices PF'!$E$34), N127*'Indices PF'!$J$33,     IF(('Funções Dados'!N127&lt;'Indices PF'!$F$34), N127*'Indices PF'!$K$33, N127*'Indices PF'!$L$33))))),     IF((O127&lt;='Indices PF'!$D$39),      IF(('Funções Dados'!N127&lt;'Indices PF'!$E$42), N127*'Indices PF'!$J$39,      IF(('Funções Dados'!N127&lt;'Indices PF'!$F$42), N127*'Indices PF'!$K$39, N127*'Indices PF'!$L$39)),       IF((O127&lt;='Indices PF'!$D$40),       IF(('Funções Dados'!N127&lt;'Indices PF'!$E$42), N127*'Indices PF'!$J$40,       IF(('Funções Dados'!N127&lt;'Indices PF'!$F$42), N127*'Indices PF'!$K$40, N127*'Indices PF'!$L$40)),        IF((O127&gt;='Indices PF'!$D$41),        IF(('Funções Dados'!N127&lt;'Indices PF'!$E$42), N127*'Indices PF'!$J$41,        IF(('Funções Dados'!N127&lt;'Indices PF'!$F$42), N127*'Indices PF'!$K$41, N127*'Indices PF'!$L$41)))))))</f>
        <v/>
      </c>
      <c r="U127" s="120" t="str">
        <f aca="false">IF(OR(ISBLANK(P127),ISBLANK(Q127)),"",  IF((Q127&lt;='Indices PF'!$D$47),  IF(('Funções Dados'!P127&lt;'Indices PF'!$E$50), P127*'Indices PF'!$J$47,  IF(('Funções Dados'!P127&lt;'Indices PF'!$F$50), P127*'Indices PF'!$K$47, P127*'Indices PF'!$L$47)),   IF((Q127&lt;='Indices PF'!$D$48),   IF(('Funções Dados'!P127&lt;'Indices PF'!$E$50), P127*'Indices PF'!$J$48,   IF(('Funções Dados'!P127&lt;'Indices PF'!$F$50), P127*'Indices PF'!$K$48, P127*'Indices PF'!$L$48)),    IF((Q127&gt;='Indices PF'!$D$49),    IF(('Funções Dados'!P127&lt;'Indices PF'!$E$50), P127*'Indices PF'!$J$49,    IF(('Funções Dados'!P127&lt;'Indices PF'!$F$50), P127*'Indices PF'!$K$49, P127*'Indices PF'!$L$49))))))</f>
        <v/>
      </c>
      <c r="V127" s="173"/>
      <c r="W127" s="174"/>
      <c r="X127" s="174"/>
      <c r="Y127" s="174"/>
      <c r="Z127" s="174"/>
      <c r="AA127" s="174"/>
      <c r="AB127" s="175"/>
      <c r="AC127" s="126"/>
      <c r="AD127" s="126"/>
      <c r="AE127" s="178"/>
      <c r="AF127" s="126"/>
      <c r="AG127" s="92"/>
      <c r="AH127" s="33"/>
    </row>
    <row r="128" customFormat="false" ht="12.75" hidden="false" customHeight="true" outlineLevel="0" collapsed="false">
      <c r="A128" s="87"/>
      <c r="B128" s="148"/>
      <c r="C128" s="126"/>
      <c r="D128" s="113"/>
      <c r="E128" s="114"/>
      <c r="F128" s="114"/>
      <c r="G128" s="114"/>
      <c r="H128" s="114"/>
      <c r="I128" s="115"/>
      <c r="J128" s="115"/>
      <c r="K128" s="114"/>
      <c r="L128" s="116"/>
      <c r="M128" s="130"/>
      <c r="N128" s="131"/>
      <c r="O128" s="131"/>
      <c r="P128" s="131"/>
      <c r="Q128" s="131"/>
      <c r="R128" s="119" t="str">
        <f aca="false">IF(AND(ISTEXT(T128),ISTEXT(U128)),"",SUM(T128:U128)*'Indices PF'!$E$54)</f>
        <v/>
      </c>
      <c r="S128" s="119" t="str">
        <f aca="false">IF(OR(ISBLANK(N128),ISBLANK(O128)),"",  IF(M128="ILF",   IF((O128&lt;='Indices PF'!$D$31),   IF(('Funções Dados'!N128&lt;'Indices PF'!$E$34), 'Indices PF'!$E$31,   IF(('Funções Dados'!N128&lt;'Indices PF'!$F$34), 'Indices PF'!$F$31, 'Indices PF'!$G$31)),    IF((O128&lt;='Indices PF'!$D$32),    IF(('Funções Dados'!N128&lt;'Indices PF'!$E$34), 'Indices PF'!$E$32,    IF(('Funções Dados'!N128&lt;'Indices PF'!$F$34), 'Indices PF'!$F$32, 'Indices PF'!$G$32)),     IF((O128&gt;='Indices PF'!$D$33),     IF(('Funções Dados'!N128&lt;'Indices PF'!$E$34), 'Indices PF'!$E$33,     IF(('Funções Dados'!N128&lt;'Indices PF'!$F$34), 'Indices PF'!$F$33, 'Indices PF'!$G$33))))),     IF((O128&lt;='Indices PF'!$D$39),      IF(('Funções Dados'!N128&lt;'Indices PF'!$E$42), 'Indices PF'!$E$39,      IF(('Funções Dados'!N128&lt;'Indices PF'!$F$42), 'Indices PF'!$F$39, 'Indices PF'!$G$39)),       IF((O128&lt;='Indices PF'!$D$40),       IF(('Funções Dados'!N128&lt;'Indices PF'!$E$42), 'Indices PF'!$E$40,       IF(('Funções Dados'!N128&lt;'Indices PF'!$F$42), 'Indices PF'!$F$40, 'Indices PF'!$G$40)),        IF((O128&gt;='Indices PF'!$D$41),        IF(('Funções Dados'!N128&lt;'Indices PF'!$E$42), 'Indices PF'!$E$41,        IF(('Funções Dados'!N128&lt;'Indices PF'!$F$42), 'Indices PF'!$F$41, 'Indices PF'!$G$41)))))))</f>
        <v/>
      </c>
      <c r="T128" s="120" t="str">
        <f aca="false">IF(OR(ISBLANK(N128),ISBLANK(O128)),"",  IF(M128="ILF",   IF((O128&lt;='Indices PF'!$D$31),   IF(('Funções Dados'!N128&lt;'Indices PF'!$E$34), N128*'Indices PF'!$J$31,   IF(('Funções Dados'!N128&lt;'Indices PF'!$F$34), N128*'Indices PF'!$K$31, N128*'Indices PF'!$L$31)),    IF((O128&lt;='Indices PF'!$D$32),    IF(('Funções Dados'!N128&lt;'Indices PF'!$E$34), N128*'Indices PF'!$J$32,    IF(('Funções Dados'!N128&lt;'Indices PF'!$F$34), N128*'Indices PF'!$K$32, N128*'Indices PF'!$L$32)),     IF((O128&gt;='Indices PF'!$D$33),     IF(('Funções Dados'!N128&lt;'Indices PF'!$E$34), N128*'Indices PF'!$J$33,     IF(('Funções Dados'!N128&lt;'Indices PF'!$F$34), N128*'Indices PF'!$K$33, N128*'Indices PF'!$L$33))))),     IF((O128&lt;='Indices PF'!$D$39),      IF(('Funções Dados'!N128&lt;'Indices PF'!$E$42), N128*'Indices PF'!$J$39,      IF(('Funções Dados'!N128&lt;'Indices PF'!$F$42), N128*'Indices PF'!$K$39, N128*'Indices PF'!$L$39)),       IF((O128&lt;='Indices PF'!$D$40),       IF(('Funções Dados'!N128&lt;'Indices PF'!$E$42), N128*'Indices PF'!$J$40,       IF(('Funções Dados'!N128&lt;'Indices PF'!$F$42), N128*'Indices PF'!$K$40, N128*'Indices PF'!$L$40)),        IF((O128&gt;='Indices PF'!$D$41),        IF(('Funções Dados'!N128&lt;'Indices PF'!$E$42), N128*'Indices PF'!$J$41,        IF(('Funções Dados'!N128&lt;'Indices PF'!$F$42), N128*'Indices PF'!$K$41, N128*'Indices PF'!$L$41)))))))</f>
        <v/>
      </c>
      <c r="U128" s="120" t="str">
        <f aca="false">IF(OR(ISBLANK(P128),ISBLANK(Q128)),"",  IF((Q128&lt;='Indices PF'!$D$47),  IF(('Funções Dados'!P128&lt;'Indices PF'!$E$50), P128*'Indices PF'!$J$47,  IF(('Funções Dados'!P128&lt;'Indices PF'!$F$50), P128*'Indices PF'!$K$47, P128*'Indices PF'!$L$47)),   IF((Q128&lt;='Indices PF'!$D$48),   IF(('Funções Dados'!P128&lt;'Indices PF'!$E$50), P128*'Indices PF'!$J$48,   IF(('Funções Dados'!P128&lt;'Indices PF'!$F$50), P128*'Indices PF'!$K$48, P128*'Indices PF'!$L$48)),    IF((Q128&gt;='Indices PF'!$D$49),    IF(('Funções Dados'!P128&lt;'Indices PF'!$E$50), P128*'Indices PF'!$J$49,    IF(('Funções Dados'!P128&lt;'Indices PF'!$F$50), P128*'Indices PF'!$K$49, P128*'Indices PF'!$L$49))))))</f>
        <v/>
      </c>
      <c r="V128" s="173"/>
      <c r="W128" s="174"/>
      <c r="X128" s="174"/>
      <c r="Y128" s="174"/>
      <c r="Z128" s="174"/>
      <c r="AA128" s="174"/>
      <c r="AB128" s="175"/>
      <c r="AC128" s="126"/>
      <c r="AD128" s="126"/>
      <c r="AE128" s="178"/>
      <c r="AF128" s="126"/>
      <c r="AG128" s="92"/>
      <c r="AH128" s="33"/>
    </row>
    <row r="129" customFormat="false" ht="12.75" hidden="false" customHeight="true" outlineLevel="0" collapsed="false">
      <c r="A129" s="87"/>
      <c r="B129" s="148"/>
      <c r="C129" s="126"/>
      <c r="D129" s="113"/>
      <c r="E129" s="114"/>
      <c r="F129" s="114"/>
      <c r="G129" s="114"/>
      <c r="H129" s="114"/>
      <c r="I129" s="115"/>
      <c r="J129" s="115"/>
      <c r="K129" s="114"/>
      <c r="L129" s="116"/>
      <c r="M129" s="130"/>
      <c r="N129" s="131"/>
      <c r="O129" s="131"/>
      <c r="P129" s="131"/>
      <c r="Q129" s="131"/>
      <c r="R129" s="119" t="str">
        <f aca="false">IF(AND(ISTEXT(T129),ISTEXT(U129)),"",SUM(T129:U129)*'Indices PF'!$E$54)</f>
        <v/>
      </c>
      <c r="S129" s="119" t="str">
        <f aca="false">IF(OR(ISBLANK(N129),ISBLANK(O129)),"",  IF(M129="ILF",   IF((O129&lt;='Indices PF'!$D$31),   IF(('Funções Dados'!N129&lt;'Indices PF'!$E$34), 'Indices PF'!$E$31,   IF(('Funções Dados'!N129&lt;'Indices PF'!$F$34), 'Indices PF'!$F$31, 'Indices PF'!$G$31)),    IF((O129&lt;='Indices PF'!$D$32),    IF(('Funções Dados'!N129&lt;'Indices PF'!$E$34), 'Indices PF'!$E$32,    IF(('Funções Dados'!N129&lt;'Indices PF'!$F$34), 'Indices PF'!$F$32, 'Indices PF'!$G$32)),     IF((O129&gt;='Indices PF'!$D$33),     IF(('Funções Dados'!N129&lt;'Indices PF'!$E$34), 'Indices PF'!$E$33,     IF(('Funções Dados'!N129&lt;'Indices PF'!$F$34), 'Indices PF'!$F$33, 'Indices PF'!$G$33))))),     IF((O129&lt;='Indices PF'!$D$39),      IF(('Funções Dados'!N129&lt;'Indices PF'!$E$42), 'Indices PF'!$E$39,      IF(('Funções Dados'!N129&lt;'Indices PF'!$F$42), 'Indices PF'!$F$39, 'Indices PF'!$G$39)),       IF((O129&lt;='Indices PF'!$D$40),       IF(('Funções Dados'!N129&lt;'Indices PF'!$E$42), 'Indices PF'!$E$40,       IF(('Funções Dados'!N129&lt;'Indices PF'!$F$42), 'Indices PF'!$F$40, 'Indices PF'!$G$40)),        IF((O129&gt;='Indices PF'!$D$41),        IF(('Funções Dados'!N129&lt;'Indices PF'!$E$42), 'Indices PF'!$E$41,        IF(('Funções Dados'!N129&lt;'Indices PF'!$F$42), 'Indices PF'!$F$41, 'Indices PF'!$G$41)))))))</f>
        <v/>
      </c>
      <c r="T129" s="120" t="str">
        <f aca="false">IF(OR(ISBLANK(N129),ISBLANK(O129)),"",  IF(M129="ILF",   IF((O129&lt;='Indices PF'!$D$31),   IF(('Funções Dados'!N129&lt;'Indices PF'!$E$34), N129*'Indices PF'!$J$31,   IF(('Funções Dados'!N129&lt;'Indices PF'!$F$34), N129*'Indices PF'!$K$31, N129*'Indices PF'!$L$31)),    IF((O129&lt;='Indices PF'!$D$32),    IF(('Funções Dados'!N129&lt;'Indices PF'!$E$34), N129*'Indices PF'!$J$32,    IF(('Funções Dados'!N129&lt;'Indices PF'!$F$34), N129*'Indices PF'!$K$32, N129*'Indices PF'!$L$32)),     IF((O129&gt;='Indices PF'!$D$33),     IF(('Funções Dados'!N129&lt;'Indices PF'!$E$34), N129*'Indices PF'!$J$33,     IF(('Funções Dados'!N129&lt;'Indices PF'!$F$34), N129*'Indices PF'!$K$33, N129*'Indices PF'!$L$33))))),     IF((O129&lt;='Indices PF'!$D$39),      IF(('Funções Dados'!N129&lt;'Indices PF'!$E$42), N129*'Indices PF'!$J$39,      IF(('Funções Dados'!N129&lt;'Indices PF'!$F$42), N129*'Indices PF'!$K$39, N129*'Indices PF'!$L$39)),       IF((O129&lt;='Indices PF'!$D$40),       IF(('Funções Dados'!N129&lt;'Indices PF'!$E$42), N129*'Indices PF'!$J$40,       IF(('Funções Dados'!N129&lt;'Indices PF'!$F$42), N129*'Indices PF'!$K$40, N129*'Indices PF'!$L$40)),        IF((O129&gt;='Indices PF'!$D$41),        IF(('Funções Dados'!N129&lt;'Indices PF'!$E$42), N129*'Indices PF'!$J$41,        IF(('Funções Dados'!N129&lt;'Indices PF'!$F$42), N129*'Indices PF'!$K$41, N129*'Indices PF'!$L$41)))))))</f>
        <v/>
      </c>
      <c r="U129" s="120" t="str">
        <f aca="false">IF(OR(ISBLANK(P129),ISBLANK(Q129)),"",  IF((Q129&lt;='Indices PF'!$D$47),  IF(('Funções Dados'!P129&lt;'Indices PF'!$E$50), P129*'Indices PF'!$J$47,  IF(('Funções Dados'!P129&lt;'Indices PF'!$F$50), P129*'Indices PF'!$K$47, P129*'Indices PF'!$L$47)),   IF((Q129&lt;='Indices PF'!$D$48),   IF(('Funções Dados'!P129&lt;'Indices PF'!$E$50), P129*'Indices PF'!$J$48,   IF(('Funções Dados'!P129&lt;'Indices PF'!$F$50), P129*'Indices PF'!$K$48, P129*'Indices PF'!$L$48)),    IF((Q129&gt;='Indices PF'!$D$49),    IF(('Funções Dados'!P129&lt;'Indices PF'!$E$50), P129*'Indices PF'!$J$49,    IF(('Funções Dados'!P129&lt;'Indices PF'!$F$50), P129*'Indices PF'!$K$49, P129*'Indices PF'!$L$49))))))</f>
        <v/>
      </c>
      <c r="V129" s="173"/>
      <c r="W129" s="174"/>
      <c r="X129" s="174"/>
      <c r="Y129" s="174"/>
      <c r="Z129" s="174"/>
      <c r="AA129" s="174"/>
      <c r="AB129" s="175"/>
      <c r="AC129" s="126"/>
      <c r="AD129" s="126"/>
      <c r="AE129" s="178"/>
      <c r="AF129" s="126"/>
      <c r="AG129" s="92"/>
      <c r="AH129" s="33"/>
    </row>
    <row r="130" customFormat="false" ht="12.75" hidden="false" customHeight="true" outlineLevel="0" collapsed="false">
      <c r="A130" s="87"/>
      <c r="B130" s="148"/>
      <c r="C130" s="126"/>
      <c r="D130" s="113"/>
      <c r="E130" s="114"/>
      <c r="F130" s="114"/>
      <c r="G130" s="114"/>
      <c r="H130" s="114"/>
      <c r="I130" s="115"/>
      <c r="J130" s="115"/>
      <c r="K130" s="114"/>
      <c r="L130" s="116"/>
      <c r="M130" s="130"/>
      <c r="N130" s="131"/>
      <c r="O130" s="131"/>
      <c r="P130" s="131"/>
      <c r="Q130" s="131"/>
      <c r="R130" s="119" t="str">
        <f aca="false">IF(AND(ISTEXT(T130),ISTEXT(U130)),"",SUM(T130:U130)*'Indices PF'!$E$54)</f>
        <v/>
      </c>
      <c r="S130" s="119" t="str">
        <f aca="false">IF(OR(ISBLANK(N130),ISBLANK(O130)),"",  IF(M130="ILF",   IF((O130&lt;='Indices PF'!$D$31),   IF(('Funções Dados'!N130&lt;'Indices PF'!$E$34), 'Indices PF'!$E$31,   IF(('Funções Dados'!N130&lt;'Indices PF'!$F$34), 'Indices PF'!$F$31, 'Indices PF'!$G$31)),    IF((O130&lt;='Indices PF'!$D$32),    IF(('Funções Dados'!N130&lt;'Indices PF'!$E$34), 'Indices PF'!$E$32,    IF(('Funções Dados'!N130&lt;'Indices PF'!$F$34), 'Indices PF'!$F$32, 'Indices PF'!$G$32)),     IF((O130&gt;='Indices PF'!$D$33),     IF(('Funções Dados'!N130&lt;'Indices PF'!$E$34), 'Indices PF'!$E$33,     IF(('Funções Dados'!N130&lt;'Indices PF'!$F$34), 'Indices PF'!$F$33, 'Indices PF'!$G$33))))),     IF((O130&lt;='Indices PF'!$D$39),      IF(('Funções Dados'!N130&lt;'Indices PF'!$E$42), 'Indices PF'!$E$39,      IF(('Funções Dados'!N130&lt;'Indices PF'!$F$42), 'Indices PF'!$F$39, 'Indices PF'!$G$39)),       IF((O130&lt;='Indices PF'!$D$40),       IF(('Funções Dados'!N130&lt;'Indices PF'!$E$42), 'Indices PF'!$E$40,       IF(('Funções Dados'!N130&lt;'Indices PF'!$F$42), 'Indices PF'!$F$40, 'Indices PF'!$G$40)),        IF((O130&gt;='Indices PF'!$D$41),        IF(('Funções Dados'!N130&lt;'Indices PF'!$E$42), 'Indices PF'!$E$41,        IF(('Funções Dados'!N130&lt;'Indices PF'!$F$42), 'Indices PF'!$F$41, 'Indices PF'!$G$41)))))))</f>
        <v/>
      </c>
      <c r="T130" s="120" t="str">
        <f aca="false">IF(OR(ISBLANK(N130),ISBLANK(O130)),"",  IF(M130="ILF",   IF((O130&lt;='Indices PF'!$D$31),   IF(('Funções Dados'!N130&lt;'Indices PF'!$E$34), N130*'Indices PF'!$J$31,   IF(('Funções Dados'!N130&lt;'Indices PF'!$F$34), N130*'Indices PF'!$K$31, N130*'Indices PF'!$L$31)),    IF((O130&lt;='Indices PF'!$D$32),    IF(('Funções Dados'!N130&lt;'Indices PF'!$E$34), N130*'Indices PF'!$J$32,    IF(('Funções Dados'!N130&lt;'Indices PF'!$F$34), N130*'Indices PF'!$K$32, N130*'Indices PF'!$L$32)),     IF((O130&gt;='Indices PF'!$D$33),     IF(('Funções Dados'!N130&lt;'Indices PF'!$E$34), N130*'Indices PF'!$J$33,     IF(('Funções Dados'!N130&lt;'Indices PF'!$F$34), N130*'Indices PF'!$K$33, N130*'Indices PF'!$L$33))))),     IF((O130&lt;='Indices PF'!$D$39),      IF(('Funções Dados'!N130&lt;'Indices PF'!$E$42), N130*'Indices PF'!$J$39,      IF(('Funções Dados'!N130&lt;'Indices PF'!$F$42), N130*'Indices PF'!$K$39, N130*'Indices PF'!$L$39)),       IF((O130&lt;='Indices PF'!$D$40),       IF(('Funções Dados'!N130&lt;'Indices PF'!$E$42), N130*'Indices PF'!$J$40,       IF(('Funções Dados'!N130&lt;'Indices PF'!$F$42), N130*'Indices PF'!$K$40, N130*'Indices PF'!$L$40)),        IF((O130&gt;='Indices PF'!$D$41),        IF(('Funções Dados'!N130&lt;'Indices PF'!$E$42), N130*'Indices PF'!$J$41,        IF(('Funções Dados'!N130&lt;'Indices PF'!$F$42), N130*'Indices PF'!$K$41, N130*'Indices PF'!$L$41)))))))</f>
        <v/>
      </c>
      <c r="U130" s="120" t="str">
        <f aca="false">IF(OR(ISBLANK(P130),ISBLANK(Q130)),"",  IF((Q130&lt;='Indices PF'!$D$47),  IF(('Funções Dados'!P130&lt;'Indices PF'!$E$50), P130*'Indices PF'!$J$47,  IF(('Funções Dados'!P130&lt;'Indices PF'!$F$50), P130*'Indices PF'!$K$47, P130*'Indices PF'!$L$47)),   IF((Q130&lt;='Indices PF'!$D$48),   IF(('Funções Dados'!P130&lt;'Indices PF'!$E$50), P130*'Indices PF'!$J$48,   IF(('Funções Dados'!P130&lt;'Indices PF'!$F$50), P130*'Indices PF'!$K$48, P130*'Indices PF'!$L$48)),    IF((Q130&gt;='Indices PF'!$D$49),    IF(('Funções Dados'!P130&lt;'Indices PF'!$E$50), P130*'Indices PF'!$J$49,    IF(('Funções Dados'!P130&lt;'Indices PF'!$F$50), P130*'Indices PF'!$K$49, P130*'Indices PF'!$L$49))))))</f>
        <v/>
      </c>
      <c r="V130" s="173"/>
      <c r="W130" s="174"/>
      <c r="X130" s="174"/>
      <c r="Y130" s="174"/>
      <c r="Z130" s="174"/>
      <c r="AA130" s="174"/>
      <c r="AB130" s="175"/>
      <c r="AC130" s="126"/>
      <c r="AD130" s="126"/>
      <c r="AE130" s="178"/>
      <c r="AF130" s="126"/>
      <c r="AG130" s="92"/>
      <c r="AH130" s="33"/>
    </row>
    <row r="131" customFormat="false" ht="12.75" hidden="false" customHeight="true" outlineLevel="0" collapsed="false">
      <c r="A131" s="87"/>
      <c r="B131" s="148"/>
      <c r="C131" s="126"/>
      <c r="D131" s="113"/>
      <c r="E131" s="114"/>
      <c r="F131" s="114"/>
      <c r="G131" s="114"/>
      <c r="H131" s="114"/>
      <c r="I131" s="115"/>
      <c r="J131" s="115"/>
      <c r="K131" s="114"/>
      <c r="L131" s="116"/>
      <c r="M131" s="130"/>
      <c r="N131" s="131"/>
      <c r="O131" s="131"/>
      <c r="P131" s="131"/>
      <c r="Q131" s="131"/>
      <c r="R131" s="119" t="str">
        <f aca="false">IF(AND(ISTEXT(T131),ISTEXT(U131)),"",SUM(T131:U131)*'Indices PF'!$E$54)</f>
        <v/>
      </c>
      <c r="S131" s="119" t="str">
        <f aca="false">IF(OR(ISBLANK(N131),ISBLANK(O131)),"",  IF(M131="ILF",   IF((O131&lt;='Indices PF'!$D$31),   IF(('Funções Dados'!N131&lt;'Indices PF'!$E$34), 'Indices PF'!$E$31,   IF(('Funções Dados'!N131&lt;'Indices PF'!$F$34), 'Indices PF'!$F$31, 'Indices PF'!$G$31)),    IF((O131&lt;='Indices PF'!$D$32),    IF(('Funções Dados'!N131&lt;'Indices PF'!$E$34), 'Indices PF'!$E$32,    IF(('Funções Dados'!N131&lt;'Indices PF'!$F$34), 'Indices PF'!$F$32, 'Indices PF'!$G$32)),     IF((O131&gt;='Indices PF'!$D$33),     IF(('Funções Dados'!N131&lt;'Indices PF'!$E$34), 'Indices PF'!$E$33,     IF(('Funções Dados'!N131&lt;'Indices PF'!$F$34), 'Indices PF'!$F$33, 'Indices PF'!$G$33))))),     IF((O131&lt;='Indices PF'!$D$39),      IF(('Funções Dados'!N131&lt;'Indices PF'!$E$42), 'Indices PF'!$E$39,      IF(('Funções Dados'!N131&lt;'Indices PF'!$F$42), 'Indices PF'!$F$39, 'Indices PF'!$G$39)),       IF((O131&lt;='Indices PF'!$D$40),       IF(('Funções Dados'!N131&lt;'Indices PF'!$E$42), 'Indices PF'!$E$40,       IF(('Funções Dados'!N131&lt;'Indices PF'!$F$42), 'Indices PF'!$F$40, 'Indices PF'!$G$40)),        IF((O131&gt;='Indices PF'!$D$41),        IF(('Funções Dados'!N131&lt;'Indices PF'!$E$42), 'Indices PF'!$E$41,        IF(('Funções Dados'!N131&lt;'Indices PF'!$F$42), 'Indices PF'!$F$41, 'Indices PF'!$G$41)))))))</f>
        <v/>
      </c>
      <c r="T131" s="120" t="str">
        <f aca="false">IF(OR(ISBLANK(N131),ISBLANK(O131)),"",  IF(M131="ILF",   IF((O131&lt;='Indices PF'!$D$31),   IF(('Funções Dados'!N131&lt;'Indices PF'!$E$34), N131*'Indices PF'!$J$31,   IF(('Funções Dados'!N131&lt;'Indices PF'!$F$34), N131*'Indices PF'!$K$31, N131*'Indices PF'!$L$31)),    IF((O131&lt;='Indices PF'!$D$32),    IF(('Funções Dados'!N131&lt;'Indices PF'!$E$34), N131*'Indices PF'!$J$32,    IF(('Funções Dados'!N131&lt;'Indices PF'!$F$34), N131*'Indices PF'!$K$32, N131*'Indices PF'!$L$32)),     IF((O131&gt;='Indices PF'!$D$33),     IF(('Funções Dados'!N131&lt;'Indices PF'!$E$34), N131*'Indices PF'!$J$33,     IF(('Funções Dados'!N131&lt;'Indices PF'!$F$34), N131*'Indices PF'!$K$33, N131*'Indices PF'!$L$33))))),     IF((O131&lt;='Indices PF'!$D$39),      IF(('Funções Dados'!N131&lt;'Indices PF'!$E$42), N131*'Indices PF'!$J$39,      IF(('Funções Dados'!N131&lt;'Indices PF'!$F$42), N131*'Indices PF'!$K$39, N131*'Indices PF'!$L$39)),       IF((O131&lt;='Indices PF'!$D$40),       IF(('Funções Dados'!N131&lt;'Indices PF'!$E$42), N131*'Indices PF'!$J$40,       IF(('Funções Dados'!N131&lt;'Indices PF'!$F$42), N131*'Indices PF'!$K$40, N131*'Indices PF'!$L$40)),        IF((O131&gt;='Indices PF'!$D$41),        IF(('Funções Dados'!N131&lt;'Indices PF'!$E$42), N131*'Indices PF'!$J$41,        IF(('Funções Dados'!N131&lt;'Indices PF'!$F$42), N131*'Indices PF'!$K$41, N131*'Indices PF'!$L$41)))))))</f>
        <v/>
      </c>
      <c r="U131" s="120" t="str">
        <f aca="false">IF(OR(ISBLANK(P131),ISBLANK(Q131)),"",  IF((Q131&lt;='Indices PF'!$D$47),  IF(('Funções Dados'!P131&lt;'Indices PF'!$E$50), P131*'Indices PF'!$J$47,  IF(('Funções Dados'!P131&lt;'Indices PF'!$F$50), P131*'Indices PF'!$K$47, P131*'Indices PF'!$L$47)),   IF((Q131&lt;='Indices PF'!$D$48),   IF(('Funções Dados'!P131&lt;'Indices PF'!$E$50), P131*'Indices PF'!$J$48,   IF(('Funções Dados'!P131&lt;'Indices PF'!$F$50), P131*'Indices PF'!$K$48, P131*'Indices PF'!$L$48)),    IF((Q131&gt;='Indices PF'!$D$49),    IF(('Funções Dados'!P131&lt;'Indices PF'!$E$50), P131*'Indices PF'!$J$49,    IF(('Funções Dados'!P131&lt;'Indices PF'!$F$50), P131*'Indices PF'!$K$49, P131*'Indices PF'!$L$49))))))</f>
        <v/>
      </c>
      <c r="V131" s="173"/>
      <c r="W131" s="174"/>
      <c r="X131" s="174"/>
      <c r="Y131" s="174"/>
      <c r="Z131" s="174"/>
      <c r="AA131" s="174"/>
      <c r="AB131" s="175"/>
      <c r="AC131" s="126"/>
      <c r="AD131" s="126"/>
      <c r="AE131" s="178"/>
      <c r="AF131" s="126"/>
      <c r="AG131" s="92"/>
      <c r="AH131" s="33"/>
    </row>
    <row r="132" customFormat="false" ht="12.75" hidden="false" customHeight="true" outlineLevel="0" collapsed="false">
      <c r="A132" s="87"/>
      <c r="B132" s="148"/>
      <c r="C132" s="126"/>
      <c r="D132" s="113"/>
      <c r="E132" s="114"/>
      <c r="F132" s="114"/>
      <c r="G132" s="114"/>
      <c r="H132" s="114"/>
      <c r="I132" s="115"/>
      <c r="J132" s="115"/>
      <c r="K132" s="114"/>
      <c r="L132" s="116"/>
      <c r="M132" s="130"/>
      <c r="N132" s="131"/>
      <c r="O132" s="131"/>
      <c r="P132" s="131"/>
      <c r="Q132" s="131"/>
      <c r="R132" s="119" t="str">
        <f aca="false">IF(AND(ISTEXT(T132),ISTEXT(U132)),"",SUM(T132:U132)*'Indices PF'!$E$54)</f>
        <v/>
      </c>
      <c r="S132" s="119" t="str">
        <f aca="false">IF(OR(ISBLANK(N132),ISBLANK(O132)),"",  IF(M132="ILF",   IF((O132&lt;='Indices PF'!$D$31),   IF(('Funções Dados'!N132&lt;'Indices PF'!$E$34), 'Indices PF'!$E$31,   IF(('Funções Dados'!N132&lt;'Indices PF'!$F$34), 'Indices PF'!$F$31, 'Indices PF'!$G$31)),    IF((O132&lt;='Indices PF'!$D$32),    IF(('Funções Dados'!N132&lt;'Indices PF'!$E$34), 'Indices PF'!$E$32,    IF(('Funções Dados'!N132&lt;'Indices PF'!$F$34), 'Indices PF'!$F$32, 'Indices PF'!$G$32)),     IF((O132&gt;='Indices PF'!$D$33),     IF(('Funções Dados'!N132&lt;'Indices PF'!$E$34), 'Indices PF'!$E$33,     IF(('Funções Dados'!N132&lt;'Indices PF'!$F$34), 'Indices PF'!$F$33, 'Indices PF'!$G$33))))),     IF((O132&lt;='Indices PF'!$D$39),      IF(('Funções Dados'!N132&lt;'Indices PF'!$E$42), 'Indices PF'!$E$39,      IF(('Funções Dados'!N132&lt;'Indices PF'!$F$42), 'Indices PF'!$F$39, 'Indices PF'!$G$39)),       IF((O132&lt;='Indices PF'!$D$40),       IF(('Funções Dados'!N132&lt;'Indices PF'!$E$42), 'Indices PF'!$E$40,       IF(('Funções Dados'!N132&lt;'Indices PF'!$F$42), 'Indices PF'!$F$40, 'Indices PF'!$G$40)),        IF((O132&gt;='Indices PF'!$D$41),        IF(('Funções Dados'!N132&lt;'Indices PF'!$E$42), 'Indices PF'!$E$41,        IF(('Funções Dados'!N132&lt;'Indices PF'!$F$42), 'Indices PF'!$F$41, 'Indices PF'!$G$41)))))))</f>
        <v/>
      </c>
      <c r="T132" s="120" t="str">
        <f aca="false">IF(OR(ISBLANK(N132),ISBLANK(O132)),"",  IF(M132="ILF",   IF((O132&lt;='Indices PF'!$D$31),   IF(('Funções Dados'!N132&lt;'Indices PF'!$E$34), N132*'Indices PF'!$J$31,   IF(('Funções Dados'!N132&lt;'Indices PF'!$F$34), N132*'Indices PF'!$K$31, N132*'Indices PF'!$L$31)),    IF((O132&lt;='Indices PF'!$D$32),    IF(('Funções Dados'!N132&lt;'Indices PF'!$E$34), N132*'Indices PF'!$J$32,    IF(('Funções Dados'!N132&lt;'Indices PF'!$F$34), N132*'Indices PF'!$K$32, N132*'Indices PF'!$L$32)),     IF((O132&gt;='Indices PF'!$D$33),     IF(('Funções Dados'!N132&lt;'Indices PF'!$E$34), N132*'Indices PF'!$J$33,     IF(('Funções Dados'!N132&lt;'Indices PF'!$F$34), N132*'Indices PF'!$K$33, N132*'Indices PF'!$L$33))))),     IF((O132&lt;='Indices PF'!$D$39),      IF(('Funções Dados'!N132&lt;'Indices PF'!$E$42), N132*'Indices PF'!$J$39,      IF(('Funções Dados'!N132&lt;'Indices PF'!$F$42), N132*'Indices PF'!$K$39, N132*'Indices PF'!$L$39)),       IF((O132&lt;='Indices PF'!$D$40),       IF(('Funções Dados'!N132&lt;'Indices PF'!$E$42), N132*'Indices PF'!$J$40,       IF(('Funções Dados'!N132&lt;'Indices PF'!$F$42), N132*'Indices PF'!$K$40, N132*'Indices PF'!$L$40)),        IF((O132&gt;='Indices PF'!$D$41),        IF(('Funções Dados'!N132&lt;'Indices PF'!$E$42), N132*'Indices PF'!$J$41,        IF(('Funções Dados'!N132&lt;'Indices PF'!$F$42), N132*'Indices PF'!$K$41, N132*'Indices PF'!$L$41)))))))</f>
        <v/>
      </c>
      <c r="U132" s="120" t="str">
        <f aca="false">IF(OR(ISBLANK(P132),ISBLANK(Q132)),"",  IF((Q132&lt;='Indices PF'!$D$47),  IF(('Funções Dados'!P132&lt;'Indices PF'!$E$50), P132*'Indices PF'!$J$47,  IF(('Funções Dados'!P132&lt;'Indices PF'!$F$50), P132*'Indices PF'!$K$47, P132*'Indices PF'!$L$47)),   IF((Q132&lt;='Indices PF'!$D$48),   IF(('Funções Dados'!P132&lt;'Indices PF'!$E$50), P132*'Indices PF'!$J$48,   IF(('Funções Dados'!P132&lt;'Indices PF'!$F$50), P132*'Indices PF'!$K$48, P132*'Indices PF'!$L$48)),    IF((Q132&gt;='Indices PF'!$D$49),    IF(('Funções Dados'!P132&lt;'Indices PF'!$E$50), P132*'Indices PF'!$J$49,    IF(('Funções Dados'!P132&lt;'Indices PF'!$F$50), P132*'Indices PF'!$K$49, P132*'Indices PF'!$L$49))))))</f>
        <v/>
      </c>
      <c r="V132" s="173"/>
      <c r="W132" s="174"/>
      <c r="X132" s="174"/>
      <c r="Y132" s="174"/>
      <c r="Z132" s="174"/>
      <c r="AA132" s="174"/>
      <c r="AB132" s="175"/>
      <c r="AC132" s="126"/>
      <c r="AD132" s="126"/>
      <c r="AE132" s="178"/>
      <c r="AF132" s="126"/>
      <c r="AG132" s="92"/>
      <c r="AH132" s="33"/>
    </row>
    <row r="133" customFormat="false" ht="12.75" hidden="false" customHeight="true" outlineLevel="0" collapsed="false">
      <c r="A133" s="87"/>
      <c r="B133" s="148"/>
      <c r="C133" s="126"/>
      <c r="D133" s="113"/>
      <c r="E133" s="114"/>
      <c r="F133" s="114"/>
      <c r="G133" s="114"/>
      <c r="H133" s="114"/>
      <c r="I133" s="115"/>
      <c r="J133" s="115"/>
      <c r="K133" s="114"/>
      <c r="L133" s="116"/>
      <c r="M133" s="130"/>
      <c r="N133" s="131"/>
      <c r="O133" s="131"/>
      <c r="P133" s="131"/>
      <c r="Q133" s="131"/>
      <c r="R133" s="119" t="str">
        <f aca="false">IF(AND(ISTEXT(T133),ISTEXT(U133)),"",SUM(T133:U133)*'Indices PF'!$E$54)</f>
        <v/>
      </c>
      <c r="S133" s="119" t="str">
        <f aca="false">IF(OR(ISBLANK(N133),ISBLANK(O133)),"",  IF(M133="ILF",   IF((O133&lt;='Indices PF'!$D$31),   IF(('Funções Dados'!N133&lt;'Indices PF'!$E$34), 'Indices PF'!$E$31,   IF(('Funções Dados'!N133&lt;'Indices PF'!$F$34), 'Indices PF'!$F$31, 'Indices PF'!$G$31)),    IF((O133&lt;='Indices PF'!$D$32),    IF(('Funções Dados'!N133&lt;'Indices PF'!$E$34), 'Indices PF'!$E$32,    IF(('Funções Dados'!N133&lt;'Indices PF'!$F$34), 'Indices PF'!$F$32, 'Indices PF'!$G$32)),     IF((O133&gt;='Indices PF'!$D$33),     IF(('Funções Dados'!N133&lt;'Indices PF'!$E$34), 'Indices PF'!$E$33,     IF(('Funções Dados'!N133&lt;'Indices PF'!$F$34), 'Indices PF'!$F$33, 'Indices PF'!$G$33))))),     IF((O133&lt;='Indices PF'!$D$39),      IF(('Funções Dados'!N133&lt;'Indices PF'!$E$42), 'Indices PF'!$E$39,      IF(('Funções Dados'!N133&lt;'Indices PF'!$F$42), 'Indices PF'!$F$39, 'Indices PF'!$G$39)),       IF((O133&lt;='Indices PF'!$D$40),       IF(('Funções Dados'!N133&lt;'Indices PF'!$E$42), 'Indices PF'!$E$40,       IF(('Funções Dados'!N133&lt;'Indices PF'!$F$42), 'Indices PF'!$F$40, 'Indices PF'!$G$40)),        IF((O133&gt;='Indices PF'!$D$41),        IF(('Funções Dados'!N133&lt;'Indices PF'!$E$42), 'Indices PF'!$E$41,        IF(('Funções Dados'!N133&lt;'Indices PF'!$F$42), 'Indices PF'!$F$41, 'Indices PF'!$G$41)))))))</f>
        <v/>
      </c>
      <c r="T133" s="120" t="str">
        <f aca="false">IF(OR(ISBLANK(N133),ISBLANK(O133)),"",  IF(M133="ILF",   IF((O133&lt;='Indices PF'!$D$31),   IF(('Funções Dados'!N133&lt;'Indices PF'!$E$34), N133*'Indices PF'!$J$31,   IF(('Funções Dados'!N133&lt;'Indices PF'!$F$34), N133*'Indices PF'!$K$31, N133*'Indices PF'!$L$31)),    IF((O133&lt;='Indices PF'!$D$32),    IF(('Funções Dados'!N133&lt;'Indices PF'!$E$34), N133*'Indices PF'!$J$32,    IF(('Funções Dados'!N133&lt;'Indices PF'!$F$34), N133*'Indices PF'!$K$32, N133*'Indices PF'!$L$32)),     IF((O133&gt;='Indices PF'!$D$33),     IF(('Funções Dados'!N133&lt;'Indices PF'!$E$34), N133*'Indices PF'!$J$33,     IF(('Funções Dados'!N133&lt;'Indices PF'!$F$34), N133*'Indices PF'!$K$33, N133*'Indices PF'!$L$33))))),     IF((O133&lt;='Indices PF'!$D$39),      IF(('Funções Dados'!N133&lt;'Indices PF'!$E$42), N133*'Indices PF'!$J$39,      IF(('Funções Dados'!N133&lt;'Indices PF'!$F$42), N133*'Indices PF'!$K$39, N133*'Indices PF'!$L$39)),       IF((O133&lt;='Indices PF'!$D$40),       IF(('Funções Dados'!N133&lt;'Indices PF'!$E$42), N133*'Indices PF'!$J$40,       IF(('Funções Dados'!N133&lt;'Indices PF'!$F$42), N133*'Indices PF'!$K$40, N133*'Indices PF'!$L$40)),        IF((O133&gt;='Indices PF'!$D$41),        IF(('Funções Dados'!N133&lt;'Indices PF'!$E$42), N133*'Indices PF'!$J$41,        IF(('Funções Dados'!N133&lt;'Indices PF'!$F$42), N133*'Indices PF'!$K$41, N133*'Indices PF'!$L$41)))))))</f>
        <v/>
      </c>
      <c r="U133" s="120" t="str">
        <f aca="false">IF(OR(ISBLANK(P133),ISBLANK(Q133)),"",  IF((Q133&lt;='Indices PF'!$D$47),  IF(('Funções Dados'!P133&lt;'Indices PF'!$E$50), P133*'Indices PF'!$J$47,  IF(('Funções Dados'!P133&lt;'Indices PF'!$F$50), P133*'Indices PF'!$K$47, P133*'Indices PF'!$L$47)),   IF((Q133&lt;='Indices PF'!$D$48),   IF(('Funções Dados'!P133&lt;'Indices PF'!$E$50), P133*'Indices PF'!$J$48,   IF(('Funções Dados'!P133&lt;'Indices PF'!$F$50), P133*'Indices PF'!$K$48, P133*'Indices PF'!$L$48)),    IF((Q133&gt;='Indices PF'!$D$49),    IF(('Funções Dados'!P133&lt;'Indices PF'!$E$50), P133*'Indices PF'!$J$49,    IF(('Funções Dados'!P133&lt;'Indices PF'!$F$50), P133*'Indices PF'!$K$49, P133*'Indices PF'!$L$49))))))</f>
        <v/>
      </c>
      <c r="V133" s="173"/>
      <c r="W133" s="174"/>
      <c r="X133" s="174"/>
      <c r="Y133" s="174"/>
      <c r="Z133" s="174"/>
      <c r="AA133" s="174"/>
      <c r="AB133" s="175"/>
      <c r="AC133" s="126"/>
      <c r="AD133" s="126"/>
      <c r="AE133" s="178"/>
      <c r="AF133" s="126"/>
      <c r="AG133" s="92"/>
      <c r="AH133" s="33"/>
    </row>
    <row r="134" customFormat="false" ht="12.75" hidden="false" customHeight="true" outlineLevel="0" collapsed="false">
      <c r="A134" s="87"/>
      <c r="B134" s="148"/>
      <c r="C134" s="126"/>
      <c r="D134" s="113"/>
      <c r="E134" s="114"/>
      <c r="F134" s="114"/>
      <c r="G134" s="114"/>
      <c r="H134" s="114"/>
      <c r="I134" s="115"/>
      <c r="J134" s="115"/>
      <c r="K134" s="114"/>
      <c r="L134" s="116"/>
      <c r="M134" s="130"/>
      <c r="N134" s="131"/>
      <c r="O134" s="131"/>
      <c r="P134" s="131"/>
      <c r="Q134" s="131"/>
      <c r="R134" s="119" t="str">
        <f aca="false">IF(AND(ISTEXT(T134),ISTEXT(U134)),"",SUM(T134:U134)*'Indices PF'!$E$54)</f>
        <v/>
      </c>
      <c r="S134" s="119" t="str">
        <f aca="false">IF(OR(ISBLANK(N134),ISBLANK(O134)),"",  IF(M134="ILF",   IF((O134&lt;='Indices PF'!$D$31),   IF(('Funções Dados'!N134&lt;'Indices PF'!$E$34), 'Indices PF'!$E$31,   IF(('Funções Dados'!N134&lt;'Indices PF'!$F$34), 'Indices PF'!$F$31, 'Indices PF'!$G$31)),    IF((O134&lt;='Indices PF'!$D$32),    IF(('Funções Dados'!N134&lt;'Indices PF'!$E$34), 'Indices PF'!$E$32,    IF(('Funções Dados'!N134&lt;'Indices PF'!$F$34), 'Indices PF'!$F$32, 'Indices PF'!$G$32)),     IF((O134&gt;='Indices PF'!$D$33),     IF(('Funções Dados'!N134&lt;'Indices PF'!$E$34), 'Indices PF'!$E$33,     IF(('Funções Dados'!N134&lt;'Indices PF'!$F$34), 'Indices PF'!$F$33, 'Indices PF'!$G$33))))),     IF((O134&lt;='Indices PF'!$D$39),      IF(('Funções Dados'!N134&lt;'Indices PF'!$E$42), 'Indices PF'!$E$39,      IF(('Funções Dados'!N134&lt;'Indices PF'!$F$42), 'Indices PF'!$F$39, 'Indices PF'!$G$39)),       IF((O134&lt;='Indices PF'!$D$40),       IF(('Funções Dados'!N134&lt;'Indices PF'!$E$42), 'Indices PF'!$E$40,       IF(('Funções Dados'!N134&lt;'Indices PF'!$F$42), 'Indices PF'!$F$40, 'Indices PF'!$G$40)),        IF((O134&gt;='Indices PF'!$D$41),        IF(('Funções Dados'!N134&lt;'Indices PF'!$E$42), 'Indices PF'!$E$41,        IF(('Funções Dados'!N134&lt;'Indices PF'!$F$42), 'Indices PF'!$F$41, 'Indices PF'!$G$41)))))))</f>
        <v/>
      </c>
      <c r="T134" s="120" t="str">
        <f aca="false">IF(OR(ISBLANK(N134),ISBLANK(O134)),"",  IF(M134="ILF",   IF((O134&lt;='Indices PF'!$D$31),   IF(('Funções Dados'!N134&lt;'Indices PF'!$E$34), N134*'Indices PF'!$J$31,   IF(('Funções Dados'!N134&lt;'Indices PF'!$F$34), N134*'Indices PF'!$K$31, N134*'Indices PF'!$L$31)),    IF((O134&lt;='Indices PF'!$D$32),    IF(('Funções Dados'!N134&lt;'Indices PF'!$E$34), N134*'Indices PF'!$J$32,    IF(('Funções Dados'!N134&lt;'Indices PF'!$F$34), N134*'Indices PF'!$K$32, N134*'Indices PF'!$L$32)),     IF((O134&gt;='Indices PF'!$D$33),     IF(('Funções Dados'!N134&lt;'Indices PF'!$E$34), N134*'Indices PF'!$J$33,     IF(('Funções Dados'!N134&lt;'Indices PF'!$F$34), N134*'Indices PF'!$K$33, N134*'Indices PF'!$L$33))))),     IF((O134&lt;='Indices PF'!$D$39),      IF(('Funções Dados'!N134&lt;'Indices PF'!$E$42), N134*'Indices PF'!$J$39,      IF(('Funções Dados'!N134&lt;'Indices PF'!$F$42), N134*'Indices PF'!$K$39, N134*'Indices PF'!$L$39)),       IF((O134&lt;='Indices PF'!$D$40),       IF(('Funções Dados'!N134&lt;'Indices PF'!$E$42), N134*'Indices PF'!$J$40,       IF(('Funções Dados'!N134&lt;'Indices PF'!$F$42), N134*'Indices PF'!$K$40, N134*'Indices PF'!$L$40)),        IF((O134&gt;='Indices PF'!$D$41),        IF(('Funções Dados'!N134&lt;'Indices PF'!$E$42), N134*'Indices PF'!$J$41,        IF(('Funções Dados'!N134&lt;'Indices PF'!$F$42), N134*'Indices PF'!$K$41, N134*'Indices PF'!$L$41)))))))</f>
        <v/>
      </c>
      <c r="U134" s="120" t="str">
        <f aca="false">IF(OR(ISBLANK(P134),ISBLANK(Q134)),"",  IF((Q134&lt;='Indices PF'!$D$47),  IF(('Funções Dados'!P134&lt;'Indices PF'!$E$50), P134*'Indices PF'!$J$47,  IF(('Funções Dados'!P134&lt;'Indices PF'!$F$50), P134*'Indices PF'!$K$47, P134*'Indices PF'!$L$47)),   IF((Q134&lt;='Indices PF'!$D$48),   IF(('Funções Dados'!P134&lt;'Indices PF'!$E$50), P134*'Indices PF'!$J$48,   IF(('Funções Dados'!P134&lt;'Indices PF'!$F$50), P134*'Indices PF'!$K$48, P134*'Indices PF'!$L$48)),    IF((Q134&gt;='Indices PF'!$D$49),    IF(('Funções Dados'!P134&lt;'Indices PF'!$E$50), P134*'Indices PF'!$J$49,    IF(('Funções Dados'!P134&lt;'Indices PF'!$F$50), P134*'Indices PF'!$K$49, P134*'Indices PF'!$L$49))))))</f>
        <v/>
      </c>
      <c r="V134" s="173"/>
      <c r="W134" s="174"/>
      <c r="X134" s="174"/>
      <c r="Y134" s="174"/>
      <c r="Z134" s="174"/>
      <c r="AA134" s="174"/>
      <c r="AB134" s="175"/>
      <c r="AC134" s="126"/>
      <c r="AD134" s="126"/>
      <c r="AE134" s="178"/>
      <c r="AF134" s="126"/>
      <c r="AG134" s="92"/>
      <c r="AH134" s="33"/>
    </row>
    <row r="135" customFormat="false" ht="12.75" hidden="false" customHeight="true" outlineLevel="0" collapsed="false">
      <c r="A135" s="87"/>
      <c r="B135" s="148"/>
      <c r="C135" s="126"/>
      <c r="D135" s="113"/>
      <c r="E135" s="114"/>
      <c r="F135" s="114"/>
      <c r="G135" s="114"/>
      <c r="H135" s="114"/>
      <c r="I135" s="115"/>
      <c r="J135" s="115"/>
      <c r="K135" s="114"/>
      <c r="L135" s="116"/>
      <c r="M135" s="130"/>
      <c r="N135" s="131"/>
      <c r="O135" s="131"/>
      <c r="P135" s="131"/>
      <c r="Q135" s="131"/>
      <c r="R135" s="119" t="str">
        <f aca="false">IF(AND(ISTEXT(T135),ISTEXT(U135)),"",SUM(T135:U135)*'Indices PF'!$E$54)</f>
        <v/>
      </c>
      <c r="S135" s="119" t="str">
        <f aca="false">IF(OR(ISBLANK(N135),ISBLANK(O135)),"",  IF(M135="ILF",   IF((O135&lt;='Indices PF'!$D$31),   IF(('Funções Dados'!N135&lt;'Indices PF'!$E$34), 'Indices PF'!$E$31,   IF(('Funções Dados'!N135&lt;'Indices PF'!$F$34), 'Indices PF'!$F$31, 'Indices PF'!$G$31)),    IF((O135&lt;='Indices PF'!$D$32),    IF(('Funções Dados'!N135&lt;'Indices PF'!$E$34), 'Indices PF'!$E$32,    IF(('Funções Dados'!N135&lt;'Indices PF'!$F$34), 'Indices PF'!$F$32, 'Indices PF'!$G$32)),     IF((O135&gt;='Indices PF'!$D$33),     IF(('Funções Dados'!N135&lt;'Indices PF'!$E$34), 'Indices PF'!$E$33,     IF(('Funções Dados'!N135&lt;'Indices PF'!$F$34), 'Indices PF'!$F$33, 'Indices PF'!$G$33))))),     IF((O135&lt;='Indices PF'!$D$39),      IF(('Funções Dados'!N135&lt;'Indices PF'!$E$42), 'Indices PF'!$E$39,      IF(('Funções Dados'!N135&lt;'Indices PF'!$F$42), 'Indices PF'!$F$39, 'Indices PF'!$G$39)),       IF((O135&lt;='Indices PF'!$D$40),       IF(('Funções Dados'!N135&lt;'Indices PF'!$E$42), 'Indices PF'!$E$40,       IF(('Funções Dados'!N135&lt;'Indices PF'!$F$42), 'Indices PF'!$F$40, 'Indices PF'!$G$40)),        IF((O135&gt;='Indices PF'!$D$41),        IF(('Funções Dados'!N135&lt;'Indices PF'!$E$42), 'Indices PF'!$E$41,        IF(('Funções Dados'!N135&lt;'Indices PF'!$F$42), 'Indices PF'!$F$41, 'Indices PF'!$G$41)))))))</f>
        <v/>
      </c>
      <c r="T135" s="120" t="str">
        <f aca="false">IF(OR(ISBLANK(N135),ISBLANK(O135)),"",  IF(M135="ILF",   IF((O135&lt;='Indices PF'!$D$31),   IF(('Funções Dados'!N135&lt;'Indices PF'!$E$34), N135*'Indices PF'!$J$31,   IF(('Funções Dados'!N135&lt;'Indices PF'!$F$34), N135*'Indices PF'!$K$31, N135*'Indices PF'!$L$31)),    IF((O135&lt;='Indices PF'!$D$32),    IF(('Funções Dados'!N135&lt;'Indices PF'!$E$34), N135*'Indices PF'!$J$32,    IF(('Funções Dados'!N135&lt;'Indices PF'!$F$34), N135*'Indices PF'!$K$32, N135*'Indices PF'!$L$32)),     IF((O135&gt;='Indices PF'!$D$33),     IF(('Funções Dados'!N135&lt;'Indices PF'!$E$34), N135*'Indices PF'!$J$33,     IF(('Funções Dados'!N135&lt;'Indices PF'!$F$34), N135*'Indices PF'!$K$33, N135*'Indices PF'!$L$33))))),     IF((O135&lt;='Indices PF'!$D$39),      IF(('Funções Dados'!N135&lt;'Indices PF'!$E$42), N135*'Indices PF'!$J$39,      IF(('Funções Dados'!N135&lt;'Indices PF'!$F$42), N135*'Indices PF'!$K$39, N135*'Indices PF'!$L$39)),       IF((O135&lt;='Indices PF'!$D$40),       IF(('Funções Dados'!N135&lt;'Indices PF'!$E$42), N135*'Indices PF'!$J$40,       IF(('Funções Dados'!N135&lt;'Indices PF'!$F$42), N135*'Indices PF'!$K$40, N135*'Indices PF'!$L$40)),        IF((O135&gt;='Indices PF'!$D$41),        IF(('Funções Dados'!N135&lt;'Indices PF'!$E$42), N135*'Indices PF'!$J$41,        IF(('Funções Dados'!N135&lt;'Indices PF'!$F$42), N135*'Indices PF'!$K$41, N135*'Indices PF'!$L$41)))))))</f>
        <v/>
      </c>
      <c r="U135" s="120" t="str">
        <f aca="false">IF(OR(ISBLANK(P135),ISBLANK(Q135)),"",  IF((Q135&lt;='Indices PF'!$D$47),  IF(('Funções Dados'!P135&lt;'Indices PF'!$E$50), P135*'Indices PF'!$J$47,  IF(('Funções Dados'!P135&lt;'Indices PF'!$F$50), P135*'Indices PF'!$K$47, P135*'Indices PF'!$L$47)),   IF((Q135&lt;='Indices PF'!$D$48),   IF(('Funções Dados'!P135&lt;'Indices PF'!$E$50), P135*'Indices PF'!$J$48,   IF(('Funções Dados'!P135&lt;'Indices PF'!$F$50), P135*'Indices PF'!$K$48, P135*'Indices PF'!$L$48)),    IF((Q135&gt;='Indices PF'!$D$49),    IF(('Funções Dados'!P135&lt;'Indices PF'!$E$50), P135*'Indices PF'!$J$49,    IF(('Funções Dados'!P135&lt;'Indices PF'!$F$50), P135*'Indices PF'!$K$49, P135*'Indices PF'!$L$49))))))</f>
        <v/>
      </c>
      <c r="V135" s="173"/>
      <c r="W135" s="174"/>
      <c r="X135" s="174"/>
      <c r="Y135" s="174"/>
      <c r="Z135" s="174"/>
      <c r="AA135" s="174"/>
      <c r="AB135" s="175"/>
      <c r="AC135" s="126"/>
      <c r="AD135" s="126"/>
      <c r="AE135" s="178"/>
      <c r="AF135" s="126"/>
      <c r="AG135" s="92"/>
      <c r="AH135" s="33"/>
    </row>
    <row r="136" customFormat="false" ht="12.75" hidden="false" customHeight="true" outlineLevel="0" collapsed="false">
      <c r="A136" s="87"/>
      <c r="B136" s="148"/>
      <c r="C136" s="126"/>
      <c r="D136" s="113"/>
      <c r="E136" s="114"/>
      <c r="F136" s="114"/>
      <c r="G136" s="114"/>
      <c r="H136" s="114"/>
      <c r="I136" s="115"/>
      <c r="J136" s="115"/>
      <c r="K136" s="114"/>
      <c r="L136" s="116"/>
      <c r="M136" s="130"/>
      <c r="N136" s="131"/>
      <c r="O136" s="131"/>
      <c r="P136" s="131"/>
      <c r="Q136" s="131"/>
      <c r="R136" s="119" t="str">
        <f aca="false">IF(AND(ISTEXT(T136),ISTEXT(U136)),"",SUM(T136:U136)*'Indices PF'!$E$54)</f>
        <v/>
      </c>
      <c r="S136" s="119" t="str">
        <f aca="false">IF(OR(ISBLANK(N136),ISBLANK(O136)),"",  IF(M136="ILF",   IF((O136&lt;='Indices PF'!$D$31),   IF(('Funções Dados'!N136&lt;'Indices PF'!$E$34), 'Indices PF'!$E$31,   IF(('Funções Dados'!N136&lt;'Indices PF'!$F$34), 'Indices PF'!$F$31, 'Indices PF'!$G$31)),    IF((O136&lt;='Indices PF'!$D$32),    IF(('Funções Dados'!N136&lt;'Indices PF'!$E$34), 'Indices PF'!$E$32,    IF(('Funções Dados'!N136&lt;'Indices PF'!$F$34), 'Indices PF'!$F$32, 'Indices PF'!$G$32)),     IF((O136&gt;='Indices PF'!$D$33),     IF(('Funções Dados'!N136&lt;'Indices PF'!$E$34), 'Indices PF'!$E$33,     IF(('Funções Dados'!N136&lt;'Indices PF'!$F$34), 'Indices PF'!$F$33, 'Indices PF'!$G$33))))),     IF((O136&lt;='Indices PF'!$D$39),      IF(('Funções Dados'!N136&lt;'Indices PF'!$E$42), 'Indices PF'!$E$39,      IF(('Funções Dados'!N136&lt;'Indices PF'!$F$42), 'Indices PF'!$F$39, 'Indices PF'!$G$39)),       IF((O136&lt;='Indices PF'!$D$40),       IF(('Funções Dados'!N136&lt;'Indices PF'!$E$42), 'Indices PF'!$E$40,       IF(('Funções Dados'!N136&lt;'Indices PF'!$F$42), 'Indices PF'!$F$40, 'Indices PF'!$G$40)),        IF((O136&gt;='Indices PF'!$D$41),        IF(('Funções Dados'!N136&lt;'Indices PF'!$E$42), 'Indices PF'!$E$41,        IF(('Funções Dados'!N136&lt;'Indices PF'!$F$42), 'Indices PF'!$F$41, 'Indices PF'!$G$41)))))))</f>
        <v/>
      </c>
      <c r="T136" s="120" t="str">
        <f aca="false">IF(OR(ISBLANK(N136),ISBLANK(O136)),"",  IF(M136="ILF",   IF((O136&lt;='Indices PF'!$D$31),   IF(('Funções Dados'!N136&lt;'Indices PF'!$E$34), N136*'Indices PF'!$J$31,   IF(('Funções Dados'!N136&lt;'Indices PF'!$F$34), N136*'Indices PF'!$K$31, N136*'Indices PF'!$L$31)),    IF((O136&lt;='Indices PF'!$D$32),    IF(('Funções Dados'!N136&lt;'Indices PF'!$E$34), N136*'Indices PF'!$J$32,    IF(('Funções Dados'!N136&lt;'Indices PF'!$F$34), N136*'Indices PF'!$K$32, N136*'Indices PF'!$L$32)),     IF((O136&gt;='Indices PF'!$D$33),     IF(('Funções Dados'!N136&lt;'Indices PF'!$E$34), N136*'Indices PF'!$J$33,     IF(('Funções Dados'!N136&lt;'Indices PF'!$F$34), N136*'Indices PF'!$K$33, N136*'Indices PF'!$L$33))))),     IF((O136&lt;='Indices PF'!$D$39),      IF(('Funções Dados'!N136&lt;'Indices PF'!$E$42), N136*'Indices PF'!$J$39,      IF(('Funções Dados'!N136&lt;'Indices PF'!$F$42), N136*'Indices PF'!$K$39, N136*'Indices PF'!$L$39)),       IF((O136&lt;='Indices PF'!$D$40),       IF(('Funções Dados'!N136&lt;'Indices PF'!$E$42), N136*'Indices PF'!$J$40,       IF(('Funções Dados'!N136&lt;'Indices PF'!$F$42), N136*'Indices PF'!$K$40, N136*'Indices PF'!$L$40)),        IF((O136&gt;='Indices PF'!$D$41),        IF(('Funções Dados'!N136&lt;'Indices PF'!$E$42), N136*'Indices PF'!$J$41,        IF(('Funções Dados'!N136&lt;'Indices PF'!$F$42), N136*'Indices PF'!$K$41, N136*'Indices PF'!$L$41)))))))</f>
        <v/>
      </c>
      <c r="U136" s="120" t="str">
        <f aca="false">IF(OR(ISBLANK(P136),ISBLANK(Q136)),"",  IF((Q136&lt;='Indices PF'!$D$47),  IF(('Funções Dados'!P136&lt;'Indices PF'!$E$50), P136*'Indices PF'!$J$47,  IF(('Funções Dados'!P136&lt;'Indices PF'!$F$50), P136*'Indices PF'!$K$47, P136*'Indices PF'!$L$47)),   IF((Q136&lt;='Indices PF'!$D$48),   IF(('Funções Dados'!P136&lt;'Indices PF'!$E$50), P136*'Indices PF'!$J$48,   IF(('Funções Dados'!P136&lt;'Indices PF'!$F$50), P136*'Indices PF'!$K$48, P136*'Indices PF'!$L$48)),    IF((Q136&gt;='Indices PF'!$D$49),    IF(('Funções Dados'!P136&lt;'Indices PF'!$E$50), P136*'Indices PF'!$J$49,    IF(('Funções Dados'!P136&lt;'Indices PF'!$F$50), P136*'Indices PF'!$K$49, P136*'Indices PF'!$L$49))))))</f>
        <v/>
      </c>
      <c r="V136" s="173"/>
      <c r="W136" s="174"/>
      <c r="X136" s="174"/>
      <c r="Y136" s="174"/>
      <c r="Z136" s="174"/>
      <c r="AA136" s="174"/>
      <c r="AB136" s="175"/>
      <c r="AC136" s="126"/>
      <c r="AD136" s="126"/>
      <c r="AE136" s="178"/>
      <c r="AF136" s="126"/>
      <c r="AG136" s="92"/>
      <c r="AH136" s="33"/>
    </row>
    <row r="137" customFormat="false" ht="12.75" hidden="false" customHeight="true" outlineLevel="0" collapsed="false">
      <c r="A137" s="87"/>
      <c r="B137" s="148"/>
      <c r="C137" s="126"/>
      <c r="D137" s="113"/>
      <c r="E137" s="114"/>
      <c r="F137" s="114"/>
      <c r="G137" s="114"/>
      <c r="H137" s="114"/>
      <c r="I137" s="115"/>
      <c r="J137" s="115"/>
      <c r="K137" s="114"/>
      <c r="L137" s="116"/>
      <c r="M137" s="130"/>
      <c r="N137" s="131"/>
      <c r="O137" s="131"/>
      <c r="P137" s="131"/>
      <c r="Q137" s="131"/>
      <c r="R137" s="119" t="str">
        <f aca="false">IF(AND(ISTEXT(T137),ISTEXT(U137)),"",SUM(T137:U137)*'Indices PF'!$E$54)</f>
        <v/>
      </c>
      <c r="S137" s="119" t="str">
        <f aca="false">IF(OR(ISBLANK(N137),ISBLANK(O137)),"",  IF(M137="ILF",   IF((O137&lt;='Indices PF'!$D$31),   IF(('Funções Dados'!N137&lt;'Indices PF'!$E$34), 'Indices PF'!$E$31,   IF(('Funções Dados'!N137&lt;'Indices PF'!$F$34), 'Indices PF'!$F$31, 'Indices PF'!$G$31)),    IF((O137&lt;='Indices PF'!$D$32),    IF(('Funções Dados'!N137&lt;'Indices PF'!$E$34), 'Indices PF'!$E$32,    IF(('Funções Dados'!N137&lt;'Indices PF'!$F$34), 'Indices PF'!$F$32, 'Indices PF'!$G$32)),     IF((O137&gt;='Indices PF'!$D$33),     IF(('Funções Dados'!N137&lt;'Indices PF'!$E$34), 'Indices PF'!$E$33,     IF(('Funções Dados'!N137&lt;'Indices PF'!$F$34), 'Indices PF'!$F$33, 'Indices PF'!$G$33))))),     IF((O137&lt;='Indices PF'!$D$39),      IF(('Funções Dados'!N137&lt;'Indices PF'!$E$42), 'Indices PF'!$E$39,      IF(('Funções Dados'!N137&lt;'Indices PF'!$F$42), 'Indices PF'!$F$39, 'Indices PF'!$G$39)),       IF((O137&lt;='Indices PF'!$D$40),       IF(('Funções Dados'!N137&lt;'Indices PF'!$E$42), 'Indices PF'!$E$40,       IF(('Funções Dados'!N137&lt;'Indices PF'!$F$42), 'Indices PF'!$F$40, 'Indices PF'!$G$40)),        IF((O137&gt;='Indices PF'!$D$41),        IF(('Funções Dados'!N137&lt;'Indices PF'!$E$42), 'Indices PF'!$E$41,        IF(('Funções Dados'!N137&lt;'Indices PF'!$F$42), 'Indices PF'!$F$41, 'Indices PF'!$G$41)))))))</f>
        <v/>
      </c>
      <c r="T137" s="120" t="str">
        <f aca="false">IF(OR(ISBLANK(N137),ISBLANK(O137)),"",  IF(M137="ILF",   IF((O137&lt;='Indices PF'!$D$31),   IF(('Funções Dados'!N137&lt;'Indices PF'!$E$34), N137*'Indices PF'!$J$31,   IF(('Funções Dados'!N137&lt;'Indices PF'!$F$34), N137*'Indices PF'!$K$31, N137*'Indices PF'!$L$31)),    IF((O137&lt;='Indices PF'!$D$32),    IF(('Funções Dados'!N137&lt;'Indices PF'!$E$34), N137*'Indices PF'!$J$32,    IF(('Funções Dados'!N137&lt;'Indices PF'!$F$34), N137*'Indices PF'!$K$32, N137*'Indices PF'!$L$32)),     IF((O137&gt;='Indices PF'!$D$33),     IF(('Funções Dados'!N137&lt;'Indices PF'!$E$34), N137*'Indices PF'!$J$33,     IF(('Funções Dados'!N137&lt;'Indices PF'!$F$34), N137*'Indices PF'!$K$33, N137*'Indices PF'!$L$33))))),     IF((O137&lt;='Indices PF'!$D$39),      IF(('Funções Dados'!N137&lt;'Indices PF'!$E$42), N137*'Indices PF'!$J$39,      IF(('Funções Dados'!N137&lt;'Indices PF'!$F$42), N137*'Indices PF'!$K$39, N137*'Indices PF'!$L$39)),       IF((O137&lt;='Indices PF'!$D$40),       IF(('Funções Dados'!N137&lt;'Indices PF'!$E$42), N137*'Indices PF'!$J$40,       IF(('Funções Dados'!N137&lt;'Indices PF'!$F$42), N137*'Indices PF'!$K$40, N137*'Indices PF'!$L$40)),        IF((O137&gt;='Indices PF'!$D$41),        IF(('Funções Dados'!N137&lt;'Indices PF'!$E$42), N137*'Indices PF'!$J$41,        IF(('Funções Dados'!N137&lt;'Indices PF'!$F$42), N137*'Indices PF'!$K$41, N137*'Indices PF'!$L$41)))))))</f>
        <v/>
      </c>
      <c r="U137" s="120" t="str">
        <f aca="false">IF(OR(ISBLANK(P137),ISBLANK(Q137)),"",  IF((Q137&lt;='Indices PF'!$D$47),  IF(('Funções Dados'!P137&lt;'Indices PF'!$E$50), P137*'Indices PF'!$J$47,  IF(('Funções Dados'!P137&lt;'Indices PF'!$F$50), P137*'Indices PF'!$K$47, P137*'Indices PF'!$L$47)),   IF((Q137&lt;='Indices PF'!$D$48),   IF(('Funções Dados'!P137&lt;'Indices PF'!$E$50), P137*'Indices PF'!$J$48,   IF(('Funções Dados'!P137&lt;'Indices PF'!$F$50), P137*'Indices PF'!$K$48, P137*'Indices PF'!$L$48)),    IF((Q137&gt;='Indices PF'!$D$49),    IF(('Funções Dados'!P137&lt;'Indices PF'!$E$50), P137*'Indices PF'!$J$49,    IF(('Funções Dados'!P137&lt;'Indices PF'!$F$50), P137*'Indices PF'!$K$49, P137*'Indices PF'!$L$49))))))</f>
        <v/>
      </c>
      <c r="V137" s="173"/>
      <c r="W137" s="174"/>
      <c r="X137" s="174"/>
      <c r="Y137" s="174"/>
      <c r="Z137" s="174"/>
      <c r="AA137" s="174"/>
      <c r="AB137" s="175"/>
      <c r="AC137" s="126"/>
      <c r="AD137" s="126"/>
      <c r="AE137" s="178"/>
      <c r="AF137" s="126"/>
      <c r="AG137" s="92"/>
      <c r="AH137" s="33"/>
    </row>
    <row r="138" customFormat="false" ht="12.75" hidden="false" customHeight="true" outlineLevel="0" collapsed="false">
      <c r="A138" s="87"/>
      <c r="B138" s="148"/>
      <c r="C138" s="126"/>
      <c r="D138" s="113"/>
      <c r="E138" s="114"/>
      <c r="F138" s="114"/>
      <c r="G138" s="114"/>
      <c r="H138" s="114"/>
      <c r="I138" s="115"/>
      <c r="J138" s="115"/>
      <c r="K138" s="114"/>
      <c r="L138" s="116"/>
      <c r="M138" s="130"/>
      <c r="N138" s="131"/>
      <c r="O138" s="131"/>
      <c r="P138" s="131"/>
      <c r="Q138" s="131"/>
      <c r="R138" s="119" t="str">
        <f aca="false">IF(AND(ISTEXT(T138),ISTEXT(U138)),"",SUM(T138:U138)*'Indices PF'!$E$54)</f>
        <v/>
      </c>
      <c r="S138" s="119" t="str">
        <f aca="false">IF(OR(ISBLANK(N138),ISBLANK(O138)),"",  IF(M138="ILF",   IF((O138&lt;='Indices PF'!$D$31),   IF(('Funções Dados'!N138&lt;'Indices PF'!$E$34), 'Indices PF'!$E$31,   IF(('Funções Dados'!N138&lt;'Indices PF'!$F$34), 'Indices PF'!$F$31, 'Indices PF'!$G$31)),    IF((O138&lt;='Indices PF'!$D$32),    IF(('Funções Dados'!N138&lt;'Indices PF'!$E$34), 'Indices PF'!$E$32,    IF(('Funções Dados'!N138&lt;'Indices PF'!$F$34), 'Indices PF'!$F$32, 'Indices PF'!$G$32)),     IF((O138&gt;='Indices PF'!$D$33),     IF(('Funções Dados'!N138&lt;'Indices PF'!$E$34), 'Indices PF'!$E$33,     IF(('Funções Dados'!N138&lt;'Indices PF'!$F$34), 'Indices PF'!$F$33, 'Indices PF'!$G$33))))),     IF((O138&lt;='Indices PF'!$D$39),      IF(('Funções Dados'!N138&lt;'Indices PF'!$E$42), 'Indices PF'!$E$39,      IF(('Funções Dados'!N138&lt;'Indices PF'!$F$42), 'Indices PF'!$F$39, 'Indices PF'!$G$39)),       IF((O138&lt;='Indices PF'!$D$40),       IF(('Funções Dados'!N138&lt;'Indices PF'!$E$42), 'Indices PF'!$E$40,       IF(('Funções Dados'!N138&lt;'Indices PF'!$F$42), 'Indices PF'!$F$40, 'Indices PF'!$G$40)),        IF((O138&gt;='Indices PF'!$D$41),        IF(('Funções Dados'!N138&lt;'Indices PF'!$E$42), 'Indices PF'!$E$41,        IF(('Funções Dados'!N138&lt;'Indices PF'!$F$42), 'Indices PF'!$F$41, 'Indices PF'!$G$41)))))))</f>
        <v/>
      </c>
      <c r="T138" s="120" t="str">
        <f aca="false">IF(OR(ISBLANK(N138),ISBLANK(O138)),"",  IF(M138="ILF",   IF((O138&lt;='Indices PF'!$D$31),   IF(('Funções Dados'!N138&lt;'Indices PF'!$E$34), N138*'Indices PF'!$J$31,   IF(('Funções Dados'!N138&lt;'Indices PF'!$F$34), N138*'Indices PF'!$K$31, N138*'Indices PF'!$L$31)),    IF((O138&lt;='Indices PF'!$D$32),    IF(('Funções Dados'!N138&lt;'Indices PF'!$E$34), N138*'Indices PF'!$J$32,    IF(('Funções Dados'!N138&lt;'Indices PF'!$F$34), N138*'Indices PF'!$K$32, N138*'Indices PF'!$L$32)),     IF((O138&gt;='Indices PF'!$D$33),     IF(('Funções Dados'!N138&lt;'Indices PF'!$E$34), N138*'Indices PF'!$J$33,     IF(('Funções Dados'!N138&lt;'Indices PF'!$F$34), N138*'Indices PF'!$K$33, N138*'Indices PF'!$L$33))))),     IF((O138&lt;='Indices PF'!$D$39),      IF(('Funções Dados'!N138&lt;'Indices PF'!$E$42), N138*'Indices PF'!$J$39,      IF(('Funções Dados'!N138&lt;'Indices PF'!$F$42), N138*'Indices PF'!$K$39, N138*'Indices PF'!$L$39)),       IF((O138&lt;='Indices PF'!$D$40),       IF(('Funções Dados'!N138&lt;'Indices PF'!$E$42), N138*'Indices PF'!$J$40,       IF(('Funções Dados'!N138&lt;'Indices PF'!$F$42), N138*'Indices PF'!$K$40, N138*'Indices PF'!$L$40)),        IF((O138&gt;='Indices PF'!$D$41),        IF(('Funções Dados'!N138&lt;'Indices PF'!$E$42), N138*'Indices PF'!$J$41,        IF(('Funções Dados'!N138&lt;'Indices PF'!$F$42), N138*'Indices PF'!$K$41, N138*'Indices PF'!$L$41)))))))</f>
        <v/>
      </c>
      <c r="U138" s="120" t="str">
        <f aca="false">IF(OR(ISBLANK(P138),ISBLANK(Q138)),"",  IF((Q138&lt;='Indices PF'!$D$47),  IF(('Funções Dados'!P138&lt;'Indices PF'!$E$50), P138*'Indices PF'!$J$47,  IF(('Funções Dados'!P138&lt;'Indices PF'!$F$50), P138*'Indices PF'!$K$47, P138*'Indices PF'!$L$47)),   IF((Q138&lt;='Indices PF'!$D$48),   IF(('Funções Dados'!P138&lt;'Indices PF'!$E$50), P138*'Indices PF'!$J$48,   IF(('Funções Dados'!P138&lt;'Indices PF'!$F$50), P138*'Indices PF'!$K$48, P138*'Indices PF'!$L$48)),    IF((Q138&gt;='Indices PF'!$D$49),    IF(('Funções Dados'!P138&lt;'Indices PF'!$E$50), P138*'Indices PF'!$J$49,    IF(('Funções Dados'!P138&lt;'Indices PF'!$F$50), P138*'Indices PF'!$K$49, P138*'Indices PF'!$L$49))))))</f>
        <v/>
      </c>
      <c r="V138" s="173"/>
      <c r="W138" s="174"/>
      <c r="X138" s="174"/>
      <c r="Y138" s="174"/>
      <c r="Z138" s="174"/>
      <c r="AA138" s="174"/>
      <c r="AB138" s="175"/>
      <c r="AC138" s="126"/>
      <c r="AD138" s="126"/>
      <c r="AE138" s="178"/>
      <c r="AF138" s="126"/>
      <c r="AG138" s="92"/>
      <c r="AH138" s="33"/>
    </row>
    <row r="139" customFormat="false" ht="12.75" hidden="false" customHeight="true" outlineLevel="0" collapsed="false">
      <c r="A139" s="87"/>
      <c r="B139" s="148"/>
      <c r="C139" s="126"/>
      <c r="D139" s="113"/>
      <c r="E139" s="114"/>
      <c r="F139" s="114"/>
      <c r="G139" s="114"/>
      <c r="H139" s="114"/>
      <c r="I139" s="115"/>
      <c r="J139" s="115"/>
      <c r="K139" s="114"/>
      <c r="L139" s="116"/>
      <c r="M139" s="130"/>
      <c r="N139" s="131"/>
      <c r="O139" s="131"/>
      <c r="P139" s="131"/>
      <c r="Q139" s="131"/>
      <c r="R139" s="119" t="str">
        <f aca="false">IF(AND(ISTEXT(T139),ISTEXT(U139)),"",SUM(T139:U139)*'Indices PF'!$E$54)</f>
        <v/>
      </c>
      <c r="S139" s="119" t="str">
        <f aca="false">IF(OR(ISBLANK(N139),ISBLANK(O139)),"",  IF(M139="ILF",   IF((O139&lt;='Indices PF'!$D$31),   IF(('Funções Dados'!N139&lt;'Indices PF'!$E$34), 'Indices PF'!$E$31,   IF(('Funções Dados'!N139&lt;'Indices PF'!$F$34), 'Indices PF'!$F$31, 'Indices PF'!$G$31)),    IF((O139&lt;='Indices PF'!$D$32),    IF(('Funções Dados'!N139&lt;'Indices PF'!$E$34), 'Indices PF'!$E$32,    IF(('Funções Dados'!N139&lt;'Indices PF'!$F$34), 'Indices PF'!$F$32, 'Indices PF'!$G$32)),     IF((O139&gt;='Indices PF'!$D$33),     IF(('Funções Dados'!N139&lt;'Indices PF'!$E$34), 'Indices PF'!$E$33,     IF(('Funções Dados'!N139&lt;'Indices PF'!$F$34), 'Indices PF'!$F$33, 'Indices PF'!$G$33))))),     IF((O139&lt;='Indices PF'!$D$39),      IF(('Funções Dados'!N139&lt;'Indices PF'!$E$42), 'Indices PF'!$E$39,      IF(('Funções Dados'!N139&lt;'Indices PF'!$F$42), 'Indices PF'!$F$39, 'Indices PF'!$G$39)),       IF((O139&lt;='Indices PF'!$D$40),       IF(('Funções Dados'!N139&lt;'Indices PF'!$E$42), 'Indices PF'!$E$40,       IF(('Funções Dados'!N139&lt;'Indices PF'!$F$42), 'Indices PF'!$F$40, 'Indices PF'!$G$40)),        IF((O139&gt;='Indices PF'!$D$41),        IF(('Funções Dados'!N139&lt;'Indices PF'!$E$42), 'Indices PF'!$E$41,        IF(('Funções Dados'!N139&lt;'Indices PF'!$F$42), 'Indices PF'!$F$41, 'Indices PF'!$G$41)))))))</f>
        <v/>
      </c>
      <c r="T139" s="120" t="str">
        <f aca="false">IF(OR(ISBLANK(N139),ISBLANK(O139)),"",  IF(M139="ILF",   IF((O139&lt;='Indices PF'!$D$31),   IF(('Funções Dados'!N139&lt;'Indices PF'!$E$34), N139*'Indices PF'!$J$31,   IF(('Funções Dados'!N139&lt;'Indices PF'!$F$34), N139*'Indices PF'!$K$31, N139*'Indices PF'!$L$31)),    IF((O139&lt;='Indices PF'!$D$32),    IF(('Funções Dados'!N139&lt;'Indices PF'!$E$34), N139*'Indices PF'!$J$32,    IF(('Funções Dados'!N139&lt;'Indices PF'!$F$34), N139*'Indices PF'!$K$32, N139*'Indices PF'!$L$32)),     IF((O139&gt;='Indices PF'!$D$33),     IF(('Funções Dados'!N139&lt;'Indices PF'!$E$34), N139*'Indices PF'!$J$33,     IF(('Funções Dados'!N139&lt;'Indices PF'!$F$34), N139*'Indices PF'!$K$33, N139*'Indices PF'!$L$33))))),     IF((O139&lt;='Indices PF'!$D$39),      IF(('Funções Dados'!N139&lt;'Indices PF'!$E$42), N139*'Indices PF'!$J$39,      IF(('Funções Dados'!N139&lt;'Indices PF'!$F$42), N139*'Indices PF'!$K$39, N139*'Indices PF'!$L$39)),       IF((O139&lt;='Indices PF'!$D$40),       IF(('Funções Dados'!N139&lt;'Indices PF'!$E$42), N139*'Indices PF'!$J$40,       IF(('Funções Dados'!N139&lt;'Indices PF'!$F$42), N139*'Indices PF'!$K$40, N139*'Indices PF'!$L$40)),        IF((O139&gt;='Indices PF'!$D$41),        IF(('Funções Dados'!N139&lt;'Indices PF'!$E$42), N139*'Indices PF'!$J$41,        IF(('Funções Dados'!N139&lt;'Indices PF'!$F$42), N139*'Indices PF'!$K$41, N139*'Indices PF'!$L$41)))))))</f>
        <v/>
      </c>
      <c r="U139" s="120" t="str">
        <f aca="false">IF(OR(ISBLANK(P139),ISBLANK(Q139)),"",  IF((Q139&lt;='Indices PF'!$D$47),  IF(('Funções Dados'!P139&lt;'Indices PF'!$E$50), P139*'Indices PF'!$J$47,  IF(('Funções Dados'!P139&lt;'Indices PF'!$F$50), P139*'Indices PF'!$K$47, P139*'Indices PF'!$L$47)),   IF((Q139&lt;='Indices PF'!$D$48),   IF(('Funções Dados'!P139&lt;'Indices PF'!$E$50), P139*'Indices PF'!$J$48,   IF(('Funções Dados'!P139&lt;'Indices PF'!$F$50), P139*'Indices PF'!$K$48, P139*'Indices PF'!$L$48)),    IF((Q139&gt;='Indices PF'!$D$49),    IF(('Funções Dados'!P139&lt;'Indices PF'!$E$50), P139*'Indices PF'!$J$49,    IF(('Funções Dados'!P139&lt;'Indices PF'!$F$50), P139*'Indices PF'!$K$49, P139*'Indices PF'!$L$49))))))</f>
        <v/>
      </c>
      <c r="V139" s="173"/>
      <c r="W139" s="174"/>
      <c r="X139" s="174"/>
      <c r="Y139" s="174"/>
      <c r="Z139" s="174"/>
      <c r="AA139" s="174"/>
      <c r="AB139" s="175"/>
      <c r="AC139" s="126"/>
      <c r="AD139" s="126"/>
      <c r="AE139" s="178"/>
      <c r="AF139" s="126"/>
      <c r="AG139" s="92"/>
      <c r="AH139" s="33"/>
    </row>
    <row r="140" customFormat="false" ht="12.75" hidden="false" customHeight="true" outlineLevel="0" collapsed="false">
      <c r="A140" s="87"/>
      <c r="B140" s="148"/>
      <c r="C140" s="126"/>
      <c r="D140" s="113"/>
      <c r="E140" s="114"/>
      <c r="F140" s="114"/>
      <c r="G140" s="114"/>
      <c r="H140" s="114"/>
      <c r="I140" s="115"/>
      <c r="J140" s="115"/>
      <c r="K140" s="114"/>
      <c r="L140" s="116"/>
      <c r="M140" s="130"/>
      <c r="N140" s="131"/>
      <c r="O140" s="131"/>
      <c r="P140" s="131"/>
      <c r="Q140" s="131"/>
      <c r="R140" s="119" t="str">
        <f aca="false">IF(AND(ISTEXT(T140),ISTEXT(U140)),"",SUM(T140:U140)*'Indices PF'!$E$54)</f>
        <v/>
      </c>
      <c r="S140" s="119" t="str">
        <f aca="false">IF(OR(ISBLANK(N140),ISBLANK(O140)),"",  IF(M140="ILF",   IF((O140&lt;='Indices PF'!$D$31),   IF(('Funções Dados'!N140&lt;'Indices PF'!$E$34), 'Indices PF'!$E$31,   IF(('Funções Dados'!N140&lt;'Indices PF'!$F$34), 'Indices PF'!$F$31, 'Indices PF'!$G$31)),    IF((O140&lt;='Indices PF'!$D$32),    IF(('Funções Dados'!N140&lt;'Indices PF'!$E$34), 'Indices PF'!$E$32,    IF(('Funções Dados'!N140&lt;'Indices PF'!$F$34), 'Indices PF'!$F$32, 'Indices PF'!$G$32)),     IF((O140&gt;='Indices PF'!$D$33),     IF(('Funções Dados'!N140&lt;'Indices PF'!$E$34), 'Indices PF'!$E$33,     IF(('Funções Dados'!N140&lt;'Indices PF'!$F$34), 'Indices PF'!$F$33, 'Indices PF'!$G$33))))),     IF((O140&lt;='Indices PF'!$D$39),      IF(('Funções Dados'!N140&lt;'Indices PF'!$E$42), 'Indices PF'!$E$39,      IF(('Funções Dados'!N140&lt;'Indices PF'!$F$42), 'Indices PF'!$F$39, 'Indices PF'!$G$39)),       IF((O140&lt;='Indices PF'!$D$40),       IF(('Funções Dados'!N140&lt;'Indices PF'!$E$42), 'Indices PF'!$E$40,       IF(('Funções Dados'!N140&lt;'Indices PF'!$F$42), 'Indices PF'!$F$40, 'Indices PF'!$G$40)),        IF((O140&gt;='Indices PF'!$D$41),        IF(('Funções Dados'!N140&lt;'Indices PF'!$E$42), 'Indices PF'!$E$41,        IF(('Funções Dados'!N140&lt;'Indices PF'!$F$42), 'Indices PF'!$F$41, 'Indices PF'!$G$41)))))))</f>
        <v/>
      </c>
      <c r="T140" s="120" t="str">
        <f aca="false">IF(OR(ISBLANK(N140),ISBLANK(O140)),"",  IF(M140="ILF",   IF((O140&lt;='Indices PF'!$D$31),   IF(('Funções Dados'!N140&lt;'Indices PF'!$E$34), N140*'Indices PF'!$J$31,   IF(('Funções Dados'!N140&lt;'Indices PF'!$F$34), N140*'Indices PF'!$K$31, N140*'Indices PF'!$L$31)),    IF((O140&lt;='Indices PF'!$D$32),    IF(('Funções Dados'!N140&lt;'Indices PF'!$E$34), N140*'Indices PF'!$J$32,    IF(('Funções Dados'!N140&lt;'Indices PF'!$F$34), N140*'Indices PF'!$K$32, N140*'Indices PF'!$L$32)),     IF((O140&gt;='Indices PF'!$D$33),     IF(('Funções Dados'!N140&lt;'Indices PF'!$E$34), N140*'Indices PF'!$J$33,     IF(('Funções Dados'!N140&lt;'Indices PF'!$F$34), N140*'Indices PF'!$K$33, N140*'Indices PF'!$L$33))))),     IF((O140&lt;='Indices PF'!$D$39),      IF(('Funções Dados'!N140&lt;'Indices PF'!$E$42), N140*'Indices PF'!$J$39,      IF(('Funções Dados'!N140&lt;'Indices PF'!$F$42), N140*'Indices PF'!$K$39, N140*'Indices PF'!$L$39)),       IF((O140&lt;='Indices PF'!$D$40),       IF(('Funções Dados'!N140&lt;'Indices PF'!$E$42), N140*'Indices PF'!$J$40,       IF(('Funções Dados'!N140&lt;'Indices PF'!$F$42), N140*'Indices PF'!$K$40, N140*'Indices PF'!$L$40)),        IF((O140&gt;='Indices PF'!$D$41),        IF(('Funções Dados'!N140&lt;'Indices PF'!$E$42), N140*'Indices PF'!$J$41,        IF(('Funções Dados'!N140&lt;'Indices PF'!$F$42), N140*'Indices PF'!$K$41, N140*'Indices PF'!$L$41)))))))</f>
        <v/>
      </c>
      <c r="U140" s="120" t="str">
        <f aca="false">IF(OR(ISBLANK(P140),ISBLANK(Q140)),"",  IF((Q140&lt;='Indices PF'!$D$47),  IF(('Funções Dados'!P140&lt;'Indices PF'!$E$50), P140*'Indices PF'!$J$47,  IF(('Funções Dados'!P140&lt;'Indices PF'!$F$50), P140*'Indices PF'!$K$47, P140*'Indices PF'!$L$47)),   IF((Q140&lt;='Indices PF'!$D$48),   IF(('Funções Dados'!P140&lt;'Indices PF'!$E$50), P140*'Indices PF'!$J$48,   IF(('Funções Dados'!P140&lt;'Indices PF'!$F$50), P140*'Indices PF'!$K$48, P140*'Indices PF'!$L$48)),    IF((Q140&gt;='Indices PF'!$D$49),    IF(('Funções Dados'!P140&lt;'Indices PF'!$E$50), P140*'Indices PF'!$J$49,    IF(('Funções Dados'!P140&lt;'Indices PF'!$F$50), P140*'Indices PF'!$K$49, P140*'Indices PF'!$L$49))))))</f>
        <v/>
      </c>
      <c r="V140" s="173"/>
      <c r="W140" s="174"/>
      <c r="X140" s="174"/>
      <c r="Y140" s="174"/>
      <c r="Z140" s="174"/>
      <c r="AA140" s="174"/>
      <c r="AB140" s="175"/>
      <c r="AC140" s="126"/>
      <c r="AD140" s="126"/>
      <c r="AE140" s="178"/>
      <c r="AF140" s="126"/>
      <c r="AG140" s="92"/>
      <c r="AH140" s="33"/>
    </row>
    <row r="141" customFormat="false" ht="12.75" hidden="false" customHeight="true" outlineLevel="0" collapsed="false">
      <c r="A141" s="87"/>
      <c r="B141" s="148"/>
      <c r="C141" s="126"/>
      <c r="D141" s="113"/>
      <c r="E141" s="114"/>
      <c r="F141" s="114"/>
      <c r="G141" s="114"/>
      <c r="H141" s="114"/>
      <c r="I141" s="115"/>
      <c r="J141" s="115"/>
      <c r="K141" s="114"/>
      <c r="L141" s="116"/>
      <c r="M141" s="130"/>
      <c r="N141" s="131"/>
      <c r="O141" s="131"/>
      <c r="P141" s="131"/>
      <c r="Q141" s="131"/>
      <c r="R141" s="119" t="str">
        <f aca="false">IF(AND(ISTEXT(T141),ISTEXT(U141)),"",SUM(T141:U141)*'Indices PF'!$E$54)</f>
        <v/>
      </c>
      <c r="S141" s="119" t="str">
        <f aca="false">IF(OR(ISBLANK(N141),ISBLANK(O141)),"",  IF(M141="ILF",   IF((O141&lt;='Indices PF'!$D$31),   IF(('Funções Dados'!N141&lt;'Indices PF'!$E$34), 'Indices PF'!$E$31,   IF(('Funções Dados'!N141&lt;'Indices PF'!$F$34), 'Indices PF'!$F$31, 'Indices PF'!$G$31)),    IF((O141&lt;='Indices PF'!$D$32),    IF(('Funções Dados'!N141&lt;'Indices PF'!$E$34), 'Indices PF'!$E$32,    IF(('Funções Dados'!N141&lt;'Indices PF'!$F$34), 'Indices PF'!$F$32, 'Indices PF'!$G$32)),     IF((O141&gt;='Indices PF'!$D$33),     IF(('Funções Dados'!N141&lt;'Indices PF'!$E$34), 'Indices PF'!$E$33,     IF(('Funções Dados'!N141&lt;'Indices PF'!$F$34), 'Indices PF'!$F$33, 'Indices PF'!$G$33))))),     IF((O141&lt;='Indices PF'!$D$39),      IF(('Funções Dados'!N141&lt;'Indices PF'!$E$42), 'Indices PF'!$E$39,      IF(('Funções Dados'!N141&lt;'Indices PF'!$F$42), 'Indices PF'!$F$39, 'Indices PF'!$G$39)),       IF((O141&lt;='Indices PF'!$D$40),       IF(('Funções Dados'!N141&lt;'Indices PF'!$E$42), 'Indices PF'!$E$40,       IF(('Funções Dados'!N141&lt;'Indices PF'!$F$42), 'Indices PF'!$F$40, 'Indices PF'!$G$40)),        IF((O141&gt;='Indices PF'!$D$41),        IF(('Funções Dados'!N141&lt;'Indices PF'!$E$42), 'Indices PF'!$E$41,        IF(('Funções Dados'!N141&lt;'Indices PF'!$F$42), 'Indices PF'!$F$41, 'Indices PF'!$G$41)))))))</f>
        <v/>
      </c>
      <c r="T141" s="120" t="str">
        <f aca="false">IF(OR(ISBLANK(N141),ISBLANK(O141)),"",  IF(M141="ILF",   IF((O141&lt;='Indices PF'!$D$31),   IF(('Funções Dados'!N141&lt;'Indices PF'!$E$34), N141*'Indices PF'!$J$31,   IF(('Funções Dados'!N141&lt;'Indices PF'!$F$34), N141*'Indices PF'!$K$31, N141*'Indices PF'!$L$31)),    IF((O141&lt;='Indices PF'!$D$32),    IF(('Funções Dados'!N141&lt;'Indices PF'!$E$34), N141*'Indices PF'!$J$32,    IF(('Funções Dados'!N141&lt;'Indices PF'!$F$34), N141*'Indices PF'!$K$32, N141*'Indices PF'!$L$32)),     IF((O141&gt;='Indices PF'!$D$33),     IF(('Funções Dados'!N141&lt;'Indices PF'!$E$34), N141*'Indices PF'!$J$33,     IF(('Funções Dados'!N141&lt;'Indices PF'!$F$34), N141*'Indices PF'!$K$33, N141*'Indices PF'!$L$33))))),     IF((O141&lt;='Indices PF'!$D$39),      IF(('Funções Dados'!N141&lt;'Indices PF'!$E$42), N141*'Indices PF'!$J$39,      IF(('Funções Dados'!N141&lt;'Indices PF'!$F$42), N141*'Indices PF'!$K$39, N141*'Indices PF'!$L$39)),       IF((O141&lt;='Indices PF'!$D$40),       IF(('Funções Dados'!N141&lt;'Indices PF'!$E$42), N141*'Indices PF'!$J$40,       IF(('Funções Dados'!N141&lt;'Indices PF'!$F$42), N141*'Indices PF'!$K$40, N141*'Indices PF'!$L$40)),        IF((O141&gt;='Indices PF'!$D$41),        IF(('Funções Dados'!N141&lt;'Indices PF'!$E$42), N141*'Indices PF'!$J$41,        IF(('Funções Dados'!N141&lt;'Indices PF'!$F$42), N141*'Indices PF'!$K$41, N141*'Indices PF'!$L$41)))))))</f>
        <v/>
      </c>
      <c r="U141" s="120" t="str">
        <f aca="false">IF(OR(ISBLANK(P141),ISBLANK(Q141)),"",  IF((Q141&lt;='Indices PF'!$D$47),  IF(('Funções Dados'!P141&lt;'Indices PF'!$E$50), P141*'Indices PF'!$J$47,  IF(('Funções Dados'!P141&lt;'Indices PF'!$F$50), P141*'Indices PF'!$K$47, P141*'Indices PF'!$L$47)),   IF((Q141&lt;='Indices PF'!$D$48),   IF(('Funções Dados'!P141&lt;'Indices PF'!$E$50), P141*'Indices PF'!$J$48,   IF(('Funções Dados'!P141&lt;'Indices PF'!$F$50), P141*'Indices PF'!$K$48, P141*'Indices PF'!$L$48)),    IF((Q141&gt;='Indices PF'!$D$49),    IF(('Funções Dados'!P141&lt;'Indices PF'!$E$50), P141*'Indices PF'!$J$49,    IF(('Funções Dados'!P141&lt;'Indices PF'!$F$50), P141*'Indices PF'!$K$49, P141*'Indices PF'!$L$49))))))</f>
        <v/>
      </c>
      <c r="V141" s="173"/>
      <c r="W141" s="174"/>
      <c r="X141" s="174"/>
      <c r="Y141" s="174"/>
      <c r="Z141" s="174"/>
      <c r="AA141" s="174"/>
      <c r="AB141" s="175"/>
      <c r="AC141" s="126"/>
      <c r="AD141" s="126"/>
      <c r="AE141" s="178"/>
      <c r="AF141" s="126"/>
      <c r="AG141" s="92"/>
      <c r="AH141" s="33"/>
    </row>
    <row r="142" customFormat="false" ht="12.75" hidden="false" customHeight="true" outlineLevel="0" collapsed="false">
      <c r="A142" s="87"/>
      <c r="B142" s="148"/>
      <c r="C142" s="126"/>
      <c r="D142" s="113"/>
      <c r="E142" s="114"/>
      <c r="F142" s="114"/>
      <c r="G142" s="114"/>
      <c r="H142" s="114"/>
      <c r="I142" s="115"/>
      <c r="J142" s="115"/>
      <c r="K142" s="114"/>
      <c r="L142" s="116"/>
      <c r="M142" s="130"/>
      <c r="N142" s="131"/>
      <c r="O142" s="131"/>
      <c r="P142" s="131"/>
      <c r="Q142" s="131"/>
      <c r="R142" s="119" t="str">
        <f aca="false">IF(AND(ISTEXT(T142),ISTEXT(U142)),"",SUM(T142:U142)*'Indices PF'!$E$54)</f>
        <v/>
      </c>
      <c r="S142" s="119" t="str">
        <f aca="false">IF(OR(ISBLANK(N142),ISBLANK(O142)),"",  IF(M142="ILF",   IF((O142&lt;='Indices PF'!$D$31),   IF(('Funções Dados'!N142&lt;'Indices PF'!$E$34), 'Indices PF'!$E$31,   IF(('Funções Dados'!N142&lt;'Indices PF'!$F$34), 'Indices PF'!$F$31, 'Indices PF'!$G$31)),    IF((O142&lt;='Indices PF'!$D$32),    IF(('Funções Dados'!N142&lt;'Indices PF'!$E$34), 'Indices PF'!$E$32,    IF(('Funções Dados'!N142&lt;'Indices PF'!$F$34), 'Indices PF'!$F$32, 'Indices PF'!$G$32)),     IF((O142&gt;='Indices PF'!$D$33),     IF(('Funções Dados'!N142&lt;'Indices PF'!$E$34), 'Indices PF'!$E$33,     IF(('Funções Dados'!N142&lt;'Indices PF'!$F$34), 'Indices PF'!$F$33, 'Indices PF'!$G$33))))),     IF((O142&lt;='Indices PF'!$D$39),      IF(('Funções Dados'!N142&lt;'Indices PF'!$E$42), 'Indices PF'!$E$39,      IF(('Funções Dados'!N142&lt;'Indices PF'!$F$42), 'Indices PF'!$F$39, 'Indices PF'!$G$39)),       IF((O142&lt;='Indices PF'!$D$40),       IF(('Funções Dados'!N142&lt;'Indices PF'!$E$42), 'Indices PF'!$E$40,       IF(('Funções Dados'!N142&lt;'Indices PF'!$F$42), 'Indices PF'!$F$40, 'Indices PF'!$G$40)),        IF((O142&gt;='Indices PF'!$D$41),        IF(('Funções Dados'!N142&lt;'Indices PF'!$E$42), 'Indices PF'!$E$41,        IF(('Funções Dados'!N142&lt;'Indices PF'!$F$42), 'Indices PF'!$F$41, 'Indices PF'!$G$41)))))))</f>
        <v/>
      </c>
      <c r="T142" s="120" t="str">
        <f aca="false">IF(OR(ISBLANK(N142),ISBLANK(O142)),"",  IF(M142="ILF",   IF((O142&lt;='Indices PF'!$D$31),   IF(('Funções Dados'!N142&lt;'Indices PF'!$E$34), N142*'Indices PF'!$J$31,   IF(('Funções Dados'!N142&lt;'Indices PF'!$F$34), N142*'Indices PF'!$K$31, N142*'Indices PF'!$L$31)),    IF((O142&lt;='Indices PF'!$D$32),    IF(('Funções Dados'!N142&lt;'Indices PF'!$E$34), N142*'Indices PF'!$J$32,    IF(('Funções Dados'!N142&lt;'Indices PF'!$F$34), N142*'Indices PF'!$K$32, N142*'Indices PF'!$L$32)),     IF((O142&gt;='Indices PF'!$D$33),     IF(('Funções Dados'!N142&lt;'Indices PF'!$E$34), N142*'Indices PF'!$J$33,     IF(('Funções Dados'!N142&lt;'Indices PF'!$F$34), N142*'Indices PF'!$K$33, N142*'Indices PF'!$L$33))))),     IF((O142&lt;='Indices PF'!$D$39),      IF(('Funções Dados'!N142&lt;'Indices PF'!$E$42), N142*'Indices PF'!$J$39,      IF(('Funções Dados'!N142&lt;'Indices PF'!$F$42), N142*'Indices PF'!$K$39, N142*'Indices PF'!$L$39)),       IF((O142&lt;='Indices PF'!$D$40),       IF(('Funções Dados'!N142&lt;'Indices PF'!$E$42), N142*'Indices PF'!$J$40,       IF(('Funções Dados'!N142&lt;'Indices PF'!$F$42), N142*'Indices PF'!$K$40, N142*'Indices PF'!$L$40)),        IF((O142&gt;='Indices PF'!$D$41),        IF(('Funções Dados'!N142&lt;'Indices PF'!$E$42), N142*'Indices PF'!$J$41,        IF(('Funções Dados'!N142&lt;'Indices PF'!$F$42), N142*'Indices PF'!$K$41, N142*'Indices PF'!$L$41)))))))</f>
        <v/>
      </c>
      <c r="U142" s="120" t="str">
        <f aca="false">IF(OR(ISBLANK(P142),ISBLANK(Q142)),"",  IF((Q142&lt;='Indices PF'!$D$47),  IF(('Funções Dados'!P142&lt;'Indices PF'!$E$50), P142*'Indices PF'!$J$47,  IF(('Funções Dados'!P142&lt;'Indices PF'!$F$50), P142*'Indices PF'!$K$47, P142*'Indices PF'!$L$47)),   IF((Q142&lt;='Indices PF'!$D$48),   IF(('Funções Dados'!P142&lt;'Indices PF'!$E$50), P142*'Indices PF'!$J$48,   IF(('Funções Dados'!P142&lt;'Indices PF'!$F$50), P142*'Indices PF'!$K$48, P142*'Indices PF'!$L$48)),    IF((Q142&gt;='Indices PF'!$D$49),    IF(('Funções Dados'!P142&lt;'Indices PF'!$E$50), P142*'Indices PF'!$J$49,    IF(('Funções Dados'!P142&lt;'Indices PF'!$F$50), P142*'Indices PF'!$K$49, P142*'Indices PF'!$L$49))))))</f>
        <v/>
      </c>
      <c r="V142" s="173"/>
      <c r="W142" s="174"/>
      <c r="X142" s="174"/>
      <c r="Y142" s="174"/>
      <c r="Z142" s="174"/>
      <c r="AA142" s="174"/>
      <c r="AB142" s="175"/>
      <c r="AC142" s="126"/>
      <c r="AD142" s="126"/>
      <c r="AE142" s="178"/>
      <c r="AF142" s="126"/>
      <c r="AG142" s="92"/>
      <c r="AH142" s="33"/>
    </row>
    <row r="143" customFormat="false" ht="12.75" hidden="false" customHeight="true" outlineLevel="0" collapsed="false">
      <c r="A143" s="87"/>
      <c r="B143" s="148"/>
      <c r="C143" s="126"/>
      <c r="D143" s="113"/>
      <c r="E143" s="114"/>
      <c r="F143" s="114"/>
      <c r="G143" s="114"/>
      <c r="H143" s="114"/>
      <c r="I143" s="115"/>
      <c r="J143" s="115"/>
      <c r="K143" s="114"/>
      <c r="L143" s="116"/>
      <c r="M143" s="130"/>
      <c r="N143" s="131"/>
      <c r="O143" s="131"/>
      <c r="P143" s="131"/>
      <c r="Q143" s="131"/>
      <c r="R143" s="119" t="str">
        <f aca="false">IF(AND(ISTEXT(T143),ISTEXT(U143)),"",SUM(T143:U143)*'Indices PF'!$E$54)</f>
        <v/>
      </c>
      <c r="S143" s="119" t="str">
        <f aca="false">IF(OR(ISBLANK(N143),ISBLANK(O143)),"",  IF(M143="ILF",   IF((O143&lt;='Indices PF'!$D$31),   IF(('Funções Dados'!N143&lt;'Indices PF'!$E$34), 'Indices PF'!$E$31,   IF(('Funções Dados'!N143&lt;'Indices PF'!$F$34), 'Indices PF'!$F$31, 'Indices PF'!$G$31)),    IF((O143&lt;='Indices PF'!$D$32),    IF(('Funções Dados'!N143&lt;'Indices PF'!$E$34), 'Indices PF'!$E$32,    IF(('Funções Dados'!N143&lt;'Indices PF'!$F$34), 'Indices PF'!$F$32, 'Indices PF'!$G$32)),     IF((O143&gt;='Indices PF'!$D$33),     IF(('Funções Dados'!N143&lt;'Indices PF'!$E$34), 'Indices PF'!$E$33,     IF(('Funções Dados'!N143&lt;'Indices PF'!$F$34), 'Indices PF'!$F$33, 'Indices PF'!$G$33))))),     IF((O143&lt;='Indices PF'!$D$39),      IF(('Funções Dados'!N143&lt;'Indices PF'!$E$42), 'Indices PF'!$E$39,      IF(('Funções Dados'!N143&lt;'Indices PF'!$F$42), 'Indices PF'!$F$39, 'Indices PF'!$G$39)),       IF((O143&lt;='Indices PF'!$D$40),       IF(('Funções Dados'!N143&lt;'Indices PF'!$E$42), 'Indices PF'!$E$40,       IF(('Funções Dados'!N143&lt;'Indices PF'!$F$42), 'Indices PF'!$F$40, 'Indices PF'!$G$40)),        IF((O143&gt;='Indices PF'!$D$41),        IF(('Funções Dados'!N143&lt;'Indices PF'!$E$42), 'Indices PF'!$E$41,        IF(('Funções Dados'!N143&lt;'Indices PF'!$F$42), 'Indices PF'!$F$41, 'Indices PF'!$G$41)))))))</f>
        <v/>
      </c>
      <c r="T143" s="120" t="str">
        <f aca="false">IF(OR(ISBLANK(N143),ISBLANK(O143)),"",  IF(M143="ILF",   IF((O143&lt;='Indices PF'!$D$31),   IF(('Funções Dados'!N143&lt;'Indices PF'!$E$34), N143*'Indices PF'!$J$31,   IF(('Funções Dados'!N143&lt;'Indices PF'!$F$34), N143*'Indices PF'!$K$31, N143*'Indices PF'!$L$31)),    IF((O143&lt;='Indices PF'!$D$32),    IF(('Funções Dados'!N143&lt;'Indices PF'!$E$34), N143*'Indices PF'!$J$32,    IF(('Funções Dados'!N143&lt;'Indices PF'!$F$34), N143*'Indices PF'!$K$32, N143*'Indices PF'!$L$32)),     IF((O143&gt;='Indices PF'!$D$33),     IF(('Funções Dados'!N143&lt;'Indices PF'!$E$34), N143*'Indices PF'!$J$33,     IF(('Funções Dados'!N143&lt;'Indices PF'!$F$34), N143*'Indices PF'!$K$33, N143*'Indices PF'!$L$33))))),     IF((O143&lt;='Indices PF'!$D$39),      IF(('Funções Dados'!N143&lt;'Indices PF'!$E$42), N143*'Indices PF'!$J$39,      IF(('Funções Dados'!N143&lt;'Indices PF'!$F$42), N143*'Indices PF'!$K$39, N143*'Indices PF'!$L$39)),       IF((O143&lt;='Indices PF'!$D$40),       IF(('Funções Dados'!N143&lt;'Indices PF'!$E$42), N143*'Indices PF'!$J$40,       IF(('Funções Dados'!N143&lt;'Indices PF'!$F$42), N143*'Indices PF'!$K$40, N143*'Indices PF'!$L$40)),        IF((O143&gt;='Indices PF'!$D$41),        IF(('Funções Dados'!N143&lt;'Indices PF'!$E$42), N143*'Indices PF'!$J$41,        IF(('Funções Dados'!N143&lt;'Indices PF'!$F$42), N143*'Indices PF'!$K$41, N143*'Indices PF'!$L$41)))))))</f>
        <v/>
      </c>
      <c r="U143" s="120" t="str">
        <f aca="false">IF(OR(ISBLANK(P143),ISBLANK(Q143)),"",  IF((Q143&lt;='Indices PF'!$D$47),  IF(('Funções Dados'!P143&lt;'Indices PF'!$E$50), P143*'Indices PF'!$J$47,  IF(('Funções Dados'!P143&lt;'Indices PF'!$F$50), P143*'Indices PF'!$K$47, P143*'Indices PF'!$L$47)),   IF((Q143&lt;='Indices PF'!$D$48),   IF(('Funções Dados'!P143&lt;'Indices PF'!$E$50), P143*'Indices PF'!$J$48,   IF(('Funções Dados'!P143&lt;'Indices PF'!$F$50), P143*'Indices PF'!$K$48, P143*'Indices PF'!$L$48)),    IF((Q143&gt;='Indices PF'!$D$49),    IF(('Funções Dados'!P143&lt;'Indices PF'!$E$50), P143*'Indices PF'!$J$49,    IF(('Funções Dados'!P143&lt;'Indices PF'!$F$50), P143*'Indices PF'!$K$49, P143*'Indices PF'!$L$49))))))</f>
        <v/>
      </c>
      <c r="V143" s="173"/>
      <c r="W143" s="174"/>
      <c r="X143" s="174"/>
      <c r="Y143" s="174"/>
      <c r="Z143" s="174"/>
      <c r="AA143" s="174"/>
      <c r="AB143" s="175"/>
      <c r="AC143" s="126"/>
      <c r="AD143" s="126"/>
      <c r="AE143" s="178"/>
      <c r="AF143" s="126"/>
      <c r="AG143" s="92"/>
      <c r="AH143" s="33"/>
    </row>
    <row r="144" customFormat="false" ht="12.75" hidden="false" customHeight="true" outlineLevel="0" collapsed="false">
      <c r="A144" s="87"/>
      <c r="B144" s="148"/>
      <c r="C144" s="126"/>
      <c r="D144" s="113"/>
      <c r="E144" s="114"/>
      <c r="F144" s="114"/>
      <c r="G144" s="114"/>
      <c r="H144" s="114"/>
      <c r="I144" s="115"/>
      <c r="J144" s="115"/>
      <c r="K144" s="114"/>
      <c r="L144" s="116"/>
      <c r="M144" s="130"/>
      <c r="N144" s="131"/>
      <c r="O144" s="131"/>
      <c r="P144" s="131"/>
      <c r="Q144" s="131"/>
      <c r="R144" s="119" t="str">
        <f aca="false">IF(AND(ISTEXT(T144),ISTEXT(U144)),"",SUM(T144:U144)*'Indices PF'!$E$54)</f>
        <v/>
      </c>
      <c r="S144" s="119" t="str">
        <f aca="false">IF(OR(ISBLANK(N144),ISBLANK(O144)),"",  IF(M144="ILF",   IF((O144&lt;='Indices PF'!$D$31),   IF(('Funções Dados'!N144&lt;'Indices PF'!$E$34), 'Indices PF'!$E$31,   IF(('Funções Dados'!N144&lt;'Indices PF'!$F$34), 'Indices PF'!$F$31, 'Indices PF'!$G$31)),    IF((O144&lt;='Indices PF'!$D$32),    IF(('Funções Dados'!N144&lt;'Indices PF'!$E$34), 'Indices PF'!$E$32,    IF(('Funções Dados'!N144&lt;'Indices PF'!$F$34), 'Indices PF'!$F$32, 'Indices PF'!$G$32)),     IF((O144&gt;='Indices PF'!$D$33),     IF(('Funções Dados'!N144&lt;'Indices PF'!$E$34), 'Indices PF'!$E$33,     IF(('Funções Dados'!N144&lt;'Indices PF'!$F$34), 'Indices PF'!$F$33, 'Indices PF'!$G$33))))),     IF((O144&lt;='Indices PF'!$D$39),      IF(('Funções Dados'!N144&lt;'Indices PF'!$E$42), 'Indices PF'!$E$39,      IF(('Funções Dados'!N144&lt;'Indices PF'!$F$42), 'Indices PF'!$F$39, 'Indices PF'!$G$39)),       IF((O144&lt;='Indices PF'!$D$40),       IF(('Funções Dados'!N144&lt;'Indices PF'!$E$42), 'Indices PF'!$E$40,       IF(('Funções Dados'!N144&lt;'Indices PF'!$F$42), 'Indices PF'!$F$40, 'Indices PF'!$G$40)),        IF((O144&gt;='Indices PF'!$D$41),        IF(('Funções Dados'!N144&lt;'Indices PF'!$E$42), 'Indices PF'!$E$41,        IF(('Funções Dados'!N144&lt;'Indices PF'!$F$42), 'Indices PF'!$F$41, 'Indices PF'!$G$41)))))))</f>
        <v/>
      </c>
      <c r="T144" s="120" t="str">
        <f aca="false">IF(OR(ISBLANK(N144),ISBLANK(O144)),"",  IF(M144="ILF",   IF((O144&lt;='Indices PF'!$D$31),   IF(('Funções Dados'!N144&lt;'Indices PF'!$E$34), N144*'Indices PF'!$J$31,   IF(('Funções Dados'!N144&lt;'Indices PF'!$F$34), N144*'Indices PF'!$K$31, N144*'Indices PF'!$L$31)),    IF((O144&lt;='Indices PF'!$D$32),    IF(('Funções Dados'!N144&lt;'Indices PF'!$E$34), N144*'Indices PF'!$J$32,    IF(('Funções Dados'!N144&lt;'Indices PF'!$F$34), N144*'Indices PF'!$K$32, N144*'Indices PF'!$L$32)),     IF((O144&gt;='Indices PF'!$D$33),     IF(('Funções Dados'!N144&lt;'Indices PF'!$E$34), N144*'Indices PF'!$J$33,     IF(('Funções Dados'!N144&lt;'Indices PF'!$F$34), N144*'Indices PF'!$K$33, N144*'Indices PF'!$L$33))))),     IF((O144&lt;='Indices PF'!$D$39),      IF(('Funções Dados'!N144&lt;'Indices PF'!$E$42), N144*'Indices PF'!$J$39,      IF(('Funções Dados'!N144&lt;'Indices PF'!$F$42), N144*'Indices PF'!$K$39, N144*'Indices PF'!$L$39)),       IF((O144&lt;='Indices PF'!$D$40),       IF(('Funções Dados'!N144&lt;'Indices PF'!$E$42), N144*'Indices PF'!$J$40,       IF(('Funções Dados'!N144&lt;'Indices PF'!$F$42), N144*'Indices PF'!$K$40, N144*'Indices PF'!$L$40)),        IF((O144&gt;='Indices PF'!$D$41),        IF(('Funções Dados'!N144&lt;'Indices PF'!$E$42), N144*'Indices PF'!$J$41,        IF(('Funções Dados'!N144&lt;'Indices PF'!$F$42), N144*'Indices PF'!$K$41, N144*'Indices PF'!$L$41)))))))</f>
        <v/>
      </c>
      <c r="U144" s="120" t="str">
        <f aca="false">IF(OR(ISBLANK(P144),ISBLANK(Q144)),"",  IF((Q144&lt;='Indices PF'!$D$47),  IF(('Funções Dados'!P144&lt;'Indices PF'!$E$50), P144*'Indices PF'!$J$47,  IF(('Funções Dados'!P144&lt;'Indices PF'!$F$50), P144*'Indices PF'!$K$47, P144*'Indices PF'!$L$47)),   IF((Q144&lt;='Indices PF'!$D$48),   IF(('Funções Dados'!P144&lt;'Indices PF'!$E$50), P144*'Indices PF'!$J$48,   IF(('Funções Dados'!P144&lt;'Indices PF'!$F$50), P144*'Indices PF'!$K$48, P144*'Indices PF'!$L$48)),    IF((Q144&gt;='Indices PF'!$D$49),    IF(('Funções Dados'!P144&lt;'Indices PF'!$E$50), P144*'Indices PF'!$J$49,    IF(('Funções Dados'!P144&lt;'Indices PF'!$F$50), P144*'Indices PF'!$K$49, P144*'Indices PF'!$L$49))))))</f>
        <v/>
      </c>
      <c r="V144" s="173"/>
      <c r="W144" s="174"/>
      <c r="X144" s="174"/>
      <c r="Y144" s="174"/>
      <c r="Z144" s="174"/>
      <c r="AA144" s="174"/>
      <c r="AB144" s="175"/>
      <c r="AC144" s="126"/>
      <c r="AD144" s="126"/>
      <c r="AE144" s="178"/>
      <c r="AF144" s="126"/>
      <c r="AG144" s="92"/>
      <c r="AH144" s="33"/>
    </row>
    <row r="145" customFormat="false" ht="12.75" hidden="false" customHeight="true" outlineLevel="0" collapsed="false">
      <c r="A145" s="87"/>
      <c r="B145" s="148"/>
      <c r="C145" s="126"/>
      <c r="D145" s="113"/>
      <c r="E145" s="114"/>
      <c r="F145" s="114"/>
      <c r="G145" s="114"/>
      <c r="H145" s="114"/>
      <c r="I145" s="115"/>
      <c r="J145" s="115"/>
      <c r="K145" s="114"/>
      <c r="L145" s="116"/>
      <c r="M145" s="131"/>
      <c r="N145" s="131"/>
      <c r="O145" s="131"/>
      <c r="P145" s="131"/>
      <c r="Q145" s="131"/>
      <c r="R145" s="119" t="str">
        <f aca="false">IF(AND(ISTEXT(T145),ISTEXT(U145)),"",SUM(T145:U145)*'Indices PF'!$E$54)</f>
        <v/>
      </c>
      <c r="S145" s="119" t="str">
        <f aca="false">IF(OR(ISBLANK(N145),ISBLANK(O145)),"",  IF(M145="ILF",   IF((O145&lt;='Indices PF'!$D$31),   IF(('Funções Dados'!N145&lt;'Indices PF'!$E$34), 'Indices PF'!$E$31,   IF(('Funções Dados'!N145&lt;'Indices PF'!$F$34), 'Indices PF'!$F$31, 'Indices PF'!$G$31)),    IF((O145&lt;='Indices PF'!$D$32),    IF(('Funções Dados'!N145&lt;'Indices PF'!$E$34), 'Indices PF'!$E$32,    IF(('Funções Dados'!N145&lt;'Indices PF'!$F$34), 'Indices PF'!$F$32, 'Indices PF'!$G$32)),     IF((O145&gt;='Indices PF'!$D$33),     IF(('Funções Dados'!N145&lt;'Indices PF'!$E$34), 'Indices PF'!$E$33,     IF(('Funções Dados'!N145&lt;'Indices PF'!$F$34), 'Indices PF'!$F$33, 'Indices PF'!$G$33))))),     IF((O145&lt;='Indices PF'!$D$39),      IF(('Funções Dados'!N145&lt;'Indices PF'!$E$42), 'Indices PF'!$E$39,      IF(('Funções Dados'!N145&lt;'Indices PF'!$F$42), 'Indices PF'!$F$39, 'Indices PF'!$G$39)),       IF((O145&lt;='Indices PF'!$D$40),       IF(('Funções Dados'!N145&lt;'Indices PF'!$E$42), 'Indices PF'!$E$40,       IF(('Funções Dados'!N145&lt;'Indices PF'!$F$42), 'Indices PF'!$F$40, 'Indices PF'!$G$40)),        IF((O145&gt;='Indices PF'!$D$41),        IF(('Funções Dados'!N145&lt;'Indices PF'!$E$42), 'Indices PF'!$E$41,        IF(('Funções Dados'!N145&lt;'Indices PF'!$F$42), 'Indices PF'!$F$41, 'Indices PF'!$G$41)))))))</f>
        <v/>
      </c>
      <c r="T145" s="120" t="str">
        <f aca="false">IF(OR(ISBLANK(N145),ISBLANK(O145)),"",  IF(M145="ILF",   IF((O145&lt;='Indices PF'!$D$31),   IF(('Funções Dados'!N145&lt;'Indices PF'!$E$34), N145*'Indices PF'!$J$31,   IF(('Funções Dados'!N145&lt;'Indices PF'!$F$34), N145*'Indices PF'!$K$31, N145*'Indices PF'!$L$31)),    IF((O145&lt;='Indices PF'!$D$32),    IF(('Funções Dados'!N145&lt;'Indices PF'!$E$34), N145*'Indices PF'!$J$32,    IF(('Funções Dados'!N145&lt;'Indices PF'!$F$34), N145*'Indices PF'!$K$32, N145*'Indices PF'!$L$32)),     IF((O145&gt;='Indices PF'!$D$33),     IF(('Funções Dados'!N145&lt;'Indices PF'!$E$34), N145*'Indices PF'!$J$33,     IF(('Funções Dados'!N145&lt;'Indices PF'!$F$34), N145*'Indices PF'!$K$33, N145*'Indices PF'!$L$33))))),     IF((O145&lt;='Indices PF'!$D$39),      IF(('Funções Dados'!N145&lt;'Indices PF'!$E$42), N145*'Indices PF'!$J$39,      IF(('Funções Dados'!N145&lt;'Indices PF'!$F$42), N145*'Indices PF'!$K$39, N145*'Indices PF'!$L$39)),       IF((O145&lt;='Indices PF'!$D$40),       IF(('Funções Dados'!N145&lt;'Indices PF'!$E$42), N145*'Indices PF'!$J$40,       IF(('Funções Dados'!N145&lt;'Indices PF'!$F$42), N145*'Indices PF'!$K$40, N145*'Indices PF'!$L$40)),        IF((O145&gt;='Indices PF'!$D$41),        IF(('Funções Dados'!N145&lt;'Indices PF'!$E$42), N145*'Indices PF'!$J$41,        IF(('Funções Dados'!N145&lt;'Indices PF'!$F$42), N145*'Indices PF'!$K$41, N145*'Indices PF'!$L$41)))))))</f>
        <v/>
      </c>
      <c r="U145" s="120" t="str">
        <f aca="false">IF(OR(ISBLANK(P145),ISBLANK(Q145)),"",  IF((Q145&lt;='Indices PF'!$D$47),  IF(('Funções Dados'!P145&lt;'Indices PF'!$E$50), P145*'Indices PF'!$J$47,  IF(('Funções Dados'!P145&lt;'Indices PF'!$F$50), P145*'Indices PF'!$K$47, P145*'Indices PF'!$L$47)),   IF((Q145&lt;='Indices PF'!$D$48),   IF(('Funções Dados'!P145&lt;'Indices PF'!$E$50), P145*'Indices PF'!$J$48,   IF(('Funções Dados'!P145&lt;'Indices PF'!$F$50), P145*'Indices PF'!$K$48, P145*'Indices PF'!$L$48)),    IF((Q145&gt;='Indices PF'!$D$49),    IF(('Funções Dados'!P145&lt;'Indices PF'!$E$50), P145*'Indices PF'!$J$49,    IF(('Funções Dados'!P145&lt;'Indices PF'!$F$50), P145*'Indices PF'!$K$49, P145*'Indices PF'!$L$49))))))</f>
        <v/>
      </c>
      <c r="V145" s="173"/>
      <c r="W145" s="174"/>
      <c r="X145" s="174"/>
      <c r="Y145" s="174"/>
      <c r="Z145" s="174"/>
      <c r="AA145" s="174"/>
      <c r="AB145" s="175"/>
      <c r="AC145" s="154"/>
      <c r="AD145" s="154"/>
      <c r="AE145" s="178"/>
      <c r="AF145" s="126"/>
      <c r="AG145" s="92"/>
      <c r="AH145" s="33"/>
    </row>
    <row r="146" customFormat="false" ht="12.75" hidden="false" customHeight="true" outlineLevel="0" collapsed="false">
      <c r="A146" s="87"/>
      <c r="B146" s="148"/>
      <c r="C146" s="126"/>
      <c r="D146" s="113"/>
      <c r="E146" s="114"/>
      <c r="F146" s="114"/>
      <c r="G146" s="114"/>
      <c r="H146" s="114"/>
      <c r="I146" s="115"/>
      <c r="J146" s="115"/>
      <c r="K146" s="114"/>
      <c r="L146" s="116"/>
      <c r="M146" s="131"/>
      <c r="N146" s="131"/>
      <c r="O146" s="131"/>
      <c r="P146" s="131"/>
      <c r="Q146" s="131"/>
      <c r="R146" s="119" t="str">
        <f aca="false">IF(AND(ISTEXT(T146),ISTEXT(U146)),"",SUM(T146:U146)*'Indices PF'!$E$54)</f>
        <v/>
      </c>
      <c r="S146" s="119" t="str">
        <f aca="false">IF(OR(ISBLANK(N146),ISBLANK(O146)),"",  IF(M146="ILF",   IF((O146&lt;='Indices PF'!$D$31),   IF(('Funções Dados'!N146&lt;'Indices PF'!$E$34), 'Indices PF'!$E$31,   IF(('Funções Dados'!N146&lt;'Indices PF'!$F$34), 'Indices PF'!$F$31, 'Indices PF'!$G$31)),    IF((O146&lt;='Indices PF'!$D$32),    IF(('Funções Dados'!N146&lt;'Indices PF'!$E$34), 'Indices PF'!$E$32,    IF(('Funções Dados'!N146&lt;'Indices PF'!$F$34), 'Indices PF'!$F$32, 'Indices PF'!$G$32)),     IF((O146&gt;='Indices PF'!$D$33),     IF(('Funções Dados'!N146&lt;'Indices PF'!$E$34), 'Indices PF'!$E$33,     IF(('Funções Dados'!N146&lt;'Indices PF'!$F$34), 'Indices PF'!$F$33, 'Indices PF'!$G$33))))),     IF((O146&lt;='Indices PF'!$D$39),      IF(('Funções Dados'!N146&lt;'Indices PF'!$E$42), 'Indices PF'!$E$39,      IF(('Funções Dados'!N146&lt;'Indices PF'!$F$42), 'Indices PF'!$F$39, 'Indices PF'!$G$39)),       IF((O146&lt;='Indices PF'!$D$40),       IF(('Funções Dados'!N146&lt;'Indices PF'!$E$42), 'Indices PF'!$E$40,       IF(('Funções Dados'!N146&lt;'Indices PF'!$F$42), 'Indices PF'!$F$40, 'Indices PF'!$G$40)),        IF((O146&gt;='Indices PF'!$D$41),        IF(('Funções Dados'!N146&lt;'Indices PF'!$E$42), 'Indices PF'!$E$41,        IF(('Funções Dados'!N146&lt;'Indices PF'!$F$42), 'Indices PF'!$F$41, 'Indices PF'!$G$41)))))))</f>
        <v/>
      </c>
      <c r="T146" s="120" t="str">
        <f aca="false">IF(OR(ISBLANK(N146),ISBLANK(O146)),"",  IF(M146="ILF",   IF((O146&lt;='Indices PF'!$D$31),   IF(('Funções Dados'!N146&lt;'Indices PF'!$E$34), N146*'Indices PF'!$J$31,   IF(('Funções Dados'!N146&lt;'Indices PF'!$F$34), N146*'Indices PF'!$K$31, N146*'Indices PF'!$L$31)),    IF((O146&lt;='Indices PF'!$D$32),    IF(('Funções Dados'!N146&lt;'Indices PF'!$E$34), N146*'Indices PF'!$J$32,    IF(('Funções Dados'!N146&lt;'Indices PF'!$F$34), N146*'Indices PF'!$K$32, N146*'Indices PF'!$L$32)),     IF((O146&gt;='Indices PF'!$D$33),     IF(('Funções Dados'!N146&lt;'Indices PF'!$E$34), N146*'Indices PF'!$J$33,     IF(('Funções Dados'!N146&lt;'Indices PF'!$F$34), N146*'Indices PF'!$K$33, N146*'Indices PF'!$L$33))))),     IF((O146&lt;='Indices PF'!$D$39),      IF(('Funções Dados'!N146&lt;'Indices PF'!$E$42), N146*'Indices PF'!$J$39,      IF(('Funções Dados'!N146&lt;'Indices PF'!$F$42), N146*'Indices PF'!$K$39, N146*'Indices PF'!$L$39)),       IF((O146&lt;='Indices PF'!$D$40),       IF(('Funções Dados'!N146&lt;'Indices PF'!$E$42), N146*'Indices PF'!$J$40,       IF(('Funções Dados'!N146&lt;'Indices PF'!$F$42), N146*'Indices PF'!$K$40, N146*'Indices PF'!$L$40)),        IF((O146&gt;='Indices PF'!$D$41),        IF(('Funções Dados'!N146&lt;'Indices PF'!$E$42), N146*'Indices PF'!$J$41,        IF(('Funções Dados'!N146&lt;'Indices PF'!$F$42), N146*'Indices PF'!$K$41, N146*'Indices PF'!$L$41)))))))</f>
        <v/>
      </c>
      <c r="U146" s="120" t="str">
        <f aca="false">IF(OR(ISBLANK(P146),ISBLANK(Q146)),"",  IF((Q146&lt;='Indices PF'!$D$47),  IF(('Funções Dados'!P146&lt;'Indices PF'!$E$50), P146*'Indices PF'!$J$47,  IF(('Funções Dados'!P146&lt;'Indices PF'!$F$50), P146*'Indices PF'!$K$47, P146*'Indices PF'!$L$47)),   IF((Q146&lt;='Indices PF'!$D$48),   IF(('Funções Dados'!P146&lt;'Indices PF'!$E$50), P146*'Indices PF'!$J$48,   IF(('Funções Dados'!P146&lt;'Indices PF'!$F$50), P146*'Indices PF'!$K$48, P146*'Indices PF'!$L$48)),    IF((Q146&gt;='Indices PF'!$D$49),    IF(('Funções Dados'!P146&lt;'Indices PF'!$E$50), P146*'Indices PF'!$J$49,    IF(('Funções Dados'!P146&lt;'Indices PF'!$F$50), P146*'Indices PF'!$K$49, P146*'Indices PF'!$L$49))))))</f>
        <v/>
      </c>
      <c r="V146" s="173"/>
      <c r="W146" s="174"/>
      <c r="X146" s="174"/>
      <c r="Y146" s="174"/>
      <c r="Z146" s="174"/>
      <c r="AA146" s="174"/>
      <c r="AB146" s="175"/>
      <c r="AC146" s="154"/>
      <c r="AD146" s="154"/>
      <c r="AE146" s="178"/>
      <c r="AF146" s="126"/>
      <c r="AG146" s="92"/>
      <c r="AH146" s="33"/>
    </row>
    <row r="147" customFormat="false" ht="12.75" hidden="false" customHeight="true" outlineLevel="0" collapsed="false">
      <c r="A147" s="87"/>
      <c r="B147" s="148"/>
      <c r="C147" s="126"/>
      <c r="D147" s="113"/>
      <c r="E147" s="114"/>
      <c r="F147" s="114"/>
      <c r="G147" s="114"/>
      <c r="H147" s="114"/>
      <c r="I147" s="115"/>
      <c r="J147" s="115"/>
      <c r="K147" s="114"/>
      <c r="L147" s="116"/>
      <c r="M147" s="131"/>
      <c r="N147" s="131"/>
      <c r="O147" s="131"/>
      <c r="P147" s="131"/>
      <c r="Q147" s="131"/>
      <c r="R147" s="119" t="str">
        <f aca="false">IF(AND(ISTEXT(T147),ISTEXT(U147)),"",SUM(T147:U147)*'Indices PF'!$E$54)</f>
        <v/>
      </c>
      <c r="S147" s="119" t="str">
        <f aca="false">IF(OR(ISBLANK(N147),ISBLANK(O147)),"",  IF(M147="ILF",   IF((O147&lt;='Indices PF'!$D$31),   IF(('Funções Dados'!N147&lt;'Indices PF'!$E$34), 'Indices PF'!$E$31,   IF(('Funções Dados'!N147&lt;'Indices PF'!$F$34), 'Indices PF'!$F$31, 'Indices PF'!$G$31)),    IF((O147&lt;='Indices PF'!$D$32),    IF(('Funções Dados'!N147&lt;'Indices PF'!$E$34), 'Indices PF'!$E$32,    IF(('Funções Dados'!N147&lt;'Indices PF'!$F$34), 'Indices PF'!$F$32, 'Indices PF'!$G$32)),     IF((O147&gt;='Indices PF'!$D$33),     IF(('Funções Dados'!N147&lt;'Indices PF'!$E$34), 'Indices PF'!$E$33,     IF(('Funções Dados'!N147&lt;'Indices PF'!$F$34), 'Indices PF'!$F$33, 'Indices PF'!$G$33))))),     IF((O147&lt;='Indices PF'!$D$39),      IF(('Funções Dados'!N147&lt;'Indices PF'!$E$42), 'Indices PF'!$E$39,      IF(('Funções Dados'!N147&lt;'Indices PF'!$F$42), 'Indices PF'!$F$39, 'Indices PF'!$G$39)),       IF((O147&lt;='Indices PF'!$D$40),       IF(('Funções Dados'!N147&lt;'Indices PF'!$E$42), 'Indices PF'!$E$40,       IF(('Funções Dados'!N147&lt;'Indices PF'!$F$42), 'Indices PF'!$F$40, 'Indices PF'!$G$40)),        IF((O147&gt;='Indices PF'!$D$41),        IF(('Funções Dados'!N147&lt;'Indices PF'!$E$42), 'Indices PF'!$E$41,        IF(('Funções Dados'!N147&lt;'Indices PF'!$F$42), 'Indices PF'!$F$41, 'Indices PF'!$G$41)))))))</f>
        <v/>
      </c>
      <c r="T147" s="120" t="str">
        <f aca="false">IF(OR(ISBLANK(N147),ISBLANK(O147)),"",  IF(M147="ILF",   IF((O147&lt;='Indices PF'!$D$31),   IF(('Funções Dados'!N147&lt;'Indices PF'!$E$34), N147*'Indices PF'!$J$31,   IF(('Funções Dados'!N147&lt;'Indices PF'!$F$34), N147*'Indices PF'!$K$31, N147*'Indices PF'!$L$31)),    IF((O147&lt;='Indices PF'!$D$32),    IF(('Funções Dados'!N147&lt;'Indices PF'!$E$34), N147*'Indices PF'!$J$32,    IF(('Funções Dados'!N147&lt;'Indices PF'!$F$34), N147*'Indices PF'!$K$32, N147*'Indices PF'!$L$32)),     IF((O147&gt;='Indices PF'!$D$33),     IF(('Funções Dados'!N147&lt;'Indices PF'!$E$34), N147*'Indices PF'!$J$33,     IF(('Funções Dados'!N147&lt;'Indices PF'!$F$34), N147*'Indices PF'!$K$33, N147*'Indices PF'!$L$33))))),     IF((O147&lt;='Indices PF'!$D$39),      IF(('Funções Dados'!N147&lt;'Indices PF'!$E$42), N147*'Indices PF'!$J$39,      IF(('Funções Dados'!N147&lt;'Indices PF'!$F$42), N147*'Indices PF'!$K$39, N147*'Indices PF'!$L$39)),       IF((O147&lt;='Indices PF'!$D$40),       IF(('Funções Dados'!N147&lt;'Indices PF'!$E$42), N147*'Indices PF'!$J$40,       IF(('Funções Dados'!N147&lt;'Indices PF'!$F$42), N147*'Indices PF'!$K$40, N147*'Indices PF'!$L$40)),        IF((O147&gt;='Indices PF'!$D$41),        IF(('Funções Dados'!N147&lt;'Indices PF'!$E$42), N147*'Indices PF'!$J$41,        IF(('Funções Dados'!N147&lt;'Indices PF'!$F$42), N147*'Indices PF'!$K$41, N147*'Indices PF'!$L$41)))))))</f>
        <v/>
      </c>
      <c r="U147" s="120" t="str">
        <f aca="false">IF(OR(ISBLANK(P147),ISBLANK(Q147)),"",  IF((Q147&lt;='Indices PF'!$D$47),  IF(('Funções Dados'!P147&lt;'Indices PF'!$E$50), P147*'Indices PF'!$J$47,  IF(('Funções Dados'!P147&lt;'Indices PF'!$F$50), P147*'Indices PF'!$K$47, P147*'Indices PF'!$L$47)),   IF((Q147&lt;='Indices PF'!$D$48),   IF(('Funções Dados'!P147&lt;'Indices PF'!$E$50), P147*'Indices PF'!$J$48,   IF(('Funções Dados'!P147&lt;'Indices PF'!$F$50), P147*'Indices PF'!$K$48, P147*'Indices PF'!$L$48)),    IF((Q147&gt;='Indices PF'!$D$49),    IF(('Funções Dados'!P147&lt;'Indices PF'!$E$50), P147*'Indices PF'!$J$49,    IF(('Funções Dados'!P147&lt;'Indices PF'!$F$50), P147*'Indices PF'!$K$49, P147*'Indices PF'!$L$49))))))</f>
        <v/>
      </c>
      <c r="V147" s="173"/>
      <c r="W147" s="174"/>
      <c r="X147" s="174"/>
      <c r="Y147" s="174"/>
      <c r="Z147" s="174"/>
      <c r="AA147" s="174"/>
      <c r="AB147" s="175"/>
      <c r="AC147" s="154"/>
      <c r="AD147" s="154"/>
      <c r="AE147" s="178"/>
      <c r="AF147" s="126"/>
      <c r="AG147" s="92"/>
      <c r="AH147" s="33"/>
    </row>
    <row r="148" customFormat="false" ht="12.75" hidden="false" customHeight="true" outlineLevel="0" collapsed="false">
      <c r="A148" s="87"/>
      <c r="B148" s="148"/>
      <c r="C148" s="126"/>
      <c r="D148" s="113"/>
      <c r="E148" s="114"/>
      <c r="F148" s="114"/>
      <c r="G148" s="114"/>
      <c r="H148" s="114"/>
      <c r="I148" s="115"/>
      <c r="J148" s="115"/>
      <c r="K148" s="114"/>
      <c r="L148" s="116"/>
      <c r="M148" s="131"/>
      <c r="N148" s="131"/>
      <c r="O148" s="131"/>
      <c r="P148" s="131"/>
      <c r="Q148" s="131"/>
      <c r="R148" s="119" t="str">
        <f aca="false">IF(AND(ISTEXT(T148),ISTEXT(U148)),"",SUM(T148:U148)*'Indices PF'!$E$54)</f>
        <v/>
      </c>
      <c r="S148" s="119" t="str">
        <f aca="false">IF(OR(ISBLANK(N148),ISBLANK(O148)),"",  IF(M148="ILF",   IF((O148&lt;='Indices PF'!$D$31),   IF(('Funções Dados'!N148&lt;'Indices PF'!$E$34), 'Indices PF'!$E$31,   IF(('Funções Dados'!N148&lt;'Indices PF'!$F$34), 'Indices PF'!$F$31, 'Indices PF'!$G$31)),    IF((O148&lt;='Indices PF'!$D$32),    IF(('Funções Dados'!N148&lt;'Indices PF'!$E$34), 'Indices PF'!$E$32,    IF(('Funções Dados'!N148&lt;'Indices PF'!$F$34), 'Indices PF'!$F$32, 'Indices PF'!$G$32)),     IF((O148&gt;='Indices PF'!$D$33),     IF(('Funções Dados'!N148&lt;'Indices PF'!$E$34), 'Indices PF'!$E$33,     IF(('Funções Dados'!N148&lt;'Indices PF'!$F$34), 'Indices PF'!$F$33, 'Indices PF'!$G$33))))),     IF((O148&lt;='Indices PF'!$D$39),      IF(('Funções Dados'!N148&lt;'Indices PF'!$E$42), 'Indices PF'!$E$39,      IF(('Funções Dados'!N148&lt;'Indices PF'!$F$42), 'Indices PF'!$F$39, 'Indices PF'!$G$39)),       IF((O148&lt;='Indices PF'!$D$40),       IF(('Funções Dados'!N148&lt;'Indices PF'!$E$42), 'Indices PF'!$E$40,       IF(('Funções Dados'!N148&lt;'Indices PF'!$F$42), 'Indices PF'!$F$40, 'Indices PF'!$G$40)),        IF((O148&gt;='Indices PF'!$D$41),        IF(('Funções Dados'!N148&lt;'Indices PF'!$E$42), 'Indices PF'!$E$41,        IF(('Funções Dados'!N148&lt;'Indices PF'!$F$42), 'Indices PF'!$F$41, 'Indices PF'!$G$41)))))))</f>
        <v/>
      </c>
      <c r="T148" s="120" t="str">
        <f aca="false">IF(OR(ISBLANK(N148),ISBLANK(O148)),"",  IF(M148="ILF",   IF((O148&lt;='Indices PF'!$D$31),   IF(('Funções Dados'!N148&lt;'Indices PF'!$E$34), N148*'Indices PF'!$J$31,   IF(('Funções Dados'!N148&lt;'Indices PF'!$F$34), N148*'Indices PF'!$K$31, N148*'Indices PF'!$L$31)),    IF((O148&lt;='Indices PF'!$D$32),    IF(('Funções Dados'!N148&lt;'Indices PF'!$E$34), N148*'Indices PF'!$J$32,    IF(('Funções Dados'!N148&lt;'Indices PF'!$F$34), N148*'Indices PF'!$K$32, N148*'Indices PF'!$L$32)),     IF((O148&gt;='Indices PF'!$D$33),     IF(('Funções Dados'!N148&lt;'Indices PF'!$E$34), N148*'Indices PF'!$J$33,     IF(('Funções Dados'!N148&lt;'Indices PF'!$F$34), N148*'Indices PF'!$K$33, N148*'Indices PF'!$L$33))))),     IF((O148&lt;='Indices PF'!$D$39),      IF(('Funções Dados'!N148&lt;'Indices PF'!$E$42), N148*'Indices PF'!$J$39,      IF(('Funções Dados'!N148&lt;'Indices PF'!$F$42), N148*'Indices PF'!$K$39, N148*'Indices PF'!$L$39)),       IF((O148&lt;='Indices PF'!$D$40),       IF(('Funções Dados'!N148&lt;'Indices PF'!$E$42), N148*'Indices PF'!$J$40,       IF(('Funções Dados'!N148&lt;'Indices PF'!$F$42), N148*'Indices PF'!$K$40, N148*'Indices PF'!$L$40)),        IF((O148&gt;='Indices PF'!$D$41),        IF(('Funções Dados'!N148&lt;'Indices PF'!$E$42), N148*'Indices PF'!$J$41,        IF(('Funções Dados'!N148&lt;'Indices PF'!$F$42), N148*'Indices PF'!$K$41, N148*'Indices PF'!$L$41)))))))</f>
        <v/>
      </c>
      <c r="U148" s="120" t="str">
        <f aca="false">IF(OR(ISBLANK(P148),ISBLANK(Q148)),"",  IF((Q148&lt;='Indices PF'!$D$47),  IF(('Funções Dados'!P148&lt;'Indices PF'!$E$50), P148*'Indices PF'!$J$47,  IF(('Funções Dados'!P148&lt;'Indices PF'!$F$50), P148*'Indices PF'!$K$47, P148*'Indices PF'!$L$47)),   IF((Q148&lt;='Indices PF'!$D$48),   IF(('Funções Dados'!P148&lt;'Indices PF'!$E$50), P148*'Indices PF'!$J$48,   IF(('Funções Dados'!P148&lt;'Indices PF'!$F$50), P148*'Indices PF'!$K$48, P148*'Indices PF'!$L$48)),    IF((Q148&gt;='Indices PF'!$D$49),    IF(('Funções Dados'!P148&lt;'Indices PF'!$E$50), P148*'Indices PF'!$J$49,    IF(('Funções Dados'!P148&lt;'Indices PF'!$F$50), P148*'Indices PF'!$K$49, P148*'Indices PF'!$L$49))))))</f>
        <v/>
      </c>
      <c r="V148" s="173"/>
      <c r="W148" s="174"/>
      <c r="X148" s="174"/>
      <c r="Y148" s="174"/>
      <c r="Z148" s="174"/>
      <c r="AA148" s="174"/>
      <c r="AB148" s="175"/>
      <c r="AC148" s="154"/>
      <c r="AD148" s="154"/>
      <c r="AE148" s="178"/>
      <c r="AF148" s="126"/>
      <c r="AG148" s="92"/>
      <c r="AH148" s="33"/>
    </row>
    <row r="149" customFormat="false" ht="12.75" hidden="false" customHeight="true" outlineLevel="0" collapsed="false">
      <c r="A149" s="87"/>
      <c r="B149" s="148"/>
      <c r="C149" s="126"/>
      <c r="D149" s="113"/>
      <c r="E149" s="114"/>
      <c r="F149" s="114"/>
      <c r="G149" s="114"/>
      <c r="H149" s="114"/>
      <c r="I149" s="115"/>
      <c r="J149" s="115"/>
      <c r="K149" s="114"/>
      <c r="L149" s="116"/>
      <c r="M149" s="131"/>
      <c r="N149" s="131"/>
      <c r="O149" s="131"/>
      <c r="P149" s="131"/>
      <c r="Q149" s="131"/>
      <c r="R149" s="119" t="str">
        <f aca="false">IF(AND(ISTEXT(T149),ISTEXT(U149)),"",SUM(T149:U149)*'Indices PF'!$E$54)</f>
        <v/>
      </c>
      <c r="S149" s="119" t="str">
        <f aca="false">IF(OR(ISBLANK(N149),ISBLANK(O149)),"",  IF(M149="ILF",   IF((O149&lt;='Indices PF'!$D$31),   IF(('Funções Dados'!N149&lt;'Indices PF'!$E$34), 'Indices PF'!$E$31,   IF(('Funções Dados'!N149&lt;'Indices PF'!$F$34), 'Indices PF'!$F$31, 'Indices PF'!$G$31)),    IF((O149&lt;='Indices PF'!$D$32),    IF(('Funções Dados'!N149&lt;'Indices PF'!$E$34), 'Indices PF'!$E$32,    IF(('Funções Dados'!N149&lt;'Indices PF'!$F$34), 'Indices PF'!$F$32, 'Indices PF'!$G$32)),     IF((O149&gt;='Indices PF'!$D$33),     IF(('Funções Dados'!N149&lt;'Indices PF'!$E$34), 'Indices PF'!$E$33,     IF(('Funções Dados'!N149&lt;'Indices PF'!$F$34), 'Indices PF'!$F$33, 'Indices PF'!$G$33))))),     IF((O149&lt;='Indices PF'!$D$39),      IF(('Funções Dados'!N149&lt;'Indices PF'!$E$42), 'Indices PF'!$E$39,      IF(('Funções Dados'!N149&lt;'Indices PF'!$F$42), 'Indices PF'!$F$39, 'Indices PF'!$G$39)),       IF((O149&lt;='Indices PF'!$D$40),       IF(('Funções Dados'!N149&lt;'Indices PF'!$E$42), 'Indices PF'!$E$40,       IF(('Funções Dados'!N149&lt;'Indices PF'!$F$42), 'Indices PF'!$F$40, 'Indices PF'!$G$40)),        IF((O149&gt;='Indices PF'!$D$41),        IF(('Funções Dados'!N149&lt;'Indices PF'!$E$42), 'Indices PF'!$E$41,        IF(('Funções Dados'!N149&lt;'Indices PF'!$F$42), 'Indices PF'!$F$41, 'Indices PF'!$G$41)))))))</f>
        <v/>
      </c>
      <c r="T149" s="120" t="str">
        <f aca="false">IF(OR(ISBLANK(N149),ISBLANK(O149)),"",  IF(M149="ILF",   IF((O149&lt;='Indices PF'!$D$31),   IF(('Funções Dados'!N149&lt;'Indices PF'!$E$34), N149*'Indices PF'!$J$31,   IF(('Funções Dados'!N149&lt;'Indices PF'!$F$34), N149*'Indices PF'!$K$31, N149*'Indices PF'!$L$31)),    IF((O149&lt;='Indices PF'!$D$32),    IF(('Funções Dados'!N149&lt;'Indices PF'!$E$34), N149*'Indices PF'!$J$32,    IF(('Funções Dados'!N149&lt;'Indices PF'!$F$34), N149*'Indices PF'!$K$32, N149*'Indices PF'!$L$32)),     IF((O149&gt;='Indices PF'!$D$33),     IF(('Funções Dados'!N149&lt;'Indices PF'!$E$34), N149*'Indices PF'!$J$33,     IF(('Funções Dados'!N149&lt;'Indices PF'!$F$34), N149*'Indices PF'!$K$33, N149*'Indices PF'!$L$33))))),     IF((O149&lt;='Indices PF'!$D$39),      IF(('Funções Dados'!N149&lt;'Indices PF'!$E$42), N149*'Indices PF'!$J$39,      IF(('Funções Dados'!N149&lt;'Indices PF'!$F$42), N149*'Indices PF'!$K$39, N149*'Indices PF'!$L$39)),       IF((O149&lt;='Indices PF'!$D$40),       IF(('Funções Dados'!N149&lt;'Indices PF'!$E$42), N149*'Indices PF'!$J$40,       IF(('Funções Dados'!N149&lt;'Indices PF'!$F$42), N149*'Indices PF'!$K$40, N149*'Indices PF'!$L$40)),        IF((O149&gt;='Indices PF'!$D$41),        IF(('Funções Dados'!N149&lt;'Indices PF'!$E$42), N149*'Indices PF'!$J$41,        IF(('Funções Dados'!N149&lt;'Indices PF'!$F$42), N149*'Indices PF'!$K$41, N149*'Indices PF'!$L$41)))))))</f>
        <v/>
      </c>
      <c r="U149" s="120" t="str">
        <f aca="false">IF(OR(ISBLANK(P149),ISBLANK(Q149)),"",  IF((Q149&lt;='Indices PF'!$D$47),  IF(('Funções Dados'!P149&lt;'Indices PF'!$E$50), P149*'Indices PF'!$J$47,  IF(('Funções Dados'!P149&lt;'Indices PF'!$F$50), P149*'Indices PF'!$K$47, P149*'Indices PF'!$L$47)),   IF((Q149&lt;='Indices PF'!$D$48),   IF(('Funções Dados'!P149&lt;'Indices PF'!$E$50), P149*'Indices PF'!$J$48,   IF(('Funções Dados'!P149&lt;'Indices PF'!$F$50), P149*'Indices PF'!$K$48, P149*'Indices PF'!$L$48)),    IF((Q149&gt;='Indices PF'!$D$49),    IF(('Funções Dados'!P149&lt;'Indices PF'!$E$50), P149*'Indices PF'!$J$49,    IF(('Funções Dados'!P149&lt;'Indices PF'!$F$50), P149*'Indices PF'!$K$49, P149*'Indices PF'!$L$49))))))</f>
        <v/>
      </c>
      <c r="V149" s="173"/>
      <c r="W149" s="174"/>
      <c r="X149" s="174"/>
      <c r="Y149" s="174"/>
      <c r="Z149" s="174"/>
      <c r="AA149" s="174"/>
      <c r="AB149" s="175"/>
      <c r="AC149" s="154"/>
      <c r="AD149" s="154"/>
      <c r="AE149" s="178"/>
      <c r="AF149" s="126"/>
      <c r="AG149" s="92"/>
      <c r="AH149" s="33"/>
    </row>
    <row r="150" customFormat="false" ht="12.75" hidden="false" customHeight="true" outlineLevel="0" collapsed="false">
      <c r="A150" s="87"/>
      <c r="B150" s="148"/>
      <c r="C150" s="126"/>
      <c r="D150" s="113"/>
      <c r="E150" s="114"/>
      <c r="F150" s="114"/>
      <c r="G150" s="114"/>
      <c r="H150" s="114"/>
      <c r="I150" s="115"/>
      <c r="J150" s="115"/>
      <c r="K150" s="114"/>
      <c r="L150" s="116"/>
      <c r="M150" s="131"/>
      <c r="N150" s="131"/>
      <c r="O150" s="131"/>
      <c r="P150" s="131"/>
      <c r="Q150" s="131"/>
      <c r="R150" s="119" t="str">
        <f aca="false">IF(AND(ISTEXT(T150),ISTEXT(U150)),"",SUM(T150:U150)*'Indices PF'!$E$54)</f>
        <v/>
      </c>
      <c r="S150" s="119" t="str">
        <f aca="false">IF(OR(ISBLANK(N150),ISBLANK(O150)),"",  IF(M150="ILF",   IF((O150&lt;='Indices PF'!$D$31),   IF(('Funções Dados'!N150&lt;'Indices PF'!$E$34), 'Indices PF'!$E$31,   IF(('Funções Dados'!N150&lt;'Indices PF'!$F$34), 'Indices PF'!$F$31, 'Indices PF'!$G$31)),    IF((O150&lt;='Indices PF'!$D$32),    IF(('Funções Dados'!N150&lt;'Indices PF'!$E$34), 'Indices PF'!$E$32,    IF(('Funções Dados'!N150&lt;'Indices PF'!$F$34), 'Indices PF'!$F$32, 'Indices PF'!$G$32)),     IF((O150&gt;='Indices PF'!$D$33),     IF(('Funções Dados'!N150&lt;'Indices PF'!$E$34), 'Indices PF'!$E$33,     IF(('Funções Dados'!N150&lt;'Indices PF'!$F$34), 'Indices PF'!$F$33, 'Indices PF'!$G$33))))),     IF((O150&lt;='Indices PF'!$D$39),      IF(('Funções Dados'!N150&lt;'Indices PF'!$E$42), 'Indices PF'!$E$39,      IF(('Funções Dados'!N150&lt;'Indices PF'!$F$42), 'Indices PF'!$F$39, 'Indices PF'!$G$39)),       IF((O150&lt;='Indices PF'!$D$40),       IF(('Funções Dados'!N150&lt;'Indices PF'!$E$42), 'Indices PF'!$E$40,       IF(('Funções Dados'!N150&lt;'Indices PF'!$F$42), 'Indices PF'!$F$40, 'Indices PF'!$G$40)),        IF((O150&gt;='Indices PF'!$D$41),        IF(('Funções Dados'!N150&lt;'Indices PF'!$E$42), 'Indices PF'!$E$41,        IF(('Funções Dados'!N150&lt;'Indices PF'!$F$42), 'Indices PF'!$F$41, 'Indices PF'!$G$41)))))))</f>
        <v/>
      </c>
      <c r="T150" s="120" t="str">
        <f aca="false">IF(OR(ISBLANK(N150),ISBLANK(O150)),"",  IF(M150="ILF",   IF((O150&lt;='Indices PF'!$D$31),   IF(('Funções Dados'!N150&lt;'Indices PF'!$E$34), N150*'Indices PF'!$J$31,   IF(('Funções Dados'!N150&lt;'Indices PF'!$F$34), N150*'Indices PF'!$K$31, N150*'Indices PF'!$L$31)),    IF((O150&lt;='Indices PF'!$D$32),    IF(('Funções Dados'!N150&lt;'Indices PF'!$E$34), N150*'Indices PF'!$J$32,    IF(('Funções Dados'!N150&lt;'Indices PF'!$F$34), N150*'Indices PF'!$K$32, N150*'Indices PF'!$L$32)),     IF((O150&gt;='Indices PF'!$D$33),     IF(('Funções Dados'!N150&lt;'Indices PF'!$E$34), N150*'Indices PF'!$J$33,     IF(('Funções Dados'!N150&lt;'Indices PF'!$F$34), N150*'Indices PF'!$K$33, N150*'Indices PF'!$L$33))))),     IF((O150&lt;='Indices PF'!$D$39),      IF(('Funções Dados'!N150&lt;'Indices PF'!$E$42), N150*'Indices PF'!$J$39,      IF(('Funções Dados'!N150&lt;'Indices PF'!$F$42), N150*'Indices PF'!$K$39, N150*'Indices PF'!$L$39)),       IF((O150&lt;='Indices PF'!$D$40),       IF(('Funções Dados'!N150&lt;'Indices PF'!$E$42), N150*'Indices PF'!$J$40,       IF(('Funções Dados'!N150&lt;'Indices PF'!$F$42), N150*'Indices PF'!$K$40, N150*'Indices PF'!$L$40)),        IF((O150&gt;='Indices PF'!$D$41),        IF(('Funções Dados'!N150&lt;'Indices PF'!$E$42), N150*'Indices PF'!$J$41,        IF(('Funções Dados'!N150&lt;'Indices PF'!$F$42), N150*'Indices PF'!$K$41, N150*'Indices PF'!$L$41)))))))</f>
        <v/>
      </c>
      <c r="U150" s="120" t="str">
        <f aca="false">IF(OR(ISBLANK(P150),ISBLANK(Q150)),"",  IF((Q150&lt;='Indices PF'!$D$47),  IF(('Funções Dados'!P150&lt;'Indices PF'!$E$50), P150*'Indices PF'!$J$47,  IF(('Funções Dados'!P150&lt;'Indices PF'!$F$50), P150*'Indices PF'!$K$47, P150*'Indices PF'!$L$47)),   IF((Q150&lt;='Indices PF'!$D$48),   IF(('Funções Dados'!P150&lt;'Indices PF'!$E$50), P150*'Indices PF'!$J$48,   IF(('Funções Dados'!P150&lt;'Indices PF'!$F$50), P150*'Indices PF'!$K$48, P150*'Indices PF'!$L$48)),    IF((Q150&gt;='Indices PF'!$D$49),    IF(('Funções Dados'!P150&lt;'Indices PF'!$E$50), P150*'Indices PF'!$J$49,    IF(('Funções Dados'!P150&lt;'Indices PF'!$F$50), P150*'Indices PF'!$K$49, P150*'Indices PF'!$L$49))))))</f>
        <v/>
      </c>
      <c r="V150" s="173"/>
      <c r="W150" s="174"/>
      <c r="X150" s="174"/>
      <c r="Y150" s="174"/>
      <c r="Z150" s="174"/>
      <c r="AA150" s="174"/>
      <c r="AB150" s="175"/>
      <c r="AC150" s="154"/>
      <c r="AD150" s="154"/>
      <c r="AE150" s="178"/>
      <c r="AF150" s="126"/>
      <c r="AG150" s="92"/>
      <c r="AH150" s="33"/>
    </row>
    <row r="151" customFormat="false" ht="12.75" hidden="false" customHeight="true" outlineLevel="0" collapsed="false">
      <c r="A151" s="87"/>
      <c r="B151" s="148"/>
      <c r="C151" s="126"/>
      <c r="D151" s="113"/>
      <c r="E151" s="114"/>
      <c r="F151" s="114"/>
      <c r="G151" s="114"/>
      <c r="H151" s="114"/>
      <c r="I151" s="115"/>
      <c r="J151" s="115"/>
      <c r="K151" s="114"/>
      <c r="L151" s="116"/>
      <c r="M151" s="131"/>
      <c r="N151" s="131"/>
      <c r="O151" s="131"/>
      <c r="P151" s="131"/>
      <c r="Q151" s="131"/>
      <c r="R151" s="119" t="str">
        <f aca="false">IF(AND(ISTEXT(T151),ISTEXT(U151)),"",SUM(T151:U151)*'Indices PF'!$E$54)</f>
        <v/>
      </c>
      <c r="S151" s="119" t="str">
        <f aca="false">IF(OR(ISBLANK(N151),ISBLANK(O151)),"",  IF(M151="ILF",   IF((O151&lt;='Indices PF'!$D$31),   IF(('Funções Dados'!N151&lt;'Indices PF'!$E$34), 'Indices PF'!$E$31,   IF(('Funções Dados'!N151&lt;'Indices PF'!$F$34), 'Indices PF'!$F$31, 'Indices PF'!$G$31)),    IF((O151&lt;='Indices PF'!$D$32),    IF(('Funções Dados'!N151&lt;'Indices PF'!$E$34), 'Indices PF'!$E$32,    IF(('Funções Dados'!N151&lt;'Indices PF'!$F$34), 'Indices PF'!$F$32, 'Indices PF'!$G$32)),     IF((O151&gt;='Indices PF'!$D$33),     IF(('Funções Dados'!N151&lt;'Indices PF'!$E$34), 'Indices PF'!$E$33,     IF(('Funções Dados'!N151&lt;'Indices PF'!$F$34), 'Indices PF'!$F$33, 'Indices PF'!$G$33))))),     IF((O151&lt;='Indices PF'!$D$39),      IF(('Funções Dados'!N151&lt;'Indices PF'!$E$42), 'Indices PF'!$E$39,      IF(('Funções Dados'!N151&lt;'Indices PF'!$F$42), 'Indices PF'!$F$39, 'Indices PF'!$G$39)),       IF((O151&lt;='Indices PF'!$D$40),       IF(('Funções Dados'!N151&lt;'Indices PF'!$E$42), 'Indices PF'!$E$40,       IF(('Funções Dados'!N151&lt;'Indices PF'!$F$42), 'Indices PF'!$F$40, 'Indices PF'!$G$40)),        IF((O151&gt;='Indices PF'!$D$41),        IF(('Funções Dados'!N151&lt;'Indices PF'!$E$42), 'Indices PF'!$E$41,        IF(('Funções Dados'!N151&lt;'Indices PF'!$F$42), 'Indices PF'!$F$41, 'Indices PF'!$G$41)))))))</f>
        <v/>
      </c>
      <c r="T151" s="120" t="str">
        <f aca="false">IF(OR(ISBLANK(N151),ISBLANK(O151)),"",  IF(M151="ILF",   IF((O151&lt;='Indices PF'!$D$31),   IF(('Funções Dados'!N151&lt;'Indices PF'!$E$34), N151*'Indices PF'!$J$31,   IF(('Funções Dados'!N151&lt;'Indices PF'!$F$34), N151*'Indices PF'!$K$31, N151*'Indices PF'!$L$31)),    IF((O151&lt;='Indices PF'!$D$32),    IF(('Funções Dados'!N151&lt;'Indices PF'!$E$34), N151*'Indices PF'!$J$32,    IF(('Funções Dados'!N151&lt;'Indices PF'!$F$34), N151*'Indices PF'!$K$32, N151*'Indices PF'!$L$32)),     IF((O151&gt;='Indices PF'!$D$33),     IF(('Funções Dados'!N151&lt;'Indices PF'!$E$34), N151*'Indices PF'!$J$33,     IF(('Funções Dados'!N151&lt;'Indices PF'!$F$34), N151*'Indices PF'!$K$33, N151*'Indices PF'!$L$33))))),     IF((O151&lt;='Indices PF'!$D$39),      IF(('Funções Dados'!N151&lt;'Indices PF'!$E$42), N151*'Indices PF'!$J$39,      IF(('Funções Dados'!N151&lt;'Indices PF'!$F$42), N151*'Indices PF'!$K$39, N151*'Indices PF'!$L$39)),       IF((O151&lt;='Indices PF'!$D$40),       IF(('Funções Dados'!N151&lt;'Indices PF'!$E$42), N151*'Indices PF'!$J$40,       IF(('Funções Dados'!N151&lt;'Indices PF'!$F$42), N151*'Indices PF'!$K$40, N151*'Indices PF'!$L$40)),        IF((O151&gt;='Indices PF'!$D$41),        IF(('Funções Dados'!N151&lt;'Indices PF'!$E$42), N151*'Indices PF'!$J$41,        IF(('Funções Dados'!N151&lt;'Indices PF'!$F$42), N151*'Indices PF'!$K$41, N151*'Indices PF'!$L$41)))))))</f>
        <v/>
      </c>
      <c r="U151" s="120" t="str">
        <f aca="false">IF(OR(ISBLANK(P151),ISBLANK(Q151)),"",  IF((Q151&lt;='Indices PF'!$D$47),  IF(('Funções Dados'!P151&lt;'Indices PF'!$E$50), P151*'Indices PF'!$J$47,  IF(('Funções Dados'!P151&lt;'Indices PF'!$F$50), P151*'Indices PF'!$K$47, P151*'Indices PF'!$L$47)),   IF((Q151&lt;='Indices PF'!$D$48),   IF(('Funções Dados'!P151&lt;'Indices PF'!$E$50), P151*'Indices PF'!$J$48,   IF(('Funções Dados'!P151&lt;'Indices PF'!$F$50), P151*'Indices PF'!$K$48, P151*'Indices PF'!$L$48)),    IF((Q151&gt;='Indices PF'!$D$49),    IF(('Funções Dados'!P151&lt;'Indices PF'!$E$50), P151*'Indices PF'!$J$49,    IF(('Funções Dados'!P151&lt;'Indices PF'!$F$50), P151*'Indices PF'!$K$49, P151*'Indices PF'!$L$49))))))</f>
        <v/>
      </c>
      <c r="V151" s="173"/>
      <c r="W151" s="174"/>
      <c r="X151" s="174"/>
      <c r="Y151" s="174"/>
      <c r="Z151" s="174"/>
      <c r="AA151" s="174"/>
      <c r="AB151" s="175"/>
      <c r="AC151" s="154"/>
      <c r="AD151" s="154"/>
      <c r="AE151" s="178"/>
      <c r="AF151" s="126"/>
      <c r="AG151" s="92"/>
      <c r="AH151" s="33"/>
    </row>
    <row r="152" customFormat="false" ht="12.75" hidden="false" customHeight="true" outlineLevel="0" collapsed="false">
      <c r="A152" s="87"/>
      <c r="B152" s="148"/>
      <c r="C152" s="126"/>
      <c r="D152" s="113"/>
      <c r="E152" s="114"/>
      <c r="F152" s="114"/>
      <c r="G152" s="114"/>
      <c r="H152" s="114"/>
      <c r="I152" s="115"/>
      <c r="J152" s="115"/>
      <c r="K152" s="114"/>
      <c r="L152" s="116"/>
      <c r="M152" s="131"/>
      <c r="N152" s="131"/>
      <c r="O152" s="131"/>
      <c r="P152" s="131"/>
      <c r="Q152" s="131"/>
      <c r="R152" s="119" t="str">
        <f aca="false">IF(AND(ISTEXT(T152),ISTEXT(U152)),"",SUM(T152:U152)*'Indices PF'!$E$54)</f>
        <v/>
      </c>
      <c r="S152" s="119" t="str">
        <f aca="false">IF(OR(ISBLANK(N152),ISBLANK(O152)),"",  IF(M152="ILF",   IF((O152&lt;='Indices PF'!$D$31),   IF(('Funções Dados'!N152&lt;'Indices PF'!$E$34), 'Indices PF'!$E$31,   IF(('Funções Dados'!N152&lt;'Indices PF'!$F$34), 'Indices PF'!$F$31, 'Indices PF'!$G$31)),    IF((O152&lt;='Indices PF'!$D$32),    IF(('Funções Dados'!N152&lt;'Indices PF'!$E$34), 'Indices PF'!$E$32,    IF(('Funções Dados'!N152&lt;'Indices PF'!$F$34), 'Indices PF'!$F$32, 'Indices PF'!$G$32)),     IF((O152&gt;='Indices PF'!$D$33),     IF(('Funções Dados'!N152&lt;'Indices PF'!$E$34), 'Indices PF'!$E$33,     IF(('Funções Dados'!N152&lt;'Indices PF'!$F$34), 'Indices PF'!$F$33, 'Indices PF'!$G$33))))),     IF((O152&lt;='Indices PF'!$D$39),      IF(('Funções Dados'!N152&lt;'Indices PF'!$E$42), 'Indices PF'!$E$39,      IF(('Funções Dados'!N152&lt;'Indices PF'!$F$42), 'Indices PF'!$F$39, 'Indices PF'!$G$39)),       IF((O152&lt;='Indices PF'!$D$40),       IF(('Funções Dados'!N152&lt;'Indices PF'!$E$42), 'Indices PF'!$E$40,       IF(('Funções Dados'!N152&lt;'Indices PF'!$F$42), 'Indices PF'!$F$40, 'Indices PF'!$G$40)),        IF((O152&gt;='Indices PF'!$D$41),        IF(('Funções Dados'!N152&lt;'Indices PF'!$E$42), 'Indices PF'!$E$41,        IF(('Funções Dados'!N152&lt;'Indices PF'!$F$42), 'Indices PF'!$F$41, 'Indices PF'!$G$41)))))))</f>
        <v/>
      </c>
      <c r="T152" s="120" t="str">
        <f aca="false">IF(OR(ISBLANK(N152),ISBLANK(O152)),"",  IF(M152="ILF",   IF((O152&lt;='Indices PF'!$D$31),   IF(('Funções Dados'!N152&lt;'Indices PF'!$E$34), N152*'Indices PF'!$J$31,   IF(('Funções Dados'!N152&lt;'Indices PF'!$F$34), N152*'Indices PF'!$K$31, N152*'Indices PF'!$L$31)),    IF((O152&lt;='Indices PF'!$D$32),    IF(('Funções Dados'!N152&lt;'Indices PF'!$E$34), N152*'Indices PF'!$J$32,    IF(('Funções Dados'!N152&lt;'Indices PF'!$F$34), N152*'Indices PF'!$K$32, N152*'Indices PF'!$L$32)),     IF((O152&gt;='Indices PF'!$D$33),     IF(('Funções Dados'!N152&lt;'Indices PF'!$E$34), N152*'Indices PF'!$J$33,     IF(('Funções Dados'!N152&lt;'Indices PF'!$F$34), N152*'Indices PF'!$K$33, N152*'Indices PF'!$L$33))))),     IF((O152&lt;='Indices PF'!$D$39),      IF(('Funções Dados'!N152&lt;'Indices PF'!$E$42), N152*'Indices PF'!$J$39,      IF(('Funções Dados'!N152&lt;'Indices PF'!$F$42), N152*'Indices PF'!$K$39, N152*'Indices PF'!$L$39)),       IF((O152&lt;='Indices PF'!$D$40),       IF(('Funções Dados'!N152&lt;'Indices PF'!$E$42), N152*'Indices PF'!$J$40,       IF(('Funções Dados'!N152&lt;'Indices PF'!$F$42), N152*'Indices PF'!$K$40, N152*'Indices PF'!$L$40)),        IF((O152&gt;='Indices PF'!$D$41),        IF(('Funções Dados'!N152&lt;'Indices PF'!$E$42), N152*'Indices PF'!$J$41,        IF(('Funções Dados'!N152&lt;'Indices PF'!$F$42), N152*'Indices PF'!$K$41, N152*'Indices PF'!$L$41)))))))</f>
        <v/>
      </c>
      <c r="U152" s="120" t="str">
        <f aca="false">IF(OR(ISBLANK(P152),ISBLANK(Q152)),"",  IF((Q152&lt;='Indices PF'!$D$47),  IF(('Funções Dados'!P152&lt;'Indices PF'!$E$50), P152*'Indices PF'!$J$47,  IF(('Funções Dados'!P152&lt;'Indices PF'!$F$50), P152*'Indices PF'!$K$47, P152*'Indices PF'!$L$47)),   IF((Q152&lt;='Indices PF'!$D$48),   IF(('Funções Dados'!P152&lt;'Indices PF'!$E$50), P152*'Indices PF'!$J$48,   IF(('Funções Dados'!P152&lt;'Indices PF'!$F$50), P152*'Indices PF'!$K$48, P152*'Indices PF'!$L$48)),    IF((Q152&gt;='Indices PF'!$D$49),    IF(('Funções Dados'!P152&lt;'Indices PF'!$E$50), P152*'Indices PF'!$J$49,    IF(('Funções Dados'!P152&lt;'Indices PF'!$F$50), P152*'Indices PF'!$K$49, P152*'Indices PF'!$L$49))))))</f>
        <v/>
      </c>
      <c r="V152" s="173"/>
      <c r="W152" s="174"/>
      <c r="X152" s="174"/>
      <c r="Y152" s="174"/>
      <c r="Z152" s="174"/>
      <c r="AA152" s="174"/>
      <c r="AB152" s="175"/>
      <c r="AC152" s="154"/>
      <c r="AD152" s="154"/>
      <c r="AE152" s="178"/>
      <c r="AF152" s="126"/>
      <c r="AG152" s="92"/>
      <c r="AH152" s="33"/>
    </row>
    <row r="153" customFormat="false" ht="12.75" hidden="false" customHeight="true" outlineLevel="0" collapsed="false">
      <c r="A153" s="87"/>
      <c r="B153" s="148"/>
      <c r="C153" s="126"/>
      <c r="D153" s="113"/>
      <c r="E153" s="114"/>
      <c r="F153" s="114"/>
      <c r="G153" s="114"/>
      <c r="H153" s="114"/>
      <c r="I153" s="115"/>
      <c r="J153" s="115"/>
      <c r="K153" s="114"/>
      <c r="L153" s="116"/>
      <c r="M153" s="131"/>
      <c r="N153" s="131"/>
      <c r="O153" s="131"/>
      <c r="P153" s="131"/>
      <c r="Q153" s="131"/>
      <c r="R153" s="119" t="str">
        <f aca="false">IF(AND(ISTEXT(T153),ISTEXT(U153)),"",SUM(T153:U153)*'Indices PF'!$E$54)</f>
        <v/>
      </c>
      <c r="S153" s="119" t="str">
        <f aca="false">IF(OR(ISBLANK(N153),ISBLANK(O153)),"",  IF(M153="ILF",   IF((O153&lt;='Indices PF'!$D$31),   IF(('Funções Dados'!N153&lt;'Indices PF'!$E$34), 'Indices PF'!$E$31,   IF(('Funções Dados'!N153&lt;'Indices PF'!$F$34), 'Indices PF'!$F$31, 'Indices PF'!$G$31)),    IF((O153&lt;='Indices PF'!$D$32),    IF(('Funções Dados'!N153&lt;'Indices PF'!$E$34), 'Indices PF'!$E$32,    IF(('Funções Dados'!N153&lt;'Indices PF'!$F$34), 'Indices PF'!$F$32, 'Indices PF'!$G$32)),     IF((O153&gt;='Indices PF'!$D$33),     IF(('Funções Dados'!N153&lt;'Indices PF'!$E$34), 'Indices PF'!$E$33,     IF(('Funções Dados'!N153&lt;'Indices PF'!$F$34), 'Indices PF'!$F$33, 'Indices PF'!$G$33))))),     IF((O153&lt;='Indices PF'!$D$39),      IF(('Funções Dados'!N153&lt;'Indices PF'!$E$42), 'Indices PF'!$E$39,      IF(('Funções Dados'!N153&lt;'Indices PF'!$F$42), 'Indices PF'!$F$39, 'Indices PF'!$G$39)),       IF((O153&lt;='Indices PF'!$D$40),       IF(('Funções Dados'!N153&lt;'Indices PF'!$E$42), 'Indices PF'!$E$40,       IF(('Funções Dados'!N153&lt;'Indices PF'!$F$42), 'Indices PF'!$F$40, 'Indices PF'!$G$40)),        IF((O153&gt;='Indices PF'!$D$41),        IF(('Funções Dados'!N153&lt;'Indices PF'!$E$42), 'Indices PF'!$E$41,        IF(('Funções Dados'!N153&lt;'Indices PF'!$F$42), 'Indices PF'!$F$41, 'Indices PF'!$G$41)))))))</f>
        <v/>
      </c>
      <c r="T153" s="120" t="str">
        <f aca="false">IF(OR(ISBLANK(N153),ISBLANK(O153)),"",  IF(M153="ILF",   IF((O153&lt;='Indices PF'!$D$31),   IF(('Funções Dados'!N153&lt;'Indices PF'!$E$34), N153*'Indices PF'!$J$31,   IF(('Funções Dados'!N153&lt;'Indices PF'!$F$34), N153*'Indices PF'!$K$31, N153*'Indices PF'!$L$31)),    IF((O153&lt;='Indices PF'!$D$32),    IF(('Funções Dados'!N153&lt;'Indices PF'!$E$34), N153*'Indices PF'!$J$32,    IF(('Funções Dados'!N153&lt;'Indices PF'!$F$34), N153*'Indices PF'!$K$32, N153*'Indices PF'!$L$32)),     IF((O153&gt;='Indices PF'!$D$33),     IF(('Funções Dados'!N153&lt;'Indices PF'!$E$34), N153*'Indices PF'!$J$33,     IF(('Funções Dados'!N153&lt;'Indices PF'!$F$34), N153*'Indices PF'!$K$33, N153*'Indices PF'!$L$33))))),     IF((O153&lt;='Indices PF'!$D$39),      IF(('Funções Dados'!N153&lt;'Indices PF'!$E$42), N153*'Indices PF'!$J$39,      IF(('Funções Dados'!N153&lt;'Indices PF'!$F$42), N153*'Indices PF'!$K$39, N153*'Indices PF'!$L$39)),       IF((O153&lt;='Indices PF'!$D$40),       IF(('Funções Dados'!N153&lt;'Indices PF'!$E$42), N153*'Indices PF'!$J$40,       IF(('Funções Dados'!N153&lt;'Indices PF'!$F$42), N153*'Indices PF'!$K$40, N153*'Indices PF'!$L$40)),        IF((O153&gt;='Indices PF'!$D$41),        IF(('Funções Dados'!N153&lt;'Indices PF'!$E$42), N153*'Indices PF'!$J$41,        IF(('Funções Dados'!N153&lt;'Indices PF'!$F$42), N153*'Indices PF'!$K$41, N153*'Indices PF'!$L$41)))))))</f>
        <v/>
      </c>
      <c r="U153" s="120" t="str">
        <f aca="false">IF(OR(ISBLANK(P153),ISBLANK(Q153)),"",  IF((Q153&lt;='Indices PF'!$D$47),  IF(('Funções Dados'!P153&lt;'Indices PF'!$E$50), P153*'Indices PF'!$J$47,  IF(('Funções Dados'!P153&lt;'Indices PF'!$F$50), P153*'Indices PF'!$K$47, P153*'Indices PF'!$L$47)),   IF((Q153&lt;='Indices PF'!$D$48),   IF(('Funções Dados'!P153&lt;'Indices PF'!$E$50), P153*'Indices PF'!$J$48,   IF(('Funções Dados'!P153&lt;'Indices PF'!$F$50), P153*'Indices PF'!$K$48, P153*'Indices PF'!$L$48)),    IF((Q153&gt;='Indices PF'!$D$49),    IF(('Funções Dados'!P153&lt;'Indices PF'!$E$50), P153*'Indices PF'!$J$49,    IF(('Funções Dados'!P153&lt;'Indices PF'!$F$50), P153*'Indices PF'!$K$49, P153*'Indices PF'!$L$49))))))</f>
        <v/>
      </c>
      <c r="V153" s="173"/>
      <c r="W153" s="174"/>
      <c r="X153" s="174"/>
      <c r="Y153" s="174"/>
      <c r="Z153" s="174"/>
      <c r="AA153" s="174"/>
      <c r="AB153" s="175"/>
      <c r="AC153" s="154"/>
      <c r="AD153" s="154"/>
      <c r="AE153" s="178"/>
      <c r="AF153" s="126"/>
      <c r="AG153" s="92"/>
      <c r="AH153" s="33"/>
    </row>
    <row r="154" customFormat="false" ht="12.75" hidden="false" customHeight="true" outlineLevel="0" collapsed="false">
      <c r="A154" s="87"/>
      <c r="B154" s="148"/>
      <c r="C154" s="126"/>
      <c r="D154" s="113"/>
      <c r="E154" s="114"/>
      <c r="F154" s="114"/>
      <c r="G154" s="114"/>
      <c r="H154" s="114"/>
      <c r="I154" s="115"/>
      <c r="J154" s="115"/>
      <c r="K154" s="114"/>
      <c r="L154" s="116"/>
      <c r="M154" s="131"/>
      <c r="N154" s="131"/>
      <c r="O154" s="131"/>
      <c r="P154" s="131"/>
      <c r="Q154" s="131"/>
      <c r="R154" s="119" t="str">
        <f aca="false">IF(AND(ISTEXT(T154),ISTEXT(U154)),"",SUM(T154:U154)*'Indices PF'!$E$54)</f>
        <v/>
      </c>
      <c r="S154" s="119" t="str">
        <f aca="false">IF(OR(ISBLANK(N154),ISBLANK(O154)),"",  IF(M154="ILF",   IF((O154&lt;='Indices PF'!$D$31),   IF(('Funções Dados'!N154&lt;'Indices PF'!$E$34), 'Indices PF'!$E$31,   IF(('Funções Dados'!N154&lt;'Indices PF'!$F$34), 'Indices PF'!$F$31, 'Indices PF'!$G$31)),    IF((O154&lt;='Indices PF'!$D$32),    IF(('Funções Dados'!N154&lt;'Indices PF'!$E$34), 'Indices PF'!$E$32,    IF(('Funções Dados'!N154&lt;'Indices PF'!$F$34), 'Indices PF'!$F$32, 'Indices PF'!$G$32)),     IF((O154&gt;='Indices PF'!$D$33),     IF(('Funções Dados'!N154&lt;'Indices PF'!$E$34), 'Indices PF'!$E$33,     IF(('Funções Dados'!N154&lt;'Indices PF'!$F$34), 'Indices PF'!$F$33, 'Indices PF'!$G$33))))),     IF((O154&lt;='Indices PF'!$D$39),      IF(('Funções Dados'!N154&lt;'Indices PF'!$E$42), 'Indices PF'!$E$39,      IF(('Funções Dados'!N154&lt;'Indices PF'!$F$42), 'Indices PF'!$F$39, 'Indices PF'!$G$39)),       IF((O154&lt;='Indices PF'!$D$40),       IF(('Funções Dados'!N154&lt;'Indices PF'!$E$42), 'Indices PF'!$E$40,       IF(('Funções Dados'!N154&lt;'Indices PF'!$F$42), 'Indices PF'!$F$40, 'Indices PF'!$G$40)),        IF((O154&gt;='Indices PF'!$D$41),        IF(('Funções Dados'!N154&lt;'Indices PF'!$E$42), 'Indices PF'!$E$41,        IF(('Funções Dados'!N154&lt;'Indices PF'!$F$42), 'Indices PF'!$F$41, 'Indices PF'!$G$41)))))))</f>
        <v/>
      </c>
      <c r="T154" s="120" t="str">
        <f aca="false">IF(OR(ISBLANK(N154),ISBLANK(O154)),"",  IF(M154="ILF",   IF((O154&lt;='Indices PF'!$D$31),   IF(('Funções Dados'!N154&lt;'Indices PF'!$E$34), N154*'Indices PF'!$J$31,   IF(('Funções Dados'!N154&lt;'Indices PF'!$F$34), N154*'Indices PF'!$K$31, N154*'Indices PF'!$L$31)),    IF((O154&lt;='Indices PF'!$D$32),    IF(('Funções Dados'!N154&lt;'Indices PF'!$E$34), N154*'Indices PF'!$J$32,    IF(('Funções Dados'!N154&lt;'Indices PF'!$F$34), N154*'Indices PF'!$K$32, N154*'Indices PF'!$L$32)),     IF((O154&gt;='Indices PF'!$D$33),     IF(('Funções Dados'!N154&lt;'Indices PF'!$E$34), N154*'Indices PF'!$J$33,     IF(('Funções Dados'!N154&lt;'Indices PF'!$F$34), N154*'Indices PF'!$K$33, N154*'Indices PF'!$L$33))))),     IF((O154&lt;='Indices PF'!$D$39),      IF(('Funções Dados'!N154&lt;'Indices PF'!$E$42), N154*'Indices PF'!$J$39,      IF(('Funções Dados'!N154&lt;'Indices PF'!$F$42), N154*'Indices PF'!$K$39, N154*'Indices PF'!$L$39)),       IF((O154&lt;='Indices PF'!$D$40),       IF(('Funções Dados'!N154&lt;'Indices PF'!$E$42), N154*'Indices PF'!$J$40,       IF(('Funções Dados'!N154&lt;'Indices PF'!$F$42), N154*'Indices PF'!$K$40, N154*'Indices PF'!$L$40)),        IF((O154&gt;='Indices PF'!$D$41),        IF(('Funções Dados'!N154&lt;'Indices PF'!$E$42), N154*'Indices PF'!$J$41,        IF(('Funções Dados'!N154&lt;'Indices PF'!$F$42), N154*'Indices PF'!$K$41, N154*'Indices PF'!$L$41)))))))</f>
        <v/>
      </c>
      <c r="U154" s="120" t="str">
        <f aca="false">IF(OR(ISBLANK(P154),ISBLANK(Q154)),"",  IF((Q154&lt;='Indices PF'!$D$47),  IF(('Funções Dados'!P154&lt;'Indices PF'!$E$50), P154*'Indices PF'!$J$47,  IF(('Funções Dados'!P154&lt;'Indices PF'!$F$50), P154*'Indices PF'!$K$47, P154*'Indices PF'!$L$47)),   IF((Q154&lt;='Indices PF'!$D$48),   IF(('Funções Dados'!P154&lt;'Indices PF'!$E$50), P154*'Indices PF'!$J$48,   IF(('Funções Dados'!P154&lt;'Indices PF'!$F$50), P154*'Indices PF'!$K$48, P154*'Indices PF'!$L$48)),    IF((Q154&gt;='Indices PF'!$D$49),    IF(('Funções Dados'!P154&lt;'Indices PF'!$E$50), P154*'Indices PF'!$J$49,    IF(('Funções Dados'!P154&lt;'Indices PF'!$F$50), P154*'Indices PF'!$K$49, P154*'Indices PF'!$L$49))))))</f>
        <v/>
      </c>
      <c r="V154" s="173"/>
      <c r="W154" s="174"/>
      <c r="X154" s="174"/>
      <c r="Y154" s="174"/>
      <c r="Z154" s="174"/>
      <c r="AA154" s="174"/>
      <c r="AB154" s="175"/>
      <c r="AC154" s="154"/>
      <c r="AD154" s="154"/>
      <c r="AE154" s="178"/>
      <c r="AF154" s="126"/>
      <c r="AG154" s="92"/>
      <c r="AH154" s="33"/>
    </row>
    <row r="155" customFormat="false" ht="12.75" hidden="false" customHeight="true" outlineLevel="0" collapsed="false">
      <c r="A155" s="87"/>
      <c r="B155" s="148"/>
      <c r="C155" s="126"/>
      <c r="D155" s="113"/>
      <c r="E155" s="114"/>
      <c r="F155" s="114"/>
      <c r="G155" s="114"/>
      <c r="H155" s="114"/>
      <c r="I155" s="115"/>
      <c r="J155" s="115"/>
      <c r="K155" s="114"/>
      <c r="L155" s="116"/>
      <c r="M155" s="131"/>
      <c r="N155" s="131"/>
      <c r="O155" s="131"/>
      <c r="P155" s="131"/>
      <c r="Q155" s="131"/>
      <c r="R155" s="119" t="str">
        <f aca="false">IF(AND(ISTEXT(T155),ISTEXT(U155)),"",SUM(T155:U155)*'Indices PF'!$E$54)</f>
        <v/>
      </c>
      <c r="S155" s="119" t="str">
        <f aca="false">IF(OR(ISBLANK(N155),ISBLANK(O155)),"",  IF(M155="ILF",   IF((O155&lt;='Indices PF'!$D$31),   IF(('Funções Dados'!N155&lt;'Indices PF'!$E$34), 'Indices PF'!$E$31,   IF(('Funções Dados'!N155&lt;'Indices PF'!$F$34), 'Indices PF'!$F$31, 'Indices PF'!$G$31)),    IF((O155&lt;='Indices PF'!$D$32),    IF(('Funções Dados'!N155&lt;'Indices PF'!$E$34), 'Indices PF'!$E$32,    IF(('Funções Dados'!N155&lt;'Indices PF'!$F$34), 'Indices PF'!$F$32, 'Indices PF'!$G$32)),     IF((O155&gt;='Indices PF'!$D$33),     IF(('Funções Dados'!N155&lt;'Indices PF'!$E$34), 'Indices PF'!$E$33,     IF(('Funções Dados'!N155&lt;'Indices PF'!$F$34), 'Indices PF'!$F$33, 'Indices PF'!$G$33))))),     IF((O155&lt;='Indices PF'!$D$39),      IF(('Funções Dados'!N155&lt;'Indices PF'!$E$42), 'Indices PF'!$E$39,      IF(('Funções Dados'!N155&lt;'Indices PF'!$F$42), 'Indices PF'!$F$39, 'Indices PF'!$G$39)),       IF((O155&lt;='Indices PF'!$D$40),       IF(('Funções Dados'!N155&lt;'Indices PF'!$E$42), 'Indices PF'!$E$40,       IF(('Funções Dados'!N155&lt;'Indices PF'!$F$42), 'Indices PF'!$F$40, 'Indices PF'!$G$40)),        IF((O155&gt;='Indices PF'!$D$41),        IF(('Funções Dados'!N155&lt;'Indices PF'!$E$42), 'Indices PF'!$E$41,        IF(('Funções Dados'!N155&lt;'Indices PF'!$F$42), 'Indices PF'!$F$41, 'Indices PF'!$G$41)))))))</f>
        <v/>
      </c>
      <c r="T155" s="120" t="str">
        <f aca="false">IF(OR(ISBLANK(N155),ISBLANK(O155)),"",  IF(M155="ILF",   IF((O155&lt;='Indices PF'!$D$31),   IF(('Funções Dados'!N155&lt;'Indices PF'!$E$34), N155*'Indices PF'!$J$31,   IF(('Funções Dados'!N155&lt;'Indices PF'!$F$34), N155*'Indices PF'!$K$31, N155*'Indices PF'!$L$31)),    IF((O155&lt;='Indices PF'!$D$32),    IF(('Funções Dados'!N155&lt;'Indices PF'!$E$34), N155*'Indices PF'!$J$32,    IF(('Funções Dados'!N155&lt;'Indices PF'!$F$34), N155*'Indices PF'!$K$32, N155*'Indices PF'!$L$32)),     IF((O155&gt;='Indices PF'!$D$33),     IF(('Funções Dados'!N155&lt;'Indices PF'!$E$34), N155*'Indices PF'!$J$33,     IF(('Funções Dados'!N155&lt;'Indices PF'!$F$34), N155*'Indices PF'!$K$33, N155*'Indices PF'!$L$33))))),     IF((O155&lt;='Indices PF'!$D$39),      IF(('Funções Dados'!N155&lt;'Indices PF'!$E$42), N155*'Indices PF'!$J$39,      IF(('Funções Dados'!N155&lt;'Indices PF'!$F$42), N155*'Indices PF'!$K$39, N155*'Indices PF'!$L$39)),       IF((O155&lt;='Indices PF'!$D$40),       IF(('Funções Dados'!N155&lt;'Indices PF'!$E$42), N155*'Indices PF'!$J$40,       IF(('Funções Dados'!N155&lt;'Indices PF'!$F$42), N155*'Indices PF'!$K$40, N155*'Indices PF'!$L$40)),        IF((O155&gt;='Indices PF'!$D$41),        IF(('Funções Dados'!N155&lt;'Indices PF'!$E$42), N155*'Indices PF'!$J$41,        IF(('Funções Dados'!N155&lt;'Indices PF'!$F$42), N155*'Indices PF'!$K$41, N155*'Indices PF'!$L$41)))))))</f>
        <v/>
      </c>
      <c r="U155" s="120" t="str">
        <f aca="false">IF(OR(ISBLANK(P155),ISBLANK(Q155)),"",  IF((Q155&lt;='Indices PF'!$D$47),  IF(('Funções Dados'!P155&lt;'Indices PF'!$E$50), P155*'Indices PF'!$J$47,  IF(('Funções Dados'!P155&lt;'Indices PF'!$F$50), P155*'Indices PF'!$K$47, P155*'Indices PF'!$L$47)),   IF((Q155&lt;='Indices PF'!$D$48),   IF(('Funções Dados'!P155&lt;'Indices PF'!$E$50), P155*'Indices PF'!$J$48,   IF(('Funções Dados'!P155&lt;'Indices PF'!$F$50), P155*'Indices PF'!$K$48, P155*'Indices PF'!$L$48)),    IF((Q155&gt;='Indices PF'!$D$49),    IF(('Funções Dados'!P155&lt;'Indices PF'!$E$50), P155*'Indices PF'!$J$49,    IF(('Funções Dados'!P155&lt;'Indices PF'!$F$50), P155*'Indices PF'!$K$49, P155*'Indices PF'!$L$49))))))</f>
        <v/>
      </c>
      <c r="V155" s="173"/>
      <c r="W155" s="174"/>
      <c r="X155" s="174"/>
      <c r="Y155" s="174"/>
      <c r="Z155" s="174"/>
      <c r="AA155" s="174"/>
      <c r="AB155" s="175"/>
      <c r="AC155" s="154"/>
      <c r="AD155" s="154"/>
      <c r="AE155" s="178"/>
      <c r="AF155" s="126"/>
      <c r="AG155" s="92"/>
      <c r="AH155" s="33"/>
    </row>
    <row r="156" customFormat="false" ht="12.75" hidden="false" customHeight="true" outlineLevel="0" collapsed="false">
      <c r="A156" s="87"/>
      <c r="B156" s="148"/>
      <c r="C156" s="126"/>
      <c r="D156" s="113"/>
      <c r="E156" s="114"/>
      <c r="F156" s="114"/>
      <c r="G156" s="114"/>
      <c r="H156" s="114"/>
      <c r="I156" s="115"/>
      <c r="J156" s="115"/>
      <c r="K156" s="114"/>
      <c r="L156" s="116"/>
      <c r="M156" s="131"/>
      <c r="N156" s="131"/>
      <c r="O156" s="131"/>
      <c r="P156" s="131"/>
      <c r="Q156" s="131"/>
      <c r="R156" s="119" t="str">
        <f aca="false">IF(AND(ISTEXT(T156),ISTEXT(U156)),"",SUM(T156:U156)*'Indices PF'!$E$54)</f>
        <v/>
      </c>
      <c r="S156" s="119" t="str">
        <f aca="false">IF(OR(ISBLANK(N156),ISBLANK(O156)),"",  IF(M156="ILF",   IF((O156&lt;='Indices PF'!$D$31),   IF(('Funções Dados'!N156&lt;'Indices PF'!$E$34), 'Indices PF'!$E$31,   IF(('Funções Dados'!N156&lt;'Indices PF'!$F$34), 'Indices PF'!$F$31, 'Indices PF'!$G$31)),    IF((O156&lt;='Indices PF'!$D$32),    IF(('Funções Dados'!N156&lt;'Indices PF'!$E$34), 'Indices PF'!$E$32,    IF(('Funções Dados'!N156&lt;'Indices PF'!$F$34), 'Indices PF'!$F$32, 'Indices PF'!$G$32)),     IF((O156&gt;='Indices PF'!$D$33),     IF(('Funções Dados'!N156&lt;'Indices PF'!$E$34), 'Indices PF'!$E$33,     IF(('Funções Dados'!N156&lt;'Indices PF'!$F$34), 'Indices PF'!$F$33, 'Indices PF'!$G$33))))),     IF((O156&lt;='Indices PF'!$D$39),      IF(('Funções Dados'!N156&lt;'Indices PF'!$E$42), 'Indices PF'!$E$39,      IF(('Funções Dados'!N156&lt;'Indices PF'!$F$42), 'Indices PF'!$F$39, 'Indices PF'!$G$39)),       IF((O156&lt;='Indices PF'!$D$40),       IF(('Funções Dados'!N156&lt;'Indices PF'!$E$42), 'Indices PF'!$E$40,       IF(('Funções Dados'!N156&lt;'Indices PF'!$F$42), 'Indices PF'!$F$40, 'Indices PF'!$G$40)),        IF((O156&gt;='Indices PF'!$D$41),        IF(('Funções Dados'!N156&lt;'Indices PF'!$E$42), 'Indices PF'!$E$41,        IF(('Funções Dados'!N156&lt;'Indices PF'!$F$42), 'Indices PF'!$F$41, 'Indices PF'!$G$41)))))))</f>
        <v/>
      </c>
      <c r="T156" s="120" t="str">
        <f aca="false">IF(OR(ISBLANK(N156),ISBLANK(O156)),"",  IF(M156="ILF",   IF((O156&lt;='Indices PF'!$D$31),   IF(('Funções Dados'!N156&lt;'Indices PF'!$E$34), N156*'Indices PF'!$J$31,   IF(('Funções Dados'!N156&lt;'Indices PF'!$F$34), N156*'Indices PF'!$K$31, N156*'Indices PF'!$L$31)),    IF((O156&lt;='Indices PF'!$D$32),    IF(('Funções Dados'!N156&lt;'Indices PF'!$E$34), N156*'Indices PF'!$J$32,    IF(('Funções Dados'!N156&lt;'Indices PF'!$F$34), N156*'Indices PF'!$K$32, N156*'Indices PF'!$L$32)),     IF((O156&gt;='Indices PF'!$D$33),     IF(('Funções Dados'!N156&lt;'Indices PF'!$E$34), N156*'Indices PF'!$J$33,     IF(('Funções Dados'!N156&lt;'Indices PF'!$F$34), N156*'Indices PF'!$K$33, N156*'Indices PF'!$L$33))))),     IF((O156&lt;='Indices PF'!$D$39),      IF(('Funções Dados'!N156&lt;'Indices PF'!$E$42), N156*'Indices PF'!$J$39,      IF(('Funções Dados'!N156&lt;'Indices PF'!$F$42), N156*'Indices PF'!$K$39, N156*'Indices PF'!$L$39)),       IF((O156&lt;='Indices PF'!$D$40),       IF(('Funções Dados'!N156&lt;'Indices PF'!$E$42), N156*'Indices PF'!$J$40,       IF(('Funções Dados'!N156&lt;'Indices PF'!$F$42), N156*'Indices PF'!$K$40, N156*'Indices PF'!$L$40)),        IF((O156&gt;='Indices PF'!$D$41),        IF(('Funções Dados'!N156&lt;'Indices PF'!$E$42), N156*'Indices PF'!$J$41,        IF(('Funções Dados'!N156&lt;'Indices PF'!$F$42), N156*'Indices PF'!$K$41, N156*'Indices PF'!$L$41)))))))</f>
        <v/>
      </c>
      <c r="U156" s="120" t="str">
        <f aca="false">IF(OR(ISBLANK(P156),ISBLANK(Q156)),"",  IF((Q156&lt;='Indices PF'!$D$47),  IF(('Funções Dados'!P156&lt;'Indices PF'!$E$50), P156*'Indices PF'!$J$47,  IF(('Funções Dados'!P156&lt;'Indices PF'!$F$50), P156*'Indices PF'!$K$47, P156*'Indices PF'!$L$47)),   IF((Q156&lt;='Indices PF'!$D$48),   IF(('Funções Dados'!P156&lt;'Indices PF'!$E$50), P156*'Indices PF'!$J$48,   IF(('Funções Dados'!P156&lt;'Indices PF'!$F$50), P156*'Indices PF'!$K$48, P156*'Indices PF'!$L$48)),    IF((Q156&gt;='Indices PF'!$D$49),    IF(('Funções Dados'!P156&lt;'Indices PF'!$E$50), P156*'Indices PF'!$J$49,    IF(('Funções Dados'!P156&lt;'Indices PF'!$F$50), P156*'Indices PF'!$K$49, P156*'Indices PF'!$L$49))))))</f>
        <v/>
      </c>
      <c r="V156" s="173"/>
      <c r="W156" s="174"/>
      <c r="X156" s="174"/>
      <c r="Y156" s="174"/>
      <c r="Z156" s="174"/>
      <c r="AA156" s="174"/>
      <c r="AB156" s="175"/>
      <c r="AC156" s="154"/>
      <c r="AD156" s="154"/>
      <c r="AE156" s="178"/>
      <c r="AF156" s="126"/>
      <c r="AG156" s="92"/>
      <c r="AH156" s="33"/>
    </row>
    <row r="157" customFormat="false" ht="12.75" hidden="false" customHeight="true" outlineLevel="0" collapsed="false">
      <c r="A157" s="87"/>
      <c r="B157" s="148"/>
      <c r="C157" s="126"/>
      <c r="D157" s="113"/>
      <c r="E157" s="114"/>
      <c r="F157" s="114"/>
      <c r="G157" s="114"/>
      <c r="H157" s="114"/>
      <c r="I157" s="115"/>
      <c r="J157" s="115"/>
      <c r="K157" s="114"/>
      <c r="L157" s="116"/>
      <c r="M157" s="131"/>
      <c r="N157" s="131"/>
      <c r="O157" s="131"/>
      <c r="P157" s="131"/>
      <c r="Q157" s="131"/>
      <c r="R157" s="119" t="str">
        <f aca="false">IF(AND(ISTEXT(T157),ISTEXT(U157)),"",SUM(T157:U157)*'Indices PF'!$E$54)</f>
        <v/>
      </c>
      <c r="S157" s="119" t="str">
        <f aca="false">IF(OR(ISBLANK(N157),ISBLANK(O157)),"",  IF(M157="ILF",   IF((O157&lt;='Indices PF'!$D$31),   IF(('Funções Dados'!N157&lt;'Indices PF'!$E$34), 'Indices PF'!$E$31,   IF(('Funções Dados'!N157&lt;'Indices PF'!$F$34), 'Indices PF'!$F$31, 'Indices PF'!$G$31)),    IF((O157&lt;='Indices PF'!$D$32),    IF(('Funções Dados'!N157&lt;'Indices PF'!$E$34), 'Indices PF'!$E$32,    IF(('Funções Dados'!N157&lt;'Indices PF'!$F$34), 'Indices PF'!$F$32, 'Indices PF'!$G$32)),     IF((O157&gt;='Indices PF'!$D$33),     IF(('Funções Dados'!N157&lt;'Indices PF'!$E$34), 'Indices PF'!$E$33,     IF(('Funções Dados'!N157&lt;'Indices PF'!$F$34), 'Indices PF'!$F$33, 'Indices PF'!$G$33))))),     IF((O157&lt;='Indices PF'!$D$39),      IF(('Funções Dados'!N157&lt;'Indices PF'!$E$42), 'Indices PF'!$E$39,      IF(('Funções Dados'!N157&lt;'Indices PF'!$F$42), 'Indices PF'!$F$39, 'Indices PF'!$G$39)),       IF((O157&lt;='Indices PF'!$D$40),       IF(('Funções Dados'!N157&lt;'Indices PF'!$E$42), 'Indices PF'!$E$40,       IF(('Funções Dados'!N157&lt;'Indices PF'!$F$42), 'Indices PF'!$F$40, 'Indices PF'!$G$40)),        IF((O157&gt;='Indices PF'!$D$41),        IF(('Funções Dados'!N157&lt;'Indices PF'!$E$42), 'Indices PF'!$E$41,        IF(('Funções Dados'!N157&lt;'Indices PF'!$F$42), 'Indices PF'!$F$41, 'Indices PF'!$G$41)))))))</f>
        <v/>
      </c>
      <c r="T157" s="120" t="str">
        <f aca="false">IF(OR(ISBLANK(N157),ISBLANK(O157)),"",  IF(M157="ILF",   IF((O157&lt;='Indices PF'!$D$31),   IF(('Funções Dados'!N157&lt;'Indices PF'!$E$34), N157*'Indices PF'!$J$31,   IF(('Funções Dados'!N157&lt;'Indices PF'!$F$34), N157*'Indices PF'!$K$31, N157*'Indices PF'!$L$31)),    IF((O157&lt;='Indices PF'!$D$32),    IF(('Funções Dados'!N157&lt;'Indices PF'!$E$34), N157*'Indices PF'!$J$32,    IF(('Funções Dados'!N157&lt;'Indices PF'!$F$34), N157*'Indices PF'!$K$32, N157*'Indices PF'!$L$32)),     IF((O157&gt;='Indices PF'!$D$33),     IF(('Funções Dados'!N157&lt;'Indices PF'!$E$34), N157*'Indices PF'!$J$33,     IF(('Funções Dados'!N157&lt;'Indices PF'!$F$34), N157*'Indices PF'!$K$33, N157*'Indices PF'!$L$33))))),     IF((O157&lt;='Indices PF'!$D$39),      IF(('Funções Dados'!N157&lt;'Indices PF'!$E$42), N157*'Indices PF'!$J$39,      IF(('Funções Dados'!N157&lt;'Indices PF'!$F$42), N157*'Indices PF'!$K$39, N157*'Indices PF'!$L$39)),       IF((O157&lt;='Indices PF'!$D$40),       IF(('Funções Dados'!N157&lt;'Indices PF'!$E$42), N157*'Indices PF'!$J$40,       IF(('Funções Dados'!N157&lt;'Indices PF'!$F$42), N157*'Indices PF'!$K$40, N157*'Indices PF'!$L$40)),        IF((O157&gt;='Indices PF'!$D$41),        IF(('Funções Dados'!N157&lt;'Indices PF'!$E$42), N157*'Indices PF'!$J$41,        IF(('Funções Dados'!N157&lt;'Indices PF'!$F$42), N157*'Indices PF'!$K$41, N157*'Indices PF'!$L$41)))))))</f>
        <v/>
      </c>
      <c r="U157" s="120" t="str">
        <f aca="false">IF(OR(ISBLANK(P157),ISBLANK(Q157)),"",  IF((Q157&lt;='Indices PF'!$D$47),  IF(('Funções Dados'!P157&lt;'Indices PF'!$E$50), P157*'Indices PF'!$J$47,  IF(('Funções Dados'!P157&lt;'Indices PF'!$F$50), P157*'Indices PF'!$K$47, P157*'Indices PF'!$L$47)),   IF((Q157&lt;='Indices PF'!$D$48),   IF(('Funções Dados'!P157&lt;'Indices PF'!$E$50), P157*'Indices PF'!$J$48,   IF(('Funções Dados'!P157&lt;'Indices PF'!$F$50), P157*'Indices PF'!$K$48, P157*'Indices PF'!$L$48)),    IF((Q157&gt;='Indices PF'!$D$49),    IF(('Funções Dados'!P157&lt;'Indices PF'!$E$50), P157*'Indices PF'!$J$49,    IF(('Funções Dados'!P157&lt;'Indices PF'!$F$50), P157*'Indices PF'!$K$49, P157*'Indices PF'!$L$49))))))</f>
        <v/>
      </c>
      <c r="V157" s="173"/>
      <c r="W157" s="174"/>
      <c r="X157" s="174"/>
      <c r="Y157" s="174"/>
      <c r="Z157" s="174"/>
      <c r="AA157" s="174"/>
      <c r="AB157" s="175"/>
      <c r="AC157" s="154"/>
      <c r="AD157" s="154"/>
      <c r="AE157" s="178"/>
      <c r="AF157" s="126"/>
      <c r="AG157" s="92"/>
      <c r="AH157" s="33"/>
    </row>
    <row r="158" customFormat="false" ht="12.75" hidden="false" customHeight="true" outlineLevel="0" collapsed="false">
      <c r="A158" s="87"/>
      <c r="B158" s="148"/>
      <c r="C158" s="126"/>
      <c r="D158" s="113"/>
      <c r="E158" s="114"/>
      <c r="F158" s="114"/>
      <c r="G158" s="114"/>
      <c r="H158" s="114"/>
      <c r="I158" s="115"/>
      <c r="J158" s="115"/>
      <c r="K158" s="114"/>
      <c r="L158" s="116"/>
      <c r="M158" s="131"/>
      <c r="N158" s="131"/>
      <c r="O158" s="131"/>
      <c r="P158" s="131"/>
      <c r="Q158" s="131"/>
      <c r="R158" s="119" t="str">
        <f aca="false">IF(AND(ISTEXT(T158),ISTEXT(U158)),"",SUM(T158:U158)*'Indices PF'!$E$54)</f>
        <v/>
      </c>
      <c r="S158" s="119" t="str">
        <f aca="false">IF(OR(ISBLANK(N158),ISBLANK(O158)),"",  IF(M158="ILF",   IF((O158&lt;='Indices PF'!$D$31),   IF(('Funções Dados'!N158&lt;'Indices PF'!$E$34), 'Indices PF'!$E$31,   IF(('Funções Dados'!N158&lt;'Indices PF'!$F$34), 'Indices PF'!$F$31, 'Indices PF'!$G$31)),    IF((O158&lt;='Indices PF'!$D$32),    IF(('Funções Dados'!N158&lt;'Indices PF'!$E$34), 'Indices PF'!$E$32,    IF(('Funções Dados'!N158&lt;'Indices PF'!$F$34), 'Indices PF'!$F$32, 'Indices PF'!$G$32)),     IF((O158&gt;='Indices PF'!$D$33),     IF(('Funções Dados'!N158&lt;'Indices PF'!$E$34), 'Indices PF'!$E$33,     IF(('Funções Dados'!N158&lt;'Indices PF'!$F$34), 'Indices PF'!$F$33, 'Indices PF'!$G$33))))),     IF((O158&lt;='Indices PF'!$D$39),      IF(('Funções Dados'!N158&lt;'Indices PF'!$E$42), 'Indices PF'!$E$39,      IF(('Funções Dados'!N158&lt;'Indices PF'!$F$42), 'Indices PF'!$F$39, 'Indices PF'!$G$39)),       IF((O158&lt;='Indices PF'!$D$40),       IF(('Funções Dados'!N158&lt;'Indices PF'!$E$42), 'Indices PF'!$E$40,       IF(('Funções Dados'!N158&lt;'Indices PF'!$F$42), 'Indices PF'!$F$40, 'Indices PF'!$G$40)),        IF((O158&gt;='Indices PF'!$D$41),        IF(('Funções Dados'!N158&lt;'Indices PF'!$E$42), 'Indices PF'!$E$41,        IF(('Funções Dados'!N158&lt;'Indices PF'!$F$42), 'Indices PF'!$F$41, 'Indices PF'!$G$41)))))))</f>
        <v/>
      </c>
      <c r="T158" s="120" t="str">
        <f aca="false">IF(OR(ISBLANK(N158),ISBLANK(O158)),"",  IF(M158="ILF",   IF((O158&lt;='Indices PF'!$D$31),   IF(('Funções Dados'!N158&lt;'Indices PF'!$E$34), N158*'Indices PF'!$J$31,   IF(('Funções Dados'!N158&lt;'Indices PF'!$F$34), N158*'Indices PF'!$K$31, N158*'Indices PF'!$L$31)),    IF((O158&lt;='Indices PF'!$D$32),    IF(('Funções Dados'!N158&lt;'Indices PF'!$E$34), N158*'Indices PF'!$J$32,    IF(('Funções Dados'!N158&lt;'Indices PF'!$F$34), N158*'Indices PF'!$K$32, N158*'Indices PF'!$L$32)),     IF((O158&gt;='Indices PF'!$D$33),     IF(('Funções Dados'!N158&lt;'Indices PF'!$E$34), N158*'Indices PF'!$J$33,     IF(('Funções Dados'!N158&lt;'Indices PF'!$F$34), N158*'Indices PF'!$K$33, N158*'Indices PF'!$L$33))))),     IF((O158&lt;='Indices PF'!$D$39),      IF(('Funções Dados'!N158&lt;'Indices PF'!$E$42), N158*'Indices PF'!$J$39,      IF(('Funções Dados'!N158&lt;'Indices PF'!$F$42), N158*'Indices PF'!$K$39, N158*'Indices PF'!$L$39)),       IF((O158&lt;='Indices PF'!$D$40),       IF(('Funções Dados'!N158&lt;'Indices PF'!$E$42), N158*'Indices PF'!$J$40,       IF(('Funções Dados'!N158&lt;'Indices PF'!$F$42), N158*'Indices PF'!$K$40, N158*'Indices PF'!$L$40)),        IF((O158&gt;='Indices PF'!$D$41),        IF(('Funções Dados'!N158&lt;'Indices PF'!$E$42), N158*'Indices PF'!$J$41,        IF(('Funções Dados'!N158&lt;'Indices PF'!$F$42), N158*'Indices PF'!$K$41, N158*'Indices PF'!$L$41)))))))</f>
        <v/>
      </c>
      <c r="U158" s="120" t="str">
        <f aca="false">IF(OR(ISBLANK(P158),ISBLANK(Q158)),"",  IF((Q158&lt;='Indices PF'!$D$47),  IF(('Funções Dados'!P158&lt;'Indices PF'!$E$50), P158*'Indices PF'!$J$47,  IF(('Funções Dados'!P158&lt;'Indices PF'!$F$50), P158*'Indices PF'!$K$47, P158*'Indices PF'!$L$47)),   IF((Q158&lt;='Indices PF'!$D$48),   IF(('Funções Dados'!P158&lt;'Indices PF'!$E$50), P158*'Indices PF'!$J$48,   IF(('Funções Dados'!P158&lt;'Indices PF'!$F$50), P158*'Indices PF'!$K$48, P158*'Indices PF'!$L$48)),    IF((Q158&gt;='Indices PF'!$D$49),    IF(('Funções Dados'!P158&lt;'Indices PF'!$E$50), P158*'Indices PF'!$J$49,    IF(('Funções Dados'!P158&lt;'Indices PF'!$F$50), P158*'Indices PF'!$K$49, P158*'Indices PF'!$L$49))))))</f>
        <v/>
      </c>
      <c r="V158" s="173"/>
      <c r="W158" s="174"/>
      <c r="X158" s="174"/>
      <c r="Y158" s="174"/>
      <c r="Z158" s="174"/>
      <c r="AA158" s="174"/>
      <c r="AB158" s="175"/>
      <c r="AC158" s="154"/>
      <c r="AD158" s="154"/>
      <c r="AE158" s="178"/>
      <c r="AF158" s="126"/>
      <c r="AG158" s="92"/>
      <c r="AH158" s="33"/>
    </row>
    <row r="159" customFormat="false" ht="12.75" hidden="false" customHeight="true" outlineLevel="0" collapsed="false">
      <c r="A159" s="87"/>
      <c r="B159" s="148"/>
      <c r="C159" s="126"/>
      <c r="D159" s="113"/>
      <c r="E159" s="114"/>
      <c r="F159" s="114"/>
      <c r="G159" s="114"/>
      <c r="H159" s="114"/>
      <c r="I159" s="115"/>
      <c r="J159" s="115"/>
      <c r="K159" s="114"/>
      <c r="L159" s="116"/>
      <c r="M159" s="131"/>
      <c r="N159" s="131"/>
      <c r="O159" s="131"/>
      <c r="P159" s="131"/>
      <c r="Q159" s="131"/>
      <c r="R159" s="119" t="str">
        <f aca="false">IF(AND(ISTEXT(T159),ISTEXT(U159)),"",SUM(T159:U159)*'Indices PF'!$E$54)</f>
        <v/>
      </c>
      <c r="S159" s="119" t="str">
        <f aca="false">IF(OR(ISBLANK(N159),ISBLANK(O159)),"",  IF(M159="ILF",   IF((O159&lt;='Indices PF'!$D$31),   IF(('Funções Dados'!N159&lt;'Indices PF'!$E$34), 'Indices PF'!$E$31,   IF(('Funções Dados'!N159&lt;'Indices PF'!$F$34), 'Indices PF'!$F$31, 'Indices PF'!$G$31)),    IF((O159&lt;='Indices PF'!$D$32),    IF(('Funções Dados'!N159&lt;'Indices PF'!$E$34), 'Indices PF'!$E$32,    IF(('Funções Dados'!N159&lt;'Indices PF'!$F$34), 'Indices PF'!$F$32, 'Indices PF'!$G$32)),     IF((O159&gt;='Indices PF'!$D$33),     IF(('Funções Dados'!N159&lt;'Indices PF'!$E$34), 'Indices PF'!$E$33,     IF(('Funções Dados'!N159&lt;'Indices PF'!$F$34), 'Indices PF'!$F$33, 'Indices PF'!$G$33))))),     IF((O159&lt;='Indices PF'!$D$39),      IF(('Funções Dados'!N159&lt;'Indices PF'!$E$42), 'Indices PF'!$E$39,      IF(('Funções Dados'!N159&lt;'Indices PF'!$F$42), 'Indices PF'!$F$39, 'Indices PF'!$G$39)),       IF((O159&lt;='Indices PF'!$D$40),       IF(('Funções Dados'!N159&lt;'Indices PF'!$E$42), 'Indices PF'!$E$40,       IF(('Funções Dados'!N159&lt;'Indices PF'!$F$42), 'Indices PF'!$F$40, 'Indices PF'!$G$40)),        IF((O159&gt;='Indices PF'!$D$41),        IF(('Funções Dados'!N159&lt;'Indices PF'!$E$42), 'Indices PF'!$E$41,        IF(('Funções Dados'!N159&lt;'Indices PF'!$F$42), 'Indices PF'!$F$41, 'Indices PF'!$G$41)))))))</f>
        <v/>
      </c>
      <c r="T159" s="120" t="str">
        <f aca="false">IF(OR(ISBLANK(N159),ISBLANK(O159)),"",  IF(M159="ILF",   IF((O159&lt;='Indices PF'!$D$31),   IF(('Funções Dados'!N159&lt;'Indices PF'!$E$34), N159*'Indices PF'!$J$31,   IF(('Funções Dados'!N159&lt;'Indices PF'!$F$34), N159*'Indices PF'!$K$31, N159*'Indices PF'!$L$31)),    IF((O159&lt;='Indices PF'!$D$32),    IF(('Funções Dados'!N159&lt;'Indices PF'!$E$34), N159*'Indices PF'!$J$32,    IF(('Funções Dados'!N159&lt;'Indices PF'!$F$34), N159*'Indices PF'!$K$32, N159*'Indices PF'!$L$32)),     IF((O159&gt;='Indices PF'!$D$33),     IF(('Funções Dados'!N159&lt;'Indices PF'!$E$34), N159*'Indices PF'!$J$33,     IF(('Funções Dados'!N159&lt;'Indices PF'!$F$34), N159*'Indices PF'!$K$33, N159*'Indices PF'!$L$33))))),     IF((O159&lt;='Indices PF'!$D$39),      IF(('Funções Dados'!N159&lt;'Indices PF'!$E$42), N159*'Indices PF'!$J$39,      IF(('Funções Dados'!N159&lt;'Indices PF'!$F$42), N159*'Indices PF'!$K$39, N159*'Indices PF'!$L$39)),       IF((O159&lt;='Indices PF'!$D$40),       IF(('Funções Dados'!N159&lt;'Indices PF'!$E$42), N159*'Indices PF'!$J$40,       IF(('Funções Dados'!N159&lt;'Indices PF'!$F$42), N159*'Indices PF'!$K$40, N159*'Indices PF'!$L$40)),        IF((O159&gt;='Indices PF'!$D$41),        IF(('Funções Dados'!N159&lt;'Indices PF'!$E$42), N159*'Indices PF'!$J$41,        IF(('Funções Dados'!N159&lt;'Indices PF'!$F$42), N159*'Indices PF'!$K$41, N159*'Indices PF'!$L$41)))))))</f>
        <v/>
      </c>
      <c r="U159" s="120" t="str">
        <f aca="false">IF(OR(ISBLANK(P159),ISBLANK(Q159)),"",  IF((Q159&lt;='Indices PF'!$D$47),  IF(('Funções Dados'!P159&lt;'Indices PF'!$E$50), P159*'Indices PF'!$J$47,  IF(('Funções Dados'!P159&lt;'Indices PF'!$F$50), P159*'Indices PF'!$K$47, P159*'Indices PF'!$L$47)),   IF((Q159&lt;='Indices PF'!$D$48),   IF(('Funções Dados'!P159&lt;'Indices PF'!$E$50), P159*'Indices PF'!$J$48,   IF(('Funções Dados'!P159&lt;'Indices PF'!$F$50), P159*'Indices PF'!$K$48, P159*'Indices PF'!$L$48)),    IF((Q159&gt;='Indices PF'!$D$49),    IF(('Funções Dados'!P159&lt;'Indices PF'!$E$50), P159*'Indices PF'!$J$49,    IF(('Funções Dados'!P159&lt;'Indices PF'!$F$50), P159*'Indices PF'!$K$49, P159*'Indices PF'!$L$49))))))</f>
        <v/>
      </c>
      <c r="V159" s="173"/>
      <c r="W159" s="174"/>
      <c r="X159" s="174"/>
      <c r="Y159" s="174"/>
      <c r="Z159" s="174"/>
      <c r="AA159" s="174"/>
      <c r="AB159" s="175"/>
      <c r="AC159" s="154"/>
      <c r="AD159" s="154"/>
      <c r="AE159" s="178"/>
      <c r="AF159" s="126"/>
      <c r="AG159" s="92"/>
      <c r="AH159" s="33"/>
    </row>
    <row r="160" customFormat="false" ht="12.75" hidden="false" customHeight="true" outlineLevel="0" collapsed="false">
      <c r="A160" s="87"/>
      <c r="B160" s="148"/>
      <c r="C160" s="126"/>
      <c r="D160" s="113"/>
      <c r="E160" s="114"/>
      <c r="F160" s="114"/>
      <c r="G160" s="114"/>
      <c r="H160" s="114"/>
      <c r="I160" s="115"/>
      <c r="J160" s="115"/>
      <c r="K160" s="114"/>
      <c r="L160" s="116"/>
      <c r="M160" s="131"/>
      <c r="N160" s="131"/>
      <c r="O160" s="131"/>
      <c r="P160" s="131"/>
      <c r="Q160" s="131"/>
      <c r="R160" s="119" t="str">
        <f aca="false">IF(AND(ISTEXT(T160),ISTEXT(U160)),"",SUM(T160:U160)*'Indices PF'!$E$54)</f>
        <v/>
      </c>
      <c r="S160" s="119" t="str">
        <f aca="false">IF(OR(ISBLANK(N160),ISBLANK(O160)),"",  IF(M160="ILF",   IF((O160&lt;='Indices PF'!$D$31),   IF(('Funções Dados'!N160&lt;'Indices PF'!$E$34), 'Indices PF'!$E$31,   IF(('Funções Dados'!N160&lt;'Indices PF'!$F$34), 'Indices PF'!$F$31, 'Indices PF'!$G$31)),    IF((O160&lt;='Indices PF'!$D$32),    IF(('Funções Dados'!N160&lt;'Indices PF'!$E$34), 'Indices PF'!$E$32,    IF(('Funções Dados'!N160&lt;'Indices PF'!$F$34), 'Indices PF'!$F$32, 'Indices PF'!$G$32)),     IF((O160&gt;='Indices PF'!$D$33),     IF(('Funções Dados'!N160&lt;'Indices PF'!$E$34), 'Indices PF'!$E$33,     IF(('Funções Dados'!N160&lt;'Indices PF'!$F$34), 'Indices PF'!$F$33, 'Indices PF'!$G$33))))),     IF((O160&lt;='Indices PF'!$D$39),      IF(('Funções Dados'!N160&lt;'Indices PF'!$E$42), 'Indices PF'!$E$39,      IF(('Funções Dados'!N160&lt;'Indices PF'!$F$42), 'Indices PF'!$F$39, 'Indices PF'!$G$39)),       IF((O160&lt;='Indices PF'!$D$40),       IF(('Funções Dados'!N160&lt;'Indices PF'!$E$42), 'Indices PF'!$E$40,       IF(('Funções Dados'!N160&lt;'Indices PF'!$F$42), 'Indices PF'!$F$40, 'Indices PF'!$G$40)),        IF((O160&gt;='Indices PF'!$D$41),        IF(('Funções Dados'!N160&lt;'Indices PF'!$E$42), 'Indices PF'!$E$41,        IF(('Funções Dados'!N160&lt;'Indices PF'!$F$42), 'Indices PF'!$F$41, 'Indices PF'!$G$41)))))))</f>
        <v/>
      </c>
      <c r="T160" s="120" t="str">
        <f aca="false">IF(OR(ISBLANK(N160),ISBLANK(O160)),"",  IF(M160="ILF",   IF((O160&lt;='Indices PF'!$D$31),   IF(('Funções Dados'!N160&lt;'Indices PF'!$E$34), N160*'Indices PF'!$J$31,   IF(('Funções Dados'!N160&lt;'Indices PF'!$F$34), N160*'Indices PF'!$K$31, N160*'Indices PF'!$L$31)),    IF((O160&lt;='Indices PF'!$D$32),    IF(('Funções Dados'!N160&lt;'Indices PF'!$E$34), N160*'Indices PF'!$J$32,    IF(('Funções Dados'!N160&lt;'Indices PF'!$F$34), N160*'Indices PF'!$K$32, N160*'Indices PF'!$L$32)),     IF((O160&gt;='Indices PF'!$D$33),     IF(('Funções Dados'!N160&lt;'Indices PF'!$E$34), N160*'Indices PF'!$J$33,     IF(('Funções Dados'!N160&lt;'Indices PF'!$F$34), N160*'Indices PF'!$K$33, N160*'Indices PF'!$L$33))))),     IF((O160&lt;='Indices PF'!$D$39),      IF(('Funções Dados'!N160&lt;'Indices PF'!$E$42), N160*'Indices PF'!$J$39,      IF(('Funções Dados'!N160&lt;'Indices PF'!$F$42), N160*'Indices PF'!$K$39, N160*'Indices PF'!$L$39)),       IF((O160&lt;='Indices PF'!$D$40),       IF(('Funções Dados'!N160&lt;'Indices PF'!$E$42), N160*'Indices PF'!$J$40,       IF(('Funções Dados'!N160&lt;'Indices PF'!$F$42), N160*'Indices PF'!$K$40, N160*'Indices PF'!$L$40)),        IF((O160&gt;='Indices PF'!$D$41),        IF(('Funções Dados'!N160&lt;'Indices PF'!$E$42), N160*'Indices PF'!$J$41,        IF(('Funções Dados'!N160&lt;'Indices PF'!$F$42), N160*'Indices PF'!$K$41, N160*'Indices PF'!$L$41)))))))</f>
        <v/>
      </c>
      <c r="U160" s="120" t="str">
        <f aca="false">IF(OR(ISBLANK(P160),ISBLANK(Q160)),"",  IF((Q160&lt;='Indices PF'!$D$47),  IF(('Funções Dados'!P160&lt;'Indices PF'!$E$50), P160*'Indices PF'!$J$47,  IF(('Funções Dados'!P160&lt;'Indices PF'!$F$50), P160*'Indices PF'!$K$47, P160*'Indices PF'!$L$47)),   IF((Q160&lt;='Indices PF'!$D$48),   IF(('Funções Dados'!P160&lt;'Indices PF'!$E$50), P160*'Indices PF'!$J$48,   IF(('Funções Dados'!P160&lt;'Indices PF'!$F$50), P160*'Indices PF'!$K$48, P160*'Indices PF'!$L$48)),    IF((Q160&gt;='Indices PF'!$D$49),    IF(('Funções Dados'!P160&lt;'Indices PF'!$E$50), P160*'Indices PF'!$J$49,    IF(('Funções Dados'!P160&lt;'Indices PF'!$F$50), P160*'Indices PF'!$K$49, P160*'Indices PF'!$L$49))))))</f>
        <v/>
      </c>
      <c r="V160" s="173"/>
      <c r="W160" s="174"/>
      <c r="X160" s="174"/>
      <c r="Y160" s="174"/>
      <c r="Z160" s="174"/>
      <c r="AA160" s="174"/>
      <c r="AB160" s="175"/>
      <c r="AC160" s="154"/>
      <c r="AD160" s="154"/>
      <c r="AE160" s="178"/>
      <c r="AF160" s="126"/>
      <c r="AG160" s="92"/>
      <c r="AH160" s="33"/>
    </row>
    <row r="161" customFormat="false" ht="12.75" hidden="false" customHeight="true" outlineLevel="0" collapsed="false">
      <c r="A161" s="87"/>
      <c r="B161" s="148"/>
      <c r="C161" s="126"/>
      <c r="D161" s="113"/>
      <c r="E161" s="114"/>
      <c r="F161" s="114"/>
      <c r="G161" s="114"/>
      <c r="H161" s="114"/>
      <c r="I161" s="115"/>
      <c r="J161" s="115"/>
      <c r="K161" s="114"/>
      <c r="L161" s="116"/>
      <c r="M161" s="131"/>
      <c r="N161" s="131"/>
      <c r="O161" s="131"/>
      <c r="P161" s="131"/>
      <c r="Q161" s="131"/>
      <c r="R161" s="119" t="str">
        <f aca="false">IF(AND(ISTEXT(T161),ISTEXT(U161)),"",SUM(T161:U161)*'Indices PF'!$E$54)</f>
        <v/>
      </c>
      <c r="S161" s="119" t="str">
        <f aca="false">IF(OR(ISBLANK(N161),ISBLANK(O161)),"",  IF(M161="ILF",   IF((O161&lt;='Indices PF'!$D$31),   IF(('Funções Dados'!N161&lt;'Indices PF'!$E$34), 'Indices PF'!$E$31,   IF(('Funções Dados'!N161&lt;'Indices PF'!$F$34), 'Indices PF'!$F$31, 'Indices PF'!$G$31)),    IF((O161&lt;='Indices PF'!$D$32),    IF(('Funções Dados'!N161&lt;'Indices PF'!$E$34), 'Indices PF'!$E$32,    IF(('Funções Dados'!N161&lt;'Indices PF'!$F$34), 'Indices PF'!$F$32, 'Indices PF'!$G$32)),     IF((O161&gt;='Indices PF'!$D$33),     IF(('Funções Dados'!N161&lt;'Indices PF'!$E$34), 'Indices PF'!$E$33,     IF(('Funções Dados'!N161&lt;'Indices PF'!$F$34), 'Indices PF'!$F$33, 'Indices PF'!$G$33))))),     IF((O161&lt;='Indices PF'!$D$39),      IF(('Funções Dados'!N161&lt;'Indices PF'!$E$42), 'Indices PF'!$E$39,      IF(('Funções Dados'!N161&lt;'Indices PF'!$F$42), 'Indices PF'!$F$39, 'Indices PF'!$G$39)),       IF((O161&lt;='Indices PF'!$D$40),       IF(('Funções Dados'!N161&lt;'Indices PF'!$E$42), 'Indices PF'!$E$40,       IF(('Funções Dados'!N161&lt;'Indices PF'!$F$42), 'Indices PF'!$F$40, 'Indices PF'!$G$40)),        IF((O161&gt;='Indices PF'!$D$41),        IF(('Funções Dados'!N161&lt;'Indices PF'!$E$42), 'Indices PF'!$E$41,        IF(('Funções Dados'!N161&lt;'Indices PF'!$F$42), 'Indices PF'!$F$41, 'Indices PF'!$G$41)))))))</f>
        <v/>
      </c>
      <c r="T161" s="120" t="str">
        <f aca="false">IF(OR(ISBLANK(N161),ISBLANK(O161)),"",  IF(M161="ILF",   IF((O161&lt;='Indices PF'!$D$31),   IF(('Funções Dados'!N161&lt;'Indices PF'!$E$34), N161*'Indices PF'!$J$31,   IF(('Funções Dados'!N161&lt;'Indices PF'!$F$34), N161*'Indices PF'!$K$31, N161*'Indices PF'!$L$31)),    IF((O161&lt;='Indices PF'!$D$32),    IF(('Funções Dados'!N161&lt;'Indices PF'!$E$34), N161*'Indices PF'!$J$32,    IF(('Funções Dados'!N161&lt;'Indices PF'!$F$34), N161*'Indices PF'!$K$32, N161*'Indices PF'!$L$32)),     IF((O161&gt;='Indices PF'!$D$33),     IF(('Funções Dados'!N161&lt;'Indices PF'!$E$34), N161*'Indices PF'!$J$33,     IF(('Funções Dados'!N161&lt;'Indices PF'!$F$34), N161*'Indices PF'!$K$33, N161*'Indices PF'!$L$33))))),     IF((O161&lt;='Indices PF'!$D$39),      IF(('Funções Dados'!N161&lt;'Indices PF'!$E$42), N161*'Indices PF'!$J$39,      IF(('Funções Dados'!N161&lt;'Indices PF'!$F$42), N161*'Indices PF'!$K$39, N161*'Indices PF'!$L$39)),       IF((O161&lt;='Indices PF'!$D$40),       IF(('Funções Dados'!N161&lt;'Indices PF'!$E$42), N161*'Indices PF'!$J$40,       IF(('Funções Dados'!N161&lt;'Indices PF'!$F$42), N161*'Indices PF'!$K$40, N161*'Indices PF'!$L$40)),        IF((O161&gt;='Indices PF'!$D$41),        IF(('Funções Dados'!N161&lt;'Indices PF'!$E$42), N161*'Indices PF'!$J$41,        IF(('Funções Dados'!N161&lt;'Indices PF'!$F$42), N161*'Indices PF'!$K$41, N161*'Indices PF'!$L$41)))))))</f>
        <v/>
      </c>
      <c r="U161" s="120" t="str">
        <f aca="false">IF(OR(ISBLANK(P161),ISBLANK(Q161)),"",  IF((Q161&lt;='Indices PF'!$D$47),  IF(('Funções Dados'!P161&lt;'Indices PF'!$E$50), P161*'Indices PF'!$J$47,  IF(('Funções Dados'!P161&lt;'Indices PF'!$F$50), P161*'Indices PF'!$K$47, P161*'Indices PF'!$L$47)),   IF((Q161&lt;='Indices PF'!$D$48),   IF(('Funções Dados'!P161&lt;'Indices PF'!$E$50), P161*'Indices PF'!$J$48,   IF(('Funções Dados'!P161&lt;'Indices PF'!$F$50), P161*'Indices PF'!$K$48, P161*'Indices PF'!$L$48)),    IF((Q161&gt;='Indices PF'!$D$49),    IF(('Funções Dados'!P161&lt;'Indices PF'!$E$50), P161*'Indices PF'!$J$49,    IF(('Funções Dados'!P161&lt;'Indices PF'!$F$50), P161*'Indices PF'!$K$49, P161*'Indices PF'!$L$49))))))</f>
        <v/>
      </c>
      <c r="V161" s="173"/>
      <c r="W161" s="174"/>
      <c r="X161" s="174"/>
      <c r="Y161" s="174"/>
      <c r="Z161" s="174"/>
      <c r="AA161" s="174"/>
      <c r="AB161" s="175"/>
      <c r="AC161" s="154"/>
      <c r="AD161" s="154"/>
      <c r="AE161" s="178"/>
      <c r="AF161" s="126"/>
      <c r="AG161" s="92"/>
      <c r="AH161" s="33"/>
    </row>
    <row r="162" customFormat="false" ht="12.75" hidden="false" customHeight="true" outlineLevel="0" collapsed="false">
      <c r="A162" s="87"/>
      <c r="B162" s="148"/>
      <c r="C162" s="126"/>
      <c r="D162" s="113"/>
      <c r="E162" s="114"/>
      <c r="F162" s="114"/>
      <c r="G162" s="114"/>
      <c r="H162" s="114"/>
      <c r="I162" s="115"/>
      <c r="J162" s="115"/>
      <c r="K162" s="114"/>
      <c r="L162" s="116"/>
      <c r="M162" s="131"/>
      <c r="N162" s="131"/>
      <c r="O162" s="131"/>
      <c r="P162" s="131"/>
      <c r="Q162" s="131"/>
      <c r="R162" s="119" t="str">
        <f aca="false">IF(AND(ISTEXT(T162),ISTEXT(U162)),"",SUM(T162:U162)*'Indices PF'!$E$54)</f>
        <v/>
      </c>
      <c r="S162" s="119" t="str">
        <f aca="false">IF(OR(ISBLANK(N162),ISBLANK(O162)),"",  IF(M162="ILF",   IF((O162&lt;='Indices PF'!$D$31),   IF(('Funções Dados'!N162&lt;'Indices PF'!$E$34), 'Indices PF'!$E$31,   IF(('Funções Dados'!N162&lt;'Indices PF'!$F$34), 'Indices PF'!$F$31, 'Indices PF'!$G$31)),    IF((O162&lt;='Indices PF'!$D$32),    IF(('Funções Dados'!N162&lt;'Indices PF'!$E$34), 'Indices PF'!$E$32,    IF(('Funções Dados'!N162&lt;'Indices PF'!$F$34), 'Indices PF'!$F$32, 'Indices PF'!$G$32)),     IF((O162&gt;='Indices PF'!$D$33),     IF(('Funções Dados'!N162&lt;'Indices PF'!$E$34), 'Indices PF'!$E$33,     IF(('Funções Dados'!N162&lt;'Indices PF'!$F$34), 'Indices PF'!$F$33, 'Indices PF'!$G$33))))),     IF((O162&lt;='Indices PF'!$D$39),      IF(('Funções Dados'!N162&lt;'Indices PF'!$E$42), 'Indices PF'!$E$39,      IF(('Funções Dados'!N162&lt;'Indices PF'!$F$42), 'Indices PF'!$F$39, 'Indices PF'!$G$39)),       IF((O162&lt;='Indices PF'!$D$40),       IF(('Funções Dados'!N162&lt;'Indices PF'!$E$42), 'Indices PF'!$E$40,       IF(('Funções Dados'!N162&lt;'Indices PF'!$F$42), 'Indices PF'!$F$40, 'Indices PF'!$G$40)),        IF((O162&gt;='Indices PF'!$D$41),        IF(('Funções Dados'!N162&lt;'Indices PF'!$E$42), 'Indices PF'!$E$41,        IF(('Funções Dados'!N162&lt;'Indices PF'!$F$42), 'Indices PF'!$F$41, 'Indices PF'!$G$41)))))))</f>
        <v/>
      </c>
      <c r="T162" s="120" t="str">
        <f aca="false">IF(OR(ISBLANK(N162),ISBLANK(O162)),"",  IF(M162="ILF",   IF((O162&lt;='Indices PF'!$D$31),   IF(('Funções Dados'!N162&lt;'Indices PF'!$E$34), N162*'Indices PF'!$J$31,   IF(('Funções Dados'!N162&lt;'Indices PF'!$F$34), N162*'Indices PF'!$K$31, N162*'Indices PF'!$L$31)),    IF((O162&lt;='Indices PF'!$D$32),    IF(('Funções Dados'!N162&lt;'Indices PF'!$E$34), N162*'Indices PF'!$J$32,    IF(('Funções Dados'!N162&lt;'Indices PF'!$F$34), N162*'Indices PF'!$K$32, N162*'Indices PF'!$L$32)),     IF((O162&gt;='Indices PF'!$D$33),     IF(('Funções Dados'!N162&lt;'Indices PF'!$E$34), N162*'Indices PF'!$J$33,     IF(('Funções Dados'!N162&lt;'Indices PF'!$F$34), N162*'Indices PF'!$K$33, N162*'Indices PF'!$L$33))))),     IF((O162&lt;='Indices PF'!$D$39),      IF(('Funções Dados'!N162&lt;'Indices PF'!$E$42), N162*'Indices PF'!$J$39,      IF(('Funções Dados'!N162&lt;'Indices PF'!$F$42), N162*'Indices PF'!$K$39, N162*'Indices PF'!$L$39)),       IF((O162&lt;='Indices PF'!$D$40),       IF(('Funções Dados'!N162&lt;'Indices PF'!$E$42), N162*'Indices PF'!$J$40,       IF(('Funções Dados'!N162&lt;'Indices PF'!$F$42), N162*'Indices PF'!$K$40, N162*'Indices PF'!$L$40)),        IF((O162&gt;='Indices PF'!$D$41),        IF(('Funções Dados'!N162&lt;'Indices PF'!$E$42), N162*'Indices PF'!$J$41,        IF(('Funções Dados'!N162&lt;'Indices PF'!$F$42), N162*'Indices PF'!$K$41, N162*'Indices PF'!$L$41)))))))</f>
        <v/>
      </c>
      <c r="U162" s="120" t="str">
        <f aca="false">IF(OR(ISBLANK(P162),ISBLANK(Q162)),"",  IF((Q162&lt;='Indices PF'!$D$47),  IF(('Funções Dados'!P162&lt;'Indices PF'!$E$50), P162*'Indices PF'!$J$47,  IF(('Funções Dados'!P162&lt;'Indices PF'!$F$50), P162*'Indices PF'!$K$47, P162*'Indices PF'!$L$47)),   IF((Q162&lt;='Indices PF'!$D$48),   IF(('Funções Dados'!P162&lt;'Indices PF'!$E$50), P162*'Indices PF'!$J$48,   IF(('Funções Dados'!P162&lt;'Indices PF'!$F$50), P162*'Indices PF'!$K$48, P162*'Indices PF'!$L$48)),    IF((Q162&gt;='Indices PF'!$D$49),    IF(('Funções Dados'!P162&lt;'Indices PF'!$E$50), P162*'Indices PF'!$J$49,    IF(('Funções Dados'!P162&lt;'Indices PF'!$F$50), P162*'Indices PF'!$K$49, P162*'Indices PF'!$L$49))))))</f>
        <v/>
      </c>
      <c r="V162" s="173"/>
      <c r="W162" s="174"/>
      <c r="X162" s="174"/>
      <c r="Y162" s="174"/>
      <c r="Z162" s="174"/>
      <c r="AA162" s="174"/>
      <c r="AB162" s="175"/>
      <c r="AC162" s="154"/>
      <c r="AD162" s="154"/>
      <c r="AE162" s="178"/>
      <c r="AF162" s="126"/>
      <c r="AG162" s="92"/>
      <c r="AH162" s="33"/>
    </row>
    <row r="163" customFormat="false" ht="12.75" hidden="false" customHeight="true" outlineLevel="0" collapsed="false">
      <c r="A163" s="87"/>
      <c r="B163" s="148"/>
      <c r="C163" s="126"/>
      <c r="D163" s="113"/>
      <c r="E163" s="114"/>
      <c r="F163" s="114"/>
      <c r="G163" s="114"/>
      <c r="H163" s="114"/>
      <c r="I163" s="115"/>
      <c r="J163" s="115"/>
      <c r="K163" s="114"/>
      <c r="L163" s="116"/>
      <c r="M163" s="131"/>
      <c r="N163" s="131"/>
      <c r="O163" s="131"/>
      <c r="P163" s="131"/>
      <c r="Q163" s="131"/>
      <c r="R163" s="119" t="str">
        <f aca="false">IF(AND(ISTEXT(T163),ISTEXT(U163)),"",SUM(T163:U163)*'Indices PF'!$E$54)</f>
        <v/>
      </c>
      <c r="S163" s="119" t="str">
        <f aca="false">IF(OR(ISBLANK(N163),ISBLANK(O163)),"",  IF(M163="ILF",   IF((O163&lt;='Indices PF'!$D$31),   IF(('Funções Dados'!N163&lt;'Indices PF'!$E$34), 'Indices PF'!$E$31,   IF(('Funções Dados'!N163&lt;'Indices PF'!$F$34), 'Indices PF'!$F$31, 'Indices PF'!$G$31)),    IF((O163&lt;='Indices PF'!$D$32),    IF(('Funções Dados'!N163&lt;'Indices PF'!$E$34), 'Indices PF'!$E$32,    IF(('Funções Dados'!N163&lt;'Indices PF'!$F$34), 'Indices PF'!$F$32, 'Indices PF'!$G$32)),     IF((O163&gt;='Indices PF'!$D$33),     IF(('Funções Dados'!N163&lt;'Indices PF'!$E$34), 'Indices PF'!$E$33,     IF(('Funções Dados'!N163&lt;'Indices PF'!$F$34), 'Indices PF'!$F$33, 'Indices PF'!$G$33))))),     IF((O163&lt;='Indices PF'!$D$39),      IF(('Funções Dados'!N163&lt;'Indices PF'!$E$42), 'Indices PF'!$E$39,      IF(('Funções Dados'!N163&lt;'Indices PF'!$F$42), 'Indices PF'!$F$39, 'Indices PF'!$G$39)),       IF((O163&lt;='Indices PF'!$D$40),       IF(('Funções Dados'!N163&lt;'Indices PF'!$E$42), 'Indices PF'!$E$40,       IF(('Funções Dados'!N163&lt;'Indices PF'!$F$42), 'Indices PF'!$F$40, 'Indices PF'!$G$40)),        IF((O163&gt;='Indices PF'!$D$41),        IF(('Funções Dados'!N163&lt;'Indices PF'!$E$42), 'Indices PF'!$E$41,        IF(('Funções Dados'!N163&lt;'Indices PF'!$F$42), 'Indices PF'!$F$41, 'Indices PF'!$G$41)))))))</f>
        <v/>
      </c>
      <c r="T163" s="120" t="str">
        <f aca="false">IF(OR(ISBLANK(N163),ISBLANK(O163)),"",  IF(M163="ILF",   IF((O163&lt;='Indices PF'!$D$31),   IF(('Funções Dados'!N163&lt;'Indices PF'!$E$34), N163*'Indices PF'!$J$31,   IF(('Funções Dados'!N163&lt;'Indices PF'!$F$34), N163*'Indices PF'!$K$31, N163*'Indices PF'!$L$31)),    IF((O163&lt;='Indices PF'!$D$32),    IF(('Funções Dados'!N163&lt;'Indices PF'!$E$34), N163*'Indices PF'!$J$32,    IF(('Funções Dados'!N163&lt;'Indices PF'!$F$34), N163*'Indices PF'!$K$32, N163*'Indices PF'!$L$32)),     IF((O163&gt;='Indices PF'!$D$33),     IF(('Funções Dados'!N163&lt;'Indices PF'!$E$34), N163*'Indices PF'!$J$33,     IF(('Funções Dados'!N163&lt;'Indices PF'!$F$34), N163*'Indices PF'!$K$33, N163*'Indices PF'!$L$33))))),     IF((O163&lt;='Indices PF'!$D$39),      IF(('Funções Dados'!N163&lt;'Indices PF'!$E$42), N163*'Indices PF'!$J$39,      IF(('Funções Dados'!N163&lt;'Indices PF'!$F$42), N163*'Indices PF'!$K$39, N163*'Indices PF'!$L$39)),       IF((O163&lt;='Indices PF'!$D$40),       IF(('Funções Dados'!N163&lt;'Indices PF'!$E$42), N163*'Indices PF'!$J$40,       IF(('Funções Dados'!N163&lt;'Indices PF'!$F$42), N163*'Indices PF'!$K$40, N163*'Indices PF'!$L$40)),        IF((O163&gt;='Indices PF'!$D$41),        IF(('Funções Dados'!N163&lt;'Indices PF'!$E$42), N163*'Indices PF'!$J$41,        IF(('Funções Dados'!N163&lt;'Indices PF'!$F$42), N163*'Indices PF'!$K$41, N163*'Indices PF'!$L$41)))))))</f>
        <v/>
      </c>
      <c r="U163" s="120" t="str">
        <f aca="false">IF(OR(ISBLANK(P163),ISBLANK(Q163)),"",  IF((Q163&lt;='Indices PF'!$D$47),  IF(('Funções Dados'!P163&lt;'Indices PF'!$E$50), P163*'Indices PF'!$J$47,  IF(('Funções Dados'!P163&lt;'Indices PF'!$F$50), P163*'Indices PF'!$K$47, P163*'Indices PF'!$L$47)),   IF((Q163&lt;='Indices PF'!$D$48),   IF(('Funções Dados'!P163&lt;'Indices PF'!$E$50), P163*'Indices PF'!$J$48,   IF(('Funções Dados'!P163&lt;'Indices PF'!$F$50), P163*'Indices PF'!$K$48, P163*'Indices PF'!$L$48)),    IF((Q163&gt;='Indices PF'!$D$49),    IF(('Funções Dados'!P163&lt;'Indices PF'!$E$50), P163*'Indices PF'!$J$49,    IF(('Funções Dados'!P163&lt;'Indices PF'!$F$50), P163*'Indices PF'!$K$49, P163*'Indices PF'!$L$49))))))</f>
        <v/>
      </c>
      <c r="V163" s="173"/>
      <c r="W163" s="174"/>
      <c r="X163" s="174"/>
      <c r="Y163" s="174"/>
      <c r="Z163" s="174"/>
      <c r="AA163" s="174"/>
      <c r="AB163" s="175"/>
      <c r="AC163" s="154"/>
      <c r="AD163" s="154"/>
      <c r="AE163" s="178"/>
      <c r="AF163" s="126"/>
      <c r="AG163" s="92"/>
      <c r="AH163" s="33"/>
    </row>
    <row r="164" customFormat="false" ht="12.75" hidden="false" customHeight="true" outlineLevel="0" collapsed="false">
      <c r="A164" s="87"/>
      <c r="B164" s="148"/>
      <c r="C164" s="126"/>
      <c r="D164" s="113"/>
      <c r="E164" s="114"/>
      <c r="F164" s="114"/>
      <c r="G164" s="114"/>
      <c r="H164" s="114"/>
      <c r="I164" s="115"/>
      <c r="J164" s="115"/>
      <c r="K164" s="114"/>
      <c r="L164" s="116"/>
      <c r="M164" s="131"/>
      <c r="N164" s="131"/>
      <c r="O164" s="131"/>
      <c r="P164" s="131"/>
      <c r="Q164" s="131"/>
      <c r="R164" s="119" t="str">
        <f aca="false">IF(AND(ISTEXT(T164),ISTEXT(U164)),"",SUM(T164:U164)*'Indices PF'!$E$54)</f>
        <v/>
      </c>
      <c r="S164" s="119" t="str">
        <f aca="false">IF(OR(ISBLANK(N164),ISBLANK(O164)),"",  IF(M164="ILF",   IF((O164&lt;='Indices PF'!$D$31),   IF(('Funções Dados'!N164&lt;'Indices PF'!$E$34), 'Indices PF'!$E$31,   IF(('Funções Dados'!N164&lt;'Indices PF'!$F$34), 'Indices PF'!$F$31, 'Indices PF'!$G$31)),    IF((O164&lt;='Indices PF'!$D$32),    IF(('Funções Dados'!N164&lt;'Indices PF'!$E$34), 'Indices PF'!$E$32,    IF(('Funções Dados'!N164&lt;'Indices PF'!$F$34), 'Indices PF'!$F$32, 'Indices PF'!$G$32)),     IF((O164&gt;='Indices PF'!$D$33),     IF(('Funções Dados'!N164&lt;'Indices PF'!$E$34), 'Indices PF'!$E$33,     IF(('Funções Dados'!N164&lt;'Indices PF'!$F$34), 'Indices PF'!$F$33, 'Indices PF'!$G$33))))),     IF((O164&lt;='Indices PF'!$D$39),      IF(('Funções Dados'!N164&lt;'Indices PF'!$E$42), 'Indices PF'!$E$39,      IF(('Funções Dados'!N164&lt;'Indices PF'!$F$42), 'Indices PF'!$F$39, 'Indices PF'!$G$39)),       IF((O164&lt;='Indices PF'!$D$40),       IF(('Funções Dados'!N164&lt;'Indices PF'!$E$42), 'Indices PF'!$E$40,       IF(('Funções Dados'!N164&lt;'Indices PF'!$F$42), 'Indices PF'!$F$40, 'Indices PF'!$G$40)),        IF((O164&gt;='Indices PF'!$D$41),        IF(('Funções Dados'!N164&lt;'Indices PF'!$E$42), 'Indices PF'!$E$41,        IF(('Funções Dados'!N164&lt;'Indices PF'!$F$42), 'Indices PF'!$F$41, 'Indices PF'!$G$41)))))))</f>
        <v/>
      </c>
      <c r="T164" s="120" t="str">
        <f aca="false">IF(OR(ISBLANK(N164),ISBLANK(O164)),"",  IF(M164="ILF",   IF((O164&lt;='Indices PF'!$D$31),   IF(('Funções Dados'!N164&lt;'Indices PF'!$E$34), N164*'Indices PF'!$J$31,   IF(('Funções Dados'!N164&lt;'Indices PF'!$F$34), N164*'Indices PF'!$K$31, N164*'Indices PF'!$L$31)),    IF((O164&lt;='Indices PF'!$D$32),    IF(('Funções Dados'!N164&lt;'Indices PF'!$E$34), N164*'Indices PF'!$J$32,    IF(('Funções Dados'!N164&lt;'Indices PF'!$F$34), N164*'Indices PF'!$K$32, N164*'Indices PF'!$L$32)),     IF((O164&gt;='Indices PF'!$D$33),     IF(('Funções Dados'!N164&lt;'Indices PF'!$E$34), N164*'Indices PF'!$J$33,     IF(('Funções Dados'!N164&lt;'Indices PF'!$F$34), N164*'Indices PF'!$K$33, N164*'Indices PF'!$L$33))))),     IF((O164&lt;='Indices PF'!$D$39),      IF(('Funções Dados'!N164&lt;'Indices PF'!$E$42), N164*'Indices PF'!$J$39,      IF(('Funções Dados'!N164&lt;'Indices PF'!$F$42), N164*'Indices PF'!$K$39, N164*'Indices PF'!$L$39)),       IF((O164&lt;='Indices PF'!$D$40),       IF(('Funções Dados'!N164&lt;'Indices PF'!$E$42), N164*'Indices PF'!$J$40,       IF(('Funções Dados'!N164&lt;'Indices PF'!$F$42), N164*'Indices PF'!$K$40, N164*'Indices PF'!$L$40)),        IF((O164&gt;='Indices PF'!$D$41),        IF(('Funções Dados'!N164&lt;'Indices PF'!$E$42), N164*'Indices PF'!$J$41,        IF(('Funções Dados'!N164&lt;'Indices PF'!$F$42), N164*'Indices PF'!$K$41, N164*'Indices PF'!$L$41)))))))</f>
        <v/>
      </c>
      <c r="U164" s="120" t="str">
        <f aca="false">IF(OR(ISBLANK(P164),ISBLANK(Q164)),"",  IF((Q164&lt;='Indices PF'!$D$47),  IF(('Funções Dados'!P164&lt;'Indices PF'!$E$50), P164*'Indices PF'!$J$47,  IF(('Funções Dados'!P164&lt;'Indices PF'!$F$50), P164*'Indices PF'!$K$47, P164*'Indices PF'!$L$47)),   IF((Q164&lt;='Indices PF'!$D$48),   IF(('Funções Dados'!P164&lt;'Indices PF'!$E$50), P164*'Indices PF'!$J$48,   IF(('Funções Dados'!P164&lt;'Indices PF'!$F$50), P164*'Indices PF'!$K$48, P164*'Indices PF'!$L$48)),    IF((Q164&gt;='Indices PF'!$D$49),    IF(('Funções Dados'!P164&lt;'Indices PF'!$E$50), P164*'Indices PF'!$J$49,    IF(('Funções Dados'!P164&lt;'Indices PF'!$F$50), P164*'Indices PF'!$K$49, P164*'Indices PF'!$L$49))))))</f>
        <v/>
      </c>
      <c r="V164" s="173"/>
      <c r="W164" s="174"/>
      <c r="X164" s="174"/>
      <c r="Y164" s="174"/>
      <c r="Z164" s="174"/>
      <c r="AA164" s="174"/>
      <c r="AB164" s="175"/>
      <c r="AC164" s="154"/>
      <c r="AD164" s="154"/>
      <c r="AE164" s="178"/>
      <c r="AF164" s="126"/>
      <c r="AG164" s="92"/>
      <c r="AH164" s="33"/>
    </row>
    <row r="165" customFormat="false" ht="12.75" hidden="false" customHeight="true" outlineLevel="0" collapsed="false">
      <c r="A165" s="87"/>
      <c r="B165" s="148"/>
      <c r="C165" s="126"/>
      <c r="D165" s="113"/>
      <c r="E165" s="114"/>
      <c r="F165" s="114"/>
      <c r="G165" s="114"/>
      <c r="H165" s="114"/>
      <c r="I165" s="115"/>
      <c r="J165" s="115"/>
      <c r="K165" s="114"/>
      <c r="L165" s="116"/>
      <c r="M165" s="131"/>
      <c r="N165" s="131"/>
      <c r="O165" s="131"/>
      <c r="P165" s="131"/>
      <c r="Q165" s="131"/>
      <c r="R165" s="119" t="str">
        <f aca="false">IF(AND(ISTEXT(T165),ISTEXT(U165)),"",SUM(T165:U165)*'Indices PF'!$E$54)</f>
        <v/>
      </c>
      <c r="S165" s="119" t="str">
        <f aca="false">IF(OR(ISBLANK(N165),ISBLANK(O165)),"",  IF(M165="ILF",   IF((O165&lt;='Indices PF'!$D$31),   IF(('Funções Dados'!N165&lt;'Indices PF'!$E$34), 'Indices PF'!$E$31,   IF(('Funções Dados'!N165&lt;'Indices PF'!$F$34), 'Indices PF'!$F$31, 'Indices PF'!$G$31)),    IF((O165&lt;='Indices PF'!$D$32),    IF(('Funções Dados'!N165&lt;'Indices PF'!$E$34), 'Indices PF'!$E$32,    IF(('Funções Dados'!N165&lt;'Indices PF'!$F$34), 'Indices PF'!$F$32, 'Indices PF'!$G$32)),     IF((O165&gt;='Indices PF'!$D$33),     IF(('Funções Dados'!N165&lt;'Indices PF'!$E$34), 'Indices PF'!$E$33,     IF(('Funções Dados'!N165&lt;'Indices PF'!$F$34), 'Indices PF'!$F$33, 'Indices PF'!$G$33))))),     IF((O165&lt;='Indices PF'!$D$39),      IF(('Funções Dados'!N165&lt;'Indices PF'!$E$42), 'Indices PF'!$E$39,      IF(('Funções Dados'!N165&lt;'Indices PF'!$F$42), 'Indices PF'!$F$39, 'Indices PF'!$G$39)),       IF((O165&lt;='Indices PF'!$D$40),       IF(('Funções Dados'!N165&lt;'Indices PF'!$E$42), 'Indices PF'!$E$40,       IF(('Funções Dados'!N165&lt;'Indices PF'!$F$42), 'Indices PF'!$F$40, 'Indices PF'!$G$40)),        IF((O165&gt;='Indices PF'!$D$41),        IF(('Funções Dados'!N165&lt;'Indices PF'!$E$42), 'Indices PF'!$E$41,        IF(('Funções Dados'!N165&lt;'Indices PF'!$F$42), 'Indices PF'!$F$41, 'Indices PF'!$G$41)))))))</f>
        <v/>
      </c>
      <c r="T165" s="120" t="str">
        <f aca="false">IF(OR(ISBLANK(N165),ISBLANK(O165)),"",  IF(M165="ILF",   IF((O165&lt;='Indices PF'!$D$31),   IF(('Funções Dados'!N165&lt;'Indices PF'!$E$34), N165*'Indices PF'!$J$31,   IF(('Funções Dados'!N165&lt;'Indices PF'!$F$34), N165*'Indices PF'!$K$31, N165*'Indices PF'!$L$31)),    IF((O165&lt;='Indices PF'!$D$32),    IF(('Funções Dados'!N165&lt;'Indices PF'!$E$34), N165*'Indices PF'!$J$32,    IF(('Funções Dados'!N165&lt;'Indices PF'!$F$34), N165*'Indices PF'!$K$32, N165*'Indices PF'!$L$32)),     IF((O165&gt;='Indices PF'!$D$33),     IF(('Funções Dados'!N165&lt;'Indices PF'!$E$34), N165*'Indices PF'!$J$33,     IF(('Funções Dados'!N165&lt;'Indices PF'!$F$34), N165*'Indices PF'!$K$33, N165*'Indices PF'!$L$33))))),     IF((O165&lt;='Indices PF'!$D$39),      IF(('Funções Dados'!N165&lt;'Indices PF'!$E$42), N165*'Indices PF'!$J$39,      IF(('Funções Dados'!N165&lt;'Indices PF'!$F$42), N165*'Indices PF'!$K$39, N165*'Indices PF'!$L$39)),       IF((O165&lt;='Indices PF'!$D$40),       IF(('Funções Dados'!N165&lt;'Indices PF'!$E$42), N165*'Indices PF'!$J$40,       IF(('Funções Dados'!N165&lt;'Indices PF'!$F$42), N165*'Indices PF'!$K$40, N165*'Indices PF'!$L$40)),        IF((O165&gt;='Indices PF'!$D$41),        IF(('Funções Dados'!N165&lt;'Indices PF'!$E$42), N165*'Indices PF'!$J$41,        IF(('Funções Dados'!N165&lt;'Indices PF'!$F$42), N165*'Indices PF'!$K$41, N165*'Indices PF'!$L$41)))))))</f>
        <v/>
      </c>
      <c r="U165" s="120" t="str">
        <f aca="false">IF(OR(ISBLANK(P165),ISBLANK(Q165)),"",  IF((Q165&lt;='Indices PF'!$D$47),  IF(('Funções Dados'!P165&lt;'Indices PF'!$E$50), P165*'Indices PF'!$J$47,  IF(('Funções Dados'!P165&lt;'Indices PF'!$F$50), P165*'Indices PF'!$K$47, P165*'Indices PF'!$L$47)),   IF((Q165&lt;='Indices PF'!$D$48),   IF(('Funções Dados'!P165&lt;'Indices PF'!$E$50), P165*'Indices PF'!$J$48,   IF(('Funções Dados'!P165&lt;'Indices PF'!$F$50), P165*'Indices PF'!$K$48, P165*'Indices PF'!$L$48)),    IF((Q165&gt;='Indices PF'!$D$49),    IF(('Funções Dados'!P165&lt;'Indices PF'!$E$50), P165*'Indices PF'!$J$49,    IF(('Funções Dados'!P165&lt;'Indices PF'!$F$50), P165*'Indices PF'!$K$49, P165*'Indices PF'!$L$49))))))</f>
        <v/>
      </c>
      <c r="V165" s="173"/>
      <c r="W165" s="174"/>
      <c r="X165" s="174"/>
      <c r="Y165" s="174"/>
      <c r="Z165" s="174"/>
      <c r="AA165" s="174"/>
      <c r="AB165" s="175"/>
      <c r="AC165" s="154"/>
      <c r="AD165" s="154"/>
      <c r="AE165" s="178"/>
      <c r="AF165" s="126"/>
      <c r="AG165" s="92"/>
      <c r="AH165" s="33"/>
    </row>
    <row r="166" customFormat="false" ht="12.75" hidden="false" customHeight="true" outlineLevel="0" collapsed="false">
      <c r="A166" s="87"/>
      <c r="B166" s="148"/>
      <c r="C166" s="126"/>
      <c r="D166" s="113"/>
      <c r="E166" s="114"/>
      <c r="F166" s="114"/>
      <c r="G166" s="114"/>
      <c r="H166" s="114"/>
      <c r="I166" s="115"/>
      <c r="J166" s="115"/>
      <c r="K166" s="114"/>
      <c r="L166" s="116"/>
      <c r="M166" s="131"/>
      <c r="N166" s="131"/>
      <c r="O166" s="131"/>
      <c r="P166" s="131"/>
      <c r="Q166" s="131"/>
      <c r="R166" s="119" t="str">
        <f aca="false">IF(AND(ISTEXT(T166),ISTEXT(U166)),"",SUM(T166:U166)*'Indices PF'!$E$54)</f>
        <v/>
      </c>
      <c r="S166" s="119" t="str">
        <f aca="false">IF(OR(ISBLANK(N166),ISBLANK(O166)),"",  IF(M166="ILF",   IF((O166&lt;='Indices PF'!$D$31),   IF(('Funções Dados'!N166&lt;'Indices PF'!$E$34), 'Indices PF'!$E$31,   IF(('Funções Dados'!N166&lt;'Indices PF'!$F$34), 'Indices PF'!$F$31, 'Indices PF'!$G$31)),    IF((O166&lt;='Indices PF'!$D$32),    IF(('Funções Dados'!N166&lt;'Indices PF'!$E$34), 'Indices PF'!$E$32,    IF(('Funções Dados'!N166&lt;'Indices PF'!$F$34), 'Indices PF'!$F$32, 'Indices PF'!$G$32)),     IF((O166&gt;='Indices PF'!$D$33),     IF(('Funções Dados'!N166&lt;'Indices PF'!$E$34), 'Indices PF'!$E$33,     IF(('Funções Dados'!N166&lt;'Indices PF'!$F$34), 'Indices PF'!$F$33, 'Indices PF'!$G$33))))),     IF((O166&lt;='Indices PF'!$D$39),      IF(('Funções Dados'!N166&lt;'Indices PF'!$E$42), 'Indices PF'!$E$39,      IF(('Funções Dados'!N166&lt;'Indices PF'!$F$42), 'Indices PF'!$F$39, 'Indices PF'!$G$39)),       IF((O166&lt;='Indices PF'!$D$40),       IF(('Funções Dados'!N166&lt;'Indices PF'!$E$42), 'Indices PF'!$E$40,       IF(('Funções Dados'!N166&lt;'Indices PF'!$F$42), 'Indices PF'!$F$40, 'Indices PF'!$G$40)),        IF((O166&gt;='Indices PF'!$D$41),        IF(('Funções Dados'!N166&lt;'Indices PF'!$E$42), 'Indices PF'!$E$41,        IF(('Funções Dados'!N166&lt;'Indices PF'!$F$42), 'Indices PF'!$F$41, 'Indices PF'!$G$41)))))))</f>
        <v/>
      </c>
      <c r="T166" s="120" t="str">
        <f aca="false">IF(OR(ISBLANK(N166),ISBLANK(O166)),"",  IF(M166="ILF",   IF((O166&lt;='Indices PF'!$D$31),   IF(('Funções Dados'!N166&lt;'Indices PF'!$E$34), N166*'Indices PF'!$J$31,   IF(('Funções Dados'!N166&lt;'Indices PF'!$F$34), N166*'Indices PF'!$K$31, N166*'Indices PF'!$L$31)),    IF((O166&lt;='Indices PF'!$D$32),    IF(('Funções Dados'!N166&lt;'Indices PF'!$E$34), N166*'Indices PF'!$J$32,    IF(('Funções Dados'!N166&lt;'Indices PF'!$F$34), N166*'Indices PF'!$K$32, N166*'Indices PF'!$L$32)),     IF((O166&gt;='Indices PF'!$D$33),     IF(('Funções Dados'!N166&lt;'Indices PF'!$E$34), N166*'Indices PF'!$J$33,     IF(('Funções Dados'!N166&lt;'Indices PF'!$F$34), N166*'Indices PF'!$K$33, N166*'Indices PF'!$L$33))))),     IF((O166&lt;='Indices PF'!$D$39),      IF(('Funções Dados'!N166&lt;'Indices PF'!$E$42), N166*'Indices PF'!$J$39,      IF(('Funções Dados'!N166&lt;'Indices PF'!$F$42), N166*'Indices PF'!$K$39, N166*'Indices PF'!$L$39)),       IF((O166&lt;='Indices PF'!$D$40),       IF(('Funções Dados'!N166&lt;'Indices PF'!$E$42), N166*'Indices PF'!$J$40,       IF(('Funções Dados'!N166&lt;'Indices PF'!$F$42), N166*'Indices PF'!$K$40, N166*'Indices PF'!$L$40)),        IF((O166&gt;='Indices PF'!$D$41),        IF(('Funções Dados'!N166&lt;'Indices PF'!$E$42), N166*'Indices PF'!$J$41,        IF(('Funções Dados'!N166&lt;'Indices PF'!$F$42), N166*'Indices PF'!$K$41, N166*'Indices PF'!$L$41)))))))</f>
        <v/>
      </c>
      <c r="U166" s="120" t="str">
        <f aca="false">IF(OR(ISBLANK(P166),ISBLANK(Q166)),"",  IF((Q166&lt;='Indices PF'!$D$47),  IF(('Funções Dados'!P166&lt;'Indices PF'!$E$50), P166*'Indices PF'!$J$47,  IF(('Funções Dados'!P166&lt;'Indices PF'!$F$50), P166*'Indices PF'!$K$47, P166*'Indices PF'!$L$47)),   IF((Q166&lt;='Indices PF'!$D$48),   IF(('Funções Dados'!P166&lt;'Indices PF'!$E$50), P166*'Indices PF'!$J$48,   IF(('Funções Dados'!P166&lt;'Indices PF'!$F$50), P166*'Indices PF'!$K$48, P166*'Indices PF'!$L$48)),    IF((Q166&gt;='Indices PF'!$D$49),    IF(('Funções Dados'!P166&lt;'Indices PF'!$E$50), P166*'Indices PF'!$J$49,    IF(('Funções Dados'!P166&lt;'Indices PF'!$F$50), P166*'Indices PF'!$K$49, P166*'Indices PF'!$L$49))))))</f>
        <v/>
      </c>
      <c r="V166" s="173"/>
      <c r="W166" s="174"/>
      <c r="X166" s="174"/>
      <c r="Y166" s="174"/>
      <c r="Z166" s="174"/>
      <c r="AA166" s="174"/>
      <c r="AB166" s="175"/>
      <c r="AC166" s="154"/>
      <c r="AD166" s="154"/>
      <c r="AE166" s="178"/>
      <c r="AF166" s="126"/>
      <c r="AG166" s="92"/>
      <c r="AH166" s="33"/>
    </row>
    <row r="167" customFormat="false" ht="12.75" hidden="false" customHeight="true" outlineLevel="0" collapsed="false">
      <c r="A167" s="87"/>
      <c r="B167" s="148"/>
      <c r="C167" s="179"/>
      <c r="D167" s="113"/>
      <c r="E167" s="114"/>
      <c r="F167" s="114"/>
      <c r="G167" s="114"/>
      <c r="H167" s="114"/>
      <c r="I167" s="115"/>
      <c r="J167" s="115"/>
      <c r="K167" s="114"/>
      <c r="L167" s="116"/>
      <c r="M167" s="130"/>
      <c r="N167" s="131"/>
      <c r="O167" s="131"/>
      <c r="P167" s="131"/>
      <c r="Q167" s="131"/>
      <c r="R167" s="119" t="str">
        <f aca="false">IF(AND(ISTEXT(T167),ISTEXT(U167)),"",SUM(T167:U167)*'Indices PF'!$E$54)</f>
        <v/>
      </c>
      <c r="S167" s="119" t="str">
        <f aca="false">IF(OR(ISBLANK(N167),ISBLANK(O167)),"",  IF(M167="ILF",   IF((O167&lt;='Indices PF'!$D$31),   IF(('Funções Dados'!N167&lt;'Indices PF'!$E$34), 'Indices PF'!$E$31,   IF(('Funções Dados'!N167&lt;'Indices PF'!$F$34), 'Indices PF'!$F$31, 'Indices PF'!$G$31)),    IF((O167&lt;='Indices PF'!$D$32),    IF(('Funções Dados'!N167&lt;'Indices PF'!$E$34), 'Indices PF'!$E$32,    IF(('Funções Dados'!N167&lt;'Indices PF'!$F$34), 'Indices PF'!$F$32, 'Indices PF'!$G$32)),     IF((O167&gt;='Indices PF'!$D$33),     IF(('Funções Dados'!N167&lt;'Indices PF'!$E$34), 'Indices PF'!$E$33,     IF(('Funções Dados'!N167&lt;'Indices PF'!$F$34), 'Indices PF'!$F$33, 'Indices PF'!$G$33))))),     IF((O167&lt;='Indices PF'!$D$39),      IF(('Funções Dados'!N167&lt;'Indices PF'!$E$42), 'Indices PF'!$E$39,      IF(('Funções Dados'!N167&lt;'Indices PF'!$F$42), 'Indices PF'!$F$39, 'Indices PF'!$G$39)),       IF((O167&lt;='Indices PF'!$D$40),       IF(('Funções Dados'!N167&lt;'Indices PF'!$E$42), 'Indices PF'!$E$40,       IF(('Funções Dados'!N167&lt;'Indices PF'!$F$42), 'Indices PF'!$F$40, 'Indices PF'!$G$40)),        IF((O167&gt;='Indices PF'!$D$41),        IF(('Funções Dados'!N167&lt;'Indices PF'!$E$42), 'Indices PF'!$E$41,        IF(('Funções Dados'!N167&lt;'Indices PF'!$F$42), 'Indices PF'!$F$41, 'Indices PF'!$G$41)))))))</f>
        <v/>
      </c>
      <c r="T167" s="120" t="str">
        <f aca="false">IF(OR(ISBLANK(N167),ISBLANK(O167)),"",  IF(M167="ILF",   IF((O167&lt;='Indices PF'!$D$31),   IF(('Funções Dados'!N167&lt;'Indices PF'!$E$34), N167*'Indices PF'!$J$31,   IF(('Funções Dados'!N167&lt;'Indices PF'!$F$34), N167*'Indices PF'!$K$31, N167*'Indices PF'!$L$31)),    IF((O167&lt;='Indices PF'!$D$32),    IF(('Funções Dados'!N167&lt;'Indices PF'!$E$34), N167*'Indices PF'!$J$32,    IF(('Funções Dados'!N167&lt;'Indices PF'!$F$34), N167*'Indices PF'!$K$32, N167*'Indices PF'!$L$32)),     IF((O167&gt;='Indices PF'!$D$33),     IF(('Funções Dados'!N167&lt;'Indices PF'!$E$34), N167*'Indices PF'!$J$33,     IF(('Funções Dados'!N167&lt;'Indices PF'!$F$34), N167*'Indices PF'!$K$33, N167*'Indices PF'!$L$33))))),     IF((O167&lt;='Indices PF'!$D$39),      IF(('Funções Dados'!N167&lt;'Indices PF'!$E$42), N167*'Indices PF'!$J$39,      IF(('Funções Dados'!N167&lt;'Indices PF'!$F$42), N167*'Indices PF'!$K$39, N167*'Indices PF'!$L$39)),       IF((O167&lt;='Indices PF'!$D$40),       IF(('Funções Dados'!N167&lt;'Indices PF'!$E$42), N167*'Indices PF'!$J$40,       IF(('Funções Dados'!N167&lt;'Indices PF'!$F$42), N167*'Indices PF'!$K$40, N167*'Indices PF'!$L$40)),        IF((O167&gt;='Indices PF'!$D$41),        IF(('Funções Dados'!N167&lt;'Indices PF'!$E$42), N167*'Indices PF'!$J$41,        IF(('Funções Dados'!N167&lt;'Indices PF'!$F$42), N167*'Indices PF'!$K$41, N167*'Indices PF'!$L$41)))))))</f>
        <v/>
      </c>
      <c r="U167" s="120" t="str">
        <f aca="false">IF(OR(ISBLANK(P167),ISBLANK(Q167)),"",  IF((Q167&lt;='Indices PF'!$D$47),  IF(('Funções Dados'!P167&lt;'Indices PF'!$E$50), P167*'Indices PF'!$J$47,  IF(('Funções Dados'!P167&lt;'Indices PF'!$F$50), P167*'Indices PF'!$K$47, P167*'Indices PF'!$L$47)),   IF((Q167&lt;='Indices PF'!$D$48),   IF(('Funções Dados'!P167&lt;'Indices PF'!$E$50), P167*'Indices PF'!$J$48,   IF(('Funções Dados'!P167&lt;'Indices PF'!$F$50), P167*'Indices PF'!$K$48, P167*'Indices PF'!$L$48)),    IF((Q167&gt;='Indices PF'!$D$49),    IF(('Funções Dados'!P167&lt;'Indices PF'!$E$50), P167*'Indices PF'!$J$49,    IF(('Funções Dados'!P167&lt;'Indices PF'!$F$50), P167*'Indices PF'!$K$49, P167*'Indices PF'!$L$49))))))</f>
        <v/>
      </c>
      <c r="V167" s="173"/>
      <c r="W167" s="174"/>
      <c r="X167" s="174"/>
      <c r="Y167" s="174"/>
      <c r="Z167" s="174"/>
      <c r="AA167" s="174"/>
      <c r="AB167" s="175"/>
      <c r="AC167" s="154"/>
      <c r="AD167" s="154"/>
      <c r="AE167" s="178"/>
      <c r="AF167" s="126"/>
      <c r="AG167" s="92"/>
      <c r="AH167" s="33"/>
    </row>
    <row r="168" customFormat="false" ht="12.75" hidden="false" customHeight="true" outlineLevel="0" collapsed="false">
      <c r="A168" s="87"/>
      <c r="B168" s="132"/>
      <c r="C168" s="58"/>
      <c r="D168" s="133"/>
      <c r="E168" s="134"/>
      <c r="F168" s="134"/>
      <c r="G168" s="134"/>
      <c r="H168" s="134"/>
      <c r="I168" s="135"/>
      <c r="J168" s="135"/>
      <c r="K168" s="134"/>
      <c r="L168" s="136"/>
      <c r="M168" s="102"/>
      <c r="N168" s="102"/>
      <c r="O168" s="102"/>
      <c r="P168" s="102"/>
      <c r="Q168" s="102"/>
      <c r="R168" s="139" t="n">
        <f aca="false">SUM(R118:R167)</f>
        <v>0</v>
      </c>
      <c r="S168" s="139" t="n">
        <f aca="false">SUM(S118:S167)</f>
        <v>0</v>
      </c>
      <c r="T168" s="139" t="n">
        <f aca="false">SUM(T118:T167)</f>
        <v>0</v>
      </c>
      <c r="U168" s="140" t="n">
        <f aca="false">SUM(U118:U167)</f>
        <v>0</v>
      </c>
      <c r="V168" s="180"/>
      <c r="W168" s="181"/>
      <c r="X168" s="181"/>
      <c r="Y168" s="181"/>
      <c r="Z168" s="182"/>
      <c r="AA168" s="183"/>
      <c r="AB168" s="184"/>
      <c r="AC168" s="185"/>
      <c r="AD168" s="171"/>
      <c r="AE168" s="162"/>
      <c r="AF168" s="145"/>
      <c r="AG168" s="172"/>
      <c r="AH168" s="33"/>
    </row>
    <row r="169" customFormat="false" ht="12.75" hidden="false" customHeight="true" outlineLevel="0" collapsed="false">
      <c r="A169" s="87"/>
      <c r="B169" s="91"/>
      <c r="C169" s="92"/>
      <c r="D169" s="87"/>
      <c r="E169" s="87"/>
      <c r="F169" s="87"/>
      <c r="G169" s="87"/>
      <c r="H169" s="87"/>
      <c r="I169" s="87"/>
      <c r="J169" s="87"/>
      <c r="K169" s="87"/>
      <c r="L169" s="87"/>
      <c r="M169" s="87"/>
      <c r="N169" s="87"/>
      <c r="O169" s="87"/>
      <c r="P169" s="87"/>
      <c r="Q169" s="87"/>
      <c r="R169" s="87"/>
      <c r="S169" s="87"/>
      <c r="T169" s="87"/>
      <c r="U169" s="87"/>
      <c r="V169" s="87"/>
      <c r="W169" s="87"/>
      <c r="X169" s="87"/>
      <c r="Y169" s="87"/>
      <c r="Z169" s="87"/>
      <c r="AA169" s="87"/>
      <c r="AB169" s="87"/>
      <c r="AC169" s="87"/>
      <c r="AD169" s="87"/>
      <c r="AE169" s="87"/>
      <c r="AF169" s="87"/>
      <c r="AG169" s="87"/>
      <c r="AH169" s="33"/>
    </row>
    <row r="170" customFormat="false" ht="12.75" hidden="false" customHeight="true" outlineLevel="0" collapsed="false">
      <c r="A170" s="87"/>
      <c r="B170" s="91"/>
      <c r="C170" s="92"/>
      <c r="D170" s="87"/>
      <c r="E170" s="87"/>
      <c r="F170" s="87"/>
      <c r="G170" s="87"/>
      <c r="H170" s="87"/>
      <c r="I170" s="87"/>
      <c r="J170" s="87"/>
      <c r="K170" s="87"/>
      <c r="L170" s="87"/>
      <c r="M170" s="87"/>
      <c r="N170" s="87"/>
      <c r="O170" s="87"/>
      <c r="P170" s="87"/>
      <c r="Q170" s="87"/>
      <c r="R170" s="87"/>
      <c r="S170" s="87"/>
      <c r="T170" s="87"/>
      <c r="U170" s="87"/>
      <c r="V170" s="87"/>
      <c r="W170" s="87"/>
      <c r="X170" s="87"/>
      <c r="Y170" s="87"/>
      <c r="Z170" s="87"/>
      <c r="AA170" s="87"/>
      <c r="AB170" s="87"/>
      <c r="AC170" s="87"/>
      <c r="AD170" s="87"/>
      <c r="AE170" s="87"/>
      <c r="AF170" s="87"/>
      <c r="AG170" s="87"/>
      <c r="AH170" s="33"/>
    </row>
    <row r="171" customFormat="false" ht="12.75" hidden="false" customHeight="true" outlineLevel="0" collapsed="false">
      <c r="A171" s="87"/>
      <c r="B171" s="91"/>
      <c r="C171" s="92"/>
      <c r="D171" s="87"/>
      <c r="E171" s="87"/>
      <c r="F171" s="87"/>
      <c r="G171" s="87"/>
      <c r="H171" s="87"/>
      <c r="I171" s="87"/>
      <c r="J171" s="87"/>
      <c r="K171" s="87"/>
      <c r="L171" s="87"/>
      <c r="M171" s="87"/>
      <c r="N171" s="87"/>
      <c r="O171" s="87"/>
      <c r="P171" s="87"/>
      <c r="Q171" s="87"/>
      <c r="R171" s="87"/>
      <c r="S171" s="87"/>
      <c r="T171" s="87"/>
      <c r="U171" s="87"/>
      <c r="V171" s="87"/>
      <c r="W171" s="87"/>
      <c r="X171" s="87"/>
      <c r="Y171" s="87"/>
      <c r="Z171" s="87"/>
      <c r="AA171" s="87"/>
      <c r="AB171" s="87"/>
      <c r="AC171" s="87"/>
      <c r="AD171" s="87"/>
      <c r="AE171" s="87"/>
      <c r="AF171" s="87"/>
      <c r="AG171" s="87"/>
      <c r="AH171" s="33"/>
    </row>
    <row r="172" customFormat="false" ht="12.75" hidden="false" customHeight="true" outlineLevel="0" collapsed="false">
      <c r="A172" s="87"/>
      <c r="B172" s="91"/>
      <c r="C172" s="92"/>
      <c r="D172" s="87"/>
      <c r="E172" s="87"/>
      <c r="F172" s="87"/>
      <c r="G172" s="87"/>
      <c r="H172" s="87"/>
      <c r="I172" s="87"/>
      <c r="J172" s="87"/>
      <c r="K172" s="87"/>
      <c r="L172" s="87"/>
      <c r="M172" s="87"/>
      <c r="N172" s="87"/>
      <c r="O172" s="87"/>
      <c r="P172" s="87"/>
      <c r="Q172" s="87"/>
      <c r="R172" s="87"/>
      <c r="S172" s="87"/>
      <c r="T172" s="87"/>
      <c r="U172" s="87"/>
      <c r="V172" s="87"/>
      <c r="W172" s="87"/>
      <c r="X172" s="87"/>
      <c r="Y172" s="87"/>
      <c r="Z172" s="87"/>
      <c r="AA172" s="87"/>
      <c r="AB172" s="87"/>
      <c r="AC172" s="87"/>
      <c r="AD172" s="87"/>
      <c r="AE172" s="87"/>
      <c r="AF172" s="87"/>
      <c r="AG172" s="87"/>
      <c r="AH172" s="33"/>
    </row>
    <row r="173" customFormat="false" ht="27" hidden="false" customHeight="true" outlineLevel="0" collapsed="false">
      <c r="A173" s="87"/>
      <c r="B173" s="91"/>
      <c r="C173" s="92"/>
      <c r="D173" s="87"/>
      <c r="E173" s="186" t="s">
        <v>89</v>
      </c>
      <c r="F173" s="186"/>
      <c r="G173" s="186"/>
      <c r="H173" s="186"/>
      <c r="I173" s="186"/>
      <c r="J173" s="187"/>
      <c r="K173" s="87"/>
      <c r="L173" s="87"/>
      <c r="M173" s="87"/>
      <c r="N173" s="87"/>
      <c r="O173" s="87"/>
      <c r="P173" s="87"/>
      <c r="Q173" s="87"/>
      <c r="R173" s="87"/>
      <c r="S173" s="87"/>
      <c r="T173" s="87"/>
      <c r="U173" s="87"/>
      <c r="V173" s="87"/>
      <c r="W173" s="87"/>
      <c r="X173" s="87"/>
      <c r="Y173" s="87"/>
      <c r="Z173" s="87"/>
      <c r="AA173" s="87"/>
      <c r="AB173" s="87"/>
      <c r="AC173" s="87"/>
      <c r="AD173" s="87"/>
      <c r="AE173" s="87"/>
      <c r="AF173" s="87"/>
      <c r="AG173" s="33"/>
      <c r="AH173" s="87"/>
    </row>
    <row r="174" customFormat="false" ht="12.75" hidden="false" customHeight="true" outlineLevel="0" collapsed="false">
      <c r="A174" s="87"/>
      <c r="B174" s="91"/>
      <c r="C174" s="92"/>
      <c r="D174" s="87"/>
      <c r="E174" s="188"/>
      <c r="F174" s="189"/>
      <c r="G174" s="189"/>
      <c r="H174" s="189"/>
      <c r="I174" s="190"/>
      <c r="J174" s="191"/>
      <c r="K174" s="87"/>
      <c r="L174" s="87"/>
      <c r="M174" s="87"/>
      <c r="N174" s="87"/>
      <c r="O174" s="87"/>
      <c r="P174" s="87"/>
      <c r="Q174" s="87"/>
      <c r="R174" s="87"/>
      <c r="S174" s="87"/>
      <c r="T174" s="87"/>
      <c r="U174" s="87"/>
      <c r="V174" s="87"/>
      <c r="W174" s="87"/>
      <c r="X174" s="87"/>
      <c r="Y174" s="87"/>
      <c r="Z174" s="87"/>
      <c r="AA174" s="87"/>
      <c r="AB174" s="87"/>
      <c r="AC174" s="87"/>
      <c r="AD174" s="87"/>
      <c r="AE174" s="87"/>
      <c r="AF174" s="87"/>
      <c r="AG174" s="33"/>
      <c r="AH174" s="87"/>
    </row>
    <row r="175" customFormat="false" ht="12.75" hidden="false" customHeight="true" outlineLevel="0" collapsed="false">
      <c r="A175" s="87"/>
      <c r="B175" s="91"/>
      <c r="C175" s="92"/>
      <c r="D175" s="87"/>
      <c r="E175" s="192"/>
      <c r="F175" s="193" t="s">
        <v>90</v>
      </c>
      <c r="G175" s="193" t="s">
        <v>91</v>
      </c>
      <c r="H175" s="193" t="s">
        <v>92</v>
      </c>
      <c r="I175" s="194" t="s">
        <v>93</v>
      </c>
      <c r="J175" s="191"/>
      <c r="K175" s="87"/>
      <c r="L175" s="87"/>
      <c r="M175" s="87"/>
      <c r="N175" s="87"/>
      <c r="O175" s="87"/>
      <c r="P175" s="87"/>
      <c r="Q175" s="87"/>
      <c r="R175" s="87"/>
      <c r="S175" s="87"/>
      <c r="T175" s="87"/>
      <c r="U175" s="87"/>
      <c r="V175" s="87"/>
      <c r="W175" s="87"/>
      <c r="X175" s="87"/>
      <c r="Y175" s="87"/>
      <c r="Z175" s="87"/>
      <c r="AA175" s="87"/>
      <c r="AB175" s="87"/>
      <c r="AC175" s="87"/>
      <c r="AD175" s="87"/>
      <c r="AE175" s="87"/>
      <c r="AF175" s="87"/>
      <c r="AG175" s="33"/>
      <c r="AH175" s="87"/>
    </row>
    <row r="176" customFormat="false" ht="12.75" hidden="false" customHeight="true" outlineLevel="0" collapsed="false">
      <c r="A176" s="87"/>
      <c r="B176" s="91"/>
      <c r="C176" s="88"/>
      <c r="D176" s="87"/>
      <c r="E176" s="195" t="s">
        <v>94</v>
      </c>
      <c r="F176" s="196" t="n">
        <f aca="false">SUM(SUMIF($M$6:$M$55,"ILF",$T$6:$T$55), SUMIF($M$6:$M$55,"ILF",$U$6:$U$55))-SUMIF($M$6:$M$55,"ILF",$AB$6:$AB$55)</f>
        <v>31.0210526315789</v>
      </c>
      <c r="G176" s="196" t="n">
        <f aca="false">SUM(SUMIF($M$62:$M$111,"ILF",$T$62:$T$111), SUMIF($M$62:$M$111,"ILF",$U$62:$U$111))-SUMIF($M$62:$M$111,"ILF",$AB$62:$AB$111)</f>
        <v>0</v>
      </c>
      <c r="H176" s="196" t="n">
        <f aca="false">SUM(SUMIF($M$118:$M$167,"ILF",$T$118:$T$167), SUMIF($M$118:$M$167,"ILF",$U$118:$U$167))</f>
        <v>0</v>
      </c>
      <c r="I176" s="197" t="n">
        <f aca="false">SUM(SUMIF($M$6:$M$55,"ILF",AB6:AB55), SUMIF($M$62:$M$111,"ILF",AB62:AB111))</f>
        <v>0</v>
      </c>
      <c r="J176" s="191"/>
      <c r="K176" s="87"/>
      <c r="L176" s="87"/>
      <c r="M176" s="87"/>
      <c r="N176" s="87"/>
      <c r="O176" s="87"/>
      <c r="P176" s="87"/>
      <c r="Q176" s="87"/>
      <c r="R176" s="87"/>
      <c r="S176" s="87"/>
      <c r="T176" s="87"/>
      <c r="U176" s="87"/>
      <c r="V176" s="87"/>
      <c r="W176" s="87"/>
      <c r="X176" s="87"/>
      <c r="Y176" s="87"/>
      <c r="Z176" s="87"/>
      <c r="AA176" s="87"/>
      <c r="AB176" s="87"/>
      <c r="AC176" s="87"/>
      <c r="AD176" s="87"/>
      <c r="AE176" s="87"/>
      <c r="AF176" s="87"/>
      <c r="AG176" s="33"/>
      <c r="AH176" s="87"/>
    </row>
    <row r="177" customFormat="false" ht="12.75" hidden="false" customHeight="true" outlineLevel="0" collapsed="false">
      <c r="A177" s="87"/>
      <c r="B177" s="87"/>
      <c r="C177" s="88"/>
      <c r="D177" s="87"/>
      <c r="E177" s="195" t="s">
        <v>95</v>
      </c>
      <c r="F177" s="196" t="n">
        <f aca="false">SUM(SUMIF($M$6:$M$55,"EIF",$T$6:$T$55), SUMIF($M$6:$M$55,"EIF",$U$6:$U$55))-SUMIF($M$6:$M$55,"EIF",$AB$6:$AB$55)</f>
        <v>0</v>
      </c>
      <c r="G177" s="196" t="n">
        <f aca="false">SUM(SUMIF($M$62:$M$111,"EIF",$T$62:$T$111), SUMIF($M$62:$M$111,"EIF",$U$62:$U$111))-SUMIF($M$62:$M$111,"EIF",$AB$62:$AB$111)</f>
        <v>0</v>
      </c>
      <c r="H177" s="196" t="n">
        <f aca="false">SUM(SUMIF($M$118:$M$167,"EIF",$T$118:$T$167), SUMIF($M$118:$M$167,"EIF",$U$118:$U$167))</f>
        <v>0</v>
      </c>
      <c r="I177" s="197" t="n">
        <f aca="false">SUM(SUMIF($M$6:$M$55,"EIF",AB6:AB55), SUMIF($M$62:$M$111,"EIF",AB62:AB111))</f>
        <v>0</v>
      </c>
      <c r="J177" s="191"/>
      <c r="K177" s="87"/>
      <c r="L177" s="87"/>
      <c r="M177" s="87"/>
      <c r="N177" s="87"/>
      <c r="O177" s="87"/>
      <c r="P177" s="87"/>
      <c r="Q177" s="87"/>
      <c r="R177" s="87"/>
      <c r="S177" s="87"/>
      <c r="T177" s="87"/>
      <c r="U177" s="87"/>
      <c r="V177" s="87"/>
      <c r="W177" s="87"/>
      <c r="X177" s="87"/>
      <c r="Y177" s="87"/>
      <c r="Z177" s="87"/>
      <c r="AA177" s="87"/>
      <c r="AB177" s="87"/>
      <c r="AC177" s="87"/>
      <c r="AD177" s="87"/>
      <c r="AE177" s="87"/>
      <c r="AF177" s="87"/>
      <c r="AG177" s="33"/>
      <c r="AH177" s="87"/>
    </row>
    <row r="178" customFormat="false" ht="12.75" hidden="false" customHeight="true" outlineLevel="0" collapsed="false">
      <c r="A178" s="87"/>
      <c r="B178" s="87"/>
      <c r="C178" s="88"/>
      <c r="D178" s="87"/>
      <c r="E178" s="195" t="s">
        <v>60</v>
      </c>
      <c r="F178" s="196" t="n">
        <f aca="false">R56</f>
        <v>124.084210526316</v>
      </c>
      <c r="G178" s="196" t="n">
        <f aca="false">R112</f>
        <v>0</v>
      </c>
      <c r="H178" s="196" t="n">
        <f aca="false">R168</f>
        <v>0</v>
      </c>
      <c r="I178" s="197"/>
      <c r="J178" s="191"/>
      <c r="K178" s="87"/>
      <c r="L178" s="87"/>
      <c r="M178" s="87"/>
      <c r="N178" s="87"/>
      <c r="O178" s="87"/>
      <c r="P178" s="87"/>
      <c r="Q178" s="87"/>
      <c r="R178" s="87"/>
      <c r="S178" s="87"/>
      <c r="T178" s="87"/>
      <c r="U178" s="87"/>
      <c r="V178" s="87"/>
      <c r="W178" s="87"/>
      <c r="X178" s="87"/>
      <c r="Y178" s="87"/>
      <c r="Z178" s="87"/>
      <c r="AA178" s="87"/>
      <c r="AB178" s="87"/>
      <c r="AC178" s="87"/>
      <c r="AD178" s="87"/>
      <c r="AE178" s="87"/>
      <c r="AF178" s="87"/>
      <c r="AG178" s="33"/>
      <c r="AH178" s="87"/>
    </row>
    <row r="179" customFormat="false" ht="12.75" hidden="false" customHeight="true" outlineLevel="0" collapsed="false">
      <c r="A179" s="87"/>
      <c r="B179" s="87"/>
      <c r="C179" s="88"/>
      <c r="D179" s="87"/>
      <c r="E179" s="198"/>
      <c r="F179" s="199"/>
      <c r="G179" s="199"/>
      <c r="H179" s="199"/>
      <c r="I179" s="200"/>
      <c r="J179" s="191"/>
      <c r="K179" s="87"/>
      <c r="L179" s="87"/>
      <c r="M179" s="87"/>
      <c r="N179" s="87"/>
      <c r="O179" s="87"/>
      <c r="P179" s="87"/>
      <c r="Q179" s="87"/>
      <c r="R179" s="87"/>
      <c r="S179" s="87"/>
      <c r="T179" s="87"/>
      <c r="U179" s="87"/>
      <c r="V179" s="87"/>
      <c r="W179" s="87"/>
      <c r="X179" s="87"/>
      <c r="Y179" s="87"/>
      <c r="Z179" s="87"/>
      <c r="AA179" s="87"/>
      <c r="AB179" s="87"/>
      <c r="AC179" s="87"/>
      <c r="AD179" s="87"/>
      <c r="AE179" s="87"/>
      <c r="AF179" s="87"/>
      <c r="AG179" s="33"/>
      <c r="AH179" s="87"/>
    </row>
    <row r="180" customFormat="false" ht="12.75" hidden="false" customHeight="true" outlineLevel="0" collapsed="false">
      <c r="A180" s="87"/>
      <c r="B180" s="87"/>
      <c r="C180" s="88"/>
      <c r="D180" s="87"/>
      <c r="E180" s="201" t="s">
        <v>96</v>
      </c>
      <c r="F180" s="201"/>
      <c r="G180" s="201"/>
      <c r="H180" s="196" t="n">
        <f aca="false">SUM(F176:F177)</f>
        <v>31.0210526315789</v>
      </c>
      <c r="I180" s="197" t="n">
        <f aca="false">AB56</f>
        <v>0</v>
      </c>
      <c r="J180" s="191"/>
      <c r="K180" s="87"/>
      <c r="L180" s="87"/>
      <c r="M180" s="87"/>
      <c r="N180" s="87"/>
      <c r="O180" s="87"/>
      <c r="P180" s="87"/>
      <c r="Q180" s="87"/>
      <c r="R180" s="87"/>
      <c r="S180" s="87"/>
      <c r="T180" s="87"/>
      <c r="U180" s="87"/>
      <c r="V180" s="87"/>
      <c r="W180" s="87"/>
      <c r="X180" s="87"/>
      <c r="Y180" s="87"/>
      <c r="Z180" s="87"/>
      <c r="AA180" s="87"/>
      <c r="AB180" s="87"/>
      <c r="AC180" s="87"/>
      <c r="AD180" s="87"/>
      <c r="AE180" s="87"/>
      <c r="AF180" s="87"/>
      <c r="AG180" s="33"/>
      <c r="AH180" s="87"/>
    </row>
    <row r="181" customFormat="false" ht="12.75" hidden="false" customHeight="true" outlineLevel="0" collapsed="false">
      <c r="A181" s="87"/>
      <c r="B181" s="87"/>
      <c r="C181" s="88"/>
      <c r="D181" s="87"/>
      <c r="E181" s="201"/>
      <c r="F181" s="201"/>
      <c r="G181" s="201"/>
      <c r="H181" s="196"/>
      <c r="I181" s="197"/>
      <c r="J181" s="191"/>
      <c r="K181" s="87"/>
      <c r="L181" s="87"/>
      <c r="M181" s="87"/>
      <c r="N181" s="87"/>
      <c r="O181" s="87"/>
      <c r="P181" s="87"/>
      <c r="Q181" s="87"/>
      <c r="R181" s="87"/>
      <c r="S181" s="87"/>
      <c r="T181" s="87"/>
      <c r="U181" s="87"/>
      <c r="V181" s="87"/>
      <c r="W181" s="87"/>
      <c r="X181" s="87"/>
      <c r="Y181" s="87"/>
      <c r="Z181" s="87"/>
      <c r="AA181" s="87"/>
      <c r="AB181" s="87"/>
      <c r="AC181" s="87"/>
      <c r="AD181" s="87"/>
      <c r="AE181" s="87"/>
      <c r="AF181" s="87"/>
      <c r="AG181" s="33"/>
      <c r="AH181" s="87"/>
    </row>
    <row r="182" customFormat="false" ht="12.75" hidden="false" customHeight="true" outlineLevel="0" collapsed="false">
      <c r="A182" s="87"/>
      <c r="B182" s="87"/>
      <c r="C182" s="88"/>
      <c r="D182" s="87"/>
      <c r="E182" s="201" t="s">
        <v>97</v>
      </c>
      <c r="F182" s="201"/>
      <c r="G182" s="201"/>
      <c r="H182" s="196" t="n">
        <f aca="false">SUM(G176:G177)</f>
        <v>0</v>
      </c>
      <c r="I182" s="197" t="n">
        <f aca="false">AB112</f>
        <v>0</v>
      </c>
      <c r="J182" s="191"/>
      <c r="K182" s="87"/>
      <c r="L182" s="87"/>
      <c r="M182" s="87"/>
      <c r="N182" s="87"/>
      <c r="O182" s="87"/>
      <c r="P182" s="87"/>
      <c r="Q182" s="87"/>
      <c r="R182" s="87"/>
      <c r="S182" s="87"/>
      <c r="T182" s="87"/>
      <c r="U182" s="87"/>
      <c r="V182" s="87"/>
      <c r="W182" s="87"/>
      <c r="X182" s="87"/>
      <c r="Y182" s="87"/>
      <c r="Z182" s="87"/>
      <c r="AA182" s="87"/>
      <c r="AB182" s="87"/>
      <c r="AC182" s="87"/>
      <c r="AD182" s="87"/>
      <c r="AE182" s="87"/>
      <c r="AF182" s="87"/>
      <c r="AG182" s="33"/>
      <c r="AH182" s="87"/>
    </row>
    <row r="183" customFormat="false" ht="14.25" hidden="false" customHeight="true" outlineLevel="0" collapsed="false">
      <c r="A183" s="88"/>
      <c r="B183" s="88"/>
      <c r="C183" s="88"/>
      <c r="D183" s="87"/>
      <c r="E183" s="201"/>
      <c r="F183" s="201"/>
      <c r="G183" s="201"/>
      <c r="H183" s="196"/>
      <c r="I183" s="197"/>
      <c r="J183" s="202"/>
      <c r="K183" s="88"/>
      <c r="L183" s="88"/>
      <c r="M183" s="88"/>
      <c r="N183" s="88"/>
      <c r="O183" s="88"/>
      <c r="P183" s="88"/>
      <c r="Q183" s="88"/>
      <c r="R183" s="88"/>
      <c r="S183" s="88"/>
      <c r="T183" s="88"/>
      <c r="U183" s="88"/>
      <c r="V183" s="88"/>
      <c r="W183" s="88"/>
      <c r="X183" s="88"/>
      <c r="Y183" s="88"/>
      <c r="Z183" s="88"/>
      <c r="AA183" s="88"/>
      <c r="AB183" s="88"/>
      <c r="AC183" s="88"/>
      <c r="AD183" s="88"/>
      <c r="AE183" s="88"/>
      <c r="AF183" s="88"/>
      <c r="AG183" s="88"/>
      <c r="AH183" s="88"/>
    </row>
    <row r="184" customFormat="false" ht="12.75" hidden="false" customHeight="true" outlineLevel="0" collapsed="false">
      <c r="A184" s="87"/>
      <c r="B184" s="87"/>
      <c r="C184" s="88"/>
      <c r="D184" s="87"/>
      <c r="E184" s="201" t="s">
        <v>98</v>
      </c>
      <c r="F184" s="201"/>
      <c r="G184" s="201"/>
      <c r="H184" s="196" t="n">
        <f aca="false">SUM(H176:H177)</f>
        <v>0</v>
      </c>
      <c r="I184" s="203"/>
      <c r="J184" s="191"/>
      <c r="K184" s="87"/>
      <c r="L184" s="87"/>
      <c r="M184" s="87"/>
      <c r="N184" s="87"/>
      <c r="O184" s="87"/>
      <c r="P184" s="87"/>
      <c r="Q184" s="87"/>
      <c r="R184" s="87"/>
      <c r="S184" s="87"/>
      <c r="T184" s="87"/>
      <c r="U184" s="87"/>
      <c r="V184" s="87"/>
      <c r="W184" s="87"/>
      <c r="X184" s="87"/>
      <c r="Y184" s="87"/>
      <c r="Z184" s="87"/>
      <c r="AA184" s="87"/>
      <c r="AB184" s="87"/>
      <c r="AC184" s="87"/>
      <c r="AD184" s="87"/>
      <c r="AE184" s="87"/>
      <c r="AF184" s="87"/>
      <c r="AG184" s="33"/>
      <c r="AH184" s="87"/>
    </row>
    <row r="185" customFormat="false" ht="12.75" hidden="false" customHeight="true" outlineLevel="0" collapsed="false">
      <c r="A185" s="87"/>
      <c r="B185" s="87"/>
      <c r="C185" s="88"/>
      <c r="D185" s="87"/>
      <c r="E185" s="201"/>
      <c r="F185" s="201"/>
      <c r="G185" s="201"/>
      <c r="H185" s="196"/>
      <c r="I185" s="203"/>
      <c r="J185" s="191"/>
      <c r="K185" s="87"/>
      <c r="L185" s="87"/>
      <c r="M185" s="87"/>
      <c r="N185" s="87"/>
      <c r="O185" s="87"/>
      <c r="P185" s="87"/>
      <c r="Q185" s="87"/>
      <c r="R185" s="87"/>
      <c r="S185" s="87"/>
      <c r="T185" s="87"/>
      <c r="U185" s="87"/>
      <c r="V185" s="87"/>
      <c r="W185" s="87"/>
      <c r="X185" s="87"/>
      <c r="Y185" s="87"/>
      <c r="Z185" s="87"/>
      <c r="AA185" s="87"/>
      <c r="AB185" s="87"/>
      <c r="AC185" s="87"/>
      <c r="AD185" s="87"/>
      <c r="AE185" s="87"/>
      <c r="AF185" s="87"/>
      <c r="AG185" s="33"/>
      <c r="AH185" s="87"/>
    </row>
    <row r="186" customFormat="false" ht="12.75" hidden="false" customHeight="true" outlineLevel="0" collapsed="false">
      <c r="A186" s="87"/>
      <c r="B186" s="87"/>
      <c r="C186" s="88"/>
      <c r="D186" s="87"/>
      <c r="E186" s="201" t="s">
        <v>99</v>
      </c>
      <c r="F186" s="201"/>
      <c r="G186" s="201"/>
      <c r="H186" s="196" t="n">
        <f aca="false">SUM(U56,U112,U168)</f>
        <v>4.8</v>
      </c>
      <c r="I186" s="204"/>
      <c r="J186" s="191"/>
      <c r="K186" s="87"/>
      <c r="L186" s="87"/>
      <c r="M186" s="87"/>
      <c r="N186" s="87"/>
      <c r="O186" s="87"/>
      <c r="P186" s="87"/>
      <c r="Q186" s="87"/>
      <c r="R186" s="87"/>
      <c r="S186" s="87"/>
      <c r="T186" s="87"/>
      <c r="U186" s="87"/>
      <c r="V186" s="87"/>
      <c r="W186" s="87"/>
      <c r="X186" s="87"/>
      <c r="Y186" s="87"/>
      <c r="Z186" s="87"/>
      <c r="AA186" s="87"/>
      <c r="AB186" s="87"/>
      <c r="AC186" s="87"/>
      <c r="AD186" s="87"/>
      <c r="AE186" s="87"/>
      <c r="AF186" s="87"/>
      <c r="AG186" s="33"/>
      <c r="AH186" s="87"/>
    </row>
    <row r="187" customFormat="false" ht="12.75" hidden="false" customHeight="true" outlineLevel="0" collapsed="false">
      <c r="A187" s="87"/>
      <c r="B187" s="87"/>
      <c r="C187" s="88"/>
      <c r="D187" s="91"/>
      <c r="E187" s="201"/>
      <c r="F187" s="201"/>
      <c r="G187" s="201"/>
      <c r="H187" s="196"/>
      <c r="I187" s="204"/>
      <c r="J187" s="191"/>
      <c r="K187" s="87"/>
      <c r="L187" s="87"/>
      <c r="M187" s="87"/>
      <c r="N187" s="87"/>
      <c r="O187" s="87"/>
      <c r="P187" s="87"/>
      <c r="Q187" s="87"/>
      <c r="R187" s="87"/>
      <c r="S187" s="87"/>
      <c r="T187" s="87"/>
      <c r="U187" s="87"/>
      <c r="V187" s="87"/>
      <c r="W187" s="87"/>
      <c r="X187" s="87"/>
      <c r="Y187" s="87"/>
      <c r="Z187" s="87"/>
      <c r="AA187" s="87"/>
      <c r="AB187" s="87"/>
      <c r="AC187" s="87"/>
      <c r="AD187" s="87"/>
      <c r="AE187" s="87"/>
      <c r="AF187" s="87"/>
      <c r="AG187" s="33"/>
      <c r="AH187" s="87"/>
    </row>
    <row r="188" customFormat="false" ht="12.75" hidden="false" customHeight="true" outlineLevel="0" collapsed="false">
      <c r="A188" s="87"/>
      <c r="B188" s="87"/>
      <c r="C188" s="88"/>
      <c r="D188" s="91"/>
      <c r="E188" s="201" t="s">
        <v>100</v>
      </c>
      <c r="F188" s="201"/>
      <c r="G188" s="201"/>
      <c r="H188" s="196" t="n">
        <f aca="false">SUM(I180:I183)</f>
        <v>0</v>
      </c>
      <c r="I188" s="205"/>
      <c r="J188" s="191"/>
      <c r="K188" s="87"/>
      <c r="L188" s="87"/>
      <c r="M188" s="87"/>
      <c r="N188" s="87"/>
      <c r="O188" s="87"/>
      <c r="P188" s="87"/>
      <c r="Q188" s="87"/>
      <c r="R188" s="87"/>
      <c r="S188" s="87"/>
      <c r="T188" s="87"/>
      <c r="U188" s="87"/>
      <c r="V188" s="87"/>
      <c r="W188" s="87"/>
      <c r="X188" s="87"/>
      <c r="Y188" s="87"/>
      <c r="Z188" s="87"/>
      <c r="AA188" s="87"/>
      <c r="AB188" s="87"/>
      <c r="AC188" s="87"/>
      <c r="AD188" s="87"/>
      <c r="AE188" s="87"/>
      <c r="AF188" s="87"/>
      <c r="AG188" s="33"/>
      <c r="AH188" s="87"/>
    </row>
    <row r="189" customFormat="false" ht="12.75" hidden="false" customHeight="true" outlineLevel="0" collapsed="false">
      <c r="A189" s="87"/>
      <c r="B189" s="87"/>
      <c r="C189" s="88"/>
      <c r="D189" s="91"/>
      <c r="E189" s="201"/>
      <c r="F189" s="201"/>
      <c r="G189" s="201"/>
      <c r="H189" s="196"/>
      <c r="I189" s="205"/>
      <c r="J189" s="191"/>
      <c r="K189" s="87"/>
      <c r="L189" s="87"/>
      <c r="M189" s="87"/>
      <c r="N189" s="87"/>
      <c r="O189" s="87"/>
      <c r="P189" s="87"/>
      <c r="Q189" s="87"/>
      <c r="R189" s="87"/>
      <c r="S189" s="87"/>
      <c r="T189" s="87"/>
      <c r="U189" s="87"/>
      <c r="V189" s="87"/>
      <c r="W189" s="87"/>
      <c r="X189" s="87"/>
      <c r="Y189" s="87"/>
      <c r="Z189" s="87"/>
      <c r="AA189" s="87"/>
      <c r="AB189" s="87"/>
      <c r="AC189" s="87"/>
      <c r="AD189" s="87"/>
      <c r="AE189" s="87"/>
      <c r="AF189" s="87"/>
      <c r="AG189" s="33"/>
      <c r="AH189" s="87"/>
    </row>
    <row r="190" customFormat="false" ht="12.75" hidden="false" customHeight="true" outlineLevel="0" collapsed="false">
      <c r="A190" s="87"/>
      <c r="B190" s="87"/>
      <c r="C190" s="88"/>
      <c r="D190" s="87"/>
      <c r="E190" s="206" t="s">
        <v>60</v>
      </c>
      <c r="F190" s="206"/>
      <c r="G190" s="206"/>
      <c r="H190" s="207" t="n">
        <f aca="false">SUM(F178:H178)</f>
        <v>124.084210526316</v>
      </c>
      <c r="I190" s="205"/>
      <c r="J190" s="191"/>
      <c r="K190" s="87"/>
      <c r="L190" s="87"/>
      <c r="M190" s="87"/>
      <c r="N190" s="87"/>
      <c r="O190" s="87"/>
      <c r="P190" s="87"/>
      <c r="Q190" s="87"/>
      <c r="R190" s="87"/>
      <c r="S190" s="87"/>
      <c r="T190" s="87"/>
      <c r="U190" s="87"/>
      <c r="V190" s="87"/>
      <c r="W190" s="87"/>
      <c r="X190" s="87"/>
      <c r="Y190" s="87"/>
      <c r="Z190" s="87"/>
      <c r="AA190" s="87"/>
      <c r="AB190" s="87"/>
      <c r="AC190" s="87"/>
      <c r="AD190" s="87"/>
      <c r="AE190" s="87"/>
      <c r="AF190" s="87"/>
      <c r="AG190" s="33"/>
      <c r="AH190" s="87"/>
    </row>
    <row r="191" customFormat="false" ht="12.75" hidden="false" customHeight="true" outlineLevel="0" collapsed="false">
      <c r="A191" s="87"/>
      <c r="B191" s="87"/>
      <c r="C191" s="88"/>
      <c r="D191" s="87"/>
      <c r="E191" s="206"/>
      <c r="F191" s="206"/>
      <c r="G191" s="206"/>
      <c r="H191" s="207"/>
      <c r="I191" s="208"/>
      <c r="J191" s="191"/>
      <c r="K191" s="87"/>
      <c r="L191" s="87"/>
      <c r="M191" s="87"/>
      <c r="N191" s="87"/>
      <c r="O191" s="87"/>
      <c r="P191" s="87"/>
      <c r="Q191" s="87"/>
      <c r="R191" s="87"/>
      <c r="S191" s="87"/>
      <c r="T191" s="87"/>
      <c r="U191" s="87"/>
      <c r="V191" s="87"/>
      <c r="W191" s="87"/>
      <c r="X191" s="87"/>
      <c r="Y191" s="87"/>
      <c r="Z191" s="87"/>
      <c r="AA191" s="87"/>
      <c r="AB191" s="87"/>
      <c r="AC191" s="87"/>
      <c r="AD191" s="87"/>
      <c r="AE191" s="87"/>
      <c r="AF191" s="87"/>
      <c r="AG191" s="33"/>
      <c r="AH191" s="87"/>
    </row>
    <row r="192" customFormat="false" ht="12.75" hidden="false" customHeight="true" outlineLevel="0" collapsed="false">
      <c r="A192" s="87"/>
      <c r="B192" s="87"/>
      <c r="C192" s="88"/>
      <c r="D192" s="87"/>
      <c r="E192" s="87"/>
      <c r="F192" s="87"/>
      <c r="G192" s="87"/>
      <c r="H192" s="87"/>
      <c r="I192" s="87"/>
      <c r="J192" s="87"/>
      <c r="K192" s="87"/>
      <c r="L192" s="87"/>
      <c r="M192" s="87"/>
      <c r="N192" s="87"/>
      <c r="O192" s="87"/>
      <c r="P192" s="87"/>
      <c r="Q192" s="87"/>
      <c r="R192" s="87"/>
      <c r="S192" s="87"/>
      <c r="T192" s="87"/>
      <c r="U192" s="87"/>
      <c r="V192" s="87"/>
      <c r="W192" s="87"/>
      <c r="X192" s="87"/>
      <c r="Y192" s="87"/>
      <c r="Z192" s="87"/>
      <c r="AA192" s="87"/>
      <c r="AB192" s="87"/>
      <c r="AC192" s="87"/>
      <c r="AD192" s="87"/>
      <c r="AE192" s="87"/>
      <c r="AF192" s="87"/>
      <c r="AG192" s="87"/>
      <c r="AH192" s="33"/>
    </row>
    <row r="193" customFormat="false" ht="25.5" hidden="false" customHeight="true" outlineLevel="0" collapsed="false">
      <c r="A193" s="87"/>
      <c r="B193" s="87"/>
      <c r="C193" s="88"/>
      <c r="D193" s="87"/>
      <c r="E193" s="209" t="s">
        <v>101</v>
      </c>
      <c r="F193" s="209"/>
      <c r="G193" s="209"/>
      <c r="H193" s="209"/>
      <c r="I193" s="87"/>
      <c r="J193" s="87"/>
      <c r="K193" s="87"/>
      <c r="L193" s="87"/>
      <c r="M193" s="87"/>
      <c r="N193" s="87"/>
      <c r="O193" s="87"/>
      <c r="P193" s="87"/>
      <c r="Q193" s="87"/>
      <c r="R193" s="87"/>
      <c r="S193" s="87"/>
      <c r="T193" s="87"/>
      <c r="U193" s="87"/>
      <c r="V193" s="87"/>
      <c r="W193" s="87"/>
      <c r="X193" s="87"/>
      <c r="Y193" s="87"/>
      <c r="Z193" s="87"/>
      <c r="AA193" s="87"/>
      <c r="AB193" s="87"/>
      <c r="AC193" s="87"/>
      <c r="AD193" s="87"/>
      <c r="AE193" s="87"/>
      <c r="AF193" s="87"/>
      <c r="AG193" s="87"/>
      <c r="AH193" s="33"/>
    </row>
    <row r="194" customFormat="false" ht="12.75" hidden="false" customHeight="true" outlineLevel="0" collapsed="false">
      <c r="A194" s="87"/>
      <c r="B194" s="87"/>
      <c r="C194" s="88"/>
      <c r="D194" s="87"/>
      <c r="E194" s="210" t="s">
        <v>96</v>
      </c>
      <c r="F194" s="210"/>
      <c r="G194" s="210"/>
      <c r="H194" s="211" t="n">
        <f aca="false">S56</f>
        <v>52</v>
      </c>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33"/>
    </row>
    <row r="195" customFormat="false" ht="12.75" hidden="false" customHeight="true" outlineLevel="0" collapsed="false">
      <c r="A195" s="87"/>
      <c r="B195" s="87"/>
      <c r="C195" s="88"/>
      <c r="D195" s="87"/>
      <c r="E195" s="210"/>
      <c r="F195" s="210"/>
      <c r="G195" s="210"/>
      <c r="H195" s="211"/>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33"/>
    </row>
    <row r="196" customFormat="false" ht="12.75" hidden="false" customHeight="true" outlineLevel="0" collapsed="false">
      <c r="A196" s="87"/>
      <c r="B196" s="87"/>
      <c r="C196" s="88"/>
      <c r="D196" s="87"/>
      <c r="E196" s="210" t="s">
        <v>97</v>
      </c>
      <c r="F196" s="210"/>
      <c r="G196" s="210"/>
      <c r="H196" s="212" t="n">
        <f aca="false">S112</f>
        <v>0</v>
      </c>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33"/>
    </row>
    <row r="197" customFormat="false" ht="12.75" hidden="false" customHeight="true" outlineLevel="0" collapsed="false">
      <c r="A197" s="87"/>
      <c r="B197" s="87"/>
      <c r="C197" s="88"/>
      <c r="D197" s="87"/>
      <c r="E197" s="210"/>
      <c r="F197" s="210"/>
      <c r="G197" s="210"/>
      <c r="H197" s="212"/>
      <c r="I197" s="87"/>
      <c r="J197" s="87"/>
      <c r="K197" s="87"/>
      <c r="L197" s="87"/>
      <c r="M197" s="87"/>
      <c r="N197" s="87"/>
      <c r="O197" s="87"/>
      <c r="P197" s="87"/>
      <c r="Q197" s="87"/>
      <c r="R197" s="87"/>
      <c r="S197" s="87"/>
      <c r="T197" s="87"/>
      <c r="U197" s="87"/>
      <c r="V197" s="87"/>
      <c r="W197" s="87"/>
      <c r="X197" s="87"/>
      <c r="Y197" s="87"/>
      <c r="Z197" s="87"/>
      <c r="AA197" s="87"/>
      <c r="AB197" s="87"/>
      <c r="AC197" s="87"/>
      <c r="AD197" s="87"/>
      <c r="AE197" s="87"/>
      <c r="AF197" s="87"/>
      <c r="AG197" s="87"/>
      <c r="AH197" s="33"/>
    </row>
    <row r="198" customFormat="false" ht="12.75" hidden="false" customHeight="true" outlineLevel="0" collapsed="false">
      <c r="A198" s="87"/>
      <c r="B198" s="87"/>
      <c r="C198" s="88"/>
      <c r="D198" s="87"/>
      <c r="E198" s="213" t="s">
        <v>98</v>
      </c>
      <c r="F198" s="213"/>
      <c r="G198" s="213"/>
      <c r="H198" s="214" t="n">
        <f aca="false">S168</f>
        <v>0</v>
      </c>
      <c r="I198" s="215"/>
      <c r="J198" s="87"/>
      <c r="K198" s="87"/>
      <c r="L198" s="87"/>
      <c r="M198" s="87"/>
      <c r="N198" s="87"/>
      <c r="O198" s="87"/>
      <c r="P198" s="87"/>
      <c r="Q198" s="87"/>
      <c r="R198" s="87"/>
      <c r="S198" s="87"/>
      <c r="T198" s="87"/>
      <c r="U198" s="87"/>
      <c r="V198" s="87"/>
      <c r="W198" s="87"/>
      <c r="X198" s="87"/>
      <c r="Y198" s="87"/>
      <c r="Z198" s="87"/>
      <c r="AA198" s="87"/>
      <c r="AB198" s="87"/>
      <c r="AC198" s="87"/>
      <c r="AD198" s="87"/>
      <c r="AE198" s="87"/>
      <c r="AF198" s="87"/>
      <c r="AG198" s="87"/>
      <c r="AH198" s="33"/>
    </row>
    <row r="199" customFormat="false" ht="12.75" hidden="false" customHeight="true" outlineLevel="0" collapsed="false">
      <c r="A199" s="87"/>
      <c r="B199" s="87"/>
      <c r="C199" s="88"/>
      <c r="D199" s="87"/>
      <c r="E199" s="213"/>
      <c r="F199" s="213"/>
      <c r="G199" s="213"/>
      <c r="H199" s="214"/>
      <c r="I199" s="87"/>
      <c r="J199" s="87"/>
      <c r="K199" s="87"/>
      <c r="L199" s="87"/>
      <c r="M199" s="87"/>
      <c r="N199" s="87"/>
      <c r="O199" s="87"/>
      <c r="P199" s="87"/>
      <c r="Q199" s="87"/>
      <c r="R199" s="87"/>
      <c r="S199" s="87"/>
      <c r="T199" s="87"/>
      <c r="U199" s="87"/>
      <c r="V199" s="87"/>
      <c r="W199" s="87"/>
      <c r="X199" s="87"/>
      <c r="Y199" s="87"/>
      <c r="Z199" s="87"/>
      <c r="AA199" s="87"/>
      <c r="AB199" s="87"/>
      <c r="AC199" s="87"/>
      <c r="AD199" s="87"/>
      <c r="AE199" s="87"/>
      <c r="AF199" s="87"/>
      <c r="AG199" s="87"/>
      <c r="AH199" s="33"/>
    </row>
    <row r="200" customFormat="false" ht="12.75" hidden="false" customHeight="true" outlineLevel="0" collapsed="false">
      <c r="A200" s="87"/>
      <c r="B200" s="87"/>
      <c r="C200" s="88"/>
      <c r="D200" s="87"/>
      <c r="E200" s="87"/>
      <c r="F200" s="87"/>
      <c r="G200" s="87"/>
      <c r="H200" s="87"/>
      <c r="I200" s="87"/>
      <c r="J200" s="87"/>
      <c r="K200" s="87"/>
      <c r="L200" s="87"/>
      <c r="M200" s="87"/>
      <c r="N200" s="87"/>
      <c r="O200" s="87"/>
      <c r="P200" s="87"/>
      <c r="Q200" s="87"/>
      <c r="R200" s="87"/>
      <c r="S200" s="87"/>
      <c r="T200" s="87"/>
      <c r="U200" s="87"/>
      <c r="V200" s="87"/>
      <c r="W200" s="87"/>
      <c r="X200" s="87"/>
      <c r="Y200" s="87"/>
      <c r="Z200" s="87"/>
      <c r="AA200" s="87"/>
      <c r="AB200" s="87"/>
      <c r="AC200" s="87"/>
      <c r="AD200" s="87"/>
      <c r="AE200" s="87"/>
      <c r="AF200" s="87"/>
      <c r="AG200" s="87"/>
      <c r="AH200" s="33"/>
    </row>
    <row r="201" customFormat="false" ht="12.75" hidden="false" customHeight="true" outlineLevel="0" collapsed="false">
      <c r="A201" s="87"/>
      <c r="B201" s="87"/>
      <c r="C201" s="88"/>
      <c r="D201" s="87"/>
      <c r="E201" s="87"/>
      <c r="F201" s="87"/>
      <c r="G201" s="87"/>
      <c r="H201" s="87"/>
      <c r="I201" s="87"/>
      <c r="J201" s="87"/>
      <c r="K201" s="87"/>
      <c r="L201" s="87"/>
      <c r="M201" s="87"/>
      <c r="N201" s="87"/>
      <c r="O201" s="87"/>
      <c r="P201" s="87"/>
      <c r="Q201" s="87"/>
      <c r="R201" s="87"/>
      <c r="S201" s="87"/>
      <c r="T201" s="87"/>
      <c r="U201" s="87"/>
      <c r="V201" s="87"/>
      <c r="W201" s="87"/>
      <c r="X201" s="87"/>
      <c r="Y201" s="87"/>
      <c r="Z201" s="87"/>
      <c r="AA201" s="87"/>
      <c r="AB201" s="87"/>
      <c r="AC201" s="87"/>
      <c r="AD201" s="87"/>
      <c r="AE201" s="87"/>
      <c r="AF201" s="87"/>
      <c r="AG201" s="87"/>
      <c r="AH201" s="33"/>
    </row>
    <row r="202" customFormat="false" ht="12.75" hidden="false" customHeight="true" outlineLevel="0" collapsed="false">
      <c r="A202" s="87"/>
      <c r="B202" s="87"/>
      <c r="C202" s="88"/>
      <c r="D202" s="87"/>
      <c r="E202" s="87"/>
      <c r="F202" s="87"/>
      <c r="G202" s="87"/>
      <c r="H202" s="87"/>
      <c r="I202" s="87"/>
      <c r="J202" s="87"/>
      <c r="K202" s="87"/>
      <c r="L202" s="87"/>
      <c r="M202" s="87"/>
      <c r="N202" s="87"/>
      <c r="O202" s="87"/>
      <c r="P202" s="87"/>
      <c r="Q202" s="87"/>
      <c r="R202" s="87"/>
      <c r="S202" s="87"/>
      <c r="T202" s="87"/>
      <c r="U202" s="87"/>
      <c r="V202" s="87"/>
      <c r="W202" s="87"/>
      <c r="X202" s="87"/>
      <c r="Y202" s="87"/>
      <c r="Z202" s="87"/>
      <c r="AA202" s="87"/>
      <c r="AB202" s="87"/>
      <c r="AC202" s="87"/>
      <c r="AD202" s="87"/>
      <c r="AE202" s="87"/>
      <c r="AF202" s="87"/>
      <c r="AG202" s="87"/>
      <c r="AH202" s="33"/>
    </row>
    <row r="203" customFormat="false" ht="12.75" hidden="false" customHeight="true" outlineLevel="0" collapsed="false">
      <c r="A203" s="87"/>
      <c r="B203" s="87"/>
      <c r="C203" s="88"/>
      <c r="D203" s="87"/>
      <c r="E203" s="87"/>
      <c r="F203" s="87"/>
      <c r="G203" s="87"/>
      <c r="H203" s="87"/>
      <c r="I203" s="87"/>
      <c r="J203" s="87"/>
      <c r="K203" s="87"/>
      <c r="L203" s="87"/>
      <c r="M203" s="87"/>
      <c r="N203" s="87"/>
      <c r="O203" s="87"/>
      <c r="P203" s="87"/>
      <c r="Q203" s="87"/>
      <c r="R203" s="87"/>
      <c r="S203" s="87"/>
      <c r="T203" s="87"/>
      <c r="U203" s="87"/>
      <c r="V203" s="87"/>
      <c r="W203" s="87"/>
      <c r="X203" s="87"/>
      <c r="Y203" s="87"/>
      <c r="Z203" s="87"/>
      <c r="AA203" s="87"/>
      <c r="AB203" s="87"/>
      <c r="AC203" s="87"/>
      <c r="AD203" s="87"/>
      <c r="AE203" s="87"/>
      <c r="AF203" s="87"/>
      <c r="AG203" s="87"/>
      <c r="AH203" s="33"/>
    </row>
    <row r="204" customFormat="false" ht="12.75" hidden="false" customHeight="true" outlineLevel="0" collapsed="false">
      <c r="A204" s="87"/>
      <c r="B204" s="87"/>
      <c r="C204" s="88"/>
      <c r="D204" s="87"/>
      <c r="E204" s="87"/>
      <c r="F204" s="87"/>
      <c r="G204" s="87"/>
      <c r="H204" s="87"/>
      <c r="I204" s="87"/>
      <c r="J204" s="87"/>
      <c r="K204" s="87"/>
      <c r="L204" s="87"/>
      <c r="M204" s="87"/>
      <c r="N204" s="87"/>
      <c r="O204" s="87"/>
      <c r="P204" s="87"/>
      <c r="Q204" s="87"/>
      <c r="R204" s="87"/>
      <c r="S204" s="87"/>
      <c r="T204" s="87"/>
      <c r="U204" s="87"/>
      <c r="V204" s="87"/>
      <c r="W204" s="87"/>
      <c r="X204" s="87"/>
      <c r="Y204" s="87"/>
      <c r="Z204" s="87"/>
      <c r="AA204" s="87"/>
      <c r="AB204" s="87"/>
      <c r="AC204" s="87"/>
      <c r="AD204" s="87"/>
      <c r="AE204" s="87"/>
      <c r="AF204" s="87"/>
      <c r="AG204" s="87"/>
      <c r="AH204" s="33"/>
    </row>
    <row r="205" customFormat="false" ht="12.75" hidden="false" customHeight="true" outlineLevel="0" collapsed="false">
      <c r="A205" s="87"/>
      <c r="B205" s="87"/>
      <c r="C205" s="88"/>
      <c r="D205" s="87"/>
      <c r="E205" s="87"/>
      <c r="F205" s="87"/>
      <c r="G205" s="87"/>
      <c r="H205" s="87"/>
      <c r="I205" s="87"/>
      <c r="J205" s="87"/>
      <c r="K205" s="87"/>
      <c r="L205" s="87"/>
      <c r="M205" s="87"/>
      <c r="N205" s="87"/>
      <c r="O205" s="87"/>
      <c r="P205" s="87"/>
      <c r="Q205" s="87"/>
      <c r="R205" s="87"/>
      <c r="S205" s="87"/>
      <c r="T205" s="87"/>
      <c r="U205" s="87"/>
      <c r="V205" s="87"/>
      <c r="W205" s="87"/>
      <c r="X205" s="87"/>
      <c r="Y205" s="87"/>
      <c r="Z205" s="87"/>
      <c r="AA205" s="87"/>
      <c r="AB205" s="87"/>
      <c r="AC205" s="87"/>
      <c r="AD205" s="87"/>
      <c r="AE205" s="87"/>
      <c r="AF205" s="87"/>
      <c r="AG205" s="87"/>
      <c r="AH205" s="33"/>
    </row>
    <row r="206" customFormat="false" ht="12.75" hidden="false" customHeight="true" outlineLevel="0" collapsed="false">
      <c r="A206" s="87"/>
      <c r="B206" s="87"/>
      <c r="C206" s="88"/>
      <c r="D206" s="87"/>
      <c r="E206" s="87"/>
      <c r="F206" s="87"/>
      <c r="G206" s="87"/>
      <c r="H206" s="87"/>
      <c r="I206" s="87"/>
      <c r="J206" s="87"/>
      <c r="K206" s="87"/>
      <c r="L206" s="87"/>
      <c r="M206" s="87"/>
      <c r="N206" s="87"/>
      <c r="O206" s="87"/>
      <c r="P206" s="87"/>
      <c r="Q206" s="87"/>
      <c r="R206" s="87"/>
      <c r="S206" s="87"/>
      <c r="T206" s="87"/>
      <c r="U206" s="87"/>
      <c r="V206" s="87"/>
      <c r="W206" s="87"/>
      <c r="X206" s="87"/>
      <c r="Y206" s="87"/>
      <c r="Z206" s="87"/>
      <c r="AA206" s="87"/>
      <c r="AB206" s="87"/>
      <c r="AC206" s="87"/>
      <c r="AD206" s="87"/>
      <c r="AE206" s="87"/>
      <c r="AF206" s="87"/>
      <c r="AG206" s="87"/>
      <c r="AH206" s="33"/>
    </row>
    <row r="207" customFormat="false" ht="12.75" hidden="false" customHeight="true" outlineLevel="0" collapsed="false">
      <c r="A207" s="87"/>
      <c r="B207" s="87"/>
      <c r="C207" s="88"/>
      <c r="D207" s="87"/>
      <c r="E207" s="87"/>
      <c r="F207" s="87"/>
      <c r="G207" s="87"/>
      <c r="H207" s="87"/>
      <c r="I207" s="87"/>
      <c r="J207" s="87"/>
      <c r="K207" s="87"/>
      <c r="L207" s="87"/>
      <c r="M207" s="87"/>
      <c r="N207" s="87"/>
      <c r="O207" s="87"/>
      <c r="P207" s="87"/>
      <c r="Q207" s="87"/>
      <c r="R207" s="87"/>
      <c r="S207" s="87"/>
      <c r="T207" s="87"/>
      <c r="U207" s="87"/>
      <c r="V207" s="87"/>
      <c r="W207" s="87"/>
      <c r="X207" s="87"/>
      <c r="Y207" s="87"/>
      <c r="Z207" s="87"/>
      <c r="AA207" s="87"/>
      <c r="AB207" s="87"/>
      <c r="AC207" s="87"/>
      <c r="AD207" s="87"/>
      <c r="AE207" s="87"/>
      <c r="AF207" s="87"/>
      <c r="AG207" s="87"/>
      <c r="AH207" s="33"/>
    </row>
    <row r="208" customFormat="false" ht="12.75" hidden="false" customHeight="true" outlineLevel="0" collapsed="false">
      <c r="A208" s="87"/>
      <c r="B208" s="87"/>
      <c r="C208" s="88"/>
      <c r="D208" s="87"/>
      <c r="E208" s="87"/>
      <c r="F208" s="87"/>
      <c r="G208" s="87"/>
      <c r="H208" s="87"/>
      <c r="I208" s="87"/>
      <c r="J208" s="87"/>
      <c r="K208" s="87"/>
      <c r="L208" s="87"/>
      <c r="M208" s="87"/>
      <c r="N208" s="87"/>
      <c r="O208" s="87"/>
      <c r="P208" s="87"/>
      <c r="Q208" s="87"/>
      <c r="R208" s="87"/>
      <c r="S208" s="87"/>
      <c r="T208" s="87"/>
      <c r="U208" s="87"/>
      <c r="V208" s="87"/>
      <c r="W208" s="87"/>
      <c r="X208" s="87"/>
      <c r="Y208" s="87"/>
      <c r="Z208" s="87"/>
      <c r="AA208" s="87"/>
      <c r="AB208" s="87"/>
      <c r="AC208" s="87"/>
      <c r="AD208" s="87"/>
      <c r="AE208" s="87"/>
      <c r="AF208" s="87"/>
      <c r="AG208" s="87"/>
      <c r="AH208" s="33"/>
    </row>
    <row r="209" customFormat="false" ht="12.75" hidden="false" customHeight="true" outlineLevel="0" collapsed="false">
      <c r="A209" s="87"/>
      <c r="B209" s="87"/>
      <c r="C209" s="88"/>
      <c r="D209" s="87"/>
      <c r="E209" s="87"/>
      <c r="F209" s="87"/>
      <c r="G209" s="87"/>
      <c r="H209" s="87"/>
      <c r="I209" s="87"/>
      <c r="J209" s="87"/>
      <c r="K209" s="87"/>
      <c r="L209" s="87"/>
      <c r="M209" s="87"/>
      <c r="N209" s="87"/>
      <c r="O209" s="87"/>
      <c r="P209" s="87"/>
      <c r="Q209" s="87"/>
      <c r="R209" s="87"/>
      <c r="S209" s="87"/>
      <c r="T209" s="87"/>
      <c r="U209" s="87"/>
      <c r="V209" s="87"/>
      <c r="W209" s="87"/>
      <c r="X209" s="87"/>
      <c r="Y209" s="87"/>
      <c r="Z209" s="87"/>
      <c r="AA209" s="87"/>
      <c r="AB209" s="87"/>
      <c r="AC209" s="87"/>
      <c r="AD209" s="87"/>
      <c r="AE209" s="87"/>
      <c r="AF209" s="87"/>
      <c r="AG209" s="87"/>
      <c r="AH209" s="33"/>
    </row>
    <row r="210" customFormat="false" ht="12.75" hidden="false" customHeight="true" outlineLevel="0" collapsed="false">
      <c r="A210" s="87"/>
      <c r="B210" s="87"/>
      <c r="C210" s="88"/>
      <c r="D210" s="87"/>
      <c r="E210" s="87"/>
      <c r="F210" s="87"/>
      <c r="G210" s="87"/>
      <c r="H210" s="87"/>
      <c r="I210" s="87"/>
      <c r="J210" s="87"/>
      <c r="K210" s="87"/>
      <c r="L210" s="87"/>
      <c r="M210" s="87"/>
      <c r="N210" s="87"/>
      <c r="O210" s="87"/>
      <c r="P210" s="87"/>
      <c r="Q210" s="87"/>
      <c r="R210" s="87"/>
      <c r="S210" s="87"/>
      <c r="T210" s="87"/>
      <c r="U210" s="87"/>
      <c r="V210" s="87"/>
      <c r="W210" s="87"/>
      <c r="X210" s="87"/>
      <c r="Y210" s="87"/>
      <c r="Z210" s="87"/>
      <c r="AA210" s="87"/>
      <c r="AB210" s="87"/>
      <c r="AC210" s="87"/>
      <c r="AD210" s="87"/>
      <c r="AE210" s="87"/>
      <c r="AF210" s="87"/>
      <c r="AG210" s="87"/>
      <c r="AH210" s="33"/>
    </row>
    <row r="211" customFormat="false" ht="12.75" hidden="false" customHeight="true" outlineLevel="0" collapsed="false">
      <c r="A211" s="87"/>
      <c r="B211" s="87"/>
      <c r="C211" s="88"/>
      <c r="D211" s="87"/>
      <c r="E211" s="87"/>
      <c r="F211" s="87"/>
      <c r="G211" s="87"/>
      <c r="H211" s="87"/>
      <c r="I211" s="87"/>
      <c r="J211" s="87"/>
      <c r="K211" s="87"/>
      <c r="L211" s="87"/>
      <c r="M211" s="87"/>
      <c r="N211" s="87"/>
      <c r="O211" s="87"/>
      <c r="P211" s="87"/>
      <c r="Q211" s="87"/>
      <c r="R211" s="87"/>
      <c r="S211" s="87"/>
      <c r="T211" s="87"/>
      <c r="U211" s="87"/>
      <c r="V211" s="87"/>
      <c r="W211" s="87"/>
      <c r="X211" s="87"/>
      <c r="Y211" s="87"/>
      <c r="Z211" s="87"/>
      <c r="AA211" s="87"/>
      <c r="AB211" s="87"/>
      <c r="AC211" s="87"/>
      <c r="AD211" s="87"/>
      <c r="AE211" s="87"/>
      <c r="AF211" s="87"/>
      <c r="AG211" s="87"/>
      <c r="AH211" s="33"/>
    </row>
    <row r="212" customFormat="false" ht="12.75" hidden="false" customHeight="true" outlineLevel="0" collapsed="false">
      <c r="A212" s="87"/>
      <c r="B212" s="87"/>
      <c r="C212" s="88"/>
      <c r="D212" s="87"/>
      <c r="E212" s="87"/>
      <c r="F212" s="87"/>
      <c r="G212" s="87"/>
      <c r="H212" s="87"/>
      <c r="I212" s="87"/>
      <c r="J212" s="87"/>
      <c r="K212" s="87"/>
      <c r="L212" s="87"/>
      <c r="M212" s="87"/>
      <c r="N212" s="87"/>
      <c r="O212" s="87"/>
      <c r="P212" s="87"/>
      <c r="Q212" s="87"/>
      <c r="R212" s="87"/>
      <c r="S212" s="87"/>
      <c r="T212" s="87"/>
      <c r="U212" s="87"/>
      <c r="V212" s="87"/>
      <c r="W212" s="87"/>
      <c r="X212" s="87"/>
      <c r="Y212" s="87"/>
      <c r="Z212" s="87"/>
      <c r="AA212" s="87"/>
      <c r="AB212" s="87"/>
      <c r="AC212" s="87"/>
      <c r="AD212" s="87"/>
      <c r="AE212" s="87"/>
      <c r="AF212" s="87"/>
      <c r="AG212" s="87"/>
      <c r="AH212" s="33"/>
    </row>
    <row r="213" customFormat="false" ht="12.75" hidden="false" customHeight="true" outlineLevel="0" collapsed="false">
      <c r="A213" s="87"/>
      <c r="B213" s="87"/>
      <c r="C213" s="88"/>
      <c r="D213" s="87"/>
      <c r="E213" s="87"/>
      <c r="F213" s="87"/>
      <c r="G213" s="87"/>
      <c r="H213" s="87"/>
      <c r="I213" s="87"/>
      <c r="J213" s="87"/>
      <c r="K213" s="87"/>
      <c r="L213" s="87"/>
      <c r="M213" s="87"/>
      <c r="N213" s="87"/>
      <c r="O213" s="87"/>
      <c r="P213" s="87"/>
      <c r="Q213" s="87"/>
      <c r="R213" s="87"/>
      <c r="S213" s="87"/>
      <c r="T213" s="87"/>
      <c r="U213" s="87"/>
      <c r="V213" s="87"/>
      <c r="W213" s="87"/>
      <c r="X213" s="87"/>
      <c r="Y213" s="87"/>
      <c r="Z213" s="87"/>
      <c r="AA213" s="87"/>
      <c r="AB213" s="87"/>
      <c r="AC213" s="87"/>
      <c r="AD213" s="87"/>
      <c r="AE213" s="87"/>
      <c r="AF213" s="87"/>
      <c r="AG213" s="87"/>
      <c r="AH213" s="33"/>
    </row>
    <row r="214" customFormat="false" ht="12.75" hidden="false" customHeight="true" outlineLevel="0" collapsed="false">
      <c r="A214" s="87"/>
      <c r="B214" s="87"/>
      <c r="C214" s="88"/>
      <c r="D214" s="87"/>
      <c r="E214" s="87"/>
      <c r="F214" s="87"/>
      <c r="G214" s="87"/>
      <c r="H214" s="87"/>
      <c r="I214" s="87"/>
      <c r="J214" s="87"/>
      <c r="K214" s="87"/>
      <c r="L214" s="87"/>
      <c r="M214" s="87"/>
      <c r="N214" s="87"/>
      <c r="O214" s="87"/>
      <c r="P214" s="87"/>
      <c r="Q214" s="87"/>
      <c r="R214" s="87"/>
      <c r="S214" s="87"/>
      <c r="T214" s="87"/>
      <c r="U214" s="87"/>
      <c r="V214" s="87"/>
      <c r="W214" s="87"/>
      <c r="X214" s="87"/>
      <c r="Y214" s="87"/>
      <c r="Z214" s="87"/>
      <c r="AA214" s="87"/>
      <c r="AB214" s="87"/>
      <c r="AC214" s="87"/>
      <c r="AD214" s="87"/>
      <c r="AE214" s="87"/>
      <c r="AF214" s="87"/>
      <c r="AG214" s="87"/>
      <c r="AH214" s="33"/>
    </row>
    <row r="215" customFormat="false" ht="12.75" hidden="false" customHeight="true" outlineLevel="0" collapsed="false">
      <c r="A215" s="87"/>
      <c r="B215" s="87"/>
      <c r="C215" s="88"/>
      <c r="D215" s="87"/>
      <c r="E215" s="87"/>
      <c r="F215" s="87"/>
      <c r="G215" s="87"/>
      <c r="H215" s="87"/>
      <c r="I215" s="87"/>
      <c r="J215" s="87"/>
      <c r="K215" s="87"/>
      <c r="L215" s="87"/>
      <c r="M215" s="87"/>
      <c r="N215" s="87"/>
      <c r="O215" s="87"/>
      <c r="P215" s="87"/>
      <c r="Q215" s="87"/>
      <c r="R215" s="87"/>
      <c r="S215" s="87"/>
      <c r="T215" s="87"/>
      <c r="U215" s="87"/>
      <c r="V215" s="87"/>
      <c r="W215" s="87"/>
      <c r="X215" s="87"/>
      <c r="Y215" s="87"/>
      <c r="Z215" s="87"/>
      <c r="AA215" s="87"/>
      <c r="AB215" s="87"/>
      <c r="AC215" s="87"/>
      <c r="AD215" s="87"/>
      <c r="AE215" s="87"/>
      <c r="AF215" s="87"/>
      <c r="AG215" s="87"/>
      <c r="AH215" s="33"/>
    </row>
    <row r="216" customFormat="false" ht="12.75" hidden="false" customHeight="true" outlineLevel="0" collapsed="false">
      <c r="A216" s="87"/>
      <c r="B216" s="87"/>
      <c r="C216" s="88"/>
      <c r="D216" s="87"/>
      <c r="E216" s="87"/>
      <c r="F216" s="87"/>
      <c r="G216" s="87"/>
      <c r="H216" s="87"/>
      <c r="I216" s="87"/>
      <c r="J216" s="87"/>
      <c r="K216" s="87"/>
      <c r="L216" s="87"/>
      <c r="M216" s="87"/>
      <c r="N216" s="87"/>
      <c r="O216" s="87"/>
      <c r="P216" s="87"/>
      <c r="Q216" s="87"/>
      <c r="R216" s="87"/>
      <c r="S216" s="87"/>
      <c r="T216" s="87"/>
      <c r="U216" s="87"/>
      <c r="V216" s="87"/>
      <c r="W216" s="87"/>
      <c r="X216" s="87"/>
      <c r="Y216" s="87"/>
      <c r="Z216" s="87"/>
      <c r="AA216" s="87"/>
      <c r="AB216" s="87"/>
      <c r="AC216" s="87"/>
      <c r="AD216" s="87"/>
      <c r="AE216" s="87"/>
      <c r="AF216" s="87"/>
      <c r="AG216" s="87"/>
      <c r="AH216" s="33"/>
    </row>
    <row r="217" customFormat="false" ht="12.75" hidden="false" customHeight="true" outlineLevel="0" collapsed="false">
      <c r="A217" s="87"/>
      <c r="B217" s="87"/>
      <c r="C217" s="88"/>
      <c r="D217" s="87"/>
      <c r="E217" s="87"/>
      <c r="F217" s="87"/>
      <c r="G217" s="87"/>
      <c r="H217" s="87"/>
      <c r="I217" s="87"/>
      <c r="J217" s="87"/>
      <c r="K217" s="87"/>
      <c r="L217" s="87"/>
      <c r="M217" s="87"/>
      <c r="N217" s="87"/>
      <c r="O217" s="87"/>
      <c r="P217" s="87"/>
      <c r="Q217" s="87"/>
      <c r="R217" s="87"/>
      <c r="S217" s="87"/>
      <c r="T217" s="87"/>
      <c r="U217" s="87"/>
      <c r="V217" s="87"/>
      <c r="W217" s="87"/>
      <c r="X217" s="87"/>
      <c r="Y217" s="87"/>
      <c r="Z217" s="87"/>
      <c r="AA217" s="87"/>
      <c r="AB217" s="87"/>
      <c r="AC217" s="87"/>
      <c r="AD217" s="87"/>
      <c r="AE217" s="87"/>
      <c r="AF217" s="87"/>
      <c r="AG217" s="87"/>
      <c r="AH217" s="33"/>
    </row>
    <row r="218" customFormat="false" ht="12.75" hidden="false" customHeight="true" outlineLevel="0" collapsed="false">
      <c r="A218" s="87"/>
      <c r="B218" s="87"/>
      <c r="C218" s="88"/>
      <c r="D218" s="87"/>
      <c r="E218" s="87"/>
      <c r="F218" s="87"/>
      <c r="G218" s="87"/>
      <c r="H218" s="87"/>
      <c r="I218" s="87"/>
      <c r="J218" s="87"/>
      <c r="K218" s="87"/>
      <c r="L218" s="87"/>
      <c r="M218" s="87"/>
      <c r="N218" s="87"/>
      <c r="O218" s="87"/>
      <c r="P218" s="87"/>
      <c r="Q218" s="87"/>
      <c r="R218" s="87"/>
      <c r="S218" s="87"/>
      <c r="T218" s="87"/>
      <c r="U218" s="87"/>
      <c r="V218" s="87"/>
      <c r="W218" s="87"/>
      <c r="X218" s="87"/>
      <c r="Y218" s="87"/>
      <c r="Z218" s="87"/>
      <c r="AA218" s="87"/>
      <c r="AB218" s="87"/>
      <c r="AC218" s="87"/>
      <c r="AD218" s="87"/>
      <c r="AE218" s="87"/>
      <c r="AF218" s="87"/>
      <c r="AG218" s="87"/>
      <c r="AH218" s="33"/>
    </row>
    <row r="219" customFormat="false" ht="12.75" hidden="false" customHeight="true" outlineLevel="0" collapsed="false">
      <c r="A219" s="87"/>
      <c r="B219" s="87"/>
      <c r="C219" s="88"/>
      <c r="D219" s="87"/>
      <c r="E219" s="87"/>
      <c r="F219" s="87"/>
      <c r="G219" s="87"/>
      <c r="H219" s="87"/>
      <c r="I219" s="87"/>
      <c r="J219" s="87"/>
      <c r="K219" s="87"/>
      <c r="L219" s="87"/>
      <c r="M219" s="87"/>
      <c r="N219" s="87"/>
      <c r="O219" s="87"/>
      <c r="P219" s="87"/>
      <c r="Q219" s="87"/>
      <c r="R219" s="87"/>
      <c r="S219" s="87"/>
      <c r="T219" s="87"/>
      <c r="U219" s="87"/>
      <c r="V219" s="87"/>
      <c r="W219" s="87"/>
      <c r="X219" s="87"/>
      <c r="Y219" s="87"/>
      <c r="Z219" s="87"/>
      <c r="AA219" s="87"/>
      <c r="AB219" s="87"/>
      <c r="AC219" s="87"/>
      <c r="AD219" s="87"/>
      <c r="AE219" s="87"/>
      <c r="AF219" s="87"/>
      <c r="AG219" s="87"/>
      <c r="AH219" s="33"/>
    </row>
    <row r="220" customFormat="false" ht="12.75" hidden="false" customHeight="true" outlineLevel="0" collapsed="false">
      <c r="A220" s="87"/>
      <c r="B220" s="87"/>
      <c r="C220" s="88"/>
      <c r="D220" s="87"/>
      <c r="E220" s="87"/>
      <c r="F220" s="87"/>
      <c r="G220" s="87"/>
      <c r="H220" s="87"/>
      <c r="I220" s="87"/>
      <c r="J220" s="87"/>
      <c r="K220" s="87"/>
      <c r="L220" s="87"/>
      <c r="M220" s="87"/>
      <c r="N220" s="87"/>
      <c r="O220" s="87"/>
      <c r="P220" s="87"/>
      <c r="Q220" s="87"/>
      <c r="R220" s="87"/>
      <c r="S220" s="87"/>
      <c r="T220" s="87"/>
      <c r="U220" s="87"/>
      <c r="V220" s="87"/>
      <c r="W220" s="87"/>
      <c r="X220" s="87"/>
      <c r="Y220" s="87"/>
      <c r="Z220" s="87"/>
      <c r="AA220" s="87"/>
      <c r="AB220" s="87"/>
      <c r="AC220" s="87"/>
      <c r="AD220" s="87"/>
      <c r="AE220" s="87"/>
      <c r="AF220" s="87"/>
      <c r="AG220" s="87"/>
      <c r="AH220" s="33"/>
    </row>
    <row r="221" customFormat="false" ht="12.75" hidden="false" customHeight="true" outlineLevel="0" collapsed="false">
      <c r="A221" s="87"/>
      <c r="B221" s="87"/>
      <c r="C221" s="88"/>
      <c r="D221" s="87"/>
      <c r="E221" s="87"/>
      <c r="F221" s="87"/>
      <c r="G221" s="87"/>
      <c r="H221" s="87"/>
      <c r="I221" s="87"/>
      <c r="J221" s="87"/>
      <c r="K221" s="87"/>
      <c r="L221" s="87"/>
      <c r="M221" s="87"/>
      <c r="N221" s="87"/>
      <c r="O221" s="87"/>
      <c r="P221" s="87"/>
      <c r="Q221" s="87"/>
      <c r="R221" s="87"/>
      <c r="S221" s="87"/>
      <c r="T221" s="87"/>
      <c r="U221" s="87"/>
      <c r="V221" s="87"/>
      <c r="W221" s="87"/>
      <c r="X221" s="87"/>
      <c r="Y221" s="87"/>
      <c r="Z221" s="87"/>
      <c r="AA221" s="87"/>
      <c r="AB221" s="87"/>
      <c r="AC221" s="87"/>
      <c r="AD221" s="87"/>
      <c r="AE221" s="87"/>
      <c r="AF221" s="87"/>
      <c r="AG221" s="87"/>
      <c r="AH221" s="33"/>
    </row>
    <row r="222" customFormat="false" ht="12.75" hidden="false" customHeight="true" outlineLevel="0" collapsed="false">
      <c r="A222" s="87"/>
      <c r="B222" s="87"/>
      <c r="C222" s="88"/>
      <c r="D222" s="87"/>
      <c r="E222" s="87"/>
      <c r="F222" s="87"/>
      <c r="G222" s="87"/>
      <c r="H222" s="87"/>
      <c r="I222" s="87"/>
      <c r="J222" s="87"/>
      <c r="K222" s="87"/>
      <c r="L222" s="87"/>
      <c r="M222" s="87"/>
      <c r="N222" s="87"/>
      <c r="O222" s="87"/>
      <c r="P222" s="87"/>
      <c r="Q222" s="87"/>
      <c r="R222" s="87"/>
      <c r="S222" s="87"/>
      <c r="T222" s="87"/>
      <c r="U222" s="87"/>
      <c r="V222" s="87"/>
      <c r="W222" s="87"/>
      <c r="X222" s="87"/>
      <c r="Y222" s="87"/>
      <c r="Z222" s="87"/>
      <c r="AA222" s="87"/>
      <c r="AB222" s="87"/>
      <c r="AC222" s="87"/>
      <c r="AD222" s="87"/>
      <c r="AE222" s="87"/>
      <c r="AF222" s="87"/>
      <c r="AG222" s="87"/>
      <c r="AH222" s="33"/>
    </row>
    <row r="223" customFormat="false" ht="12.75" hidden="false" customHeight="true" outlineLevel="0" collapsed="false">
      <c r="A223" s="87"/>
      <c r="B223" s="87"/>
      <c r="C223" s="88"/>
      <c r="D223" s="87"/>
      <c r="E223" s="87"/>
      <c r="F223" s="87"/>
      <c r="G223" s="87"/>
      <c r="H223" s="87"/>
      <c r="I223" s="87"/>
      <c r="J223" s="87"/>
      <c r="K223" s="87"/>
      <c r="L223" s="87"/>
      <c r="M223" s="87"/>
      <c r="N223" s="87"/>
      <c r="O223" s="87"/>
      <c r="P223" s="87"/>
      <c r="Q223" s="87"/>
      <c r="R223" s="87"/>
      <c r="S223" s="87"/>
      <c r="T223" s="87"/>
      <c r="U223" s="87"/>
      <c r="V223" s="87"/>
      <c r="W223" s="87"/>
      <c r="X223" s="87"/>
      <c r="Y223" s="87"/>
      <c r="Z223" s="87"/>
      <c r="AA223" s="87"/>
      <c r="AB223" s="87"/>
      <c r="AC223" s="87"/>
      <c r="AD223" s="87"/>
      <c r="AE223" s="87"/>
      <c r="AF223" s="87"/>
      <c r="AG223" s="87"/>
      <c r="AH223" s="33"/>
    </row>
    <row r="224" customFormat="false" ht="12.75" hidden="false" customHeight="true" outlineLevel="0" collapsed="false">
      <c r="A224" s="87"/>
      <c r="B224" s="87"/>
      <c r="C224" s="88"/>
      <c r="D224" s="87"/>
      <c r="E224" s="87"/>
      <c r="F224" s="87"/>
      <c r="G224" s="87"/>
      <c r="H224" s="87"/>
      <c r="I224" s="87"/>
      <c r="J224" s="87"/>
      <c r="K224" s="87"/>
      <c r="L224" s="87"/>
      <c r="M224" s="87"/>
      <c r="N224" s="87"/>
      <c r="O224" s="87"/>
      <c r="P224" s="87"/>
      <c r="Q224" s="87"/>
      <c r="R224" s="87"/>
      <c r="S224" s="87"/>
      <c r="T224" s="87"/>
      <c r="U224" s="87"/>
      <c r="V224" s="87"/>
      <c r="W224" s="87"/>
      <c r="X224" s="87"/>
      <c r="Y224" s="87"/>
      <c r="Z224" s="87"/>
      <c r="AA224" s="87"/>
      <c r="AB224" s="87"/>
      <c r="AC224" s="87"/>
      <c r="AD224" s="87"/>
      <c r="AE224" s="87"/>
      <c r="AF224" s="87"/>
      <c r="AG224" s="87"/>
      <c r="AH224" s="33"/>
    </row>
    <row r="225" customFormat="false" ht="12.75" hidden="false" customHeight="true" outlineLevel="0" collapsed="false">
      <c r="A225" s="87"/>
      <c r="B225" s="87"/>
      <c r="C225" s="88"/>
      <c r="D225" s="87"/>
      <c r="E225" s="87"/>
      <c r="F225" s="87"/>
      <c r="G225" s="87"/>
      <c r="H225" s="87"/>
      <c r="I225" s="87"/>
      <c r="J225" s="87"/>
      <c r="K225" s="87"/>
      <c r="L225" s="87"/>
      <c r="M225" s="87"/>
      <c r="N225" s="87"/>
      <c r="O225" s="87"/>
      <c r="P225" s="87"/>
      <c r="Q225" s="87"/>
      <c r="R225" s="87"/>
      <c r="S225" s="87"/>
      <c r="T225" s="87"/>
      <c r="U225" s="87"/>
      <c r="V225" s="87"/>
      <c r="W225" s="87"/>
      <c r="X225" s="87"/>
      <c r="Y225" s="87"/>
      <c r="Z225" s="87"/>
      <c r="AA225" s="87"/>
      <c r="AB225" s="87"/>
      <c r="AC225" s="87"/>
      <c r="AD225" s="87"/>
      <c r="AE225" s="87"/>
      <c r="AF225" s="87"/>
      <c r="AG225" s="87"/>
      <c r="AH225" s="33"/>
    </row>
    <row r="226" customFormat="false" ht="12.75" hidden="false" customHeight="true" outlineLevel="0" collapsed="false">
      <c r="A226" s="87"/>
      <c r="B226" s="87"/>
      <c r="C226" s="88"/>
      <c r="D226" s="87"/>
      <c r="E226" s="87"/>
      <c r="F226" s="87"/>
      <c r="G226" s="87"/>
      <c r="H226" s="87"/>
      <c r="I226" s="87"/>
      <c r="J226" s="87"/>
      <c r="K226" s="87"/>
      <c r="L226" s="87"/>
      <c r="M226" s="87"/>
      <c r="N226" s="87"/>
      <c r="O226" s="87"/>
      <c r="P226" s="87"/>
      <c r="Q226" s="87"/>
      <c r="R226" s="87"/>
      <c r="S226" s="87"/>
      <c r="T226" s="87"/>
      <c r="U226" s="87"/>
      <c r="V226" s="87"/>
      <c r="W226" s="87"/>
      <c r="X226" s="87"/>
      <c r="Y226" s="87"/>
      <c r="Z226" s="87"/>
      <c r="AA226" s="87"/>
      <c r="AB226" s="87"/>
      <c r="AC226" s="87"/>
      <c r="AD226" s="87"/>
      <c r="AE226" s="87"/>
      <c r="AF226" s="87"/>
      <c r="AG226" s="87"/>
      <c r="AH226" s="33"/>
    </row>
    <row r="227" customFormat="false" ht="12.75" hidden="false" customHeight="true" outlineLevel="0" collapsed="false">
      <c r="A227" s="87"/>
      <c r="B227" s="87"/>
      <c r="C227" s="88"/>
      <c r="D227" s="87"/>
      <c r="E227" s="87"/>
      <c r="F227" s="87"/>
      <c r="G227" s="87"/>
      <c r="H227" s="87"/>
      <c r="I227" s="87"/>
      <c r="J227" s="87"/>
      <c r="K227" s="87"/>
      <c r="L227" s="87"/>
      <c r="M227" s="87"/>
      <c r="N227" s="87"/>
      <c r="O227" s="87"/>
      <c r="P227" s="87"/>
      <c r="Q227" s="87"/>
      <c r="R227" s="87"/>
      <c r="S227" s="87"/>
      <c r="T227" s="87"/>
      <c r="U227" s="87"/>
      <c r="V227" s="87"/>
      <c r="W227" s="87"/>
      <c r="X227" s="87"/>
      <c r="Y227" s="87"/>
      <c r="Z227" s="87"/>
      <c r="AA227" s="87"/>
      <c r="AB227" s="87"/>
      <c r="AC227" s="87"/>
      <c r="AD227" s="87"/>
      <c r="AE227" s="87"/>
      <c r="AF227" s="87"/>
      <c r="AG227" s="87"/>
      <c r="AH227" s="33"/>
    </row>
    <row r="228" customFormat="false" ht="12.75" hidden="false" customHeight="true" outlineLevel="0" collapsed="false">
      <c r="A228" s="87"/>
      <c r="B228" s="87"/>
      <c r="C228" s="88"/>
      <c r="D228" s="87"/>
      <c r="E228" s="87"/>
      <c r="F228" s="87"/>
      <c r="G228" s="87"/>
      <c r="H228" s="87"/>
      <c r="I228" s="87"/>
      <c r="J228" s="87"/>
      <c r="K228" s="87"/>
      <c r="L228" s="87"/>
      <c r="M228" s="87"/>
      <c r="N228" s="87"/>
      <c r="O228" s="87"/>
      <c r="P228" s="87"/>
      <c r="Q228" s="87"/>
      <c r="R228" s="87"/>
      <c r="S228" s="87"/>
      <c r="T228" s="87"/>
      <c r="U228" s="87"/>
      <c r="V228" s="87"/>
      <c r="W228" s="87"/>
      <c r="X228" s="87"/>
      <c r="Y228" s="87"/>
      <c r="Z228" s="87"/>
      <c r="AA228" s="87"/>
      <c r="AB228" s="87"/>
      <c r="AC228" s="87"/>
      <c r="AD228" s="87"/>
      <c r="AE228" s="87"/>
      <c r="AF228" s="87"/>
      <c r="AG228" s="87"/>
      <c r="AH228" s="33"/>
    </row>
    <row r="229" customFormat="false" ht="12.75" hidden="false" customHeight="true" outlineLevel="0" collapsed="false">
      <c r="A229" s="87"/>
      <c r="B229" s="87"/>
      <c r="C229" s="88"/>
      <c r="D229" s="87"/>
      <c r="E229" s="87"/>
      <c r="F229" s="87"/>
      <c r="G229" s="87"/>
      <c r="H229" s="87"/>
      <c r="I229" s="87"/>
      <c r="J229" s="87"/>
      <c r="K229" s="87"/>
      <c r="L229" s="87"/>
      <c r="M229" s="87"/>
      <c r="N229" s="87"/>
      <c r="O229" s="87"/>
      <c r="P229" s="87"/>
      <c r="Q229" s="87"/>
      <c r="R229" s="87"/>
      <c r="S229" s="87"/>
      <c r="T229" s="87"/>
      <c r="U229" s="87"/>
      <c r="V229" s="87"/>
      <c r="W229" s="87"/>
      <c r="X229" s="87"/>
      <c r="Y229" s="87"/>
      <c r="Z229" s="87"/>
      <c r="AA229" s="87"/>
      <c r="AB229" s="87"/>
      <c r="AC229" s="87"/>
      <c r="AD229" s="87"/>
      <c r="AE229" s="87"/>
      <c r="AF229" s="87"/>
      <c r="AG229" s="87"/>
      <c r="AH229" s="33"/>
    </row>
    <row r="230" customFormat="false" ht="12.75" hidden="false" customHeight="true" outlineLevel="0" collapsed="false">
      <c r="A230" s="87"/>
      <c r="B230" s="87"/>
      <c r="C230" s="88"/>
      <c r="D230" s="87"/>
      <c r="E230" s="87"/>
      <c r="F230" s="87"/>
      <c r="G230" s="87"/>
      <c r="H230" s="87"/>
      <c r="I230" s="87"/>
      <c r="J230" s="87"/>
      <c r="K230" s="87"/>
      <c r="L230" s="87"/>
      <c r="M230" s="87"/>
      <c r="N230" s="87"/>
      <c r="O230" s="87"/>
      <c r="P230" s="87"/>
      <c r="Q230" s="87"/>
      <c r="R230" s="87"/>
      <c r="S230" s="87"/>
      <c r="T230" s="87"/>
      <c r="U230" s="87"/>
      <c r="V230" s="87"/>
      <c r="W230" s="87"/>
      <c r="X230" s="87"/>
      <c r="Y230" s="87"/>
      <c r="Z230" s="87"/>
      <c r="AA230" s="87"/>
      <c r="AB230" s="87"/>
      <c r="AC230" s="87"/>
      <c r="AD230" s="87"/>
      <c r="AE230" s="87"/>
      <c r="AF230" s="87"/>
      <c r="AG230" s="87"/>
      <c r="AH230" s="33"/>
    </row>
    <row r="231" customFormat="false" ht="12.75" hidden="false" customHeight="true" outlineLevel="0" collapsed="false">
      <c r="A231" s="87"/>
      <c r="B231" s="87"/>
      <c r="C231" s="88"/>
      <c r="D231" s="87"/>
      <c r="E231" s="87"/>
      <c r="F231" s="87"/>
      <c r="G231" s="87"/>
      <c r="H231" s="87"/>
      <c r="I231" s="87"/>
      <c r="J231" s="87"/>
      <c r="K231" s="87"/>
      <c r="L231" s="87"/>
      <c r="M231" s="87"/>
      <c r="N231" s="87"/>
      <c r="O231" s="87"/>
      <c r="P231" s="87"/>
      <c r="Q231" s="87"/>
      <c r="R231" s="87"/>
      <c r="S231" s="87"/>
      <c r="T231" s="87"/>
      <c r="U231" s="87"/>
      <c r="V231" s="87"/>
      <c r="W231" s="87"/>
      <c r="X231" s="87"/>
      <c r="Y231" s="87"/>
      <c r="Z231" s="87"/>
      <c r="AA231" s="87"/>
      <c r="AB231" s="87"/>
      <c r="AC231" s="87"/>
      <c r="AD231" s="87"/>
      <c r="AE231" s="87"/>
      <c r="AF231" s="87"/>
      <c r="AG231" s="87"/>
      <c r="AH231" s="33"/>
    </row>
    <row r="232" customFormat="false" ht="12.75" hidden="false" customHeight="true" outlineLevel="0" collapsed="false">
      <c r="A232" s="87"/>
      <c r="B232" s="87"/>
      <c r="C232" s="88"/>
      <c r="D232" s="87"/>
      <c r="E232" s="87"/>
      <c r="F232" s="87"/>
      <c r="G232" s="87"/>
      <c r="H232" s="87"/>
      <c r="I232" s="87"/>
      <c r="J232" s="87"/>
      <c r="K232" s="87"/>
      <c r="L232" s="87"/>
      <c r="M232" s="87"/>
      <c r="N232" s="87"/>
      <c r="O232" s="87"/>
      <c r="P232" s="87"/>
      <c r="Q232" s="87"/>
      <c r="R232" s="87"/>
      <c r="S232" s="87"/>
      <c r="T232" s="87"/>
      <c r="U232" s="87"/>
      <c r="V232" s="87"/>
      <c r="W232" s="87"/>
      <c r="X232" s="87"/>
      <c r="Y232" s="87"/>
      <c r="Z232" s="87"/>
      <c r="AA232" s="87"/>
      <c r="AB232" s="87"/>
      <c r="AC232" s="87"/>
      <c r="AD232" s="87"/>
      <c r="AE232" s="87"/>
      <c r="AF232" s="87"/>
      <c r="AG232" s="87"/>
      <c r="AH232" s="33"/>
    </row>
    <row r="233" customFormat="false" ht="12.75" hidden="false" customHeight="true" outlineLevel="0" collapsed="false">
      <c r="A233" s="87"/>
      <c r="B233" s="87"/>
      <c r="C233" s="88"/>
      <c r="D233" s="87"/>
      <c r="E233" s="87"/>
      <c r="F233" s="87"/>
      <c r="G233" s="87"/>
      <c r="H233" s="87"/>
      <c r="I233" s="87"/>
      <c r="J233" s="87"/>
      <c r="K233" s="87"/>
      <c r="L233" s="87"/>
      <c r="M233" s="87"/>
      <c r="N233" s="87"/>
      <c r="O233" s="87"/>
      <c r="P233" s="87"/>
      <c r="Q233" s="87"/>
      <c r="R233" s="87"/>
      <c r="S233" s="87"/>
      <c r="T233" s="87"/>
      <c r="U233" s="87"/>
      <c r="V233" s="87"/>
      <c r="W233" s="87"/>
      <c r="X233" s="87"/>
      <c r="Y233" s="87"/>
      <c r="Z233" s="87"/>
      <c r="AA233" s="87"/>
      <c r="AB233" s="87"/>
      <c r="AC233" s="87"/>
      <c r="AD233" s="87"/>
      <c r="AE233" s="87"/>
      <c r="AF233" s="87"/>
      <c r="AG233" s="87"/>
      <c r="AH233" s="33"/>
    </row>
    <row r="234" customFormat="false" ht="12.75" hidden="false" customHeight="true" outlineLevel="0" collapsed="false">
      <c r="A234" s="87"/>
      <c r="B234" s="87"/>
      <c r="C234" s="88"/>
      <c r="D234" s="87"/>
      <c r="E234" s="87"/>
      <c r="F234" s="87"/>
      <c r="G234" s="87"/>
      <c r="H234" s="87"/>
      <c r="I234" s="87"/>
      <c r="J234" s="87"/>
      <c r="K234" s="87"/>
      <c r="L234" s="87"/>
      <c r="M234" s="87"/>
      <c r="N234" s="87"/>
      <c r="O234" s="87"/>
      <c r="P234" s="87"/>
      <c r="Q234" s="87"/>
      <c r="R234" s="87"/>
      <c r="S234" s="87"/>
      <c r="T234" s="87"/>
      <c r="U234" s="87"/>
      <c r="V234" s="87"/>
      <c r="W234" s="87"/>
      <c r="X234" s="87"/>
      <c r="Y234" s="87"/>
      <c r="Z234" s="87"/>
      <c r="AA234" s="87"/>
      <c r="AB234" s="87"/>
      <c r="AC234" s="87"/>
      <c r="AD234" s="87"/>
      <c r="AE234" s="87"/>
      <c r="AF234" s="87"/>
      <c r="AG234" s="87"/>
      <c r="AH234" s="33"/>
    </row>
    <row r="235" customFormat="false" ht="12.75" hidden="false" customHeight="true" outlineLevel="0" collapsed="false">
      <c r="A235" s="87"/>
      <c r="B235" s="87"/>
      <c r="C235" s="88"/>
      <c r="D235" s="87"/>
      <c r="E235" s="87"/>
      <c r="F235" s="87"/>
      <c r="G235" s="87"/>
      <c r="H235" s="87"/>
      <c r="I235" s="87"/>
      <c r="J235" s="87"/>
      <c r="K235" s="87"/>
      <c r="L235" s="87"/>
      <c r="M235" s="87"/>
      <c r="N235" s="87"/>
      <c r="O235" s="87"/>
      <c r="P235" s="87"/>
      <c r="Q235" s="87"/>
      <c r="R235" s="87"/>
      <c r="S235" s="87"/>
      <c r="T235" s="87"/>
      <c r="U235" s="87"/>
      <c r="V235" s="87"/>
      <c r="W235" s="87"/>
      <c r="X235" s="87"/>
      <c r="Y235" s="87"/>
      <c r="Z235" s="87"/>
      <c r="AA235" s="87"/>
      <c r="AB235" s="87"/>
      <c r="AC235" s="87"/>
      <c r="AD235" s="87"/>
      <c r="AE235" s="87"/>
      <c r="AF235" s="87"/>
      <c r="AG235" s="87"/>
      <c r="AH235" s="33"/>
    </row>
    <row r="236" customFormat="false" ht="12.75" hidden="false" customHeight="true" outlineLevel="0" collapsed="false">
      <c r="A236" s="87"/>
      <c r="B236" s="87"/>
      <c r="C236" s="88"/>
      <c r="D236" s="87"/>
      <c r="E236" s="87"/>
      <c r="F236" s="87"/>
      <c r="G236" s="87"/>
      <c r="H236" s="87"/>
      <c r="I236" s="87"/>
      <c r="J236" s="87"/>
      <c r="K236" s="87"/>
      <c r="L236" s="87"/>
      <c r="M236" s="87"/>
      <c r="N236" s="87"/>
      <c r="O236" s="87"/>
      <c r="P236" s="87"/>
      <c r="Q236" s="87"/>
      <c r="R236" s="87"/>
      <c r="S236" s="87"/>
      <c r="T236" s="87"/>
      <c r="U236" s="87"/>
      <c r="V236" s="87"/>
      <c r="W236" s="87"/>
      <c r="X236" s="87"/>
      <c r="Y236" s="87"/>
      <c r="Z236" s="87"/>
      <c r="AA236" s="87"/>
      <c r="AB236" s="87"/>
      <c r="AC236" s="87"/>
      <c r="AD236" s="87"/>
      <c r="AE236" s="87"/>
      <c r="AF236" s="87"/>
      <c r="AG236" s="87"/>
      <c r="AH236" s="33"/>
    </row>
    <row r="237" customFormat="false" ht="12.75" hidden="false" customHeight="true" outlineLevel="0" collapsed="false">
      <c r="A237" s="87"/>
      <c r="B237" s="87"/>
      <c r="C237" s="88"/>
      <c r="D237" s="87"/>
      <c r="E237" s="87"/>
      <c r="F237" s="87"/>
      <c r="G237" s="87"/>
      <c r="H237" s="87"/>
      <c r="I237" s="87"/>
      <c r="J237" s="87"/>
      <c r="K237" s="87"/>
      <c r="L237" s="87"/>
      <c r="M237" s="87"/>
      <c r="N237" s="87"/>
      <c r="O237" s="87"/>
      <c r="P237" s="87"/>
      <c r="Q237" s="87"/>
      <c r="R237" s="87"/>
      <c r="S237" s="87"/>
      <c r="T237" s="87"/>
      <c r="U237" s="87"/>
      <c r="V237" s="87"/>
      <c r="W237" s="87"/>
      <c r="X237" s="87"/>
      <c r="Y237" s="87"/>
      <c r="Z237" s="87"/>
      <c r="AA237" s="87"/>
      <c r="AB237" s="87"/>
      <c r="AC237" s="87"/>
      <c r="AD237" s="87"/>
      <c r="AE237" s="87"/>
      <c r="AF237" s="87"/>
      <c r="AG237" s="87"/>
      <c r="AH237" s="33"/>
    </row>
    <row r="238" customFormat="false" ht="12.75" hidden="false" customHeight="true" outlineLevel="0" collapsed="false">
      <c r="A238" s="87"/>
      <c r="B238" s="87"/>
      <c r="C238" s="88"/>
      <c r="D238" s="87"/>
      <c r="E238" s="87"/>
      <c r="F238" s="87"/>
      <c r="G238" s="87"/>
      <c r="H238" s="87"/>
      <c r="I238" s="87"/>
      <c r="J238" s="87"/>
      <c r="K238" s="87"/>
      <c r="L238" s="87"/>
      <c r="M238" s="87"/>
      <c r="N238" s="87"/>
      <c r="O238" s="87"/>
      <c r="P238" s="87"/>
      <c r="Q238" s="87"/>
      <c r="R238" s="87"/>
      <c r="S238" s="87"/>
      <c r="T238" s="87"/>
      <c r="U238" s="87"/>
      <c r="V238" s="87"/>
      <c r="W238" s="87"/>
      <c r="X238" s="87"/>
      <c r="Y238" s="87"/>
      <c r="Z238" s="87"/>
      <c r="AA238" s="87"/>
      <c r="AB238" s="87"/>
      <c r="AC238" s="87"/>
      <c r="AD238" s="87"/>
      <c r="AE238" s="87"/>
      <c r="AF238" s="87"/>
      <c r="AG238" s="87"/>
      <c r="AH238" s="33"/>
    </row>
    <row r="239" customFormat="false" ht="12.75" hidden="false" customHeight="true" outlineLevel="0" collapsed="false">
      <c r="A239" s="87"/>
      <c r="B239" s="87"/>
      <c r="C239" s="88"/>
      <c r="D239" s="87"/>
      <c r="E239" s="87"/>
      <c r="F239" s="87"/>
      <c r="G239" s="87"/>
      <c r="H239" s="87"/>
      <c r="I239" s="87"/>
      <c r="J239" s="87"/>
      <c r="K239" s="87"/>
      <c r="L239" s="87"/>
      <c r="M239" s="87"/>
      <c r="N239" s="87"/>
      <c r="O239" s="87"/>
      <c r="P239" s="87"/>
      <c r="Q239" s="87"/>
      <c r="R239" s="87"/>
      <c r="S239" s="87"/>
      <c r="T239" s="87"/>
      <c r="U239" s="87"/>
      <c r="V239" s="87"/>
      <c r="W239" s="87"/>
      <c r="X239" s="87"/>
      <c r="Y239" s="87"/>
      <c r="Z239" s="87"/>
      <c r="AA239" s="87"/>
      <c r="AB239" s="87"/>
      <c r="AC239" s="87"/>
      <c r="AD239" s="87"/>
      <c r="AE239" s="87"/>
      <c r="AF239" s="87"/>
      <c r="AG239" s="87"/>
      <c r="AH239" s="33"/>
    </row>
    <row r="240" customFormat="false" ht="12.75" hidden="false" customHeight="true" outlineLevel="0" collapsed="false">
      <c r="A240" s="87"/>
      <c r="B240" s="87"/>
      <c r="C240" s="88"/>
      <c r="D240" s="87"/>
      <c r="E240" s="87"/>
      <c r="F240" s="87"/>
      <c r="G240" s="87"/>
      <c r="H240" s="87"/>
      <c r="I240" s="87"/>
      <c r="J240" s="87"/>
      <c r="K240" s="87"/>
      <c r="L240" s="87"/>
      <c r="M240" s="87"/>
      <c r="N240" s="87"/>
      <c r="O240" s="87"/>
      <c r="P240" s="87"/>
      <c r="Q240" s="87"/>
      <c r="R240" s="87"/>
      <c r="S240" s="87"/>
      <c r="T240" s="87"/>
      <c r="U240" s="87"/>
      <c r="V240" s="87"/>
      <c r="W240" s="87"/>
      <c r="X240" s="87"/>
      <c r="Y240" s="87"/>
      <c r="Z240" s="87"/>
      <c r="AA240" s="87"/>
      <c r="AB240" s="87"/>
      <c r="AC240" s="87"/>
      <c r="AD240" s="87"/>
      <c r="AE240" s="87"/>
      <c r="AF240" s="87"/>
      <c r="AG240" s="87"/>
      <c r="AH240" s="33"/>
    </row>
    <row r="241" customFormat="false" ht="12.75" hidden="false" customHeight="true" outlineLevel="0" collapsed="false">
      <c r="A241" s="87"/>
      <c r="B241" s="87"/>
      <c r="C241" s="88"/>
      <c r="D241" s="87"/>
      <c r="E241" s="87"/>
      <c r="F241" s="87"/>
      <c r="G241" s="87"/>
      <c r="H241" s="87"/>
      <c r="I241" s="87"/>
      <c r="J241" s="87"/>
      <c r="K241" s="87"/>
      <c r="L241" s="87"/>
      <c r="M241" s="87"/>
      <c r="N241" s="87"/>
      <c r="O241" s="87"/>
      <c r="P241" s="87"/>
      <c r="Q241" s="87"/>
      <c r="R241" s="87"/>
      <c r="S241" s="87"/>
      <c r="T241" s="87"/>
      <c r="U241" s="87"/>
      <c r="V241" s="87"/>
      <c r="W241" s="87"/>
      <c r="X241" s="87"/>
      <c r="Y241" s="87"/>
      <c r="Z241" s="87"/>
      <c r="AA241" s="87"/>
      <c r="AB241" s="87"/>
      <c r="AC241" s="87"/>
      <c r="AD241" s="87"/>
      <c r="AE241" s="87"/>
      <c r="AF241" s="87"/>
      <c r="AG241" s="87"/>
      <c r="AH241" s="33"/>
    </row>
    <row r="242" customFormat="false" ht="12.75" hidden="false" customHeight="true" outlineLevel="0" collapsed="false">
      <c r="A242" s="87"/>
      <c r="B242" s="87"/>
      <c r="C242" s="88"/>
      <c r="D242" s="87"/>
      <c r="E242" s="87"/>
      <c r="F242" s="87"/>
      <c r="G242" s="87"/>
      <c r="H242" s="87"/>
      <c r="I242" s="87"/>
      <c r="J242" s="87"/>
      <c r="K242" s="87"/>
      <c r="L242" s="87"/>
      <c r="M242" s="87"/>
      <c r="N242" s="87"/>
      <c r="O242" s="87"/>
      <c r="P242" s="87"/>
      <c r="Q242" s="87"/>
      <c r="R242" s="87"/>
      <c r="S242" s="87"/>
      <c r="T242" s="87"/>
      <c r="U242" s="87"/>
      <c r="V242" s="87"/>
      <c r="W242" s="87"/>
      <c r="X242" s="87"/>
      <c r="Y242" s="87"/>
      <c r="Z242" s="87"/>
      <c r="AA242" s="87"/>
      <c r="AB242" s="87"/>
      <c r="AC242" s="87"/>
      <c r="AD242" s="87"/>
      <c r="AE242" s="87"/>
      <c r="AF242" s="87"/>
      <c r="AG242" s="87"/>
      <c r="AH242" s="33"/>
    </row>
    <row r="243" customFormat="false" ht="12.75" hidden="false" customHeight="true" outlineLevel="0" collapsed="false">
      <c r="A243" s="87"/>
      <c r="B243" s="87"/>
      <c r="C243" s="88"/>
      <c r="D243" s="87"/>
      <c r="E243" s="87"/>
      <c r="F243" s="87"/>
      <c r="G243" s="87"/>
      <c r="H243" s="87"/>
      <c r="I243" s="87"/>
      <c r="J243" s="87"/>
      <c r="K243" s="87"/>
      <c r="L243" s="87"/>
      <c r="M243" s="87"/>
      <c r="N243" s="87"/>
      <c r="O243" s="87"/>
      <c r="P243" s="87"/>
      <c r="Q243" s="87"/>
      <c r="R243" s="87"/>
      <c r="S243" s="87"/>
      <c r="T243" s="87"/>
      <c r="U243" s="87"/>
      <c r="V243" s="87"/>
      <c r="W243" s="87"/>
      <c r="X243" s="87"/>
      <c r="Y243" s="87"/>
      <c r="Z243" s="87"/>
      <c r="AA243" s="87"/>
      <c r="AB243" s="87"/>
      <c r="AC243" s="87"/>
      <c r="AD243" s="87"/>
      <c r="AE243" s="87"/>
      <c r="AF243" s="87"/>
      <c r="AG243" s="87"/>
      <c r="AH243" s="33"/>
    </row>
    <row r="244" customFormat="false" ht="12.75" hidden="false" customHeight="true" outlineLevel="0" collapsed="false">
      <c r="A244" s="87"/>
      <c r="B244" s="87"/>
      <c r="C244" s="88"/>
      <c r="D244" s="87"/>
      <c r="E244" s="87"/>
      <c r="F244" s="87"/>
      <c r="G244" s="87"/>
      <c r="H244" s="87"/>
      <c r="I244" s="87"/>
      <c r="J244" s="87"/>
      <c r="K244" s="87"/>
      <c r="L244" s="87"/>
      <c r="M244" s="87"/>
      <c r="N244" s="87"/>
      <c r="O244" s="87"/>
      <c r="P244" s="87"/>
      <c r="Q244" s="87"/>
      <c r="R244" s="87"/>
      <c r="S244" s="87"/>
      <c r="T244" s="87"/>
      <c r="U244" s="87"/>
      <c r="V244" s="87"/>
      <c r="W244" s="87"/>
      <c r="X244" s="87"/>
      <c r="Y244" s="87"/>
      <c r="Z244" s="87"/>
      <c r="AA244" s="87"/>
      <c r="AB244" s="87"/>
      <c r="AC244" s="87"/>
      <c r="AD244" s="87"/>
      <c r="AE244" s="87"/>
      <c r="AF244" s="87"/>
      <c r="AG244" s="87"/>
      <c r="AH244" s="33"/>
    </row>
    <row r="245" customFormat="false" ht="12.75" hidden="false" customHeight="true" outlineLevel="0" collapsed="false">
      <c r="A245" s="87"/>
      <c r="B245" s="87"/>
      <c r="C245" s="88"/>
      <c r="D245" s="87"/>
      <c r="E245" s="87"/>
      <c r="F245" s="87"/>
      <c r="G245" s="87"/>
      <c r="H245" s="87"/>
      <c r="I245" s="87"/>
      <c r="J245" s="87"/>
      <c r="K245" s="87"/>
      <c r="L245" s="87"/>
      <c r="M245" s="87"/>
      <c r="N245" s="87"/>
      <c r="O245" s="87"/>
      <c r="P245" s="87"/>
      <c r="Q245" s="87"/>
      <c r="R245" s="87"/>
      <c r="S245" s="87"/>
      <c r="T245" s="87"/>
      <c r="U245" s="87"/>
      <c r="V245" s="87"/>
      <c r="W245" s="87"/>
      <c r="X245" s="87"/>
      <c r="Y245" s="87"/>
      <c r="Z245" s="87"/>
      <c r="AA245" s="87"/>
      <c r="AB245" s="87"/>
      <c r="AC245" s="87"/>
      <c r="AD245" s="87"/>
      <c r="AE245" s="87"/>
      <c r="AF245" s="87"/>
      <c r="AG245" s="87"/>
      <c r="AH245" s="33"/>
    </row>
    <row r="246" customFormat="false" ht="12.75" hidden="false" customHeight="true" outlineLevel="0" collapsed="false">
      <c r="A246" s="87"/>
      <c r="B246" s="87"/>
      <c r="C246" s="88"/>
      <c r="D246" s="87"/>
      <c r="E246" s="87"/>
      <c r="F246" s="87"/>
      <c r="G246" s="87"/>
      <c r="H246" s="87"/>
      <c r="I246" s="87"/>
      <c r="J246" s="87"/>
      <c r="K246" s="87"/>
      <c r="L246" s="87"/>
      <c r="M246" s="87"/>
      <c r="N246" s="87"/>
      <c r="O246" s="87"/>
      <c r="P246" s="87"/>
      <c r="Q246" s="87"/>
      <c r="R246" s="87"/>
      <c r="S246" s="87"/>
      <c r="T246" s="87"/>
      <c r="U246" s="87"/>
      <c r="V246" s="87"/>
      <c r="W246" s="87"/>
      <c r="X246" s="87"/>
      <c r="Y246" s="87"/>
      <c r="Z246" s="87"/>
      <c r="AA246" s="87"/>
      <c r="AB246" s="87"/>
      <c r="AC246" s="87"/>
      <c r="AD246" s="87"/>
      <c r="AE246" s="87"/>
      <c r="AF246" s="87"/>
      <c r="AG246" s="87"/>
      <c r="AH246" s="33"/>
    </row>
    <row r="247" customFormat="false" ht="12.75" hidden="false" customHeight="true" outlineLevel="0" collapsed="false">
      <c r="A247" s="87"/>
      <c r="B247" s="87"/>
      <c r="C247" s="88"/>
      <c r="D247" s="87"/>
      <c r="E247" s="87"/>
      <c r="F247" s="87"/>
      <c r="G247" s="87"/>
      <c r="H247" s="87"/>
      <c r="I247" s="87"/>
      <c r="J247" s="87"/>
      <c r="K247" s="87"/>
      <c r="L247" s="87"/>
      <c r="M247" s="87"/>
      <c r="N247" s="87"/>
      <c r="O247" s="87"/>
      <c r="P247" s="87"/>
      <c r="Q247" s="87"/>
      <c r="R247" s="87"/>
      <c r="S247" s="87"/>
      <c r="T247" s="87"/>
      <c r="U247" s="87"/>
      <c r="V247" s="87"/>
      <c r="W247" s="87"/>
      <c r="X247" s="87"/>
      <c r="Y247" s="87"/>
      <c r="Z247" s="87"/>
      <c r="AA247" s="87"/>
      <c r="AB247" s="87"/>
      <c r="AC247" s="87"/>
      <c r="AD247" s="87"/>
      <c r="AE247" s="87"/>
      <c r="AF247" s="87"/>
      <c r="AG247" s="87"/>
      <c r="AH247" s="33"/>
    </row>
    <row r="248" customFormat="false" ht="12.75" hidden="false" customHeight="true" outlineLevel="0" collapsed="false">
      <c r="A248" s="87"/>
      <c r="B248" s="87"/>
      <c r="C248" s="88"/>
      <c r="D248" s="87"/>
      <c r="E248" s="87"/>
      <c r="F248" s="87"/>
      <c r="G248" s="87"/>
      <c r="H248" s="87"/>
      <c r="I248" s="87"/>
      <c r="J248" s="87"/>
      <c r="K248" s="87"/>
      <c r="L248" s="87"/>
      <c r="M248" s="87"/>
      <c r="N248" s="87"/>
      <c r="O248" s="87"/>
      <c r="P248" s="87"/>
      <c r="Q248" s="87"/>
      <c r="R248" s="87"/>
      <c r="S248" s="87"/>
      <c r="T248" s="87"/>
      <c r="U248" s="87"/>
      <c r="V248" s="87"/>
      <c r="W248" s="87"/>
      <c r="X248" s="87"/>
      <c r="Y248" s="87"/>
      <c r="Z248" s="87"/>
      <c r="AA248" s="87"/>
      <c r="AB248" s="87"/>
      <c r="AC248" s="87"/>
      <c r="AD248" s="87"/>
      <c r="AE248" s="87"/>
      <c r="AF248" s="87"/>
      <c r="AG248" s="87"/>
      <c r="AH248" s="33"/>
    </row>
    <row r="249" customFormat="false" ht="12.75" hidden="false" customHeight="true" outlineLevel="0" collapsed="false">
      <c r="A249" s="87"/>
      <c r="B249" s="87"/>
      <c r="C249" s="88"/>
      <c r="D249" s="87"/>
      <c r="E249" s="87"/>
      <c r="F249" s="87"/>
      <c r="G249" s="87"/>
      <c r="H249" s="87"/>
      <c r="I249" s="87"/>
      <c r="J249" s="87"/>
      <c r="K249" s="87"/>
      <c r="L249" s="87"/>
      <c r="M249" s="87"/>
      <c r="N249" s="87"/>
      <c r="O249" s="87"/>
      <c r="P249" s="87"/>
      <c r="Q249" s="87"/>
      <c r="R249" s="87"/>
      <c r="S249" s="87"/>
      <c r="T249" s="87"/>
      <c r="U249" s="87"/>
      <c r="V249" s="87"/>
      <c r="W249" s="87"/>
      <c r="X249" s="87"/>
      <c r="Y249" s="87"/>
      <c r="Z249" s="87"/>
      <c r="AA249" s="87"/>
      <c r="AB249" s="87"/>
      <c r="AC249" s="87"/>
      <c r="AD249" s="87"/>
      <c r="AE249" s="87"/>
      <c r="AF249" s="87"/>
      <c r="AG249" s="87"/>
      <c r="AH249" s="33"/>
    </row>
    <row r="250" customFormat="false" ht="12.75" hidden="false" customHeight="true" outlineLevel="0" collapsed="false">
      <c r="A250" s="87"/>
      <c r="B250" s="87"/>
      <c r="C250" s="88"/>
      <c r="D250" s="87"/>
      <c r="E250" s="87"/>
      <c r="F250" s="87"/>
      <c r="G250" s="87"/>
      <c r="H250" s="87"/>
      <c r="I250" s="87"/>
      <c r="J250" s="87"/>
      <c r="K250" s="87"/>
      <c r="L250" s="87"/>
      <c r="M250" s="87"/>
      <c r="N250" s="87"/>
      <c r="O250" s="87"/>
      <c r="P250" s="87"/>
      <c r="Q250" s="87"/>
      <c r="R250" s="87"/>
      <c r="S250" s="87"/>
      <c r="T250" s="87"/>
      <c r="U250" s="87"/>
      <c r="V250" s="87"/>
      <c r="W250" s="87"/>
      <c r="X250" s="87"/>
      <c r="Y250" s="87"/>
      <c r="Z250" s="87"/>
      <c r="AA250" s="87"/>
      <c r="AB250" s="87"/>
      <c r="AC250" s="87"/>
      <c r="AD250" s="87"/>
      <c r="AE250" s="87"/>
      <c r="AF250" s="87"/>
      <c r="AG250" s="87"/>
      <c r="AH250" s="33"/>
    </row>
    <row r="251" customFormat="false" ht="12.75" hidden="false" customHeight="true" outlineLevel="0" collapsed="false">
      <c r="A251" s="87"/>
      <c r="B251" s="87"/>
      <c r="C251" s="88"/>
      <c r="D251" s="87"/>
      <c r="E251" s="87"/>
      <c r="F251" s="87"/>
      <c r="G251" s="87"/>
      <c r="H251" s="87"/>
      <c r="I251" s="87"/>
      <c r="J251" s="87"/>
      <c r="K251" s="87"/>
      <c r="L251" s="87"/>
      <c r="M251" s="87"/>
      <c r="N251" s="87"/>
      <c r="O251" s="87"/>
      <c r="P251" s="87"/>
      <c r="Q251" s="87"/>
      <c r="R251" s="87"/>
      <c r="S251" s="87"/>
      <c r="T251" s="87"/>
      <c r="U251" s="87"/>
      <c r="V251" s="87"/>
      <c r="W251" s="87"/>
      <c r="X251" s="87"/>
      <c r="Y251" s="87"/>
      <c r="Z251" s="87"/>
      <c r="AA251" s="87"/>
      <c r="AB251" s="87"/>
      <c r="AC251" s="87"/>
      <c r="AD251" s="87"/>
      <c r="AE251" s="87"/>
      <c r="AF251" s="87"/>
      <c r="AG251" s="87"/>
      <c r="AH251" s="33"/>
    </row>
    <row r="252" customFormat="false" ht="12.75" hidden="false" customHeight="true" outlineLevel="0" collapsed="false">
      <c r="A252" s="87"/>
      <c r="B252" s="87"/>
      <c r="C252" s="88"/>
      <c r="D252" s="87"/>
      <c r="E252" s="87"/>
      <c r="F252" s="87"/>
      <c r="G252" s="87"/>
      <c r="H252" s="87"/>
      <c r="I252" s="87"/>
      <c r="J252" s="87"/>
      <c r="K252" s="87"/>
      <c r="L252" s="87"/>
      <c r="M252" s="87"/>
      <c r="N252" s="87"/>
      <c r="O252" s="87"/>
      <c r="P252" s="87"/>
      <c r="Q252" s="87"/>
      <c r="R252" s="87"/>
      <c r="S252" s="87"/>
      <c r="T252" s="87"/>
      <c r="U252" s="87"/>
      <c r="V252" s="87"/>
      <c r="W252" s="87"/>
      <c r="X252" s="87"/>
      <c r="Y252" s="87"/>
      <c r="Z252" s="87"/>
      <c r="AA252" s="87"/>
      <c r="AB252" s="87"/>
      <c r="AC252" s="87"/>
      <c r="AD252" s="87"/>
      <c r="AE252" s="87"/>
      <c r="AF252" s="87"/>
      <c r="AG252" s="87"/>
      <c r="AH252" s="33"/>
    </row>
    <row r="253" customFormat="false" ht="12.75" hidden="false" customHeight="true" outlineLevel="0" collapsed="false">
      <c r="A253" s="87"/>
      <c r="B253" s="87"/>
      <c r="C253" s="88"/>
      <c r="D253" s="87"/>
      <c r="E253" s="87"/>
      <c r="F253" s="87"/>
      <c r="G253" s="87"/>
      <c r="H253" s="87"/>
      <c r="I253" s="87"/>
      <c r="J253" s="87"/>
      <c r="K253" s="87"/>
      <c r="L253" s="87"/>
      <c r="M253" s="87"/>
      <c r="N253" s="87"/>
      <c r="O253" s="87"/>
      <c r="P253" s="87"/>
      <c r="Q253" s="87"/>
      <c r="R253" s="87"/>
      <c r="S253" s="87"/>
      <c r="T253" s="87"/>
      <c r="U253" s="87"/>
      <c r="V253" s="87"/>
      <c r="W253" s="87"/>
      <c r="X253" s="87"/>
      <c r="Y253" s="87"/>
      <c r="Z253" s="87"/>
      <c r="AA253" s="87"/>
      <c r="AB253" s="87"/>
      <c r="AC253" s="87"/>
      <c r="AD253" s="87"/>
      <c r="AE253" s="87"/>
      <c r="AF253" s="87"/>
      <c r="AG253" s="87"/>
      <c r="AH253" s="33"/>
    </row>
    <row r="254" customFormat="false" ht="12.75" hidden="false" customHeight="true" outlineLevel="0" collapsed="false">
      <c r="A254" s="87"/>
      <c r="B254" s="87"/>
      <c r="C254" s="88"/>
      <c r="D254" s="87"/>
      <c r="E254" s="87"/>
      <c r="F254" s="87"/>
      <c r="G254" s="87"/>
      <c r="H254" s="87"/>
      <c r="I254" s="87"/>
      <c r="J254" s="87"/>
      <c r="K254" s="87"/>
      <c r="L254" s="87"/>
      <c r="M254" s="87"/>
      <c r="N254" s="87"/>
      <c r="O254" s="87"/>
      <c r="P254" s="87"/>
      <c r="Q254" s="87"/>
      <c r="R254" s="87"/>
      <c r="S254" s="87"/>
      <c r="T254" s="87"/>
      <c r="U254" s="87"/>
      <c r="V254" s="87"/>
      <c r="W254" s="87"/>
      <c r="X254" s="87"/>
      <c r="Y254" s="87"/>
      <c r="Z254" s="87"/>
      <c r="AA254" s="87"/>
      <c r="AB254" s="87"/>
      <c r="AC254" s="87"/>
      <c r="AD254" s="87"/>
      <c r="AE254" s="87"/>
      <c r="AF254" s="87"/>
      <c r="AG254" s="87"/>
      <c r="AH254" s="33"/>
    </row>
    <row r="255" customFormat="false" ht="12.75" hidden="false" customHeight="true" outlineLevel="0" collapsed="false">
      <c r="A255" s="87"/>
      <c r="B255" s="87"/>
      <c r="C255" s="88"/>
      <c r="D255" s="87"/>
      <c r="E255" s="87"/>
      <c r="F255" s="87"/>
      <c r="G255" s="87"/>
      <c r="H255" s="87"/>
      <c r="I255" s="87"/>
      <c r="J255" s="87"/>
      <c r="K255" s="87"/>
      <c r="L255" s="87"/>
      <c r="M255" s="87"/>
      <c r="N255" s="87"/>
      <c r="O255" s="87"/>
      <c r="P255" s="87"/>
      <c r="Q255" s="87"/>
      <c r="R255" s="87"/>
      <c r="S255" s="87"/>
      <c r="T255" s="87"/>
      <c r="U255" s="87"/>
      <c r="V255" s="87"/>
      <c r="W255" s="87"/>
      <c r="X255" s="87"/>
      <c r="Y255" s="87"/>
      <c r="Z255" s="87"/>
      <c r="AA255" s="87"/>
      <c r="AB255" s="87"/>
      <c r="AC255" s="87"/>
      <c r="AD255" s="87"/>
      <c r="AE255" s="87"/>
      <c r="AF255" s="87"/>
      <c r="AG255" s="87"/>
      <c r="AH255" s="33"/>
    </row>
    <row r="256" customFormat="false" ht="12.75" hidden="false" customHeight="true" outlineLevel="0" collapsed="false">
      <c r="A256" s="87"/>
      <c r="B256" s="87"/>
      <c r="C256" s="88"/>
      <c r="D256" s="87"/>
      <c r="E256" s="87"/>
      <c r="F256" s="87"/>
      <c r="G256" s="87"/>
      <c r="H256" s="87"/>
      <c r="I256" s="87"/>
      <c r="J256" s="87"/>
      <c r="K256" s="87"/>
      <c r="L256" s="87"/>
      <c r="M256" s="87"/>
      <c r="N256" s="87"/>
      <c r="O256" s="87"/>
      <c r="P256" s="87"/>
      <c r="Q256" s="87"/>
      <c r="R256" s="87"/>
      <c r="S256" s="87"/>
      <c r="T256" s="87"/>
      <c r="U256" s="87"/>
      <c r="V256" s="87"/>
      <c r="W256" s="87"/>
      <c r="X256" s="87"/>
      <c r="Y256" s="87"/>
      <c r="Z256" s="87"/>
      <c r="AA256" s="87"/>
      <c r="AB256" s="87"/>
      <c r="AC256" s="87"/>
      <c r="AD256" s="87"/>
      <c r="AE256" s="87"/>
      <c r="AF256" s="87"/>
      <c r="AG256" s="87"/>
      <c r="AH256" s="33"/>
    </row>
    <row r="257" customFormat="false" ht="12.75" hidden="false" customHeight="true" outlineLevel="0" collapsed="false">
      <c r="A257" s="87"/>
      <c r="B257" s="87"/>
      <c r="C257" s="88"/>
      <c r="D257" s="87"/>
      <c r="E257" s="87"/>
      <c r="F257" s="87"/>
      <c r="G257" s="87"/>
      <c r="H257" s="87"/>
      <c r="I257" s="87"/>
      <c r="J257" s="87"/>
      <c r="K257" s="87"/>
      <c r="L257" s="87"/>
      <c r="M257" s="87"/>
      <c r="N257" s="87"/>
      <c r="O257" s="87"/>
      <c r="P257" s="87"/>
      <c r="Q257" s="87"/>
      <c r="R257" s="87"/>
      <c r="S257" s="87"/>
      <c r="T257" s="87"/>
      <c r="U257" s="87"/>
      <c r="V257" s="87"/>
      <c r="W257" s="87"/>
      <c r="X257" s="87"/>
      <c r="Y257" s="87"/>
      <c r="Z257" s="87"/>
      <c r="AA257" s="87"/>
      <c r="AB257" s="87"/>
      <c r="AC257" s="87"/>
      <c r="AD257" s="87"/>
      <c r="AE257" s="87"/>
      <c r="AF257" s="87"/>
      <c r="AG257" s="87"/>
      <c r="AH257" s="33"/>
    </row>
    <row r="258" customFormat="false" ht="12.75" hidden="false" customHeight="true" outlineLevel="0" collapsed="false">
      <c r="A258" s="87"/>
      <c r="B258" s="87"/>
      <c r="C258" s="88"/>
      <c r="D258" s="87"/>
      <c r="E258" s="87"/>
      <c r="F258" s="87"/>
      <c r="G258" s="87"/>
      <c r="H258" s="87"/>
      <c r="I258" s="87"/>
      <c r="J258" s="87"/>
      <c r="K258" s="87"/>
      <c r="L258" s="87"/>
      <c r="M258" s="87"/>
      <c r="N258" s="87"/>
      <c r="O258" s="87"/>
      <c r="P258" s="87"/>
      <c r="Q258" s="87"/>
      <c r="R258" s="87"/>
      <c r="S258" s="87"/>
      <c r="T258" s="87"/>
      <c r="U258" s="87"/>
      <c r="V258" s="87"/>
      <c r="W258" s="87"/>
      <c r="X258" s="87"/>
      <c r="Y258" s="87"/>
      <c r="Z258" s="87"/>
      <c r="AA258" s="87"/>
      <c r="AB258" s="87"/>
      <c r="AC258" s="87"/>
      <c r="AD258" s="87"/>
      <c r="AE258" s="87"/>
      <c r="AF258" s="87"/>
      <c r="AG258" s="87"/>
      <c r="AH258" s="33"/>
    </row>
    <row r="259" customFormat="false" ht="12.75" hidden="false" customHeight="true" outlineLevel="0" collapsed="false">
      <c r="A259" s="87"/>
      <c r="B259" s="87"/>
      <c r="C259" s="88"/>
      <c r="D259" s="87"/>
      <c r="E259" s="87"/>
      <c r="F259" s="87"/>
      <c r="G259" s="87"/>
      <c r="H259" s="87"/>
      <c r="I259" s="87"/>
      <c r="J259" s="87"/>
      <c r="K259" s="87"/>
      <c r="L259" s="87"/>
      <c r="M259" s="87"/>
      <c r="N259" s="87"/>
      <c r="O259" s="87"/>
      <c r="P259" s="87"/>
      <c r="Q259" s="87"/>
      <c r="R259" s="87"/>
      <c r="S259" s="87"/>
      <c r="T259" s="87"/>
      <c r="U259" s="87"/>
      <c r="V259" s="87"/>
      <c r="W259" s="87"/>
      <c r="X259" s="87"/>
      <c r="Y259" s="87"/>
      <c r="Z259" s="87"/>
      <c r="AA259" s="87"/>
      <c r="AB259" s="87"/>
      <c r="AC259" s="87"/>
      <c r="AD259" s="87"/>
      <c r="AE259" s="87"/>
      <c r="AF259" s="87"/>
      <c r="AG259" s="87"/>
      <c r="AH259" s="33"/>
    </row>
    <row r="260" customFormat="false" ht="12.75" hidden="false" customHeight="true" outlineLevel="0" collapsed="false">
      <c r="A260" s="87"/>
      <c r="B260" s="87"/>
      <c r="C260" s="88"/>
      <c r="D260" s="87"/>
      <c r="E260" s="87"/>
      <c r="F260" s="87"/>
      <c r="G260" s="87"/>
      <c r="H260" s="87"/>
      <c r="I260" s="87"/>
      <c r="J260" s="87"/>
      <c r="K260" s="87"/>
      <c r="L260" s="87"/>
      <c r="M260" s="87"/>
      <c r="N260" s="87"/>
      <c r="O260" s="87"/>
      <c r="P260" s="87"/>
      <c r="Q260" s="87"/>
      <c r="R260" s="87"/>
      <c r="S260" s="87"/>
      <c r="T260" s="87"/>
      <c r="U260" s="87"/>
      <c r="V260" s="87"/>
      <c r="W260" s="87"/>
      <c r="X260" s="87"/>
      <c r="Y260" s="87"/>
      <c r="Z260" s="87"/>
      <c r="AA260" s="87"/>
      <c r="AB260" s="87"/>
      <c r="AC260" s="87"/>
      <c r="AD260" s="87"/>
      <c r="AE260" s="87"/>
      <c r="AF260" s="87"/>
      <c r="AG260" s="87"/>
      <c r="AH260" s="33"/>
    </row>
    <row r="261" customFormat="false" ht="12.75" hidden="false" customHeight="true" outlineLevel="0" collapsed="false">
      <c r="A261" s="87"/>
      <c r="B261" s="87"/>
      <c r="C261" s="88"/>
      <c r="D261" s="87"/>
      <c r="E261" s="87"/>
      <c r="F261" s="87"/>
      <c r="G261" s="87"/>
      <c r="H261" s="87"/>
      <c r="I261" s="87"/>
      <c r="J261" s="87"/>
      <c r="K261" s="87"/>
      <c r="L261" s="87"/>
      <c r="M261" s="87"/>
      <c r="N261" s="87"/>
      <c r="O261" s="87"/>
      <c r="P261" s="87"/>
      <c r="Q261" s="87"/>
      <c r="R261" s="87"/>
      <c r="S261" s="87"/>
      <c r="T261" s="87"/>
      <c r="U261" s="87"/>
      <c r="V261" s="87"/>
      <c r="W261" s="87"/>
      <c r="X261" s="87"/>
      <c r="Y261" s="87"/>
      <c r="Z261" s="87"/>
      <c r="AA261" s="87"/>
      <c r="AB261" s="87"/>
      <c r="AC261" s="87"/>
      <c r="AD261" s="87"/>
      <c r="AE261" s="87"/>
      <c r="AF261" s="87"/>
      <c r="AG261" s="87"/>
      <c r="AH261" s="33"/>
    </row>
    <row r="262" customFormat="false" ht="12.75" hidden="false" customHeight="true" outlineLevel="0" collapsed="false">
      <c r="A262" s="87"/>
      <c r="B262" s="87"/>
      <c r="C262" s="88"/>
      <c r="D262" s="87"/>
      <c r="E262" s="87"/>
      <c r="F262" s="87"/>
      <c r="G262" s="87"/>
      <c r="H262" s="87"/>
      <c r="I262" s="87"/>
      <c r="J262" s="87"/>
      <c r="K262" s="87"/>
      <c r="L262" s="87"/>
      <c r="M262" s="87"/>
      <c r="N262" s="87"/>
      <c r="O262" s="87"/>
      <c r="P262" s="87"/>
      <c r="Q262" s="87"/>
      <c r="R262" s="87"/>
      <c r="S262" s="87"/>
      <c r="T262" s="87"/>
      <c r="U262" s="87"/>
      <c r="V262" s="87"/>
      <c r="W262" s="87"/>
      <c r="X262" s="87"/>
      <c r="Y262" s="87"/>
      <c r="Z262" s="87"/>
      <c r="AA262" s="87"/>
      <c r="AB262" s="87"/>
      <c r="AC262" s="87"/>
      <c r="AD262" s="87"/>
      <c r="AE262" s="87"/>
      <c r="AF262" s="87"/>
      <c r="AG262" s="87"/>
      <c r="AH262" s="33"/>
    </row>
    <row r="263" customFormat="false" ht="12.75" hidden="false" customHeight="true" outlineLevel="0" collapsed="false">
      <c r="A263" s="87"/>
      <c r="B263" s="87"/>
      <c r="C263" s="88"/>
      <c r="D263" s="87"/>
      <c r="E263" s="87"/>
      <c r="F263" s="87"/>
      <c r="G263" s="87"/>
      <c r="H263" s="87"/>
      <c r="I263" s="87"/>
      <c r="J263" s="87"/>
      <c r="K263" s="87"/>
      <c r="L263" s="87"/>
      <c r="M263" s="87"/>
      <c r="N263" s="87"/>
      <c r="O263" s="87"/>
      <c r="P263" s="87"/>
      <c r="Q263" s="87"/>
      <c r="R263" s="87"/>
      <c r="S263" s="87"/>
      <c r="T263" s="87"/>
      <c r="U263" s="87"/>
      <c r="V263" s="87"/>
      <c r="W263" s="87"/>
      <c r="X263" s="87"/>
      <c r="Y263" s="87"/>
      <c r="Z263" s="87"/>
      <c r="AA263" s="87"/>
      <c r="AB263" s="87"/>
      <c r="AC263" s="87"/>
      <c r="AD263" s="87"/>
      <c r="AE263" s="87"/>
      <c r="AF263" s="87"/>
      <c r="AG263" s="87"/>
      <c r="AH263" s="33"/>
    </row>
    <row r="264" customFormat="false" ht="12.75" hidden="false" customHeight="true" outlineLevel="0" collapsed="false">
      <c r="A264" s="87"/>
      <c r="B264" s="87"/>
      <c r="C264" s="88"/>
      <c r="D264" s="87"/>
      <c r="E264" s="87"/>
      <c r="F264" s="87"/>
      <c r="G264" s="87"/>
      <c r="H264" s="87"/>
      <c r="I264" s="87"/>
      <c r="J264" s="87"/>
      <c r="K264" s="87"/>
      <c r="L264" s="87"/>
      <c r="M264" s="87"/>
      <c r="N264" s="87"/>
      <c r="O264" s="87"/>
      <c r="P264" s="87"/>
      <c r="Q264" s="87"/>
      <c r="R264" s="87"/>
      <c r="S264" s="87"/>
      <c r="T264" s="87"/>
      <c r="U264" s="87"/>
      <c r="V264" s="87"/>
      <c r="W264" s="87"/>
      <c r="X264" s="87"/>
      <c r="Y264" s="87"/>
      <c r="Z264" s="87"/>
      <c r="AA264" s="87"/>
      <c r="AB264" s="87"/>
      <c r="AC264" s="87"/>
      <c r="AD264" s="87"/>
      <c r="AE264" s="87"/>
      <c r="AF264" s="87"/>
      <c r="AG264" s="87"/>
      <c r="AH264" s="33"/>
    </row>
    <row r="265" customFormat="false" ht="12.75" hidden="false" customHeight="true" outlineLevel="0" collapsed="false">
      <c r="A265" s="87"/>
      <c r="B265" s="87"/>
      <c r="C265" s="88"/>
      <c r="D265" s="87"/>
      <c r="E265" s="87"/>
      <c r="F265" s="87"/>
      <c r="G265" s="87"/>
      <c r="H265" s="87"/>
      <c r="I265" s="87"/>
      <c r="J265" s="87"/>
      <c r="K265" s="87"/>
      <c r="L265" s="87"/>
      <c r="M265" s="87"/>
      <c r="N265" s="87"/>
      <c r="O265" s="87"/>
      <c r="P265" s="87"/>
      <c r="Q265" s="87"/>
      <c r="R265" s="87"/>
      <c r="S265" s="87"/>
      <c r="T265" s="87"/>
      <c r="U265" s="87"/>
      <c r="V265" s="87"/>
      <c r="W265" s="87"/>
      <c r="X265" s="87"/>
      <c r="Y265" s="87"/>
      <c r="Z265" s="87"/>
      <c r="AA265" s="87"/>
      <c r="AB265" s="87"/>
      <c r="AC265" s="87"/>
      <c r="AD265" s="87"/>
      <c r="AE265" s="87"/>
      <c r="AF265" s="87"/>
      <c r="AG265" s="87"/>
      <c r="AH265" s="33"/>
    </row>
    <row r="266" customFormat="false" ht="12.75" hidden="false" customHeight="true" outlineLevel="0" collapsed="false">
      <c r="A266" s="87"/>
      <c r="B266" s="87"/>
      <c r="C266" s="88"/>
      <c r="D266" s="87"/>
      <c r="E266" s="87"/>
      <c r="F266" s="87"/>
      <c r="G266" s="87"/>
      <c r="H266" s="87"/>
      <c r="I266" s="87"/>
      <c r="J266" s="87"/>
      <c r="K266" s="87"/>
      <c r="L266" s="87"/>
      <c r="M266" s="87"/>
      <c r="N266" s="87"/>
      <c r="O266" s="87"/>
      <c r="P266" s="87"/>
      <c r="Q266" s="87"/>
      <c r="R266" s="87"/>
      <c r="S266" s="87"/>
      <c r="T266" s="87"/>
      <c r="U266" s="87"/>
      <c r="V266" s="87"/>
      <c r="W266" s="87"/>
      <c r="X266" s="87"/>
      <c r="Y266" s="87"/>
      <c r="Z266" s="87"/>
      <c r="AA266" s="87"/>
      <c r="AB266" s="87"/>
      <c r="AC266" s="87"/>
      <c r="AD266" s="87"/>
      <c r="AE266" s="87"/>
      <c r="AF266" s="87"/>
      <c r="AG266" s="87"/>
      <c r="AH266" s="33"/>
    </row>
    <row r="267" customFormat="false" ht="12.75" hidden="false" customHeight="true" outlineLevel="0" collapsed="false">
      <c r="A267" s="87"/>
      <c r="B267" s="87"/>
      <c r="C267" s="88"/>
      <c r="D267" s="87"/>
      <c r="E267" s="87"/>
      <c r="F267" s="87"/>
      <c r="G267" s="87"/>
      <c r="H267" s="87"/>
      <c r="I267" s="87"/>
      <c r="J267" s="87"/>
      <c r="K267" s="87"/>
      <c r="L267" s="87"/>
      <c r="M267" s="87"/>
      <c r="N267" s="87"/>
      <c r="O267" s="87"/>
      <c r="P267" s="87"/>
      <c r="Q267" s="87"/>
      <c r="R267" s="87"/>
      <c r="S267" s="87"/>
      <c r="T267" s="87"/>
      <c r="U267" s="87"/>
      <c r="V267" s="87"/>
      <c r="W267" s="87"/>
      <c r="X267" s="87"/>
      <c r="Y267" s="87"/>
      <c r="Z267" s="87"/>
      <c r="AA267" s="87"/>
      <c r="AB267" s="87"/>
      <c r="AC267" s="87"/>
      <c r="AD267" s="87"/>
      <c r="AE267" s="87"/>
      <c r="AF267" s="87"/>
      <c r="AG267" s="87"/>
      <c r="AH267" s="33"/>
    </row>
    <row r="268" customFormat="false" ht="12.75" hidden="false" customHeight="true" outlineLevel="0" collapsed="false">
      <c r="A268" s="87"/>
      <c r="B268" s="87"/>
      <c r="C268" s="88"/>
      <c r="D268" s="87"/>
      <c r="E268" s="87"/>
      <c r="F268" s="87"/>
      <c r="G268" s="87"/>
      <c r="H268" s="87"/>
      <c r="I268" s="87"/>
      <c r="J268" s="87"/>
      <c r="K268" s="87"/>
      <c r="L268" s="87"/>
      <c r="M268" s="87"/>
      <c r="N268" s="87"/>
      <c r="O268" s="87"/>
      <c r="P268" s="87"/>
      <c r="Q268" s="87"/>
      <c r="R268" s="87"/>
      <c r="S268" s="87"/>
      <c r="T268" s="87"/>
      <c r="U268" s="87"/>
      <c r="V268" s="87"/>
      <c r="W268" s="87"/>
      <c r="X268" s="87"/>
      <c r="Y268" s="87"/>
      <c r="Z268" s="87"/>
      <c r="AA268" s="87"/>
      <c r="AB268" s="87"/>
      <c r="AC268" s="87"/>
      <c r="AD268" s="87"/>
      <c r="AE268" s="87"/>
      <c r="AF268" s="87"/>
      <c r="AG268" s="87"/>
      <c r="AH268" s="33"/>
    </row>
    <row r="269" customFormat="false" ht="12.75" hidden="false" customHeight="true" outlineLevel="0" collapsed="false">
      <c r="A269" s="87"/>
      <c r="B269" s="87"/>
      <c r="C269" s="88"/>
      <c r="D269" s="87"/>
      <c r="E269" s="87"/>
      <c r="F269" s="87"/>
      <c r="G269" s="87"/>
      <c r="H269" s="87"/>
      <c r="I269" s="87"/>
      <c r="J269" s="87"/>
      <c r="K269" s="87"/>
      <c r="L269" s="87"/>
      <c r="M269" s="87"/>
      <c r="N269" s="87"/>
      <c r="O269" s="87"/>
      <c r="P269" s="87"/>
      <c r="Q269" s="87"/>
      <c r="R269" s="87"/>
      <c r="S269" s="87"/>
      <c r="T269" s="87"/>
      <c r="U269" s="87"/>
      <c r="V269" s="87"/>
      <c r="W269" s="87"/>
      <c r="X269" s="87"/>
      <c r="Y269" s="87"/>
      <c r="Z269" s="87"/>
      <c r="AA269" s="87"/>
      <c r="AB269" s="87"/>
      <c r="AC269" s="87"/>
      <c r="AD269" s="87"/>
      <c r="AE269" s="87"/>
      <c r="AF269" s="87"/>
      <c r="AG269" s="87"/>
      <c r="AH269" s="33"/>
    </row>
    <row r="270" customFormat="false" ht="12.75" hidden="false" customHeight="true" outlineLevel="0" collapsed="false">
      <c r="A270" s="87"/>
      <c r="B270" s="87"/>
      <c r="C270" s="88"/>
      <c r="D270" s="87"/>
      <c r="E270" s="87"/>
      <c r="F270" s="87"/>
      <c r="G270" s="87"/>
      <c r="H270" s="87"/>
      <c r="I270" s="87"/>
      <c r="J270" s="87"/>
      <c r="K270" s="87"/>
      <c r="L270" s="87"/>
      <c r="M270" s="87"/>
      <c r="N270" s="87"/>
      <c r="O270" s="87"/>
      <c r="P270" s="87"/>
      <c r="Q270" s="87"/>
      <c r="R270" s="87"/>
      <c r="S270" s="87"/>
      <c r="T270" s="87"/>
      <c r="U270" s="87"/>
      <c r="V270" s="87"/>
      <c r="W270" s="87"/>
      <c r="X270" s="87"/>
      <c r="Y270" s="87"/>
      <c r="Z270" s="87"/>
      <c r="AA270" s="87"/>
      <c r="AB270" s="87"/>
      <c r="AC270" s="87"/>
      <c r="AD270" s="87"/>
      <c r="AE270" s="87"/>
      <c r="AF270" s="87"/>
      <c r="AG270" s="87"/>
      <c r="AH270" s="33"/>
    </row>
    <row r="271" customFormat="false" ht="12.75" hidden="false" customHeight="true" outlineLevel="0" collapsed="false">
      <c r="A271" s="87"/>
      <c r="B271" s="87"/>
      <c r="C271" s="88"/>
      <c r="D271" s="87"/>
      <c r="E271" s="87"/>
      <c r="F271" s="87"/>
      <c r="G271" s="87"/>
      <c r="H271" s="87"/>
      <c r="I271" s="87"/>
      <c r="J271" s="87"/>
      <c r="K271" s="87"/>
      <c r="L271" s="87"/>
      <c r="M271" s="87"/>
      <c r="N271" s="87"/>
      <c r="O271" s="87"/>
      <c r="P271" s="87"/>
      <c r="Q271" s="87"/>
      <c r="R271" s="87"/>
      <c r="S271" s="87"/>
      <c r="T271" s="87"/>
      <c r="U271" s="87"/>
      <c r="V271" s="87"/>
      <c r="W271" s="87"/>
      <c r="X271" s="87"/>
      <c r="Y271" s="87"/>
      <c r="Z271" s="87"/>
      <c r="AA271" s="87"/>
      <c r="AB271" s="87"/>
      <c r="AC271" s="87"/>
      <c r="AD271" s="87"/>
      <c r="AE271" s="87"/>
      <c r="AF271" s="87"/>
      <c r="AG271" s="87"/>
      <c r="AH271" s="33"/>
    </row>
    <row r="272" customFormat="false" ht="12.75" hidden="false" customHeight="true" outlineLevel="0" collapsed="false">
      <c r="A272" s="87"/>
      <c r="B272" s="87"/>
      <c r="C272" s="88"/>
      <c r="D272" s="87"/>
      <c r="E272" s="87"/>
      <c r="F272" s="87"/>
      <c r="G272" s="87"/>
      <c r="H272" s="87"/>
      <c r="I272" s="87"/>
      <c r="J272" s="87"/>
      <c r="K272" s="87"/>
      <c r="L272" s="87"/>
      <c r="M272" s="87"/>
      <c r="N272" s="87"/>
      <c r="O272" s="87"/>
      <c r="P272" s="87"/>
      <c r="Q272" s="87"/>
      <c r="R272" s="87"/>
      <c r="S272" s="87"/>
      <c r="T272" s="87"/>
      <c r="U272" s="87"/>
      <c r="V272" s="87"/>
      <c r="W272" s="87"/>
      <c r="X272" s="87"/>
      <c r="Y272" s="87"/>
      <c r="Z272" s="87"/>
      <c r="AA272" s="87"/>
      <c r="AB272" s="87"/>
      <c r="AC272" s="87"/>
      <c r="AD272" s="87"/>
      <c r="AE272" s="87"/>
      <c r="AF272" s="87"/>
      <c r="AG272" s="87"/>
      <c r="AH272" s="33"/>
    </row>
    <row r="273" customFormat="false" ht="12.75" hidden="false" customHeight="true" outlineLevel="0" collapsed="false">
      <c r="A273" s="87"/>
      <c r="B273" s="87"/>
      <c r="C273" s="88"/>
      <c r="D273" s="87"/>
      <c r="E273" s="87"/>
      <c r="F273" s="87"/>
      <c r="G273" s="87"/>
      <c r="H273" s="87"/>
      <c r="I273" s="87"/>
      <c r="J273" s="87"/>
      <c r="K273" s="87"/>
      <c r="L273" s="87"/>
      <c r="M273" s="87"/>
      <c r="N273" s="87"/>
      <c r="O273" s="87"/>
      <c r="P273" s="87"/>
      <c r="Q273" s="87"/>
      <c r="R273" s="87"/>
      <c r="S273" s="87"/>
      <c r="T273" s="87"/>
      <c r="U273" s="87"/>
      <c r="V273" s="87"/>
      <c r="W273" s="87"/>
      <c r="X273" s="87"/>
      <c r="Y273" s="87"/>
      <c r="Z273" s="87"/>
      <c r="AA273" s="87"/>
      <c r="AB273" s="87"/>
      <c r="AC273" s="87"/>
      <c r="AD273" s="87"/>
      <c r="AE273" s="87"/>
      <c r="AF273" s="87"/>
      <c r="AG273" s="87"/>
      <c r="AH273" s="33"/>
    </row>
    <row r="274" customFormat="false" ht="12.75" hidden="false" customHeight="true" outlineLevel="0" collapsed="false">
      <c r="A274" s="87"/>
      <c r="B274" s="87"/>
      <c r="C274" s="88"/>
      <c r="D274" s="87"/>
      <c r="E274" s="87"/>
      <c r="F274" s="87"/>
      <c r="G274" s="87"/>
      <c r="H274" s="87"/>
      <c r="I274" s="87"/>
      <c r="J274" s="87"/>
      <c r="K274" s="87"/>
      <c r="L274" s="87"/>
      <c r="M274" s="87"/>
      <c r="N274" s="87"/>
      <c r="O274" s="87"/>
      <c r="P274" s="87"/>
      <c r="Q274" s="87"/>
      <c r="R274" s="87"/>
      <c r="S274" s="87"/>
      <c r="T274" s="87"/>
      <c r="U274" s="87"/>
      <c r="V274" s="87"/>
      <c r="W274" s="87"/>
      <c r="X274" s="87"/>
      <c r="Y274" s="87"/>
      <c r="Z274" s="87"/>
      <c r="AA274" s="87"/>
      <c r="AB274" s="87"/>
      <c r="AC274" s="87"/>
      <c r="AD274" s="87"/>
      <c r="AE274" s="87"/>
      <c r="AF274" s="87"/>
      <c r="AG274" s="87"/>
      <c r="AH274" s="33"/>
    </row>
    <row r="275" customFormat="false" ht="12.75" hidden="false" customHeight="true" outlineLevel="0" collapsed="false">
      <c r="A275" s="87"/>
      <c r="B275" s="87"/>
      <c r="C275" s="88"/>
      <c r="D275" s="87"/>
      <c r="E275" s="87"/>
      <c r="F275" s="87"/>
      <c r="G275" s="87"/>
      <c r="H275" s="87"/>
      <c r="I275" s="87"/>
      <c r="J275" s="87"/>
      <c r="K275" s="87"/>
      <c r="L275" s="87"/>
      <c r="M275" s="87"/>
      <c r="N275" s="87"/>
      <c r="O275" s="87"/>
      <c r="P275" s="87"/>
      <c r="Q275" s="87"/>
      <c r="R275" s="87"/>
      <c r="S275" s="87"/>
      <c r="T275" s="87"/>
      <c r="U275" s="87"/>
      <c r="V275" s="87"/>
      <c r="W275" s="87"/>
      <c r="X275" s="87"/>
      <c r="Y275" s="87"/>
      <c r="Z275" s="87"/>
      <c r="AA275" s="87"/>
      <c r="AB275" s="87"/>
      <c r="AC275" s="87"/>
      <c r="AD275" s="87"/>
      <c r="AE275" s="87"/>
      <c r="AF275" s="87"/>
      <c r="AG275" s="87"/>
      <c r="AH275" s="33"/>
    </row>
    <row r="276" customFormat="false" ht="12.75" hidden="false" customHeight="true" outlineLevel="0" collapsed="false">
      <c r="A276" s="87"/>
      <c r="B276" s="87"/>
      <c r="C276" s="88"/>
      <c r="D276" s="87"/>
      <c r="E276" s="87"/>
      <c r="F276" s="87"/>
      <c r="G276" s="87"/>
      <c r="H276" s="87"/>
      <c r="I276" s="87"/>
      <c r="J276" s="87"/>
      <c r="K276" s="87"/>
      <c r="L276" s="87"/>
      <c r="M276" s="87"/>
      <c r="N276" s="87"/>
      <c r="O276" s="87"/>
      <c r="P276" s="87"/>
      <c r="Q276" s="87"/>
      <c r="R276" s="87"/>
      <c r="S276" s="87"/>
      <c r="T276" s="87"/>
      <c r="U276" s="87"/>
      <c r="V276" s="87"/>
      <c r="W276" s="87"/>
      <c r="X276" s="87"/>
      <c r="Y276" s="87"/>
      <c r="Z276" s="87"/>
      <c r="AA276" s="87"/>
      <c r="AB276" s="87"/>
      <c r="AC276" s="87"/>
      <c r="AD276" s="87"/>
      <c r="AE276" s="87"/>
      <c r="AF276" s="87"/>
      <c r="AG276" s="87"/>
      <c r="AH276" s="33"/>
    </row>
    <row r="277" customFormat="false" ht="12.75" hidden="false" customHeight="true" outlineLevel="0" collapsed="false">
      <c r="A277" s="87"/>
      <c r="B277" s="87"/>
      <c r="C277" s="88"/>
      <c r="D277" s="87"/>
      <c r="E277" s="87"/>
      <c r="F277" s="87"/>
      <c r="G277" s="87"/>
      <c r="H277" s="87"/>
      <c r="I277" s="87"/>
      <c r="J277" s="87"/>
      <c r="K277" s="87"/>
      <c r="L277" s="87"/>
      <c r="M277" s="87"/>
      <c r="N277" s="87"/>
      <c r="O277" s="87"/>
      <c r="P277" s="87"/>
      <c r="Q277" s="87"/>
      <c r="R277" s="87"/>
      <c r="S277" s="87"/>
      <c r="T277" s="87"/>
      <c r="U277" s="87"/>
      <c r="V277" s="87"/>
      <c r="W277" s="87"/>
      <c r="X277" s="87"/>
      <c r="Y277" s="87"/>
      <c r="Z277" s="87"/>
      <c r="AA277" s="87"/>
      <c r="AB277" s="87"/>
      <c r="AC277" s="87"/>
      <c r="AD277" s="87"/>
      <c r="AE277" s="87"/>
      <c r="AF277" s="87"/>
      <c r="AG277" s="87"/>
      <c r="AH277" s="33"/>
    </row>
    <row r="278" customFormat="false" ht="12.75" hidden="false" customHeight="true" outlineLevel="0" collapsed="false">
      <c r="A278" s="87"/>
      <c r="B278" s="87"/>
      <c r="C278" s="88"/>
      <c r="D278" s="87"/>
      <c r="E278" s="87"/>
      <c r="F278" s="87"/>
      <c r="G278" s="87"/>
      <c r="H278" s="87"/>
      <c r="I278" s="87"/>
      <c r="J278" s="87"/>
      <c r="K278" s="87"/>
      <c r="L278" s="87"/>
      <c r="M278" s="87"/>
      <c r="N278" s="87"/>
      <c r="O278" s="87"/>
      <c r="P278" s="87"/>
      <c r="Q278" s="87"/>
      <c r="R278" s="87"/>
      <c r="S278" s="87"/>
      <c r="T278" s="87"/>
      <c r="U278" s="87"/>
      <c r="V278" s="87"/>
      <c r="W278" s="87"/>
      <c r="X278" s="87"/>
      <c r="Y278" s="87"/>
      <c r="Z278" s="87"/>
      <c r="AA278" s="87"/>
      <c r="AB278" s="87"/>
      <c r="AC278" s="87"/>
      <c r="AD278" s="87"/>
      <c r="AE278" s="87"/>
      <c r="AF278" s="87"/>
      <c r="AG278" s="87"/>
      <c r="AH278" s="33"/>
    </row>
    <row r="279" customFormat="false" ht="12.75" hidden="false" customHeight="true" outlineLevel="0" collapsed="false">
      <c r="A279" s="87"/>
      <c r="B279" s="87"/>
      <c r="C279" s="88"/>
      <c r="D279" s="87"/>
      <c r="E279" s="87"/>
      <c r="F279" s="87"/>
      <c r="G279" s="87"/>
      <c r="H279" s="87"/>
      <c r="I279" s="87"/>
      <c r="J279" s="87"/>
      <c r="K279" s="87"/>
      <c r="L279" s="87"/>
      <c r="M279" s="87"/>
      <c r="N279" s="87"/>
      <c r="O279" s="87"/>
      <c r="P279" s="87"/>
      <c r="Q279" s="87"/>
      <c r="R279" s="87"/>
      <c r="S279" s="87"/>
      <c r="T279" s="87"/>
      <c r="U279" s="87"/>
      <c r="V279" s="87"/>
      <c r="W279" s="87"/>
      <c r="X279" s="87"/>
      <c r="Y279" s="87"/>
      <c r="Z279" s="87"/>
      <c r="AA279" s="87"/>
      <c r="AB279" s="87"/>
      <c r="AC279" s="87"/>
      <c r="AD279" s="87"/>
      <c r="AE279" s="87"/>
      <c r="AF279" s="87"/>
      <c r="AG279" s="87"/>
      <c r="AH279" s="33"/>
    </row>
    <row r="280" customFormat="false" ht="12.75" hidden="false" customHeight="true" outlineLevel="0" collapsed="false">
      <c r="A280" s="87"/>
      <c r="B280" s="87"/>
      <c r="C280" s="88"/>
      <c r="D280" s="87"/>
      <c r="E280" s="87"/>
      <c r="F280" s="87"/>
      <c r="G280" s="87"/>
      <c r="H280" s="87"/>
      <c r="I280" s="87"/>
      <c r="J280" s="87"/>
      <c r="K280" s="87"/>
      <c r="L280" s="87"/>
      <c r="M280" s="87"/>
      <c r="N280" s="87"/>
      <c r="O280" s="87"/>
      <c r="P280" s="87"/>
      <c r="Q280" s="87"/>
      <c r="R280" s="87"/>
      <c r="S280" s="87"/>
      <c r="T280" s="87"/>
      <c r="U280" s="87"/>
      <c r="V280" s="87"/>
      <c r="W280" s="87"/>
      <c r="X280" s="87"/>
      <c r="Y280" s="87"/>
      <c r="Z280" s="87"/>
      <c r="AA280" s="87"/>
      <c r="AB280" s="87"/>
      <c r="AC280" s="87"/>
      <c r="AD280" s="87"/>
      <c r="AE280" s="87"/>
      <c r="AF280" s="87"/>
      <c r="AG280" s="87"/>
      <c r="AH280" s="33"/>
    </row>
    <row r="281" customFormat="false" ht="12.75" hidden="false" customHeight="true" outlineLevel="0" collapsed="false">
      <c r="A281" s="87"/>
      <c r="B281" s="87"/>
      <c r="C281" s="88"/>
      <c r="D281" s="87"/>
      <c r="E281" s="87"/>
      <c r="F281" s="87"/>
      <c r="G281" s="87"/>
      <c r="H281" s="87"/>
      <c r="I281" s="87"/>
      <c r="J281" s="87"/>
      <c r="K281" s="87"/>
      <c r="L281" s="87"/>
      <c r="M281" s="87"/>
      <c r="N281" s="87"/>
      <c r="O281" s="87"/>
      <c r="P281" s="87"/>
      <c r="Q281" s="87"/>
      <c r="R281" s="87"/>
      <c r="S281" s="87"/>
      <c r="T281" s="87"/>
      <c r="U281" s="87"/>
      <c r="V281" s="87"/>
      <c r="W281" s="87"/>
      <c r="X281" s="87"/>
      <c r="Y281" s="87"/>
      <c r="Z281" s="87"/>
      <c r="AA281" s="87"/>
      <c r="AB281" s="87"/>
      <c r="AC281" s="87"/>
      <c r="AD281" s="87"/>
      <c r="AE281" s="87"/>
      <c r="AF281" s="87"/>
      <c r="AG281" s="87"/>
      <c r="AH281" s="33"/>
    </row>
    <row r="282" customFormat="false" ht="12.75" hidden="false" customHeight="true" outlineLevel="0" collapsed="false">
      <c r="A282" s="87"/>
      <c r="B282" s="87"/>
      <c r="C282" s="88"/>
      <c r="D282" s="87"/>
      <c r="E282" s="87"/>
      <c r="F282" s="87"/>
      <c r="G282" s="87"/>
      <c r="H282" s="87"/>
      <c r="I282" s="87"/>
      <c r="J282" s="87"/>
      <c r="K282" s="87"/>
      <c r="L282" s="87"/>
      <c r="M282" s="87"/>
      <c r="N282" s="87"/>
      <c r="O282" s="87"/>
      <c r="P282" s="87"/>
      <c r="Q282" s="87"/>
      <c r="R282" s="87"/>
      <c r="S282" s="87"/>
      <c r="T282" s="87"/>
      <c r="U282" s="87"/>
      <c r="V282" s="87"/>
      <c r="W282" s="87"/>
      <c r="X282" s="87"/>
      <c r="Y282" s="87"/>
      <c r="Z282" s="87"/>
      <c r="AA282" s="87"/>
      <c r="AB282" s="87"/>
      <c r="AC282" s="87"/>
      <c r="AD282" s="87"/>
      <c r="AE282" s="87"/>
      <c r="AF282" s="87"/>
      <c r="AG282" s="87"/>
      <c r="AH282" s="33"/>
    </row>
    <row r="283" customFormat="false" ht="12.75" hidden="false" customHeight="true" outlineLevel="0" collapsed="false">
      <c r="A283" s="87"/>
      <c r="B283" s="87"/>
      <c r="C283" s="88"/>
      <c r="D283" s="87"/>
      <c r="E283" s="87"/>
      <c r="F283" s="87"/>
      <c r="G283" s="87"/>
      <c r="H283" s="87"/>
      <c r="I283" s="87"/>
      <c r="J283" s="87"/>
      <c r="K283" s="87"/>
      <c r="L283" s="87"/>
      <c r="M283" s="87"/>
      <c r="N283" s="87"/>
      <c r="O283" s="87"/>
      <c r="P283" s="87"/>
      <c r="Q283" s="87"/>
      <c r="R283" s="87"/>
      <c r="S283" s="87"/>
      <c r="T283" s="87"/>
      <c r="U283" s="87"/>
      <c r="V283" s="87"/>
      <c r="W283" s="87"/>
      <c r="X283" s="87"/>
      <c r="Y283" s="87"/>
      <c r="Z283" s="87"/>
      <c r="AA283" s="87"/>
      <c r="AB283" s="87"/>
      <c r="AC283" s="87"/>
      <c r="AD283" s="87"/>
      <c r="AE283" s="87"/>
      <c r="AF283" s="87"/>
      <c r="AG283" s="87"/>
      <c r="AH283" s="33"/>
    </row>
    <row r="284" customFormat="false" ht="12.75" hidden="false" customHeight="true" outlineLevel="0" collapsed="false">
      <c r="A284" s="87"/>
      <c r="B284" s="87"/>
      <c r="C284" s="88"/>
      <c r="D284" s="87"/>
      <c r="E284" s="87"/>
      <c r="F284" s="87"/>
      <c r="G284" s="87"/>
      <c r="H284" s="87"/>
      <c r="I284" s="87"/>
      <c r="J284" s="87"/>
      <c r="K284" s="87"/>
      <c r="L284" s="87"/>
      <c r="M284" s="87"/>
      <c r="N284" s="87"/>
      <c r="O284" s="87"/>
      <c r="P284" s="87"/>
      <c r="Q284" s="87"/>
      <c r="R284" s="87"/>
      <c r="S284" s="87"/>
      <c r="T284" s="87"/>
      <c r="U284" s="87"/>
      <c r="V284" s="87"/>
      <c r="W284" s="87"/>
      <c r="X284" s="87"/>
      <c r="Y284" s="87"/>
      <c r="Z284" s="87"/>
      <c r="AA284" s="87"/>
      <c r="AB284" s="87"/>
      <c r="AC284" s="87"/>
      <c r="AD284" s="87"/>
      <c r="AE284" s="87"/>
      <c r="AF284" s="87"/>
      <c r="AG284" s="87"/>
      <c r="AH284" s="33"/>
    </row>
    <row r="285" customFormat="false" ht="12.75" hidden="false" customHeight="true" outlineLevel="0" collapsed="false">
      <c r="A285" s="87"/>
      <c r="B285" s="87"/>
      <c r="C285" s="88"/>
      <c r="D285" s="87"/>
      <c r="E285" s="87"/>
      <c r="F285" s="87"/>
      <c r="G285" s="87"/>
      <c r="H285" s="87"/>
      <c r="I285" s="87"/>
      <c r="J285" s="87"/>
      <c r="K285" s="87"/>
      <c r="L285" s="87"/>
      <c r="M285" s="87"/>
      <c r="N285" s="87"/>
      <c r="O285" s="87"/>
      <c r="P285" s="87"/>
      <c r="Q285" s="87"/>
      <c r="R285" s="87"/>
      <c r="S285" s="87"/>
      <c r="T285" s="87"/>
      <c r="U285" s="87"/>
      <c r="V285" s="87"/>
      <c r="W285" s="87"/>
      <c r="X285" s="87"/>
      <c r="Y285" s="87"/>
      <c r="Z285" s="87"/>
      <c r="AA285" s="87"/>
      <c r="AB285" s="87"/>
      <c r="AC285" s="87"/>
      <c r="AD285" s="87"/>
      <c r="AE285" s="87"/>
      <c r="AF285" s="87"/>
      <c r="AG285" s="87"/>
      <c r="AH285" s="33"/>
    </row>
    <row r="286" customFormat="false" ht="12.75" hidden="false" customHeight="true" outlineLevel="0" collapsed="false">
      <c r="A286" s="87"/>
      <c r="B286" s="87"/>
      <c r="C286" s="88"/>
      <c r="D286" s="87"/>
      <c r="E286" s="87"/>
      <c r="F286" s="87"/>
      <c r="G286" s="87"/>
      <c r="H286" s="87"/>
      <c r="I286" s="87"/>
      <c r="J286" s="87"/>
      <c r="K286" s="87"/>
      <c r="L286" s="87"/>
      <c r="M286" s="87"/>
      <c r="N286" s="87"/>
      <c r="O286" s="87"/>
      <c r="P286" s="87"/>
      <c r="Q286" s="87"/>
      <c r="R286" s="87"/>
      <c r="S286" s="87"/>
      <c r="T286" s="87"/>
      <c r="U286" s="87"/>
      <c r="V286" s="87"/>
      <c r="W286" s="87"/>
      <c r="X286" s="87"/>
      <c r="Y286" s="87"/>
      <c r="Z286" s="87"/>
      <c r="AA286" s="87"/>
      <c r="AB286" s="87"/>
      <c r="AC286" s="87"/>
      <c r="AD286" s="87"/>
      <c r="AE286" s="87"/>
      <c r="AF286" s="87"/>
      <c r="AG286" s="87"/>
      <c r="AH286" s="33"/>
    </row>
    <row r="287" customFormat="false" ht="12.75" hidden="false" customHeight="true" outlineLevel="0" collapsed="false">
      <c r="A287" s="87"/>
      <c r="B287" s="87"/>
      <c r="C287" s="88"/>
      <c r="D287" s="87"/>
      <c r="E287" s="87"/>
      <c r="F287" s="87"/>
      <c r="G287" s="87"/>
      <c r="H287" s="87"/>
      <c r="I287" s="87"/>
      <c r="J287" s="87"/>
      <c r="K287" s="87"/>
      <c r="L287" s="87"/>
      <c r="M287" s="87"/>
      <c r="N287" s="87"/>
      <c r="O287" s="87"/>
      <c r="P287" s="87"/>
      <c r="Q287" s="87"/>
      <c r="R287" s="87"/>
      <c r="S287" s="87"/>
      <c r="T287" s="87"/>
      <c r="U287" s="87"/>
      <c r="V287" s="87"/>
      <c r="W287" s="87"/>
      <c r="X287" s="87"/>
      <c r="Y287" s="87"/>
      <c r="Z287" s="87"/>
      <c r="AA287" s="87"/>
      <c r="AB287" s="87"/>
      <c r="AC287" s="87"/>
      <c r="AD287" s="87"/>
      <c r="AE287" s="87"/>
      <c r="AF287" s="87"/>
      <c r="AG287" s="87"/>
      <c r="AH287" s="33"/>
    </row>
    <row r="288" customFormat="false" ht="12.75" hidden="false" customHeight="true" outlineLevel="0" collapsed="false">
      <c r="A288" s="87"/>
      <c r="B288" s="87"/>
      <c r="C288" s="88"/>
      <c r="D288" s="87"/>
      <c r="E288" s="87"/>
      <c r="F288" s="87"/>
      <c r="G288" s="87"/>
      <c r="H288" s="87"/>
      <c r="I288" s="87"/>
      <c r="J288" s="87"/>
      <c r="K288" s="87"/>
      <c r="L288" s="87"/>
      <c r="M288" s="87"/>
      <c r="N288" s="87"/>
      <c r="O288" s="87"/>
      <c r="P288" s="87"/>
      <c r="Q288" s="87"/>
      <c r="R288" s="87"/>
      <c r="S288" s="87"/>
      <c r="T288" s="87"/>
      <c r="U288" s="87"/>
      <c r="V288" s="87"/>
      <c r="W288" s="87"/>
      <c r="X288" s="87"/>
      <c r="Y288" s="87"/>
      <c r="Z288" s="87"/>
      <c r="AA288" s="87"/>
      <c r="AB288" s="87"/>
      <c r="AC288" s="87"/>
      <c r="AD288" s="87"/>
      <c r="AE288" s="87"/>
      <c r="AF288" s="87"/>
      <c r="AG288" s="87"/>
      <c r="AH288" s="33"/>
    </row>
    <row r="289" customFormat="false" ht="12.75" hidden="false" customHeight="true" outlineLevel="0" collapsed="false">
      <c r="A289" s="87"/>
      <c r="B289" s="87"/>
      <c r="C289" s="88"/>
      <c r="D289" s="87"/>
      <c r="E289" s="87"/>
      <c r="F289" s="87"/>
      <c r="G289" s="87"/>
      <c r="H289" s="87"/>
      <c r="I289" s="87"/>
      <c r="J289" s="87"/>
      <c r="K289" s="87"/>
      <c r="L289" s="87"/>
      <c r="M289" s="87"/>
      <c r="N289" s="87"/>
      <c r="O289" s="87"/>
      <c r="P289" s="87"/>
      <c r="Q289" s="87"/>
      <c r="R289" s="87"/>
      <c r="S289" s="87"/>
      <c r="T289" s="87"/>
      <c r="U289" s="87"/>
      <c r="V289" s="87"/>
      <c r="W289" s="87"/>
      <c r="X289" s="87"/>
      <c r="Y289" s="87"/>
      <c r="Z289" s="87"/>
      <c r="AA289" s="87"/>
      <c r="AB289" s="87"/>
      <c r="AC289" s="87"/>
      <c r="AD289" s="87"/>
      <c r="AE289" s="87"/>
      <c r="AF289" s="87"/>
      <c r="AG289" s="87"/>
      <c r="AH289" s="33"/>
    </row>
    <row r="290" customFormat="false" ht="12.75" hidden="false" customHeight="true" outlineLevel="0" collapsed="false">
      <c r="A290" s="87"/>
      <c r="B290" s="87"/>
      <c r="C290" s="88"/>
      <c r="D290" s="87"/>
      <c r="E290" s="87"/>
      <c r="F290" s="87"/>
      <c r="G290" s="87"/>
      <c r="H290" s="87"/>
      <c r="I290" s="87"/>
      <c r="J290" s="87"/>
      <c r="K290" s="87"/>
      <c r="L290" s="87"/>
      <c r="M290" s="87"/>
      <c r="N290" s="87"/>
      <c r="O290" s="87"/>
      <c r="P290" s="87"/>
      <c r="Q290" s="87"/>
      <c r="R290" s="87"/>
      <c r="S290" s="87"/>
      <c r="T290" s="87"/>
      <c r="U290" s="87"/>
      <c r="V290" s="87"/>
      <c r="W290" s="87"/>
      <c r="X290" s="87"/>
      <c r="Y290" s="87"/>
      <c r="Z290" s="87"/>
      <c r="AA290" s="87"/>
      <c r="AB290" s="87"/>
      <c r="AC290" s="87"/>
      <c r="AD290" s="87"/>
      <c r="AE290" s="87"/>
      <c r="AF290" s="87"/>
      <c r="AG290" s="87"/>
      <c r="AH290" s="33"/>
    </row>
    <row r="291" customFormat="false" ht="12.75" hidden="false" customHeight="true" outlineLevel="0" collapsed="false">
      <c r="A291" s="87"/>
      <c r="B291" s="87"/>
      <c r="C291" s="88"/>
      <c r="D291" s="87"/>
      <c r="E291" s="87"/>
      <c r="F291" s="87"/>
      <c r="G291" s="87"/>
      <c r="H291" s="87"/>
      <c r="I291" s="87"/>
      <c r="J291" s="87"/>
      <c r="K291" s="87"/>
      <c r="L291" s="87"/>
      <c r="M291" s="87"/>
      <c r="N291" s="87"/>
      <c r="O291" s="87"/>
      <c r="P291" s="87"/>
      <c r="Q291" s="87"/>
      <c r="R291" s="87"/>
      <c r="S291" s="87"/>
      <c r="T291" s="87"/>
      <c r="U291" s="87"/>
      <c r="V291" s="87"/>
      <c r="W291" s="87"/>
      <c r="X291" s="87"/>
      <c r="Y291" s="87"/>
      <c r="Z291" s="87"/>
      <c r="AA291" s="87"/>
      <c r="AB291" s="87"/>
      <c r="AC291" s="87"/>
      <c r="AD291" s="87"/>
      <c r="AE291" s="87"/>
      <c r="AF291" s="87"/>
      <c r="AG291" s="87"/>
      <c r="AH291" s="33"/>
    </row>
    <row r="292" customFormat="false" ht="12.75" hidden="false" customHeight="true" outlineLevel="0" collapsed="false">
      <c r="A292" s="87"/>
      <c r="B292" s="87"/>
      <c r="C292" s="88"/>
      <c r="D292" s="87"/>
      <c r="E292" s="87"/>
      <c r="F292" s="87"/>
      <c r="G292" s="87"/>
      <c r="H292" s="87"/>
      <c r="I292" s="87"/>
      <c r="J292" s="87"/>
      <c r="K292" s="87"/>
      <c r="L292" s="87"/>
      <c r="M292" s="87"/>
      <c r="N292" s="87"/>
      <c r="O292" s="87"/>
      <c r="P292" s="87"/>
      <c r="Q292" s="87"/>
      <c r="R292" s="87"/>
      <c r="S292" s="87"/>
      <c r="T292" s="87"/>
      <c r="U292" s="87"/>
      <c r="V292" s="87"/>
      <c r="W292" s="87"/>
      <c r="X292" s="87"/>
      <c r="Y292" s="87"/>
      <c r="Z292" s="87"/>
      <c r="AA292" s="87"/>
      <c r="AB292" s="87"/>
      <c r="AC292" s="87"/>
      <c r="AD292" s="87"/>
      <c r="AE292" s="87"/>
      <c r="AF292" s="87"/>
      <c r="AG292" s="87"/>
      <c r="AH292" s="33"/>
    </row>
    <row r="293" customFormat="false" ht="12.75" hidden="false" customHeight="true" outlineLevel="0" collapsed="false">
      <c r="A293" s="87"/>
      <c r="B293" s="87"/>
      <c r="C293" s="88"/>
      <c r="D293" s="87"/>
      <c r="E293" s="87"/>
      <c r="F293" s="87"/>
      <c r="G293" s="87"/>
      <c r="H293" s="87"/>
      <c r="I293" s="87"/>
      <c r="J293" s="87"/>
      <c r="K293" s="87"/>
      <c r="L293" s="87"/>
      <c r="M293" s="87"/>
      <c r="N293" s="87"/>
      <c r="O293" s="87"/>
      <c r="P293" s="87"/>
      <c r="Q293" s="87"/>
      <c r="R293" s="87"/>
      <c r="S293" s="87"/>
      <c r="T293" s="87"/>
      <c r="U293" s="87"/>
      <c r="V293" s="87"/>
      <c r="W293" s="87"/>
      <c r="X293" s="87"/>
      <c r="Y293" s="87"/>
      <c r="Z293" s="87"/>
      <c r="AA293" s="87"/>
      <c r="AB293" s="87"/>
      <c r="AC293" s="87"/>
      <c r="AD293" s="87"/>
      <c r="AE293" s="87"/>
      <c r="AF293" s="87"/>
      <c r="AG293" s="87"/>
      <c r="AH293" s="33"/>
    </row>
    <row r="294" customFormat="false" ht="12.75" hidden="false" customHeight="true" outlineLevel="0" collapsed="false">
      <c r="A294" s="87"/>
      <c r="B294" s="87"/>
      <c r="C294" s="88"/>
      <c r="D294" s="87"/>
      <c r="E294" s="87"/>
      <c r="F294" s="87"/>
      <c r="G294" s="87"/>
      <c r="H294" s="87"/>
      <c r="I294" s="87"/>
      <c r="J294" s="87"/>
      <c r="K294" s="87"/>
      <c r="L294" s="87"/>
      <c r="M294" s="87"/>
      <c r="N294" s="87"/>
      <c r="O294" s="87"/>
      <c r="P294" s="87"/>
      <c r="Q294" s="87"/>
      <c r="R294" s="87"/>
      <c r="S294" s="87"/>
      <c r="T294" s="87"/>
      <c r="U294" s="87"/>
      <c r="V294" s="87"/>
      <c r="W294" s="87"/>
      <c r="X294" s="87"/>
      <c r="Y294" s="87"/>
      <c r="Z294" s="87"/>
      <c r="AA294" s="87"/>
      <c r="AB294" s="87"/>
      <c r="AC294" s="87"/>
      <c r="AD294" s="87"/>
      <c r="AE294" s="87"/>
      <c r="AF294" s="87"/>
      <c r="AG294" s="87"/>
      <c r="AH294" s="33"/>
    </row>
    <row r="295" customFormat="false" ht="12.75" hidden="false" customHeight="true" outlineLevel="0" collapsed="false">
      <c r="A295" s="87"/>
      <c r="B295" s="87"/>
      <c r="C295" s="88"/>
      <c r="D295" s="87"/>
      <c r="E295" s="87"/>
      <c r="F295" s="87"/>
      <c r="G295" s="87"/>
      <c r="H295" s="87"/>
      <c r="I295" s="87"/>
      <c r="J295" s="87"/>
      <c r="K295" s="87"/>
      <c r="L295" s="87"/>
      <c r="M295" s="87"/>
      <c r="N295" s="87"/>
      <c r="O295" s="87"/>
      <c r="P295" s="87"/>
      <c r="Q295" s="87"/>
      <c r="R295" s="87"/>
      <c r="S295" s="87"/>
      <c r="T295" s="87"/>
      <c r="U295" s="87"/>
      <c r="V295" s="87"/>
      <c r="W295" s="87"/>
      <c r="X295" s="87"/>
      <c r="Y295" s="87"/>
      <c r="Z295" s="87"/>
      <c r="AA295" s="87"/>
      <c r="AB295" s="87"/>
      <c r="AC295" s="87"/>
      <c r="AD295" s="87"/>
      <c r="AE295" s="87"/>
      <c r="AF295" s="87"/>
      <c r="AG295" s="87"/>
      <c r="AH295" s="33"/>
    </row>
    <row r="296" customFormat="false" ht="12.75" hidden="false" customHeight="true" outlineLevel="0" collapsed="false">
      <c r="A296" s="87"/>
      <c r="B296" s="87"/>
      <c r="C296" s="88"/>
      <c r="D296" s="87"/>
      <c r="E296" s="87"/>
      <c r="F296" s="87"/>
      <c r="G296" s="87"/>
      <c r="H296" s="87"/>
      <c r="I296" s="87"/>
      <c r="J296" s="87"/>
      <c r="K296" s="87"/>
      <c r="L296" s="87"/>
      <c r="M296" s="87"/>
      <c r="N296" s="87"/>
      <c r="O296" s="87"/>
      <c r="P296" s="87"/>
      <c r="Q296" s="87"/>
      <c r="R296" s="87"/>
      <c r="S296" s="87"/>
      <c r="T296" s="87"/>
      <c r="U296" s="87"/>
      <c r="V296" s="87"/>
      <c r="W296" s="87"/>
      <c r="X296" s="87"/>
      <c r="Y296" s="87"/>
      <c r="Z296" s="87"/>
      <c r="AA296" s="87"/>
      <c r="AB296" s="87"/>
      <c r="AC296" s="87"/>
      <c r="AD296" s="87"/>
      <c r="AE296" s="87"/>
      <c r="AF296" s="87"/>
      <c r="AG296" s="87"/>
      <c r="AH296" s="33"/>
    </row>
    <row r="297" customFormat="false" ht="12.75" hidden="false" customHeight="true" outlineLevel="0" collapsed="false">
      <c r="A297" s="87"/>
      <c r="B297" s="87"/>
      <c r="C297" s="88"/>
      <c r="D297" s="87"/>
      <c r="E297" s="87"/>
      <c r="F297" s="87"/>
      <c r="G297" s="87"/>
      <c r="H297" s="87"/>
      <c r="I297" s="87"/>
      <c r="J297" s="87"/>
      <c r="K297" s="87"/>
      <c r="L297" s="87"/>
      <c r="M297" s="87"/>
      <c r="N297" s="87"/>
      <c r="O297" s="87"/>
      <c r="P297" s="87"/>
      <c r="Q297" s="87"/>
      <c r="R297" s="87"/>
      <c r="S297" s="87"/>
      <c r="T297" s="87"/>
      <c r="U297" s="87"/>
      <c r="V297" s="87"/>
      <c r="W297" s="87"/>
      <c r="X297" s="87"/>
      <c r="Y297" s="87"/>
      <c r="Z297" s="87"/>
      <c r="AA297" s="87"/>
      <c r="AB297" s="87"/>
      <c r="AC297" s="87"/>
      <c r="AD297" s="87"/>
      <c r="AE297" s="87"/>
      <c r="AF297" s="87"/>
      <c r="AG297" s="87"/>
      <c r="AH297" s="33"/>
    </row>
    <row r="298" customFormat="false" ht="12.75" hidden="false" customHeight="true" outlineLevel="0" collapsed="false">
      <c r="A298" s="87"/>
      <c r="B298" s="87"/>
      <c r="C298" s="88"/>
      <c r="D298" s="87"/>
      <c r="E298" s="87"/>
      <c r="F298" s="87"/>
      <c r="G298" s="87"/>
      <c r="H298" s="87"/>
      <c r="I298" s="87"/>
      <c r="J298" s="87"/>
      <c r="K298" s="87"/>
      <c r="L298" s="87"/>
      <c r="M298" s="87"/>
      <c r="N298" s="87"/>
      <c r="O298" s="87"/>
      <c r="P298" s="87"/>
      <c r="Q298" s="87"/>
      <c r="R298" s="87"/>
      <c r="S298" s="87"/>
      <c r="T298" s="87"/>
      <c r="U298" s="87"/>
      <c r="V298" s="87"/>
      <c r="W298" s="87"/>
      <c r="X298" s="87"/>
      <c r="Y298" s="87"/>
      <c r="Z298" s="87"/>
      <c r="AA298" s="87"/>
      <c r="AB298" s="87"/>
      <c r="AC298" s="87"/>
      <c r="AD298" s="87"/>
      <c r="AE298" s="87"/>
      <c r="AF298" s="87"/>
      <c r="AG298" s="87"/>
      <c r="AH298" s="33"/>
    </row>
    <row r="299" customFormat="false" ht="12.75" hidden="false" customHeight="true" outlineLevel="0" collapsed="false">
      <c r="A299" s="87"/>
      <c r="B299" s="87"/>
      <c r="C299" s="88"/>
      <c r="D299" s="87"/>
      <c r="E299" s="87"/>
      <c r="F299" s="87"/>
      <c r="G299" s="87"/>
      <c r="H299" s="87"/>
      <c r="I299" s="87"/>
      <c r="J299" s="87"/>
      <c r="K299" s="87"/>
      <c r="L299" s="87"/>
      <c r="M299" s="87"/>
      <c r="N299" s="87"/>
      <c r="O299" s="87"/>
      <c r="P299" s="87"/>
      <c r="Q299" s="87"/>
      <c r="R299" s="87"/>
      <c r="S299" s="87"/>
      <c r="T299" s="87"/>
      <c r="U299" s="87"/>
      <c r="V299" s="87"/>
      <c r="W299" s="87"/>
      <c r="X299" s="87"/>
      <c r="Y299" s="87"/>
      <c r="Z299" s="87"/>
      <c r="AA299" s="87"/>
      <c r="AB299" s="87"/>
      <c r="AC299" s="87"/>
      <c r="AD299" s="87"/>
      <c r="AE299" s="87"/>
      <c r="AF299" s="87"/>
      <c r="AG299" s="87"/>
      <c r="AH299" s="33"/>
    </row>
    <row r="300" customFormat="false" ht="12.75" hidden="false" customHeight="true" outlineLevel="0" collapsed="false">
      <c r="A300" s="87"/>
      <c r="B300" s="87"/>
      <c r="C300" s="88"/>
      <c r="D300" s="87"/>
      <c r="E300" s="87"/>
      <c r="F300" s="87"/>
      <c r="G300" s="87"/>
      <c r="H300" s="87"/>
      <c r="I300" s="87"/>
      <c r="J300" s="87"/>
      <c r="K300" s="87"/>
      <c r="L300" s="87"/>
      <c r="M300" s="87"/>
      <c r="N300" s="87"/>
      <c r="O300" s="87"/>
      <c r="P300" s="87"/>
      <c r="Q300" s="87"/>
      <c r="R300" s="87"/>
      <c r="S300" s="87"/>
      <c r="T300" s="87"/>
      <c r="U300" s="87"/>
      <c r="V300" s="87"/>
      <c r="W300" s="87"/>
      <c r="X300" s="87"/>
      <c r="Y300" s="87"/>
      <c r="Z300" s="87"/>
      <c r="AA300" s="87"/>
      <c r="AB300" s="87"/>
      <c r="AC300" s="87"/>
      <c r="AD300" s="87"/>
      <c r="AE300" s="87"/>
      <c r="AF300" s="87"/>
      <c r="AG300" s="87"/>
      <c r="AH300" s="33"/>
    </row>
    <row r="301" customFormat="false" ht="12.75" hidden="false" customHeight="true" outlineLevel="0" collapsed="false">
      <c r="A301" s="87"/>
      <c r="B301" s="87"/>
      <c r="C301" s="88"/>
      <c r="D301" s="87"/>
      <c r="E301" s="87"/>
      <c r="F301" s="87"/>
      <c r="G301" s="87"/>
      <c r="H301" s="87"/>
      <c r="I301" s="87"/>
      <c r="J301" s="87"/>
      <c r="K301" s="87"/>
      <c r="L301" s="87"/>
      <c r="M301" s="87"/>
      <c r="N301" s="87"/>
      <c r="O301" s="87"/>
      <c r="P301" s="87"/>
      <c r="Q301" s="87"/>
      <c r="R301" s="87"/>
      <c r="S301" s="87"/>
      <c r="T301" s="87"/>
      <c r="U301" s="87"/>
      <c r="V301" s="87"/>
      <c r="W301" s="87"/>
      <c r="X301" s="87"/>
      <c r="Y301" s="87"/>
      <c r="Z301" s="87"/>
      <c r="AA301" s="87"/>
      <c r="AB301" s="87"/>
      <c r="AC301" s="87"/>
      <c r="AD301" s="87"/>
      <c r="AE301" s="87"/>
      <c r="AF301" s="87"/>
      <c r="AG301" s="87"/>
      <c r="AH301" s="33"/>
    </row>
    <row r="302" customFormat="false" ht="12.75" hidden="false" customHeight="true" outlineLevel="0" collapsed="false">
      <c r="A302" s="87"/>
      <c r="B302" s="87"/>
      <c r="C302" s="88"/>
      <c r="D302" s="87"/>
      <c r="E302" s="87"/>
      <c r="F302" s="87"/>
      <c r="G302" s="87"/>
      <c r="H302" s="87"/>
      <c r="I302" s="87"/>
      <c r="J302" s="87"/>
      <c r="K302" s="87"/>
      <c r="L302" s="87"/>
      <c r="M302" s="87"/>
      <c r="N302" s="87"/>
      <c r="O302" s="87"/>
      <c r="P302" s="87"/>
      <c r="Q302" s="87"/>
      <c r="R302" s="87"/>
      <c r="S302" s="87"/>
      <c r="T302" s="87"/>
      <c r="U302" s="87"/>
      <c r="V302" s="87"/>
      <c r="W302" s="87"/>
      <c r="X302" s="87"/>
      <c r="Y302" s="87"/>
      <c r="Z302" s="87"/>
      <c r="AA302" s="87"/>
      <c r="AB302" s="87"/>
      <c r="AC302" s="87"/>
      <c r="AD302" s="87"/>
      <c r="AE302" s="87"/>
      <c r="AF302" s="87"/>
      <c r="AG302" s="87"/>
      <c r="AH302" s="33"/>
    </row>
    <row r="303" customFormat="false" ht="12.75" hidden="false" customHeight="true" outlineLevel="0" collapsed="false">
      <c r="A303" s="87"/>
      <c r="B303" s="87"/>
      <c r="C303" s="88"/>
      <c r="D303" s="87"/>
      <c r="E303" s="87"/>
      <c r="F303" s="87"/>
      <c r="G303" s="87"/>
      <c r="H303" s="87"/>
      <c r="I303" s="87"/>
      <c r="J303" s="87"/>
      <c r="K303" s="87"/>
      <c r="L303" s="87"/>
      <c r="M303" s="87"/>
      <c r="N303" s="87"/>
      <c r="O303" s="87"/>
      <c r="P303" s="87"/>
      <c r="Q303" s="87"/>
      <c r="R303" s="87"/>
      <c r="S303" s="87"/>
      <c r="T303" s="87"/>
      <c r="U303" s="87"/>
      <c r="V303" s="87"/>
      <c r="W303" s="87"/>
      <c r="X303" s="87"/>
      <c r="Y303" s="87"/>
      <c r="Z303" s="87"/>
      <c r="AA303" s="87"/>
      <c r="AB303" s="87"/>
      <c r="AC303" s="87"/>
      <c r="AD303" s="87"/>
      <c r="AE303" s="87"/>
      <c r="AF303" s="87"/>
      <c r="AG303" s="87"/>
      <c r="AH303" s="33"/>
    </row>
    <row r="304" customFormat="false" ht="12.75" hidden="false" customHeight="true" outlineLevel="0" collapsed="false">
      <c r="A304" s="87"/>
      <c r="B304" s="87"/>
      <c r="C304" s="88"/>
      <c r="D304" s="87"/>
      <c r="E304" s="87"/>
      <c r="F304" s="87"/>
      <c r="G304" s="87"/>
      <c r="H304" s="87"/>
      <c r="I304" s="87"/>
      <c r="J304" s="87"/>
      <c r="K304" s="87"/>
      <c r="L304" s="87"/>
      <c r="M304" s="87"/>
      <c r="N304" s="87"/>
      <c r="O304" s="87"/>
      <c r="P304" s="87"/>
      <c r="Q304" s="87"/>
      <c r="R304" s="87"/>
      <c r="S304" s="87"/>
      <c r="T304" s="87"/>
      <c r="U304" s="87"/>
      <c r="V304" s="87"/>
      <c r="W304" s="87"/>
      <c r="X304" s="87"/>
      <c r="Y304" s="87"/>
      <c r="Z304" s="87"/>
      <c r="AA304" s="87"/>
      <c r="AB304" s="87"/>
      <c r="AC304" s="87"/>
      <c r="AD304" s="87"/>
      <c r="AE304" s="87"/>
      <c r="AF304" s="87"/>
      <c r="AG304" s="87"/>
      <c r="AH304" s="33"/>
    </row>
    <row r="305" customFormat="false" ht="12.75" hidden="false" customHeight="true" outlineLevel="0" collapsed="false">
      <c r="A305" s="87"/>
      <c r="B305" s="87"/>
      <c r="C305" s="88"/>
      <c r="D305" s="87"/>
      <c r="E305" s="87"/>
      <c r="F305" s="87"/>
      <c r="G305" s="87"/>
      <c r="H305" s="87"/>
      <c r="I305" s="87"/>
      <c r="J305" s="87"/>
      <c r="K305" s="87"/>
      <c r="L305" s="87"/>
      <c r="M305" s="87"/>
      <c r="N305" s="87"/>
      <c r="O305" s="87"/>
      <c r="P305" s="87"/>
      <c r="Q305" s="87"/>
      <c r="R305" s="87"/>
      <c r="S305" s="87"/>
      <c r="T305" s="87"/>
      <c r="U305" s="87"/>
      <c r="V305" s="87"/>
      <c r="W305" s="87"/>
      <c r="X305" s="87"/>
      <c r="Y305" s="87"/>
      <c r="Z305" s="87"/>
      <c r="AA305" s="87"/>
      <c r="AB305" s="87"/>
      <c r="AC305" s="87"/>
      <c r="AD305" s="87"/>
      <c r="AE305" s="87"/>
      <c r="AF305" s="87"/>
      <c r="AG305" s="87"/>
      <c r="AH305" s="33"/>
    </row>
    <row r="306" customFormat="false" ht="12.75" hidden="false" customHeight="true" outlineLevel="0" collapsed="false">
      <c r="A306" s="87"/>
      <c r="B306" s="87"/>
      <c r="C306" s="88"/>
      <c r="D306" s="87"/>
      <c r="E306" s="87"/>
      <c r="F306" s="87"/>
      <c r="G306" s="87"/>
      <c r="H306" s="87"/>
      <c r="I306" s="87"/>
      <c r="J306" s="87"/>
      <c r="K306" s="87"/>
      <c r="L306" s="87"/>
      <c r="M306" s="87"/>
      <c r="N306" s="87"/>
      <c r="O306" s="87"/>
      <c r="P306" s="87"/>
      <c r="Q306" s="87"/>
      <c r="R306" s="87"/>
      <c r="S306" s="87"/>
      <c r="T306" s="87"/>
      <c r="U306" s="87"/>
      <c r="V306" s="87"/>
      <c r="W306" s="87"/>
      <c r="X306" s="87"/>
      <c r="Y306" s="87"/>
      <c r="Z306" s="87"/>
      <c r="AA306" s="87"/>
      <c r="AB306" s="87"/>
      <c r="AC306" s="87"/>
      <c r="AD306" s="87"/>
      <c r="AE306" s="87"/>
      <c r="AF306" s="87"/>
      <c r="AG306" s="87"/>
      <c r="AH306" s="33"/>
    </row>
    <row r="307" customFormat="false" ht="12.75" hidden="false" customHeight="true" outlineLevel="0" collapsed="false">
      <c r="A307" s="87"/>
      <c r="B307" s="87"/>
      <c r="C307" s="88"/>
      <c r="D307" s="87"/>
      <c r="E307" s="87"/>
      <c r="F307" s="87"/>
      <c r="G307" s="87"/>
      <c r="H307" s="87"/>
      <c r="I307" s="87"/>
      <c r="J307" s="87"/>
      <c r="K307" s="87"/>
      <c r="L307" s="87"/>
      <c r="M307" s="87"/>
      <c r="N307" s="87"/>
      <c r="O307" s="87"/>
      <c r="P307" s="87"/>
      <c r="Q307" s="87"/>
      <c r="R307" s="87"/>
      <c r="S307" s="87"/>
      <c r="T307" s="87"/>
      <c r="U307" s="87"/>
      <c r="V307" s="87"/>
      <c r="W307" s="87"/>
      <c r="X307" s="87"/>
      <c r="Y307" s="87"/>
      <c r="Z307" s="87"/>
      <c r="AA307" s="87"/>
      <c r="AB307" s="87"/>
      <c r="AC307" s="87"/>
      <c r="AD307" s="87"/>
      <c r="AE307" s="87"/>
      <c r="AF307" s="87"/>
      <c r="AG307" s="87"/>
      <c r="AH307" s="33"/>
    </row>
    <row r="308" customFormat="false" ht="12.75" hidden="false" customHeight="true" outlineLevel="0" collapsed="false">
      <c r="A308" s="87"/>
      <c r="B308" s="87"/>
      <c r="C308" s="88"/>
      <c r="D308" s="87"/>
      <c r="E308" s="87"/>
      <c r="F308" s="87"/>
      <c r="G308" s="87"/>
      <c r="H308" s="87"/>
      <c r="I308" s="87"/>
      <c r="J308" s="87"/>
      <c r="K308" s="87"/>
      <c r="L308" s="87"/>
      <c r="M308" s="87"/>
      <c r="N308" s="87"/>
      <c r="O308" s="87"/>
      <c r="P308" s="87"/>
      <c r="Q308" s="87"/>
      <c r="R308" s="87"/>
      <c r="S308" s="87"/>
      <c r="T308" s="87"/>
      <c r="U308" s="87"/>
      <c r="V308" s="87"/>
      <c r="W308" s="87"/>
      <c r="X308" s="87"/>
      <c r="Y308" s="87"/>
      <c r="Z308" s="87"/>
      <c r="AA308" s="87"/>
      <c r="AB308" s="87"/>
      <c r="AC308" s="87"/>
      <c r="AD308" s="87"/>
      <c r="AE308" s="87"/>
      <c r="AF308" s="87"/>
      <c r="AG308" s="87"/>
      <c r="AH308" s="33"/>
    </row>
    <row r="309" customFormat="false" ht="12.75" hidden="false" customHeight="true" outlineLevel="0" collapsed="false">
      <c r="A309" s="87"/>
      <c r="B309" s="87"/>
      <c r="C309" s="88"/>
      <c r="D309" s="87"/>
      <c r="E309" s="87"/>
      <c r="F309" s="87"/>
      <c r="G309" s="87"/>
      <c r="H309" s="87"/>
      <c r="I309" s="87"/>
      <c r="J309" s="87"/>
      <c r="K309" s="87"/>
      <c r="L309" s="87"/>
      <c r="M309" s="87"/>
      <c r="N309" s="87"/>
      <c r="O309" s="87"/>
      <c r="P309" s="87"/>
      <c r="Q309" s="87"/>
      <c r="R309" s="87"/>
      <c r="S309" s="87"/>
      <c r="T309" s="87"/>
      <c r="U309" s="87"/>
      <c r="V309" s="87"/>
      <c r="W309" s="87"/>
      <c r="X309" s="87"/>
      <c r="Y309" s="87"/>
      <c r="Z309" s="87"/>
      <c r="AA309" s="87"/>
      <c r="AB309" s="87"/>
      <c r="AC309" s="87"/>
      <c r="AD309" s="87"/>
      <c r="AE309" s="87"/>
      <c r="AF309" s="87"/>
      <c r="AG309" s="87"/>
      <c r="AH309" s="33"/>
    </row>
    <row r="310" customFormat="false" ht="12.75" hidden="false" customHeight="true" outlineLevel="0" collapsed="false">
      <c r="A310" s="87"/>
      <c r="B310" s="87"/>
      <c r="C310" s="88"/>
      <c r="D310" s="87"/>
      <c r="E310" s="87"/>
      <c r="F310" s="87"/>
      <c r="G310" s="87"/>
      <c r="H310" s="87"/>
      <c r="I310" s="87"/>
      <c r="J310" s="87"/>
      <c r="K310" s="87"/>
      <c r="L310" s="87"/>
      <c r="M310" s="87"/>
      <c r="N310" s="87"/>
      <c r="O310" s="87"/>
      <c r="P310" s="87"/>
      <c r="Q310" s="87"/>
      <c r="R310" s="87"/>
      <c r="S310" s="87"/>
      <c r="T310" s="87"/>
      <c r="U310" s="87"/>
      <c r="V310" s="87"/>
      <c r="W310" s="87"/>
      <c r="X310" s="87"/>
      <c r="Y310" s="87"/>
      <c r="Z310" s="87"/>
      <c r="AA310" s="87"/>
      <c r="AB310" s="87"/>
      <c r="AC310" s="87"/>
      <c r="AD310" s="87"/>
      <c r="AE310" s="87"/>
      <c r="AF310" s="87"/>
      <c r="AG310" s="87"/>
      <c r="AH310" s="33"/>
    </row>
    <row r="311" customFormat="false" ht="12.75" hidden="false" customHeight="true" outlineLevel="0" collapsed="false">
      <c r="A311" s="87"/>
      <c r="B311" s="87"/>
      <c r="C311" s="88"/>
      <c r="D311" s="87"/>
      <c r="E311" s="87"/>
      <c r="F311" s="87"/>
      <c r="G311" s="87"/>
      <c r="H311" s="87"/>
      <c r="I311" s="87"/>
      <c r="J311" s="87"/>
      <c r="K311" s="87"/>
      <c r="L311" s="87"/>
      <c r="M311" s="87"/>
      <c r="N311" s="87"/>
      <c r="O311" s="87"/>
      <c r="P311" s="87"/>
      <c r="Q311" s="87"/>
      <c r="R311" s="87"/>
      <c r="S311" s="87"/>
      <c r="T311" s="87"/>
      <c r="U311" s="87"/>
      <c r="V311" s="87"/>
      <c r="W311" s="87"/>
      <c r="X311" s="87"/>
      <c r="Y311" s="87"/>
      <c r="Z311" s="87"/>
      <c r="AA311" s="87"/>
      <c r="AB311" s="87"/>
      <c r="AC311" s="87"/>
      <c r="AD311" s="87"/>
      <c r="AE311" s="87"/>
      <c r="AF311" s="87"/>
      <c r="AG311" s="87"/>
      <c r="AH311" s="33"/>
    </row>
    <row r="312" customFormat="false" ht="12.75" hidden="false" customHeight="true" outlineLevel="0" collapsed="false">
      <c r="A312" s="87"/>
      <c r="B312" s="87"/>
      <c r="C312" s="88"/>
      <c r="D312" s="87"/>
      <c r="E312" s="87"/>
      <c r="F312" s="87"/>
      <c r="G312" s="87"/>
      <c r="H312" s="87"/>
      <c r="I312" s="87"/>
      <c r="J312" s="87"/>
      <c r="K312" s="87"/>
      <c r="L312" s="87"/>
      <c r="M312" s="87"/>
      <c r="N312" s="87"/>
      <c r="O312" s="87"/>
      <c r="P312" s="87"/>
      <c r="Q312" s="87"/>
      <c r="R312" s="87"/>
      <c r="S312" s="87"/>
      <c r="T312" s="87"/>
      <c r="U312" s="87"/>
      <c r="V312" s="87"/>
      <c r="W312" s="87"/>
      <c r="X312" s="87"/>
      <c r="Y312" s="87"/>
      <c r="Z312" s="87"/>
      <c r="AA312" s="87"/>
      <c r="AB312" s="87"/>
      <c r="AC312" s="87"/>
      <c r="AD312" s="87"/>
      <c r="AE312" s="87"/>
      <c r="AF312" s="87"/>
      <c r="AG312" s="87"/>
      <c r="AH312" s="33"/>
    </row>
    <row r="313" customFormat="false" ht="12.75" hidden="false" customHeight="true" outlineLevel="0" collapsed="false">
      <c r="A313" s="87"/>
      <c r="B313" s="87"/>
      <c r="C313" s="88"/>
      <c r="D313" s="87"/>
      <c r="E313" s="87"/>
      <c r="F313" s="87"/>
      <c r="G313" s="87"/>
      <c r="H313" s="87"/>
      <c r="I313" s="87"/>
      <c r="J313" s="87"/>
      <c r="K313" s="87"/>
      <c r="L313" s="87"/>
      <c r="M313" s="87"/>
      <c r="N313" s="87"/>
      <c r="O313" s="87"/>
      <c r="P313" s="87"/>
      <c r="Q313" s="87"/>
      <c r="R313" s="87"/>
      <c r="S313" s="87"/>
      <c r="T313" s="87"/>
      <c r="U313" s="87"/>
      <c r="V313" s="87"/>
      <c r="W313" s="87"/>
      <c r="X313" s="87"/>
      <c r="Y313" s="87"/>
      <c r="Z313" s="87"/>
      <c r="AA313" s="87"/>
      <c r="AB313" s="87"/>
      <c r="AC313" s="87"/>
      <c r="AD313" s="87"/>
      <c r="AE313" s="87"/>
      <c r="AF313" s="87"/>
      <c r="AG313" s="87"/>
      <c r="AH313" s="33"/>
    </row>
    <row r="314" customFormat="false" ht="12.75" hidden="false" customHeight="true" outlineLevel="0" collapsed="false">
      <c r="A314" s="87"/>
      <c r="B314" s="87"/>
      <c r="C314" s="88"/>
      <c r="D314" s="87"/>
      <c r="E314" s="87"/>
      <c r="F314" s="87"/>
      <c r="G314" s="87"/>
      <c r="H314" s="87"/>
      <c r="I314" s="87"/>
      <c r="J314" s="87"/>
      <c r="K314" s="87"/>
      <c r="L314" s="87"/>
      <c r="M314" s="87"/>
      <c r="N314" s="87"/>
      <c r="O314" s="87"/>
      <c r="P314" s="87"/>
      <c r="Q314" s="87"/>
      <c r="R314" s="87"/>
      <c r="S314" s="87"/>
      <c r="T314" s="87"/>
      <c r="U314" s="87"/>
      <c r="V314" s="87"/>
      <c r="W314" s="87"/>
      <c r="X314" s="87"/>
      <c r="Y314" s="87"/>
      <c r="Z314" s="87"/>
      <c r="AA314" s="87"/>
      <c r="AB314" s="87"/>
      <c r="AC314" s="87"/>
      <c r="AD314" s="87"/>
      <c r="AE314" s="87"/>
      <c r="AF314" s="87"/>
      <c r="AG314" s="87"/>
      <c r="AH314" s="33"/>
    </row>
    <row r="315" customFormat="false" ht="12.75" hidden="false" customHeight="true" outlineLevel="0" collapsed="false">
      <c r="A315" s="87"/>
      <c r="B315" s="87"/>
      <c r="C315" s="88"/>
      <c r="D315" s="87"/>
      <c r="E315" s="87"/>
      <c r="F315" s="87"/>
      <c r="G315" s="87"/>
      <c r="H315" s="87"/>
      <c r="I315" s="87"/>
      <c r="J315" s="87"/>
      <c r="K315" s="87"/>
      <c r="L315" s="87"/>
      <c r="M315" s="87"/>
      <c r="N315" s="87"/>
      <c r="O315" s="87"/>
      <c r="P315" s="87"/>
      <c r="Q315" s="87"/>
      <c r="R315" s="87"/>
      <c r="S315" s="87"/>
      <c r="T315" s="87"/>
      <c r="U315" s="87"/>
      <c r="V315" s="87"/>
      <c r="W315" s="87"/>
      <c r="X315" s="87"/>
      <c r="Y315" s="87"/>
      <c r="Z315" s="87"/>
      <c r="AA315" s="87"/>
      <c r="AB315" s="87"/>
      <c r="AC315" s="87"/>
      <c r="AD315" s="87"/>
      <c r="AE315" s="87"/>
      <c r="AF315" s="87"/>
      <c r="AG315" s="87"/>
      <c r="AH315" s="33"/>
    </row>
    <row r="316" customFormat="false" ht="12.75" hidden="false" customHeight="true" outlineLevel="0" collapsed="false">
      <c r="A316" s="87"/>
      <c r="B316" s="87"/>
      <c r="C316" s="88"/>
      <c r="D316" s="87"/>
      <c r="E316" s="87"/>
      <c r="F316" s="87"/>
      <c r="G316" s="87"/>
      <c r="H316" s="87"/>
      <c r="I316" s="87"/>
      <c r="J316" s="87"/>
      <c r="K316" s="87"/>
      <c r="L316" s="87"/>
      <c r="M316" s="87"/>
      <c r="N316" s="87"/>
      <c r="O316" s="87"/>
      <c r="P316" s="87"/>
      <c r="Q316" s="87"/>
      <c r="R316" s="87"/>
      <c r="S316" s="87"/>
      <c r="T316" s="87"/>
      <c r="U316" s="87"/>
      <c r="V316" s="87"/>
      <c r="W316" s="87"/>
      <c r="X316" s="87"/>
      <c r="Y316" s="87"/>
      <c r="Z316" s="87"/>
      <c r="AA316" s="87"/>
      <c r="AB316" s="87"/>
      <c r="AC316" s="87"/>
      <c r="AD316" s="87"/>
      <c r="AE316" s="87"/>
      <c r="AF316" s="87"/>
      <c r="AG316" s="87"/>
      <c r="AH316" s="33"/>
    </row>
    <row r="317" customFormat="false" ht="12.75" hidden="false" customHeight="true" outlineLevel="0" collapsed="false">
      <c r="A317" s="87"/>
      <c r="B317" s="87"/>
      <c r="C317" s="88"/>
      <c r="D317" s="87"/>
      <c r="E317" s="87"/>
      <c r="F317" s="87"/>
      <c r="G317" s="87"/>
      <c r="H317" s="87"/>
      <c r="I317" s="87"/>
      <c r="J317" s="87"/>
      <c r="K317" s="87"/>
      <c r="L317" s="87"/>
      <c r="M317" s="87"/>
      <c r="N317" s="87"/>
      <c r="O317" s="87"/>
      <c r="P317" s="87"/>
      <c r="Q317" s="87"/>
      <c r="R317" s="87"/>
      <c r="S317" s="87"/>
      <c r="T317" s="87"/>
      <c r="U317" s="87"/>
      <c r="V317" s="87"/>
      <c r="W317" s="87"/>
      <c r="X317" s="87"/>
      <c r="Y317" s="87"/>
      <c r="Z317" s="87"/>
      <c r="AA317" s="87"/>
      <c r="AB317" s="87"/>
      <c r="AC317" s="87"/>
      <c r="AD317" s="87"/>
      <c r="AE317" s="87"/>
      <c r="AF317" s="87"/>
      <c r="AG317" s="87"/>
      <c r="AH317" s="33"/>
    </row>
    <row r="318" customFormat="false" ht="12.75" hidden="false" customHeight="true" outlineLevel="0" collapsed="false">
      <c r="A318" s="87"/>
      <c r="B318" s="87"/>
      <c r="C318" s="88"/>
      <c r="D318" s="87"/>
      <c r="E318" s="87"/>
      <c r="F318" s="87"/>
      <c r="G318" s="87"/>
      <c r="H318" s="87"/>
      <c r="I318" s="87"/>
      <c r="J318" s="87"/>
      <c r="K318" s="87"/>
      <c r="L318" s="87"/>
      <c r="M318" s="87"/>
      <c r="N318" s="87"/>
      <c r="O318" s="87"/>
      <c r="P318" s="87"/>
      <c r="Q318" s="87"/>
      <c r="R318" s="87"/>
      <c r="S318" s="87"/>
      <c r="T318" s="87"/>
      <c r="U318" s="87"/>
      <c r="V318" s="87"/>
      <c r="W318" s="87"/>
      <c r="X318" s="87"/>
      <c r="Y318" s="87"/>
      <c r="Z318" s="87"/>
      <c r="AA318" s="87"/>
      <c r="AB318" s="87"/>
      <c r="AC318" s="87"/>
      <c r="AD318" s="87"/>
      <c r="AE318" s="87"/>
      <c r="AF318" s="87"/>
      <c r="AG318" s="87"/>
      <c r="AH318" s="33"/>
    </row>
    <row r="319" customFormat="false" ht="12.75" hidden="false" customHeight="true" outlineLevel="0" collapsed="false">
      <c r="A319" s="87"/>
      <c r="B319" s="87"/>
      <c r="C319" s="88"/>
      <c r="D319" s="87"/>
      <c r="E319" s="87"/>
      <c r="F319" s="87"/>
      <c r="G319" s="87"/>
      <c r="H319" s="87"/>
      <c r="I319" s="87"/>
      <c r="J319" s="87"/>
      <c r="K319" s="87"/>
      <c r="L319" s="87"/>
      <c r="M319" s="87"/>
      <c r="N319" s="87"/>
      <c r="O319" s="87"/>
      <c r="P319" s="87"/>
      <c r="Q319" s="87"/>
      <c r="R319" s="87"/>
      <c r="S319" s="87"/>
      <c r="T319" s="87"/>
      <c r="U319" s="87"/>
      <c r="V319" s="87"/>
      <c r="W319" s="87"/>
      <c r="X319" s="87"/>
      <c r="Y319" s="87"/>
      <c r="Z319" s="87"/>
      <c r="AA319" s="87"/>
      <c r="AB319" s="87"/>
      <c r="AC319" s="87"/>
      <c r="AD319" s="87"/>
      <c r="AE319" s="87"/>
      <c r="AF319" s="87"/>
      <c r="AG319" s="87"/>
      <c r="AH319" s="33"/>
    </row>
    <row r="320" customFormat="false" ht="12.75" hidden="false" customHeight="true" outlineLevel="0" collapsed="false">
      <c r="A320" s="87"/>
      <c r="B320" s="87"/>
      <c r="C320" s="88"/>
      <c r="D320" s="87"/>
      <c r="E320" s="87"/>
      <c r="F320" s="87"/>
      <c r="G320" s="87"/>
      <c r="H320" s="87"/>
      <c r="I320" s="87"/>
      <c r="J320" s="87"/>
      <c r="K320" s="87"/>
      <c r="L320" s="87"/>
      <c r="M320" s="87"/>
      <c r="N320" s="87"/>
      <c r="O320" s="87"/>
      <c r="P320" s="87"/>
      <c r="Q320" s="87"/>
      <c r="R320" s="87"/>
      <c r="S320" s="87"/>
      <c r="T320" s="87"/>
      <c r="U320" s="87"/>
      <c r="V320" s="87"/>
      <c r="W320" s="87"/>
      <c r="X320" s="87"/>
      <c r="Y320" s="87"/>
      <c r="Z320" s="87"/>
      <c r="AA320" s="87"/>
      <c r="AB320" s="87"/>
      <c r="AC320" s="87"/>
      <c r="AD320" s="87"/>
      <c r="AE320" s="87"/>
      <c r="AF320" s="87"/>
      <c r="AG320" s="87"/>
      <c r="AH320" s="33"/>
    </row>
    <row r="321" customFormat="false" ht="12.75" hidden="false" customHeight="true" outlineLevel="0" collapsed="false">
      <c r="A321" s="87"/>
      <c r="B321" s="87"/>
      <c r="C321" s="88"/>
      <c r="D321" s="87"/>
      <c r="E321" s="87"/>
      <c r="F321" s="87"/>
      <c r="G321" s="87"/>
      <c r="H321" s="87"/>
      <c r="I321" s="87"/>
      <c r="J321" s="87"/>
      <c r="K321" s="87"/>
      <c r="L321" s="87"/>
      <c r="M321" s="87"/>
      <c r="N321" s="87"/>
      <c r="O321" s="87"/>
      <c r="P321" s="87"/>
      <c r="Q321" s="87"/>
      <c r="R321" s="87"/>
      <c r="S321" s="87"/>
      <c r="T321" s="87"/>
      <c r="U321" s="87"/>
      <c r="V321" s="87"/>
      <c r="W321" s="87"/>
      <c r="X321" s="87"/>
      <c r="Y321" s="87"/>
      <c r="Z321" s="87"/>
      <c r="AA321" s="87"/>
      <c r="AB321" s="87"/>
      <c r="AC321" s="87"/>
      <c r="AD321" s="87"/>
      <c r="AE321" s="87"/>
      <c r="AF321" s="87"/>
      <c r="AG321" s="87"/>
      <c r="AH321" s="33"/>
    </row>
    <row r="322" customFormat="false" ht="12.75" hidden="false" customHeight="true" outlineLevel="0" collapsed="false">
      <c r="A322" s="87"/>
      <c r="B322" s="87"/>
      <c r="C322" s="88"/>
      <c r="D322" s="87"/>
      <c r="E322" s="87"/>
      <c r="F322" s="87"/>
      <c r="G322" s="87"/>
      <c r="H322" s="87"/>
      <c r="I322" s="87"/>
      <c r="J322" s="87"/>
      <c r="K322" s="87"/>
      <c r="L322" s="87"/>
      <c r="M322" s="87"/>
      <c r="N322" s="87"/>
      <c r="O322" s="87"/>
      <c r="P322" s="87"/>
      <c r="Q322" s="87"/>
      <c r="R322" s="87"/>
      <c r="S322" s="87"/>
      <c r="T322" s="87"/>
      <c r="U322" s="87"/>
      <c r="V322" s="87"/>
      <c r="W322" s="87"/>
      <c r="X322" s="87"/>
      <c r="Y322" s="87"/>
      <c r="Z322" s="87"/>
      <c r="AA322" s="87"/>
      <c r="AB322" s="87"/>
      <c r="AC322" s="87"/>
      <c r="AD322" s="87"/>
      <c r="AE322" s="87"/>
      <c r="AF322" s="87"/>
      <c r="AG322" s="87"/>
      <c r="AH322" s="33"/>
    </row>
    <row r="323" customFormat="false" ht="12.75" hidden="false" customHeight="true" outlineLevel="0" collapsed="false">
      <c r="A323" s="87"/>
      <c r="B323" s="87"/>
      <c r="C323" s="88"/>
      <c r="D323" s="87"/>
      <c r="E323" s="87"/>
      <c r="F323" s="87"/>
      <c r="G323" s="87"/>
      <c r="H323" s="87"/>
      <c r="I323" s="87"/>
      <c r="J323" s="87"/>
      <c r="K323" s="87"/>
      <c r="L323" s="87"/>
      <c r="M323" s="87"/>
      <c r="N323" s="87"/>
      <c r="O323" s="87"/>
      <c r="P323" s="87"/>
      <c r="Q323" s="87"/>
      <c r="R323" s="87"/>
      <c r="S323" s="87"/>
      <c r="T323" s="87"/>
      <c r="U323" s="87"/>
      <c r="V323" s="87"/>
      <c r="W323" s="87"/>
      <c r="X323" s="87"/>
      <c r="Y323" s="87"/>
      <c r="Z323" s="87"/>
      <c r="AA323" s="87"/>
      <c r="AB323" s="87"/>
      <c r="AC323" s="87"/>
      <c r="AD323" s="87"/>
      <c r="AE323" s="87"/>
      <c r="AF323" s="87"/>
      <c r="AG323" s="87"/>
      <c r="AH323" s="33"/>
    </row>
    <row r="324" customFormat="false" ht="12.75" hidden="false" customHeight="true" outlineLevel="0" collapsed="false">
      <c r="A324" s="87"/>
      <c r="B324" s="87"/>
      <c r="C324" s="88"/>
      <c r="D324" s="87"/>
      <c r="E324" s="87"/>
      <c r="F324" s="87"/>
      <c r="G324" s="87"/>
      <c r="H324" s="87"/>
      <c r="I324" s="87"/>
      <c r="J324" s="87"/>
      <c r="K324" s="87"/>
      <c r="L324" s="87"/>
      <c r="M324" s="87"/>
      <c r="N324" s="87"/>
      <c r="O324" s="87"/>
      <c r="P324" s="87"/>
      <c r="Q324" s="87"/>
      <c r="R324" s="87"/>
      <c r="S324" s="87"/>
      <c r="T324" s="87"/>
      <c r="U324" s="87"/>
      <c r="V324" s="87"/>
      <c r="W324" s="87"/>
      <c r="X324" s="87"/>
      <c r="Y324" s="87"/>
      <c r="Z324" s="87"/>
      <c r="AA324" s="87"/>
      <c r="AB324" s="87"/>
      <c r="AC324" s="87"/>
      <c r="AD324" s="87"/>
      <c r="AE324" s="87"/>
      <c r="AF324" s="87"/>
      <c r="AG324" s="87"/>
      <c r="AH324" s="33"/>
    </row>
    <row r="325" customFormat="false" ht="12.75" hidden="false" customHeight="true" outlineLevel="0" collapsed="false">
      <c r="A325" s="87"/>
      <c r="B325" s="87"/>
      <c r="C325" s="88"/>
      <c r="D325" s="87"/>
      <c r="E325" s="87"/>
      <c r="F325" s="87"/>
      <c r="G325" s="87"/>
      <c r="H325" s="87"/>
      <c r="I325" s="87"/>
      <c r="J325" s="87"/>
      <c r="K325" s="87"/>
      <c r="L325" s="87"/>
      <c r="M325" s="87"/>
      <c r="N325" s="87"/>
      <c r="O325" s="87"/>
      <c r="P325" s="87"/>
      <c r="Q325" s="87"/>
      <c r="R325" s="87"/>
      <c r="S325" s="87"/>
      <c r="T325" s="87"/>
      <c r="U325" s="87"/>
      <c r="V325" s="87"/>
      <c r="W325" s="87"/>
      <c r="X325" s="87"/>
      <c r="Y325" s="87"/>
      <c r="Z325" s="87"/>
      <c r="AA325" s="87"/>
      <c r="AB325" s="87"/>
      <c r="AC325" s="87"/>
      <c r="AD325" s="87"/>
      <c r="AE325" s="87"/>
      <c r="AF325" s="87"/>
      <c r="AG325" s="87"/>
      <c r="AH325" s="33"/>
    </row>
    <row r="326" customFormat="false" ht="12.75" hidden="false" customHeight="true" outlineLevel="0" collapsed="false">
      <c r="A326" s="87"/>
      <c r="B326" s="87"/>
      <c r="C326" s="88"/>
      <c r="D326" s="87"/>
      <c r="E326" s="87"/>
      <c r="F326" s="87"/>
      <c r="G326" s="87"/>
      <c r="H326" s="87"/>
      <c r="I326" s="87"/>
      <c r="J326" s="87"/>
      <c r="K326" s="87"/>
      <c r="L326" s="87"/>
      <c r="M326" s="87"/>
      <c r="N326" s="87"/>
      <c r="O326" s="87"/>
      <c r="P326" s="87"/>
      <c r="Q326" s="87"/>
      <c r="R326" s="87"/>
      <c r="S326" s="87"/>
      <c r="T326" s="87"/>
      <c r="U326" s="87"/>
      <c r="V326" s="87"/>
      <c r="W326" s="87"/>
      <c r="X326" s="87"/>
      <c r="Y326" s="87"/>
      <c r="Z326" s="87"/>
      <c r="AA326" s="87"/>
      <c r="AB326" s="87"/>
      <c r="AC326" s="87"/>
      <c r="AD326" s="87"/>
      <c r="AE326" s="87"/>
      <c r="AF326" s="87"/>
      <c r="AG326" s="87"/>
      <c r="AH326" s="33"/>
    </row>
    <row r="327" customFormat="false" ht="12.75" hidden="false" customHeight="true" outlineLevel="0" collapsed="false">
      <c r="A327" s="87"/>
      <c r="B327" s="87"/>
      <c r="C327" s="88"/>
      <c r="D327" s="87"/>
      <c r="E327" s="87"/>
      <c r="F327" s="87"/>
      <c r="G327" s="87"/>
      <c r="H327" s="87"/>
      <c r="I327" s="87"/>
      <c r="J327" s="87"/>
      <c r="K327" s="87"/>
      <c r="L327" s="87"/>
      <c r="M327" s="87"/>
      <c r="N327" s="87"/>
      <c r="O327" s="87"/>
      <c r="P327" s="87"/>
      <c r="Q327" s="87"/>
      <c r="R327" s="87"/>
      <c r="S327" s="87"/>
      <c r="T327" s="87"/>
      <c r="U327" s="87"/>
      <c r="V327" s="87"/>
      <c r="W327" s="87"/>
      <c r="X327" s="87"/>
      <c r="Y327" s="87"/>
      <c r="Z327" s="87"/>
      <c r="AA327" s="87"/>
      <c r="AB327" s="87"/>
      <c r="AC327" s="87"/>
      <c r="AD327" s="87"/>
      <c r="AE327" s="87"/>
      <c r="AF327" s="87"/>
      <c r="AG327" s="87"/>
      <c r="AH327" s="33"/>
    </row>
    <row r="328" customFormat="false" ht="12.75" hidden="false" customHeight="true" outlineLevel="0" collapsed="false">
      <c r="A328" s="87"/>
      <c r="B328" s="87"/>
      <c r="C328" s="88"/>
      <c r="D328" s="87"/>
      <c r="E328" s="87"/>
      <c r="F328" s="87"/>
      <c r="G328" s="87"/>
      <c r="H328" s="87"/>
      <c r="I328" s="87"/>
      <c r="J328" s="87"/>
      <c r="K328" s="87"/>
      <c r="L328" s="87"/>
      <c r="M328" s="87"/>
      <c r="N328" s="87"/>
      <c r="O328" s="87"/>
      <c r="P328" s="87"/>
      <c r="Q328" s="87"/>
      <c r="R328" s="87"/>
      <c r="S328" s="87"/>
      <c r="T328" s="87"/>
      <c r="U328" s="87"/>
      <c r="V328" s="87"/>
      <c r="W328" s="87"/>
      <c r="X328" s="87"/>
      <c r="Y328" s="87"/>
      <c r="Z328" s="87"/>
      <c r="AA328" s="87"/>
      <c r="AB328" s="87"/>
      <c r="AC328" s="87"/>
      <c r="AD328" s="87"/>
      <c r="AE328" s="87"/>
      <c r="AF328" s="87"/>
      <c r="AG328" s="87"/>
      <c r="AH328" s="33"/>
    </row>
    <row r="329" customFormat="false" ht="12.75" hidden="false" customHeight="true" outlineLevel="0" collapsed="false">
      <c r="A329" s="87"/>
      <c r="B329" s="87"/>
      <c r="C329" s="88"/>
      <c r="D329" s="87"/>
      <c r="E329" s="87"/>
      <c r="F329" s="87"/>
      <c r="G329" s="87"/>
      <c r="H329" s="87"/>
      <c r="I329" s="87"/>
      <c r="J329" s="87"/>
      <c r="K329" s="87"/>
      <c r="L329" s="87"/>
      <c r="M329" s="87"/>
      <c r="N329" s="87"/>
      <c r="O329" s="87"/>
      <c r="P329" s="87"/>
      <c r="Q329" s="87"/>
      <c r="R329" s="87"/>
      <c r="S329" s="87"/>
      <c r="T329" s="87"/>
      <c r="U329" s="87"/>
      <c r="V329" s="87"/>
      <c r="W329" s="87"/>
      <c r="X329" s="87"/>
      <c r="Y329" s="87"/>
      <c r="Z329" s="87"/>
      <c r="AA329" s="87"/>
      <c r="AB329" s="87"/>
      <c r="AC329" s="87"/>
      <c r="AD329" s="87"/>
      <c r="AE329" s="87"/>
      <c r="AF329" s="87"/>
      <c r="AG329" s="87"/>
      <c r="AH329" s="33"/>
    </row>
    <row r="330" customFormat="false" ht="12.75" hidden="false" customHeight="true" outlineLevel="0" collapsed="false">
      <c r="A330" s="87"/>
      <c r="B330" s="87"/>
      <c r="C330" s="88"/>
      <c r="D330" s="87"/>
      <c r="E330" s="87"/>
      <c r="F330" s="87"/>
      <c r="G330" s="87"/>
      <c r="H330" s="87"/>
      <c r="I330" s="87"/>
      <c r="J330" s="87"/>
      <c r="K330" s="87"/>
      <c r="L330" s="87"/>
      <c r="M330" s="87"/>
      <c r="N330" s="87"/>
      <c r="O330" s="87"/>
      <c r="P330" s="87"/>
      <c r="Q330" s="87"/>
      <c r="R330" s="87"/>
      <c r="S330" s="87"/>
      <c r="T330" s="87"/>
      <c r="U330" s="87"/>
      <c r="V330" s="87"/>
      <c r="W330" s="87"/>
      <c r="X330" s="87"/>
      <c r="Y330" s="87"/>
      <c r="Z330" s="87"/>
      <c r="AA330" s="87"/>
      <c r="AB330" s="87"/>
      <c r="AC330" s="87"/>
      <c r="AD330" s="87"/>
      <c r="AE330" s="87"/>
      <c r="AF330" s="87"/>
      <c r="AG330" s="87"/>
      <c r="AH330" s="33"/>
    </row>
    <row r="331" customFormat="false" ht="12.75" hidden="false" customHeight="true" outlineLevel="0" collapsed="false">
      <c r="A331" s="87"/>
      <c r="B331" s="87"/>
      <c r="C331" s="88"/>
      <c r="D331" s="87"/>
      <c r="E331" s="87"/>
      <c r="F331" s="87"/>
      <c r="G331" s="87"/>
      <c r="H331" s="87"/>
      <c r="I331" s="87"/>
      <c r="J331" s="87"/>
      <c r="K331" s="87"/>
      <c r="L331" s="87"/>
      <c r="M331" s="87"/>
      <c r="N331" s="87"/>
      <c r="O331" s="87"/>
      <c r="P331" s="87"/>
      <c r="Q331" s="87"/>
      <c r="R331" s="87"/>
      <c r="S331" s="87"/>
      <c r="T331" s="87"/>
      <c r="U331" s="87"/>
      <c r="V331" s="87"/>
      <c r="W331" s="87"/>
      <c r="X331" s="87"/>
      <c r="Y331" s="87"/>
      <c r="Z331" s="87"/>
      <c r="AA331" s="87"/>
      <c r="AB331" s="87"/>
      <c r="AC331" s="87"/>
      <c r="AD331" s="87"/>
      <c r="AE331" s="87"/>
      <c r="AF331" s="87"/>
      <c r="AG331" s="87"/>
      <c r="AH331" s="33"/>
    </row>
    <row r="332" customFormat="false" ht="12.75" hidden="false" customHeight="true" outlineLevel="0" collapsed="false">
      <c r="A332" s="87"/>
      <c r="B332" s="87"/>
      <c r="C332" s="88"/>
      <c r="D332" s="87"/>
      <c r="E332" s="87"/>
      <c r="F332" s="87"/>
      <c r="G332" s="87"/>
      <c r="H332" s="87"/>
      <c r="I332" s="87"/>
      <c r="J332" s="87"/>
      <c r="K332" s="87"/>
      <c r="L332" s="87"/>
      <c r="M332" s="87"/>
      <c r="N332" s="87"/>
      <c r="O332" s="87"/>
      <c r="P332" s="87"/>
      <c r="Q332" s="87"/>
      <c r="R332" s="87"/>
      <c r="S332" s="87"/>
      <c r="T332" s="87"/>
      <c r="U332" s="87"/>
      <c r="V332" s="87"/>
      <c r="W332" s="87"/>
      <c r="X332" s="87"/>
      <c r="Y332" s="87"/>
      <c r="Z332" s="87"/>
      <c r="AA332" s="87"/>
      <c r="AB332" s="87"/>
      <c r="AC332" s="87"/>
      <c r="AD332" s="87"/>
      <c r="AE332" s="87"/>
      <c r="AF332" s="87"/>
      <c r="AG332" s="87"/>
      <c r="AH332" s="33"/>
    </row>
    <row r="333" customFormat="false" ht="12.75" hidden="false" customHeight="true" outlineLevel="0" collapsed="false">
      <c r="A333" s="87"/>
      <c r="B333" s="87"/>
      <c r="C333" s="88"/>
      <c r="D333" s="87"/>
      <c r="E333" s="87"/>
      <c r="F333" s="87"/>
      <c r="G333" s="87"/>
      <c r="H333" s="87"/>
      <c r="I333" s="87"/>
      <c r="J333" s="87"/>
      <c r="K333" s="87"/>
      <c r="L333" s="87"/>
      <c r="M333" s="87"/>
      <c r="N333" s="87"/>
      <c r="O333" s="87"/>
      <c r="P333" s="87"/>
      <c r="Q333" s="87"/>
      <c r="R333" s="87"/>
      <c r="S333" s="87"/>
      <c r="T333" s="87"/>
      <c r="U333" s="87"/>
      <c r="V333" s="87"/>
      <c r="W333" s="87"/>
      <c r="X333" s="87"/>
      <c r="Y333" s="87"/>
      <c r="Z333" s="87"/>
      <c r="AA333" s="87"/>
      <c r="AB333" s="87"/>
      <c r="AC333" s="87"/>
      <c r="AD333" s="87"/>
      <c r="AE333" s="87"/>
      <c r="AF333" s="87"/>
      <c r="AG333" s="87"/>
      <c r="AH333" s="33"/>
    </row>
    <row r="334" customFormat="false" ht="12.75" hidden="false" customHeight="true" outlineLevel="0" collapsed="false">
      <c r="A334" s="87"/>
      <c r="B334" s="87"/>
      <c r="C334" s="88"/>
      <c r="D334" s="87"/>
      <c r="E334" s="87"/>
      <c r="F334" s="87"/>
      <c r="G334" s="87"/>
      <c r="H334" s="87"/>
      <c r="I334" s="87"/>
      <c r="J334" s="87"/>
      <c r="K334" s="87"/>
      <c r="L334" s="87"/>
      <c r="M334" s="87"/>
      <c r="N334" s="87"/>
      <c r="O334" s="87"/>
      <c r="P334" s="87"/>
      <c r="Q334" s="87"/>
      <c r="R334" s="87"/>
      <c r="S334" s="87"/>
      <c r="T334" s="87"/>
      <c r="U334" s="87"/>
      <c r="V334" s="87"/>
      <c r="W334" s="87"/>
      <c r="X334" s="87"/>
      <c r="Y334" s="87"/>
      <c r="Z334" s="87"/>
      <c r="AA334" s="87"/>
      <c r="AB334" s="87"/>
      <c r="AC334" s="87"/>
      <c r="AD334" s="87"/>
      <c r="AE334" s="87"/>
      <c r="AF334" s="87"/>
      <c r="AG334" s="87"/>
      <c r="AH334" s="33"/>
    </row>
    <row r="335" customFormat="false" ht="12.75" hidden="false" customHeight="true" outlineLevel="0" collapsed="false">
      <c r="A335" s="87"/>
      <c r="B335" s="87"/>
      <c r="C335" s="88"/>
      <c r="D335" s="87"/>
      <c r="E335" s="87"/>
      <c r="F335" s="87"/>
      <c r="G335" s="87"/>
      <c r="H335" s="87"/>
      <c r="I335" s="87"/>
      <c r="J335" s="87"/>
      <c r="K335" s="87"/>
      <c r="L335" s="87"/>
      <c r="M335" s="87"/>
      <c r="N335" s="87"/>
      <c r="O335" s="87"/>
      <c r="P335" s="87"/>
      <c r="Q335" s="87"/>
      <c r="R335" s="87"/>
      <c r="S335" s="87"/>
      <c r="T335" s="87"/>
      <c r="U335" s="87"/>
      <c r="V335" s="87"/>
      <c r="W335" s="87"/>
      <c r="X335" s="87"/>
      <c r="Y335" s="87"/>
      <c r="Z335" s="87"/>
      <c r="AA335" s="87"/>
      <c r="AB335" s="87"/>
      <c r="AC335" s="87"/>
      <c r="AD335" s="87"/>
      <c r="AE335" s="87"/>
      <c r="AF335" s="87"/>
      <c r="AG335" s="87"/>
      <c r="AH335" s="33"/>
    </row>
    <row r="336" customFormat="false" ht="12.75" hidden="false" customHeight="true" outlineLevel="0" collapsed="false">
      <c r="A336" s="87"/>
      <c r="B336" s="87"/>
      <c r="C336" s="88"/>
      <c r="D336" s="87"/>
      <c r="E336" s="87"/>
      <c r="F336" s="87"/>
      <c r="G336" s="87"/>
      <c r="H336" s="87"/>
      <c r="I336" s="87"/>
      <c r="J336" s="87"/>
      <c r="K336" s="87"/>
      <c r="L336" s="87"/>
      <c r="M336" s="87"/>
      <c r="N336" s="87"/>
      <c r="O336" s="87"/>
      <c r="P336" s="87"/>
      <c r="Q336" s="87"/>
      <c r="R336" s="87"/>
      <c r="S336" s="87"/>
      <c r="T336" s="87"/>
      <c r="U336" s="87"/>
      <c r="V336" s="87"/>
      <c r="W336" s="87"/>
      <c r="X336" s="87"/>
      <c r="Y336" s="87"/>
      <c r="Z336" s="87"/>
      <c r="AA336" s="87"/>
      <c r="AB336" s="87"/>
      <c r="AC336" s="87"/>
      <c r="AD336" s="87"/>
      <c r="AE336" s="87"/>
      <c r="AF336" s="87"/>
      <c r="AG336" s="87"/>
      <c r="AH336" s="33"/>
    </row>
    <row r="337" customFormat="false" ht="12.75" hidden="false" customHeight="true" outlineLevel="0" collapsed="false">
      <c r="A337" s="87"/>
      <c r="B337" s="87"/>
      <c r="C337" s="88"/>
      <c r="D337" s="87"/>
      <c r="E337" s="87"/>
      <c r="F337" s="87"/>
      <c r="G337" s="87"/>
      <c r="H337" s="87"/>
      <c r="I337" s="87"/>
      <c r="J337" s="87"/>
      <c r="K337" s="87"/>
      <c r="L337" s="87"/>
      <c r="M337" s="87"/>
      <c r="N337" s="87"/>
      <c r="O337" s="87"/>
      <c r="P337" s="87"/>
      <c r="Q337" s="87"/>
      <c r="R337" s="87"/>
      <c r="S337" s="87"/>
      <c r="T337" s="87"/>
      <c r="U337" s="87"/>
      <c r="V337" s="87"/>
      <c r="W337" s="87"/>
      <c r="X337" s="87"/>
      <c r="Y337" s="87"/>
      <c r="Z337" s="87"/>
      <c r="AA337" s="87"/>
      <c r="AB337" s="87"/>
      <c r="AC337" s="87"/>
      <c r="AD337" s="87"/>
      <c r="AE337" s="87"/>
      <c r="AF337" s="87"/>
      <c r="AG337" s="87"/>
      <c r="AH337" s="33"/>
    </row>
    <row r="338" customFormat="false" ht="12.75" hidden="false" customHeight="true" outlineLevel="0" collapsed="false">
      <c r="A338" s="87"/>
      <c r="B338" s="87"/>
      <c r="C338" s="88"/>
      <c r="D338" s="87"/>
      <c r="E338" s="87"/>
      <c r="F338" s="87"/>
      <c r="G338" s="87"/>
      <c r="H338" s="87"/>
      <c r="I338" s="87"/>
      <c r="J338" s="87"/>
      <c r="K338" s="87"/>
      <c r="L338" s="87"/>
      <c r="M338" s="87"/>
      <c r="N338" s="87"/>
      <c r="O338" s="87"/>
      <c r="P338" s="87"/>
      <c r="Q338" s="87"/>
      <c r="R338" s="87"/>
      <c r="S338" s="87"/>
      <c r="T338" s="87"/>
      <c r="U338" s="87"/>
      <c r="V338" s="87"/>
      <c r="W338" s="87"/>
      <c r="X338" s="87"/>
      <c r="Y338" s="87"/>
      <c r="Z338" s="87"/>
      <c r="AA338" s="87"/>
      <c r="AB338" s="87"/>
      <c r="AC338" s="87"/>
      <c r="AD338" s="87"/>
      <c r="AE338" s="87"/>
      <c r="AF338" s="87"/>
      <c r="AG338" s="87"/>
      <c r="AH338" s="33"/>
    </row>
    <row r="339" customFormat="false" ht="12.75" hidden="false" customHeight="true" outlineLevel="0" collapsed="false">
      <c r="A339" s="87"/>
      <c r="B339" s="87"/>
      <c r="C339" s="88"/>
      <c r="D339" s="87"/>
      <c r="E339" s="87"/>
      <c r="F339" s="87"/>
      <c r="G339" s="87"/>
      <c r="H339" s="87"/>
      <c r="I339" s="87"/>
      <c r="J339" s="87"/>
      <c r="K339" s="87"/>
      <c r="L339" s="87"/>
      <c r="M339" s="87"/>
      <c r="N339" s="87"/>
      <c r="O339" s="87"/>
      <c r="P339" s="87"/>
      <c r="Q339" s="87"/>
      <c r="R339" s="87"/>
      <c r="S339" s="87"/>
      <c r="T339" s="87"/>
      <c r="U339" s="87"/>
      <c r="V339" s="87"/>
      <c r="W339" s="87"/>
      <c r="X339" s="87"/>
      <c r="Y339" s="87"/>
      <c r="Z339" s="87"/>
      <c r="AA339" s="87"/>
      <c r="AB339" s="87"/>
      <c r="AC339" s="87"/>
      <c r="AD339" s="87"/>
      <c r="AE339" s="87"/>
      <c r="AF339" s="87"/>
      <c r="AG339" s="87"/>
      <c r="AH339" s="33"/>
    </row>
    <row r="340" customFormat="false" ht="12.75" hidden="false" customHeight="true" outlineLevel="0" collapsed="false">
      <c r="A340" s="87"/>
      <c r="B340" s="87"/>
      <c r="C340" s="88"/>
      <c r="D340" s="87"/>
      <c r="E340" s="87"/>
      <c r="F340" s="87"/>
      <c r="G340" s="87"/>
      <c r="H340" s="87"/>
      <c r="I340" s="87"/>
      <c r="J340" s="87"/>
      <c r="K340" s="87"/>
      <c r="L340" s="87"/>
      <c r="M340" s="87"/>
      <c r="N340" s="87"/>
      <c r="O340" s="87"/>
      <c r="P340" s="87"/>
      <c r="Q340" s="87"/>
      <c r="R340" s="87"/>
      <c r="S340" s="87"/>
      <c r="T340" s="87"/>
      <c r="U340" s="87"/>
      <c r="V340" s="87"/>
      <c r="W340" s="87"/>
      <c r="X340" s="87"/>
      <c r="Y340" s="87"/>
      <c r="Z340" s="87"/>
      <c r="AA340" s="87"/>
      <c r="AB340" s="87"/>
      <c r="AC340" s="87"/>
      <c r="AD340" s="87"/>
      <c r="AE340" s="87"/>
      <c r="AF340" s="87"/>
      <c r="AG340" s="87"/>
      <c r="AH340" s="33"/>
    </row>
    <row r="341" customFormat="false" ht="12.75" hidden="false" customHeight="true" outlineLevel="0" collapsed="false">
      <c r="A341" s="87"/>
      <c r="B341" s="87"/>
      <c r="C341" s="88"/>
      <c r="D341" s="87"/>
      <c r="E341" s="87"/>
      <c r="F341" s="87"/>
      <c r="G341" s="87"/>
      <c r="H341" s="87"/>
      <c r="I341" s="87"/>
      <c r="J341" s="87"/>
      <c r="K341" s="87"/>
      <c r="L341" s="87"/>
      <c r="M341" s="87"/>
      <c r="N341" s="87"/>
      <c r="O341" s="87"/>
      <c r="P341" s="87"/>
      <c r="Q341" s="87"/>
      <c r="R341" s="87"/>
      <c r="S341" s="87"/>
      <c r="T341" s="87"/>
      <c r="U341" s="87"/>
      <c r="V341" s="87"/>
      <c r="W341" s="87"/>
      <c r="X341" s="87"/>
      <c r="Y341" s="87"/>
      <c r="Z341" s="87"/>
      <c r="AA341" s="87"/>
      <c r="AB341" s="87"/>
      <c r="AC341" s="87"/>
      <c r="AD341" s="87"/>
      <c r="AE341" s="87"/>
      <c r="AF341" s="87"/>
      <c r="AG341" s="87"/>
      <c r="AH341" s="33"/>
    </row>
    <row r="342" customFormat="false" ht="12.75" hidden="false" customHeight="true" outlineLevel="0" collapsed="false">
      <c r="A342" s="87"/>
      <c r="B342" s="87"/>
      <c r="C342" s="88"/>
      <c r="D342" s="87"/>
      <c r="E342" s="87"/>
      <c r="F342" s="87"/>
      <c r="G342" s="87"/>
      <c r="H342" s="87"/>
      <c r="I342" s="87"/>
      <c r="J342" s="87"/>
      <c r="K342" s="87"/>
      <c r="L342" s="87"/>
      <c r="M342" s="87"/>
      <c r="N342" s="87"/>
      <c r="O342" s="87"/>
      <c r="P342" s="87"/>
      <c r="Q342" s="87"/>
      <c r="R342" s="87"/>
      <c r="S342" s="87"/>
      <c r="T342" s="87"/>
      <c r="U342" s="87"/>
      <c r="V342" s="87"/>
      <c r="W342" s="87"/>
      <c r="X342" s="87"/>
      <c r="Y342" s="87"/>
      <c r="Z342" s="87"/>
      <c r="AA342" s="87"/>
      <c r="AB342" s="87"/>
      <c r="AC342" s="87"/>
      <c r="AD342" s="87"/>
      <c r="AE342" s="87"/>
      <c r="AF342" s="87"/>
      <c r="AG342" s="87"/>
      <c r="AH342" s="33"/>
    </row>
    <row r="343" customFormat="false" ht="12.75" hidden="false" customHeight="true" outlineLevel="0" collapsed="false">
      <c r="A343" s="87"/>
      <c r="B343" s="87"/>
      <c r="C343" s="88"/>
      <c r="D343" s="87"/>
      <c r="E343" s="87"/>
      <c r="F343" s="87"/>
      <c r="G343" s="87"/>
      <c r="H343" s="87"/>
      <c r="I343" s="87"/>
      <c r="J343" s="87"/>
      <c r="K343" s="87"/>
      <c r="L343" s="87"/>
      <c r="M343" s="87"/>
      <c r="N343" s="87"/>
      <c r="O343" s="87"/>
      <c r="P343" s="87"/>
      <c r="Q343" s="87"/>
      <c r="R343" s="87"/>
      <c r="S343" s="87"/>
      <c r="T343" s="87"/>
      <c r="U343" s="87"/>
      <c r="V343" s="87"/>
      <c r="W343" s="87"/>
      <c r="X343" s="87"/>
      <c r="Y343" s="87"/>
      <c r="Z343" s="87"/>
      <c r="AA343" s="87"/>
      <c r="AB343" s="87"/>
      <c r="AC343" s="87"/>
      <c r="AD343" s="87"/>
      <c r="AE343" s="87"/>
      <c r="AF343" s="87"/>
      <c r="AG343" s="87"/>
      <c r="AH343" s="33"/>
    </row>
    <row r="344" customFormat="false" ht="12.75" hidden="false" customHeight="true" outlineLevel="0" collapsed="false">
      <c r="A344" s="87"/>
      <c r="B344" s="87"/>
      <c r="C344" s="88"/>
      <c r="D344" s="87"/>
      <c r="E344" s="87"/>
      <c r="F344" s="87"/>
      <c r="G344" s="87"/>
      <c r="H344" s="87"/>
      <c r="I344" s="87"/>
      <c r="J344" s="87"/>
      <c r="K344" s="87"/>
      <c r="L344" s="87"/>
      <c r="M344" s="87"/>
      <c r="N344" s="87"/>
      <c r="O344" s="87"/>
      <c r="P344" s="87"/>
      <c r="Q344" s="87"/>
      <c r="R344" s="87"/>
      <c r="S344" s="87"/>
      <c r="T344" s="87"/>
      <c r="U344" s="87"/>
      <c r="V344" s="87"/>
      <c r="W344" s="87"/>
      <c r="X344" s="87"/>
      <c r="Y344" s="87"/>
      <c r="Z344" s="87"/>
      <c r="AA344" s="87"/>
      <c r="AB344" s="87"/>
      <c r="AC344" s="87"/>
      <c r="AD344" s="87"/>
      <c r="AE344" s="87"/>
      <c r="AF344" s="87"/>
      <c r="AG344" s="87"/>
      <c r="AH344" s="33"/>
    </row>
    <row r="345" customFormat="false" ht="12.75" hidden="false" customHeight="true" outlineLevel="0" collapsed="false">
      <c r="A345" s="87"/>
      <c r="B345" s="87"/>
      <c r="C345" s="88"/>
      <c r="D345" s="87"/>
      <c r="E345" s="87"/>
      <c r="F345" s="87"/>
      <c r="G345" s="87"/>
      <c r="H345" s="87"/>
      <c r="I345" s="87"/>
      <c r="J345" s="87"/>
      <c r="K345" s="87"/>
      <c r="L345" s="87"/>
      <c r="M345" s="87"/>
      <c r="N345" s="87"/>
      <c r="O345" s="87"/>
      <c r="P345" s="87"/>
      <c r="Q345" s="87"/>
      <c r="R345" s="87"/>
      <c r="S345" s="87"/>
      <c r="T345" s="87"/>
      <c r="U345" s="87"/>
      <c r="V345" s="87"/>
      <c r="W345" s="87"/>
      <c r="X345" s="87"/>
      <c r="Y345" s="87"/>
      <c r="Z345" s="87"/>
      <c r="AA345" s="87"/>
      <c r="AB345" s="87"/>
      <c r="AC345" s="87"/>
      <c r="AD345" s="87"/>
      <c r="AE345" s="87"/>
      <c r="AF345" s="87"/>
      <c r="AG345" s="87"/>
      <c r="AH345" s="33"/>
    </row>
    <row r="346" customFormat="false" ht="12.75" hidden="false" customHeight="true" outlineLevel="0" collapsed="false">
      <c r="A346" s="87"/>
      <c r="B346" s="87"/>
      <c r="C346" s="88"/>
      <c r="D346" s="87"/>
      <c r="E346" s="87"/>
      <c r="F346" s="87"/>
      <c r="G346" s="87"/>
      <c r="H346" s="87"/>
      <c r="I346" s="87"/>
      <c r="J346" s="87"/>
      <c r="K346" s="87"/>
      <c r="L346" s="87"/>
      <c r="M346" s="87"/>
      <c r="N346" s="87"/>
      <c r="O346" s="87"/>
      <c r="P346" s="87"/>
      <c r="Q346" s="87"/>
      <c r="R346" s="87"/>
      <c r="S346" s="87"/>
      <c r="T346" s="87"/>
      <c r="U346" s="87"/>
      <c r="V346" s="87"/>
      <c r="W346" s="87"/>
      <c r="X346" s="87"/>
      <c r="Y346" s="87"/>
      <c r="Z346" s="87"/>
      <c r="AA346" s="87"/>
      <c r="AB346" s="87"/>
      <c r="AC346" s="87"/>
      <c r="AD346" s="87"/>
      <c r="AE346" s="87"/>
      <c r="AF346" s="87"/>
      <c r="AG346" s="87"/>
      <c r="AH346" s="33"/>
    </row>
    <row r="347" customFormat="false" ht="12.75" hidden="false" customHeight="true" outlineLevel="0" collapsed="false">
      <c r="A347" s="87"/>
      <c r="B347" s="87"/>
      <c r="C347" s="88"/>
      <c r="D347" s="87"/>
      <c r="E347" s="87"/>
      <c r="F347" s="87"/>
      <c r="G347" s="87"/>
      <c r="H347" s="87"/>
      <c r="I347" s="87"/>
      <c r="J347" s="87"/>
      <c r="K347" s="87"/>
      <c r="L347" s="87"/>
      <c r="M347" s="87"/>
      <c r="N347" s="87"/>
      <c r="O347" s="87"/>
      <c r="P347" s="87"/>
      <c r="Q347" s="87"/>
      <c r="R347" s="87"/>
      <c r="S347" s="87"/>
      <c r="T347" s="87"/>
      <c r="U347" s="87"/>
      <c r="V347" s="87"/>
      <c r="W347" s="87"/>
      <c r="X347" s="87"/>
      <c r="Y347" s="87"/>
      <c r="Z347" s="87"/>
      <c r="AA347" s="87"/>
      <c r="AB347" s="87"/>
      <c r="AC347" s="87"/>
      <c r="AD347" s="87"/>
      <c r="AE347" s="87"/>
      <c r="AF347" s="87"/>
      <c r="AG347" s="87"/>
      <c r="AH347" s="33"/>
    </row>
    <row r="348" customFormat="false" ht="12.75" hidden="false" customHeight="true" outlineLevel="0" collapsed="false">
      <c r="A348" s="87"/>
      <c r="B348" s="87"/>
      <c r="C348" s="88"/>
      <c r="D348" s="87"/>
      <c r="E348" s="87"/>
      <c r="F348" s="87"/>
      <c r="G348" s="87"/>
      <c r="H348" s="87"/>
      <c r="I348" s="87"/>
      <c r="J348" s="87"/>
      <c r="K348" s="87"/>
      <c r="L348" s="87"/>
      <c r="M348" s="87"/>
      <c r="N348" s="87"/>
      <c r="O348" s="87"/>
      <c r="P348" s="87"/>
      <c r="Q348" s="87"/>
      <c r="R348" s="87"/>
      <c r="S348" s="87"/>
      <c r="T348" s="87"/>
      <c r="U348" s="87"/>
      <c r="V348" s="87"/>
      <c r="W348" s="87"/>
      <c r="X348" s="87"/>
      <c r="Y348" s="87"/>
      <c r="Z348" s="87"/>
      <c r="AA348" s="87"/>
      <c r="AB348" s="87"/>
      <c r="AC348" s="87"/>
      <c r="AD348" s="87"/>
      <c r="AE348" s="87"/>
      <c r="AF348" s="87"/>
      <c r="AG348" s="87"/>
      <c r="AH348" s="33"/>
    </row>
    <row r="349" customFormat="false" ht="12.75" hidden="false" customHeight="true" outlineLevel="0" collapsed="false">
      <c r="A349" s="87"/>
      <c r="B349" s="87"/>
      <c r="C349" s="88"/>
      <c r="D349" s="87"/>
      <c r="E349" s="87"/>
      <c r="F349" s="87"/>
      <c r="G349" s="87"/>
      <c r="H349" s="87"/>
      <c r="I349" s="87"/>
      <c r="J349" s="87"/>
      <c r="K349" s="87"/>
      <c r="L349" s="87"/>
      <c r="M349" s="87"/>
      <c r="N349" s="87"/>
      <c r="O349" s="87"/>
      <c r="P349" s="87"/>
      <c r="Q349" s="87"/>
      <c r="R349" s="87"/>
      <c r="S349" s="87"/>
      <c r="T349" s="87"/>
      <c r="U349" s="87"/>
      <c r="V349" s="87"/>
      <c r="W349" s="87"/>
      <c r="X349" s="87"/>
      <c r="Y349" s="87"/>
      <c r="Z349" s="87"/>
      <c r="AA349" s="87"/>
      <c r="AB349" s="87"/>
      <c r="AC349" s="87"/>
      <c r="AD349" s="87"/>
      <c r="AE349" s="87"/>
      <c r="AF349" s="87"/>
      <c r="AG349" s="87"/>
      <c r="AH349" s="33"/>
    </row>
    <row r="350" customFormat="false" ht="12.75" hidden="false" customHeight="true" outlineLevel="0" collapsed="false">
      <c r="A350" s="87"/>
      <c r="B350" s="87"/>
      <c r="C350" s="88"/>
      <c r="D350" s="87"/>
      <c r="E350" s="87"/>
      <c r="F350" s="87"/>
      <c r="G350" s="87"/>
      <c r="H350" s="87"/>
      <c r="I350" s="87"/>
      <c r="J350" s="87"/>
      <c r="K350" s="87"/>
      <c r="L350" s="87"/>
      <c r="M350" s="87"/>
      <c r="N350" s="87"/>
      <c r="O350" s="87"/>
      <c r="P350" s="87"/>
      <c r="Q350" s="87"/>
      <c r="R350" s="87"/>
      <c r="S350" s="87"/>
      <c r="T350" s="87"/>
      <c r="U350" s="87"/>
      <c r="V350" s="87"/>
      <c r="W350" s="87"/>
      <c r="X350" s="87"/>
      <c r="Y350" s="87"/>
      <c r="Z350" s="87"/>
      <c r="AA350" s="87"/>
      <c r="AB350" s="87"/>
      <c r="AC350" s="87"/>
      <c r="AD350" s="87"/>
      <c r="AE350" s="87"/>
      <c r="AF350" s="87"/>
      <c r="AG350" s="87"/>
      <c r="AH350" s="33"/>
    </row>
    <row r="351" customFormat="false" ht="12.75" hidden="false" customHeight="true" outlineLevel="0" collapsed="false">
      <c r="A351" s="87"/>
      <c r="B351" s="87"/>
      <c r="C351" s="88"/>
      <c r="D351" s="87"/>
      <c r="E351" s="87"/>
      <c r="F351" s="87"/>
      <c r="G351" s="87"/>
      <c r="H351" s="87"/>
      <c r="I351" s="87"/>
      <c r="J351" s="87"/>
      <c r="K351" s="87"/>
      <c r="L351" s="87"/>
      <c r="M351" s="87"/>
      <c r="N351" s="87"/>
      <c r="O351" s="87"/>
      <c r="P351" s="87"/>
      <c r="Q351" s="87"/>
      <c r="R351" s="87"/>
      <c r="S351" s="87"/>
      <c r="T351" s="87"/>
      <c r="U351" s="87"/>
      <c r="V351" s="87"/>
      <c r="W351" s="87"/>
      <c r="X351" s="87"/>
      <c r="Y351" s="87"/>
      <c r="Z351" s="87"/>
      <c r="AA351" s="87"/>
      <c r="AB351" s="87"/>
      <c r="AC351" s="87"/>
      <c r="AD351" s="87"/>
      <c r="AE351" s="87"/>
      <c r="AF351" s="87"/>
      <c r="AG351" s="87"/>
      <c r="AH351" s="33"/>
    </row>
    <row r="352" customFormat="false" ht="12.75" hidden="false" customHeight="true" outlineLevel="0" collapsed="false">
      <c r="A352" s="87"/>
      <c r="B352" s="87"/>
      <c r="C352" s="88"/>
      <c r="D352" s="87"/>
      <c r="E352" s="87"/>
      <c r="F352" s="87"/>
      <c r="G352" s="87"/>
      <c r="H352" s="87"/>
      <c r="I352" s="87"/>
      <c r="J352" s="87"/>
      <c r="K352" s="87"/>
      <c r="L352" s="87"/>
      <c r="M352" s="87"/>
      <c r="N352" s="87"/>
      <c r="O352" s="87"/>
      <c r="P352" s="87"/>
      <c r="Q352" s="87"/>
      <c r="R352" s="87"/>
      <c r="S352" s="87"/>
      <c r="T352" s="87"/>
      <c r="U352" s="87"/>
      <c r="V352" s="87"/>
      <c r="W352" s="87"/>
      <c r="X352" s="87"/>
      <c r="Y352" s="87"/>
      <c r="Z352" s="87"/>
      <c r="AA352" s="87"/>
      <c r="AB352" s="87"/>
      <c r="AC352" s="87"/>
      <c r="AD352" s="87"/>
      <c r="AE352" s="87"/>
      <c r="AF352" s="87"/>
      <c r="AG352" s="87"/>
      <c r="AH352" s="33"/>
    </row>
    <row r="353" customFormat="false" ht="12.75" hidden="false" customHeight="true" outlineLevel="0" collapsed="false">
      <c r="A353" s="87"/>
      <c r="B353" s="87"/>
      <c r="C353" s="88"/>
      <c r="D353" s="87"/>
      <c r="E353" s="87"/>
      <c r="F353" s="87"/>
      <c r="G353" s="87"/>
      <c r="H353" s="87"/>
      <c r="I353" s="87"/>
      <c r="J353" s="87"/>
      <c r="K353" s="87"/>
      <c r="L353" s="87"/>
      <c r="M353" s="87"/>
      <c r="N353" s="87"/>
      <c r="O353" s="87"/>
      <c r="P353" s="87"/>
      <c r="Q353" s="87"/>
      <c r="R353" s="87"/>
      <c r="S353" s="87"/>
      <c r="T353" s="87"/>
      <c r="U353" s="87"/>
      <c r="V353" s="87"/>
      <c r="W353" s="87"/>
      <c r="X353" s="87"/>
      <c r="Y353" s="87"/>
      <c r="Z353" s="87"/>
      <c r="AA353" s="87"/>
      <c r="AB353" s="87"/>
      <c r="AC353" s="87"/>
      <c r="AD353" s="87"/>
      <c r="AE353" s="87"/>
      <c r="AF353" s="87"/>
      <c r="AG353" s="87"/>
      <c r="AH353" s="33"/>
    </row>
    <row r="354" customFormat="false" ht="12.75" hidden="false" customHeight="true" outlineLevel="0" collapsed="false">
      <c r="A354" s="87"/>
      <c r="B354" s="87"/>
      <c r="C354" s="88"/>
      <c r="D354" s="87"/>
      <c r="E354" s="87"/>
      <c r="F354" s="87"/>
      <c r="G354" s="87"/>
      <c r="H354" s="87"/>
      <c r="I354" s="87"/>
      <c r="J354" s="87"/>
      <c r="K354" s="87"/>
      <c r="L354" s="87"/>
      <c r="M354" s="87"/>
      <c r="N354" s="87"/>
      <c r="O354" s="87"/>
      <c r="P354" s="87"/>
      <c r="Q354" s="87"/>
      <c r="R354" s="87"/>
      <c r="S354" s="87"/>
      <c r="T354" s="87"/>
      <c r="U354" s="87"/>
      <c r="V354" s="87"/>
      <c r="W354" s="87"/>
      <c r="X354" s="87"/>
      <c r="Y354" s="87"/>
      <c r="Z354" s="87"/>
      <c r="AA354" s="87"/>
      <c r="AB354" s="87"/>
      <c r="AC354" s="87"/>
      <c r="AD354" s="87"/>
      <c r="AE354" s="87"/>
      <c r="AF354" s="87"/>
      <c r="AG354" s="87"/>
      <c r="AH354" s="33"/>
    </row>
    <row r="355" customFormat="false" ht="12.75" hidden="false" customHeight="true" outlineLevel="0" collapsed="false">
      <c r="A355" s="87"/>
      <c r="B355" s="87"/>
      <c r="C355" s="88"/>
      <c r="D355" s="87"/>
      <c r="E355" s="87"/>
      <c r="F355" s="87"/>
      <c r="G355" s="87"/>
      <c r="H355" s="87"/>
      <c r="I355" s="87"/>
      <c r="J355" s="87"/>
      <c r="K355" s="87"/>
      <c r="L355" s="87"/>
      <c r="M355" s="87"/>
      <c r="N355" s="87"/>
      <c r="O355" s="87"/>
      <c r="P355" s="87"/>
      <c r="Q355" s="87"/>
      <c r="R355" s="87"/>
      <c r="S355" s="87"/>
      <c r="T355" s="87"/>
      <c r="U355" s="87"/>
      <c r="V355" s="87"/>
      <c r="W355" s="87"/>
      <c r="X355" s="87"/>
      <c r="Y355" s="87"/>
      <c r="Z355" s="87"/>
      <c r="AA355" s="87"/>
      <c r="AB355" s="87"/>
      <c r="AC355" s="87"/>
      <c r="AD355" s="87"/>
      <c r="AE355" s="87"/>
      <c r="AF355" s="87"/>
      <c r="AG355" s="87"/>
      <c r="AH355" s="33"/>
    </row>
    <row r="356" customFormat="false" ht="12.75" hidden="false" customHeight="true" outlineLevel="0" collapsed="false">
      <c r="A356" s="87"/>
      <c r="B356" s="87"/>
      <c r="C356" s="88"/>
      <c r="D356" s="87"/>
      <c r="E356" s="87"/>
      <c r="F356" s="87"/>
      <c r="G356" s="87"/>
      <c r="H356" s="87"/>
      <c r="I356" s="87"/>
      <c r="J356" s="87"/>
      <c r="K356" s="87"/>
      <c r="L356" s="87"/>
      <c r="M356" s="87"/>
      <c r="N356" s="87"/>
      <c r="O356" s="87"/>
      <c r="P356" s="87"/>
      <c r="Q356" s="87"/>
      <c r="R356" s="87"/>
      <c r="S356" s="87"/>
      <c r="T356" s="87"/>
      <c r="U356" s="87"/>
      <c r="V356" s="87"/>
      <c r="W356" s="87"/>
      <c r="X356" s="87"/>
      <c r="Y356" s="87"/>
      <c r="Z356" s="87"/>
      <c r="AA356" s="87"/>
      <c r="AB356" s="87"/>
      <c r="AC356" s="87"/>
      <c r="AD356" s="87"/>
      <c r="AE356" s="87"/>
      <c r="AF356" s="87"/>
      <c r="AG356" s="87"/>
      <c r="AH356" s="33"/>
    </row>
    <row r="357" customFormat="false" ht="12.75" hidden="false" customHeight="true" outlineLevel="0" collapsed="false">
      <c r="A357" s="87"/>
      <c r="B357" s="87"/>
      <c r="C357" s="88"/>
      <c r="D357" s="87"/>
      <c r="E357" s="87"/>
      <c r="F357" s="87"/>
      <c r="G357" s="87"/>
      <c r="H357" s="87"/>
      <c r="I357" s="87"/>
      <c r="J357" s="87"/>
      <c r="K357" s="87"/>
      <c r="L357" s="87"/>
      <c r="M357" s="87"/>
      <c r="N357" s="87"/>
      <c r="O357" s="87"/>
      <c r="P357" s="87"/>
      <c r="Q357" s="87"/>
      <c r="R357" s="87"/>
      <c r="S357" s="87"/>
      <c r="T357" s="87"/>
      <c r="U357" s="87"/>
      <c r="V357" s="87"/>
      <c r="W357" s="87"/>
      <c r="X357" s="87"/>
      <c r="Y357" s="87"/>
      <c r="Z357" s="87"/>
      <c r="AA357" s="87"/>
      <c r="AB357" s="87"/>
      <c r="AC357" s="87"/>
      <c r="AD357" s="87"/>
      <c r="AE357" s="87"/>
      <c r="AF357" s="87"/>
      <c r="AG357" s="87"/>
      <c r="AH357" s="33"/>
    </row>
    <row r="358" customFormat="false" ht="12.75" hidden="false" customHeight="true" outlineLevel="0" collapsed="false">
      <c r="A358" s="87"/>
      <c r="B358" s="87"/>
      <c r="C358" s="88"/>
      <c r="D358" s="87"/>
      <c r="E358" s="87"/>
      <c r="F358" s="87"/>
      <c r="G358" s="87"/>
      <c r="H358" s="87"/>
      <c r="I358" s="87"/>
      <c r="J358" s="87"/>
      <c r="K358" s="87"/>
      <c r="L358" s="87"/>
      <c r="M358" s="87"/>
      <c r="N358" s="87"/>
      <c r="O358" s="87"/>
      <c r="P358" s="87"/>
      <c r="Q358" s="87"/>
      <c r="R358" s="87"/>
      <c r="S358" s="87"/>
      <c r="T358" s="87"/>
      <c r="U358" s="87"/>
      <c r="V358" s="87"/>
      <c r="W358" s="87"/>
      <c r="X358" s="87"/>
      <c r="Y358" s="87"/>
      <c r="Z358" s="87"/>
      <c r="AA358" s="87"/>
      <c r="AB358" s="87"/>
      <c r="AC358" s="87"/>
      <c r="AD358" s="87"/>
      <c r="AE358" s="87"/>
      <c r="AF358" s="87"/>
      <c r="AG358" s="87"/>
      <c r="AH358" s="33"/>
    </row>
    <row r="359" customFormat="false" ht="12.75" hidden="false" customHeight="true" outlineLevel="0" collapsed="false">
      <c r="A359" s="87"/>
      <c r="B359" s="87"/>
      <c r="C359" s="88"/>
      <c r="D359" s="87"/>
      <c r="E359" s="87"/>
      <c r="F359" s="87"/>
      <c r="G359" s="87"/>
      <c r="H359" s="87"/>
      <c r="I359" s="87"/>
      <c r="J359" s="87"/>
      <c r="K359" s="87"/>
      <c r="L359" s="87"/>
      <c r="M359" s="87"/>
      <c r="N359" s="87"/>
      <c r="O359" s="87"/>
      <c r="P359" s="87"/>
      <c r="Q359" s="87"/>
      <c r="R359" s="87"/>
      <c r="S359" s="87"/>
      <c r="T359" s="87"/>
      <c r="U359" s="87"/>
      <c r="V359" s="87"/>
      <c r="W359" s="87"/>
      <c r="X359" s="87"/>
      <c r="Y359" s="87"/>
      <c r="Z359" s="87"/>
      <c r="AA359" s="87"/>
      <c r="AB359" s="87"/>
      <c r="AC359" s="87"/>
      <c r="AD359" s="87"/>
      <c r="AE359" s="87"/>
      <c r="AF359" s="87"/>
      <c r="AG359" s="87"/>
      <c r="AH359" s="33"/>
    </row>
    <row r="360" customFormat="false" ht="12.75" hidden="false" customHeight="true" outlineLevel="0" collapsed="false">
      <c r="A360" s="87"/>
      <c r="B360" s="87"/>
      <c r="C360" s="88"/>
      <c r="D360" s="87"/>
      <c r="E360" s="87"/>
      <c r="F360" s="87"/>
      <c r="G360" s="87"/>
      <c r="H360" s="87"/>
      <c r="I360" s="87"/>
      <c r="J360" s="87"/>
      <c r="K360" s="87"/>
      <c r="L360" s="87"/>
      <c r="M360" s="87"/>
      <c r="N360" s="87"/>
      <c r="O360" s="87"/>
      <c r="P360" s="87"/>
      <c r="Q360" s="87"/>
      <c r="R360" s="87"/>
      <c r="S360" s="87"/>
      <c r="T360" s="87"/>
      <c r="U360" s="87"/>
      <c r="V360" s="87"/>
      <c r="W360" s="87"/>
      <c r="X360" s="87"/>
      <c r="Y360" s="87"/>
      <c r="Z360" s="87"/>
      <c r="AA360" s="87"/>
      <c r="AB360" s="87"/>
      <c r="AC360" s="87"/>
      <c r="AD360" s="87"/>
      <c r="AE360" s="87"/>
      <c r="AF360" s="87"/>
      <c r="AG360" s="87"/>
      <c r="AH360" s="33"/>
    </row>
    <row r="361" customFormat="false" ht="12.75" hidden="false" customHeight="true" outlineLevel="0" collapsed="false">
      <c r="A361" s="87"/>
      <c r="B361" s="87"/>
      <c r="C361" s="88"/>
      <c r="D361" s="87"/>
      <c r="E361" s="87"/>
      <c r="F361" s="87"/>
      <c r="G361" s="87"/>
      <c r="H361" s="87"/>
      <c r="I361" s="87"/>
      <c r="J361" s="87"/>
      <c r="K361" s="87"/>
      <c r="L361" s="87"/>
      <c r="M361" s="87"/>
      <c r="N361" s="87"/>
      <c r="O361" s="87"/>
      <c r="P361" s="87"/>
      <c r="Q361" s="87"/>
      <c r="R361" s="87"/>
      <c r="S361" s="87"/>
      <c r="T361" s="87"/>
      <c r="U361" s="87"/>
      <c r="V361" s="87"/>
      <c r="W361" s="87"/>
      <c r="X361" s="87"/>
      <c r="Y361" s="87"/>
      <c r="Z361" s="87"/>
      <c r="AA361" s="87"/>
      <c r="AB361" s="87"/>
      <c r="AC361" s="87"/>
      <c r="AD361" s="87"/>
      <c r="AE361" s="87"/>
      <c r="AF361" s="87"/>
      <c r="AG361" s="87"/>
      <c r="AH361" s="33"/>
    </row>
    <row r="362" customFormat="false" ht="12.75" hidden="false" customHeight="true" outlineLevel="0" collapsed="false">
      <c r="A362" s="87"/>
      <c r="B362" s="87"/>
      <c r="C362" s="88"/>
      <c r="D362" s="87"/>
      <c r="E362" s="87"/>
      <c r="F362" s="87"/>
      <c r="G362" s="87"/>
      <c r="H362" s="87"/>
      <c r="I362" s="87"/>
      <c r="J362" s="87"/>
      <c r="K362" s="87"/>
      <c r="L362" s="87"/>
      <c r="M362" s="87"/>
      <c r="N362" s="87"/>
      <c r="O362" s="87"/>
      <c r="P362" s="87"/>
      <c r="Q362" s="87"/>
      <c r="R362" s="87"/>
      <c r="S362" s="87"/>
      <c r="T362" s="87"/>
      <c r="U362" s="87"/>
      <c r="V362" s="87"/>
      <c r="W362" s="87"/>
      <c r="X362" s="87"/>
      <c r="Y362" s="87"/>
      <c r="Z362" s="87"/>
      <c r="AA362" s="87"/>
      <c r="AB362" s="87"/>
      <c r="AC362" s="87"/>
      <c r="AD362" s="87"/>
      <c r="AE362" s="87"/>
      <c r="AF362" s="87"/>
      <c r="AG362" s="87"/>
      <c r="AH362" s="33"/>
    </row>
    <row r="363" customFormat="false" ht="12.75" hidden="false" customHeight="true" outlineLevel="0" collapsed="false">
      <c r="A363" s="87"/>
      <c r="B363" s="87"/>
      <c r="C363" s="88"/>
      <c r="D363" s="87"/>
      <c r="E363" s="87"/>
      <c r="F363" s="87"/>
      <c r="G363" s="87"/>
      <c r="H363" s="87"/>
      <c r="I363" s="87"/>
      <c r="J363" s="87"/>
      <c r="K363" s="87"/>
      <c r="L363" s="87"/>
      <c r="M363" s="87"/>
      <c r="N363" s="87"/>
      <c r="O363" s="87"/>
      <c r="P363" s="87"/>
      <c r="Q363" s="87"/>
      <c r="R363" s="87"/>
      <c r="S363" s="87"/>
      <c r="T363" s="87"/>
      <c r="U363" s="87"/>
      <c r="V363" s="87"/>
      <c r="W363" s="87"/>
      <c r="X363" s="87"/>
      <c r="Y363" s="87"/>
      <c r="Z363" s="87"/>
      <c r="AA363" s="87"/>
      <c r="AB363" s="87"/>
      <c r="AC363" s="87"/>
      <c r="AD363" s="87"/>
      <c r="AE363" s="87"/>
      <c r="AF363" s="87"/>
      <c r="AG363" s="87"/>
      <c r="AH363" s="33"/>
    </row>
    <row r="364" customFormat="false" ht="12.75" hidden="false" customHeight="true" outlineLevel="0" collapsed="false">
      <c r="A364" s="87"/>
      <c r="B364" s="87"/>
      <c r="C364" s="88"/>
      <c r="D364" s="87"/>
      <c r="E364" s="87"/>
      <c r="F364" s="87"/>
      <c r="G364" s="87"/>
      <c r="H364" s="87"/>
      <c r="I364" s="87"/>
      <c r="J364" s="87"/>
      <c r="K364" s="87"/>
      <c r="L364" s="87"/>
      <c r="M364" s="87"/>
      <c r="N364" s="87"/>
      <c r="O364" s="87"/>
      <c r="P364" s="87"/>
      <c r="Q364" s="87"/>
      <c r="R364" s="87"/>
      <c r="S364" s="87"/>
      <c r="T364" s="87"/>
      <c r="U364" s="87"/>
      <c r="V364" s="87"/>
      <c r="W364" s="87"/>
      <c r="X364" s="87"/>
      <c r="Y364" s="87"/>
      <c r="Z364" s="87"/>
      <c r="AA364" s="87"/>
      <c r="AB364" s="87"/>
      <c r="AC364" s="87"/>
      <c r="AD364" s="87"/>
      <c r="AE364" s="87"/>
      <c r="AF364" s="87"/>
      <c r="AG364" s="87"/>
      <c r="AH364" s="33"/>
    </row>
    <row r="365" customFormat="false" ht="12.75" hidden="false" customHeight="true" outlineLevel="0" collapsed="false">
      <c r="A365" s="87"/>
      <c r="B365" s="87"/>
      <c r="C365" s="88"/>
      <c r="D365" s="87"/>
      <c r="E365" s="87"/>
      <c r="F365" s="87"/>
      <c r="G365" s="87"/>
      <c r="H365" s="87"/>
      <c r="I365" s="87"/>
      <c r="J365" s="87"/>
      <c r="K365" s="87"/>
      <c r="L365" s="87"/>
      <c r="M365" s="87"/>
      <c r="N365" s="87"/>
      <c r="O365" s="87"/>
      <c r="P365" s="87"/>
      <c r="Q365" s="87"/>
      <c r="R365" s="87"/>
      <c r="S365" s="87"/>
      <c r="T365" s="87"/>
      <c r="U365" s="87"/>
      <c r="V365" s="87"/>
      <c r="W365" s="87"/>
      <c r="X365" s="87"/>
      <c r="Y365" s="87"/>
      <c r="Z365" s="87"/>
      <c r="AA365" s="87"/>
      <c r="AB365" s="87"/>
      <c r="AC365" s="87"/>
      <c r="AD365" s="87"/>
      <c r="AE365" s="87"/>
      <c r="AF365" s="87"/>
      <c r="AG365" s="87"/>
      <c r="AH365" s="33"/>
    </row>
    <row r="366" customFormat="false" ht="12.75" hidden="false" customHeight="true" outlineLevel="0" collapsed="false">
      <c r="A366" s="87"/>
      <c r="B366" s="87"/>
      <c r="C366" s="88"/>
      <c r="D366" s="87"/>
      <c r="E366" s="87"/>
      <c r="F366" s="87"/>
      <c r="G366" s="87"/>
      <c r="H366" s="87"/>
      <c r="I366" s="87"/>
      <c r="J366" s="87"/>
      <c r="K366" s="87"/>
      <c r="L366" s="87"/>
      <c r="M366" s="87"/>
      <c r="N366" s="87"/>
      <c r="O366" s="87"/>
      <c r="P366" s="87"/>
      <c r="Q366" s="87"/>
      <c r="R366" s="87"/>
      <c r="S366" s="87"/>
      <c r="T366" s="87"/>
      <c r="U366" s="87"/>
      <c r="V366" s="87"/>
      <c r="W366" s="87"/>
      <c r="X366" s="87"/>
      <c r="Y366" s="87"/>
      <c r="Z366" s="87"/>
      <c r="AA366" s="87"/>
      <c r="AB366" s="87"/>
      <c r="AC366" s="87"/>
      <c r="AD366" s="87"/>
      <c r="AE366" s="87"/>
      <c r="AF366" s="87"/>
      <c r="AG366" s="87"/>
      <c r="AH366" s="33"/>
    </row>
    <row r="367" customFormat="false" ht="12.75" hidden="false" customHeight="true" outlineLevel="0" collapsed="false">
      <c r="A367" s="87"/>
      <c r="B367" s="87"/>
      <c r="C367" s="88"/>
      <c r="D367" s="87"/>
      <c r="E367" s="87"/>
      <c r="F367" s="87"/>
      <c r="G367" s="87"/>
      <c r="H367" s="87"/>
      <c r="I367" s="87"/>
      <c r="J367" s="87"/>
      <c r="K367" s="87"/>
      <c r="L367" s="87"/>
      <c r="M367" s="87"/>
      <c r="N367" s="87"/>
      <c r="O367" s="87"/>
      <c r="P367" s="87"/>
      <c r="Q367" s="87"/>
      <c r="R367" s="87"/>
      <c r="S367" s="87"/>
      <c r="T367" s="87"/>
      <c r="U367" s="87"/>
      <c r="V367" s="87"/>
      <c r="W367" s="87"/>
      <c r="X367" s="87"/>
      <c r="Y367" s="87"/>
      <c r="Z367" s="87"/>
      <c r="AA367" s="87"/>
      <c r="AB367" s="87"/>
      <c r="AC367" s="87"/>
      <c r="AD367" s="87"/>
      <c r="AE367" s="87"/>
      <c r="AF367" s="87"/>
      <c r="AG367" s="87"/>
      <c r="AH367" s="33"/>
    </row>
    <row r="368" customFormat="false" ht="12.75" hidden="false" customHeight="true" outlineLevel="0" collapsed="false">
      <c r="A368" s="87"/>
      <c r="B368" s="87"/>
      <c r="C368" s="88"/>
      <c r="D368" s="87"/>
      <c r="E368" s="87"/>
      <c r="F368" s="87"/>
      <c r="G368" s="87"/>
      <c r="H368" s="87"/>
      <c r="I368" s="87"/>
      <c r="J368" s="87"/>
      <c r="K368" s="87"/>
      <c r="L368" s="87"/>
      <c r="M368" s="87"/>
      <c r="N368" s="87"/>
      <c r="O368" s="87"/>
      <c r="P368" s="87"/>
      <c r="Q368" s="87"/>
      <c r="R368" s="87"/>
      <c r="S368" s="87"/>
      <c r="T368" s="87"/>
      <c r="U368" s="87"/>
      <c r="V368" s="87"/>
      <c r="W368" s="87"/>
      <c r="X368" s="87"/>
      <c r="Y368" s="87"/>
      <c r="Z368" s="87"/>
      <c r="AA368" s="87"/>
      <c r="AB368" s="87"/>
      <c r="AC368" s="87"/>
      <c r="AD368" s="87"/>
      <c r="AE368" s="87"/>
      <c r="AF368" s="87"/>
      <c r="AG368" s="87"/>
      <c r="AH368" s="33"/>
    </row>
    <row r="369" customFormat="false" ht="12.75" hidden="false" customHeight="true" outlineLevel="0" collapsed="false">
      <c r="A369" s="87"/>
      <c r="B369" s="87"/>
      <c r="C369" s="88"/>
      <c r="D369" s="87"/>
      <c r="E369" s="87"/>
      <c r="F369" s="87"/>
      <c r="G369" s="87"/>
      <c r="H369" s="87"/>
      <c r="I369" s="87"/>
      <c r="J369" s="87"/>
      <c r="K369" s="87"/>
      <c r="L369" s="87"/>
      <c r="M369" s="87"/>
      <c r="N369" s="87"/>
      <c r="O369" s="87"/>
      <c r="P369" s="87"/>
      <c r="Q369" s="87"/>
      <c r="R369" s="87"/>
      <c r="S369" s="87"/>
      <c r="T369" s="87"/>
      <c r="U369" s="87"/>
      <c r="V369" s="87"/>
      <c r="W369" s="87"/>
      <c r="X369" s="87"/>
      <c r="Y369" s="87"/>
      <c r="Z369" s="87"/>
      <c r="AA369" s="87"/>
      <c r="AB369" s="87"/>
      <c r="AC369" s="87"/>
      <c r="AD369" s="87"/>
      <c r="AE369" s="87"/>
      <c r="AF369" s="87"/>
      <c r="AG369" s="87"/>
      <c r="AH369" s="33"/>
    </row>
    <row r="370" customFormat="false" ht="12.75" hidden="false" customHeight="true" outlineLevel="0" collapsed="false">
      <c r="A370" s="87"/>
      <c r="B370" s="87"/>
      <c r="C370" s="88"/>
      <c r="D370" s="87"/>
      <c r="E370" s="87"/>
      <c r="F370" s="87"/>
      <c r="G370" s="87"/>
      <c r="H370" s="87"/>
      <c r="I370" s="87"/>
      <c r="J370" s="87"/>
      <c r="K370" s="87"/>
      <c r="L370" s="87"/>
      <c r="M370" s="87"/>
      <c r="N370" s="87"/>
      <c r="O370" s="87"/>
      <c r="P370" s="87"/>
      <c r="Q370" s="87"/>
      <c r="R370" s="87"/>
      <c r="S370" s="87"/>
      <c r="T370" s="87"/>
      <c r="U370" s="87"/>
      <c r="V370" s="87"/>
      <c r="W370" s="87"/>
      <c r="X370" s="87"/>
      <c r="Y370" s="87"/>
      <c r="Z370" s="87"/>
      <c r="AA370" s="87"/>
      <c r="AB370" s="87"/>
      <c r="AC370" s="87"/>
      <c r="AD370" s="87"/>
      <c r="AE370" s="87"/>
      <c r="AF370" s="87"/>
      <c r="AG370" s="87"/>
      <c r="AH370" s="33"/>
    </row>
    <row r="371" customFormat="false" ht="12.75" hidden="false" customHeight="true" outlineLevel="0" collapsed="false">
      <c r="A371" s="87"/>
      <c r="B371" s="87"/>
      <c r="C371" s="88"/>
      <c r="D371" s="87"/>
      <c r="E371" s="87"/>
      <c r="F371" s="87"/>
      <c r="G371" s="87"/>
      <c r="H371" s="87"/>
      <c r="I371" s="87"/>
      <c r="J371" s="87"/>
      <c r="K371" s="87"/>
      <c r="L371" s="87"/>
      <c r="M371" s="87"/>
      <c r="N371" s="87"/>
      <c r="O371" s="87"/>
      <c r="P371" s="87"/>
      <c r="Q371" s="87"/>
      <c r="R371" s="87"/>
      <c r="S371" s="87"/>
      <c r="T371" s="87"/>
      <c r="U371" s="87"/>
      <c r="V371" s="87"/>
      <c r="W371" s="87"/>
      <c r="X371" s="87"/>
      <c r="Y371" s="87"/>
      <c r="Z371" s="87"/>
      <c r="AA371" s="87"/>
      <c r="AB371" s="87"/>
      <c r="AC371" s="87"/>
      <c r="AD371" s="87"/>
      <c r="AE371" s="87"/>
      <c r="AF371" s="87"/>
      <c r="AG371" s="87"/>
      <c r="AH371" s="33"/>
    </row>
    <row r="372" customFormat="false" ht="12.75" hidden="false" customHeight="true" outlineLevel="0" collapsed="false">
      <c r="A372" s="87"/>
      <c r="B372" s="87"/>
      <c r="C372" s="88"/>
      <c r="D372" s="87"/>
      <c r="E372" s="87"/>
      <c r="F372" s="87"/>
      <c r="G372" s="87"/>
      <c r="H372" s="87"/>
      <c r="I372" s="87"/>
      <c r="J372" s="87"/>
      <c r="K372" s="87"/>
      <c r="L372" s="87"/>
      <c r="M372" s="87"/>
      <c r="N372" s="87"/>
      <c r="O372" s="87"/>
      <c r="P372" s="87"/>
      <c r="Q372" s="87"/>
      <c r="R372" s="87"/>
      <c r="S372" s="87"/>
      <c r="T372" s="87"/>
      <c r="U372" s="87"/>
      <c r="V372" s="87"/>
      <c r="W372" s="87"/>
      <c r="X372" s="87"/>
      <c r="Y372" s="87"/>
      <c r="Z372" s="87"/>
      <c r="AA372" s="87"/>
      <c r="AB372" s="87"/>
      <c r="AC372" s="87"/>
      <c r="AD372" s="87"/>
      <c r="AE372" s="87"/>
      <c r="AF372" s="87"/>
      <c r="AG372" s="87"/>
      <c r="AH372" s="33"/>
    </row>
    <row r="373" customFormat="false" ht="12.75" hidden="false" customHeight="true" outlineLevel="0" collapsed="false">
      <c r="A373" s="87"/>
      <c r="B373" s="87"/>
      <c r="C373" s="88"/>
      <c r="D373" s="87"/>
      <c r="E373" s="87"/>
      <c r="F373" s="87"/>
      <c r="G373" s="87"/>
      <c r="H373" s="87"/>
      <c r="I373" s="87"/>
      <c r="J373" s="87"/>
      <c r="K373" s="87"/>
      <c r="L373" s="87"/>
      <c r="M373" s="87"/>
      <c r="N373" s="87"/>
      <c r="O373" s="87"/>
      <c r="P373" s="87"/>
      <c r="Q373" s="87"/>
      <c r="R373" s="87"/>
      <c r="S373" s="87"/>
      <c r="T373" s="87"/>
      <c r="U373" s="87"/>
      <c r="V373" s="87"/>
      <c r="W373" s="87"/>
      <c r="X373" s="87"/>
      <c r="Y373" s="87"/>
      <c r="Z373" s="87"/>
      <c r="AA373" s="87"/>
      <c r="AB373" s="87"/>
      <c r="AC373" s="87"/>
      <c r="AD373" s="87"/>
      <c r="AE373" s="87"/>
      <c r="AF373" s="87"/>
      <c r="AG373" s="87"/>
      <c r="AH373" s="33"/>
    </row>
    <row r="374" customFormat="false" ht="12.75" hidden="false" customHeight="true" outlineLevel="0" collapsed="false">
      <c r="A374" s="87"/>
      <c r="B374" s="87"/>
      <c r="C374" s="88"/>
      <c r="D374" s="87"/>
      <c r="E374" s="87"/>
      <c r="F374" s="87"/>
      <c r="G374" s="87"/>
      <c r="H374" s="87"/>
      <c r="I374" s="87"/>
      <c r="J374" s="87"/>
      <c r="K374" s="87"/>
      <c r="L374" s="87"/>
      <c r="M374" s="87"/>
      <c r="N374" s="87"/>
      <c r="O374" s="87"/>
      <c r="P374" s="87"/>
      <c r="Q374" s="87"/>
      <c r="R374" s="87"/>
      <c r="S374" s="87"/>
      <c r="T374" s="87"/>
      <c r="U374" s="87"/>
      <c r="V374" s="87"/>
      <c r="W374" s="87"/>
      <c r="X374" s="87"/>
      <c r="Y374" s="87"/>
      <c r="Z374" s="87"/>
      <c r="AA374" s="87"/>
      <c r="AB374" s="87"/>
      <c r="AC374" s="87"/>
      <c r="AD374" s="87"/>
      <c r="AE374" s="87"/>
      <c r="AF374" s="87"/>
      <c r="AG374" s="87"/>
      <c r="AH374" s="33"/>
    </row>
    <row r="375" customFormat="false" ht="12.75" hidden="false" customHeight="true" outlineLevel="0" collapsed="false">
      <c r="A375" s="87"/>
      <c r="B375" s="87"/>
      <c r="C375" s="88"/>
      <c r="D375" s="87"/>
      <c r="E375" s="87"/>
      <c r="F375" s="87"/>
      <c r="G375" s="87"/>
      <c r="H375" s="87"/>
      <c r="I375" s="87"/>
      <c r="J375" s="87"/>
      <c r="K375" s="87"/>
      <c r="L375" s="87"/>
      <c r="M375" s="87"/>
      <c r="N375" s="87"/>
      <c r="O375" s="87"/>
      <c r="P375" s="87"/>
      <c r="Q375" s="87"/>
      <c r="R375" s="87"/>
      <c r="S375" s="87"/>
      <c r="T375" s="87"/>
      <c r="U375" s="87"/>
      <c r="V375" s="87"/>
      <c r="W375" s="87"/>
      <c r="X375" s="87"/>
      <c r="Y375" s="87"/>
      <c r="Z375" s="87"/>
      <c r="AA375" s="87"/>
      <c r="AB375" s="87"/>
      <c r="AC375" s="87"/>
      <c r="AD375" s="87"/>
      <c r="AE375" s="87"/>
      <c r="AF375" s="87"/>
      <c r="AG375" s="87"/>
      <c r="AH375" s="33"/>
    </row>
    <row r="376" customFormat="false" ht="12.75" hidden="false" customHeight="true" outlineLevel="0" collapsed="false">
      <c r="A376" s="87"/>
      <c r="B376" s="87"/>
      <c r="C376" s="88"/>
      <c r="D376" s="87"/>
      <c r="E376" s="87"/>
      <c r="F376" s="87"/>
      <c r="G376" s="87"/>
      <c r="H376" s="87"/>
      <c r="I376" s="87"/>
      <c r="J376" s="87"/>
      <c r="K376" s="87"/>
      <c r="L376" s="87"/>
      <c r="M376" s="87"/>
      <c r="N376" s="87"/>
      <c r="O376" s="87"/>
      <c r="P376" s="87"/>
      <c r="Q376" s="87"/>
      <c r="R376" s="87"/>
      <c r="S376" s="87"/>
      <c r="T376" s="87"/>
      <c r="U376" s="87"/>
      <c r="V376" s="87"/>
      <c r="W376" s="87"/>
      <c r="X376" s="87"/>
      <c r="Y376" s="87"/>
      <c r="Z376" s="87"/>
      <c r="AA376" s="87"/>
      <c r="AB376" s="87"/>
      <c r="AC376" s="87"/>
      <c r="AD376" s="87"/>
      <c r="AE376" s="87"/>
      <c r="AF376" s="87"/>
      <c r="AG376" s="87"/>
      <c r="AH376" s="33"/>
    </row>
    <row r="377" customFormat="false" ht="12.75" hidden="false" customHeight="true" outlineLevel="0" collapsed="false">
      <c r="A377" s="87"/>
      <c r="B377" s="87"/>
      <c r="C377" s="88"/>
      <c r="D377" s="87"/>
      <c r="E377" s="87"/>
      <c r="F377" s="87"/>
      <c r="G377" s="87"/>
      <c r="H377" s="87"/>
      <c r="I377" s="87"/>
      <c r="J377" s="87"/>
      <c r="K377" s="87"/>
      <c r="L377" s="87"/>
      <c r="M377" s="87"/>
      <c r="N377" s="87"/>
      <c r="O377" s="87"/>
      <c r="P377" s="87"/>
      <c r="Q377" s="87"/>
      <c r="R377" s="87"/>
      <c r="S377" s="87"/>
      <c r="T377" s="87"/>
      <c r="U377" s="87"/>
      <c r="V377" s="87"/>
      <c r="W377" s="87"/>
      <c r="X377" s="87"/>
      <c r="Y377" s="87"/>
      <c r="Z377" s="87"/>
      <c r="AA377" s="87"/>
      <c r="AB377" s="87"/>
      <c r="AC377" s="87"/>
      <c r="AD377" s="87"/>
      <c r="AE377" s="87"/>
      <c r="AF377" s="87"/>
      <c r="AG377" s="87"/>
      <c r="AH377" s="33"/>
    </row>
    <row r="378" customFormat="false" ht="12.75" hidden="false" customHeight="true" outlineLevel="0" collapsed="false">
      <c r="A378" s="87"/>
      <c r="B378" s="87"/>
      <c r="C378" s="88"/>
      <c r="D378" s="87"/>
      <c r="E378" s="87"/>
      <c r="F378" s="87"/>
      <c r="G378" s="87"/>
      <c r="H378" s="87"/>
      <c r="I378" s="87"/>
      <c r="J378" s="87"/>
      <c r="K378" s="87"/>
      <c r="L378" s="87"/>
      <c r="M378" s="87"/>
      <c r="N378" s="87"/>
      <c r="O378" s="87"/>
      <c r="P378" s="87"/>
      <c r="Q378" s="87"/>
      <c r="R378" s="87"/>
      <c r="S378" s="87"/>
      <c r="T378" s="87"/>
      <c r="U378" s="87"/>
      <c r="V378" s="87"/>
      <c r="W378" s="87"/>
      <c r="X378" s="87"/>
      <c r="Y378" s="87"/>
      <c r="Z378" s="87"/>
      <c r="AA378" s="87"/>
      <c r="AB378" s="87"/>
      <c r="AC378" s="87"/>
      <c r="AD378" s="87"/>
      <c r="AE378" s="87"/>
      <c r="AF378" s="87"/>
      <c r="AG378" s="87"/>
      <c r="AH378" s="33"/>
    </row>
    <row r="379" customFormat="false" ht="12.75" hidden="false" customHeight="true" outlineLevel="0" collapsed="false">
      <c r="A379" s="87"/>
      <c r="B379" s="87"/>
      <c r="C379" s="88"/>
      <c r="D379" s="87"/>
      <c r="E379" s="87"/>
      <c r="F379" s="87"/>
      <c r="G379" s="87"/>
      <c r="H379" s="87"/>
      <c r="I379" s="87"/>
      <c r="J379" s="87"/>
      <c r="K379" s="87"/>
      <c r="L379" s="87"/>
      <c r="M379" s="87"/>
      <c r="N379" s="87"/>
      <c r="O379" s="87"/>
      <c r="P379" s="87"/>
      <c r="Q379" s="87"/>
      <c r="R379" s="87"/>
      <c r="S379" s="87"/>
      <c r="T379" s="87"/>
      <c r="U379" s="87"/>
      <c r="V379" s="87"/>
      <c r="W379" s="87"/>
      <c r="X379" s="87"/>
      <c r="Y379" s="87"/>
      <c r="Z379" s="87"/>
      <c r="AA379" s="87"/>
      <c r="AB379" s="87"/>
      <c r="AC379" s="87"/>
      <c r="AD379" s="87"/>
      <c r="AE379" s="87"/>
      <c r="AF379" s="87"/>
      <c r="AG379" s="87"/>
      <c r="AH379" s="33"/>
    </row>
    <row r="380" customFormat="false" ht="12.75" hidden="false" customHeight="true" outlineLevel="0" collapsed="false">
      <c r="A380" s="87"/>
      <c r="B380" s="87"/>
      <c r="C380" s="88"/>
      <c r="D380" s="87"/>
      <c r="E380" s="87"/>
      <c r="F380" s="87"/>
      <c r="G380" s="87"/>
      <c r="H380" s="87"/>
      <c r="I380" s="87"/>
      <c r="J380" s="87"/>
      <c r="K380" s="87"/>
      <c r="L380" s="87"/>
      <c r="M380" s="87"/>
      <c r="N380" s="87"/>
      <c r="O380" s="87"/>
      <c r="P380" s="87"/>
      <c r="Q380" s="87"/>
      <c r="R380" s="87"/>
      <c r="S380" s="87"/>
      <c r="T380" s="87"/>
      <c r="U380" s="87"/>
      <c r="V380" s="87"/>
      <c r="W380" s="87"/>
      <c r="X380" s="87"/>
      <c r="Y380" s="87"/>
      <c r="Z380" s="87"/>
      <c r="AA380" s="87"/>
      <c r="AB380" s="87"/>
      <c r="AC380" s="87"/>
      <c r="AD380" s="87"/>
      <c r="AE380" s="87"/>
      <c r="AF380" s="87"/>
      <c r="AG380" s="87"/>
      <c r="AH380" s="33"/>
    </row>
    <row r="381" customFormat="false" ht="12.75" hidden="false" customHeight="true" outlineLevel="0" collapsed="false">
      <c r="A381" s="87"/>
      <c r="B381" s="87"/>
      <c r="C381" s="88"/>
      <c r="D381" s="87"/>
      <c r="E381" s="87"/>
      <c r="F381" s="87"/>
      <c r="G381" s="87"/>
      <c r="H381" s="87"/>
      <c r="I381" s="87"/>
      <c r="J381" s="87"/>
      <c r="K381" s="87"/>
      <c r="L381" s="87"/>
      <c r="M381" s="87"/>
      <c r="N381" s="87"/>
      <c r="O381" s="87"/>
      <c r="P381" s="87"/>
      <c r="Q381" s="87"/>
      <c r="R381" s="87"/>
      <c r="S381" s="87"/>
      <c r="T381" s="87"/>
      <c r="U381" s="87"/>
      <c r="V381" s="87"/>
      <c r="W381" s="87"/>
      <c r="X381" s="87"/>
      <c r="Y381" s="87"/>
      <c r="Z381" s="87"/>
      <c r="AA381" s="87"/>
      <c r="AB381" s="87"/>
      <c r="AC381" s="87"/>
      <c r="AD381" s="87"/>
      <c r="AE381" s="87"/>
      <c r="AF381" s="87"/>
      <c r="AG381" s="87"/>
      <c r="AH381" s="33"/>
    </row>
    <row r="382" customFormat="false" ht="12.75" hidden="false" customHeight="true" outlineLevel="0" collapsed="false">
      <c r="A382" s="87"/>
      <c r="B382" s="87"/>
      <c r="C382" s="88"/>
      <c r="D382" s="87"/>
      <c r="E382" s="87"/>
      <c r="F382" s="87"/>
      <c r="G382" s="87"/>
      <c r="H382" s="87"/>
      <c r="I382" s="87"/>
      <c r="J382" s="87"/>
      <c r="K382" s="87"/>
      <c r="L382" s="87"/>
      <c r="M382" s="87"/>
      <c r="N382" s="87"/>
      <c r="O382" s="87"/>
      <c r="P382" s="87"/>
      <c r="Q382" s="87"/>
      <c r="R382" s="87"/>
      <c r="S382" s="87"/>
      <c r="T382" s="87"/>
      <c r="U382" s="87"/>
      <c r="V382" s="87"/>
      <c r="W382" s="87"/>
      <c r="X382" s="87"/>
      <c r="Y382" s="87"/>
      <c r="Z382" s="87"/>
      <c r="AA382" s="87"/>
      <c r="AB382" s="87"/>
      <c r="AC382" s="87"/>
      <c r="AD382" s="87"/>
      <c r="AE382" s="87"/>
      <c r="AF382" s="87"/>
      <c r="AG382" s="87"/>
      <c r="AH382" s="33"/>
    </row>
    <row r="383" customFormat="false" ht="12.75" hidden="false" customHeight="true" outlineLevel="0" collapsed="false">
      <c r="A383" s="87"/>
      <c r="B383" s="87"/>
      <c r="C383" s="88"/>
      <c r="D383" s="87"/>
      <c r="E383" s="87"/>
      <c r="F383" s="87"/>
      <c r="G383" s="87"/>
      <c r="H383" s="87"/>
      <c r="I383" s="87"/>
      <c r="J383" s="87"/>
      <c r="K383" s="87"/>
      <c r="L383" s="87"/>
      <c r="M383" s="87"/>
      <c r="N383" s="87"/>
      <c r="O383" s="87"/>
      <c r="P383" s="87"/>
      <c r="Q383" s="87"/>
      <c r="R383" s="87"/>
      <c r="S383" s="87"/>
      <c r="T383" s="87"/>
      <c r="U383" s="87"/>
      <c r="V383" s="87"/>
      <c r="W383" s="87"/>
      <c r="X383" s="87"/>
      <c r="Y383" s="87"/>
      <c r="Z383" s="87"/>
      <c r="AA383" s="87"/>
      <c r="AB383" s="87"/>
      <c r="AC383" s="87"/>
      <c r="AD383" s="87"/>
      <c r="AE383" s="87"/>
      <c r="AF383" s="87"/>
      <c r="AG383" s="87"/>
      <c r="AH383" s="33"/>
    </row>
    <row r="384" customFormat="false" ht="12.75" hidden="false" customHeight="true" outlineLevel="0" collapsed="false">
      <c r="A384" s="87"/>
      <c r="B384" s="87"/>
      <c r="C384" s="88"/>
      <c r="D384" s="87"/>
      <c r="E384" s="87"/>
      <c r="F384" s="87"/>
      <c r="G384" s="87"/>
      <c r="H384" s="87"/>
      <c r="I384" s="87"/>
      <c r="J384" s="87"/>
      <c r="K384" s="87"/>
      <c r="L384" s="87"/>
      <c r="M384" s="87"/>
      <c r="N384" s="87"/>
      <c r="O384" s="87"/>
      <c r="P384" s="87"/>
      <c r="Q384" s="87"/>
      <c r="R384" s="87"/>
      <c r="S384" s="87"/>
      <c r="T384" s="87"/>
      <c r="U384" s="87"/>
      <c r="V384" s="87"/>
      <c r="W384" s="87"/>
      <c r="X384" s="87"/>
      <c r="Y384" s="87"/>
      <c r="Z384" s="87"/>
      <c r="AA384" s="87"/>
      <c r="AB384" s="87"/>
      <c r="AC384" s="87"/>
      <c r="AD384" s="87"/>
      <c r="AE384" s="87"/>
      <c r="AF384" s="87"/>
      <c r="AG384" s="87"/>
      <c r="AH384" s="33"/>
    </row>
    <row r="385" customFormat="false" ht="12.75" hidden="false" customHeight="true" outlineLevel="0" collapsed="false">
      <c r="A385" s="87"/>
      <c r="B385" s="87"/>
      <c r="C385" s="88"/>
      <c r="D385" s="87"/>
      <c r="E385" s="87"/>
      <c r="F385" s="87"/>
      <c r="G385" s="87"/>
      <c r="H385" s="87"/>
      <c r="I385" s="87"/>
      <c r="J385" s="87"/>
      <c r="K385" s="87"/>
      <c r="L385" s="87"/>
      <c r="M385" s="87"/>
      <c r="N385" s="87"/>
      <c r="O385" s="87"/>
      <c r="P385" s="87"/>
      <c r="Q385" s="87"/>
      <c r="R385" s="87"/>
      <c r="S385" s="87"/>
      <c r="T385" s="87"/>
      <c r="U385" s="87"/>
      <c r="V385" s="87"/>
      <c r="W385" s="87"/>
      <c r="X385" s="87"/>
      <c r="Y385" s="87"/>
      <c r="Z385" s="87"/>
      <c r="AA385" s="87"/>
      <c r="AB385" s="87"/>
      <c r="AC385" s="87"/>
      <c r="AD385" s="87"/>
      <c r="AE385" s="87"/>
      <c r="AF385" s="87"/>
      <c r="AG385" s="87"/>
      <c r="AH385" s="33"/>
    </row>
    <row r="386" customFormat="false" ht="12.75" hidden="false" customHeight="true" outlineLevel="0" collapsed="false">
      <c r="A386" s="87"/>
      <c r="B386" s="87"/>
      <c r="C386" s="88"/>
      <c r="D386" s="87"/>
      <c r="E386" s="87"/>
      <c r="F386" s="87"/>
      <c r="G386" s="87"/>
      <c r="H386" s="87"/>
      <c r="I386" s="87"/>
      <c r="J386" s="87"/>
      <c r="K386" s="87"/>
      <c r="L386" s="87"/>
      <c r="M386" s="87"/>
      <c r="N386" s="87"/>
      <c r="O386" s="87"/>
      <c r="P386" s="87"/>
      <c r="Q386" s="87"/>
      <c r="R386" s="87"/>
      <c r="S386" s="87"/>
      <c r="T386" s="87"/>
      <c r="U386" s="87"/>
      <c r="V386" s="87"/>
      <c r="W386" s="87"/>
      <c r="X386" s="87"/>
      <c r="Y386" s="87"/>
      <c r="Z386" s="87"/>
      <c r="AA386" s="87"/>
      <c r="AB386" s="87"/>
      <c r="AC386" s="87"/>
      <c r="AD386" s="87"/>
      <c r="AE386" s="87"/>
      <c r="AF386" s="87"/>
      <c r="AG386" s="87"/>
      <c r="AH386" s="33"/>
    </row>
    <row r="387" customFormat="false" ht="12.75" hidden="false" customHeight="true" outlineLevel="0" collapsed="false">
      <c r="A387" s="87"/>
      <c r="B387" s="87"/>
      <c r="C387" s="88"/>
      <c r="D387" s="87"/>
      <c r="E387" s="87"/>
      <c r="F387" s="87"/>
      <c r="G387" s="87"/>
      <c r="H387" s="87"/>
      <c r="I387" s="87"/>
      <c r="J387" s="87"/>
      <c r="K387" s="87"/>
      <c r="L387" s="87"/>
      <c r="M387" s="87"/>
      <c r="N387" s="87"/>
      <c r="O387" s="87"/>
      <c r="P387" s="87"/>
      <c r="Q387" s="87"/>
      <c r="R387" s="87"/>
      <c r="S387" s="87"/>
      <c r="T387" s="87"/>
      <c r="U387" s="87"/>
      <c r="V387" s="87"/>
      <c r="W387" s="87"/>
      <c r="X387" s="87"/>
      <c r="Y387" s="87"/>
      <c r="Z387" s="87"/>
      <c r="AA387" s="87"/>
      <c r="AB387" s="87"/>
      <c r="AC387" s="87"/>
      <c r="AD387" s="87"/>
      <c r="AE387" s="87"/>
      <c r="AF387" s="87"/>
      <c r="AG387" s="87"/>
      <c r="AH387" s="33"/>
    </row>
    <row r="388" customFormat="false" ht="12.75" hidden="false" customHeight="true" outlineLevel="0" collapsed="false">
      <c r="A388" s="87"/>
      <c r="B388" s="87"/>
      <c r="C388" s="88"/>
      <c r="D388" s="87"/>
      <c r="E388" s="87"/>
      <c r="F388" s="87"/>
      <c r="G388" s="87"/>
      <c r="H388" s="87"/>
      <c r="I388" s="87"/>
      <c r="J388" s="87"/>
      <c r="K388" s="87"/>
      <c r="L388" s="87"/>
      <c r="M388" s="87"/>
      <c r="N388" s="87"/>
      <c r="O388" s="87"/>
      <c r="P388" s="87"/>
      <c r="Q388" s="87"/>
      <c r="R388" s="87"/>
      <c r="S388" s="87"/>
      <c r="T388" s="87"/>
      <c r="U388" s="87"/>
      <c r="V388" s="87"/>
      <c r="W388" s="87"/>
      <c r="X388" s="87"/>
      <c r="Y388" s="87"/>
      <c r="Z388" s="87"/>
      <c r="AA388" s="87"/>
      <c r="AB388" s="87"/>
      <c r="AC388" s="87"/>
      <c r="AD388" s="87"/>
      <c r="AE388" s="87"/>
      <c r="AF388" s="87"/>
      <c r="AG388" s="87"/>
      <c r="AH388" s="33"/>
    </row>
    <row r="389" customFormat="false" ht="12.75" hidden="false" customHeight="true" outlineLevel="0" collapsed="false">
      <c r="A389" s="87"/>
      <c r="B389" s="87"/>
      <c r="C389" s="88"/>
      <c r="D389" s="87"/>
      <c r="E389" s="87"/>
      <c r="F389" s="87"/>
      <c r="G389" s="87"/>
      <c r="H389" s="87"/>
      <c r="I389" s="87"/>
      <c r="J389" s="87"/>
      <c r="K389" s="87"/>
      <c r="L389" s="87"/>
      <c r="M389" s="87"/>
      <c r="N389" s="87"/>
      <c r="O389" s="87"/>
      <c r="P389" s="87"/>
      <c r="Q389" s="87"/>
      <c r="R389" s="87"/>
      <c r="S389" s="87"/>
      <c r="T389" s="87"/>
      <c r="U389" s="87"/>
      <c r="V389" s="87"/>
      <c r="W389" s="87"/>
      <c r="X389" s="87"/>
      <c r="Y389" s="87"/>
      <c r="Z389" s="87"/>
      <c r="AA389" s="87"/>
      <c r="AB389" s="87"/>
      <c r="AC389" s="87"/>
      <c r="AD389" s="87"/>
      <c r="AE389" s="87"/>
      <c r="AF389" s="87"/>
      <c r="AG389" s="87"/>
      <c r="AH389" s="33"/>
    </row>
    <row r="390" customFormat="false" ht="12.75" hidden="false" customHeight="true" outlineLevel="0" collapsed="false">
      <c r="A390" s="87"/>
      <c r="B390" s="87"/>
      <c r="C390" s="88"/>
      <c r="D390" s="87"/>
      <c r="E390" s="87"/>
      <c r="F390" s="87"/>
      <c r="G390" s="87"/>
      <c r="H390" s="87"/>
      <c r="I390" s="87"/>
      <c r="J390" s="87"/>
      <c r="K390" s="87"/>
      <c r="L390" s="87"/>
      <c r="M390" s="87"/>
      <c r="N390" s="87"/>
      <c r="O390" s="87"/>
      <c r="P390" s="87"/>
      <c r="Q390" s="87"/>
      <c r="R390" s="87"/>
      <c r="S390" s="87"/>
      <c r="T390" s="87"/>
      <c r="U390" s="87"/>
      <c r="V390" s="87"/>
      <c r="W390" s="87"/>
      <c r="X390" s="87"/>
      <c r="Y390" s="87"/>
      <c r="Z390" s="87"/>
      <c r="AA390" s="87"/>
      <c r="AB390" s="87"/>
      <c r="AC390" s="87"/>
      <c r="AD390" s="87"/>
      <c r="AE390" s="87"/>
      <c r="AF390" s="87"/>
      <c r="AG390" s="87"/>
      <c r="AH390" s="33"/>
    </row>
    <row r="391" customFormat="false" ht="12.75" hidden="false" customHeight="true" outlineLevel="0" collapsed="false">
      <c r="A391" s="87"/>
      <c r="B391" s="87"/>
      <c r="C391" s="88"/>
      <c r="D391" s="87"/>
      <c r="E391" s="87"/>
      <c r="F391" s="87"/>
      <c r="G391" s="87"/>
      <c r="H391" s="87"/>
      <c r="I391" s="87"/>
      <c r="J391" s="87"/>
      <c r="K391" s="87"/>
      <c r="L391" s="87"/>
      <c r="M391" s="87"/>
      <c r="N391" s="87"/>
      <c r="O391" s="87"/>
      <c r="P391" s="87"/>
      <c r="Q391" s="87"/>
      <c r="R391" s="87"/>
      <c r="S391" s="87"/>
      <c r="T391" s="87"/>
      <c r="U391" s="87"/>
      <c r="V391" s="87"/>
      <c r="W391" s="87"/>
      <c r="X391" s="87"/>
      <c r="Y391" s="87"/>
      <c r="Z391" s="87"/>
      <c r="AA391" s="87"/>
      <c r="AB391" s="87"/>
      <c r="AC391" s="87"/>
      <c r="AD391" s="87"/>
      <c r="AE391" s="87"/>
      <c r="AF391" s="87"/>
      <c r="AG391" s="87"/>
      <c r="AH391" s="33"/>
    </row>
    <row r="392" customFormat="false" ht="12.75" hidden="false" customHeight="true" outlineLevel="0" collapsed="false">
      <c r="A392" s="87"/>
      <c r="B392" s="87"/>
      <c r="C392" s="88"/>
      <c r="D392" s="87"/>
      <c r="E392" s="87"/>
      <c r="F392" s="87"/>
      <c r="G392" s="87"/>
      <c r="H392" s="87"/>
      <c r="I392" s="87"/>
      <c r="J392" s="87"/>
      <c r="K392" s="87"/>
      <c r="L392" s="87"/>
      <c r="M392" s="87"/>
      <c r="N392" s="87"/>
      <c r="O392" s="87"/>
      <c r="P392" s="87"/>
      <c r="Q392" s="87"/>
      <c r="R392" s="87"/>
      <c r="S392" s="87"/>
      <c r="T392" s="87"/>
      <c r="U392" s="87"/>
      <c r="V392" s="87"/>
      <c r="W392" s="87"/>
      <c r="X392" s="87"/>
      <c r="Y392" s="87"/>
      <c r="Z392" s="87"/>
      <c r="AA392" s="87"/>
      <c r="AB392" s="87"/>
      <c r="AC392" s="87"/>
      <c r="AD392" s="87"/>
      <c r="AE392" s="87"/>
      <c r="AF392" s="87"/>
      <c r="AG392" s="87"/>
      <c r="AH392" s="33"/>
    </row>
    <row r="393" customFormat="false" ht="12.75" hidden="false" customHeight="true" outlineLevel="0" collapsed="false">
      <c r="A393" s="87"/>
      <c r="B393" s="87"/>
      <c r="C393" s="88"/>
      <c r="D393" s="87"/>
      <c r="E393" s="87"/>
      <c r="F393" s="87"/>
      <c r="G393" s="87"/>
      <c r="H393" s="87"/>
      <c r="I393" s="87"/>
      <c r="J393" s="87"/>
      <c r="K393" s="87"/>
      <c r="L393" s="87"/>
      <c r="M393" s="87"/>
      <c r="N393" s="87"/>
      <c r="O393" s="87"/>
      <c r="P393" s="87"/>
      <c r="Q393" s="87"/>
      <c r="R393" s="87"/>
      <c r="S393" s="87"/>
      <c r="T393" s="87"/>
      <c r="U393" s="87"/>
      <c r="V393" s="87"/>
      <c r="W393" s="87"/>
      <c r="X393" s="87"/>
      <c r="Y393" s="87"/>
      <c r="Z393" s="87"/>
      <c r="AA393" s="87"/>
      <c r="AB393" s="87"/>
      <c r="AC393" s="87"/>
      <c r="AD393" s="87"/>
      <c r="AE393" s="87"/>
      <c r="AF393" s="87"/>
      <c r="AG393" s="87"/>
      <c r="AH393" s="33"/>
    </row>
    <row r="394" customFormat="false" ht="12.75" hidden="false" customHeight="true" outlineLevel="0" collapsed="false">
      <c r="A394" s="87"/>
      <c r="B394" s="87"/>
      <c r="C394" s="88"/>
      <c r="D394" s="87"/>
      <c r="E394" s="87"/>
      <c r="F394" s="87"/>
      <c r="G394" s="87"/>
      <c r="H394" s="87"/>
      <c r="I394" s="87"/>
      <c r="J394" s="87"/>
      <c r="K394" s="87"/>
      <c r="L394" s="87"/>
      <c r="M394" s="87"/>
      <c r="N394" s="87"/>
      <c r="O394" s="87"/>
      <c r="P394" s="87"/>
      <c r="Q394" s="87"/>
      <c r="R394" s="87"/>
      <c r="S394" s="87"/>
      <c r="T394" s="87"/>
      <c r="U394" s="87"/>
      <c r="V394" s="87"/>
      <c r="W394" s="87"/>
      <c r="X394" s="87"/>
      <c r="Y394" s="87"/>
      <c r="Z394" s="87"/>
      <c r="AA394" s="87"/>
      <c r="AB394" s="87"/>
      <c r="AC394" s="87"/>
      <c r="AD394" s="87"/>
      <c r="AE394" s="87"/>
      <c r="AF394" s="87"/>
      <c r="AG394" s="87"/>
      <c r="AH394" s="33"/>
    </row>
    <row r="395" customFormat="false" ht="12.75" hidden="false" customHeight="true" outlineLevel="0" collapsed="false">
      <c r="A395" s="87"/>
      <c r="B395" s="87"/>
      <c r="C395" s="88"/>
      <c r="D395" s="87"/>
      <c r="E395" s="87"/>
      <c r="F395" s="87"/>
      <c r="G395" s="87"/>
      <c r="H395" s="87"/>
      <c r="I395" s="87"/>
      <c r="J395" s="87"/>
      <c r="K395" s="87"/>
      <c r="L395" s="87"/>
      <c r="M395" s="87"/>
      <c r="N395" s="87"/>
      <c r="O395" s="87"/>
      <c r="P395" s="87"/>
      <c r="Q395" s="87"/>
      <c r="R395" s="87"/>
      <c r="S395" s="87"/>
      <c r="T395" s="87"/>
      <c r="U395" s="87"/>
      <c r="V395" s="87"/>
      <c r="W395" s="87"/>
      <c r="X395" s="87"/>
      <c r="Y395" s="87"/>
      <c r="Z395" s="87"/>
      <c r="AA395" s="87"/>
      <c r="AB395" s="87"/>
      <c r="AC395" s="87"/>
      <c r="AD395" s="87"/>
      <c r="AE395" s="87"/>
      <c r="AF395" s="87"/>
      <c r="AG395" s="87"/>
      <c r="AH395" s="33"/>
    </row>
    <row r="396" customFormat="false" ht="12.75" hidden="false" customHeight="true" outlineLevel="0" collapsed="false">
      <c r="A396" s="87"/>
      <c r="B396" s="87"/>
      <c r="C396" s="88"/>
      <c r="D396" s="87"/>
      <c r="E396" s="87"/>
      <c r="F396" s="87"/>
      <c r="G396" s="87"/>
      <c r="H396" s="87"/>
      <c r="I396" s="87"/>
      <c r="J396" s="87"/>
      <c r="K396" s="87"/>
      <c r="L396" s="87"/>
      <c r="M396" s="87"/>
      <c r="N396" s="87"/>
      <c r="O396" s="87"/>
      <c r="P396" s="87"/>
      <c r="Q396" s="87"/>
      <c r="R396" s="87"/>
      <c r="S396" s="87"/>
      <c r="T396" s="87"/>
      <c r="U396" s="87"/>
      <c r="V396" s="87"/>
      <c r="W396" s="87"/>
      <c r="X396" s="87"/>
      <c r="Y396" s="87"/>
      <c r="Z396" s="87"/>
      <c r="AA396" s="87"/>
      <c r="AB396" s="87"/>
      <c r="AC396" s="87"/>
      <c r="AD396" s="87"/>
      <c r="AE396" s="87"/>
      <c r="AF396" s="87"/>
      <c r="AG396" s="87"/>
      <c r="AH396" s="33"/>
    </row>
    <row r="397" customFormat="false" ht="12.75" hidden="false" customHeight="true" outlineLevel="0" collapsed="false">
      <c r="A397" s="87"/>
      <c r="B397" s="87"/>
      <c r="C397" s="88"/>
      <c r="D397" s="87"/>
      <c r="E397" s="87"/>
      <c r="F397" s="87"/>
      <c r="G397" s="87"/>
      <c r="H397" s="87"/>
      <c r="I397" s="87"/>
      <c r="J397" s="87"/>
      <c r="K397" s="87"/>
      <c r="L397" s="87"/>
      <c r="M397" s="87"/>
      <c r="N397" s="87"/>
      <c r="O397" s="87"/>
      <c r="P397" s="87"/>
      <c r="Q397" s="87"/>
      <c r="R397" s="87"/>
      <c r="S397" s="87"/>
      <c r="T397" s="87"/>
      <c r="U397" s="87"/>
      <c r="V397" s="87"/>
      <c r="W397" s="87"/>
      <c r="X397" s="87"/>
      <c r="Y397" s="87"/>
      <c r="Z397" s="87"/>
      <c r="AA397" s="87"/>
      <c r="AB397" s="87"/>
      <c r="AC397" s="87"/>
      <c r="AD397" s="87"/>
      <c r="AE397" s="87"/>
      <c r="AF397" s="87"/>
      <c r="AG397" s="87"/>
      <c r="AH397" s="33"/>
    </row>
    <row r="398" customFormat="false" ht="12.75" hidden="false" customHeight="true" outlineLevel="0" collapsed="false">
      <c r="A398" s="87"/>
      <c r="B398" s="87"/>
      <c r="C398" s="88"/>
      <c r="D398" s="87"/>
      <c r="E398" s="87"/>
      <c r="F398" s="87"/>
      <c r="G398" s="87"/>
      <c r="H398" s="87"/>
      <c r="I398" s="87"/>
      <c r="J398" s="87"/>
      <c r="K398" s="87"/>
      <c r="L398" s="87"/>
      <c r="M398" s="87"/>
      <c r="N398" s="87"/>
      <c r="O398" s="87"/>
      <c r="P398" s="87"/>
      <c r="Q398" s="87"/>
      <c r="R398" s="87"/>
      <c r="S398" s="87"/>
      <c r="T398" s="87"/>
      <c r="U398" s="87"/>
      <c r="V398" s="87"/>
      <c r="W398" s="87"/>
      <c r="X398" s="87"/>
      <c r="Y398" s="87"/>
      <c r="Z398" s="87"/>
      <c r="AA398" s="87"/>
      <c r="AB398" s="87"/>
      <c r="AC398" s="87"/>
      <c r="AD398" s="87"/>
      <c r="AE398" s="87"/>
      <c r="AF398" s="87"/>
      <c r="AG398" s="87"/>
      <c r="AH398" s="33"/>
    </row>
    <row r="399" customFormat="false" ht="12.75" hidden="false" customHeight="true" outlineLevel="0" collapsed="false">
      <c r="A399" s="87"/>
      <c r="B399" s="87"/>
      <c r="C399" s="88"/>
      <c r="D399" s="87"/>
      <c r="E399" s="87"/>
      <c r="F399" s="87"/>
      <c r="G399" s="87"/>
      <c r="H399" s="87"/>
      <c r="I399" s="87"/>
      <c r="J399" s="87"/>
      <c r="K399" s="87"/>
      <c r="L399" s="87"/>
      <c r="M399" s="87"/>
      <c r="N399" s="87"/>
      <c r="O399" s="87"/>
      <c r="P399" s="87"/>
      <c r="Q399" s="87"/>
      <c r="R399" s="87"/>
      <c r="S399" s="87"/>
      <c r="T399" s="87"/>
      <c r="U399" s="87"/>
      <c r="V399" s="87"/>
      <c r="W399" s="87"/>
      <c r="X399" s="87"/>
      <c r="Y399" s="87"/>
      <c r="Z399" s="87"/>
      <c r="AA399" s="87"/>
      <c r="AB399" s="87"/>
      <c r="AC399" s="87"/>
      <c r="AD399" s="87"/>
      <c r="AE399" s="87"/>
      <c r="AF399" s="87"/>
      <c r="AG399" s="87"/>
      <c r="AH399" s="33"/>
    </row>
    <row r="400" customFormat="false" ht="12.75" hidden="false" customHeight="true" outlineLevel="0" collapsed="false">
      <c r="A400" s="87"/>
      <c r="B400" s="87"/>
      <c r="C400" s="88"/>
      <c r="D400" s="87"/>
      <c r="E400" s="87"/>
      <c r="F400" s="87"/>
      <c r="G400" s="87"/>
      <c r="H400" s="87"/>
      <c r="I400" s="87"/>
      <c r="J400" s="87"/>
      <c r="K400" s="87"/>
      <c r="L400" s="87"/>
      <c r="M400" s="87"/>
      <c r="N400" s="87"/>
      <c r="O400" s="87"/>
      <c r="P400" s="87"/>
      <c r="Q400" s="87"/>
      <c r="R400" s="87"/>
      <c r="S400" s="87"/>
      <c r="T400" s="87"/>
      <c r="U400" s="87"/>
      <c r="V400" s="87"/>
      <c r="W400" s="87"/>
      <c r="X400" s="87"/>
      <c r="Y400" s="87"/>
      <c r="Z400" s="87"/>
      <c r="AA400" s="87"/>
      <c r="AB400" s="87"/>
      <c r="AC400" s="87"/>
      <c r="AD400" s="87"/>
      <c r="AE400" s="87"/>
      <c r="AF400" s="87"/>
      <c r="AG400" s="87"/>
      <c r="AH400" s="33"/>
    </row>
    <row r="401" customFormat="false" ht="12.75" hidden="false" customHeight="true" outlineLevel="0" collapsed="false">
      <c r="A401" s="87"/>
      <c r="B401" s="87"/>
      <c r="C401" s="88"/>
      <c r="D401" s="87"/>
      <c r="E401" s="87"/>
      <c r="F401" s="87"/>
      <c r="G401" s="87"/>
      <c r="H401" s="87"/>
      <c r="I401" s="87"/>
      <c r="J401" s="87"/>
      <c r="K401" s="87"/>
      <c r="L401" s="87"/>
      <c r="M401" s="87"/>
      <c r="N401" s="87"/>
      <c r="O401" s="87"/>
      <c r="P401" s="87"/>
      <c r="Q401" s="87"/>
      <c r="R401" s="87"/>
      <c r="S401" s="87"/>
      <c r="T401" s="87"/>
      <c r="U401" s="87"/>
      <c r="V401" s="87"/>
      <c r="W401" s="87"/>
      <c r="X401" s="87"/>
      <c r="Y401" s="87"/>
      <c r="Z401" s="87"/>
      <c r="AA401" s="87"/>
      <c r="AB401" s="87"/>
      <c r="AC401" s="87"/>
      <c r="AD401" s="87"/>
      <c r="AE401" s="87"/>
      <c r="AF401" s="87"/>
      <c r="AG401" s="87"/>
      <c r="AH401" s="33"/>
    </row>
    <row r="402" customFormat="false" ht="12.75" hidden="false" customHeight="true" outlineLevel="0" collapsed="false">
      <c r="A402" s="87"/>
      <c r="B402" s="87"/>
      <c r="C402" s="88"/>
      <c r="D402" s="87"/>
      <c r="E402" s="87"/>
      <c r="F402" s="87"/>
      <c r="G402" s="87"/>
      <c r="H402" s="87"/>
      <c r="I402" s="87"/>
      <c r="J402" s="87"/>
      <c r="K402" s="87"/>
      <c r="L402" s="87"/>
      <c r="M402" s="87"/>
      <c r="N402" s="87"/>
      <c r="O402" s="87"/>
      <c r="P402" s="87"/>
      <c r="Q402" s="87"/>
      <c r="R402" s="87"/>
      <c r="S402" s="87"/>
      <c r="T402" s="87"/>
      <c r="U402" s="87"/>
      <c r="V402" s="87"/>
      <c r="W402" s="87"/>
      <c r="X402" s="87"/>
      <c r="Y402" s="87"/>
      <c r="Z402" s="87"/>
      <c r="AA402" s="87"/>
      <c r="AB402" s="87"/>
      <c r="AC402" s="87"/>
      <c r="AD402" s="87"/>
      <c r="AE402" s="87"/>
      <c r="AF402" s="87"/>
      <c r="AG402" s="87"/>
      <c r="AH402" s="33"/>
    </row>
    <row r="403" customFormat="false" ht="12.75" hidden="false" customHeight="true" outlineLevel="0" collapsed="false">
      <c r="A403" s="87"/>
      <c r="B403" s="87"/>
      <c r="C403" s="88"/>
      <c r="D403" s="87"/>
      <c r="E403" s="87"/>
      <c r="F403" s="87"/>
      <c r="G403" s="87"/>
      <c r="H403" s="87"/>
      <c r="I403" s="87"/>
      <c r="J403" s="87"/>
      <c r="K403" s="87"/>
      <c r="L403" s="87"/>
      <c r="M403" s="87"/>
      <c r="N403" s="87"/>
      <c r="O403" s="87"/>
      <c r="P403" s="87"/>
      <c r="Q403" s="87"/>
      <c r="R403" s="87"/>
      <c r="S403" s="87"/>
      <c r="T403" s="87"/>
      <c r="U403" s="87"/>
      <c r="V403" s="87"/>
      <c r="W403" s="87"/>
      <c r="X403" s="87"/>
      <c r="Y403" s="87"/>
      <c r="Z403" s="87"/>
      <c r="AA403" s="87"/>
      <c r="AB403" s="87"/>
      <c r="AC403" s="87"/>
      <c r="AD403" s="87"/>
      <c r="AE403" s="87"/>
      <c r="AF403" s="87"/>
      <c r="AG403" s="87"/>
      <c r="AH403" s="33"/>
    </row>
    <row r="404" customFormat="false" ht="12.75" hidden="false" customHeight="true" outlineLevel="0" collapsed="false">
      <c r="A404" s="87"/>
      <c r="B404" s="87"/>
      <c r="C404" s="88"/>
      <c r="D404" s="87"/>
      <c r="E404" s="87"/>
      <c r="F404" s="87"/>
      <c r="G404" s="87"/>
      <c r="H404" s="87"/>
      <c r="I404" s="87"/>
      <c r="J404" s="87"/>
      <c r="K404" s="87"/>
      <c r="L404" s="87"/>
      <c r="M404" s="87"/>
      <c r="N404" s="87"/>
      <c r="O404" s="87"/>
      <c r="P404" s="87"/>
      <c r="Q404" s="87"/>
      <c r="R404" s="87"/>
      <c r="S404" s="87"/>
      <c r="T404" s="87"/>
      <c r="U404" s="87"/>
      <c r="V404" s="87"/>
      <c r="W404" s="87"/>
      <c r="X404" s="87"/>
      <c r="Y404" s="87"/>
      <c r="Z404" s="87"/>
      <c r="AA404" s="87"/>
      <c r="AB404" s="87"/>
      <c r="AC404" s="87"/>
      <c r="AD404" s="87"/>
      <c r="AE404" s="87"/>
      <c r="AF404" s="87"/>
      <c r="AG404" s="87"/>
      <c r="AH404" s="33"/>
    </row>
    <row r="405" customFormat="false" ht="12.75" hidden="false" customHeight="true" outlineLevel="0" collapsed="false">
      <c r="A405" s="87"/>
      <c r="B405" s="87"/>
      <c r="C405" s="88"/>
      <c r="D405" s="87"/>
      <c r="E405" s="87"/>
      <c r="F405" s="87"/>
      <c r="G405" s="87"/>
      <c r="H405" s="87"/>
      <c r="I405" s="87"/>
      <c r="J405" s="87"/>
      <c r="K405" s="87"/>
      <c r="L405" s="87"/>
      <c r="M405" s="87"/>
      <c r="N405" s="87"/>
      <c r="O405" s="87"/>
      <c r="P405" s="87"/>
      <c r="Q405" s="87"/>
      <c r="R405" s="87"/>
      <c r="S405" s="87"/>
      <c r="T405" s="87"/>
      <c r="U405" s="87"/>
      <c r="V405" s="87"/>
      <c r="W405" s="87"/>
      <c r="X405" s="87"/>
      <c r="Y405" s="87"/>
      <c r="Z405" s="87"/>
      <c r="AA405" s="87"/>
      <c r="AB405" s="87"/>
      <c r="AC405" s="87"/>
      <c r="AD405" s="87"/>
      <c r="AE405" s="87"/>
      <c r="AF405" s="87"/>
      <c r="AG405" s="87"/>
      <c r="AH405" s="33"/>
    </row>
    <row r="406" customFormat="false" ht="12.75" hidden="false" customHeight="true" outlineLevel="0" collapsed="false">
      <c r="A406" s="87"/>
      <c r="B406" s="87"/>
      <c r="C406" s="88"/>
      <c r="D406" s="87"/>
      <c r="E406" s="87"/>
      <c r="F406" s="87"/>
      <c r="G406" s="87"/>
      <c r="H406" s="87"/>
      <c r="I406" s="87"/>
      <c r="J406" s="87"/>
      <c r="K406" s="87"/>
      <c r="L406" s="87"/>
      <c r="M406" s="87"/>
      <c r="N406" s="87"/>
      <c r="O406" s="87"/>
      <c r="P406" s="87"/>
      <c r="Q406" s="87"/>
      <c r="R406" s="87"/>
      <c r="S406" s="87"/>
      <c r="T406" s="87"/>
      <c r="U406" s="87"/>
      <c r="V406" s="87"/>
      <c r="W406" s="87"/>
      <c r="X406" s="87"/>
      <c r="Y406" s="87"/>
      <c r="Z406" s="87"/>
      <c r="AA406" s="87"/>
      <c r="AB406" s="87"/>
      <c r="AC406" s="87"/>
      <c r="AD406" s="87"/>
      <c r="AE406" s="87"/>
      <c r="AF406" s="87"/>
      <c r="AG406" s="87"/>
      <c r="AH406" s="33"/>
    </row>
    <row r="407" customFormat="false" ht="12.75" hidden="false" customHeight="true" outlineLevel="0" collapsed="false">
      <c r="A407" s="87"/>
      <c r="B407" s="87"/>
      <c r="C407" s="88"/>
      <c r="D407" s="87"/>
      <c r="E407" s="87"/>
      <c r="F407" s="87"/>
      <c r="G407" s="87"/>
      <c r="H407" s="87"/>
      <c r="I407" s="87"/>
      <c r="J407" s="87"/>
      <c r="K407" s="87"/>
      <c r="L407" s="87"/>
      <c r="M407" s="87"/>
      <c r="N407" s="87"/>
      <c r="O407" s="87"/>
      <c r="P407" s="87"/>
      <c r="Q407" s="87"/>
      <c r="R407" s="87"/>
      <c r="S407" s="87"/>
      <c r="T407" s="87"/>
      <c r="U407" s="87"/>
      <c r="V407" s="87"/>
      <c r="W407" s="87"/>
      <c r="X407" s="87"/>
      <c r="Y407" s="87"/>
      <c r="Z407" s="87"/>
      <c r="AA407" s="87"/>
      <c r="AB407" s="87"/>
      <c r="AC407" s="87"/>
      <c r="AD407" s="87"/>
      <c r="AE407" s="87"/>
      <c r="AF407" s="87"/>
      <c r="AG407" s="87"/>
      <c r="AH407" s="33"/>
    </row>
    <row r="408" customFormat="false" ht="12.75" hidden="false" customHeight="true" outlineLevel="0" collapsed="false">
      <c r="A408" s="87"/>
      <c r="B408" s="87"/>
      <c r="C408" s="88"/>
      <c r="D408" s="87"/>
      <c r="E408" s="87"/>
      <c r="F408" s="87"/>
      <c r="G408" s="87"/>
      <c r="H408" s="87"/>
      <c r="I408" s="87"/>
      <c r="J408" s="87"/>
      <c r="K408" s="87"/>
      <c r="L408" s="87"/>
      <c r="M408" s="87"/>
      <c r="N408" s="87"/>
      <c r="O408" s="87"/>
      <c r="P408" s="87"/>
      <c r="Q408" s="87"/>
      <c r="R408" s="87"/>
      <c r="S408" s="87"/>
      <c r="T408" s="87"/>
      <c r="U408" s="87"/>
      <c r="V408" s="87"/>
      <c r="W408" s="87"/>
      <c r="X408" s="87"/>
      <c r="Y408" s="87"/>
      <c r="Z408" s="87"/>
      <c r="AA408" s="87"/>
      <c r="AB408" s="87"/>
      <c r="AC408" s="87"/>
      <c r="AD408" s="87"/>
      <c r="AE408" s="87"/>
      <c r="AF408" s="87"/>
      <c r="AG408" s="87"/>
      <c r="AH408" s="33"/>
    </row>
    <row r="409" customFormat="false" ht="12.75" hidden="false" customHeight="true" outlineLevel="0" collapsed="false">
      <c r="A409" s="87"/>
      <c r="B409" s="87"/>
      <c r="C409" s="88"/>
      <c r="D409" s="87"/>
      <c r="E409" s="87"/>
      <c r="F409" s="87"/>
      <c r="G409" s="87"/>
      <c r="H409" s="87"/>
      <c r="I409" s="87"/>
      <c r="J409" s="87"/>
      <c r="K409" s="87"/>
      <c r="L409" s="87"/>
      <c r="M409" s="87"/>
      <c r="N409" s="87"/>
      <c r="O409" s="87"/>
      <c r="P409" s="87"/>
      <c r="Q409" s="87"/>
      <c r="R409" s="87"/>
      <c r="S409" s="87"/>
      <c r="T409" s="87"/>
      <c r="U409" s="87"/>
      <c r="V409" s="87"/>
      <c r="W409" s="87"/>
      <c r="X409" s="87"/>
      <c r="Y409" s="87"/>
      <c r="Z409" s="87"/>
      <c r="AA409" s="87"/>
      <c r="AB409" s="87"/>
      <c r="AC409" s="87"/>
      <c r="AD409" s="87"/>
      <c r="AE409" s="87"/>
      <c r="AF409" s="87"/>
      <c r="AG409" s="87"/>
      <c r="AH409" s="33"/>
    </row>
    <row r="410" customFormat="false" ht="12.75" hidden="false" customHeight="true" outlineLevel="0" collapsed="false">
      <c r="A410" s="87"/>
      <c r="B410" s="87"/>
      <c r="C410" s="88"/>
      <c r="D410" s="87"/>
      <c r="E410" s="87"/>
      <c r="F410" s="87"/>
      <c r="G410" s="87"/>
      <c r="H410" s="87"/>
      <c r="I410" s="87"/>
      <c r="J410" s="87"/>
      <c r="K410" s="87"/>
      <c r="L410" s="87"/>
      <c r="M410" s="87"/>
      <c r="N410" s="87"/>
      <c r="O410" s="87"/>
      <c r="P410" s="87"/>
      <c r="Q410" s="87"/>
      <c r="R410" s="87"/>
      <c r="S410" s="87"/>
      <c r="T410" s="87"/>
      <c r="U410" s="87"/>
      <c r="V410" s="87"/>
      <c r="W410" s="87"/>
      <c r="X410" s="87"/>
      <c r="Y410" s="87"/>
      <c r="Z410" s="87"/>
      <c r="AA410" s="87"/>
      <c r="AB410" s="87"/>
      <c r="AC410" s="87"/>
      <c r="AD410" s="87"/>
      <c r="AE410" s="87"/>
      <c r="AF410" s="87"/>
      <c r="AG410" s="87"/>
      <c r="AH410" s="33"/>
    </row>
    <row r="411" customFormat="false" ht="12.75" hidden="false" customHeight="true" outlineLevel="0" collapsed="false">
      <c r="A411" s="87"/>
      <c r="B411" s="87"/>
      <c r="C411" s="88"/>
      <c r="D411" s="87"/>
      <c r="E411" s="87"/>
      <c r="F411" s="87"/>
      <c r="G411" s="87"/>
      <c r="H411" s="87"/>
      <c r="I411" s="87"/>
      <c r="J411" s="87"/>
      <c r="K411" s="87"/>
      <c r="L411" s="87"/>
      <c r="M411" s="87"/>
      <c r="N411" s="87"/>
      <c r="O411" s="87"/>
      <c r="P411" s="87"/>
      <c r="Q411" s="87"/>
      <c r="R411" s="87"/>
      <c r="S411" s="87"/>
      <c r="T411" s="87"/>
      <c r="U411" s="87"/>
      <c r="V411" s="87"/>
      <c r="W411" s="87"/>
      <c r="X411" s="87"/>
      <c r="Y411" s="87"/>
      <c r="Z411" s="87"/>
      <c r="AA411" s="87"/>
      <c r="AB411" s="87"/>
      <c r="AC411" s="87"/>
      <c r="AD411" s="87"/>
      <c r="AE411" s="87"/>
      <c r="AF411" s="87"/>
      <c r="AG411" s="87"/>
      <c r="AH411" s="33"/>
    </row>
    <row r="412" customFormat="false" ht="12.75" hidden="false" customHeight="true" outlineLevel="0" collapsed="false">
      <c r="A412" s="87"/>
      <c r="B412" s="87"/>
      <c r="C412" s="88"/>
      <c r="D412" s="87"/>
      <c r="E412" s="87"/>
      <c r="F412" s="87"/>
      <c r="G412" s="87"/>
      <c r="H412" s="87"/>
      <c r="I412" s="87"/>
      <c r="J412" s="87"/>
      <c r="K412" s="87"/>
      <c r="L412" s="87"/>
      <c r="M412" s="87"/>
      <c r="N412" s="87"/>
      <c r="O412" s="87"/>
      <c r="P412" s="87"/>
      <c r="Q412" s="87"/>
      <c r="R412" s="87"/>
      <c r="S412" s="87"/>
      <c r="T412" s="87"/>
      <c r="U412" s="87"/>
      <c r="V412" s="87"/>
      <c r="W412" s="87"/>
      <c r="X412" s="87"/>
      <c r="Y412" s="87"/>
      <c r="Z412" s="87"/>
      <c r="AA412" s="87"/>
      <c r="AB412" s="87"/>
      <c r="AC412" s="87"/>
      <c r="AD412" s="87"/>
      <c r="AE412" s="87"/>
      <c r="AF412" s="87"/>
      <c r="AG412" s="87"/>
      <c r="AH412" s="33"/>
    </row>
    <row r="413" customFormat="false" ht="12.75" hidden="false" customHeight="true" outlineLevel="0" collapsed="false">
      <c r="A413" s="87"/>
      <c r="B413" s="87"/>
      <c r="C413" s="88"/>
      <c r="D413" s="87"/>
      <c r="E413" s="87"/>
      <c r="F413" s="87"/>
      <c r="G413" s="87"/>
      <c r="H413" s="87"/>
      <c r="I413" s="87"/>
      <c r="J413" s="87"/>
      <c r="K413" s="87"/>
      <c r="L413" s="87"/>
      <c r="M413" s="87"/>
      <c r="N413" s="87"/>
      <c r="O413" s="87"/>
      <c r="P413" s="87"/>
      <c r="Q413" s="87"/>
      <c r="R413" s="87"/>
      <c r="S413" s="87"/>
      <c r="T413" s="87"/>
      <c r="U413" s="87"/>
      <c r="V413" s="87"/>
      <c r="W413" s="87"/>
      <c r="X413" s="87"/>
      <c r="Y413" s="87"/>
      <c r="Z413" s="87"/>
      <c r="AA413" s="87"/>
      <c r="AB413" s="87"/>
      <c r="AC413" s="87"/>
      <c r="AD413" s="87"/>
      <c r="AE413" s="87"/>
      <c r="AF413" s="87"/>
      <c r="AG413" s="87"/>
      <c r="AH413" s="33"/>
    </row>
    <row r="414" customFormat="false" ht="12.75" hidden="false" customHeight="true" outlineLevel="0" collapsed="false">
      <c r="A414" s="87"/>
      <c r="B414" s="87"/>
      <c r="C414" s="88"/>
      <c r="D414" s="87"/>
      <c r="E414" s="87"/>
      <c r="F414" s="87"/>
      <c r="G414" s="87"/>
      <c r="H414" s="87"/>
      <c r="I414" s="87"/>
      <c r="J414" s="87"/>
      <c r="K414" s="87"/>
      <c r="L414" s="87"/>
      <c r="M414" s="87"/>
      <c r="N414" s="87"/>
      <c r="O414" s="87"/>
      <c r="P414" s="87"/>
      <c r="Q414" s="87"/>
      <c r="R414" s="87"/>
      <c r="S414" s="87"/>
      <c r="T414" s="87"/>
      <c r="U414" s="87"/>
      <c r="V414" s="87"/>
      <c r="W414" s="87"/>
      <c r="X414" s="87"/>
      <c r="Y414" s="87"/>
      <c r="Z414" s="87"/>
      <c r="AA414" s="87"/>
      <c r="AB414" s="87"/>
      <c r="AC414" s="87"/>
      <c r="AD414" s="87"/>
      <c r="AE414" s="87"/>
      <c r="AF414" s="87"/>
      <c r="AG414" s="87"/>
      <c r="AH414" s="33"/>
    </row>
    <row r="415" customFormat="false" ht="12.75" hidden="false" customHeight="true" outlineLevel="0" collapsed="false">
      <c r="A415" s="87"/>
      <c r="B415" s="87"/>
      <c r="C415" s="88"/>
      <c r="D415" s="87"/>
      <c r="E415" s="87"/>
      <c r="F415" s="87"/>
      <c r="G415" s="87"/>
      <c r="H415" s="87"/>
      <c r="I415" s="87"/>
      <c r="J415" s="87"/>
      <c r="K415" s="87"/>
      <c r="L415" s="87"/>
      <c r="M415" s="87"/>
      <c r="N415" s="87"/>
      <c r="O415" s="87"/>
      <c r="P415" s="87"/>
      <c r="Q415" s="87"/>
      <c r="R415" s="87"/>
      <c r="S415" s="87"/>
      <c r="T415" s="87"/>
      <c r="U415" s="87"/>
      <c r="V415" s="87"/>
      <c r="W415" s="87"/>
      <c r="X415" s="87"/>
      <c r="Y415" s="87"/>
      <c r="Z415" s="87"/>
      <c r="AA415" s="87"/>
      <c r="AB415" s="87"/>
      <c r="AC415" s="87"/>
      <c r="AD415" s="87"/>
      <c r="AE415" s="87"/>
      <c r="AF415" s="87"/>
      <c r="AG415" s="87"/>
      <c r="AH415" s="33"/>
    </row>
    <row r="416" customFormat="false" ht="12.75" hidden="false" customHeight="true" outlineLevel="0" collapsed="false">
      <c r="A416" s="87"/>
      <c r="B416" s="87"/>
      <c r="C416" s="88"/>
      <c r="D416" s="87"/>
      <c r="E416" s="87"/>
      <c r="F416" s="87"/>
      <c r="G416" s="87"/>
      <c r="H416" s="87"/>
      <c r="I416" s="87"/>
      <c r="J416" s="87"/>
      <c r="K416" s="87"/>
      <c r="L416" s="87"/>
      <c r="M416" s="87"/>
      <c r="N416" s="87"/>
      <c r="O416" s="87"/>
      <c r="P416" s="87"/>
      <c r="Q416" s="87"/>
      <c r="R416" s="87"/>
      <c r="S416" s="87"/>
      <c r="T416" s="87"/>
      <c r="U416" s="87"/>
      <c r="V416" s="87"/>
      <c r="W416" s="87"/>
      <c r="X416" s="87"/>
      <c r="Y416" s="87"/>
      <c r="Z416" s="87"/>
      <c r="AA416" s="87"/>
      <c r="AB416" s="87"/>
      <c r="AC416" s="87"/>
      <c r="AD416" s="87"/>
      <c r="AE416" s="87"/>
      <c r="AF416" s="87"/>
      <c r="AG416" s="87"/>
      <c r="AH416" s="33"/>
    </row>
    <row r="417" customFormat="false" ht="12.75" hidden="false" customHeight="true" outlineLevel="0" collapsed="false">
      <c r="A417" s="87"/>
      <c r="B417" s="87"/>
      <c r="C417" s="88"/>
      <c r="D417" s="87"/>
      <c r="E417" s="87"/>
      <c r="F417" s="87"/>
      <c r="G417" s="87"/>
      <c r="H417" s="87"/>
      <c r="I417" s="87"/>
      <c r="J417" s="87"/>
      <c r="K417" s="87"/>
      <c r="L417" s="87"/>
      <c r="M417" s="87"/>
      <c r="N417" s="87"/>
      <c r="O417" s="87"/>
      <c r="P417" s="87"/>
      <c r="Q417" s="87"/>
      <c r="R417" s="87"/>
      <c r="S417" s="87"/>
      <c r="T417" s="87"/>
      <c r="U417" s="87"/>
      <c r="V417" s="87"/>
      <c r="W417" s="87"/>
      <c r="X417" s="87"/>
      <c r="Y417" s="87"/>
      <c r="Z417" s="87"/>
      <c r="AA417" s="87"/>
      <c r="AB417" s="87"/>
      <c r="AC417" s="87"/>
      <c r="AD417" s="87"/>
      <c r="AE417" s="87"/>
      <c r="AF417" s="87"/>
      <c r="AG417" s="87"/>
      <c r="AH417" s="33"/>
    </row>
    <row r="418" customFormat="false" ht="12.75" hidden="false" customHeight="true" outlineLevel="0" collapsed="false">
      <c r="A418" s="87"/>
      <c r="B418" s="87"/>
      <c r="C418" s="88"/>
      <c r="D418" s="87"/>
      <c r="E418" s="87"/>
      <c r="F418" s="87"/>
      <c r="G418" s="87"/>
      <c r="H418" s="87"/>
      <c r="I418" s="87"/>
      <c r="J418" s="87"/>
      <c r="K418" s="87"/>
      <c r="L418" s="87"/>
      <c r="M418" s="87"/>
      <c r="N418" s="87"/>
      <c r="O418" s="87"/>
      <c r="P418" s="87"/>
      <c r="Q418" s="87"/>
      <c r="R418" s="87"/>
      <c r="S418" s="87"/>
      <c r="T418" s="87"/>
      <c r="U418" s="87"/>
      <c r="V418" s="87"/>
      <c r="W418" s="87"/>
      <c r="X418" s="87"/>
      <c r="Y418" s="87"/>
      <c r="Z418" s="87"/>
      <c r="AA418" s="87"/>
      <c r="AB418" s="87"/>
      <c r="AC418" s="87"/>
      <c r="AD418" s="87"/>
      <c r="AE418" s="87"/>
      <c r="AF418" s="87"/>
      <c r="AG418" s="87"/>
      <c r="AH418" s="33"/>
    </row>
    <row r="419" customFormat="false" ht="12.75" hidden="false" customHeight="true" outlineLevel="0" collapsed="false">
      <c r="A419" s="87"/>
      <c r="B419" s="87"/>
      <c r="C419" s="88"/>
      <c r="D419" s="87"/>
      <c r="E419" s="87"/>
      <c r="F419" s="87"/>
      <c r="G419" s="87"/>
      <c r="H419" s="87"/>
      <c r="I419" s="87"/>
      <c r="J419" s="87"/>
      <c r="K419" s="87"/>
      <c r="L419" s="87"/>
      <c r="M419" s="87"/>
      <c r="N419" s="87"/>
      <c r="O419" s="87"/>
      <c r="P419" s="87"/>
      <c r="Q419" s="87"/>
      <c r="R419" s="87"/>
      <c r="S419" s="87"/>
      <c r="T419" s="87"/>
      <c r="U419" s="87"/>
      <c r="V419" s="87"/>
      <c r="W419" s="87"/>
      <c r="X419" s="87"/>
      <c r="Y419" s="87"/>
      <c r="Z419" s="87"/>
      <c r="AA419" s="87"/>
      <c r="AB419" s="87"/>
      <c r="AC419" s="87"/>
      <c r="AD419" s="87"/>
      <c r="AE419" s="87"/>
      <c r="AF419" s="87"/>
      <c r="AG419" s="87"/>
      <c r="AH419" s="33"/>
    </row>
    <row r="420" customFormat="false" ht="12.75" hidden="false" customHeight="true" outlineLevel="0" collapsed="false">
      <c r="A420" s="87"/>
      <c r="B420" s="87"/>
      <c r="C420" s="88"/>
      <c r="D420" s="87"/>
      <c r="E420" s="87"/>
      <c r="F420" s="87"/>
      <c r="G420" s="87"/>
      <c r="H420" s="87"/>
      <c r="I420" s="87"/>
      <c r="J420" s="87"/>
      <c r="K420" s="87"/>
      <c r="L420" s="87"/>
      <c r="M420" s="87"/>
      <c r="N420" s="87"/>
      <c r="O420" s="87"/>
      <c r="P420" s="87"/>
      <c r="Q420" s="87"/>
      <c r="R420" s="87"/>
      <c r="S420" s="87"/>
      <c r="T420" s="87"/>
      <c r="U420" s="87"/>
      <c r="V420" s="87"/>
      <c r="W420" s="87"/>
      <c r="X420" s="87"/>
      <c r="Y420" s="87"/>
      <c r="Z420" s="87"/>
      <c r="AA420" s="87"/>
      <c r="AB420" s="87"/>
      <c r="AC420" s="87"/>
      <c r="AD420" s="87"/>
      <c r="AE420" s="87"/>
      <c r="AF420" s="87"/>
      <c r="AG420" s="87"/>
      <c r="AH420" s="33"/>
    </row>
    <row r="421" customFormat="false" ht="12.75" hidden="false" customHeight="true" outlineLevel="0" collapsed="false">
      <c r="A421" s="87"/>
      <c r="B421" s="87"/>
      <c r="C421" s="88"/>
      <c r="D421" s="87"/>
      <c r="E421" s="87"/>
      <c r="F421" s="87"/>
      <c r="G421" s="87"/>
      <c r="H421" s="87"/>
      <c r="I421" s="87"/>
      <c r="J421" s="87"/>
      <c r="K421" s="87"/>
      <c r="L421" s="87"/>
      <c r="M421" s="87"/>
      <c r="N421" s="87"/>
      <c r="O421" s="87"/>
      <c r="P421" s="87"/>
      <c r="Q421" s="87"/>
      <c r="R421" s="87"/>
      <c r="S421" s="87"/>
      <c r="T421" s="87"/>
      <c r="U421" s="87"/>
      <c r="V421" s="87"/>
      <c r="W421" s="87"/>
      <c r="X421" s="87"/>
      <c r="Y421" s="87"/>
      <c r="Z421" s="87"/>
      <c r="AA421" s="87"/>
      <c r="AB421" s="87"/>
      <c r="AC421" s="87"/>
      <c r="AD421" s="87"/>
      <c r="AE421" s="87"/>
      <c r="AF421" s="87"/>
      <c r="AG421" s="87"/>
      <c r="AH421" s="33"/>
    </row>
    <row r="422" customFormat="false" ht="12.75" hidden="false" customHeight="true" outlineLevel="0" collapsed="false">
      <c r="A422" s="87"/>
      <c r="B422" s="87"/>
      <c r="C422" s="88"/>
      <c r="D422" s="87"/>
      <c r="E422" s="87"/>
      <c r="F422" s="87"/>
      <c r="G422" s="87"/>
      <c r="H422" s="87"/>
      <c r="I422" s="87"/>
      <c r="J422" s="87"/>
      <c r="K422" s="87"/>
      <c r="L422" s="87"/>
      <c r="M422" s="87"/>
      <c r="N422" s="87"/>
      <c r="O422" s="87"/>
      <c r="P422" s="87"/>
      <c r="Q422" s="87"/>
      <c r="R422" s="87"/>
      <c r="S422" s="87"/>
      <c r="T422" s="87"/>
      <c r="U422" s="87"/>
      <c r="V422" s="87"/>
      <c r="W422" s="87"/>
      <c r="X422" s="87"/>
      <c r="Y422" s="87"/>
      <c r="Z422" s="87"/>
      <c r="AA422" s="87"/>
      <c r="AB422" s="87"/>
      <c r="AC422" s="87"/>
      <c r="AD422" s="87"/>
      <c r="AE422" s="87"/>
      <c r="AF422" s="87"/>
      <c r="AG422" s="87"/>
      <c r="AH422" s="33"/>
    </row>
    <row r="423" customFormat="false" ht="12.75" hidden="false" customHeight="true" outlineLevel="0" collapsed="false">
      <c r="A423" s="87"/>
      <c r="B423" s="87"/>
      <c r="C423" s="88"/>
      <c r="D423" s="87"/>
      <c r="E423" s="87"/>
      <c r="F423" s="87"/>
      <c r="G423" s="87"/>
      <c r="H423" s="87"/>
      <c r="I423" s="87"/>
      <c r="J423" s="87"/>
      <c r="K423" s="87"/>
      <c r="L423" s="87"/>
      <c r="M423" s="87"/>
      <c r="N423" s="87"/>
      <c r="O423" s="87"/>
      <c r="P423" s="87"/>
      <c r="Q423" s="87"/>
      <c r="R423" s="87"/>
      <c r="S423" s="87"/>
      <c r="T423" s="87"/>
      <c r="U423" s="87"/>
      <c r="V423" s="87"/>
      <c r="W423" s="87"/>
      <c r="X423" s="87"/>
      <c r="Y423" s="87"/>
      <c r="Z423" s="87"/>
      <c r="AA423" s="87"/>
      <c r="AB423" s="87"/>
      <c r="AC423" s="87"/>
      <c r="AD423" s="87"/>
      <c r="AE423" s="87"/>
      <c r="AF423" s="87"/>
      <c r="AG423" s="87"/>
      <c r="AH423" s="33"/>
    </row>
    <row r="424" customFormat="false" ht="12.75" hidden="false" customHeight="true" outlineLevel="0" collapsed="false">
      <c r="A424" s="87"/>
      <c r="B424" s="87"/>
      <c r="C424" s="88"/>
      <c r="D424" s="87"/>
      <c r="E424" s="87"/>
      <c r="F424" s="87"/>
      <c r="G424" s="87"/>
      <c r="H424" s="87"/>
      <c r="I424" s="87"/>
      <c r="J424" s="87"/>
      <c r="K424" s="87"/>
      <c r="L424" s="87"/>
      <c r="M424" s="87"/>
      <c r="N424" s="87"/>
      <c r="O424" s="87"/>
      <c r="P424" s="87"/>
      <c r="Q424" s="87"/>
      <c r="R424" s="87"/>
      <c r="S424" s="87"/>
      <c r="T424" s="87"/>
      <c r="U424" s="87"/>
      <c r="V424" s="87"/>
      <c r="W424" s="87"/>
      <c r="X424" s="87"/>
      <c r="Y424" s="87"/>
      <c r="Z424" s="87"/>
      <c r="AA424" s="87"/>
      <c r="AB424" s="87"/>
      <c r="AC424" s="87"/>
      <c r="AD424" s="87"/>
      <c r="AE424" s="87"/>
      <c r="AF424" s="87"/>
      <c r="AG424" s="87"/>
      <c r="AH424" s="33"/>
    </row>
    <row r="425" customFormat="false" ht="12.75" hidden="false" customHeight="true" outlineLevel="0" collapsed="false">
      <c r="A425" s="87"/>
      <c r="B425" s="87"/>
      <c r="C425" s="88"/>
      <c r="D425" s="87"/>
      <c r="E425" s="87"/>
      <c r="F425" s="87"/>
      <c r="G425" s="87"/>
      <c r="H425" s="87"/>
      <c r="I425" s="87"/>
      <c r="J425" s="87"/>
      <c r="K425" s="87"/>
      <c r="L425" s="87"/>
      <c r="M425" s="87"/>
      <c r="N425" s="87"/>
      <c r="O425" s="87"/>
      <c r="P425" s="87"/>
      <c r="Q425" s="87"/>
      <c r="R425" s="87"/>
      <c r="S425" s="87"/>
      <c r="T425" s="87"/>
      <c r="U425" s="87"/>
      <c r="V425" s="87"/>
      <c r="W425" s="87"/>
      <c r="X425" s="87"/>
      <c r="Y425" s="87"/>
      <c r="Z425" s="87"/>
      <c r="AA425" s="87"/>
      <c r="AB425" s="87"/>
      <c r="AC425" s="87"/>
      <c r="AD425" s="87"/>
      <c r="AE425" s="87"/>
      <c r="AF425" s="87"/>
      <c r="AG425" s="87"/>
      <c r="AH425" s="33"/>
    </row>
    <row r="426" customFormat="false" ht="12.75" hidden="false" customHeight="true" outlineLevel="0" collapsed="false">
      <c r="A426" s="87"/>
      <c r="B426" s="87"/>
      <c r="C426" s="88"/>
      <c r="D426" s="87"/>
      <c r="E426" s="87"/>
      <c r="F426" s="87"/>
      <c r="G426" s="87"/>
      <c r="H426" s="87"/>
      <c r="I426" s="87"/>
      <c r="J426" s="87"/>
      <c r="K426" s="87"/>
      <c r="L426" s="87"/>
      <c r="M426" s="87"/>
      <c r="N426" s="87"/>
      <c r="O426" s="87"/>
      <c r="P426" s="87"/>
      <c r="Q426" s="87"/>
      <c r="R426" s="87"/>
      <c r="S426" s="87"/>
      <c r="T426" s="87"/>
      <c r="U426" s="87"/>
      <c r="V426" s="87"/>
      <c r="W426" s="87"/>
      <c r="X426" s="87"/>
      <c r="Y426" s="87"/>
      <c r="Z426" s="87"/>
      <c r="AA426" s="87"/>
      <c r="AB426" s="87"/>
      <c r="AC426" s="87"/>
      <c r="AD426" s="87"/>
      <c r="AE426" s="87"/>
      <c r="AF426" s="87"/>
      <c r="AG426" s="87"/>
      <c r="AH426" s="33"/>
    </row>
    <row r="427" customFormat="false" ht="12.75" hidden="false" customHeight="true" outlineLevel="0" collapsed="false">
      <c r="A427" s="87"/>
      <c r="B427" s="87"/>
      <c r="C427" s="88"/>
      <c r="D427" s="87"/>
      <c r="E427" s="87"/>
      <c r="F427" s="87"/>
      <c r="G427" s="87"/>
      <c r="H427" s="87"/>
      <c r="I427" s="87"/>
      <c r="J427" s="87"/>
      <c r="K427" s="87"/>
      <c r="L427" s="87"/>
      <c r="M427" s="87"/>
      <c r="N427" s="87"/>
      <c r="O427" s="87"/>
      <c r="P427" s="87"/>
      <c r="Q427" s="87"/>
      <c r="R427" s="87"/>
      <c r="S427" s="87"/>
      <c r="T427" s="87"/>
      <c r="U427" s="87"/>
      <c r="V427" s="87"/>
      <c r="W427" s="87"/>
      <c r="X427" s="87"/>
      <c r="Y427" s="87"/>
      <c r="Z427" s="87"/>
      <c r="AA427" s="87"/>
      <c r="AB427" s="87"/>
      <c r="AC427" s="87"/>
      <c r="AD427" s="87"/>
      <c r="AE427" s="87"/>
      <c r="AF427" s="87"/>
      <c r="AG427" s="87"/>
      <c r="AH427" s="33"/>
    </row>
    <row r="428" customFormat="false" ht="12.75" hidden="false" customHeight="true" outlineLevel="0" collapsed="false">
      <c r="A428" s="87"/>
      <c r="B428" s="87"/>
      <c r="C428" s="88"/>
      <c r="D428" s="87"/>
      <c r="E428" s="87"/>
      <c r="F428" s="87"/>
      <c r="G428" s="87"/>
      <c r="H428" s="87"/>
      <c r="I428" s="87"/>
      <c r="J428" s="87"/>
      <c r="K428" s="87"/>
      <c r="L428" s="87"/>
      <c r="M428" s="87"/>
      <c r="N428" s="87"/>
      <c r="O428" s="87"/>
      <c r="P428" s="87"/>
      <c r="Q428" s="87"/>
      <c r="R428" s="87"/>
      <c r="S428" s="87"/>
      <c r="T428" s="87"/>
      <c r="U428" s="87"/>
      <c r="V428" s="87"/>
      <c r="W428" s="87"/>
      <c r="X428" s="87"/>
      <c r="Y428" s="87"/>
      <c r="Z428" s="87"/>
      <c r="AA428" s="87"/>
      <c r="AB428" s="87"/>
      <c r="AC428" s="87"/>
      <c r="AD428" s="87"/>
      <c r="AE428" s="87"/>
      <c r="AF428" s="87"/>
      <c r="AG428" s="87"/>
      <c r="AH428" s="33"/>
    </row>
    <row r="429" customFormat="false" ht="12.75" hidden="false" customHeight="true" outlineLevel="0" collapsed="false">
      <c r="A429" s="87"/>
      <c r="B429" s="87"/>
      <c r="C429" s="88"/>
      <c r="D429" s="87"/>
      <c r="E429" s="87"/>
      <c r="F429" s="87"/>
      <c r="G429" s="87"/>
      <c r="H429" s="87"/>
      <c r="I429" s="87"/>
      <c r="J429" s="87"/>
      <c r="K429" s="87"/>
      <c r="L429" s="87"/>
      <c r="M429" s="87"/>
      <c r="N429" s="87"/>
      <c r="O429" s="87"/>
      <c r="P429" s="87"/>
      <c r="Q429" s="87"/>
      <c r="R429" s="87"/>
      <c r="S429" s="87"/>
      <c r="T429" s="87"/>
      <c r="U429" s="87"/>
      <c r="V429" s="87"/>
      <c r="W429" s="87"/>
      <c r="X429" s="87"/>
      <c r="Y429" s="87"/>
      <c r="Z429" s="87"/>
      <c r="AA429" s="87"/>
      <c r="AB429" s="87"/>
      <c r="AC429" s="87"/>
      <c r="AD429" s="87"/>
      <c r="AE429" s="87"/>
      <c r="AF429" s="87"/>
      <c r="AG429" s="87"/>
      <c r="AH429" s="33"/>
    </row>
    <row r="430" customFormat="false" ht="12.75" hidden="false" customHeight="true" outlineLevel="0" collapsed="false">
      <c r="A430" s="87"/>
      <c r="B430" s="87"/>
      <c r="C430" s="88"/>
      <c r="D430" s="87"/>
      <c r="E430" s="87"/>
      <c r="F430" s="87"/>
      <c r="G430" s="87"/>
      <c r="H430" s="87"/>
      <c r="I430" s="87"/>
      <c r="J430" s="87"/>
      <c r="K430" s="87"/>
      <c r="L430" s="87"/>
      <c r="M430" s="87"/>
      <c r="N430" s="87"/>
      <c r="O430" s="87"/>
      <c r="P430" s="87"/>
      <c r="Q430" s="87"/>
      <c r="R430" s="87"/>
      <c r="S430" s="87"/>
      <c r="T430" s="87"/>
      <c r="U430" s="87"/>
      <c r="V430" s="87"/>
      <c r="W430" s="87"/>
      <c r="X430" s="87"/>
      <c r="Y430" s="87"/>
      <c r="Z430" s="87"/>
      <c r="AA430" s="87"/>
      <c r="AB430" s="87"/>
      <c r="AC430" s="87"/>
      <c r="AD430" s="87"/>
      <c r="AE430" s="87"/>
      <c r="AF430" s="87"/>
      <c r="AG430" s="87"/>
      <c r="AH430" s="33"/>
    </row>
    <row r="431" customFormat="false" ht="12.75" hidden="false" customHeight="true" outlineLevel="0" collapsed="false">
      <c r="A431" s="87"/>
      <c r="B431" s="87"/>
      <c r="C431" s="88"/>
      <c r="D431" s="87"/>
      <c r="E431" s="87"/>
      <c r="F431" s="87"/>
      <c r="G431" s="87"/>
      <c r="H431" s="87"/>
      <c r="I431" s="87"/>
      <c r="J431" s="87"/>
      <c r="K431" s="87"/>
      <c r="L431" s="87"/>
      <c r="M431" s="87"/>
      <c r="N431" s="87"/>
      <c r="O431" s="87"/>
      <c r="P431" s="87"/>
      <c r="Q431" s="87"/>
      <c r="R431" s="87"/>
      <c r="S431" s="87"/>
      <c r="T431" s="87"/>
      <c r="U431" s="87"/>
      <c r="V431" s="87"/>
      <c r="W431" s="87"/>
      <c r="X431" s="87"/>
      <c r="Y431" s="87"/>
      <c r="Z431" s="87"/>
      <c r="AA431" s="87"/>
      <c r="AB431" s="87"/>
      <c r="AC431" s="87"/>
      <c r="AD431" s="87"/>
      <c r="AE431" s="87"/>
      <c r="AF431" s="87"/>
      <c r="AG431" s="87"/>
      <c r="AH431" s="33"/>
    </row>
    <row r="432" customFormat="false" ht="12.75" hidden="false" customHeight="true" outlineLevel="0" collapsed="false">
      <c r="A432" s="87"/>
      <c r="B432" s="87"/>
      <c r="C432" s="88"/>
      <c r="D432" s="87"/>
      <c r="E432" s="87"/>
      <c r="F432" s="87"/>
      <c r="G432" s="87"/>
      <c r="H432" s="87"/>
      <c r="I432" s="87"/>
      <c r="J432" s="87"/>
      <c r="K432" s="87"/>
      <c r="L432" s="87"/>
      <c r="M432" s="87"/>
      <c r="N432" s="87"/>
      <c r="O432" s="87"/>
      <c r="P432" s="87"/>
      <c r="Q432" s="87"/>
      <c r="R432" s="87"/>
      <c r="S432" s="87"/>
      <c r="T432" s="87"/>
      <c r="U432" s="87"/>
      <c r="V432" s="87"/>
      <c r="W432" s="87"/>
      <c r="X432" s="87"/>
      <c r="Y432" s="87"/>
      <c r="Z432" s="87"/>
      <c r="AA432" s="87"/>
      <c r="AB432" s="87"/>
      <c r="AC432" s="87"/>
      <c r="AD432" s="87"/>
      <c r="AE432" s="87"/>
      <c r="AF432" s="87"/>
      <c r="AG432" s="87"/>
      <c r="AH432" s="33"/>
    </row>
    <row r="433" customFormat="false" ht="12.75" hidden="false" customHeight="true" outlineLevel="0" collapsed="false">
      <c r="A433" s="87"/>
      <c r="B433" s="87"/>
      <c r="C433" s="88"/>
      <c r="D433" s="87"/>
      <c r="E433" s="87"/>
      <c r="F433" s="87"/>
      <c r="G433" s="87"/>
      <c r="H433" s="87"/>
      <c r="I433" s="87"/>
      <c r="J433" s="87"/>
      <c r="K433" s="87"/>
      <c r="L433" s="87"/>
      <c r="M433" s="87"/>
      <c r="N433" s="87"/>
      <c r="O433" s="87"/>
      <c r="P433" s="87"/>
      <c r="Q433" s="87"/>
      <c r="R433" s="87"/>
      <c r="S433" s="87"/>
      <c r="T433" s="87"/>
      <c r="U433" s="87"/>
      <c r="V433" s="87"/>
      <c r="W433" s="87"/>
      <c r="X433" s="87"/>
      <c r="Y433" s="87"/>
      <c r="Z433" s="87"/>
      <c r="AA433" s="87"/>
      <c r="AB433" s="87"/>
      <c r="AC433" s="87"/>
      <c r="AD433" s="87"/>
      <c r="AE433" s="87"/>
      <c r="AF433" s="87"/>
      <c r="AG433" s="87"/>
      <c r="AH433" s="33"/>
    </row>
    <row r="434" customFormat="false" ht="12.75" hidden="false" customHeight="true" outlineLevel="0" collapsed="false">
      <c r="A434" s="87"/>
      <c r="B434" s="87"/>
      <c r="C434" s="88"/>
      <c r="D434" s="87"/>
      <c r="E434" s="87"/>
      <c r="F434" s="87"/>
      <c r="G434" s="87"/>
      <c r="H434" s="87"/>
      <c r="I434" s="87"/>
      <c r="J434" s="87"/>
      <c r="K434" s="87"/>
      <c r="L434" s="87"/>
      <c r="M434" s="87"/>
      <c r="N434" s="87"/>
      <c r="O434" s="87"/>
      <c r="P434" s="87"/>
      <c r="Q434" s="87"/>
      <c r="R434" s="87"/>
      <c r="S434" s="87"/>
      <c r="T434" s="87"/>
      <c r="U434" s="87"/>
      <c r="V434" s="87"/>
      <c r="W434" s="87"/>
      <c r="X434" s="87"/>
      <c r="Y434" s="87"/>
      <c r="Z434" s="87"/>
      <c r="AA434" s="87"/>
      <c r="AB434" s="87"/>
      <c r="AC434" s="87"/>
      <c r="AD434" s="87"/>
      <c r="AE434" s="87"/>
      <c r="AF434" s="87"/>
      <c r="AG434" s="87"/>
      <c r="AH434" s="33"/>
    </row>
    <row r="435" customFormat="false" ht="12.75" hidden="false" customHeight="true" outlineLevel="0" collapsed="false">
      <c r="A435" s="87"/>
      <c r="B435" s="87"/>
      <c r="C435" s="88"/>
      <c r="D435" s="87"/>
      <c r="E435" s="87"/>
      <c r="F435" s="87"/>
      <c r="G435" s="87"/>
      <c r="H435" s="87"/>
      <c r="I435" s="87"/>
      <c r="J435" s="87"/>
      <c r="K435" s="87"/>
      <c r="L435" s="87"/>
      <c r="M435" s="87"/>
      <c r="N435" s="87"/>
      <c r="O435" s="87"/>
      <c r="P435" s="87"/>
      <c r="Q435" s="87"/>
      <c r="R435" s="87"/>
      <c r="S435" s="87"/>
      <c r="T435" s="87"/>
      <c r="U435" s="87"/>
      <c r="V435" s="87"/>
      <c r="W435" s="87"/>
      <c r="X435" s="87"/>
      <c r="Y435" s="87"/>
      <c r="Z435" s="87"/>
      <c r="AA435" s="87"/>
      <c r="AB435" s="87"/>
      <c r="AC435" s="87"/>
      <c r="AD435" s="87"/>
      <c r="AE435" s="87"/>
      <c r="AF435" s="87"/>
      <c r="AG435" s="87"/>
      <c r="AH435" s="33"/>
    </row>
    <row r="436" customFormat="false" ht="12.75" hidden="false" customHeight="true" outlineLevel="0" collapsed="false">
      <c r="A436" s="87"/>
      <c r="B436" s="87"/>
      <c r="C436" s="88"/>
      <c r="D436" s="87"/>
      <c r="E436" s="87"/>
      <c r="F436" s="87"/>
      <c r="G436" s="87"/>
      <c r="H436" s="87"/>
      <c r="I436" s="87"/>
      <c r="J436" s="87"/>
      <c r="K436" s="87"/>
      <c r="L436" s="87"/>
      <c r="M436" s="87"/>
      <c r="N436" s="87"/>
      <c r="O436" s="87"/>
      <c r="P436" s="87"/>
      <c r="Q436" s="87"/>
      <c r="R436" s="87"/>
      <c r="S436" s="87"/>
      <c r="T436" s="87"/>
      <c r="U436" s="87"/>
      <c r="V436" s="87"/>
      <c r="W436" s="87"/>
      <c r="X436" s="87"/>
      <c r="Y436" s="87"/>
      <c r="Z436" s="87"/>
      <c r="AA436" s="87"/>
      <c r="AB436" s="87"/>
      <c r="AC436" s="87"/>
      <c r="AD436" s="87"/>
      <c r="AE436" s="87"/>
      <c r="AF436" s="87"/>
      <c r="AG436" s="87"/>
      <c r="AH436" s="33"/>
    </row>
    <row r="437" customFormat="false" ht="12.75" hidden="false" customHeight="true" outlineLevel="0" collapsed="false">
      <c r="A437" s="87"/>
      <c r="B437" s="87"/>
      <c r="C437" s="88"/>
      <c r="D437" s="87"/>
      <c r="E437" s="87"/>
      <c r="F437" s="87"/>
      <c r="G437" s="87"/>
      <c r="H437" s="87"/>
      <c r="I437" s="87"/>
      <c r="J437" s="87"/>
      <c r="K437" s="87"/>
      <c r="L437" s="87"/>
      <c r="M437" s="87"/>
      <c r="N437" s="87"/>
      <c r="O437" s="87"/>
      <c r="P437" s="87"/>
      <c r="Q437" s="87"/>
      <c r="R437" s="87"/>
      <c r="S437" s="87"/>
      <c r="T437" s="87"/>
      <c r="U437" s="87"/>
      <c r="V437" s="87"/>
      <c r="W437" s="87"/>
      <c r="X437" s="87"/>
      <c r="Y437" s="87"/>
      <c r="Z437" s="87"/>
      <c r="AA437" s="87"/>
      <c r="AB437" s="87"/>
      <c r="AC437" s="87"/>
      <c r="AD437" s="87"/>
      <c r="AE437" s="87"/>
      <c r="AF437" s="87"/>
      <c r="AG437" s="87"/>
      <c r="AH437" s="33"/>
    </row>
    <row r="438" customFormat="false" ht="12.75" hidden="false" customHeight="true" outlineLevel="0" collapsed="false">
      <c r="A438" s="87"/>
      <c r="B438" s="87"/>
      <c r="C438" s="88"/>
      <c r="D438" s="87"/>
      <c r="E438" s="87"/>
      <c r="F438" s="87"/>
      <c r="G438" s="87"/>
      <c r="H438" s="87"/>
      <c r="I438" s="87"/>
      <c r="J438" s="87"/>
      <c r="K438" s="87"/>
      <c r="L438" s="87"/>
      <c r="M438" s="87"/>
      <c r="N438" s="87"/>
      <c r="O438" s="87"/>
      <c r="P438" s="87"/>
      <c r="Q438" s="87"/>
      <c r="R438" s="87"/>
      <c r="S438" s="87"/>
      <c r="T438" s="87"/>
      <c r="U438" s="87"/>
      <c r="V438" s="87"/>
      <c r="W438" s="87"/>
      <c r="X438" s="87"/>
      <c r="Y438" s="87"/>
      <c r="Z438" s="87"/>
      <c r="AA438" s="87"/>
      <c r="AB438" s="87"/>
      <c r="AC438" s="87"/>
      <c r="AD438" s="87"/>
      <c r="AE438" s="87"/>
      <c r="AF438" s="87"/>
      <c r="AG438" s="87"/>
      <c r="AH438" s="33"/>
    </row>
    <row r="439" customFormat="false" ht="12.75" hidden="false" customHeight="true" outlineLevel="0" collapsed="false">
      <c r="A439" s="87"/>
      <c r="B439" s="87"/>
      <c r="C439" s="88"/>
      <c r="D439" s="87"/>
      <c r="E439" s="87"/>
      <c r="F439" s="87"/>
      <c r="G439" s="87"/>
      <c r="H439" s="87"/>
      <c r="I439" s="87"/>
      <c r="J439" s="87"/>
      <c r="K439" s="87"/>
      <c r="L439" s="87"/>
      <c r="M439" s="87"/>
      <c r="N439" s="87"/>
      <c r="O439" s="87"/>
      <c r="P439" s="87"/>
      <c r="Q439" s="87"/>
      <c r="R439" s="87"/>
      <c r="S439" s="87"/>
      <c r="T439" s="87"/>
      <c r="U439" s="87"/>
      <c r="V439" s="87"/>
      <c r="W439" s="87"/>
      <c r="X439" s="87"/>
      <c r="Y439" s="87"/>
      <c r="Z439" s="87"/>
      <c r="AA439" s="87"/>
      <c r="AB439" s="87"/>
      <c r="AC439" s="87"/>
      <c r="AD439" s="87"/>
      <c r="AE439" s="87"/>
      <c r="AF439" s="87"/>
      <c r="AG439" s="87"/>
      <c r="AH439" s="33"/>
    </row>
    <row r="440" customFormat="false" ht="12.75" hidden="false" customHeight="true" outlineLevel="0" collapsed="false">
      <c r="A440" s="87"/>
      <c r="B440" s="87"/>
      <c r="C440" s="88"/>
      <c r="D440" s="87"/>
      <c r="E440" s="87"/>
      <c r="F440" s="87"/>
      <c r="G440" s="87"/>
      <c r="H440" s="87"/>
      <c r="I440" s="87"/>
      <c r="J440" s="87"/>
      <c r="K440" s="87"/>
      <c r="L440" s="87"/>
      <c r="M440" s="87"/>
      <c r="N440" s="87"/>
      <c r="O440" s="87"/>
      <c r="P440" s="87"/>
      <c r="Q440" s="87"/>
      <c r="R440" s="87"/>
      <c r="S440" s="87"/>
      <c r="T440" s="87"/>
      <c r="U440" s="87"/>
      <c r="V440" s="87"/>
      <c r="W440" s="87"/>
      <c r="X440" s="87"/>
      <c r="Y440" s="87"/>
      <c r="Z440" s="87"/>
      <c r="AA440" s="87"/>
      <c r="AB440" s="87"/>
      <c r="AC440" s="87"/>
      <c r="AD440" s="87"/>
      <c r="AE440" s="87"/>
      <c r="AF440" s="87"/>
      <c r="AG440" s="87"/>
      <c r="AH440" s="33"/>
    </row>
    <row r="441" customFormat="false" ht="12.75" hidden="false" customHeight="true" outlineLevel="0" collapsed="false">
      <c r="A441" s="87"/>
      <c r="B441" s="87"/>
      <c r="C441" s="88"/>
      <c r="D441" s="87"/>
      <c r="E441" s="87"/>
      <c r="F441" s="87"/>
      <c r="G441" s="87"/>
      <c r="H441" s="87"/>
      <c r="I441" s="87"/>
      <c r="J441" s="87"/>
      <c r="K441" s="87"/>
      <c r="L441" s="87"/>
      <c r="M441" s="87"/>
      <c r="N441" s="87"/>
      <c r="O441" s="87"/>
      <c r="P441" s="87"/>
      <c r="Q441" s="87"/>
      <c r="R441" s="87"/>
      <c r="S441" s="87"/>
      <c r="T441" s="87"/>
      <c r="U441" s="87"/>
      <c r="V441" s="87"/>
      <c r="W441" s="87"/>
      <c r="X441" s="87"/>
      <c r="Y441" s="87"/>
      <c r="Z441" s="87"/>
      <c r="AA441" s="87"/>
      <c r="AB441" s="87"/>
      <c r="AC441" s="87"/>
      <c r="AD441" s="87"/>
      <c r="AE441" s="87"/>
      <c r="AF441" s="87"/>
      <c r="AG441" s="87"/>
      <c r="AH441" s="33"/>
    </row>
    <row r="442" customFormat="false" ht="12.75" hidden="false" customHeight="true" outlineLevel="0" collapsed="false">
      <c r="A442" s="87"/>
      <c r="B442" s="87"/>
      <c r="C442" s="88"/>
      <c r="D442" s="87"/>
      <c r="E442" s="87"/>
      <c r="F442" s="87"/>
      <c r="G442" s="87"/>
      <c r="H442" s="87"/>
      <c r="I442" s="87"/>
      <c r="J442" s="87"/>
      <c r="K442" s="87"/>
      <c r="L442" s="87"/>
      <c r="M442" s="87"/>
      <c r="N442" s="87"/>
      <c r="O442" s="87"/>
      <c r="P442" s="87"/>
      <c r="Q442" s="87"/>
      <c r="R442" s="87"/>
      <c r="S442" s="87"/>
      <c r="T442" s="87"/>
      <c r="U442" s="87"/>
      <c r="V442" s="87"/>
      <c r="W442" s="87"/>
      <c r="X442" s="87"/>
      <c r="Y442" s="87"/>
      <c r="Z442" s="87"/>
      <c r="AA442" s="87"/>
      <c r="AB442" s="87"/>
      <c r="AC442" s="87"/>
      <c r="AD442" s="87"/>
      <c r="AE442" s="87"/>
      <c r="AF442" s="87"/>
      <c r="AG442" s="87"/>
      <c r="AH442" s="33"/>
    </row>
    <row r="443" customFormat="false" ht="12.75" hidden="false" customHeight="true" outlineLevel="0" collapsed="false">
      <c r="A443" s="87"/>
      <c r="B443" s="87"/>
      <c r="C443" s="88"/>
      <c r="D443" s="87"/>
      <c r="E443" s="87"/>
      <c r="F443" s="87"/>
      <c r="G443" s="87"/>
      <c r="H443" s="87"/>
      <c r="I443" s="87"/>
      <c r="J443" s="87"/>
      <c r="K443" s="87"/>
      <c r="L443" s="87"/>
      <c r="M443" s="87"/>
      <c r="N443" s="87"/>
      <c r="O443" s="87"/>
      <c r="P443" s="87"/>
      <c r="Q443" s="87"/>
      <c r="R443" s="87"/>
      <c r="S443" s="87"/>
      <c r="T443" s="87"/>
      <c r="U443" s="87"/>
      <c r="V443" s="87"/>
      <c r="W443" s="87"/>
      <c r="X443" s="87"/>
      <c r="Y443" s="87"/>
      <c r="Z443" s="87"/>
      <c r="AA443" s="87"/>
      <c r="AB443" s="87"/>
      <c r="AC443" s="87"/>
      <c r="AD443" s="87"/>
      <c r="AE443" s="87"/>
      <c r="AF443" s="87"/>
      <c r="AG443" s="87"/>
      <c r="AH443" s="33"/>
    </row>
    <row r="444" customFormat="false" ht="12.75" hidden="false" customHeight="true" outlineLevel="0" collapsed="false">
      <c r="A444" s="87"/>
      <c r="B444" s="87"/>
      <c r="C444" s="88"/>
      <c r="D444" s="87"/>
      <c r="E444" s="87"/>
      <c r="F444" s="87"/>
      <c r="G444" s="87"/>
      <c r="H444" s="87"/>
      <c r="I444" s="87"/>
      <c r="J444" s="87"/>
      <c r="K444" s="87"/>
      <c r="L444" s="87"/>
      <c r="M444" s="87"/>
      <c r="N444" s="87"/>
      <c r="O444" s="87"/>
      <c r="P444" s="87"/>
      <c r="Q444" s="87"/>
      <c r="R444" s="87"/>
      <c r="S444" s="87"/>
      <c r="T444" s="87"/>
      <c r="U444" s="87"/>
      <c r="V444" s="87"/>
      <c r="W444" s="87"/>
      <c r="X444" s="87"/>
      <c r="Y444" s="87"/>
      <c r="Z444" s="87"/>
      <c r="AA444" s="87"/>
      <c r="AB444" s="87"/>
      <c r="AC444" s="87"/>
      <c r="AD444" s="87"/>
      <c r="AE444" s="87"/>
      <c r="AF444" s="87"/>
      <c r="AG444" s="87"/>
      <c r="AH444" s="33"/>
    </row>
    <row r="445" customFormat="false" ht="12.75" hidden="false" customHeight="true" outlineLevel="0" collapsed="false">
      <c r="A445" s="87"/>
      <c r="B445" s="87"/>
      <c r="C445" s="88"/>
      <c r="D445" s="87"/>
      <c r="E445" s="87"/>
      <c r="F445" s="87"/>
      <c r="G445" s="87"/>
      <c r="H445" s="87"/>
      <c r="I445" s="87"/>
      <c r="J445" s="87"/>
      <c r="K445" s="87"/>
      <c r="L445" s="87"/>
      <c r="M445" s="87"/>
      <c r="N445" s="87"/>
      <c r="O445" s="87"/>
      <c r="P445" s="87"/>
      <c r="Q445" s="87"/>
      <c r="R445" s="87"/>
      <c r="S445" s="87"/>
      <c r="T445" s="87"/>
      <c r="U445" s="87"/>
      <c r="V445" s="87"/>
      <c r="W445" s="87"/>
      <c r="X445" s="87"/>
      <c r="Y445" s="87"/>
      <c r="Z445" s="87"/>
      <c r="AA445" s="87"/>
      <c r="AB445" s="87"/>
      <c r="AC445" s="87"/>
      <c r="AD445" s="87"/>
      <c r="AE445" s="87"/>
      <c r="AF445" s="87"/>
      <c r="AG445" s="87"/>
      <c r="AH445" s="33"/>
    </row>
    <row r="446" customFormat="false" ht="12.75" hidden="false" customHeight="true" outlineLevel="0" collapsed="false">
      <c r="A446" s="87"/>
      <c r="B446" s="87"/>
      <c r="C446" s="88"/>
      <c r="D446" s="87"/>
      <c r="E446" s="87"/>
      <c r="F446" s="87"/>
      <c r="G446" s="87"/>
      <c r="H446" s="87"/>
      <c r="I446" s="87"/>
      <c r="J446" s="87"/>
      <c r="K446" s="87"/>
      <c r="L446" s="87"/>
      <c r="M446" s="87"/>
      <c r="N446" s="87"/>
      <c r="O446" s="87"/>
      <c r="P446" s="87"/>
      <c r="Q446" s="87"/>
      <c r="R446" s="87"/>
      <c r="S446" s="87"/>
      <c r="T446" s="87"/>
      <c r="U446" s="87"/>
      <c r="V446" s="87"/>
      <c r="W446" s="87"/>
      <c r="X446" s="87"/>
      <c r="Y446" s="87"/>
      <c r="Z446" s="87"/>
      <c r="AA446" s="87"/>
      <c r="AB446" s="87"/>
      <c r="AC446" s="87"/>
      <c r="AD446" s="87"/>
      <c r="AE446" s="87"/>
      <c r="AF446" s="87"/>
      <c r="AG446" s="87"/>
      <c r="AH446" s="33"/>
    </row>
    <row r="447" customFormat="false" ht="12.75" hidden="false" customHeight="true" outlineLevel="0" collapsed="false">
      <c r="A447" s="87"/>
      <c r="B447" s="87"/>
      <c r="C447" s="88"/>
      <c r="D447" s="87"/>
      <c r="E447" s="87"/>
      <c r="F447" s="87"/>
      <c r="G447" s="87"/>
      <c r="H447" s="87"/>
      <c r="I447" s="87"/>
      <c r="J447" s="87"/>
      <c r="K447" s="87"/>
      <c r="L447" s="87"/>
      <c r="M447" s="87"/>
      <c r="N447" s="87"/>
      <c r="O447" s="87"/>
      <c r="P447" s="87"/>
      <c r="Q447" s="87"/>
      <c r="R447" s="87"/>
      <c r="S447" s="87"/>
      <c r="T447" s="87"/>
      <c r="U447" s="87"/>
      <c r="V447" s="87"/>
      <c r="W447" s="87"/>
      <c r="X447" s="87"/>
      <c r="Y447" s="87"/>
      <c r="Z447" s="87"/>
      <c r="AA447" s="87"/>
      <c r="AB447" s="87"/>
      <c r="AC447" s="87"/>
      <c r="AD447" s="87"/>
      <c r="AE447" s="87"/>
      <c r="AF447" s="87"/>
      <c r="AG447" s="87"/>
      <c r="AH447" s="33"/>
    </row>
    <row r="448" customFormat="false" ht="12.75" hidden="false" customHeight="true" outlineLevel="0" collapsed="false">
      <c r="A448" s="87"/>
      <c r="B448" s="87"/>
      <c r="C448" s="88"/>
      <c r="D448" s="87"/>
      <c r="E448" s="87"/>
      <c r="F448" s="87"/>
      <c r="G448" s="87"/>
      <c r="H448" s="87"/>
      <c r="I448" s="87"/>
      <c r="J448" s="87"/>
      <c r="K448" s="87"/>
      <c r="L448" s="87"/>
      <c r="M448" s="87"/>
      <c r="N448" s="87"/>
      <c r="O448" s="87"/>
      <c r="P448" s="87"/>
      <c r="Q448" s="87"/>
      <c r="R448" s="87"/>
      <c r="S448" s="87"/>
      <c r="T448" s="87"/>
      <c r="U448" s="87"/>
      <c r="V448" s="87"/>
      <c r="W448" s="87"/>
      <c r="X448" s="87"/>
      <c r="Y448" s="87"/>
      <c r="Z448" s="87"/>
      <c r="AA448" s="87"/>
      <c r="AB448" s="87"/>
      <c r="AC448" s="87"/>
      <c r="AD448" s="87"/>
      <c r="AE448" s="87"/>
      <c r="AF448" s="87"/>
      <c r="AG448" s="87"/>
      <c r="AH448" s="33"/>
    </row>
    <row r="449" customFormat="false" ht="12.75" hidden="false" customHeight="true" outlineLevel="0" collapsed="false">
      <c r="A449" s="87"/>
      <c r="B449" s="87"/>
      <c r="C449" s="88"/>
      <c r="D449" s="87"/>
      <c r="E449" s="87"/>
      <c r="F449" s="87"/>
      <c r="G449" s="87"/>
      <c r="H449" s="87"/>
      <c r="I449" s="87"/>
      <c r="J449" s="87"/>
      <c r="K449" s="87"/>
      <c r="L449" s="87"/>
      <c r="M449" s="87"/>
      <c r="N449" s="87"/>
      <c r="O449" s="87"/>
      <c r="P449" s="87"/>
      <c r="Q449" s="87"/>
      <c r="R449" s="87"/>
      <c r="S449" s="87"/>
      <c r="T449" s="87"/>
      <c r="U449" s="87"/>
      <c r="V449" s="87"/>
      <c r="W449" s="87"/>
      <c r="X449" s="87"/>
      <c r="Y449" s="87"/>
      <c r="Z449" s="87"/>
      <c r="AA449" s="87"/>
      <c r="AB449" s="87"/>
      <c r="AC449" s="87"/>
      <c r="AD449" s="87"/>
      <c r="AE449" s="87"/>
      <c r="AF449" s="87"/>
      <c r="AG449" s="87"/>
      <c r="AH449" s="33"/>
    </row>
    <row r="450" customFormat="false" ht="12.75" hidden="false" customHeight="true" outlineLevel="0" collapsed="false">
      <c r="A450" s="87"/>
      <c r="B450" s="87"/>
      <c r="C450" s="88"/>
      <c r="D450" s="87"/>
      <c r="E450" s="87"/>
      <c r="F450" s="87"/>
      <c r="G450" s="87"/>
      <c r="H450" s="87"/>
      <c r="I450" s="87"/>
      <c r="J450" s="87"/>
      <c r="K450" s="87"/>
      <c r="L450" s="87"/>
      <c r="M450" s="87"/>
      <c r="N450" s="87"/>
      <c r="O450" s="87"/>
      <c r="P450" s="87"/>
      <c r="Q450" s="87"/>
      <c r="R450" s="87"/>
      <c r="S450" s="87"/>
      <c r="T450" s="87"/>
      <c r="U450" s="87"/>
      <c r="V450" s="87"/>
      <c r="W450" s="87"/>
      <c r="X450" s="87"/>
      <c r="Y450" s="87"/>
      <c r="Z450" s="87"/>
      <c r="AA450" s="87"/>
      <c r="AB450" s="87"/>
      <c r="AC450" s="87"/>
      <c r="AD450" s="87"/>
      <c r="AE450" s="87"/>
      <c r="AF450" s="87"/>
      <c r="AG450" s="87"/>
      <c r="AH450" s="33"/>
    </row>
    <row r="451" customFormat="false" ht="12.75" hidden="false" customHeight="true" outlineLevel="0" collapsed="false">
      <c r="A451" s="87"/>
      <c r="B451" s="87"/>
      <c r="C451" s="88"/>
      <c r="D451" s="87"/>
      <c r="E451" s="87"/>
      <c r="F451" s="87"/>
      <c r="G451" s="87"/>
      <c r="H451" s="87"/>
      <c r="I451" s="87"/>
      <c r="J451" s="87"/>
      <c r="K451" s="87"/>
      <c r="L451" s="87"/>
      <c r="M451" s="87"/>
      <c r="N451" s="87"/>
      <c r="O451" s="87"/>
      <c r="P451" s="87"/>
      <c r="Q451" s="87"/>
      <c r="R451" s="87"/>
      <c r="S451" s="87"/>
      <c r="T451" s="87"/>
      <c r="U451" s="87"/>
      <c r="V451" s="87"/>
      <c r="W451" s="87"/>
      <c r="X451" s="87"/>
      <c r="Y451" s="87"/>
      <c r="Z451" s="87"/>
      <c r="AA451" s="87"/>
      <c r="AB451" s="87"/>
      <c r="AC451" s="87"/>
      <c r="AD451" s="87"/>
      <c r="AE451" s="87"/>
      <c r="AF451" s="87"/>
      <c r="AG451" s="87"/>
      <c r="AH451" s="33"/>
    </row>
    <row r="452" customFormat="false" ht="12.75" hidden="false" customHeight="true" outlineLevel="0" collapsed="false">
      <c r="A452" s="87"/>
      <c r="B452" s="87"/>
      <c r="C452" s="88"/>
      <c r="D452" s="87"/>
      <c r="E452" s="87"/>
      <c r="F452" s="87"/>
      <c r="G452" s="87"/>
      <c r="H452" s="87"/>
      <c r="I452" s="87"/>
      <c r="J452" s="87"/>
      <c r="K452" s="87"/>
      <c r="L452" s="87"/>
      <c r="M452" s="87"/>
      <c r="N452" s="87"/>
      <c r="O452" s="87"/>
      <c r="P452" s="87"/>
      <c r="Q452" s="87"/>
      <c r="R452" s="87"/>
      <c r="S452" s="87"/>
      <c r="T452" s="87"/>
      <c r="U452" s="87"/>
      <c r="V452" s="87"/>
      <c r="W452" s="87"/>
      <c r="X452" s="87"/>
      <c r="Y452" s="87"/>
      <c r="Z452" s="87"/>
      <c r="AA452" s="87"/>
      <c r="AB452" s="87"/>
      <c r="AC452" s="87"/>
      <c r="AD452" s="87"/>
      <c r="AE452" s="87"/>
      <c r="AF452" s="87"/>
      <c r="AG452" s="87"/>
      <c r="AH452" s="33"/>
    </row>
    <row r="453" customFormat="false" ht="12.75" hidden="false" customHeight="true" outlineLevel="0" collapsed="false">
      <c r="A453" s="87"/>
      <c r="B453" s="87"/>
      <c r="C453" s="88"/>
      <c r="D453" s="87"/>
      <c r="E453" s="87"/>
      <c r="F453" s="87"/>
      <c r="G453" s="87"/>
      <c r="H453" s="87"/>
      <c r="I453" s="87"/>
      <c r="J453" s="87"/>
      <c r="K453" s="87"/>
      <c r="L453" s="87"/>
      <c r="M453" s="87"/>
      <c r="N453" s="87"/>
      <c r="O453" s="87"/>
      <c r="P453" s="87"/>
      <c r="Q453" s="87"/>
      <c r="R453" s="87"/>
      <c r="S453" s="87"/>
      <c r="T453" s="87"/>
      <c r="U453" s="87"/>
      <c r="V453" s="87"/>
      <c r="W453" s="87"/>
      <c r="X453" s="87"/>
      <c r="Y453" s="87"/>
      <c r="Z453" s="87"/>
      <c r="AA453" s="87"/>
      <c r="AB453" s="87"/>
      <c r="AC453" s="87"/>
      <c r="AD453" s="87"/>
      <c r="AE453" s="87"/>
      <c r="AF453" s="87"/>
      <c r="AG453" s="87"/>
      <c r="AH453" s="33"/>
    </row>
    <row r="454" customFormat="false" ht="12.75" hidden="false" customHeight="true" outlineLevel="0" collapsed="false">
      <c r="A454" s="87"/>
      <c r="B454" s="87"/>
      <c r="C454" s="88"/>
      <c r="D454" s="87"/>
      <c r="E454" s="87"/>
      <c r="F454" s="87"/>
      <c r="G454" s="87"/>
      <c r="H454" s="87"/>
      <c r="I454" s="87"/>
      <c r="J454" s="87"/>
      <c r="K454" s="87"/>
      <c r="L454" s="87"/>
      <c r="M454" s="87"/>
      <c r="N454" s="87"/>
      <c r="O454" s="87"/>
      <c r="P454" s="87"/>
      <c r="Q454" s="87"/>
      <c r="R454" s="87"/>
      <c r="S454" s="87"/>
      <c r="T454" s="87"/>
      <c r="U454" s="87"/>
      <c r="V454" s="87"/>
      <c r="W454" s="87"/>
      <c r="X454" s="87"/>
      <c r="Y454" s="87"/>
      <c r="Z454" s="87"/>
      <c r="AA454" s="87"/>
      <c r="AB454" s="87"/>
      <c r="AC454" s="87"/>
      <c r="AD454" s="87"/>
      <c r="AE454" s="87"/>
      <c r="AF454" s="87"/>
      <c r="AG454" s="87"/>
      <c r="AH454" s="33"/>
    </row>
    <row r="455" customFormat="false" ht="12.75" hidden="false" customHeight="true" outlineLevel="0" collapsed="false">
      <c r="A455" s="87"/>
      <c r="B455" s="87"/>
      <c r="C455" s="88"/>
      <c r="D455" s="87"/>
      <c r="E455" s="87"/>
      <c r="F455" s="87"/>
      <c r="G455" s="87"/>
      <c r="H455" s="87"/>
      <c r="I455" s="87"/>
      <c r="J455" s="87"/>
      <c r="K455" s="87"/>
      <c r="L455" s="87"/>
      <c r="M455" s="87"/>
      <c r="N455" s="87"/>
      <c r="O455" s="87"/>
      <c r="P455" s="87"/>
      <c r="Q455" s="87"/>
      <c r="R455" s="87"/>
      <c r="S455" s="87"/>
      <c r="T455" s="87"/>
      <c r="U455" s="87"/>
      <c r="V455" s="87"/>
      <c r="W455" s="87"/>
      <c r="X455" s="87"/>
      <c r="Y455" s="87"/>
      <c r="Z455" s="87"/>
      <c r="AA455" s="87"/>
      <c r="AB455" s="87"/>
      <c r="AC455" s="87"/>
      <c r="AD455" s="87"/>
      <c r="AE455" s="87"/>
      <c r="AF455" s="87"/>
      <c r="AG455" s="87"/>
      <c r="AH455" s="33"/>
    </row>
    <row r="456" customFormat="false" ht="12.75" hidden="false" customHeight="true" outlineLevel="0" collapsed="false">
      <c r="A456" s="87"/>
      <c r="B456" s="87"/>
      <c r="C456" s="88"/>
      <c r="D456" s="87"/>
      <c r="E456" s="87"/>
      <c r="F456" s="87"/>
      <c r="G456" s="87"/>
      <c r="H456" s="87"/>
      <c r="I456" s="87"/>
      <c r="J456" s="87"/>
      <c r="K456" s="87"/>
      <c r="L456" s="87"/>
      <c r="M456" s="87"/>
      <c r="N456" s="87"/>
      <c r="O456" s="87"/>
      <c r="P456" s="87"/>
      <c r="Q456" s="87"/>
      <c r="R456" s="87"/>
      <c r="S456" s="87"/>
      <c r="T456" s="87"/>
      <c r="U456" s="87"/>
      <c r="V456" s="87"/>
      <c r="W456" s="87"/>
      <c r="X456" s="87"/>
      <c r="Y456" s="87"/>
      <c r="Z456" s="87"/>
      <c r="AA456" s="87"/>
      <c r="AB456" s="87"/>
      <c r="AC456" s="87"/>
      <c r="AD456" s="87"/>
      <c r="AE456" s="87"/>
      <c r="AF456" s="87"/>
      <c r="AG456" s="87"/>
      <c r="AH456" s="33"/>
    </row>
    <row r="457" customFormat="false" ht="12.75" hidden="false" customHeight="true" outlineLevel="0" collapsed="false">
      <c r="A457" s="87"/>
      <c r="B457" s="87"/>
      <c r="C457" s="88"/>
      <c r="D457" s="87"/>
      <c r="E457" s="87"/>
      <c r="F457" s="87"/>
      <c r="G457" s="87"/>
      <c r="H457" s="87"/>
      <c r="I457" s="87"/>
      <c r="J457" s="87"/>
      <c r="K457" s="87"/>
      <c r="L457" s="87"/>
      <c r="M457" s="87"/>
      <c r="N457" s="87"/>
      <c r="O457" s="87"/>
      <c r="P457" s="87"/>
      <c r="Q457" s="87"/>
      <c r="R457" s="87"/>
      <c r="S457" s="87"/>
      <c r="T457" s="87"/>
      <c r="U457" s="87"/>
      <c r="V457" s="87"/>
      <c r="W457" s="87"/>
      <c r="X457" s="87"/>
      <c r="Y457" s="87"/>
      <c r="Z457" s="87"/>
      <c r="AA457" s="87"/>
      <c r="AB457" s="87"/>
      <c r="AC457" s="87"/>
      <c r="AD457" s="87"/>
      <c r="AE457" s="87"/>
      <c r="AF457" s="87"/>
      <c r="AG457" s="87"/>
      <c r="AH457" s="33"/>
    </row>
    <row r="458" customFormat="false" ht="12.75" hidden="false" customHeight="true" outlineLevel="0" collapsed="false">
      <c r="A458" s="87"/>
      <c r="B458" s="87"/>
      <c r="C458" s="88"/>
      <c r="D458" s="87"/>
      <c r="E458" s="87"/>
      <c r="F458" s="87"/>
      <c r="G458" s="87"/>
      <c r="H458" s="87"/>
      <c r="I458" s="87"/>
      <c r="J458" s="87"/>
      <c r="K458" s="87"/>
      <c r="L458" s="87"/>
      <c r="M458" s="87"/>
      <c r="N458" s="87"/>
      <c r="O458" s="87"/>
      <c r="P458" s="87"/>
      <c r="Q458" s="87"/>
      <c r="R458" s="87"/>
      <c r="S458" s="87"/>
      <c r="T458" s="87"/>
      <c r="U458" s="87"/>
      <c r="V458" s="87"/>
      <c r="W458" s="87"/>
      <c r="X458" s="87"/>
      <c r="Y458" s="87"/>
      <c r="Z458" s="87"/>
      <c r="AA458" s="87"/>
      <c r="AB458" s="87"/>
      <c r="AC458" s="87"/>
      <c r="AD458" s="87"/>
      <c r="AE458" s="87"/>
      <c r="AF458" s="87"/>
      <c r="AG458" s="87"/>
      <c r="AH458" s="33"/>
    </row>
    <row r="459" customFormat="false" ht="12.75" hidden="false" customHeight="true" outlineLevel="0" collapsed="false">
      <c r="A459" s="87"/>
      <c r="B459" s="87"/>
      <c r="C459" s="88"/>
      <c r="D459" s="87"/>
      <c r="E459" s="87"/>
      <c r="F459" s="87"/>
      <c r="G459" s="87"/>
      <c r="H459" s="87"/>
      <c r="I459" s="87"/>
      <c r="J459" s="87"/>
      <c r="K459" s="87"/>
      <c r="L459" s="87"/>
      <c r="M459" s="87"/>
      <c r="N459" s="87"/>
      <c r="O459" s="87"/>
      <c r="P459" s="87"/>
      <c r="Q459" s="87"/>
      <c r="R459" s="87"/>
      <c r="S459" s="87"/>
      <c r="T459" s="87"/>
      <c r="U459" s="87"/>
      <c r="V459" s="87"/>
      <c r="W459" s="87"/>
      <c r="X459" s="87"/>
      <c r="Y459" s="87"/>
      <c r="Z459" s="87"/>
      <c r="AA459" s="87"/>
      <c r="AB459" s="87"/>
      <c r="AC459" s="87"/>
      <c r="AD459" s="87"/>
      <c r="AE459" s="87"/>
      <c r="AF459" s="87"/>
      <c r="AG459" s="87"/>
      <c r="AH459" s="33"/>
    </row>
    <row r="460" customFormat="false" ht="12.75" hidden="false" customHeight="true" outlineLevel="0" collapsed="false">
      <c r="A460" s="87"/>
      <c r="B460" s="87"/>
      <c r="C460" s="88"/>
      <c r="D460" s="87"/>
      <c r="E460" s="87"/>
      <c r="F460" s="87"/>
      <c r="G460" s="87"/>
      <c r="H460" s="87"/>
      <c r="I460" s="87"/>
      <c r="J460" s="87"/>
      <c r="K460" s="87"/>
      <c r="L460" s="87"/>
      <c r="M460" s="87"/>
      <c r="N460" s="87"/>
      <c r="O460" s="87"/>
      <c r="P460" s="87"/>
      <c r="Q460" s="87"/>
      <c r="R460" s="87"/>
      <c r="S460" s="87"/>
      <c r="T460" s="87"/>
      <c r="U460" s="87"/>
      <c r="V460" s="87"/>
      <c r="W460" s="87"/>
      <c r="X460" s="87"/>
      <c r="Y460" s="87"/>
      <c r="Z460" s="87"/>
      <c r="AA460" s="87"/>
      <c r="AB460" s="87"/>
      <c r="AC460" s="87"/>
      <c r="AD460" s="87"/>
      <c r="AE460" s="87"/>
      <c r="AF460" s="87"/>
      <c r="AG460" s="87"/>
      <c r="AH460" s="33"/>
    </row>
    <row r="461" customFormat="false" ht="12.75" hidden="false" customHeight="true" outlineLevel="0" collapsed="false">
      <c r="A461" s="87"/>
      <c r="B461" s="87"/>
      <c r="C461" s="88"/>
      <c r="D461" s="87"/>
      <c r="E461" s="87"/>
      <c r="F461" s="87"/>
      <c r="G461" s="87"/>
      <c r="H461" s="87"/>
      <c r="I461" s="87"/>
      <c r="J461" s="87"/>
      <c r="K461" s="87"/>
      <c r="L461" s="87"/>
      <c r="M461" s="87"/>
      <c r="N461" s="87"/>
      <c r="O461" s="87"/>
      <c r="P461" s="87"/>
      <c r="Q461" s="87"/>
      <c r="R461" s="87"/>
      <c r="S461" s="87"/>
      <c r="T461" s="87"/>
      <c r="U461" s="87"/>
      <c r="V461" s="87"/>
      <c r="W461" s="87"/>
      <c r="X461" s="87"/>
      <c r="Y461" s="87"/>
      <c r="Z461" s="87"/>
      <c r="AA461" s="87"/>
      <c r="AB461" s="87"/>
      <c r="AC461" s="87"/>
      <c r="AD461" s="87"/>
      <c r="AE461" s="87"/>
      <c r="AF461" s="87"/>
      <c r="AG461" s="87"/>
      <c r="AH461" s="33"/>
    </row>
    <row r="462" customFormat="false" ht="12.75" hidden="false" customHeight="true" outlineLevel="0" collapsed="false">
      <c r="A462" s="87"/>
      <c r="B462" s="87"/>
      <c r="C462" s="88"/>
      <c r="D462" s="87"/>
      <c r="E462" s="87"/>
      <c r="F462" s="87"/>
      <c r="G462" s="87"/>
      <c r="H462" s="87"/>
      <c r="I462" s="87"/>
      <c r="J462" s="87"/>
      <c r="K462" s="87"/>
      <c r="L462" s="87"/>
      <c r="M462" s="87"/>
      <c r="N462" s="87"/>
      <c r="O462" s="87"/>
      <c r="P462" s="87"/>
      <c r="Q462" s="87"/>
      <c r="R462" s="87"/>
      <c r="S462" s="87"/>
      <c r="T462" s="87"/>
      <c r="U462" s="87"/>
      <c r="V462" s="87"/>
      <c r="W462" s="87"/>
      <c r="X462" s="87"/>
      <c r="Y462" s="87"/>
      <c r="Z462" s="87"/>
      <c r="AA462" s="87"/>
      <c r="AB462" s="87"/>
      <c r="AC462" s="87"/>
      <c r="AD462" s="87"/>
      <c r="AE462" s="87"/>
      <c r="AF462" s="87"/>
      <c r="AG462" s="87"/>
      <c r="AH462" s="33"/>
    </row>
    <row r="463" customFormat="false" ht="12.75" hidden="false" customHeight="true" outlineLevel="0" collapsed="false">
      <c r="A463" s="87"/>
      <c r="B463" s="87"/>
      <c r="C463" s="88"/>
      <c r="D463" s="87"/>
      <c r="E463" s="87"/>
      <c r="F463" s="87"/>
      <c r="G463" s="87"/>
      <c r="H463" s="87"/>
      <c r="I463" s="87"/>
      <c r="J463" s="87"/>
      <c r="K463" s="87"/>
      <c r="L463" s="87"/>
      <c r="M463" s="87"/>
      <c r="N463" s="87"/>
      <c r="O463" s="87"/>
      <c r="P463" s="87"/>
      <c r="Q463" s="87"/>
      <c r="R463" s="87"/>
      <c r="S463" s="87"/>
      <c r="T463" s="87"/>
      <c r="U463" s="87"/>
      <c r="V463" s="87"/>
      <c r="W463" s="87"/>
      <c r="X463" s="87"/>
      <c r="Y463" s="87"/>
      <c r="Z463" s="87"/>
      <c r="AA463" s="87"/>
      <c r="AB463" s="87"/>
      <c r="AC463" s="87"/>
      <c r="AD463" s="87"/>
      <c r="AE463" s="87"/>
      <c r="AF463" s="87"/>
      <c r="AG463" s="87"/>
      <c r="AH463" s="33"/>
    </row>
    <row r="464" customFormat="false" ht="12.75" hidden="false" customHeight="true" outlineLevel="0" collapsed="false">
      <c r="A464" s="87"/>
      <c r="B464" s="87"/>
      <c r="C464" s="88"/>
      <c r="D464" s="87"/>
      <c r="E464" s="87"/>
      <c r="F464" s="87"/>
      <c r="G464" s="87"/>
      <c r="H464" s="87"/>
      <c r="I464" s="87"/>
      <c r="J464" s="87"/>
      <c r="K464" s="87"/>
      <c r="L464" s="87"/>
      <c r="M464" s="87"/>
      <c r="N464" s="87"/>
      <c r="O464" s="87"/>
      <c r="P464" s="87"/>
      <c r="Q464" s="87"/>
      <c r="R464" s="87"/>
      <c r="S464" s="87"/>
      <c r="T464" s="87"/>
      <c r="U464" s="87"/>
      <c r="V464" s="87"/>
      <c r="W464" s="87"/>
      <c r="X464" s="87"/>
      <c r="Y464" s="87"/>
      <c r="Z464" s="87"/>
      <c r="AA464" s="87"/>
      <c r="AB464" s="87"/>
      <c r="AC464" s="87"/>
      <c r="AD464" s="87"/>
      <c r="AE464" s="87"/>
      <c r="AF464" s="87"/>
      <c r="AG464" s="87"/>
      <c r="AH464" s="33"/>
    </row>
    <row r="465" customFormat="false" ht="12.75" hidden="false" customHeight="true" outlineLevel="0" collapsed="false">
      <c r="A465" s="87"/>
      <c r="B465" s="87"/>
      <c r="C465" s="88"/>
      <c r="D465" s="87"/>
      <c r="E465" s="87"/>
      <c r="F465" s="87"/>
      <c r="G465" s="87"/>
      <c r="H465" s="87"/>
      <c r="I465" s="87"/>
      <c r="J465" s="87"/>
      <c r="K465" s="87"/>
      <c r="L465" s="87"/>
      <c r="M465" s="87"/>
      <c r="N465" s="87"/>
      <c r="O465" s="87"/>
      <c r="P465" s="87"/>
      <c r="Q465" s="87"/>
      <c r="R465" s="87"/>
      <c r="S465" s="87"/>
      <c r="T465" s="87"/>
      <c r="U465" s="87"/>
      <c r="V465" s="87"/>
      <c r="W465" s="87"/>
      <c r="X465" s="87"/>
      <c r="Y465" s="87"/>
      <c r="Z465" s="87"/>
      <c r="AA465" s="87"/>
      <c r="AB465" s="87"/>
      <c r="AC465" s="87"/>
      <c r="AD465" s="87"/>
      <c r="AE465" s="87"/>
      <c r="AF465" s="87"/>
      <c r="AG465" s="87"/>
      <c r="AH465" s="33"/>
    </row>
    <row r="466" customFormat="false" ht="12.75" hidden="false" customHeight="true" outlineLevel="0" collapsed="false">
      <c r="A466" s="87"/>
      <c r="B466" s="87"/>
      <c r="C466" s="88"/>
      <c r="D466" s="87"/>
      <c r="E466" s="87"/>
      <c r="F466" s="87"/>
      <c r="G466" s="87"/>
      <c r="H466" s="87"/>
      <c r="I466" s="87"/>
      <c r="J466" s="87"/>
      <c r="K466" s="87"/>
      <c r="L466" s="87"/>
      <c r="M466" s="87"/>
      <c r="N466" s="87"/>
      <c r="O466" s="87"/>
      <c r="P466" s="87"/>
      <c r="Q466" s="87"/>
      <c r="R466" s="87"/>
      <c r="S466" s="87"/>
      <c r="T466" s="87"/>
      <c r="U466" s="87"/>
      <c r="V466" s="87"/>
      <c r="W466" s="87"/>
      <c r="X466" s="87"/>
      <c r="Y466" s="87"/>
      <c r="Z466" s="87"/>
      <c r="AA466" s="87"/>
      <c r="AB466" s="87"/>
      <c r="AC466" s="87"/>
      <c r="AD466" s="87"/>
      <c r="AE466" s="87"/>
      <c r="AF466" s="87"/>
      <c r="AG466" s="87"/>
      <c r="AH466" s="33"/>
    </row>
    <row r="467" customFormat="false" ht="12.75" hidden="false" customHeight="true" outlineLevel="0" collapsed="false">
      <c r="A467" s="87"/>
      <c r="B467" s="87"/>
      <c r="C467" s="88"/>
      <c r="D467" s="87"/>
      <c r="E467" s="87"/>
      <c r="F467" s="87"/>
      <c r="G467" s="87"/>
      <c r="H467" s="87"/>
      <c r="I467" s="87"/>
      <c r="J467" s="87"/>
      <c r="K467" s="87"/>
      <c r="L467" s="87"/>
      <c r="M467" s="87"/>
      <c r="N467" s="87"/>
      <c r="O467" s="87"/>
      <c r="P467" s="87"/>
      <c r="Q467" s="87"/>
      <c r="R467" s="87"/>
      <c r="S467" s="87"/>
      <c r="T467" s="87"/>
      <c r="U467" s="87"/>
      <c r="V467" s="87"/>
      <c r="W467" s="87"/>
      <c r="X467" s="87"/>
      <c r="Y467" s="87"/>
      <c r="Z467" s="87"/>
      <c r="AA467" s="87"/>
      <c r="AB467" s="87"/>
      <c r="AC467" s="87"/>
      <c r="AD467" s="87"/>
      <c r="AE467" s="87"/>
      <c r="AF467" s="87"/>
      <c r="AG467" s="87"/>
      <c r="AH467" s="33"/>
    </row>
    <row r="468" customFormat="false" ht="12.75" hidden="false" customHeight="true" outlineLevel="0" collapsed="false">
      <c r="A468" s="87"/>
      <c r="B468" s="87"/>
      <c r="C468" s="88"/>
      <c r="D468" s="87"/>
      <c r="E468" s="87"/>
      <c r="F468" s="87"/>
      <c r="G468" s="87"/>
      <c r="H468" s="87"/>
      <c r="I468" s="87"/>
      <c r="J468" s="87"/>
      <c r="K468" s="87"/>
      <c r="L468" s="87"/>
      <c r="M468" s="87"/>
      <c r="N468" s="87"/>
      <c r="O468" s="87"/>
      <c r="P468" s="87"/>
      <c r="Q468" s="87"/>
      <c r="R468" s="87"/>
      <c r="S468" s="87"/>
      <c r="T468" s="87"/>
      <c r="U468" s="87"/>
      <c r="V468" s="87"/>
      <c r="W468" s="87"/>
      <c r="X468" s="87"/>
      <c r="Y468" s="87"/>
      <c r="Z468" s="87"/>
      <c r="AA468" s="87"/>
      <c r="AB468" s="87"/>
      <c r="AC468" s="87"/>
      <c r="AD468" s="87"/>
      <c r="AE468" s="87"/>
      <c r="AF468" s="87"/>
      <c r="AG468" s="87"/>
      <c r="AH468" s="33"/>
    </row>
    <row r="469" customFormat="false" ht="12.75" hidden="false" customHeight="true" outlineLevel="0" collapsed="false">
      <c r="A469" s="87"/>
      <c r="B469" s="87"/>
      <c r="C469" s="88"/>
      <c r="D469" s="87"/>
      <c r="E469" s="87"/>
      <c r="F469" s="87"/>
      <c r="G469" s="87"/>
      <c r="H469" s="87"/>
      <c r="I469" s="87"/>
      <c r="J469" s="87"/>
      <c r="K469" s="87"/>
      <c r="L469" s="87"/>
      <c r="M469" s="87"/>
      <c r="N469" s="87"/>
      <c r="O469" s="87"/>
      <c r="P469" s="87"/>
      <c r="Q469" s="87"/>
      <c r="R469" s="87"/>
      <c r="S469" s="87"/>
      <c r="T469" s="87"/>
      <c r="U469" s="87"/>
      <c r="V469" s="87"/>
      <c r="W469" s="87"/>
      <c r="X469" s="87"/>
      <c r="Y469" s="87"/>
      <c r="Z469" s="87"/>
      <c r="AA469" s="87"/>
      <c r="AB469" s="87"/>
      <c r="AC469" s="87"/>
      <c r="AD469" s="87"/>
      <c r="AE469" s="87"/>
      <c r="AF469" s="87"/>
      <c r="AG469" s="87"/>
      <c r="AH469" s="33"/>
    </row>
    <row r="470" customFormat="false" ht="12.75" hidden="false" customHeight="true" outlineLevel="0" collapsed="false">
      <c r="A470" s="87"/>
      <c r="B470" s="87"/>
      <c r="C470" s="88"/>
      <c r="D470" s="87"/>
      <c r="E470" s="87"/>
      <c r="F470" s="87"/>
      <c r="G470" s="87"/>
      <c r="H470" s="87"/>
      <c r="I470" s="87"/>
      <c r="J470" s="87"/>
      <c r="K470" s="87"/>
      <c r="L470" s="87"/>
      <c r="M470" s="87"/>
      <c r="N470" s="87"/>
      <c r="O470" s="87"/>
      <c r="P470" s="87"/>
      <c r="Q470" s="87"/>
      <c r="R470" s="87"/>
      <c r="S470" s="87"/>
      <c r="T470" s="87"/>
      <c r="U470" s="87"/>
      <c r="V470" s="87"/>
      <c r="W470" s="87"/>
      <c r="X470" s="87"/>
      <c r="Y470" s="87"/>
      <c r="Z470" s="87"/>
      <c r="AA470" s="87"/>
      <c r="AB470" s="87"/>
      <c r="AC470" s="87"/>
      <c r="AD470" s="87"/>
      <c r="AE470" s="87"/>
      <c r="AF470" s="87"/>
      <c r="AG470" s="87"/>
      <c r="AH470" s="33"/>
    </row>
    <row r="471" customFormat="false" ht="12.75" hidden="false" customHeight="true" outlineLevel="0" collapsed="false">
      <c r="A471" s="87"/>
      <c r="B471" s="87"/>
      <c r="C471" s="88"/>
      <c r="D471" s="87"/>
      <c r="E471" s="87"/>
      <c r="F471" s="87"/>
      <c r="G471" s="87"/>
      <c r="H471" s="87"/>
      <c r="I471" s="87"/>
      <c r="J471" s="87"/>
      <c r="K471" s="87"/>
      <c r="L471" s="87"/>
      <c r="M471" s="87"/>
      <c r="N471" s="87"/>
      <c r="O471" s="87"/>
      <c r="P471" s="87"/>
      <c r="Q471" s="87"/>
      <c r="R471" s="87"/>
      <c r="S471" s="87"/>
      <c r="T471" s="87"/>
      <c r="U471" s="87"/>
      <c r="V471" s="87"/>
      <c r="W471" s="87"/>
      <c r="X471" s="87"/>
      <c r="Y471" s="87"/>
      <c r="Z471" s="87"/>
      <c r="AA471" s="87"/>
      <c r="AB471" s="87"/>
      <c r="AC471" s="87"/>
      <c r="AD471" s="87"/>
      <c r="AE471" s="87"/>
      <c r="AF471" s="87"/>
      <c r="AG471" s="87"/>
      <c r="AH471" s="33"/>
    </row>
    <row r="472" customFormat="false" ht="12.75" hidden="false" customHeight="true" outlineLevel="0" collapsed="false">
      <c r="A472" s="87"/>
      <c r="B472" s="87"/>
      <c r="C472" s="88"/>
      <c r="D472" s="87"/>
      <c r="E472" s="87"/>
      <c r="F472" s="87"/>
      <c r="G472" s="87"/>
      <c r="H472" s="87"/>
      <c r="I472" s="87"/>
      <c r="J472" s="87"/>
      <c r="K472" s="87"/>
      <c r="L472" s="87"/>
      <c r="M472" s="87"/>
      <c r="N472" s="87"/>
      <c r="O472" s="87"/>
      <c r="P472" s="87"/>
      <c r="Q472" s="87"/>
      <c r="R472" s="87"/>
      <c r="S472" s="87"/>
      <c r="T472" s="87"/>
      <c r="U472" s="87"/>
      <c r="V472" s="87"/>
      <c r="W472" s="87"/>
      <c r="X472" s="87"/>
      <c r="Y472" s="87"/>
      <c r="Z472" s="87"/>
      <c r="AA472" s="87"/>
      <c r="AB472" s="87"/>
      <c r="AC472" s="87"/>
      <c r="AD472" s="87"/>
      <c r="AE472" s="87"/>
      <c r="AF472" s="87"/>
      <c r="AG472" s="87"/>
      <c r="AH472" s="33"/>
    </row>
    <row r="473" customFormat="false" ht="12.75" hidden="false" customHeight="true" outlineLevel="0" collapsed="false">
      <c r="A473" s="87"/>
      <c r="B473" s="87"/>
      <c r="C473" s="88"/>
      <c r="D473" s="87"/>
      <c r="E473" s="87"/>
      <c r="F473" s="87"/>
      <c r="G473" s="87"/>
      <c r="H473" s="87"/>
      <c r="I473" s="87"/>
      <c r="J473" s="87"/>
      <c r="K473" s="87"/>
      <c r="L473" s="87"/>
      <c r="M473" s="87"/>
      <c r="N473" s="87"/>
      <c r="O473" s="87"/>
      <c r="P473" s="87"/>
      <c r="Q473" s="87"/>
      <c r="R473" s="87"/>
      <c r="S473" s="87"/>
      <c r="T473" s="87"/>
      <c r="U473" s="87"/>
      <c r="V473" s="87"/>
      <c r="W473" s="87"/>
      <c r="X473" s="87"/>
      <c r="Y473" s="87"/>
      <c r="Z473" s="87"/>
      <c r="AA473" s="87"/>
      <c r="AB473" s="87"/>
      <c r="AC473" s="87"/>
      <c r="AD473" s="87"/>
      <c r="AE473" s="87"/>
      <c r="AF473" s="87"/>
      <c r="AG473" s="87"/>
      <c r="AH473" s="33"/>
    </row>
    <row r="474" customFormat="false" ht="12.75" hidden="false" customHeight="true" outlineLevel="0" collapsed="false">
      <c r="A474" s="87"/>
      <c r="B474" s="87"/>
      <c r="C474" s="88"/>
      <c r="D474" s="87"/>
      <c r="E474" s="87"/>
      <c r="F474" s="87"/>
      <c r="G474" s="87"/>
      <c r="H474" s="87"/>
      <c r="I474" s="87"/>
      <c r="J474" s="87"/>
      <c r="K474" s="87"/>
      <c r="L474" s="87"/>
      <c r="M474" s="87"/>
      <c r="N474" s="87"/>
      <c r="O474" s="87"/>
      <c r="P474" s="87"/>
      <c r="Q474" s="87"/>
      <c r="R474" s="87"/>
      <c r="S474" s="87"/>
      <c r="T474" s="87"/>
      <c r="U474" s="87"/>
      <c r="V474" s="87"/>
      <c r="W474" s="87"/>
      <c r="X474" s="87"/>
      <c r="Y474" s="87"/>
      <c r="Z474" s="87"/>
      <c r="AA474" s="87"/>
      <c r="AB474" s="87"/>
      <c r="AC474" s="87"/>
      <c r="AD474" s="87"/>
      <c r="AE474" s="87"/>
      <c r="AF474" s="87"/>
      <c r="AG474" s="87"/>
      <c r="AH474" s="33"/>
    </row>
    <row r="475" customFormat="false" ht="12.75" hidden="false" customHeight="true" outlineLevel="0" collapsed="false">
      <c r="A475" s="87"/>
      <c r="B475" s="87"/>
      <c r="C475" s="88"/>
      <c r="D475" s="87"/>
      <c r="E475" s="87"/>
      <c r="F475" s="87"/>
      <c r="G475" s="87"/>
      <c r="H475" s="87"/>
      <c r="I475" s="87"/>
      <c r="J475" s="87"/>
      <c r="K475" s="87"/>
      <c r="L475" s="87"/>
      <c r="M475" s="87"/>
      <c r="N475" s="87"/>
      <c r="O475" s="87"/>
      <c r="P475" s="87"/>
      <c r="Q475" s="87"/>
      <c r="R475" s="87"/>
      <c r="S475" s="87"/>
      <c r="T475" s="87"/>
      <c r="U475" s="87"/>
      <c r="V475" s="87"/>
      <c r="W475" s="87"/>
      <c r="X475" s="87"/>
      <c r="Y475" s="87"/>
      <c r="Z475" s="87"/>
      <c r="AA475" s="87"/>
      <c r="AB475" s="87"/>
      <c r="AC475" s="87"/>
      <c r="AD475" s="87"/>
      <c r="AE475" s="87"/>
      <c r="AF475" s="87"/>
      <c r="AG475" s="87"/>
      <c r="AH475" s="33"/>
    </row>
    <row r="476" customFormat="false" ht="12.75" hidden="false" customHeight="true" outlineLevel="0" collapsed="false">
      <c r="A476" s="87"/>
      <c r="B476" s="87"/>
      <c r="C476" s="88"/>
      <c r="D476" s="87"/>
      <c r="E476" s="87"/>
      <c r="F476" s="87"/>
      <c r="G476" s="87"/>
      <c r="H476" s="87"/>
      <c r="I476" s="87"/>
      <c r="J476" s="87"/>
      <c r="K476" s="87"/>
      <c r="L476" s="87"/>
      <c r="M476" s="87"/>
      <c r="N476" s="87"/>
      <c r="O476" s="87"/>
      <c r="P476" s="87"/>
      <c r="Q476" s="87"/>
      <c r="R476" s="87"/>
      <c r="S476" s="87"/>
      <c r="T476" s="87"/>
      <c r="U476" s="87"/>
      <c r="V476" s="87"/>
      <c r="W476" s="87"/>
      <c r="X476" s="87"/>
      <c r="Y476" s="87"/>
      <c r="Z476" s="87"/>
      <c r="AA476" s="87"/>
      <c r="AB476" s="87"/>
      <c r="AC476" s="87"/>
      <c r="AD476" s="87"/>
      <c r="AE476" s="87"/>
      <c r="AF476" s="87"/>
      <c r="AG476" s="87"/>
      <c r="AH476" s="33"/>
    </row>
    <row r="477" customFormat="false" ht="12.75" hidden="false" customHeight="true" outlineLevel="0" collapsed="false">
      <c r="A477" s="87"/>
      <c r="B477" s="87"/>
      <c r="C477" s="88"/>
      <c r="D477" s="87"/>
      <c r="E477" s="87"/>
      <c r="F477" s="87"/>
      <c r="G477" s="87"/>
      <c r="H477" s="87"/>
      <c r="I477" s="87"/>
      <c r="J477" s="87"/>
      <c r="K477" s="87"/>
      <c r="L477" s="87"/>
      <c r="M477" s="87"/>
      <c r="N477" s="87"/>
      <c r="O477" s="87"/>
      <c r="P477" s="87"/>
      <c r="Q477" s="87"/>
      <c r="R477" s="87"/>
      <c r="S477" s="87"/>
      <c r="T477" s="87"/>
      <c r="U477" s="87"/>
      <c r="V477" s="87"/>
      <c r="W477" s="87"/>
      <c r="X477" s="87"/>
      <c r="Y477" s="87"/>
      <c r="Z477" s="87"/>
      <c r="AA477" s="87"/>
      <c r="AB477" s="87"/>
      <c r="AC477" s="87"/>
      <c r="AD477" s="87"/>
      <c r="AE477" s="87"/>
      <c r="AF477" s="87"/>
      <c r="AG477" s="87"/>
      <c r="AH477" s="33"/>
    </row>
    <row r="478" customFormat="false" ht="12.75" hidden="false" customHeight="true" outlineLevel="0" collapsed="false">
      <c r="A478" s="87"/>
      <c r="B478" s="87"/>
      <c r="C478" s="88"/>
      <c r="D478" s="87"/>
      <c r="E478" s="87"/>
      <c r="F478" s="87"/>
      <c r="G478" s="87"/>
      <c r="H478" s="87"/>
      <c r="I478" s="87"/>
      <c r="J478" s="87"/>
      <c r="K478" s="87"/>
      <c r="L478" s="87"/>
      <c r="M478" s="87"/>
      <c r="N478" s="87"/>
      <c r="O478" s="87"/>
      <c r="P478" s="87"/>
      <c r="Q478" s="87"/>
      <c r="R478" s="87"/>
      <c r="S478" s="87"/>
      <c r="T478" s="87"/>
      <c r="U478" s="87"/>
      <c r="V478" s="87"/>
      <c r="W478" s="87"/>
      <c r="X478" s="87"/>
      <c r="Y478" s="87"/>
      <c r="Z478" s="87"/>
      <c r="AA478" s="87"/>
      <c r="AB478" s="87"/>
      <c r="AC478" s="87"/>
      <c r="AD478" s="87"/>
      <c r="AE478" s="87"/>
      <c r="AF478" s="87"/>
      <c r="AG478" s="87"/>
      <c r="AH478" s="33"/>
    </row>
    <row r="479" customFormat="false" ht="12.75" hidden="false" customHeight="true" outlineLevel="0" collapsed="false">
      <c r="A479" s="87"/>
      <c r="B479" s="87"/>
      <c r="C479" s="88"/>
      <c r="D479" s="87"/>
      <c r="E479" s="87"/>
      <c r="F479" s="87"/>
      <c r="G479" s="87"/>
      <c r="H479" s="87"/>
      <c r="I479" s="87"/>
      <c r="J479" s="87"/>
      <c r="K479" s="87"/>
      <c r="L479" s="87"/>
      <c r="M479" s="87"/>
      <c r="N479" s="87"/>
      <c r="O479" s="87"/>
      <c r="P479" s="87"/>
      <c r="Q479" s="87"/>
      <c r="R479" s="87"/>
      <c r="S479" s="87"/>
      <c r="T479" s="87"/>
      <c r="U479" s="87"/>
      <c r="V479" s="87"/>
      <c r="W479" s="87"/>
      <c r="X479" s="87"/>
      <c r="Y479" s="87"/>
      <c r="Z479" s="87"/>
      <c r="AA479" s="87"/>
      <c r="AB479" s="87"/>
      <c r="AC479" s="87"/>
      <c r="AD479" s="87"/>
      <c r="AE479" s="87"/>
      <c r="AF479" s="87"/>
      <c r="AG479" s="87"/>
      <c r="AH479" s="33"/>
    </row>
    <row r="480" customFormat="false" ht="12.75" hidden="false" customHeight="true" outlineLevel="0" collapsed="false">
      <c r="A480" s="87"/>
      <c r="B480" s="87"/>
      <c r="C480" s="88"/>
      <c r="D480" s="87"/>
      <c r="E480" s="87"/>
      <c r="F480" s="87"/>
      <c r="G480" s="87"/>
      <c r="H480" s="87"/>
      <c r="I480" s="87"/>
      <c r="J480" s="87"/>
      <c r="K480" s="87"/>
      <c r="L480" s="87"/>
      <c r="M480" s="87"/>
      <c r="N480" s="87"/>
      <c r="O480" s="87"/>
      <c r="P480" s="87"/>
      <c r="Q480" s="87"/>
      <c r="R480" s="87"/>
      <c r="S480" s="87"/>
      <c r="T480" s="87"/>
      <c r="U480" s="87"/>
      <c r="V480" s="87"/>
      <c r="W480" s="87"/>
      <c r="X480" s="87"/>
      <c r="Y480" s="87"/>
      <c r="Z480" s="87"/>
      <c r="AA480" s="87"/>
      <c r="AB480" s="87"/>
      <c r="AC480" s="87"/>
      <c r="AD480" s="87"/>
      <c r="AE480" s="87"/>
      <c r="AF480" s="87"/>
      <c r="AG480" s="87"/>
      <c r="AH480" s="33"/>
    </row>
    <row r="481" customFormat="false" ht="12.75" hidden="false" customHeight="true" outlineLevel="0" collapsed="false">
      <c r="A481" s="87"/>
      <c r="B481" s="87"/>
      <c r="C481" s="88"/>
      <c r="D481" s="87"/>
      <c r="E481" s="87"/>
      <c r="F481" s="87"/>
      <c r="G481" s="87"/>
      <c r="H481" s="87"/>
      <c r="I481" s="87"/>
      <c r="J481" s="87"/>
      <c r="K481" s="87"/>
      <c r="L481" s="87"/>
      <c r="M481" s="87"/>
      <c r="N481" s="87"/>
      <c r="O481" s="87"/>
      <c r="P481" s="87"/>
      <c r="Q481" s="87"/>
      <c r="R481" s="87"/>
      <c r="S481" s="87"/>
      <c r="T481" s="87"/>
      <c r="U481" s="87"/>
      <c r="V481" s="87"/>
      <c r="W481" s="87"/>
      <c r="X481" s="87"/>
      <c r="Y481" s="87"/>
      <c r="Z481" s="87"/>
      <c r="AA481" s="87"/>
      <c r="AB481" s="87"/>
      <c r="AC481" s="87"/>
      <c r="AD481" s="87"/>
      <c r="AE481" s="87"/>
      <c r="AF481" s="87"/>
      <c r="AG481" s="87"/>
      <c r="AH481" s="33"/>
    </row>
    <row r="482" customFormat="false" ht="12.75" hidden="false" customHeight="true" outlineLevel="0" collapsed="false">
      <c r="A482" s="87"/>
      <c r="B482" s="87"/>
      <c r="C482" s="88"/>
      <c r="D482" s="87"/>
      <c r="E482" s="87"/>
      <c r="F482" s="87"/>
      <c r="G482" s="87"/>
      <c r="H482" s="87"/>
      <c r="I482" s="87"/>
      <c r="J482" s="87"/>
      <c r="K482" s="87"/>
      <c r="L482" s="87"/>
      <c r="M482" s="87"/>
      <c r="N482" s="87"/>
      <c r="O482" s="87"/>
      <c r="P482" s="87"/>
      <c r="Q482" s="87"/>
      <c r="R482" s="87"/>
      <c r="S482" s="87"/>
      <c r="T482" s="87"/>
      <c r="U482" s="87"/>
      <c r="V482" s="87"/>
      <c r="W482" s="87"/>
      <c r="X482" s="87"/>
      <c r="Y482" s="87"/>
      <c r="Z482" s="87"/>
      <c r="AA482" s="87"/>
      <c r="AB482" s="87"/>
      <c r="AC482" s="87"/>
      <c r="AD482" s="87"/>
      <c r="AE482" s="87"/>
      <c r="AF482" s="87"/>
      <c r="AG482" s="87"/>
      <c r="AH482" s="33"/>
    </row>
    <row r="483" customFormat="false" ht="12.75" hidden="false" customHeight="true" outlineLevel="0" collapsed="false">
      <c r="A483" s="87"/>
      <c r="B483" s="87"/>
      <c r="C483" s="88"/>
      <c r="D483" s="87"/>
      <c r="E483" s="87"/>
      <c r="F483" s="87"/>
      <c r="G483" s="87"/>
      <c r="H483" s="87"/>
      <c r="I483" s="87"/>
      <c r="J483" s="87"/>
      <c r="K483" s="87"/>
      <c r="L483" s="87"/>
      <c r="M483" s="87"/>
      <c r="N483" s="87"/>
      <c r="O483" s="87"/>
      <c r="P483" s="87"/>
      <c r="Q483" s="87"/>
      <c r="R483" s="87"/>
      <c r="S483" s="87"/>
      <c r="T483" s="87"/>
      <c r="U483" s="87"/>
      <c r="V483" s="87"/>
      <c r="W483" s="87"/>
      <c r="X483" s="87"/>
      <c r="Y483" s="87"/>
      <c r="Z483" s="87"/>
      <c r="AA483" s="87"/>
      <c r="AB483" s="87"/>
      <c r="AC483" s="87"/>
      <c r="AD483" s="87"/>
      <c r="AE483" s="87"/>
      <c r="AF483" s="87"/>
      <c r="AG483" s="87"/>
      <c r="AH483" s="33"/>
    </row>
    <row r="484" customFormat="false" ht="12.75" hidden="false" customHeight="true" outlineLevel="0" collapsed="false">
      <c r="A484" s="87"/>
      <c r="B484" s="87"/>
      <c r="C484" s="88"/>
      <c r="D484" s="87"/>
      <c r="E484" s="87"/>
      <c r="F484" s="87"/>
      <c r="G484" s="87"/>
      <c r="H484" s="87"/>
      <c r="I484" s="87"/>
      <c r="J484" s="87"/>
      <c r="K484" s="87"/>
      <c r="L484" s="87"/>
      <c r="M484" s="87"/>
      <c r="N484" s="87"/>
      <c r="O484" s="87"/>
      <c r="P484" s="87"/>
      <c r="Q484" s="87"/>
      <c r="R484" s="87"/>
      <c r="S484" s="87"/>
      <c r="T484" s="87"/>
      <c r="U484" s="87"/>
      <c r="V484" s="87"/>
      <c r="W484" s="87"/>
      <c r="X484" s="87"/>
      <c r="Y484" s="87"/>
      <c r="Z484" s="87"/>
      <c r="AA484" s="87"/>
      <c r="AB484" s="87"/>
      <c r="AC484" s="87"/>
      <c r="AD484" s="87"/>
      <c r="AE484" s="87"/>
      <c r="AF484" s="87"/>
      <c r="AG484" s="87"/>
      <c r="AH484" s="33"/>
    </row>
    <row r="485" customFormat="false" ht="12.75" hidden="false" customHeight="true" outlineLevel="0" collapsed="false">
      <c r="A485" s="87"/>
      <c r="B485" s="87"/>
      <c r="C485" s="88"/>
      <c r="D485" s="87"/>
      <c r="E485" s="87"/>
      <c r="F485" s="87"/>
      <c r="G485" s="87"/>
      <c r="H485" s="87"/>
      <c r="I485" s="87"/>
      <c r="J485" s="87"/>
      <c r="K485" s="87"/>
      <c r="L485" s="87"/>
      <c r="M485" s="87"/>
      <c r="N485" s="87"/>
      <c r="O485" s="87"/>
      <c r="P485" s="87"/>
      <c r="Q485" s="87"/>
      <c r="R485" s="87"/>
      <c r="S485" s="87"/>
      <c r="T485" s="87"/>
      <c r="U485" s="87"/>
      <c r="V485" s="87"/>
      <c r="W485" s="87"/>
      <c r="X485" s="87"/>
      <c r="Y485" s="87"/>
      <c r="Z485" s="87"/>
      <c r="AA485" s="87"/>
      <c r="AB485" s="87"/>
      <c r="AC485" s="87"/>
      <c r="AD485" s="87"/>
      <c r="AE485" s="87"/>
      <c r="AF485" s="87"/>
      <c r="AG485" s="87"/>
      <c r="AH485" s="33"/>
    </row>
    <row r="486" customFormat="false" ht="12.75" hidden="false" customHeight="true" outlineLevel="0" collapsed="false">
      <c r="A486" s="87"/>
      <c r="B486" s="87"/>
      <c r="C486" s="88"/>
      <c r="D486" s="87"/>
      <c r="E486" s="87"/>
      <c r="F486" s="87"/>
      <c r="G486" s="87"/>
      <c r="H486" s="87"/>
      <c r="I486" s="87"/>
      <c r="J486" s="87"/>
      <c r="K486" s="87"/>
      <c r="L486" s="87"/>
      <c r="M486" s="87"/>
      <c r="N486" s="87"/>
      <c r="O486" s="87"/>
      <c r="P486" s="87"/>
      <c r="Q486" s="87"/>
      <c r="R486" s="87"/>
      <c r="S486" s="87"/>
      <c r="T486" s="87"/>
      <c r="U486" s="87"/>
      <c r="V486" s="87"/>
      <c r="W486" s="87"/>
      <c r="X486" s="87"/>
      <c r="Y486" s="87"/>
      <c r="Z486" s="87"/>
      <c r="AA486" s="87"/>
      <c r="AB486" s="87"/>
      <c r="AC486" s="87"/>
      <c r="AD486" s="87"/>
      <c r="AE486" s="87"/>
      <c r="AF486" s="87"/>
      <c r="AG486" s="87"/>
      <c r="AH486" s="33"/>
    </row>
    <row r="487" customFormat="false" ht="12.75" hidden="false" customHeight="true" outlineLevel="0" collapsed="false">
      <c r="A487" s="87"/>
      <c r="B487" s="87"/>
      <c r="C487" s="88"/>
      <c r="D487" s="87"/>
      <c r="E487" s="87"/>
      <c r="F487" s="87"/>
      <c r="G487" s="87"/>
      <c r="H487" s="87"/>
      <c r="I487" s="87"/>
      <c r="J487" s="87"/>
      <c r="K487" s="87"/>
      <c r="L487" s="87"/>
      <c r="M487" s="87"/>
      <c r="N487" s="87"/>
      <c r="O487" s="87"/>
      <c r="P487" s="87"/>
      <c r="Q487" s="87"/>
      <c r="R487" s="87"/>
      <c r="S487" s="87"/>
      <c r="T487" s="87"/>
      <c r="U487" s="87"/>
      <c r="V487" s="87"/>
      <c r="W487" s="87"/>
      <c r="X487" s="87"/>
      <c r="Y487" s="87"/>
      <c r="Z487" s="87"/>
      <c r="AA487" s="87"/>
      <c r="AB487" s="87"/>
      <c r="AC487" s="87"/>
      <c r="AD487" s="87"/>
      <c r="AE487" s="87"/>
      <c r="AF487" s="87"/>
      <c r="AG487" s="87"/>
      <c r="AH487" s="33"/>
    </row>
    <row r="488" customFormat="false" ht="12.75" hidden="false" customHeight="true" outlineLevel="0" collapsed="false">
      <c r="A488" s="87"/>
      <c r="B488" s="87"/>
      <c r="C488" s="88"/>
      <c r="D488" s="87"/>
      <c r="E488" s="87"/>
      <c r="F488" s="87"/>
      <c r="G488" s="87"/>
      <c r="H488" s="87"/>
      <c r="I488" s="87"/>
      <c r="J488" s="87"/>
      <c r="K488" s="87"/>
      <c r="L488" s="87"/>
      <c r="M488" s="87"/>
      <c r="N488" s="87"/>
      <c r="O488" s="87"/>
      <c r="P488" s="87"/>
      <c r="Q488" s="87"/>
      <c r="R488" s="87"/>
      <c r="S488" s="87"/>
      <c r="T488" s="87"/>
      <c r="U488" s="87"/>
      <c r="V488" s="87"/>
      <c r="W488" s="87"/>
      <c r="X488" s="87"/>
      <c r="Y488" s="87"/>
      <c r="Z488" s="87"/>
      <c r="AA488" s="87"/>
      <c r="AB488" s="87"/>
      <c r="AC488" s="87"/>
      <c r="AD488" s="87"/>
      <c r="AE488" s="87"/>
      <c r="AF488" s="87"/>
      <c r="AG488" s="87"/>
      <c r="AH488" s="33"/>
    </row>
    <row r="489" customFormat="false" ht="12.75" hidden="false" customHeight="true" outlineLevel="0" collapsed="false">
      <c r="A489" s="87"/>
      <c r="B489" s="87"/>
      <c r="C489" s="88"/>
      <c r="D489" s="87"/>
      <c r="E489" s="87"/>
      <c r="F489" s="87"/>
      <c r="G489" s="87"/>
      <c r="H489" s="87"/>
      <c r="I489" s="87"/>
      <c r="J489" s="87"/>
      <c r="K489" s="87"/>
      <c r="L489" s="87"/>
      <c r="M489" s="87"/>
      <c r="N489" s="87"/>
      <c r="O489" s="87"/>
      <c r="P489" s="87"/>
      <c r="Q489" s="87"/>
      <c r="R489" s="87"/>
      <c r="S489" s="87"/>
      <c r="T489" s="87"/>
      <c r="U489" s="87"/>
      <c r="V489" s="87"/>
      <c r="W489" s="87"/>
      <c r="X489" s="87"/>
      <c r="Y489" s="87"/>
      <c r="Z489" s="87"/>
      <c r="AA489" s="87"/>
      <c r="AB489" s="87"/>
      <c r="AC489" s="87"/>
      <c r="AD489" s="87"/>
      <c r="AE489" s="87"/>
      <c r="AF489" s="87"/>
      <c r="AG489" s="87"/>
      <c r="AH489" s="33"/>
    </row>
    <row r="490" customFormat="false" ht="12.75" hidden="false" customHeight="true" outlineLevel="0" collapsed="false">
      <c r="A490" s="87"/>
      <c r="B490" s="87"/>
      <c r="C490" s="88"/>
      <c r="D490" s="87"/>
      <c r="E490" s="87"/>
      <c r="F490" s="87"/>
      <c r="G490" s="87"/>
      <c r="H490" s="87"/>
      <c r="I490" s="87"/>
      <c r="J490" s="87"/>
      <c r="K490" s="87"/>
      <c r="L490" s="87"/>
      <c r="M490" s="87"/>
      <c r="N490" s="87"/>
      <c r="O490" s="87"/>
      <c r="P490" s="87"/>
      <c r="Q490" s="87"/>
      <c r="R490" s="87"/>
      <c r="S490" s="87"/>
      <c r="T490" s="87"/>
      <c r="U490" s="87"/>
      <c r="V490" s="87"/>
      <c r="W490" s="87"/>
      <c r="X490" s="87"/>
      <c r="Y490" s="87"/>
      <c r="Z490" s="87"/>
      <c r="AA490" s="87"/>
      <c r="AB490" s="87"/>
      <c r="AC490" s="87"/>
      <c r="AD490" s="87"/>
      <c r="AE490" s="87"/>
      <c r="AF490" s="87"/>
      <c r="AG490" s="87"/>
      <c r="AH490" s="33"/>
    </row>
    <row r="491" customFormat="false" ht="12.75" hidden="false" customHeight="true" outlineLevel="0" collapsed="false">
      <c r="A491" s="87"/>
      <c r="B491" s="87"/>
      <c r="C491" s="88"/>
      <c r="D491" s="87"/>
      <c r="E491" s="87"/>
      <c r="F491" s="87"/>
      <c r="G491" s="87"/>
      <c r="H491" s="87"/>
      <c r="I491" s="87"/>
      <c r="J491" s="87"/>
      <c r="K491" s="87"/>
      <c r="L491" s="87"/>
      <c r="M491" s="87"/>
      <c r="N491" s="87"/>
      <c r="O491" s="87"/>
      <c r="P491" s="87"/>
      <c r="Q491" s="87"/>
      <c r="R491" s="87"/>
      <c r="S491" s="87"/>
      <c r="T491" s="87"/>
      <c r="U491" s="87"/>
      <c r="V491" s="87"/>
      <c r="W491" s="87"/>
      <c r="X491" s="87"/>
      <c r="Y491" s="87"/>
      <c r="Z491" s="87"/>
      <c r="AA491" s="87"/>
      <c r="AB491" s="87"/>
      <c r="AC491" s="87"/>
      <c r="AD491" s="87"/>
      <c r="AE491" s="87"/>
      <c r="AF491" s="87"/>
      <c r="AG491" s="87"/>
      <c r="AH491" s="33"/>
    </row>
    <row r="492" customFormat="false" ht="12.75" hidden="false" customHeight="true" outlineLevel="0" collapsed="false">
      <c r="A492" s="87"/>
      <c r="B492" s="87"/>
      <c r="C492" s="88"/>
      <c r="D492" s="87"/>
      <c r="E492" s="87"/>
      <c r="F492" s="87"/>
      <c r="G492" s="87"/>
      <c r="H492" s="87"/>
      <c r="I492" s="87"/>
      <c r="J492" s="87"/>
      <c r="K492" s="87"/>
      <c r="L492" s="87"/>
      <c r="M492" s="87"/>
      <c r="N492" s="87"/>
      <c r="O492" s="87"/>
      <c r="P492" s="87"/>
      <c r="Q492" s="87"/>
      <c r="R492" s="87"/>
      <c r="S492" s="87"/>
      <c r="T492" s="87"/>
      <c r="U492" s="87"/>
      <c r="V492" s="87"/>
      <c r="W492" s="87"/>
      <c r="X492" s="87"/>
      <c r="Y492" s="87"/>
      <c r="Z492" s="87"/>
      <c r="AA492" s="87"/>
      <c r="AB492" s="87"/>
      <c r="AC492" s="87"/>
      <c r="AD492" s="87"/>
      <c r="AE492" s="87"/>
      <c r="AF492" s="87"/>
      <c r="AG492" s="87"/>
      <c r="AH492" s="33"/>
    </row>
    <row r="493" customFormat="false" ht="12.75" hidden="false" customHeight="true" outlineLevel="0" collapsed="false">
      <c r="A493" s="87"/>
      <c r="B493" s="87"/>
      <c r="C493" s="88"/>
      <c r="D493" s="87"/>
      <c r="E493" s="87"/>
      <c r="F493" s="87"/>
      <c r="G493" s="87"/>
      <c r="H493" s="87"/>
      <c r="I493" s="87"/>
      <c r="J493" s="87"/>
      <c r="K493" s="87"/>
      <c r="L493" s="87"/>
      <c r="M493" s="87"/>
      <c r="N493" s="87"/>
      <c r="O493" s="87"/>
      <c r="P493" s="87"/>
      <c r="Q493" s="87"/>
      <c r="R493" s="87"/>
      <c r="S493" s="87"/>
      <c r="T493" s="87"/>
      <c r="U493" s="87"/>
      <c r="V493" s="87"/>
      <c r="W493" s="87"/>
      <c r="X493" s="87"/>
      <c r="Y493" s="87"/>
      <c r="Z493" s="87"/>
      <c r="AA493" s="87"/>
      <c r="AB493" s="87"/>
      <c r="AC493" s="87"/>
      <c r="AD493" s="87"/>
      <c r="AE493" s="87"/>
      <c r="AF493" s="87"/>
      <c r="AG493" s="87"/>
      <c r="AH493" s="33"/>
    </row>
    <row r="494" customFormat="false" ht="12.75" hidden="false" customHeight="true" outlineLevel="0" collapsed="false">
      <c r="A494" s="87"/>
      <c r="B494" s="87"/>
      <c r="C494" s="88"/>
      <c r="D494" s="87"/>
      <c r="E494" s="87"/>
      <c r="F494" s="87"/>
      <c r="G494" s="87"/>
      <c r="H494" s="87"/>
      <c r="I494" s="87"/>
      <c r="J494" s="87"/>
      <c r="K494" s="87"/>
      <c r="L494" s="87"/>
      <c r="M494" s="87"/>
      <c r="N494" s="87"/>
      <c r="O494" s="87"/>
      <c r="P494" s="87"/>
      <c r="Q494" s="87"/>
      <c r="R494" s="87"/>
      <c r="S494" s="87"/>
      <c r="T494" s="87"/>
      <c r="U494" s="87"/>
      <c r="V494" s="87"/>
      <c r="W494" s="87"/>
      <c r="X494" s="87"/>
      <c r="Y494" s="87"/>
      <c r="Z494" s="87"/>
      <c r="AA494" s="87"/>
      <c r="AB494" s="87"/>
      <c r="AC494" s="87"/>
      <c r="AD494" s="87"/>
      <c r="AE494" s="87"/>
      <c r="AF494" s="87"/>
      <c r="AG494" s="87"/>
      <c r="AH494" s="33"/>
    </row>
    <row r="495" customFormat="false" ht="12.75" hidden="false" customHeight="true" outlineLevel="0" collapsed="false">
      <c r="A495" s="87"/>
      <c r="B495" s="87"/>
      <c r="C495" s="88"/>
      <c r="D495" s="87"/>
      <c r="E495" s="87"/>
      <c r="F495" s="87"/>
      <c r="G495" s="87"/>
      <c r="H495" s="87"/>
      <c r="I495" s="87"/>
      <c r="J495" s="87"/>
      <c r="K495" s="87"/>
      <c r="L495" s="87"/>
      <c r="M495" s="87"/>
      <c r="N495" s="87"/>
      <c r="O495" s="87"/>
      <c r="P495" s="87"/>
      <c r="Q495" s="87"/>
      <c r="R495" s="87"/>
      <c r="S495" s="87"/>
      <c r="T495" s="87"/>
      <c r="U495" s="87"/>
      <c r="V495" s="87"/>
      <c r="W495" s="87"/>
      <c r="X495" s="87"/>
      <c r="Y495" s="87"/>
      <c r="Z495" s="87"/>
      <c r="AA495" s="87"/>
      <c r="AB495" s="87"/>
      <c r="AC495" s="87"/>
      <c r="AD495" s="87"/>
      <c r="AE495" s="87"/>
      <c r="AF495" s="87"/>
      <c r="AG495" s="87"/>
      <c r="AH495" s="33"/>
    </row>
    <row r="496" customFormat="false" ht="12.75" hidden="false" customHeight="true" outlineLevel="0" collapsed="false">
      <c r="A496" s="87"/>
      <c r="B496" s="87"/>
      <c r="C496" s="88"/>
      <c r="D496" s="87"/>
      <c r="E496" s="87"/>
      <c r="F496" s="87"/>
      <c r="G496" s="87"/>
      <c r="H496" s="87"/>
      <c r="I496" s="87"/>
      <c r="J496" s="87"/>
      <c r="K496" s="87"/>
      <c r="L496" s="87"/>
      <c r="M496" s="87"/>
      <c r="N496" s="87"/>
      <c r="O496" s="87"/>
      <c r="P496" s="87"/>
      <c r="Q496" s="87"/>
      <c r="R496" s="87"/>
      <c r="S496" s="87"/>
      <c r="T496" s="87"/>
      <c r="U496" s="87"/>
      <c r="V496" s="87"/>
      <c r="W496" s="87"/>
      <c r="X496" s="87"/>
      <c r="Y496" s="87"/>
      <c r="Z496" s="87"/>
      <c r="AA496" s="87"/>
      <c r="AB496" s="87"/>
      <c r="AC496" s="87"/>
      <c r="AD496" s="87"/>
      <c r="AE496" s="87"/>
      <c r="AF496" s="87"/>
      <c r="AG496" s="87"/>
      <c r="AH496" s="33"/>
    </row>
    <row r="497" customFormat="false" ht="12.75" hidden="false" customHeight="true" outlineLevel="0" collapsed="false">
      <c r="A497" s="87"/>
      <c r="B497" s="87"/>
      <c r="C497" s="88"/>
      <c r="D497" s="87"/>
      <c r="E497" s="87"/>
      <c r="F497" s="87"/>
      <c r="G497" s="87"/>
      <c r="H497" s="87"/>
      <c r="I497" s="87"/>
      <c r="J497" s="87"/>
      <c r="K497" s="87"/>
      <c r="L497" s="87"/>
      <c r="M497" s="87"/>
      <c r="N497" s="87"/>
      <c r="O497" s="87"/>
      <c r="P497" s="87"/>
      <c r="Q497" s="87"/>
      <c r="R497" s="87"/>
      <c r="S497" s="87"/>
      <c r="T497" s="87"/>
      <c r="U497" s="87"/>
      <c r="V497" s="87"/>
      <c r="W497" s="87"/>
      <c r="X497" s="87"/>
      <c r="Y497" s="87"/>
      <c r="Z497" s="87"/>
      <c r="AA497" s="87"/>
      <c r="AB497" s="87"/>
      <c r="AC497" s="87"/>
      <c r="AD497" s="87"/>
      <c r="AE497" s="87"/>
      <c r="AF497" s="87"/>
      <c r="AG497" s="87"/>
      <c r="AH497" s="33"/>
    </row>
    <row r="498" customFormat="false" ht="12.75" hidden="false" customHeight="true" outlineLevel="0" collapsed="false">
      <c r="A498" s="87"/>
      <c r="B498" s="87"/>
      <c r="C498" s="88"/>
      <c r="D498" s="87"/>
      <c r="E498" s="87"/>
      <c r="F498" s="87"/>
      <c r="G498" s="87"/>
      <c r="H498" s="87"/>
      <c r="I498" s="87"/>
      <c r="J498" s="87"/>
      <c r="K498" s="87"/>
      <c r="L498" s="87"/>
      <c r="M498" s="87"/>
      <c r="N498" s="87"/>
      <c r="O498" s="87"/>
      <c r="P498" s="87"/>
      <c r="Q498" s="87"/>
      <c r="R498" s="87"/>
      <c r="S498" s="87"/>
      <c r="T498" s="87"/>
      <c r="U498" s="87"/>
      <c r="V498" s="87"/>
      <c r="W498" s="87"/>
      <c r="X498" s="87"/>
      <c r="Y498" s="87"/>
      <c r="Z498" s="87"/>
      <c r="AA498" s="87"/>
      <c r="AB498" s="87"/>
      <c r="AC498" s="87"/>
      <c r="AD498" s="87"/>
      <c r="AE498" s="87"/>
      <c r="AF498" s="87"/>
      <c r="AG498" s="87"/>
      <c r="AH498" s="33"/>
    </row>
    <row r="499" customFormat="false" ht="12.75" hidden="false" customHeight="true" outlineLevel="0" collapsed="false">
      <c r="A499" s="87"/>
      <c r="B499" s="87"/>
      <c r="C499" s="88"/>
      <c r="D499" s="87"/>
      <c r="E499" s="87"/>
      <c r="F499" s="87"/>
      <c r="G499" s="87"/>
      <c r="H499" s="87"/>
      <c r="I499" s="87"/>
      <c r="J499" s="87"/>
      <c r="K499" s="87"/>
      <c r="L499" s="87"/>
      <c r="M499" s="87"/>
      <c r="N499" s="87"/>
      <c r="O499" s="87"/>
      <c r="P499" s="87"/>
      <c r="Q499" s="87"/>
      <c r="R499" s="87"/>
      <c r="S499" s="87"/>
      <c r="T499" s="87"/>
      <c r="U499" s="87"/>
      <c r="V499" s="87"/>
      <c r="W499" s="87"/>
      <c r="X499" s="87"/>
      <c r="Y499" s="87"/>
      <c r="Z499" s="87"/>
      <c r="AA499" s="87"/>
      <c r="AB499" s="87"/>
      <c r="AC499" s="87"/>
      <c r="AD499" s="87"/>
      <c r="AE499" s="87"/>
      <c r="AF499" s="87"/>
      <c r="AG499" s="87"/>
      <c r="AH499" s="33"/>
    </row>
    <row r="500" customFormat="false" ht="12.75" hidden="false" customHeight="true" outlineLevel="0" collapsed="false">
      <c r="A500" s="87"/>
      <c r="B500" s="87"/>
      <c r="C500" s="88"/>
      <c r="D500" s="87"/>
      <c r="E500" s="87"/>
      <c r="F500" s="87"/>
      <c r="G500" s="87"/>
      <c r="H500" s="87"/>
      <c r="I500" s="87"/>
      <c r="J500" s="87"/>
      <c r="K500" s="87"/>
      <c r="L500" s="87"/>
      <c r="M500" s="87"/>
      <c r="N500" s="87"/>
      <c r="O500" s="87"/>
      <c r="P500" s="87"/>
      <c r="Q500" s="87"/>
      <c r="R500" s="87"/>
      <c r="S500" s="87"/>
      <c r="T500" s="87"/>
      <c r="U500" s="87"/>
      <c r="V500" s="87"/>
      <c r="W500" s="87"/>
      <c r="X500" s="87"/>
      <c r="Y500" s="87"/>
      <c r="Z500" s="87"/>
      <c r="AA500" s="87"/>
      <c r="AB500" s="87"/>
      <c r="AC500" s="87"/>
      <c r="AD500" s="87"/>
      <c r="AE500" s="87"/>
      <c r="AF500" s="87"/>
      <c r="AG500" s="87"/>
      <c r="AH500" s="33"/>
    </row>
    <row r="501" customFormat="false" ht="12.75" hidden="false" customHeight="true" outlineLevel="0" collapsed="false">
      <c r="A501" s="87"/>
      <c r="B501" s="87"/>
      <c r="C501" s="88"/>
      <c r="D501" s="87"/>
      <c r="E501" s="87"/>
      <c r="F501" s="87"/>
      <c r="G501" s="87"/>
      <c r="H501" s="87"/>
      <c r="I501" s="87"/>
      <c r="J501" s="87"/>
      <c r="K501" s="87"/>
      <c r="L501" s="87"/>
      <c r="M501" s="87"/>
      <c r="N501" s="87"/>
      <c r="O501" s="87"/>
      <c r="P501" s="87"/>
      <c r="Q501" s="87"/>
      <c r="R501" s="87"/>
      <c r="S501" s="87"/>
      <c r="T501" s="87"/>
      <c r="U501" s="87"/>
      <c r="V501" s="87"/>
      <c r="W501" s="87"/>
      <c r="X501" s="87"/>
      <c r="Y501" s="87"/>
      <c r="Z501" s="87"/>
      <c r="AA501" s="87"/>
      <c r="AB501" s="87"/>
      <c r="AC501" s="87"/>
      <c r="AD501" s="87"/>
      <c r="AE501" s="87"/>
      <c r="AF501" s="87"/>
      <c r="AG501" s="87"/>
      <c r="AH501" s="33"/>
    </row>
    <row r="502" customFormat="false" ht="12.75" hidden="false" customHeight="true" outlineLevel="0" collapsed="false">
      <c r="A502" s="87"/>
      <c r="B502" s="87"/>
      <c r="C502" s="88"/>
      <c r="D502" s="87"/>
      <c r="E502" s="87"/>
      <c r="F502" s="87"/>
      <c r="G502" s="87"/>
      <c r="H502" s="87"/>
      <c r="I502" s="87"/>
      <c r="J502" s="87"/>
      <c r="K502" s="87"/>
      <c r="L502" s="87"/>
      <c r="M502" s="87"/>
      <c r="N502" s="87"/>
      <c r="O502" s="87"/>
      <c r="P502" s="87"/>
      <c r="Q502" s="87"/>
      <c r="R502" s="87"/>
      <c r="S502" s="87"/>
      <c r="T502" s="87"/>
      <c r="U502" s="87"/>
      <c r="V502" s="87"/>
      <c r="W502" s="87"/>
      <c r="X502" s="87"/>
      <c r="Y502" s="87"/>
      <c r="Z502" s="87"/>
      <c r="AA502" s="87"/>
      <c r="AB502" s="87"/>
      <c r="AC502" s="87"/>
      <c r="AD502" s="87"/>
      <c r="AE502" s="87"/>
      <c r="AF502" s="87"/>
      <c r="AG502" s="87"/>
      <c r="AH502" s="33"/>
    </row>
    <row r="503" customFormat="false" ht="12.75" hidden="false" customHeight="true" outlineLevel="0" collapsed="false">
      <c r="A503" s="87"/>
      <c r="B503" s="87"/>
      <c r="C503" s="88"/>
      <c r="D503" s="87"/>
      <c r="E503" s="87"/>
      <c r="F503" s="87"/>
      <c r="G503" s="87"/>
      <c r="H503" s="87"/>
      <c r="I503" s="87"/>
      <c r="J503" s="87"/>
      <c r="K503" s="87"/>
      <c r="L503" s="87"/>
      <c r="M503" s="87"/>
      <c r="N503" s="87"/>
      <c r="O503" s="87"/>
      <c r="P503" s="87"/>
      <c r="Q503" s="87"/>
      <c r="R503" s="87"/>
      <c r="S503" s="87"/>
      <c r="T503" s="87"/>
      <c r="U503" s="87"/>
      <c r="V503" s="87"/>
      <c r="W503" s="87"/>
      <c r="X503" s="87"/>
      <c r="Y503" s="87"/>
      <c r="Z503" s="87"/>
      <c r="AA503" s="87"/>
      <c r="AB503" s="87"/>
      <c r="AC503" s="87"/>
      <c r="AD503" s="87"/>
      <c r="AE503" s="87"/>
      <c r="AF503" s="87"/>
      <c r="AG503" s="87"/>
      <c r="AH503" s="33"/>
    </row>
    <row r="504" customFormat="false" ht="12.75" hidden="false" customHeight="true" outlineLevel="0" collapsed="false">
      <c r="A504" s="87"/>
      <c r="B504" s="87"/>
      <c r="C504" s="88"/>
      <c r="D504" s="87"/>
      <c r="E504" s="87"/>
      <c r="F504" s="87"/>
      <c r="G504" s="87"/>
      <c r="H504" s="87"/>
      <c r="I504" s="87"/>
      <c r="J504" s="87"/>
      <c r="K504" s="87"/>
      <c r="L504" s="87"/>
      <c r="M504" s="87"/>
      <c r="N504" s="87"/>
      <c r="O504" s="87"/>
      <c r="P504" s="87"/>
      <c r="Q504" s="87"/>
      <c r="R504" s="87"/>
      <c r="S504" s="87"/>
      <c r="T504" s="87"/>
      <c r="U504" s="87"/>
      <c r="V504" s="87"/>
      <c r="W504" s="87"/>
      <c r="X504" s="87"/>
      <c r="Y504" s="87"/>
      <c r="Z504" s="87"/>
      <c r="AA504" s="87"/>
      <c r="AB504" s="87"/>
      <c r="AC504" s="87"/>
      <c r="AD504" s="87"/>
      <c r="AE504" s="87"/>
      <c r="AF504" s="87"/>
      <c r="AG504" s="87"/>
      <c r="AH504" s="33"/>
    </row>
    <row r="505" customFormat="false" ht="12.75" hidden="false" customHeight="true" outlineLevel="0" collapsed="false">
      <c r="A505" s="87"/>
      <c r="B505" s="87"/>
      <c r="C505" s="88"/>
      <c r="D505" s="87"/>
      <c r="E505" s="87"/>
      <c r="F505" s="87"/>
      <c r="G505" s="87"/>
      <c r="H505" s="87"/>
      <c r="I505" s="87"/>
      <c r="J505" s="87"/>
      <c r="K505" s="87"/>
      <c r="L505" s="87"/>
      <c r="M505" s="87"/>
      <c r="N505" s="87"/>
      <c r="O505" s="87"/>
      <c r="P505" s="87"/>
      <c r="Q505" s="87"/>
      <c r="R505" s="87"/>
      <c r="S505" s="87"/>
      <c r="T505" s="87"/>
      <c r="U505" s="87"/>
      <c r="V505" s="87"/>
      <c r="W505" s="87"/>
      <c r="X505" s="87"/>
      <c r="Y505" s="87"/>
      <c r="Z505" s="87"/>
      <c r="AA505" s="87"/>
      <c r="AB505" s="87"/>
      <c r="AC505" s="87"/>
      <c r="AD505" s="87"/>
      <c r="AE505" s="87"/>
      <c r="AF505" s="87"/>
      <c r="AG505" s="87"/>
      <c r="AH505" s="33"/>
    </row>
    <row r="506" customFormat="false" ht="12.75" hidden="false" customHeight="true" outlineLevel="0" collapsed="false">
      <c r="A506" s="87"/>
      <c r="B506" s="87"/>
      <c r="C506" s="88"/>
      <c r="D506" s="87"/>
      <c r="E506" s="87"/>
      <c r="F506" s="87"/>
      <c r="G506" s="87"/>
      <c r="H506" s="87"/>
      <c r="I506" s="87"/>
      <c r="J506" s="87"/>
      <c r="K506" s="87"/>
      <c r="L506" s="87"/>
      <c r="M506" s="87"/>
      <c r="N506" s="87"/>
      <c r="O506" s="87"/>
      <c r="P506" s="87"/>
      <c r="Q506" s="87"/>
      <c r="R506" s="87"/>
      <c r="S506" s="87"/>
      <c r="T506" s="87"/>
      <c r="U506" s="87"/>
      <c r="V506" s="87"/>
      <c r="W506" s="87"/>
      <c r="X506" s="87"/>
      <c r="Y506" s="87"/>
      <c r="Z506" s="87"/>
      <c r="AA506" s="87"/>
      <c r="AB506" s="87"/>
      <c r="AC506" s="87"/>
      <c r="AD506" s="87"/>
      <c r="AE506" s="87"/>
      <c r="AF506" s="87"/>
      <c r="AG506" s="87"/>
      <c r="AH506" s="33"/>
    </row>
    <row r="507" customFormat="false" ht="12.75" hidden="false" customHeight="true" outlineLevel="0" collapsed="false">
      <c r="A507" s="87"/>
      <c r="B507" s="87"/>
      <c r="C507" s="88"/>
      <c r="D507" s="87"/>
      <c r="E507" s="87"/>
      <c r="F507" s="87"/>
      <c r="G507" s="87"/>
      <c r="H507" s="87"/>
      <c r="I507" s="87"/>
      <c r="J507" s="87"/>
      <c r="K507" s="87"/>
      <c r="L507" s="87"/>
      <c r="M507" s="87"/>
      <c r="N507" s="87"/>
      <c r="O507" s="87"/>
      <c r="P507" s="87"/>
      <c r="Q507" s="87"/>
      <c r="R507" s="87"/>
      <c r="S507" s="87"/>
      <c r="T507" s="87"/>
      <c r="U507" s="87"/>
      <c r="V507" s="87"/>
      <c r="W507" s="87"/>
      <c r="X507" s="87"/>
      <c r="Y507" s="87"/>
      <c r="Z507" s="87"/>
      <c r="AA507" s="87"/>
      <c r="AB507" s="87"/>
      <c r="AC507" s="87"/>
      <c r="AD507" s="87"/>
      <c r="AE507" s="87"/>
      <c r="AF507" s="87"/>
      <c r="AG507" s="87"/>
      <c r="AH507" s="33"/>
    </row>
    <row r="508" customFormat="false" ht="12.75" hidden="false" customHeight="true" outlineLevel="0" collapsed="false">
      <c r="A508" s="87"/>
      <c r="B508" s="87"/>
      <c r="C508" s="88"/>
      <c r="D508" s="87"/>
      <c r="E508" s="87"/>
      <c r="F508" s="87"/>
      <c r="G508" s="87"/>
      <c r="H508" s="87"/>
      <c r="I508" s="87"/>
      <c r="J508" s="87"/>
      <c r="K508" s="87"/>
      <c r="L508" s="87"/>
      <c r="M508" s="87"/>
      <c r="N508" s="87"/>
      <c r="O508" s="87"/>
      <c r="P508" s="87"/>
      <c r="Q508" s="87"/>
      <c r="R508" s="87"/>
      <c r="S508" s="87"/>
      <c r="T508" s="87"/>
      <c r="U508" s="87"/>
      <c r="V508" s="87"/>
      <c r="W508" s="87"/>
      <c r="X508" s="87"/>
      <c r="Y508" s="87"/>
      <c r="Z508" s="87"/>
      <c r="AA508" s="87"/>
      <c r="AB508" s="87"/>
      <c r="AC508" s="87"/>
      <c r="AD508" s="87"/>
      <c r="AE508" s="87"/>
      <c r="AF508" s="87"/>
      <c r="AG508" s="87"/>
      <c r="AH508" s="33"/>
    </row>
    <row r="509" customFormat="false" ht="12.75" hidden="false" customHeight="true" outlineLevel="0" collapsed="false">
      <c r="A509" s="87"/>
      <c r="B509" s="87"/>
      <c r="C509" s="88"/>
      <c r="D509" s="87"/>
      <c r="E509" s="87"/>
      <c r="F509" s="87"/>
      <c r="G509" s="87"/>
      <c r="H509" s="87"/>
      <c r="I509" s="87"/>
      <c r="J509" s="87"/>
      <c r="K509" s="87"/>
      <c r="L509" s="87"/>
      <c r="M509" s="87"/>
      <c r="N509" s="87"/>
      <c r="O509" s="87"/>
      <c r="P509" s="87"/>
      <c r="Q509" s="87"/>
      <c r="R509" s="87"/>
      <c r="S509" s="87"/>
      <c r="T509" s="87"/>
      <c r="U509" s="87"/>
      <c r="V509" s="87"/>
      <c r="W509" s="87"/>
      <c r="X509" s="87"/>
      <c r="Y509" s="87"/>
      <c r="Z509" s="87"/>
      <c r="AA509" s="87"/>
      <c r="AB509" s="87"/>
      <c r="AC509" s="87"/>
      <c r="AD509" s="87"/>
      <c r="AE509" s="87"/>
      <c r="AF509" s="87"/>
      <c r="AG509" s="87"/>
      <c r="AH509" s="33"/>
    </row>
    <row r="510" customFormat="false" ht="12.75" hidden="false" customHeight="true" outlineLevel="0" collapsed="false">
      <c r="A510" s="87"/>
      <c r="B510" s="87"/>
      <c r="C510" s="88"/>
      <c r="D510" s="87"/>
      <c r="E510" s="87"/>
      <c r="F510" s="87"/>
      <c r="G510" s="87"/>
      <c r="H510" s="87"/>
      <c r="I510" s="87"/>
      <c r="J510" s="87"/>
      <c r="K510" s="87"/>
      <c r="L510" s="87"/>
      <c r="M510" s="87"/>
      <c r="N510" s="87"/>
      <c r="O510" s="87"/>
      <c r="P510" s="87"/>
      <c r="Q510" s="87"/>
      <c r="R510" s="87"/>
      <c r="S510" s="87"/>
      <c r="T510" s="87"/>
      <c r="U510" s="87"/>
      <c r="V510" s="87"/>
      <c r="W510" s="87"/>
      <c r="X510" s="87"/>
      <c r="Y510" s="87"/>
      <c r="Z510" s="87"/>
      <c r="AA510" s="87"/>
      <c r="AB510" s="87"/>
      <c r="AC510" s="87"/>
      <c r="AD510" s="87"/>
      <c r="AE510" s="87"/>
      <c r="AF510" s="87"/>
      <c r="AG510" s="87"/>
      <c r="AH510" s="33"/>
    </row>
    <row r="511" customFormat="false" ht="12.75" hidden="false" customHeight="true" outlineLevel="0" collapsed="false">
      <c r="A511" s="87"/>
      <c r="B511" s="87"/>
      <c r="C511" s="88"/>
      <c r="D511" s="87"/>
      <c r="E511" s="87"/>
      <c r="F511" s="87"/>
      <c r="G511" s="87"/>
      <c r="H511" s="87"/>
      <c r="I511" s="87"/>
      <c r="J511" s="87"/>
      <c r="K511" s="87"/>
      <c r="L511" s="87"/>
      <c r="M511" s="87"/>
      <c r="N511" s="87"/>
      <c r="O511" s="87"/>
      <c r="P511" s="87"/>
      <c r="Q511" s="87"/>
      <c r="R511" s="87"/>
      <c r="S511" s="87"/>
      <c r="T511" s="87"/>
      <c r="U511" s="87"/>
      <c r="V511" s="87"/>
      <c r="W511" s="87"/>
      <c r="X511" s="87"/>
      <c r="Y511" s="87"/>
      <c r="Z511" s="87"/>
      <c r="AA511" s="87"/>
      <c r="AB511" s="87"/>
      <c r="AC511" s="87"/>
      <c r="AD511" s="87"/>
      <c r="AE511" s="87"/>
      <c r="AF511" s="87"/>
      <c r="AG511" s="87"/>
      <c r="AH511" s="33"/>
    </row>
    <row r="512" customFormat="false" ht="12.75" hidden="false" customHeight="true" outlineLevel="0" collapsed="false">
      <c r="A512" s="87"/>
      <c r="B512" s="87"/>
      <c r="C512" s="88"/>
      <c r="D512" s="87"/>
      <c r="E512" s="87"/>
      <c r="F512" s="87"/>
      <c r="G512" s="87"/>
      <c r="H512" s="87"/>
      <c r="I512" s="87"/>
      <c r="J512" s="87"/>
      <c r="K512" s="87"/>
      <c r="L512" s="87"/>
      <c r="M512" s="87"/>
      <c r="N512" s="87"/>
      <c r="O512" s="87"/>
      <c r="P512" s="87"/>
      <c r="Q512" s="87"/>
      <c r="R512" s="87"/>
      <c r="S512" s="87"/>
      <c r="T512" s="87"/>
      <c r="U512" s="87"/>
      <c r="V512" s="87"/>
      <c r="W512" s="87"/>
      <c r="X512" s="87"/>
      <c r="Y512" s="87"/>
      <c r="Z512" s="87"/>
      <c r="AA512" s="87"/>
      <c r="AB512" s="87"/>
      <c r="AC512" s="87"/>
      <c r="AD512" s="87"/>
      <c r="AE512" s="87"/>
      <c r="AF512" s="87"/>
      <c r="AG512" s="87"/>
      <c r="AH512" s="33"/>
    </row>
    <row r="513" customFormat="false" ht="12.75" hidden="false" customHeight="true" outlineLevel="0" collapsed="false">
      <c r="A513" s="87"/>
      <c r="B513" s="87"/>
      <c r="C513" s="88"/>
      <c r="D513" s="87"/>
      <c r="E513" s="87"/>
      <c r="F513" s="87"/>
      <c r="G513" s="87"/>
      <c r="H513" s="87"/>
      <c r="I513" s="87"/>
      <c r="J513" s="87"/>
      <c r="K513" s="87"/>
      <c r="L513" s="87"/>
      <c r="M513" s="87"/>
      <c r="N513" s="87"/>
      <c r="O513" s="87"/>
      <c r="P513" s="87"/>
      <c r="Q513" s="87"/>
      <c r="R513" s="87"/>
      <c r="S513" s="87"/>
      <c r="T513" s="87"/>
      <c r="U513" s="87"/>
      <c r="V513" s="87"/>
      <c r="W513" s="87"/>
      <c r="X513" s="87"/>
      <c r="Y513" s="87"/>
      <c r="Z513" s="87"/>
      <c r="AA513" s="87"/>
      <c r="AB513" s="87"/>
      <c r="AC513" s="87"/>
      <c r="AD513" s="87"/>
      <c r="AE513" s="87"/>
      <c r="AF513" s="87"/>
      <c r="AG513" s="87"/>
      <c r="AH513" s="33"/>
    </row>
    <row r="514" customFormat="false" ht="12.75" hidden="false" customHeight="true" outlineLevel="0" collapsed="false">
      <c r="A514" s="87"/>
      <c r="B514" s="87"/>
      <c r="C514" s="88"/>
      <c r="D514" s="87"/>
      <c r="E514" s="87"/>
      <c r="F514" s="87"/>
      <c r="G514" s="87"/>
      <c r="H514" s="87"/>
      <c r="I514" s="87"/>
      <c r="J514" s="87"/>
      <c r="K514" s="87"/>
      <c r="L514" s="87"/>
      <c r="M514" s="87"/>
      <c r="N514" s="87"/>
      <c r="O514" s="87"/>
      <c r="P514" s="87"/>
      <c r="Q514" s="87"/>
      <c r="R514" s="87"/>
      <c r="S514" s="87"/>
      <c r="T514" s="87"/>
      <c r="U514" s="87"/>
      <c r="V514" s="87"/>
      <c r="W514" s="87"/>
      <c r="X514" s="87"/>
      <c r="Y514" s="87"/>
      <c r="Z514" s="87"/>
      <c r="AA514" s="87"/>
      <c r="AB514" s="87"/>
      <c r="AC514" s="87"/>
      <c r="AD514" s="87"/>
      <c r="AE514" s="87"/>
      <c r="AF514" s="87"/>
      <c r="AG514" s="87"/>
      <c r="AH514" s="33"/>
    </row>
    <row r="515" customFormat="false" ht="12.75" hidden="false" customHeight="true" outlineLevel="0" collapsed="false">
      <c r="A515" s="87"/>
      <c r="B515" s="87"/>
      <c r="C515" s="88"/>
      <c r="D515" s="87"/>
      <c r="E515" s="87"/>
      <c r="F515" s="87"/>
      <c r="G515" s="87"/>
      <c r="H515" s="87"/>
      <c r="I515" s="87"/>
      <c r="J515" s="87"/>
      <c r="K515" s="87"/>
      <c r="L515" s="87"/>
      <c r="M515" s="87"/>
      <c r="N515" s="87"/>
      <c r="O515" s="87"/>
      <c r="P515" s="87"/>
      <c r="Q515" s="87"/>
      <c r="R515" s="87"/>
      <c r="S515" s="87"/>
      <c r="T515" s="87"/>
      <c r="U515" s="87"/>
      <c r="V515" s="87"/>
      <c r="W515" s="87"/>
      <c r="X515" s="87"/>
      <c r="Y515" s="87"/>
      <c r="Z515" s="87"/>
      <c r="AA515" s="87"/>
      <c r="AB515" s="87"/>
      <c r="AC515" s="87"/>
      <c r="AD515" s="87"/>
      <c r="AE515" s="87"/>
      <c r="AF515" s="87"/>
      <c r="AG515" s="87"/>
      <c r="AH515" s="33"/>
    </row>
    <row r="516" customFormat="false" ht="12.75" hidden="false" customHeight="true" outlineLevel="0" collapsed="false">
      <c r="A516" s="87"/>
      <c r="B516" s="87"/>
      <c r="C516" s="88"/>
      <c r="D516" s="87"/>
      <c r="E516" s="87"/>
      <c r="F516" s="87"/>
      <c r="G516" s="87"/>
      <c r="H516" s="87"/>
      <c r="I516" s="87"/>
      <c r="J516" s="87"/>
      <c r="K516" s="87"/>
      <c r="L516" s="87"/>
      <c r="M516" s="87"/>
      <c r="N516" s="87"/>
      <c r="O516" s="87"/>
      <c r="P516" s="87"/>
      <c r="Q516" s="87"/>
      <c r="R516" s="87"/>
      <c r="S516" s="87"/>
      <c r="T516" s="87"/>
      <c r="U516" s="87"/>
      <c r="V516" s="87"/>
      <c r="W516" s="87"/>
      <c r="X516" s="87"/>
      <c r="Y516" s="87"/>
      <c r="Z516" s="87"/>
      <c r="AA516" s="87"/>
      <c r="AB516" s="87"/>
      <c r="AC516" s="87"/>
      <c r="AD516" s="87"/>
      <c r="AE516" s="87"/>
      <c r="AF516" s="87"/>
      <c r="AG516" s="87"/>
      <c r="AH516" s="33"/>
    </row>
    <row r="517" customFormat="false" ht="12.75" hidden="false" customHeight="true" outlineLevel="0" collapsed="false">
      <c r="A517" s="87"/>
      <c r="B517" s="87"/>
      <c r="C517" s="88"/>
      <c r="D517" s="87"/>
      <c r="E517" s="87"/>
      <c r="F517" s="87"/>
      <c r="G517" s="87"/>
      <c r="H517" s="87"/>
      <c r="I517" s="87"/>
      <c r="J517" s="87"/>
      <c r="K517" s="87"/>
      <c r="L517" s="87"/>
      <c r="M517" s="87"/>
      <c r="N517" s="87"/>
      <c r="O517" s="87"/>
      <c r="P517" s="87"/>
      <c r="Q517" s="87"/>
      <c r="R517" s="87"/>
      <c r="S517" s="87"/>
      <c r="T517" s="87"/>
      <c r="U517" s="87"/>
      <c r="V517" s="87"/>
      <c r="W517" s="87"/>
      <c r="X517" s="87"/>
      <c r="Y517" s="87"/>
      <c r="Z517" s="87"/>
      <c r="AA517" s="87"/>
      <c r="AB517" s="87"/>
      <c r="AC517" s="87"/>
      <c r="AD517" s="87"/>
      <c r="AE517" s="87"/>
      <c r="AF517" s="87"/>
      <c r="AG517" s="87"/>
      <c r="AH517" s="33"/>
    </row>
    <row r="518" customFormat="false" ht="12.75" hidden="false" customHeight="true" outlineLevel="0" collapsed="false">
      <c r="A518" s="87"/>
      <c r="B518" s="87"/>
      <c r="C518" s="88"/>
      <c r="D518" s="87"/>
      <c r="E518" s="87"/>
      <c r="F518" s="87"/>
      <c r="G518" s="87"/>
      <c r="H518" s="87"/>
      <c r="I518" s="87"/>
      <c r="J518" s="87"/>
      <c r="K518" s="87"/>
      <c r="L518" s="87"/>
      <c r="M518" s="87"/>
      <c r="N518" s="87"/>
      <c r="O518" s="87"/>
      <c r="P518" s="87"/>
      <c r="Q518" s="87"/>
      <c r="R518" s="87"/>
      <c r="S518" s="87"/>
      <c r="T518" s="87"/>
      <c r="U518" s="87"/>
      <c r="V518" s="87"/>
      <c r="W518" s="87"/>
      <c r="X518" s="87"/>
      <c r="Y518" s="87"/>
      <c r="Z518" s="87"/>
      <c r="AA518" s="87"/>
      <c r="AB518" s="87"/>
      <c r="AC518" s="87"/>
      <c r="AD518" s="87"/>
      <c r="AE518" s="87"/>
      <c r="AF518" s="87"/>
      <c r="AG518" s="87"/>
      <c r="AH518" s="33"/>
    </row>
    <row r="519" customFormat="false" ht="12.75" hidden="false" customHeight="true" outlineLevel="0" collapsed="false">
      <c r="A519" s="87"/>
      <c r="B519" s="87"/>
      <c r="C519" s="88"/>
      <c r="D519" s="87"/>
      <c r="E519" s="87"/>
      <c r="F519" s="87"/>
      <c r="G519" s="87"/>
      <c r="H519" s="87"/>
      <c r="I519" s="87"/>
      <c r="J519" s="87"/>
      <c r="K519" s="87"/>
      <c r="L519" s="87"/>
      <c r="M519" s="87"/>
      <c r="N519" s="87"/>
      <c r="O519" s="87"/>
      <c r="P519" s="87"/>
      <c r="Q519" s="87"/>
      <c r="R519" s="87"/>
      <c r="S519" s="87"/>
      <c r="T519" s="87"/>
      <c r="U519" s="87"/>
      <c r="V519" s="87"/>
      <c r="W519" s="87"/>
      <c r="X519" s="87"/>
      <c r="Y519" s="87"/>
      <c r="Z519" s="87"/>
      <c r="AA519" s="87"/>
      <c r="AB519" s="87"/>
      <c r="AC519" s="87"/>
      <c r="AD519" s="87"/>
      <c r="AE519" s="87"/>
      <c r="AF519" s="87"/>
      <c r="AG519" s="87"/>
      <c r="AH519" s="33"/>
    </row>
    <row r="520" customFormat="false" ht="12.75" hidden="false" customHeight="true" outlineLevel="0" collapsed="false">
      <c r="A520" s="87"/>
      <c r="B520" s="87"/>
      <c r="C520" s="88"/>
      <c r="D520" s="87"/>
      <c r="E520" s="87"/>
      <c r="F520" s="87"/>
      <c r="G520" s="87"/>
      <c r="H520" s="87"/>
      <c r="I520" s="87"/>
      <c r="J520" s="87"/>
      <c r="K520" s="87"/>
      <c r="L520" s="87"/>
      <c r="M520" s="87"/>
      <c r="N520" s="87"/>
      <c r="O520" s="87"/>
      <c r="P520" s="87"/>
      <c r="Q520" s="87"/>
      <c r="R520" s="87"/>
      <c r="S520" s="87"/>
      <c r="T520" s="87"/>
      <c r="U520" s="87"/>
      <c r="V520" s="87"/>
      <c r="W520" s="87"/>
      <c r="X520" s="87"/>
      <c r="Y520" s="87"/>
      <c r="Z520" s="87"/>
      <c r="AA520" s="87"/>
      <c r="AB520" s="87"/>
      <c r="AC520" s="87"/>
      <c r="AD520" s="87"/>
      <c r="AE520" s="87"/>
      <c r="AF520" s="87"/>
      <c r="AG520" s="87"/>
      <c r="AH520" s="33"/>
    </row>
    <row r="521" customFormat="false" ht="12.75" hidden="false" customHeight="true" outlineLevel="0" collapsed="false">
      <c r="A521" s="87"/>
      <c r="B521" s="87"/>
      <c r="C521" s="88"/>
      <c r="D521" s="87"/>
      <c r="E521" s="87"/>
      <c r="F521" s="87"/>
      <c r="G521" s="87"/>
      <c r="H521" s="87"/>
      <c r="I521" s="87"/>
      <c r="J521" s="87"/>
      <c r="K521" s="87"/>
      <c r="L521" s="87"/>
      <c r="M521" s="87"/>
      <c r="N521" s="87"/>
      <c r="O521" s="87"/>
      <c r="P521" s="87"/>
      <c r="Q521" s="87"/>
      <c r="R521" s="87"/>
      <c r="S521" s="87"/>
      <c r="T521" s="87"/>
      <c r="U521" s="87"/>
      <c r="V521" s="87"/>
      <c r="W521" s="87"/>
      <c r="X521" s="87"/>
      <c r="Y521" s="87"/>
      <c r="Z521" s="87"/>
      <c r="AA521" s="87"/>
      <c r="AB521" s="87"/>
      <c r="AC521" s="87"/>
      <c r="AD521" s="87"/>
      <c r="AE521" s="87"/>
      <c r="AF521" s="87"/>
      <c r="AG521" s="87"/>
      <c r="AH521" s="33"/>
    </row>
    <row r="522" customFormat="false" ht="12.75" hidden="false" customHeight="true" outlineLevel="0" collapsed="false">
      <c r="A522" s="87"/>
      <c r="B522" s="87"/>
      <c r="C522" s="88"/>
      <c r="D522" s="87"/>
      <c r="E522" s="87"/>
      <c r="F522" s="87"/>
      <c r="G522" s="87"/>
      <c r="H522" s="87"/>
      <c r="I522" s="87"/>
      <c r="J522" s="87"/>
      <c r="K522" s="87"/>
      <c r="L522" s="87"/>
      <c r="M522" s="87"/>
      <c r="N522" s="87"/>
      <c r="O522" s="87"/>
      <c r="P522" s="87"/>
      <c r="Q522" s="87"/>
      <c r="R522" s="87"/>
      <c r="S522" s="87"/>
      <c r="T522" s="87"/>
      <c r="U522" s="87"/>
      <c r="V522" s="87"/>
      <c r="W522" s="87"/>
      <c r="X522" s="87"/>
      <c r="Y522" s="87"/>
      <c r="Z522" s="87"/>
      <c r="AA522" s="87"/>
      <c r="AB522" s="87"/>
      <c r="AC522" s="87"/>
      <c r="AD522" s="87"/>
      <c r="AE522" s="87"/>
      <c r="AF522" s="87"/>
      <c r="AG522" s="87"/>
      <c r="AH522" s="33"/>
    </row>
    <row r="523" customFormat="false" ht="12.75" hidden="false" customHeight="true" outlineLevel="0" collapsed="false">
      <c r="A523" s="87"/>
      <c r="B523" s="87"/>
      <c r="C523" s="88"/>
      <c r="D523" s="87"/>
      <c r="E523" s="87"/>
      <c r="F523" s="87"/>
      <c r="G523" s="87"/>
      <c r="H523" s="87"/>
      <c r="I523" s="87"/>
      <c r="J523" s="87"/>
      <c r="K523" s="87"/>
      <c r="L523" s="87"/>
      <c r="M523" s="87"/>
      <c r="N523" s="87"/>
      <c r="O523" s="87"/>
      <c r="P523" s="87"/>
      <c r="Q523" s="87"/>
      <c r="R523" s="87"/>
      <c r="S523" s="87"/>
      <c r="T523" s="87"/>
      <c r="U523" s="87"/>
      <c r="V523" s="87"/>
      <c r="W523" s="87"/>
      <c r="X523" s="87"/>
      <c r="Y523" s="87"/>
      <c r="Z523" s="87"/>
      <c r="AA523" s="87"/>
      <c r="AB523" s="87"/>
      <c r="AC523" s="87"/>
      <c r="AD523" s="87"/>
      <c r="AE523" s="87"/>
      <c r="AF523" s="87"/>
      <c r="AG523" s="87"/>
      <c r="AH523" s="33"/>
    </row>
    <row r="524" customFormat="false" ht="12.75" hidden="false" customHeight="true" outlineLevel="0" collapsed="false">
      <c r="A524" s="87"/>
      <c r="B524" s="87"/>
      <c r="C524" s="88"/>
      <c r="D524" s="87"/>
      <c r="E524" s="87"/>
      <c r="F524" s="87"/>
      <c r="G524" s="87"/>
      <c r="H524" s="87"/>
      <c r="I524" s="87"/>
      <c r="J524" s="87"/>
      <c r="K524" s="87"/>
      <c r="L524" s="87"/>
      <c r="M524" s="87"/>
      <c r="N524" s="87"/>
      <c r="O524" s="87"/>
      <c r="P524" s="87"/>
      <c r="Q524" s="87"/>
      <c r="R524" s="87"/>
      <c r="S524" s="87"/>
      <c r="T524" s="87"/>
      <c r="U524" s="87"/>
      <c r="V524" s="87"/>
      <c r="W524" s="87"/>
      <c r="X524" s="87"/>
      <c r="Y524" s="87"/>
      <c r="Z524" s="87"/>
      <c r="AA524" s="87"/>
      <c r="AB524" s="87"/>
      <c r="AC524" s="87"/>
      <c r="AD524" s="87"/>
      <c r="AE524" s="87"/>
      <c r="AF524" s="87"/>
      <c r="AG524" s="87"/>
      <c r="AH524" s="33"/>
    </row>
    <row r="525" customFormat="false" ht="12.75" hidden="false" customHeight="true" outlineLevel="0" collapsed="false">
      <c r="A525" s="87"/>
      <c r="B525" s="87"/>
      <c r="C525" s="88"/>
      <c r="D525" s="87"/>
      <c r="E525" s="87"/>
      <c r="F525" s="87"/>
      <c r="G525" s="87"/>
      <c r="H525" s="87"/>
      <c r="I525" s="87"/>
      <c r="J525" s="87"/>
      <c r="K525" s="87"/>
      <c r="L525" s="87"/>
      <c r="M525" s="87"/>
      <c r="N525" s="87"/>
      <c r="O525" s="87"/>
      <c r="P525" s="87"/>
      <c r="Q525" s="87"/>
      <c r="R525" s="87"/>
      <c r="S525" s="87"/>
      <c r="T525" s="87"/>
      <c r="U525" s="87"/>
      <c r="V525" s="87"/>
      <c r="W525" s="87"/>
      <c r="X525" s="87"/>
      <c r="Y525" s="87"/>
      <c r="Z525" s="87"/>
      <c r="AA525" s="87"/>
      <c r="AB525" s="87"/>
      <c r="AC525" s="87"/>
      <c r="AD525" s="87"/>
      <c r="AE525" s="87"/>
      <c r="AF525" s="87"/>
      <c r="AG525" s="87"/>
      <c r="AH525" s="33"/>
    </row>
    <row r="526" customFormat="false" ht="12.75" hidden="false" customHeight="true" outlineLevel="0" collapsed="false">
      <c r="A526" s="87"/>
      <c r="B526" s="87"/>
      <c r="C526" s="88"/>
      <c r="D526" s="87"/>
      <c r="E526" s="87"/>
      <c r="F526" s="87"/>
      <c r="G526" s="87"/>
      <c r="H526" s="87"/>
      <c r="I526" s="87"/>
      <c r="J526" s="87"/>
      <c r="K526" s="87"/>
      <c r="L526" s="87"/>
      <c r="M526" s="87"/>
      <c r="N526" s="87"/>
      <c r="O526" s="87"/>
      <c r="P526" s="87"/>
      <c r="Q526" s="87"/>
      <c r="R526" s="87"/>
      <c r="S526" s="87"/>
      <c r="T526" s="87"/>
      <c r="U526" s="87"/>
      <c r="V526" s="87"/>
      <c r="W526" s="87"/>
      <c r="X526" s="87"/>
      <c r="Y526" s="87"/>
      <c r="Z526" s="87"/>
      <c r="AA526" s="87"/>
      <c r="AB526" s="87"/>
      <c r="AC526" s="87"/>
      <c r="AD526" s="87"/>
      <c r="AE526" s="87"/>
      <c r="AF526" s="87"/>
      <c r="AG526" s="87"/>
      <c r="AH526" s="33"/>
    </row>
    <row r="527" customFormat="false" ht="12.75" hidden="false" customHeight="true" outlineLevel="0" collapsed="false">
      <c r="A527" s="87"/>
      <c r="B527" s="87"/>
      <c r="C527" s="88"/>
      <c r="D527" s="87"/>
      <c r="E527" s="87"/>
      <c r="F527" s="87"/>
      <c r="G527" s="87"/>
      <c r="H527" s="87"/>
      <c r="I527" s="87"/>
      <c r="J527" s="87"/>
      <c r="K527" s="87"/>
      <c r="L527" s="87"/>
      <c r="M527" s="87"/>
      <c r="N527" s="87"/>
      <c r="O527" s="87"/>
      <c r="P527" s="87"/>
      <c r="Q527" s="87"/>
      <c r="R527" s="87"/>
      <c r="S527" s="87"/>
      <c r="T527" s="87"/>
      <c r="U527" s="87"/>
      <c r="V527" s="87"/>
      <c r="W527" s="87"/>
      <c r="X527" s="87"/>
      <c r="Y527" s="87"/>
      <c r="Z527" s="87"/>
      <c r="AA527" s="87"/>
      <c r="AB527" s="87"/>
      <c r="AC527" s="87"/>
      <c r="AD527" s="87"/>
      <c r="AE527" s="87"/>
      <c r="AF527" s="87"/>
      <c r="AG527" s="87"/>
      <c r="AH527" s="33"/>
    </row>
    <row r="528" customFormat="false" ht="12.75" hidden="false" customHeight="true" outlineLevel="0" collapsed="false">
      <c r="A528" s="87"/>
      <c r="B528" s="87"/>
      <c r="C528" s="88"/>
      <c r="D528" s="87"/>
      <c r="E528" s="87"/>
      <c r="F528" s="87"/>
      <c r="G528" s="87"/>
      <c r="H528" s="87"/>
      <c r="I528" s="87"/>
      <c r="J528" s="87"/>
      <c r="K528" s="87"/>
      <c r="L528" s="87"/>
      <c r="M528" s="87"/>
      <c r="N528" s="87"/>
      <c r="O528" s="87"/>
      <c r="P528" s="87"/>
      <c r="Q528" s="87"/>
      <c r="R528" s="87"/>
      <c r="S528" s="87"/>
      <c r="T528" s="87"/>
      <c r="U528" s="87"/>
      <c r="V528" s="87"/>
      <c r="W528" s="87"/>
      <c r="X528" s="87"/>
      <c r="Y528" s="87"/>
      <c r="Z528" s="87"/>
      <c r="AA528" s="87"/>
      <c r="AB528" s="87"/>
      <c r="AC528" s="87"/>
      <c r="AD528" s="87"/>
      <c r="AE528" s="87"/>
      <c r="AF528" s="87"/>
      <c r="AG528" s="87"/>
      <c r="AH528" s="33"/>
    </row>
    <row r="529" customFormat="false" ht="12.75" hidden="false" customHeight="true" outlineLevel="0" collapsed="false">
      <c r="A529" s="87"/>
      <c r="B529" s="87"/>
      <c r="C529" s="88"/>
      <c r="D529" s="87"/>
      <c r="E529" s="87"/>
      <c r="F529" s="87"/>
      <c r="G529" s="87"/>
      <c r="H529" s="87"/>
      <c r="I529" s="87"/>
      <c r="J529" s="87"/>
      <c r="K529" s="87"/>
      <c r="L529" s="87"/>
      <c r="M529" s="87"/>
      <c r="N529" s="87"/>
      <c r="O529" s="87"/>
      <c r="P529" s="87"/>
      <c r="Q529" s="87"/>
      <c r="R529" s="87"/>
      <c r="S529" s="87"/>
      <c r="T529" s="87"/>
      <c r="U529" s="87"/>
      <c r="V529" s="87"/>
      <c r="W529" s="87"/>
      <c r="X529" s="87"/>
      <c r="Y529" s="87"/>
      <c r="Z529" s="87"/>
      <c r="AA529" s="87"/>
      <c r="AB529" s="87"/>
      <c r="AC529" s="87"/>
      <c r="AD529" s="87"/>
      <c r="AE529" s="87"/>
      <c r="AF529" s="87"/>
      <c r="AG529" s="87"/>
      <c r="AH529" s="33"/>
    </row>
    <row r="530" customFormat="false" ht="12.75" hidden="false" customHeight="true" outlineLevel="0" collapsed="false">
      <c r="A530" s="87"/>
      <c r="B530" s="87"/>
      <c r="C530" s="88"/>
      <c r="D530" s="87"/>
      <c r="E530" s="87"/>
      <c r="F530" s="87"/>
      <c r="G530" s="87"/>
      <c r="H530" s="87"/>
      <c r="I530" s="87"/>
      <c r="J530" s="87"/>
      <c r="K530" s="87"/>
      <c r="L530" s="87"/>
      <c r="M530" s="87"/>
      <c r="N530" s="87"/>
      <c r="O530" s="87"/>
      <c r="P530" s="87"/>
      <c r="Q530" s="87"/>
      <c r="R530" s="87"/>
      <c r="S530" s="87"/>
      <c r="T530" s="87"/>
      <c r="U530" s="87"/>
      <c r="V530" s="87"/>
      <c r="W530" s="87"/>
      <c r="X530" s="87"/>
      <c r="Y530" s="87"/>
      <c r="Z530" s="87"/>
      <c r="AA530" s="87"/>
      <c r="AB530" s="87"/>
      <c r="AC530" s="87"/>
      <c r="AD530" s="87"/>
      <c r="AE530" s="87"/>
      <c r="AF530" s="87"/>
      <c r="AG530" s="87"/>
      <c r="AH530" s="33"/>
    </row>
    <row r="531" customFormat="false" ht="12.75" hidden="false" customHeight="true" outlineLevel="0" collapsed="false">
      <c r="A531" s="87"/>
      <c r="B531" s="87"/>
      <c r="C531" s="88"/>
      <c r="D531" s="87"/>
      <c r="E531" s="87"/>
      <c r="F531" s="87"/>
      <c r="G531" s="87"/>
      <c r="H531" s="87"/>
      <c r="I531" s="87"/>
      <c r="J531" s="87"/>
      <c r="K531" s="87"/>
      <c r="L531" s="87"/>
      <c r="M531" s="87"/>
      <c r="N531" s="87"/>
      <c r="O531" s="87"/>
      <c r="P531" s="87"/>
      <c r="Q531" s="87"/>
      <c r="R531" s="87"/>
      <c r="S531" s="87"/>
      <c r="T531" s="87"/>
      <c r="U531" s="87"/>
      <c r="V531" s="87"/>
      <c r="W531" s="87"/>
      <c r="X531" s="87"/>
      <c r="Y531" s="87"/>
      <c r="Z531" s="87"/>
      <c r="AA531" s="87"/>
      <c r="AB531" s="87"/>
      <c r="AC531" s="87"/>
      <c r="AD531" s="87"/>
      <c r="AE531" s="87"/>
      <c r="AF531" s="87"/>
      <c r="AG531" s="87"/>
      <c r="AH531" s="33"/>
    </row>
    <row r="532" customFormat="false" ht="12.75" hidden="false" customHeight="true" outlineLevel="0" collapsed="false">
      <c r="A532" s="87"/>
      <c r="B532" s="87"/>
      <c r="C532" s="88"/>
      <c r="D532" s="87"/>
      <c r="E532" s="87"/>
      <c r="F532" s="87"/>
      <c r="G532" s="87"/>
      <c r="H532" s="87"/>
      <c r="I532" s="87"/>
      <c r="J532" s="87"/>
      <c r="K532" s="87"/>
      <c r="L532" s="87"/>
      <c r="M532" s="87"/>
      <c r="N532" s="87"/>
      <c r="O532" s="87"/>
      <c r="P532" s="87"/>
      <c r="Q532" s="87"/>
      <c r="R532" s="87"/>
      <c r="S532" s="87"/>
      <c r="T532" s="87"/>
      <c r="U532" s="87"/>
      <c r="V532" s="87"/>
      <c r="W532" s="87"/>
      <c r="X532" s="87"/>
      <c r="Y532" s="87"/>
      <c r="Z532" s="87"/>
      <c r="AA532" s="87"/>
      <c r="AB532" s="87"/>
      <c r="AC532" s="87"/>
      <c r="AD532" s="87"/>
      <c r="AE532" s="87"/>
      <c r="AF532" s="87"/>
      <c r="AG532" s="87"/>
      <c r="AH532" s="33"/>
    </row>
    <row r="533" customFormat="false" ht="12.75" hidden="false" customHeight="true" outlineLevel="0" collapsed="false">
      <c r="A533" s="87"/>
      <c r="B533" s="87"/>
      <c r="C533" s="88"/>
      <c r="D533" s="87"/>
      <c r="E533" s="87"/>
      <c r="F533" s="87"/>
      <c r="G533" s="87"/>
      <c r="H533" s="87"/>
      <c r="I533" s="87"/>
      <c r="J533" s="87"/>
      <c r="K533" s="87"/>
      <c r="L533" s="87"/>
      <c r="M533" s="87"/>
      <c r="N533" s="87"/>
      <c r="O533" s="87"/>
      <c r="P533" s="87"/>
      <c r="Q533" s="87"/>
      <c r="R533" s="87"/>
      <c r="S533" s="87"/>
      <c r="T533" s="87"/>
      <c r="U533" s="87"/>
      <c r="V533" s="87"/>
      <c r="W533" s="87"/>
      <c r="X533" s="87"/>
      <c r="Y533" s="87"/>
      <c r="Z533" s="87"/>
      <c r="AA533" s="87"/>
      <c r="AB533" s="87"/>
      <c r="AC533" s="87"/>
      <c r="AD533" s="87"/>
      <c r="AE533" s="87"/>
      <c r="AF533" s="87"/>
      <c r="AG533" s="87"/>
      <c r="AH533" s="33"/>
    </row>
    <row r="534" customFormat="false" ht="12.75" hidden="false" customHeight="true" outlineLevel="0" collapsed="false">
      <c r="A534" s="87"/>
      <c r="B534" s="87"/>
      <c r="C534" s="88"/>
      <c r="D534" s="87"/>
      <c r="E534" s="87"/>
      <c r="F534" s="87"/>
      <c r="G534" s="87"/>
      <c r="H534" s="87"/>
      <c r="I534" s="87"/>
      <c r="J534" s="87"/>
      <c r="K534" s="87"/>
      <c r="L534" s="87"/>
      <c r="M534" s="87"/>
      <c r="N534" s="87"/>
      <c r="O534" s="87"/>
      <c r="P534" s="87"/>
      <c r="Q534" s="87"/>
      <c r="R534" s="87"/>
      <c r="S534" s="87"/>
      <c r="T534" s="87"/>
      <c r="U534" s="87"/>
      <c r="V534" s="87"/>
      <c r="W534" s="87"/>
      <c r="X534" s="87"/>
      <c r="Y534" s="87"/>
      <c r="Z534" s="87"/>
      <c r="AA534" s="87"/>
      <c r="AB534" s="87"/>
      <c r="AC534" s="87"/>
      <c r="AD534" s="87"/>
      <c r="AE534" s="87"/>
      <c r="AF534" s="87"/>
      <c r="AG534" s="87"/>
      <c r="AH534" s="33"/>
    </row>
    <row r="535" customFormat="false" ht="12.75" hidden="false" customHeight="true" outlineLevel="0" collapsed="false">
      <c r="A535" s="87"/>
      <c r="B535" s="87"/>
      <c r="C535" s="88"/>
      <c r="D535" s="87"/>
      <c r="E535" s="87"/>
      <c r="F535" s="87"/>
      <c r="G535" s="87"/>
      <c r="H535" s="87"/>
      <c r="I535" s="87"/>
      <c r="J535" s="87"/>
      <c r="K535" s="87"/>
      <c r="L535" s="87"/>
      <c r="M535" s="87"/>
      <c r="N535" s="87"/>
      <c r="O535" s="87"/>
      <c r="P535" s="87"/>
      <c r="Q535" s="87"/>
      <c r="R535" s="87"/>
      <c r="S535" s="87"/>
      <c r="T535" s="87"/>
      <c r="U535" s="87"/>
      <c r="V535" s="87"/>
      <c r="W535" s="87"/>
      <c r="X535" s="87"/>
      <c r="Y535" s="87"/>
      <c r="Z535" s="87"/>
      <c r="AA535" s="87"/>
      <c r="AB535" s="87"/>
      <c r="AC535" s="87"/>
      <c r="AD535" s="87"/>
      <c r="AE535" s="87"/>
      <c r="AF535" s="87"/>
      <c r="AG535" s="87"/>
      <c r="AH535" s="33"/>
    </row>
    <row r="536" customFormat="false" ht="12.75" hidden="false" customHeight="true" outlineLevel="0" collapsed="false">
      <c r="A536" s="87"/>
      <c r="B536" s="87"/>
      <c r="C536" s="88"/>
      <c r="D536" s="87"/>
      <c r="E536" s="87"/>
      <c r="F536" s="87"/>
      <c r="G536" s="87"/>
      <c r="H536" s="87"/>
      <c r="I536" s="87"/>
      <c r="J536" s="87"/>
      <c r="K536" s="87"/>
      <c r="L536" s="87"/>
      <c r="M536" s="87"/>
      <c r="N536" s="87"/>
      <c r="O536" s="87"/>
      <c r="P536" s="87"/>
      <c r="Q536" s="87"/>
      <c r="R536" s="87"/>
      <c r="S536" s="87"/>
      <c r="T536" s="87"/>
      <c r="U536" s="87"/>
      <c r="V536" s="87"/>
      <c r="W536" s="87"/>
      <c r="X536" s="87"/>
      <c r="Y536" s="87"/>
      <c r="Z536" s="87"/>
      <c r="AA536" s="87"/>
      <c r="AB536" s="87"/>
      <c r="AC536" s="87"/>
      <c r="AD536" s="87"/>
      <c r="AE536" s="87"/>
      <c r="AF536" s="87"/>
      <c r="AG536" s="87"/>
      <c r="AH536" s="33"/>
    </row>
    <row r="537" customFormat="false" ht="12.75" hidden="false" customHeight="true" outlineLevel="0" collapsed="false">
      <c r="A537" s="87"/>
      <c r="B537" s="87"/>
      <c r="C537" s="88"/>
      <c r="D537" s="87"/>
      <c r="E537" s="87"/>
      <c r="F537" s="87"/>
      <c r="G537" s="87"/>
      <c r="H537" s="87"/>
      <c r="I537" s="87"/>
      <c r="J537" s="87"/>
      <c r="K537" s="87"/>
      <c r="L537" s="87"/>
      <c r="M537" s="87"/>
      <c r="N537" s="87"/>
      <c r="O537" s="87"/>
      <c r="P537" s="87"/>
      <c r="Q537" s="87"/>
      <c r="R537" s="87"/>
      <c r="S537" s="87"/>
      <c r="T537" s="87"/>
      <c r="U537" s="87"/>
      <c r="V537" s="87"/>
      <c r="W537" s="87"/>
      <c r="X537" s="87"/>
      <c r="Y537" s="87"/>
      <c r="Z537" s="87"/>
      <c r="AA537" s="87"/>
      <c r="AB537" s="87"/>
      <c r="AC537" s="87"/>
      <c r="AD537" s="87"/>
      <c r="AE537" s="87"/>
      <c r="AF537" s="87"/>
      <c r="AG537" s="87"/>
      <c r="AH537" s="33"/>
    </row>
    <row r="538" customFormat="false" ht="12.75" hidden="false" customHeight="true" outlineLevel="0" collapsed="false">
      <c r="A538" s="87"/>
      <c r="B538" s="87"/>
      <c r="C538" s="88"/>
      <c r="D538" s="87"/>
      <c r="E538" s="87"/>
      <c r="F538" s="87"/>
      <c r="G538" s="87"/>
      <c r="H538" s="87"/>
      <c r="I538" s="87"/>
      <c r="J538" s="87"/>
      <c r="K538" s="87"/>
      <c r="L538" s="87"/>
      <c r="M538" s="87"/>
      <c r="N538" s="87"/>
      <c r="O538" s="87"/>
      <c r="P538" s="87"/>
      <c r="Q538" s="87"/>
      <c r="R538" s="87"/>
      <c r="S538" s="87"/>
      <c r="T538" s="87"/>
      <c r="U538" s="87"/>
      <c r="V538" s="87"/>
      <c r="W538" s="87"/>
      <c r="X538" s="87"/>
      <c r="Y538" s="87"/>
      <c r="Z538" s="87"/>
      <c r="AA538" s="87"/>
      <c r="AB538" s="87"/>
      <c r="AC538" s="87"/>
      <c r="AD538" s="87"/>
      <c r="AE538" s="87"/>
      <c r="AF538" s="87"/>
      <c r="AG538" s="87"/>
      <c r="AH538" s="33"/>
    </row>
    <row r="539" customFormat="false" ht="12.75" hidden="false" customHeight="true" outlineLevel="0" collapsed="false">
      <c r="A539" s="87"/>
      <c r="B539" s="87"/>
      <c r="C539" s="88"/>
      <c r="D539" s="87"/>
      <c r="E539" s="87"/>
      <c r="F539" s="87"/>
      <c r="G539" s="87"/>
      <c r="H539" s="87"/>
      <c r="I539" s="87"/>
      <c r="J539" s="87"/>
      <c r="K539" s="87"/>
      <c r="L539" s="87"/>
      <c r="M539" s="87"/>
      <c r="N539" s="87"/>
      <c r="O539" s="87"/>
      <c r="P539" s="87"/>
      <c r="Q539" s="87"/>
      <c r="R539" s="87"/>
      <c r="S539" s="87"/>
      <c r="T539" s="87"/>
      <c r="U539" s="87"/>
      <c r="V539" s="87"/>
      <c r="W539" s="87"/>
      <c r="X539" s="87"/>
      <c r="Y539" s="87"/>
      <c r="Z539" s="87"/>
      <c r="AA539" s="87"/>
      <c r="AB539" s="87"/>
      <c r="AC539" s="87"/>
      <c r="AD539" s="87"/>
      <c r="AE539" s="87"/>
      <c r="AF539" s="87"/>
      <c r="AG539" s="87"/>
      <c r="AH539" s="33"/>
    </row>
    <row r="540" customFormat="false" ht="12.75" hidden="false" customHeight="true" outlineLevel="0" collapsed="false">
      <c r="A540" s="87"/>
      <c r="B540" s="87"/>
      <c r="C540" s="88"/>
      <c r="D540" s="87"/>
      <c r="E540" s="87"/>
      <c r="F540" s="87"/>
      <c r="G540" s="87"/>
      <c r="H540" s="87"/>
      <c r="I540" s="87"/>
      <c r="J540" s="87"/>
      <c r="K540" s="87"/>
      <c r="L540" s="87"/>
      <c r="M540" s="87"/>
      <c r="N540" s="87"/>
      <c r="O540" s="87"/>
      <c r="P540" s="87"/>
      <c r="Q540" s="87"/>
      <c r="R540" s="87"/>
      <c r="S540" s="87"/>
      <c r="T540" s="87"/>
      <c r="U540" s="87"/>
      <c r="V540" s="87"/>
      <c r="W540" s="87"/>
      <c r="X540" s="87"/>
      <c r="Y540" s="87"/>
      <c r="Z540" s="87"/>
      <c r="AA540" s="87"/>
      <c r="AB540" s="87"/>
      <c r="AC540" s="87"/>
      <c r="AD540" s="87"/>
      <c r="AE540" s="87"/>
      <c r="AF540" s="87"/>
      <c r="AG540" s="87"/>
      <c r="AH540" s="33"/>
    </row>
    <row r="541" customFormat="false" ht="12.75" hidden="false" customHeight="true" outlineLevel="0" collapsed="false">
      <c r="A541" s="87"/>
      <c r="B541" s="87"/>
      <c r="C541" s="88"/>
      <c r="D541" s="87"/>
      <c r="E541" s="87"/>
      <c r="F541" s="87"/>
      <c r="G541" s="87"/>
      <c r="H541" s="87"/>
      <c r="I541" s="87"/>
      <c r="J541" s="87"/>
      <c r="K541" s="87"/>
      <c r="L541" s="87"/>
      <c r="M541" s="87"/>
      <c r="N541" s="87"/>
      <c r="O541" s="87"/>
      <c r="P541" s="87"/>
      <c r="Q541" s="87"/>
      <c r="R541" s="87"/>
      <c r="S541" s="87"/>
      <c r="T541" s="87"/>
      <c r="U541" s="87"/>
      <c r="V541" s="87"/>
      <c r="W541" s="87"/>
      <c r="X541" s="87"/>
      <c r="Y541" s="87"/>
      <c r="Z541" s="87"/>
      <c r="AA541" s="87"/>
      <c r="AB541" s="87"/>
      <c r="AC541" s="87"/>
      <c r="AD541" s="87"/>
      <c r="AE541" s="87"/>
      <c r="AF541" s="87"/>
      <c r="AG541" s="87"/>
      <c r="AH541" s="33"/>
    </row>
    <row r="542" customFormat="false" ht="12.75" hidden="false" customHeight="true" outlineLevel="0" collapsed="false">
      <c r="A542" s="87"/>
      <c r="B542" s="87"/>
      <c r="C542" s="88"/>
      <c r="D542" s="87"/>
      <c r="E542" s="87"/>
      <c r="F542" s="87"/>
      <c r="G542" s="87"/>
      <c r="H542" s="87"/>
      <c r="I542" s="87"/>
      <c r="J542" s="87"/>
      <c r="K542" s="87"/>
      <c r="L542" s="87"/>
      <c r="M542" s="87"/>
      <c r="N542" s="87"/>
      <c r="O542" s="87"/>
      <c r="P542" s="87"/>
      <c r="Q542" s="87"/>
      <c r="R542" s="87"/>
      <c r="S542" s="87"/>
      <c r="T542" s="87"/>
      <c r="U542" s="87"/>
      <c r="V542" s="87"/>
      <c r="W542" s="87"/>
      <c r="X542" s="87"/>
      <c r="Y542" s="87"/>
      <c r="Z542" s="87"/>
      <c r="AA542" s="87"/>
      <c r="AB542" s="87"/>
      <c r="AC542" s="87"/>
      <c r="AD542" s="87"/>
      <c r="AE542" s="87"/>
      <c r="AF542" s="87"/>
      <c r="AG542" s="87"/>
      <c r="AH542" s="33"/>
    </row>
    <row r="543" customFormat="false" ht="12.75" hidden="false" customHeight="true" outlineLevel="0" collapsed="false">
      <c r="A543" s="87"/>
      <c r="B543" s="87"/>
      <c r="C543" s="88"/>
      <c r="D543" s="87"/>
      <c r="E543" s="87"/>
      <c r="F543" s="87"/>
      <c r="G543" s="87"/>
      <c r="H543" s="87"/>
      <c r="I543" s="87"/>
      <c r="J543" s="87"/>
      <c r="K543" s="87"/>
      <c r="L543" s="87"/>
      <c r="M543" s="87"/>
      <c r="N543" s="87"/>
      <c r="O543" s="87"/>
      <c r="P543" s="87"/>
      <c r="Q543" s="87"/>
      <c r="R543" s="87"/>
      <c r="S543" s="87"/>
      <c r="T543" s="87"/>
      <c r="U543" s="87"/>
      <c r="V543" s="87"/>
      <c r="W543" s="87"/>
      <c r="X543" s="87"/>
      <c r="Y543" s="87"/>
      <c r="Z543" s="87"/>
      <c r="AA543" s="87"/>
      <c r="AB543" s="87"/>
      <c r="AC543" s="87"/>
      <c r="AD543" s="87"/>
      <c r="AE543" s="87"/>
      <c r="AF543" s="87"/>
      <c r="AG543" s="87"/>
      <c r="AH543" s="33"/>
    </row>
    <row r="544" customFormat="false" ht="12.75" hidden="false" customHeight="true" outlineLevel="0" collapsed="false">
      <c r="A544" s="87"/>
      <c r="B544" s="87"/>
      <c r="C544" s="88"/>
      <c r="D544" s="87"/>
      <c r="E544" s="87"/>
      <c r="F544" s="87"/>
      <c r="G544" s="87"/>
      <c r="H544" s="87"/>
      <c r="I544" s="87"/>
      <c r="J544" s="87"/>
      <c r="K544" s="87"/>
      <c r="L544" s="87"/>
      <c r="M544" s="87"/>
      <c r="N544" s="87"/>
      <c r="O544" s="87"/>
      <c r="P544" s="87"/>
      <c r="Q544" s="87"/>
      <c r="R544" s="87"/>
      <c r="S544" s="87"/>
      <c r="T544" s="87"/>
      <c r="U544" s="87"/>
      <c r="V544" s="87"/>
      <c r="W544" s="87"/>
      <c r="X544" s="87"/>
      <c r="Y544" s="87"/>
      <c r="Z544" s="87"/>
      <c r="AA544" s="87"/>
      <c r="AB544" s="87"/>
      <c r="AC544" s="87"/>
      <c r="AD544" s="87"/>
      <c r="AE544" s="87"/>
      <c r="AF544" s="87"/>
      <c r="AG544" s="87"/>
      <c r="AH544" s="33"/>
    </row>
    <row r="545" customFormat="false" ht="12.75" hidden="false" customHeight="true" outlineLevel="0" collapsed="false">
      <c r="A545" s="87"/>
      <c r="B545" s="87"/>
      <c r="C545" s="88"/>
      <c r="D545" s="87"/>
      <c r="E545" s="87"/>
      <c r="F545" s="87"/>
      <c r="G545" s="87"/>
      <c r="H545" s="87"/>
      <c r="I545" s="87"/>
      <c r="J545" s="87"/>
      <c r="K545" s="87"/>
      <c r="L545" s="87"/>
      <c r="M545" s="87"/>
      <c r="N545" s="87"/>
      <c r="O545" s="87"/>
      <c r="P545" s="87"/>
      <c r="Q545" s="87"/>
      <c r="R545" s="87"/>
      <c r="S545" s="87"/>
      <c r="T545" s="87"/>
      <c r="U545" s="87"/>
      <c r="V545" s="87"/>
      <c r="W545" s="87"/>
      <c r="X545" s="87"/>
      <c r="Y545" s="87"/>
      <c r="Z545" s="87"/>
      <c r="AA545" s="87"/>
      <c r="AB545" s="87"/>
      <c r="AC545" s="87"/>
      <c r="AD545" s="87"/>
      <c r="AE545" s="87"/>
      <c r="AF545" s="87"/>
      <c r="AG545" s="87"/>
      <c r="AH545" s="33"/>
    </row>
    <row r="546" customFormat="false" ht="12.75" hidden="false" customHeight="true" outlineLevel="0" collapsed="false">
      <c r="A546" s="87"/>
      <c r="B546" s="87"/>
      <c r="C546" s="88"/>
      <c r="D546" s="87"/>
      <c r="E546" s="87"/>
      <c r="F546" s="87"/>
      <c r="G546" s="87"/>
      <c r="H546" s="87"/>
      <c r="I546" s="87"/>
      <c r="J546" s="87"/>
      <c r="K546" s="87"/>
      <c r="L546" s="87"/>
      <c r="M546" s="87"/>
      <c r="N546" s="87"/>
      <c r="O546" s="87"/>
      <c r="P546" s="87"/>
      <c r="Q546" s="87"/>
      <c r="R546" s="87"/>
      <c r="S546" s="87"/>
      <c r="T546" s="87"/>
      <c r="U546" s="87"/>
      <c r="V546" s="87"/>
      <c r="W546" s="87"/>
      <c r="X546" s="87"/>
      <c r="Y546" s="87"/>
      <c r="Z546" s="87"/>
      <c r="AA546" s="87"/>
      <c r="AB546" s="87"/>
      <c r="AC546" s="87"/>
      <c r="AD546" s="87"/>
      <c r="AE546" s="87"/>
      <c r="AF546" s="87"/>
      <c r="AG546" s="87"/>
      <c r="AH546" s="33"/>
    </row>
    <row r="547" customFormat="false" ht="12.75" hidden="false" customHeight="true" outlineLevel="0" collapsed="false">
      <c r="A547" s="87"/>
      <c r="B547" s="87"/>
      <c r="C547" s="88"/>
      <c r="D547" s="87"/>
      <c r="E547" s="87"/>
      <c r="F547" s="87"/>
      <c r="G547" s="87"/>
      <c r="H547" s="87"/>
      <c r="I547" s="87"/>
      <c r="J547" s="87"/>
      <c r="K547" s="87"/>
      <c r="L547" s="87"/>
      <c r="M547" s="87"/>
      <c r="N547" s="87"/>
      <c r="O547" s="87"/>
      <c r="P547" s="87"/>
      <c r="Q547" s="87"/>
      <c r="R547" s="87"/>
      <c r="S547" s="87"/>
      <c r="T547" s="87"/>
      <c r="U547" s="87"/>
      <c r="V547" s="87"/>
      <c r="W547" s="87"/>
      <c r="X547" s="87"/>
      <c r="Y547" s="87"/>
      <c r="Z547" s="87"/>
      <c r="AA547" s="87"/>
      <c r="AB547" s="87"/>
      <c r="AC547" s="87"/>
      <c r="AD547" s="87"/>
      <c r="AE547" s="87"/>
      <c r="AF547" s="87"/>
      <c r="AG547" s="87"/>
      <c r="AH547" s="33"/>
    </row>
    <row r="548" customFormat="false" ht="12.75" hidden="false" customHeight="true" outlineLevel="0" collapsed="false">
      <c r="A548" s="87"/>
      <c r="B548" s="87"/>
      <c r="C548" s="88"/>
      <c r="D548" s="87"/>
      <c r="E548" s="87"/>
      <c r="F548" s="87"/>
      <c r="G548" s="87"/>
      <c r="H548" s="87"/>
      <c r="I548" s="87"/>
      <c r="J548" s="87"/>
      <c r="K548" s="87"/>
      <c r="L548" s="87"/>
      <c r="M548" s="87"/>
      <c r="N548" s="87"/>
      <c r="O548" s="87"/>
      <c r="P548" s="87"/>
      <c r="Q548" s="87"/>
      <c r="R548" s="87"/>
      <c r="S548" s="87"/>
      <c r="T548" s="87"/>
      <c r="U548" s="87"/>
      <c r="V548" s="87"/>
      <c r="W548" s="87"/>
      <c r="X548" s="87"/>
      <c r="Y548" s="87"/>
      <c r="Z548" s="87"/>
      <c r="AA548" s="87"/>
      <c r="AB548" s="87"/>
      <c r="AC548" s="87"/>
      <c r="AD548" s="87"/>
      <c r="AE548" s="87"/>
      <c r="AF548" s="87"/>
      <c r="AG548" s="87"/>
      <c r="AH548" s="33"/>
    </row>
    <row r="549" customFormat="false" ht="12.75" hidden="false" customHeight="true" outlineLevel="0" collapsed="false">
      <c r="A549" s="87"/>
      <c r="B549" s="87"/>
      <c r="C549" s="88"/>
      <c r="D549" s="87"/>
      <c r="E549" s="87"/>
      <c r="F549" s="87"/>
      <c r="G549" s="87"/>
      <c r="H549" s="87"/>
      <c r="I549" s="87"/>
      <c r="J549" s="87"/>
      <c r="K549" s="87"/>
      <c r="L549" s="87"/>
      <c r="M549" s="87"/>
      <c r="N549" s="87"/>
      <c r="O549" s="87"/>
      <c r="P549" s="87"/>
      <c r="Q549" s="87"/>
      <c r="R549" s="87"/>
      <c r="S549" s="87"/>
      <c r="T549" s="87"/>
      <c r="U549" s="87"/>
      <c r="V549" s="87"/>
      <c r="W549" s="87"/>
      <c r="X549" s="87"/>
      <c r="Y549" s="87"/>
      <c r="Z549" s="87"/>
      <c r="AA549" s="87"/>
      <c r="AB549" s="87"/>
      <c r="AC549" s="87"/>
      <c r="AD549" s="87"/>
      <c r="AE549" s="87"/>
      <c r="AF549" s="87"/>
      <c r="AG549" s="87"/>
      <c r="AH549" s="33"/>
    </row>
    <row r="550" customFormat="false" ht="12.75" hidden="false" customHeight="true" outlineLevel="0" collapsed="false">
      <c r="A550" s="87"/>
      <c r="B550" s="87"/>
      <c r="C550" s="88"/>
      <c r="D550" s="87"/>
      <c r="E550" s="87"/>
      <c r="F550" s="87"/>
      <c r="G550" s="87"/>
      <c r="H550" s="87"/>
      <c r="I550" s="87"/>
      <c r="J550" s="87"/>
      <c r="K550" s="87"/>
      <c r="L550" s="87"/>
      <c r="M550" s="87"/>
      <c r="N550" s="87"/>
      <c r="O550" s="87"/>
      <c r="P550" s="87"/>
      <c r="Q550" s="87"/>
      <c r="R550" s="87"/>
      <c r="S550" s="87"/>
      <c r="T550" s="87"/>
      <c r="U550" s="87"/>
      <c r="V550" s="87"/>
      <c r="W550" s="87"/>
      <c r="X550" s="87"/>
      <c r="Y550" s="87"/>
      <c r="Z550" s="87"/>
      <c r="AA550" s="87"/>
      <c r="AB550" s="87"/>
      <c r="AC550" s="87"/>
      <c r="AD550" s="87"/>
      <c r="AE550" s="87"/>
      <c r="AF550" s="87"/>
      <c r="AG550" s="87"/>
      <c r="AH550" s="33"/>
    </row>
    <row r="551" customFormat="false" ht="12.75" hidden="false" customHeight="true" outlineLevel="0" collapsed="false">
      <c r="A551" s="87"/>
      <c r="B551" s="87"/>
      <c r="C551" s="88"/>
      <c r="D551" s="87"/>
      <c r="E551" s="87"/>
      <c r="F551" s="87"/>
      <c r="G551" s="87"/>
      <c r="H551" s="87"/>
      <c r="I551" s="87"/>
      <c r="J551" s="87"/>
      <c r="K551" s="87"/>
      <c r="L551" s="87"/>
      <c r="M551" s="87"/>
      <c r="N551" s="87"/>
      <c r="O551" s="87"/>
      <c r="P551" s="87"/>
      <c r="Q551" s="87"/>
      <c r="R551" s="87"/>
      <c r="S551" s="87"/>
      <c r="T551" s="87"/>
      <c r="U551" s="87"/>
      <c r="V551" s="87"/>
      <c r="W551" s="87"/>
      <c r="X551" s="87"/>
      <c r="Y551" s="87"/>
      <c r="Z551" s="87"/>
      <c r="AA551" s="87"/>
      <c r="AB551" s="87"/>
      <c r="AC551" s="87"/>
      <c r="AD551" s="87"/>
      <c r="AE551" s="87"/>
      <c r="AF551" s="87"/>
      <c r="AG551" s="87"/>
      <c r="AH551" s="33"/>
    </row>
    <row r="552" customFormat="false" ht="12.75" hidden="false" customHeight="true" outlineLevel="0" collapsed="false">
      <c r="A552" s="87"/>
      <c r="B552" s="87"/>
      <c r="C552" s="88"/>
      <c r="D552" s="87"/>
      <c r="E552" s="87"/>
      <c r="F552" s="87"/>
      <c r="G552" s="87"/>
      <c r="H552" s="87"/>
      <c r="I552" s="87"/>
      <c r="J552" s="87"/>
      <c r="K552" s="87"/>
      <c r="L552" s="87"/>
      <c r="M552" s="87"/>
      <c r="N552" s="87"/>
      <c r="O552" s="87"/>
      <c r="P552" s="87"/>
      <c r="Q552" s="87"/>
      <c r="R552" s="87"/>
      <c r="S552" s="87"/>
      <c r="T552" s="87"/>
      <c r="U552" s="87"/>
      <c r="V552" s="87"/>
      <c r="W552" s="87"/>
      <c r="X552" s="87"/>
      <c r="Y552" s="87"/>
      <c r="Z552" s="87"/>
      <c r="AA552" s="87"/>
      <c r="AB552" s="87"/>
      <c r="AC552" s="87"/>
      <c r="AD552" s="87"/>
      <c r="AE552" s="87"/>
      <c r="AF552" s="87"/>
      <c r="AG552" s="87"/>
      <c r="AH552" s="33"/>
    </row>
    <row r="553" customFormat="false" ht="12.75" hidden="false" customHeight="true" outlineLevel="0" collapsed="false">
      <c r="A553" s="87"/>
      <c r="B553" s="87"/>
      <c r="C553" s="88"/>
      <c r="D553" s="87"/>
      <c r="E553" s="87"/>
      <c r="F553" s="87"/>
      <c r="G553" s="87"/>
      <c r="H553" s="87"/>
      <c r="I553" s="87"/>
      <c r="J553" s="87"/>
      <c r="K553" s="87"/>
      <c r="L553" s="87"/>
      <c r="M553" s="87"/>
      <c r="N553" s="87"/>
      <c r="O553" s="87"/>
      <c r="P553" s="87"/>
      <c r="Q553" s="87"/>
      <c r="R553" s="87"/>
      <c r="S553" s="87"/>
      <c r="T553" s="87"/>
      <c r="U553" s="87"/>
      <c r="V553" s="87"/>
      <c r="W553" s="87"/>
      <c r="X553" s="87"/>
      <c r="Y553" s="87"/>
      <c r="Z553" s="87"/>
      <c r="AA553" s="87"/>
      <c r="AB553" s="87"/>
      <c r="AC553" s="87"/>
      <c r="AD553" s="87"/>
      <c r="AE553" s="87"/>
      <c r="AF553" s="87"/>
      <c r="AG553" s="87"/>
      <c r="AH553" s="33"/>
    </row>
    <row r="554" customFormat="false" ht="12.75" hidden="false" customHeight="true" outlineLevel="0" collapsed="false">
      <c r="A554" s="87"/>
      <c r="B554" s="87"/>
      <c r="C554" s="88"/>
      <c r="D554" s="87"/>
      <c r="E554" s="87"/>
      <c r="F554" s="87"/>
      <c r="G554" s="87"/>
      <c r="H554" s="87"/>
      <c r="I554" s="87"/>
      <c r="J554" s="87"/>
      <c r="K554" s="87"/>
      <c r="L554" s="87"/>
      <c r="M554" s="87"/>
      <c r="N554" s="87"/>
      <c r="O554" s="87"/>
      <c r="P554" s="87"/>
      <c r="Q554" s="87"/>
      <c r="R554" s="87"/>
      <c r="S554" s="87"/>
      <c r="T554" s="87"/>
      <c r="U554" s="87"/>
      <c r="V554" s="87"/>
      <c r="W554" s="87"/>
      <c r="X554" s="87"/>
      <c r="Y554" s="87"/>
      <c r="Z554" s="87"/>
      <c r="AA554" s="87"/>
      <c r="AB554" s="87"/>
      <c r="AC554" s="87"/>
      <c r="AD554" s="87"/>
      <c r="AE554" s="87"/>
      <c r="AF554" s="87"/>
      <c r="AG554" s="87"/>
      <c r="AH554" s="33"/>
    </row>
    <row r="555" customFormat="false" ht="12.75" hidden="false" customHeight="true" outlineLevel="0" collapsed="false">
      <c r="A555" s="87"/>
      <c r="B555" s="87"/>
      <c r="C555" s="88"/>
      <c r="D555" s="87"/>
      <c r="E555" s="87"/>
      <c r="F555" s="87"/>
      <c r="G555" s="87"/>
      <c r="H555" s="87"/>
      <c r="I555" s="87"/>
      <c r="J555" s="87"/>
      <c r="K555" s="87"/>
      <c r="L555" s="87"/>
      <c r="M555" s="87"/>
      <c r="N555" s="87"/>
      <c r="O555" s="87"/>
      <c r="P555" s="87"/>
      <c r="Q555" s="87"/>
      <c r="R555" s="87"/>
      <c r="S555" s="87"/>
      <c r="T555" s="87"/>
      <c r="U555" s="87"/>
      <c r="V555" s="87"/>
      <c r="W555" s="87"/>
      <c r="X555" s="87"/>
      <c r="Y555" s="87"/>
      <c r="Z555" s="87"/>
      <c r="AA555" s="87"/>
      <c r="AB555" s="87"/>
      <c r="AC555" s="87"/>
      <c r="AD555" s="87"/>
      <c r="AE555" s="87"/>
      <c r="AF555" s="87"/>
      <c r="AG555" s="87"/>
      <c r="AH555" s="33"/>
    </row>
    <row r="556" customFormat="false" ht="12.75" hidden="false" customHeight="true" outlineLevel="0" collapsed="false">
      <c r="A556" s="87"/>
      <c r="B556" s="87"/>
      <c r="C556" s="88"/>
      <c r="D556" s="87"/>
      <c r="E556" s="87"/>
      <c r="F556" s="87"/>
      <c r="G556" s="87"/>
      <c r="H556" s="87"/>
      <c r="I556" s="87"/>
      <c r="J556" s="87"/>
      <c r="K556" s="87"/>
      <c r="L556" s="87"/>
      <c r="M556" s="87"/>
      <c r="N556" s="87"/>
      <c r="O556" s="87"/>
      <c r="P556" s="87"/>
      <c r="Q556" s="87"/>
      <c r="R556" s="87"/>
      <c r="S556" s="87"/>
      <c r="T556" s="87"/>
      <c r="U556" s="87"/>
      <c r="V556" s="87"/>
      <c r="W556" s="87"/>
      <c r="X556" s="87"/>
      <c r="Y556" s="87"/>
      <c r="Z556" s="87"/>
      <c r="AA556" s="87"/>
      <c r="AB556" s="87"/>
      <c r="AC556" s="87"/>
      <c r="AD556" s="87"/>
      <c r="AE556" s="87"/>
      <c r="AF556" s="87"/>
      <c r="AG556" s="87"/>
      <c r="AH556" s="33"/>
    </row>
    <row r="557" customFormat="false" ht="12.75" hidden="false" customHeight="true" outlineLevel="0" collapsed="false">
      <c r="A557" s="87"/>
      <c r="B557" s="87"/>
      <c r="C557" s="88"/>
      <c r="D557" s="87"/>
      <c r="E557" s="87"/>
      <c r="F557" s="87"/>
      <c r="G557" s="87"/>
      <c r="H557" s="87"/>
      <c r="I557" s="87"/>
      <c r="J557" s="87"/>
      <c r="K557" s="87"/>
      <c r="L557" s="87"/>
      <c r="M557" s="87"/>
      <c r="N557" s="87"/>
      <c r="O557" s="87"/>
      <c r="P557" s="87"/>
      <c r="Q557" s="87"/>
      <c r="R557" s="87"/>
      <c r="S557" s="87"/>
      <c r="T557" s="87"/>
      <c r="U557" s="87"/>
      <c r="V557" s="87"/>
      <c r="W557" s="87"/>
      <c r="X557" s="87"/>
      <c r="Y557" s="87"/>
      <c r="Z557" s="87"/>
      <c r="AA557" s="87"/>
      <c r="AB557" s="87"/>
      <c r="AC557" s="87"/>
      <c r="AD557" s="87"/>
      <c r="AE557" s="87"/>
      <c r="AF557" s="87"/>
      <c r="AG557" s="87"/>
      <c r="AH557" s="33"/>
    </row>
    <row r="558" customFormat="false" ht="12.75" hidden="false" customHeight="true" outlineLevel="0" collapsed="false">
      <c r="A558" s="87"/>
      <c r="B558" s="87"/>
      <c r="C558" s="88"/>
      <c r="D558" s="87"/>
      <c r="E558" s="87"/>
      <c r="F558" s="87"/>
      <c r="G558" s="87"/>
      <c r="H558" s="87"/>
      <c r="I558" s="87"/>
      <c r="J558" s="87"/>
      <c r="K558" s="87"/>
      <c r="L558" s="87"/>
      <c r="M558" s="87"/>
      <c r="N558" s="87"/>
      <c r="O558" s="87"/>
      <c r="P558" s="87"/>
      <c r="Q558" s="87"/>
      <c r="R558" s="87"/>
      <c r="S558" s="87"/>
      <c r="T558" s="87"/>
      <c r="U558" s="87"/>
      <c r="V558" s="87"/>
      <c r="W558" s="87"/>
      <c r="X558" s="87"/>
      <c r="Y558" s="87"/>
      <c r="Z558" s="87"/>
      <c r="AA558" s="87"/>
      <c r="AB558" s="87"/>
      <c r="AC558" s="87"/>
      <c r="AD558" s="87"/>
      <c r="AE558" s="87"/>
      <c r="AF558" s="87"/>
      <c r="AG558" s="87"/>
      <c r="AH558" s="33"/>
    </row>
    <row r="559" customFormat="false" ht="12.75" hidden="false" customHeight="true" outlineLevel="0" collapsed="false">
      <c r="A559" s="87"/>
      <c r="B559" s="87"/>
      <c r="C559" s="88"/>
      <c r="D559" s="87"/>
      <c r="E559" s="87"/>
      <c r="F559" s="87"/>
      <c r="G559" s="87"/>
      <c r="H559" s="87"/>
      <c r="I559" s="87"/>
      <c r="J559" s="87"/>
      <c r="K559" s="87"/>
      <c r="L559" s="87"/>
      <c r="M559" s="87"/>
      <c r="N559" s="87"/>
      <c r="O559" s="87"/>
      <c r="P559" s="87"/>
      <c r="Q559" s="87"/>
      <c r="R559" s="87"/>
      <c r="S559" s="87"/>
      <c r="T559" s="87"/>
      <c r="U559" s="87"/>
      <c r="V559" s="87"/>
      <c r="W559" s="87"/>
      <c r="X559" s="87"/>
      <c r="Y559" s="87"/>
      <c r="Z559" s="87"/>
      <c r="AA559" s="87"/>
      <c r="AB559" s="87"/>
      <c r="AC559" s="87"/>
      <c r="AD559" s="87"/>
      <c r="AE559" s="87"/>
      <c r="AF559" s="87"/>
      <c r="AG559" s="87"/>
      <c r="AH559" s="33"/>
    </row>
    <row r="560" customFormat="false" ht="12.75" hidden="false" customHeight="true" outlineLevel="0" collapsed="false">
      <c r="A560" s="87"/>
      <c r="B560" s="87"/>
      <c r="C560" s="88"/>
      <c r="D560" s="87"/>
      <c r="E560" s="87"/>
      <c r="F560" s="87"/>
      <c r="G560" s="87"/>
      <c r="H560" s="87"/>
      <c r="I560" s="87"/>
      <c r="J560" s="87"/>
      <c r="K560" s="87"/>
      <c r="L560" s="87"/>
      <c r="M560" s="87"/>
      <c r="N560" s="87"/>
      <c r="O560" s="87"/>
      <c r="P560" s="87"/>
      <c r="Q560" s="87"/>
      <c r="R560" s="87"/>
      <c r="S560" s="87"/>
      <c r="T560" s="87"/>
      <c r="U560" s="87"/>
      <c r="V560" s="87"/>
      <c r="W560" s="87"/>
      <c r="X560" s="87"/>
      <c r="Y560" s="87"/>
      <c r="Z560" s="87"/>
      <c r="AA560" s="87"/>
      <c r="AB560" s="87"/>
      <c r="AC560" s="87"/>
      <c r="AD560" s="87"/>
      <c r="AE560" s="87"/>
      <c r="AF560" s="87"/>
      <c r="AG560" s="87"/>
      <c r="AH560" s="33"/>
    </row>
    <row r="561" customFormat="false" ht="12.75" hidden="false" customHeight="true" outlineLevel="0" collapsed="false">
      <c r="A561" s="87"/>
      <c r="B561" s="87"/>
      <c r="C561" s="88"/>
      <c r="D561" s="87"/>
      <c r="E561" s="87"/>
      <c r="F561" s="87"/>
      <c r="G561" s="87"/>
      <c r="H561" s="87"/>
      <c r="I561" s="87"/>
      <c r="J561" s="87"/>
      <c r="K561" s="87"/>
      <c r="L561" s="87"/>
      <c r="M561" s="87"/>
      <c r="N561" s="87"/>
      <c r="O561" s="87"/>
      <c r="P561" s="87"/>
      <c r="Q561" s="87"/>
      <c r="R561" s="87"/>
      <c r="S561" s="87"/>
      <c r="T561" s="87"/>
      <c r="U561" s="87"/>
      <c r="V561" s="87"/>
      <c r="W561" s="87"/>
      <c r="X561" s="87"/>
      <c r="Y561" s="87"/>
      <c r="Z561" s="87"/>
      <c r="AA561" s="87"/>
      <c r="AB561" s="87"/>
      <c r="AC561" s="87"/>
      <c r="AD561" s="87"/>
      <c r="AE561" s="87"/>
      <c r="AF561" s="87"/>
      <c r="AG561" s="87"/>
      <c r="AH561" s="33"/>
    </row>
    <row r="562" customFormat="false" ht="12.75" hidden="false" customHeight="true" outlineLevel="0" collapsed="false">
      <c r="A562" s="87"/>
      <c r="B562" s="87"/>
      <c r="C562" s="88"/>
      <c r="D562" s="87"/>
      <c r="E562" s="87"/>
      <c r="F562" s="87"/>
      <c r="G562" s="87"/>
      <c r="H562" s="87"/>
      <c r="I562" s="87"/>
      <c r="J562" s="87"/>
      <c r="K562" s="87"/>
      <c r="L562" s="87"/>
      <c r="M562" s="87"/>
      <c r="N562" s="87"/>
      <c r="O562" s="87"/>
      <c r="P562" s="87"/>
      <c r="Q562" s="87"/>
      <c r="R562" s="87"/>
      <c r="S562" s="87"/>
      <c r="T562" s="87"/>
      <c r="U562" s="87"/>
      <c r="V562" s="87"/>
      <c r="W562" s="87"/>
      <c r="X562" s="87"/>
      <c r="Y562" s="87"/>
      <c r="Z562" s="87"/>
      <c r="AA562" s="87"/>
      <c r="AB562" s="87"/>
      <c r="AC562" s="87"/>
      <c r="AD562" s="87"/>
      <c r="AE562" s="87"/>
      <c r="AF562" s="87"/>
      <c r="AG562" s="87"/>
      <c r="AH562" s="33"/>
    </row>
    <row r="563" customFormat="false" ht="12.75" hidden="false" customHeight="true" outlineLevel="0" collapsed="false">
      <c r="A563" s="87"/>
      <c r="B563" s="87"/>
      <c r="C563" s="88"/>
      <c r="D563" s="87"/>
      <c r="E563" s="87"/>
      <c r="F563" s="87"/>
      <c r="G563" s="87"/>
      <c r="H563" s="87"/>
      <c r="I563" s="87"/>
      <c r="J563" s="87"/>
      <c r="K563" s="87"/>
      <c r="L563" s="87"/>
      <c r="M563" s="87"/>
      <c r="N563" s="87"/>
      <c r="O563" s="87"/>
      <c r="P563" s="87"/>
      <c r="Q563" s="87"/>
      <c r="R563" s="87"/>
      <c r="S563" s="87"/>
      <c r="T563" s="87"/>
      <c r="U563" s="87"/>
      <c r="V563" s="87"/>
      <c r="W563" s="87"/>
      <c r="X563" s="87"/>
      <c r="Y563" s="87"/>
      <c r="Z563" s="87"/>
      <c r="AA563" s="87"/>
      <c r="AB563" s="87"/>
      <c r="AC563" s="87"/>
      <c r="AD563" s="87"/>
      <c r="AE563" s="87"/>
      <c r="AF563" s="87"/>
      <c r="AG563" s="87"/>
      <c r="AH563" s="33"/>
    </row>
    <row r="564" customFormat="false" ht="12.75" hidden="false" customHeight="true" outlineLevel="0" collapsed="false">
      <c r="A564" s="87"/>
      <c r="B564" s="87"/>
      <c r="C564" s="88"/>
      <c r="D564" s="87"/>
      <c r="E564" s="87"/>
      <c r="F564" s="87"/>
      <c r="G564" s="87"/>
      <c r="H564" s="87"/>
      <c r="I564" s="87"/>
      <c r="J564" s="87"/>
      <c r="K564" s="87"/>
      <c r="L564" s="87"/>
      <c r="M564" s="87"/>
      <c r="N564" s="87"/>
      <c r="O564" s="87"/>
      <c r="P564" s="87"/>
      <c r="Q564" s="87"/>
      <c r="R564" s="87"/>
      <c r="S564" s="87"/>
      <c r="T564" s="87"/>
      <c r="U564" s="87"/>
      <c r="V564" s="87"/>
      <c r="W564" s="87"/>
      <c r="X564" s="87"/>
      <c r="Y564" s="87"/>
      <c r="Z564" s="87"/>
      <c r="AA564" s="87"/>
      <c r="AB564" s="87"/>
      <c r="AC564" s="87"/>
      <c r="AD564" s="87"/>
      <c r="AE564" s="87"/>
      <c r="AF564" s="87"/>
      <c r="AG564" s="87"/>
      <c r="AH564" s="33"/>
    </row>
    <row r="565" customFormat="false" ht="12.75" hidden="false" customHeight="true" outlineLevel="0" collapsed="false">
      <c r="A565" s="87"/>
      <c r="B565" s="87"/>
      <c r="C565" s="88"/>
      <c r="D565" s="87"/>
      <c r="E565" s="87"/>
      <c r="F565" s="87"/>
      <c r="G565" s="87"/>
      <c r="H565" s="87"/>
      <c r="I565" s="87"/>
      <c r="J565" s="87"/>
      <c r="K565" s="87"/>
      <c r="L565" s="87"/>
      <c r="M565" s="87"/>
      <c r="N565" s="87"/>
      <c r="O565" s="87"/>
      <c r="P565" s="87"/>
      <c r="Q565" s="87"/>
      <c r="R565" s="87"/>
      <c r="S565" s="87"/>
      <c r="T565" s="87"/>
      <c r="U565" s="87"/>
      <c r="V565" s="87"/>
      <c r="W565" s="87"/>
      <c r="X565" s="87"/>
      <c r="Y565" s="87"/>
      <c r="Z565" s="87"/>
      <c r="AA565" s="87"/>
      <c r="AB565" s="87"/>
      <c r="AC565" s="87"/>
      <c r="AD565" s="87"/>
      <c r="AE565" s="87"/>
      <c r="AF565" s="87"/>
      <c r="AG565" s="87"/>
      <c r="AH565" s="33"/>
    </row>
    <row r="566" customFormat="false" ht="12.75" hidden="false" customHeight="true" outlineLevel="0" collapsed="false">
      <c r="A566" s="87"/>
      <c r="B566" s="87"/>
      <c r="C566" s="88"/>
      <c r="D566" s="87"/>
      <c r="E566" s="87"/>
      <c r="F566" s="87"/>
      <c r="G566" s="87"/>
      <c r="H566" s="87"/>
      <c r="I566" s="87"/>
      <c r="J566" s="87"/>
      <c r="K566" s="87"/>
      <c r="L566" s="87"/>
      <c r="M566" s="87"/>
      <c r="N566" s="87"/>
      <c r="O566" s="87"/>
      <c r="P566" s="87"/>
      <c r="Q566" s="87"/>
      <c r="R566" s="87"/>
      <c r="S566" s="87"/>
      <c r="T566" s="87"/>
      <c r="U566" s="87"/>
      <c r="V566" s="87"/>
      <c r="W566" s="87"/>
      <c r="X566" s="87"/>
      <c r="Y566" s="87"/>
      <c r="Z566" s="87"/>
      <c r="AA566" s="87"/>
      <c r="AB566" s="87"/>
      <c r="AC566" s="87"/>
      <c r="AD566" s="87"/>
      <c r="AE566" s="87"/>
      <c r="AF566" s="87"/>
      <c r="AG566" s="87"/>
      <c r="AH566" s="33"/>
    </row>
    <row r="567" customFormat="false" ht="12.75" hidden="false" customHeight="true" outlineLevel="0" collapsed="false">
      <c r="A567" s="87"/>
      <c r="B567" s="87"/>
      <c r="C567" s="88"/>
      <c r="D567" s="87"/>
      <c r="E567" s="87"/>
      <c r="F567" s="87"/>
      <c r="G567" s="87"/>
      <c r="H567" s="87"/>
      <c r="I567" s="87"/>
      <c r="J567" s="87"/>
      <c r="K567" s="87"/>
      <c r="L567" s="87"/>
      <c r="M567" s="87"/>
      <c r="N567" s="87"/>
      <c r="O567" s="87"/>
      <c r="P567" s="87"/>
      <c r="Q567" s="87"/>
      <c r="R567" s="87"/>
      <c r="S567" s="87"/>
      <c r="T567" s="87"/>
      <c r="U567" s="87"/>
      <c r="V567" s="87"/>
      <c r="W567" s="87"/>
      <c r="X567" s="87"/>
      <c r="Y567" s="87"/>
      <c r="Z567" s="87"/>
      <c r="AA567" s="87"/>
      <c r="AB567" s="87"/>
      <c r="AC567" s="87"/>
      <c r="AD567" s="87"/>
      <c r="AE567" s="87"/>
      <c r="AF567" s="87"/>
      <c r="AG567" s="87"/>
      <c r="AH567" s="33"/>
    </row>
    <row r="568" customFormat="false" ht="12.75" hidden="false" customHeight="true" outlineLevel="0" collapsed="false">
      <c r="A568" s="87"/>
      <c r="B568" s="87"/>
      <c r="C568" s="88"/>
      <c r="D568" s="87"/>
      <c r="E568" s="87"/>
      <c r="F568" s="87"/>
      <c r="G568" s="87"/>
      <c r="H568" s="87"/>
      <c r="I568" s="87"/>
      <c r="J568" s="87"/>
      <c r="K568" s="87"/>
      <c r="L568" s="87"/>
      <c r="M568" s="87"/>
      <c r="N568" s="87"/>
      <c r="O568" s="87"/>
      <c r="P568" s="87"/>
      <c r="Q568" s="87"/>
      <c r="R568" s="87"/>
      <c r="S568" s="87"/>
      <c r="T568" s="87"/>
      <c r="U568" s="87"/>
      <c r="V568" s="87"/>
      <c r="W568" s="87"/>
      <c r="X568" s="87"/>
      <c r="Y568" s="87"/>
      <c r="Z568" s="87"/>
      <c r="AA568" s="87"/>
      <c r="AB568" s="87"/>
      <c r="AC568" s="87"/>
      <c r="AD568" s="87"/>
      <c r="AE568" s="87"/>
      <c r="AF568" s="87"/>
      <c r="AG568" s="87"/>
      <c r="AH568" s="33"/>
    </row>
    <row r="569" customFormat="false" ht="12.75" hidden="false" customHeight="true" outlineLevel="0" collapsed="false">
      <c r="A569" s="87"/>
      <c r="B569" s="87"/>
      <c r="C569" s="88"/>
      <c r="D569" s="87"/>
      <c r="E569" s="87"/>
      <c r="F569" s="87"/>
      <c r="G569" s="87"/>
      <c r="H569" s="87"/>
      <c r="I569" s="87"/>
      <c r="J569" s="87"/>
      <c r="K569" s="87"/>
      <c r="L569" s="87"/>
      <c r="M569" s="87"/>
      <c r="N569" s="87"/>
      <c r="O569" s="87"/>
      <c r="P569" s="87"/>
      <c r="Q569" s="87"/>
      <c r="R569" s="87"/>
      <c r="S569" s="87"/>
      <c r="T569" s="87"/>
      <c r="U569" s="87"/>
      <c r="V569" s="87"/>
      <c r="W569" s="87"/>
      <c r="X569" s="87"/>
      <c r="Y569" s="87"/>
      <c r="Z569" s="87"/>
      <c r="AA569" s="87"/>
      <c r="AB569" s="87"/>
      <c r="AC569" s="87"/>
      <c r="AD569" s="87"/>
      <c r="AE569" s="87"/>
      <c r="AF569" s="87"/>
      <c r="AG569" s="87"/>
      <c r="AH569" s="33"/>
    </row>
    <row r="570" customFormat="false" ht="12.75" hidden="false" customHeight="true" outlineLevel="0" collapsed="false">
      <c r="A570" s="87"/>
      <c r="B570" s="87"/>
      <c r="C570" s="88"/>
      <c r="D570" s="87"/>
      <c r="E570" s="87"/>
      <c r="F570" s="87"/>
      <c r="G570" s="87"/>
      <c r="H570" s="87"/>
      <c r="I570" s="87"/>
      <c r="J570" s="87"/>
      <c r="K570" s="87"/>
      <c r="L570" s="87"/>
      <c r="M570" s="87"/>
      <c r="N570" s="87"/>
      <c r="O570" s="87"/>
      <c r="P570" s="87"/>
      <c r="Q570" s="87"/>
      <c r="R570" s="87"/>
      <c r="S570" s="87"/>
      <c r="T570" s="87"/>
      <c r="U570" s="87"/>
      <c r="V570" s="87"/>
      <c r="W570" s="87"/>
      <c r="X570" s="87"/>
      <c r="Y570" s="87"/>
      <c r="Z570" s="87"/>
      <c r="AA570" s="87"/>
      <c r="AB570" s="87"/>
      <c r="AC570" s="87"/>
      <c r="AD570" s="87"/>
      <c r="AE570" s="87"/>
      <c r="AF570" s="87"/>
      <c r="AG570" s="87"/>
      <c r="AH570" s="33"/>
    </row>
    <row r="571" customFormat="false" ht="12.75" hidden="false" customHeight="true" outlineLevel="0" collapsed="false">
      <c r="A571" s="87"/>
      <c r="B571" s="87"/>
      <c r="C571" s="88"/>
      <c r="D571" s="87"/>
      <c r="E571" s="87"/>
      <c r="F571" s="87"/>
      <c r="G571" s="87"/>
      <c r="H571" s="87"/>
      <c r="I571" s="87"/>
      <c r="J571" s="87"/>
      <c r="K571" s="87"/>
      <c r="L571" s="87"/>
      <c r="M571" s="87"/>
      <c r="N571" s="87"/>
      <c r="O571" s="87"/>
      <c r="P571" s="87"/>
      <c r="Q571" s="87"/>
      <c r="R571" s="87"/>
      <c r="S571" s="87"/>
      <c r="T571" s="87"/>
      <c r="U571" s="87"/>
      <c r="V571" s="87"/>
      <c r="W571" s="87"/>
      <c r="X571" s="87"/>
      <c r="Y571" s="87"/>
      <c r="Z571" s="87"/>
      <c r="AA571" s="87"/>
      <c r="AB571" s="87"/>
      <c r="AC571" s="87"/>
      <c r="AD571" s="87"/>
      <c r="AE571" s="87"/>
      <c r="AF571" s="87"/>
      <c r="AG571" s="87"/>
      <c r="AH571" s="33"/>
    </row>
    <row r="572" customFormat="false" ht="12.75" hidden="false" customHeight="true" outlineLevel="0" collapsed="false">
      <c r="A572" s="87"/>
      <c r="B572" s="87"/>
      <c r="C572" s="88"/>
      <c r="D572" s="87"/>
      <c r="E572" s="87"/>
      <c r="F572" s="87"/>
      <c r="G572" s="87"/>
      <c r="H572" s="87"/>
      <c r="I572" s="87"/>
      <c r="J572" s="87"/>
      <c r="K572" s="87"/>
      <c r="L572" s="87"/>
      <c r="M572" s="87"/>
      <c r="N572" s="87"/>
      <c r="O572" s="87"/>
      <c r="P572" s="87"/>
      <c r="Q572" s="87"/>
      <c r="R572" s="87"/>
      <c r="S572" s="87"/>
      <c r="T572" s="87"/>
      <c r="U572" s="87"/>
      <c r="V572" s="87"/>
      <c r="W572" s="87"/>
      <c r="X572" s="87"/>
      <c r="Y572" s="87"/>
      <c r="Z572" s="87"/>
      <c r="AA572" s="87"/>
      <c r="AB572" s="87"/>
      <c r="AC572" s="87"/>
      <c r="AD572" s="87"/>
      <c r="AE572" s="87"/>
      <c r="AF572" s="87"/>
      <c r="AG572" s="87"/>
      <c r="AH572" s="33"/>
    </row>
    <row r="573" customFormat="false" ht="12.75" hidden="false" customHeight="true" outlineLevel="0" collapsed="false">
      <c r="A573" s="87"/>
      <c r="B573" s="87"/>
      <c r="C573" s="88"/>
      <c r="D573" s="87"/>
      <c r="E573" s="87"/>
      <c r="F573" s="87"/>
      <c r="G573" s="87"/>
      <c r="H573" s="87"/>
      <c r="I573" s="87"/>
      <c r="J573" s="87"/>
      <c r="K573" s="87"/>
      <c r="L573" s="87"/>
      <c r="M573" s="87"/>
      <c r="N573" s="87"/>
      <c r="O573" s="87"/>
      <c r="P573" s="87"/>
      <c r="Q573" s="87"/>
      <c r="R573" s="87"/>
      <c r="S573" s="87"/>
      <c r="T573" s="87"/>
      <c r="U573" s="87"/>
      <c r="V573" s="87"/>
      <c r="W573" s="87"/>
      <c r="X573" s="87"/>
      <c r="Y573" s="87"/>
      <c r="Z573" s="87"/>
      <c r="AA573" s="87"/>
      <c r="AB573" s="87"/>
      <c r="AC573" s="87"/>
      <c r="AD573" s="87"/>
      <c r="AE573" s="87"/>
      <c r="AF573" s="87"/>
      <c r="AG573" s="87"/>
      <c r="AH573" s="33"/>
    </row>
    <row r="574" customFormat="false" ht="12.75" hidden="false" customHeight="true" outlineLevel="0" collapsed="false">
      <c r="A574" s="87"/>
      <c r="B574" s="87"/>
      <c r="C574" s="88"/>
      <c r="D574" s="87"/>
      <c r="E574" s="87"/>
      <c r="F574" s="87"/>
      <c r="G574" s="87"/>
      <c r="H574" s="87"/>
      <c r="I574" s="87"/>
      <c r="J574" s="87"/>
      <c r="K574" s="87"/>
      <c r="L574" s="87"/>
      <c r="M574" s="87"/>
      <c r="N574" s="87"/>
      <c r="O574" s="87"/>
      <c r="P574" s="87"/>
      <c r="Q574" s="87"/>
      <c r="R574" s="87"/>
      <c r="S574" s="87"/>
      <c r="T574" s="87"/>
      <c r="U574" s="87"/>
      <c r="V574" s="87"/>
      <c r="W574" s="87"/>
      <c r="X574" s="87"/>
      <c r="Y574" s="87"/>
      <c r="Z574" s="87"/>
      <c r="AA574" s="87"/>
      <c r="AB574" s="87"/>
      <c r="AC574" s="87"/>
      <c r="AD574" s="87"/>
      <c r="AE574" s="87"/>
      <c r="AF574" s="87"/>
      <c r="AG574" s="87"/>
      <c r="AH574" s="33"/>
    </row>
    <row r="575" customFormat="false" ht="12.75" hidden="false" customHeight="true" outlineLevel="0" collapsed="false">
      <c r="A575" s="87"/>
      <c r="B575" s="87"/>
      <c r="C575" s="88"/>
      <c r="D575" s="87"/>
      <c r="E575" s="87"/>
      <c r="F575" s="87"/>
      <c r="G575" s="87"/>
      <c r="H575" s="87"/>
      <c r="I575" s="87"/>
      <c r="J575" s="87"/>
      <c r="K575" s="87"/>
      <c r="L575" s="87"/>
      <c r="M575" s="87"/>
      <c r="N575" s="87"/>
      <c r="O575" s="87"/>
      <c r="P575" s="87"/>
      <c r="Q575" s="87"/>
      <c r="R575" s="87"/>
      <c r="S575" s="87"/>
      <c r="T575" s="87"/>
      <c r="U575" s="87"/>
      <c r="V575" s="87"/>
      <c r="W575" s="87"/>
      <c r="X575" s="87"/>
      <c r="Y575" s="87"/>
      <c r="Z575" s="87"/>
      <c r="AA575" s="87"/>
      <c r="AB575" s="87"/>
      <c r="AC575" s="87"/>
      <c r="AD575" s="87"/>
      <c r="AE575" s="87"/>
      <c r="AF575" s="87"/>
      <c r="AG575" s="87"/>
      <c r="AH575" s="33"/>
    </row>
    <row r="576" customFormat="false" ht="12.75" hidden="false" customHeight="true" outlineLevel="0" collapsed="false">
      <c r="A576" s="87"/>
      <c r="B576" s="87"/>
      <c r="C576" s="88"/>
      <c r="D576" s="87"/>
      <c r="E576" s="87"/>
      <c r="F576" s="87"/>
      <c r="G576" s="87"/>
      <c r="H576" s="87"/>
      <c r="I576" s="87"/>
      <c r="J576" s="87"/>
      <c r="K576" s="87"/>
      <c r="L576" s="87"/>
      <c r="M576" s="87"/>
      <c r="N576" s="87"/>
      <c r="O576" s="87"/>
      <c r="P576" s="87"/>
      <c r="Q576" s="87"/>
      <c r="R576" s="87"/>
      <c r="S576" s="87"/>
      <c r="T576" s="87"/>
      <c r="U576" s="87"/>
      <c r="V576" s="87"/>
      <c r="W576" s="87"/>
      <c r="X576" s="87"/>
      <c r="Y576" s="87"/>
      <c r="Z576" s="87"/>
      <c r="AA576" s="87"/>
      <c r="AB576" s="87"/>
      <c r="AC576" s="87"/>
      <c r="AD576" s="87"/>
      <c r="AE576" s="87"/>
      <c r="AF576" s="87"/>
      <c r="AG576" s="87"/>
      <c r="AH576" s="33"/>
    </row>
    <row r="577" customFormat="false" ht="12.75" hidden="false" customHeight="true" outlineLevel="0" collapsed="false">
      <c r="A577" s="87"/>
      <c r="B577" s="87"/>
      <c r="C577" s="88"/>
      <c r="D577" s="87"/>
      <c r="E577" s="87"/>
      <c r="F577" s="87"/>
      <c r="G577" s="87"/>
      <c r="H577" s="87"/>
      <c r="I577" s="87"/>
      <c r="J577" s="87"/>
      <c r="K577" s="87"/>
      <c r="L577" s="87"/>
      <c r="M577" s="87"/>
      <c r="N577" s="87"/>
      <c r="O577" s="87"/>
      <c r="P577" s="87"/>
      <c r="Q577" s="87"/>
      <c r="R577" s="87"/>
      <c r="S577" s="87"/>
      <c r="T577" s="87"/>
      <c r="U577" s="87"/>
      <c r="V577" s="87"/>
      <c r="W577" s="87"/>
      <c r="X577" s="87"/>
      <c r="Y577" s="87"/>
      <c r="Z577" s="87"/>
      <c r="AA577" s="87"/>
      <c r="AB577" s="87"/>
      <c r="AC577" s="87"/>
      <c r="AD577" s="87"/>
      <c r="AE577" s="87"/>
      <c r="AF577" s="87"/>
      <c r="AG577" s="87"/>
      <c r="AH577" s="33"/>
    </row>
    <row r="578" customFormat="false" ht="12.75" hidden="false" customHeight="true" outlineLevel="0" collapsed="false">
      <c r="A578" s="87"/>
      <c r="B578" s="87"/>
      <c r="C578" s="88"/>
      <c r="D578" s="87"/>
      <c r="E578" s="87"/>
      <c r="F578" s="87"/>
      <c r="G578" s="87"/>
      <c r="H578" s="87"/>
      <c r="I578" s="87"/>
      <c r="J578" s="87"/>
      <c r="K578" s="87"/>
      <c r="L578" s="87"/>
      <c r="M578" s="87"/>
      <c r="N578" s="87"/>
      <c r="O578" s="87"/>
      <c r="P578" s="87"/>
      <c r="Q578" s="87"/>
      <c r="R578" s="87"/>
      <c r="S578" s="87"/>
      <c r="T578" s="87"/>
      <c r="U578" s="87"/>
      <c r="V578" s="87"/>
      <c r="W578" s="87"/>
      <c r="X578" s="87"/>
      <c r="Y578" s="87"/>
      <c r="Z578" s="87"/>
      <c r="AA578" s="87"/>
      <c r="AB578" s="87"/>
      <c r="AC578" s="87"/>
      <c r="AD578" s="87"/>
      <c r="AE578" s="87"/>
      <c r="AF578" s="87"/>
      <c r="AG578" s="87"/>
      <c r="AH578" s="33"/>
    </row>
    <row r="579" customFormat="false" ht="12.75" hidden="false" customHeight="true" outlineLevel="0" collapsed="false">
      <c r="A579" s="87"/>
      <c r="B579" s="87"/>
      <c r="C579" s="88"/>
      <c r="D579" s="87"/>
      <c r="E579" s="87"/>
      <c r="F579" s="87"/>
      <c r="G579" s="87"/>
      <c r="H579" s="87"/>
      <c r="I579" s="87"/>
      <c r="J579" s="87"/>
      <c r="K579" s="87"/>
      <c r="L579" s="87"/>
      <c r="M579" s="87"/>
      <c r="N579" s="87"/>
      <c r="O579" s="87"/>
      <c r="P579" s="87"/>
      <c r="Q579" s="87"/>
      <c r="R579" s="87"/>
      <c r="S579" s="87"/>
      <c r="T579" s="87"/>
      <c r="U579" s="87"/>
      <c r="V579" s="87"/>
      <c r="W579" s="87"/>
      <c r="X579" s="87"/>
      <c r="Y579" s="87"/>
      <c r="Z579" s="87"/>
      <c r="AA579" s="87"/>
      <c r="AB579" s="87"/>
      <c r="AC579" s="87"/>
      <c r="AD579" s="87"/>
      <c r="AE579" s="87"/>
      <c r="AF579" s="87"/>
      <c r="AG579" s="87"/>
      <c r="AH579" s="33"/>
    </row>
    <row r="580" customFormat="false" ht="12.75" hidden="false" customHeight="true" outlineLevel="0" collapsed="false">
      <c r="A580" s="87"/>
      <c r="B580" s="87"/>
      <c r="C580" s="88"/>
      <c r="D580" s="87"/>
      <c r="E580" s="87"/>
      <c r="F580" s="87"/>
      <c r="G580" s="87"/>
      <c r="H580" s="87"/>
      <c r="I580" s="87"/>
      <c r="J580" s="87"/>
      <c r="K580" s="87"/>
      <c r="L580" s="87"/>
      <c r="M580" s="87"/>
      <c r="N580" s="87"/>
      <c r="O580" s="87"/>
      <c r="P580" s="87"/>
      <c r="Q580" s="87"/>
      <c r="R580" s="87"/>
      <c r="S580" s="87"/>
      <c r="T580" s="87"/>
      <c r="U580" s="87"/>
      <c r="V580" s="87"/>
      <c r="W580" s="87"/>
      <c r="X580" s="87"/>
      <c r="Y580" s="87"/>
      <c r="Z580" s="87"/>
      <c r="AA580" s="87"/>
      <c r="AB580" s="87"/>
      <c r="AC580" s="87"/>
      <c r="AD580" s="87"/>
      <c r="AE580" s="87"/>
      <c r="AF580" s="87"/>
      <c r="AG580" s="87"/>
      <c r="AH580" s="33"/>
    </row>
    <row r="581" customFormat="false" ht="12.75" hidden="false" customHeight="true" outlineLevel="0" collapsed="false">
      <c r="A581" s="87"/>
      <c r="B581" s="87"/>
      <c r="C581" s="88"/>
      <c r="D581" s="87"/>
      <c r="E581" s="87"/>
      <c r="F581" s="87"/>
      <c r="G581" s="87"/>
      <c r="H581" s="87"/>
      <c r="I581" s="87"/>
      <c r="J581" s="87"/>
      <c r="K581" s="87"/>
      <c r="L581" s="87"/>
      <c r="M581" s="87"/>
      <c r="N581" s="87"/>
      <c r="O581" s="87"/>
      <c r="P581" s="87"/>
      <c r="Q581" s="87"/>
      <c r="R581" s="87"/>
      <c r="S581" s="87"/>
      <c r="T581" s="87"/>
      <c r="U581" s="87"/>
      <c r="V581" s="87"/>
      <c r="W581" s="87"/>
      <c r="X581" s="87"/>
      <c r="Y581" s="87"/>
      <c r="Z581" s="87"/>
      <c r="AA581" s="87"/>
      <c r="AB581" s="87"/>
      <c r="AC581" s="87"/>
      <c r="AD581" s="87"/>
      <c r="AE581" s="87"/>
      <c r="AF581" s="87"/>
      <c r="AG581" s="87"/>
      <c r="AH581" s="33"/>
    </row>
    <row r="582" customFormat="false" ht="12.75" hidden="false" customHeight="true" outlineLevel="0" collapsed="false">
      <c r="A582" s="87"/>
      <c r="B582" s="87"/>
      <c r="C582" s="88"/>
      <c r="D582" s="87"/>
      <c r="E582" s="87"/>
      <c r="F582" s="87"/>
      <c r="G582" s="87"/>
      <c r="H582" s="87"/>
      <c r="I582" s="87"/>
      <c r="J582" s="87"/>
      <c r="K582" s="87"/>
      <c r="L582" s="87"/>
      <c r="M582" s="87"/>
      <c r="N582" s="87"/>
      <c r="O582" s="87"/>
      <c r="P582" s="87"/>
      <c r="Q582" s="87"/>
      <c r="R582" s="87"/>
      <c r="S582" s="87"/>
      <c r="T582" s="87"/>
      <c r="U582" s="87"/>
      <c r="V582" s="87"/>
      <c r="W582" s="87"/>
      <c r="X582" s="87"/>
      <c r="Y582" s="87"/>
      <c r="Z582" s="87"/>
      <c r="AA582" s="87"/>
      <c r="AB582" s="87"/>
      <c r="AC582" s="87"/>
      <c r="AD582" s="87"/>
      <c r="AE582" s="87"/>
      <c r="AF582" s="87"/>
      <c r="AG582" s="87"/>
      <c r="AH582" s="33"/>
    </row>
    <row r="583" customFormat="false" ht="12.75" hidden="false" customHeight="true" outlineLevel="0" collapsed="false">
      <c r="A583" s="87"/>
      <c r="B583" s="87"/>
      <c r="C583" s="88"/>
      <c r="D583" s="87"/>
      <c r="E583" s="87"/>
      <c r="F583" s="87"/>
      <c r="G583" s="87"/>
      <c r="H583" s="87"/>
      <c r="I583" s="87"/>
      <c r="J583" s="87"/>
      <c r="K583" s="87"/>
      <c r="L583" s="87"/>
      <c r="M583" s="87"/>
      <c r="N583" s="87"/>
      <c r="O583" s="87"/>
      <c r="P583" s="87"/>
      <c r="Q583" s="87"/>
      <c r="R583" s="87"/>
      <c r="S583" s="87"/>
      <c r="T583" s="87"/>
      <c r="U583" s="87"/>
      <c r="V583" s="87"/>
      <c r="W583" s="87"/>
      <c r="X583" s="87"/>
      <c r="Y583" s="87"/>
      <c r="Z583" s="87"/>
      <c r="AA583" s="87"/>
      <c r="AB583" s="87"/>
      <c r="AC583" s="87"/>
      <c r="AD583" s="87"/>
      <c r="AE583" s="87"/>
      <c r="AF583" s="87"/>
      <c r="AG583" s="87"/>
      <c r="AH583" s="33"/>
    </row>
    <row r="584" customFormat="false" ht="12.75" hidden="false" customHeight="true" outlineLevel="0" collapsed="false">
      <c r="A584" s="87"/>
      <c r="B584" s="87"/>
      <c r="C584" s="88"/>
      <c r="D584" s="87"/>
      <c r="E584" s="87"/>
      <c r="F584" s="87"/>
      <c r="G584" s="87"/>
      <c r="H584" s="87"/>
      <c r="I584" s="87"/>
      <c r="J584" s="87"/>
      <c r="K584" s="87"/>
      <c r="L584" s="87"/>
      <c r="M584" s="87"/>
      <c r="N584" s="87"/>
      <c r="O584" s="87"/>
      <c r="P584" s="87"/>
      <c r="Q584" s="87"/>
      <c r="R584" s="87"/>
      <c r="S584" s="87"/>
      <c r="T584" s="87"/>
      <c r="U584" s="87"/>
      <c r="V584" s="87"/>
      <c r="W584" s="87"/>
      <c r="X584" s="87"/>
      <c r="Y584" s="87"/>
      <c r="Z584" s="87"/>
      <c r="AA584" s="87"/>
      <c r="AB584" s="87"/>
      <c r="AC584" s="87"/>
      <c r="AD584" s="87"/>
      <c r="AE584" s="87"/>
      <c r="AF584" s="87"/>
      <c r="AG584" s="87"/>
      <c r="AH584" s="33"/>
    </row>
    <row r="585" customFormat="false" ht="12.75" hidden="false" customHeight="true" outlineLevel="0" collapsed="false">
      <c r="A585" s="87"/>
      <c r="B585" s="87"/>
      <c r="C585" s="88"/>
      <c r="D585" s="87"/>
      <c r="E585" s="87"/>
      <c r="F585" s="87"/>
      <c r="G585" s="87"/>
      <c r="H585" s="87"/>
      <c r="I585" s="87"/>
      <c r="J585" s="87"/>
      <c r="K585" s="87"/>
      <c r="L585" s="87"/>
      <c r="M585" s="87"/>
      <c r="N585" s="87"/>
      <c r="O585" s="87"/>
      <c r="P585" s="87"/>
      <c r="Q585" s="87"/>
      <c r="R585" s="87"/>
      <c r="S585" s="87"/>
      <c r="T585" s="87"/>
      <c r="U585" s="87"/>
      <c r="V585" s="87"/>
      <c r="W585" s="87"/>
      <c r="X585" s="87"/>
      <c r="Y585" s="87"/>
      <c r="Z585" s="87"/>
      <c r="AA585" s="87"/>
      <c r="AB585" s="87"/>
      <c r="AC585" s="87"/>
      <c r="AD585" s="87"/>
      <c r="AE585" s="87"/>
      <c r="AF585" s="87"/>
      <c r="AG585" s="87"/>
      <c r="AH585" s="33"/>
    </row>
    <row r="586" customFormat="false" ht="12.75" hidden="false" customHeight="true" outlineLevel="0" collapsed="false">
      <c r="A586" s="87"/>
      <c r="B586" s="87"/>
      <c r="C586" s="88"/>
      <c r="D586" s="87"/>
      <c r="E586" s="87"/>
      <c r="F586" s="87"/>
      <c r="G586" s="87"/>
      <c r="H586" s="87"/>
      <c r="I586" s="87"/>
      <c r="J586" s="87"/>
      <c r="K586" s="87"/>
      <c r="L586" s="87"/>
      <c r="M586" s="87"/>
      <c r="N586" s="87"/>
      <c r="O586" s="87"/>
      <c r="P586" s="87"/>
      <c r="Q586" s="87"/>
      <c r="R586" s="87"/>
      <c r="S586" s="87"/>
      <c r="T586" s="87"/>
      <c r="U586" s="87"/>
      <c r="V586" s="87"/>
      <c r="W586" s="87"/>
      <c r="X586" s="87"/>
      <c r="Y586" s="87"/>
      <c r="Z586" s="87"/>
      <c r="AA586" s="87"/>
      <c r="AB586" s="87"/>
      <c r="AC586" s="87"/>
      <c r="AD586" s="87"/>
      <c r="AE586" s="87"/>
      <c r="AF586" s="87"/>
      <c r="AG586" s="87"/>
      <c r="AH586" s="33"/>
    </row>
    <row r="587" customFormat="false" ht="12.75" hidden="false" customHeight="true" outlineLevel="0" collapsed="false">
      <c r="A587" s="87"/>
      <c r="B587" s="87"/>
      <c r="C587" s="88"/>
      <c r="D587" s="87"/>
      <c r="E587" s="87"/>
      <c r="F587" s="87"/>
      <c r="G587" s="87"/>
      <c r="H587" s="87"/>
      <c r="I587" s="87"/>
      <c r="J587" s="87"/>
      <c r="K587" s="87"/>
      <c r="L587" s="87"/>
      <c r="M587" s="87"/>
      <c r="N587" s="87"/>
      <c r="O587" s="87"/>
      <c r="P587" s="87"/>
      <c r="Q587" s="87"/>
      <c r="R587" s="87"/>
      <c r="S587" s="87"/>
      <c r="T587" s="87"/>
      <c r="U587" s="87"/>
      <c r="V587" s="87"/>
      <c r="W587" s="87"/>
      <c r="X587" s="87"/>
      <c r="Y587" s="87"/>
      <c r="Z587" s="87"/>
      <c r="AA587" s="87"/>
      <c r="AB587" s="87"/>
      <c r="AC587" s="87"/>
      <c r="AD587" s="87"/>
      <c r="AE587" s="87"/>
      <c r="AF587" s="87"/>
      <c r="AG587" s="87"/>
      <c r="AH587" s="33"/>
    </row>
    <row r="588" customFormat="false" ht="12.75" hidden="false" customHeight="true" outlineLevel="0" collapsed="false">
      <c r="A588" s="87"/>
      <c r="B588" s="87"/>
      <c r="C588" s="88"/>
      <c r="D588" s="87"/>
      <c r="E588" s="87"/>
      <c r="F588" s="87"/>
      <c r="G588" s="87"/>
      <c r="H588" s="87"/>
      <c r="I588" s="87"/>
      <c r="J588" s="87"/>
      <c r="K588" s="87"/>
      <c r="L588" s="87"/>
      <c r="M588" s="87"/>
      <c r="N588" s="87"/>
      <c r="O588" s="87"/>
      <c r="P588" s="87"/>
      <c r="Q588" s="87"/>
      <c r="R588" s="87"/>
      <c r="S588" s="87"/>
      <c r="T588" s="87"/>
      <c r="U588" s="87"/>
      <c r="V588" s="87"/>
      <c r="W588" s="87"/>
      <c r="X588" s="87"/>
      <c r="Y588" s="87"/>
      <c r="Z588" s="87"/>
      <c r="AA588" s="87"/>
      <c r="AB588" s="87"/>
      <c r="AC588" s="87"/>
      <c r="AD588" s="87"/>
      <c r="AE588" s="87"/>
      <c r="AF588" s="87"/>
      <c r="AG588" s="87"/>
      <c r="AH588" s="33"/>
    </row>
    <row r="589" customFormat="false" ht="12.75" hidden="false" customHeight="true" outlineLevel="0" collapsed="false">
      <c r="A589" s="87"/>
      <c r="B589" s="87"/>
      <c r="C589" s="88"/>
      <c r="D589" s="87"/>
      <c r="E589" s="87"/>
      <c r="F589" s="87"/>
      <c r="G589" s="87"/>
      <c r="H589" s="87"/>
      <c r="I589" s="87"/>
      <c r="J589" s="87"/>
      <c r="K589" s="87"/>
      <c r="L589" s="87"/>
      <c r="M589" s="87"/>
      <c r="N589" s="87"/>
      <c r="O589" s="87"/>
      <c r="P589" s="87"/>
      <c r="Q589" s="87"/>
      <c r="R589" s="87"/>
      <c r="S589" s="87"/>
      <c r="T589" s="87"/>
      <c r="U589" s="87"/>
      <c r="V589" s="87"/>
      <c r="W589" s="87"/>
      <c r="X589" s="87"/>
      <c r="Y589" s="87"/>
      <c r="Z589" s="87"/>
      <c r="AA589" s="87"/>
      <c r="AB589" s="87"/>
      <c r="AC589" s="87"/>
      <c r="AD589" s="87"/>
      <c r="AE589" s="87"/>
      <c r="AF589" s="87"/>
      <c r="AG589" s="87"/>
      <c r="AH589" s="33"/>
    </row>
    <row r="590" customFormat="false" ht="12.75" hidden="false" customHeight="true" outlineLevel="0" collapsed="false">
      <c r="A590" s="87"/>
      <c r="B590" s="87"/>
      <c r="C590" s="88"/>
      <c r="D590" s="87"/>
      <c r="E590" s="87"/>
      <c r="F590" s="87"/>
      <c r="G590" s="87"/>
      <c r="H590" s="87"/>
      <c r="I590" s="87"/>
      <c r="J590" s="87"/>
      <c r="K590" s="87"/>
      <c r="L590" s="87"/>
      <c r="M590" s="87"/>
      <c r="N590" s="87"/>
      <c r="O590" s="87"/>
      <c r="P590" s="87"/>
      <c r="Q590" s="87"/>
      <c r="R590" s="87"/>
      <c r="S590" s="87"/>
      <c r="T590" s="87"/>
      <c r="U590" s="87"/>
      <c r="V590" s="87"/>
      <c r="W590" s="87"/>
      <c r="X590" s="87"/>
      <c r="Y590" s="87"/>
      <c r="Z590" s="87"/>
      <c r="AA590" s="87"/>
      <c r="AB590" s="87"/>
      <c r="AC590" s="87"/>
      <c r="AD590" s="87"/>
      <c r="AE590" s="87"/>
      <c r="AF590" s="87"/>
      <c r="AG590" s="87"/>
      <c r="AH590" s="33"/>
    </row>
    <row r="591" customFormat="false" ht="12.75" hidden="false" customHeight="true" outlineLevel="0" collapsed="false">
      <c r="A591" s="87"/>
      <c r="B591" s="87"/>
      <c r="C591" s="88"/>
      <c r="D591" s="87"/>
      <c r="E591" s="87"/>
      <c r="F591" s="87"/>
      <c r="G591" s="87"/>
      <c r="H591" s="87"/>
      <c r="I591" s="87"/>
      <c r="J591" s="87"/>
      <c r="K591" s="87"/>
      <c r="L591" s="87"/>
      <c r="M591" s="87"/>
      <c r="N591" s="87"/>
      <c r="O591" s="87"/>
      <c r="P591" s="87"/>
      <c r="Q591" s="87"/>
      <c r="R591" s="87"/>
      <c r="S591" s="87"/>
      <c r="T591" s="87"/>
      <c r="U591" s="87"/>
      <c r="V591" s="87"/>
      <c r="W591" s="87"/>
      <c r="X591" s="87"/>
      <c r="Y591" s="87"/>
      <c r="Z591" s="87"/>
      <c r="AA591" s="87"/>
      <c r="AB591" s="87"/>
      <c r="AC591" s="87"/>
      <c r="AD591" s="87"/>
      <c r="AE591" s="87"/>
      <c r="AF591" s="87"/>
      <c r="AG591" s="87"/>
      <c r="AH591" s="33"/>
    </row>
    <row r="592" customFormat="false" ht="12.75" hidden="false" customHeight="true" outlineLevel="0" collapsed="false">
      <c r="A592" s="87"/>
      <c r="B592" s="87"/>
      <c r="C592" s="88"/>
      <c r="D592" s="87"/>
      <c r="E592" s="87"/>
      <c r="F592" s="87"/>
      <c r="G592" s="87"/>
      <c r="H592" s="87"/>
      <c r="I592" s="87"/>
      <c r="J592" s="87"/>
      <c r="K592" s="87"/>
      <c r="L592" s="87"/>
      <c r="M592" s="87"/>
      <c r="N592" s="87"/>
      <c r="O592" s="87"/>
      <c r="P592" s="87"/>
      <c r="Q592" s="87"/>
      <c r="R592" s="87"/>
      <c r="S592" s="87"/>
      <c r="T592" s="87"/>
      <c r="U592" s="87"/>
      <c r="V592" s="87"/>
      <c r="W592" s="87"/>
      <c r="X592" s="87"/>
      <c r="Y592" s="87"/>
      <c r="Z592" s="87"/>
      <c r="AA592" s="87"/>
      <c r="AB592" s="87"/>
      <c r="AC592" s="87"/>
      <c r="AD592" s="87"/>
      <c r="AE592" s="87"/>
      <c r="AF592" s="87"/>
      <c r="AG592" s="87"/>
      <c r="AH592" s="33"/>
    </row>
    <row r="593" customFormat="false" ht="12.75" hidden="false" customHeight="true" outlineLevel="0" collapsed="false">
      <c r="A593" s="87"/>
      <c r="B593" s="87"/>
      <c r="C593" s="88"/>
      <c r="D593" s="87"/>
      <c r="E593" s="87"/>
      <c r="F593" s="87"/>
      <c r="G593" s="87"/>
      <c r="H593" s="87"/>
      <c r="I593" s="87"/>
      <c r="J593" s="87"/>
      <c r="K593" s="87"/>
      <c r="L593" s="87"/>
      <c r="M593" s="87"/>
      <c r="N593" s="87"/>
      <c r="O593" s="87"/>
      <c r="P593" s="87"/>
      <c r="Q593" s="87"/>
      <c r="R593" s="87"/>
      <c r="S593" s="87"/>
      <c r="T593" s="87"/>
      <c r="U593" s="87"/>
      <c r="V593" s="87"/>
      <c r="W593" s="87"/>
      <c r="X593" s="87"/>
      <c r="Y593" s="87"/>
      <c r="Z593" s="87"/>
      <c r="AA593" s="87"/>
      <c r="AB593" s="87"/>
      <c r="AC593" s="87"/>
      <c r="AD593" s="87"/>
      <c r="AE593" s="87"/>
      <c r="AF593" s="87"/>
      <c r="AG593" s="87"/>
      <c r="AH593" s="33"/>
    </row>
    <row r="594" customFormat="false" ht="12.75" hidden="false" customHeight="true" outlineLevel="0" collapsed="false">
      <c r="A594" s="87"/>
      <c r="B594" s="87"/>
      <c r="C594" s="88"/>
      <c r="D594" s="87"/>
      <c r="E594" s="87"/>
      <c r="F594" s="87"/>
      <c r="G594" s="87"/>
      <c r="H594" s="87"/>
      <c r="I594" s="87"/>
      <c r="J594" s="87"/>
      <c r="K594" s="87"/>
      <c r="L594" s="87"/>
      <c r="M594" s="87"/>
      <c r="N594" s="87"/>
      <c r="O594" s="87"/>
      <c r="P594" s="87"/>
      <c r="Q594" s="87"/>
      <c r="R594" s="87"/>
      <c r="S594" s="87"/>
      <c r="T594" s="87"/>
      <c r="U594" s="87"/>
      <c r="V594" s="87"/>
      <c r="W594" s="87"/>
      <c r="X594" s="87"/>
      <c r="Y594" s="87"/>
      <c r="Z594" s="87"/>
      <c r="AA594" s="87"/>
      <c r="AB594" s="87"/>
      <c r="AC594" s="87"/>
      <c r="AD594" s="87"/>
      <c r="AE594" s="87"/>
      <c r="AF594" s="87"/>
      <c r="AG594" s="87"/>
      <c r="AH594" s="33"/>
    </row>
    <row r="595" customFormat="false" ht="12.75" hidden="false" customHeight="true" outlineLevel="0" collapsed="false">
      <c r="A595" s="87"/>
      <c r="B595" s="87"/>
      <c r="C595" s="88"/>
      <c r="D595" s="87"/>
      <c r="E595" s="87"/>
      <c r="F595" s="87"/>
      <c r="G595" s="87"/>
      <c r="H595" s="87"/>
      <c r="I595" s="87"/>
      <c r="J595" s="87"/>
      <c r="K595" s="87"/>
      <c r="L595" s="87"/>
      <c r="M595" s="87"/>
      <c r="N595" s="87"/>
      <c r="O595" s="87"/>
      <c r="P595" s="87"/>
      <c r="Q595" s="87"/>
      <c r="R595" s="87"/>
      <c r="S595" s="87"/>
      <c r="T595" s="87"/>
      <c r="U595" s="87"/>
      <c r="V595" s="87"/>
      <c r="W595" s="87"/>
      <c r="X595" s="87"/>
      <c r="Y595" s="87"/>
      <c r="Z595" s="87"/>
      <c r="AA595" s="87"/>
      <c r="AB595" s="87"/>
      <c r="AC595" s="87"/>
      <c r="AD595" s="87"/>
      <c r="AE595" s="87"/>
      <c r="AF595" s="87"/>
      <c r="AG595" s="87"/>
      <c r="AH595" s="33"/>
    </row>
    <row r="596" customFormat="false" ht="12.75" hidden="false" customHeight="true" outlineLevel="0" collapsed="false">
      <c r="A596" s="87"/>
      <c r="B596" s="87"/>
      <c r="C596" s="88"/>
      <c r="D596" s="87"/>
      <c r="E596" s="87"/>
      <c r="F596" s="87"/>
      <c r="G596" s="87"/>
      <c r="H596" s="87"/>
      <c r="I596" s="87"/>
      <c r="J596" s="87"/>
      <c r="K596" s="87"/>
      <c r="L596" s="87"/>
      <c r="M596" s="87"/>
      <c r="N596" s="87"/>
      <c r="O596" s="87"/>
      <c r="P596" s="87"/>
      <c r="Q596" s="87"/>
      <c r="R596" s="87"/>
      <c r="S596" s="87"/>
      <c r="T596" s="87"/>
      <c r="U596" s="87"/>
      <c r="V596" s="87"/>
      <c r="W596" s="87"/>
      <c r="X596" s="87"/>
      <c r="Y596" s="87"/>
      <c r="Z596" s="87"/>
      <c r="AA596" s="87"/>
      <c r="AB596" s="87"/>
      <c r="AC596" s="87"/>
      <c r="AD596" s="87"/>
      <c r="AE596" s="87"/>
      <c r="AF596" s="87"/>
      <c r="AG596" s="87"/>
      <c r="AH596" s="33"/>
    </row>
    <row r="597" customFormat="false" ht="12.75" hidden="false" customHeight="true" outlineLevel="0" collapsed="false">
      <c r="A597" s="87"/>
      <c r="B597" s="87"/>
      <c r="C597" s="88"/>
      <c r="D597" s="87"/>
      <c r="E597" s="87"/>
      <c r="F597" s="87"/>
      <c r="G597" s="87"/>
      <c r="H597" s="87"/>
      <c r="I597" s="87"/>
      <c r="J597" s="87"/>
      <c r="K597" s="87"/>
      <c r="L597" s="87"/>
      <c r="M597" s="87"/>
      <c r="N597" s="87"/>
      <c r="O597" s="87"/>
      <c r="P597" s="87"/>
      <c r="Q597" s="87"/>
      <c r="R597" s="87"/>
      <c r="S597" s="87"/>
      <c r="T597" s="87"/>
      <c r="U597" s="87"/>
      <c r="V597" s="87"/>
      <c r="W597" s="87"/>
      <c r="X597" s="87"/>
      <c r="Y597" s="87"/>
      <c r="Z597" s="87"/>
      <c r="AA597" s="87"/>
      <c r="AB597" s="87"/>
      <c r="AC597" s="87"/>
      <c r="AD597" s="87"/>
      <c r="AE597" s="87"/>
      <c r="AF597" s="87"/>
      <c r="AG597" s="87"/>
      <c r="AH597" s="33"/>
    </row>
    <row r="598" customFormat="false" ht="12.75" hidden="false" customHeight="true" outlineLevel="0" collapsed="false">
      <c r="A598" s="87"/>
      <c r="B598" s="87"/>
      <c r="C598" s="88"/>
      <c r="D598" s="87"/>
      <c r="E598" s="87"/>
      <c r="F598" s="87"/>
      <c r="G598" s="87"/>
      <c r="H598" s="87"/>
      <c r="I598" s="87"/>
      <c r="J598" s="87"/>
      <c r="K598" s="87"/>
      <c r="L598" s="87"/>
      <c r="M598" s="87"/>
      <c r="N598" s="87"/>
      <c r="O598" s="87"/>
      <c r="P598" s="87"/>
      <c r="Q598" s="87"/>
      <c r="R598" s="87"/>
      <c r="S598" s="87"/>
      <c r="T598" s="87"/>
      <c r="U598" s="87"/>
      <c r="V598" s="87"/>
      <c r="W598" s="87"/>
      <c r="X598" s="87"/>
      <c r="Y598" s="87"/>
      <c r="Z598" s="87"/>
      <c r="AA598" s="87"/>
      <c r="AB598" s="87"/>
      <c r="AC598" s="87"/>
      <c r="AD598" s="87"/>
      <c r="AE598" s="87"/>
      <c r="AF598" s="87"/>
      <c r="AG598" s="87"/>
      <c r="AH598" s="33"/>
    </row>
    <row r="599" customFormat="false" ht="12.75" hidden="false" customHeight="true" outlineLevel="0" collapsed="false">
      <c r="A599" s="87"/>
      <c r="B599" s="87"/>
      <c r="C599" s="88"/>
      <c r="D599" s="87"/>
      <c r="E599" s="87"/>
      <c r="F599" s="87"/>
      <c r="G599" s="87"/>
      <c r="H599" s="87"/>
      <c r="I599" s="87"/>
      <c r="J599" s="87"/>
      <c r="K599" s="87"/>
      <c r="L599" s="87"/>
      <c r="M599" s="87"/>
      <c r="N599" s="87"/>
      <c r="O599" s="87"/>
      <c r="P599" s="87"/>
      <c r="Q599" s="87"/>
      <c r="R599" s="87"/>
      <c r="S599" s="87"/>
      <c r="T599" s="87"/>
      <c r="U599" s="87"/>
      <c r="V599" s="87"/>
      <c r="W599" s="87"/>
      <c r="X599" s="87"/>
      <c r="Y599" s="87"/>
      <c r="Z599" s="87"/>
      <c r="AA599" s="87"/>
      <c r="AB599" s="87"/>
      <c r="AC599" s="87"/>
      <c r="AD599" s="87"/>
      <c r="AE599" s="87"/>
      <c r="AF599" s="87"/>
      <c r="AG599" s="87"/>
      <c r="AH599" s="33"/>
    </row>
    <row r="600" customFormat="false" ht="12.75" hidden="false" customHeight="true" outlineLevel="0" collapsed="false">
      <c r="A600" s="87"/>
      <c r="B600" s="87"/>
      <c r="C600" s="88"/>
      <c r="D600" s="87"/>
      <c r="E600" s="87"/>
      <c r="F600" s="87"/>
      <c r="G600" s="87"/>
      <c r="H600" s="87"/>
      <c r="I600" s="87"/>
      <c r="J600" s="87"/>
      <c r="K600" s="87"/>
      <c r="L600" s="87"/>
      <c r="M600" s="87"/>
      <c r="N600" s="87"/>
      <c r="O600" s="87"/>
      <c r="P600" s="87"/>
      <c r="Q600" s="87"/>
      <c r="R600" s="87"/>
      <c r="S600" s="87"/>
      <c r="T600" s="87"/>
      <c r="U600" s="87"/>
      <c r="V600" s="87"/>
      <c r="W600" s="87"/>
      <c r="X600" s="87"/>
      <c r="Y600" s="87"/>
      <c r="Z600" s="87"/>
      <c r="AA600" s="87"/>
      <c r="AB600" s="87"/>
      <c r="AC600" s="87"/>
      <c r="AD600" s="87"/>
      <c r="AE600" s="87"/>
      <c r="AF600" s="87"/>
      <c r="AG600" s="87"/>
      <c r="AH600" s="33"/>
    </row>
    <row r="601" customFormat="false" ht="12.75" hidden="false" customHeight="true" outlineLevel="0" collapsed="false">
      <c r="A601" s="87"/>
      <c r="B601" s="87"/>
      <c r="C601" s="88"/>
      <c r="D601" s="87"/>
      <c r="E601" s="87"/>
      <c r="F601" s="87"/>
      <c r="G601" s="87"/>
      <c r="H601" s="87"/>
      <c r="I601" s="87"/>
      <c r="J601" s="87"/>
      <c r="K601" s="87"/>
      <c r="L601" s="87"/>
      <c r="M601" s="87"/>
      <c r="N601" s="87"/>
      <c r="O601" s="87"/>
      <c r="P601" s="87"/>
      <c r="Q601" s="87"/>
      <c r="R601" s="87"/>
      <c r="S601" s="87"/>
      <c r="T601" s="87"/>
      <c r="U601" s="87"/>
      <c r="V601" s="87"/>
      <c r="W601" s="87"/>
      <c r="X601" s="87"/>
      <c r="Y601" s="87"/>
      <c r="Z601" s="87"/>
      <c r="AA601" s="87"/>
      <c r="AB601" s="87"/>
      <c r="AC601" s="87"/>
      <c r="AD601" s="87"/>
      <c r="AE601" s="87"/>
      <c r="AF601" s="87"/>
      <c r="AG601" s="87"/>
      <c r="AH601" s="33"/>
    </row>
    <row r="602" customFormat="false" ht="12.75" hidden="false" customHeight="true" outlineLevel="0" collapsed="false">
      <c r="A602" s="87"/>
      <c r="B602" s="87"/>
      <c r="C602" s="88"/>
      <c r="D602" s="87"/>
      <c r="E602" s="87"/>
      <c r="F602" s="87"/>
      <c r="G602" s="87"/>
      <c r="H602" s="87"/>
      <c r="I602" s="87"/>
      <c r="J602" s="87"/>
      <c r="K602" s="87"/>
      <c r="L602" s="87"/>
      <c r="M602" s="87"/>
      <c r="N602" s="87"/>
      <c r="O602" s="87"/>
      <c r="P602" s="87"/>
      <c r="Q602" s="87"/>
      <c r="R602" s="87"/>
      <c r="S602" s="87"/>
      <c r="T602" s="87"/>
      <c r="U602" s="87"/>
      <c r="V602" s="87"/>
      <c r="W602" s="87"/>
      <c r="X602" s="87"/>
      <c r="Y602" s="87"/>
      <c r="Z602" s="87"/>
      <c r="AA602" s="87"/>
      <c r="AB602" s="87"/>
      <c r="AC602" s="87"/>
      <c r="AD602" s="87"/>
      <c r="AE602" s="87"/>
      <c r="AF602" s="87"/>
      <c r="AG602" s="87"/>
      <c r="AH602" s="33"/>
    </row>
    <row r="603" customFormat="false" ht="12.75" hidden="false" customHeight="true" outlineLevel="0" collapsed="false">
      <c r="A603" s="87"/>
      <c r="B603" s="87"/>
      <c r="C603" s="88"/>
      <c r="D603" s="87"/>
      <c r="E603" s="87"/>
      <c r="F603" s="87"/>
      <c r="G603" s="87"/>
      <c r="H603" s="87"/>
      <c r="I603" s="87"/>
      <c r="J603" s="87"/>
      <c r="K603" s="87"/>
      <c r="L603" s="87"/>
      <c r="M603" s="87"/>
      <c r="N603" s="87"/>
      <c r="O603" s="87"/>
      <c r="P603" s="87"/>
      <c r="Q603" s="87"/>
      <c r="R603" s="87"/>
      <c r="S603" s="87"/>
      <c r="T603" s="87"/>
      <c r="U603" s="87"/>
      <c r="V603" s="87"/>
      <c r="W603" s="87"/>
      <c r="X603" s="87"/>
      <c r="Y603" s="87"/>
      <c r="Z603" s="87"/>
      <c r="AA603" s="87"/>
      <c r="AB603" s="87"/>
      <c r="AC603" s="87"/>
      <c r="AD603" s="87"/>
      <c r="AE603" s="87"/>
      <c r="AF603" s="87"/>
      <c r="AG603" s="87"/>
      <c r="AH603" s="33"/>
    </row>
    <row r="604" customFormat="false" ht="12.75" hidden="false" customHeight="true" outlineLevel="0" collapsed="false">
      <c r="A604" s="87"/>
      <c r="B604" s="87"/>
      <c r="C604" s="88"/>
      <c r="D604" s="87"/>
      <c r="E604" s="87"/>
      <c r="F604" s="87"/>
      <c r="G604" s="87"/>
      <c r="H604" s="87"/>
      <c r="I604" s="87"/>
      <c r="J604" s="87"/>
      <c r="K604" s="87"/>
      <c r="L604" s="87"/>
      <c r="M604" s="87"/>
      <c r="N604" s="87"/>
      <c r="O604" s="87"/>
      <c r="P604" s="87"/>
      <c r="Q604" s="87"/>
      <c r="R604" s="87"/>
      <c r="S604" s="87"/>
      <c r="T604" s="87"/>
      <c r="U604" s="87"/>
      <c r="V604" s="87"/>
      <c r="W604" s="87"/>
      <c r="X604" s="87"/>
      <c r="Y604" s="87"/>
      <c r="Z604" s="87"/>
      <c r="AA604" s="87"/>
      <c r="AB604" s="87"/>
      <c r="AC604" s="87"/>
      <c r="AD604" s="87"/>
      <c r="AE604" s="87"/>
      <c r="AF604" s="87"/>
      <c r="AG604" s="87"/>
      <c r="AH604" s="33"/>
    </row>
    <row r="605" customFormat="false" ht="12.75" hidden="false" customHeight="true" outlineLevel="0" collapsed="false">
      <c r="A605" s="87"/>
      <c r="B605" s="87"/>
      <c r="C605" s="88"/>
      <c r="D605" s="87"/>
      <c r="E605" s="87"/>
      <c r="F605" s="87"/>
      <c r="G605" s="87"/>
      <c r="H605" s="87"/>
      <c r="I605" s="87"/>
      <c r="J605" s="87"/>
      <c r="K605" s="87"/>
      <c r="L605" s="87"/>
      <c r="M605" s="87"/>
      <c r="N605" s="87"/>
      <c r="O605" s="87"/>
      <c r="P605" s="87"/>
      <c r="Q605" s="87"/>
      <c r="R605" s="87"/>
      <c r="S605" s="87"/>
      <c r="T605" s="87"/>
      <c r="U605" s="87"/>
      <c r="V605" s="87"/>
      <c r="W605" s="87"/>
      <c r="X605" s="87"/>
      <c r="Y605" s="87"/>
      <c r="Z605" s="87"/>
      <c r="AA605" s="87"/>
      <c r="AB605" s="87"/>
      <c r="AC605" s="87"/>
      <c r="AD605" s="87"/>
      <c r="AE605" s="87"/>
      <c r="AF605" s="87"/>
      <c r="AG605" s="87"/>
      <c r="AH605" s="33"/>
    </row>
    <row r="606" customFormat="false" ht="12.75" hidden="false" customHeight="true" outlineLevel="0" collapsed="false">
      <c r="A606" s="87"/>
      <c r="B606" s="87"/>
      <c r="C606" s="88"/>
      <c r="D606" s="87"/>
      <c r="E606" s="87"/>
      <c r="F606" s="87"/>
      <c r="G606" s="87"/>
      <c r="H606" s="87"/>
      <c r="I606" s="87"/>
      <c r="J606" s="87"/>
      <c r="K606" s="87"/>
      <c r="L606" s="87"/>
      <c r="M606" s="87"/>
      <c r="N606" s="87"/>
      <c r="O606" s="87"/>
      <c r="P606" s="87"/>
      <c r="Q606" s="87"/>
      <c r="R606" s="87"/>
      <c r="S606" s="87"/>
      <c r="T606" s="87"/>
      <c r="U606" s="87"/>
      <c r="V606" s="87"/>
      <c r="W606" s="87"/>
      <c r="X606" s="87"/>
      <c r="Y606" s="87"/>
      <c r="Z606" s="87"/>
      <c r="AA606" s="87"/>
      <c r="AB606" s="87"/>
      <c r="AC606" s="87"/>
      <c r="AD606" s="87"/>
      <c r="AE606" s="87"/>
      <c r="AF606" s="87"/>
      <c r="AG606" s="87"/>
      <c r="AH606" s="33"/>
    </row>
    <row r="607" customFormat="false" ht="12.75" hidden="false" customHeight="true" outlineLevel="0" collapsed="false">
      <c r="A607" s="87"/>
      <c r="B607" s="87"/>
      <c r="C607" s="88"/>
      <c r="D607" s="87"/>
      <c r="E607" s="87"/>
      <c r="F607" s="87"/>
      <c r="G607" s="87"/>
      <c r="H607" s="87"/>
      <c r="I607" s="87"/>
      <c r="J607" s="87"/>
      <c r="K607" s="87"/>
      <c r="L607" s="87"/>
      <c r="M607" s="87"/>
      <c r="N607" s="87"/>
      <c r="O607" s="87"/>
      <c r="P607" s="87"/>
      <c r="Q607" s="87"/>
      <c r="R607" s="87"/>
      <c r="S607" s="87"/>
      <c r="T607" s="87"/>
      <c r="U607" s="87"/>
      <c r="V607" s="87"/>
      <c r="W607" s="87"/>
      <c r="X607" s="87"/>
      <c r="Y607" s="87"/>
      <c r="Z607" s="87"/>
      <c r="AA607" s="87"/>
      <c r="AB607" s="87"/>
      <c r="AC607" s="87"/>
      <c r="AD607" s="87"/>
      <c r="AE607" s="87"/>
      <c r="AF607" s="87"/>
      <c r="AG607" s="87"/>
      <c r="AH607" s="33"/>
    </row>
    <row r="608" customFormat="false" ht="12.75" hidden="false" customHeight="true" outlineLevel="0" collapsed="false">
      <c r="A608" s="87"/>
      <c r="B608" s="87"/>
      <c r="C608" s="88"/>
      <c r="D608" s="87"/>
      <c r="E608" s="87"/>
      <c r="F608" s="87"/>
      <c r="G608" s="87"/>
      <c r="H608" s="87"/>
      <c r="I608" s="87"/>
      <c r="J608" s="87"/>
      <c r="K608" s="87"/>
      <c r="L608" s="87"/>
      <c r="M608" s="87"/>
      <c r="N608" s="87"/>
      <c r="O608" s="87"/>
      <c r="P608" s="87"/>
      <c r="Q608" s="87"/>
      <c r="R608" s="87"/>
      <c r="S608" s="87"/>
      <c r="T608" s="87"/>
      <c r="U608" s="87"/>
      <c r="V608" s="87"/>
      <c r="W608" s="87"/>
      <c r="X608" s="87"/>
      <c r="Y608" s="87"/>
      <c r="Z608" s="87"/>
      <c r="AA608" s="87"/>
      <c r="AB608" s="87"/>
      <c r="AC608" s="87"/>
      <c r="AD608" s="87"/>
      <c r="AE608" s="87"/>
      <c r="AF608" s="87"/>
      <c r="AG608" s="87"/>
      <c r="AH608" s="33"/>
    </row>
    <row r="609" customFormat="false" ht="12.75" hidden="false" customHeight="true" outlineLevel="0" collapsed="false">
      <c r="A609" s="87"/>
      <c r="B609" s="87"/>
      <c r="C609" s="88"/>
      <c r="D609" s="87"/>
      <c r="E609" s="87"/>
      <c r="F609" s="87"/>
      <c r="G609" s="87"/>
      <c r="H609" s="87"/>
      <c r="I609" s="87"/>
      <c r="J609" s="87"/>
      <c r="K609" s="87"/>
      <c r="L609" s="87"/>
      <c r="M609" s="87"/>
      <c r="N609" s="87"/>
      <c r="O609" s="87"/>
      <c r="P609" s="87"/>
      <c r="Q609" s="87"/>
      <c r="R609" s="87"/>
      <c r="S609" s="87"/>
      <c r="T609" s="87"/>
      <c r="U609" s="87"/>
      <c r="V609" s="87"/>
      <c r="W609" s="87"/>
      <c r="X609" s="87"/>
      <c r="Y609" s="87"/>
      <c r="Z609" s="87"/>
      <c r="AA609" s="87"/>
      <c r="AB609" s="87"/>
      <c r="AC609" s="87"/>
      <c r="AD609" s="87"/>
      <c r="AE609" s="87"/>
      <c r="AF609" s="87"/>
      <c r="AG609" s="87"/>
      <c r="AH609" s="33"/>
    </row>
    <row r="610" customFormat="false" ht="12.75" hidden="false" customHeight="true" outlineLevel="0" collapsed="false">
      <c r="A610" s="87"/>
      <c r="B610" s="87"/>
      <c r="C610" s="88"/>
      <c r="D610" s="87"/>
      <c r="E610" s="87"/>
      <c r="F610" s="87"/>
      <c r="G610" s="87"/>
      <c r="H610" s="87"/>
      <c r="I610" s="87"/>
      <c r="J610" s="87"/>
      <c r="K610" s="87"/>
      <c r="L610" s="87"/>
      <c r="M610" s="87"/>
      <c r="N610" s="87"/>
      <c r="O610" s="87"/>
      <c r="P610" s="87"/>
      <c r="Q610" s="87"/>
      <c r="R610" s="87"/>
      <c r="S610" s="87"/>
      <c r="T610" s="87"/>
      <c r="U610" s="87"/>
      <c r="V610" s="87"/>
      <c r="W610" s="87"/>
      <c r="X610" s="87"/>
      <c r="Y610" s="87"/>
      <c r="Z610" s="87"/>
      <c r="AA610" s="87"/>
      <c r="AB610" s="87"/>
      <c r="AC610" s="87"/>
      <c r="AD610" s="87"/>
      <c r="AE610" s="87"/>
      <c r="AF610" s="87"/>
      <c r="AG610" s="87"/>
      <c r="AH610" s="33"/>
    </row>
    <row r="611" customFormat="false" ht="12.75" hidden="false" customHeight="true" outlineLevel="0" collapsed="false">
      <c r="A611" s="87"/>
      <c r="B611" s="87"/>
      <c r="C611" s="88"/>
      <c r="D611" s="87"/>
      <c r="E611" s="87"/>
      <c r="F611" s="87"/>
      <c r="G611" s="87"/>
      <c r="H611" s="87"/>
      <c r="I611" s="87"/>
      <c r="J611" s="87"/>
      <c r="K611" s="87"/>
      <c r="L611" s="87"/>
      <c r="M611" s="87"/>
      <c r="N611" s="87"/>
      <c r="O611" s="87"/>
      <c r="P611" s="87"/>
      <c r="Q611" s="87"/>
      <c r="R611" s="87"/>
      <c r="S611" s="87"/>
      <c r="T611" s="87"/>
      <c r="U611" s="87"/>
      <c r="V611" s="87"/>
      <c r="W611" s="87"/>
      <c r="X611" s="87"/>
      <c r="Y611" s="87"/>
      <c r="Z611" s="87"/>
      <c r="AA611" s="87"/>
      <c r="AB611" s="87"/>
      <c r="AC611" s="87"/>
      <c r="AD611" s="87"/>
      <c r="AE611" s="87"/>
      <c r="AF611" s="87"/>
      <c r="AG611" s="87"/>
      <c r="AH611" s="33"/>
    </row>
    <row r="612" customFormat="false" ht="12.75" hidden="false" customHeight="true" outlineLevel="0" collapsed="false">
      <c r="A612" s="87"/>
      <c r="B612" s="87"/>
      <c r="C612" s="88"/>
      <c r="D612" s="87"/>
      <c r="E612" s="87"/>
      <c r="F612" s="87"/>
      <c r="G612" s="87"/>
      <c r="H612" s="87"/>
      <c r="I612" s="87"/>
      <c r="J612" s="87"/>
      <c r="K612" s="87"/>
      <c r="L612" s="87"/>
      <c r="M612" s="87"/>
      <c r="N612" s="87"/>
      <c r="O612" s="87"/>
      <c r="P612" s="87"/>
      <c r="Q612" s="87"/>
      <c r="R612" s="87"/>
      <c r="S612" s="87"/>
      <c r="T612" s="87"/>
      <c r="U612" s="87"/>
      <c r="V612" s="87"/>
      <c r="W612" s="87"/>
      <c r="X612" s="87"/>
      <c r="Y612" s="87"/>
      <c r="Z612" s="87"/>
      <c r="AA612" s="87"/>
      <c r="AB612" s="87"/>
      <c r="AC612" s="87"/>
      <c r="AD612" s="87"/>
      <c r="AE612" s="87"/>
      <c r="AF612" s="87"/>
      <c r="AG612" s="87"/>
      <c r="AH612" s="33"/>
    </row>
    <row r="613" customFormat="false" ht="12.75" hidden="false" customHeight="true" outlineLevel="0" collapsed="false">
      <c r="A613" s="87"/>
      <c r="B613" s="87"/>
      <c r="C613" s="88"/>
      <c r="D613" s="87"/>
      <c r="E613" s="87"/>
      <c r="F613" s="87"/>
      <c r="G613" s="87"/>
      <c r="H613" s="87"/>
      <c r="I613" s="87"/>
      <c r="J613" s="87"/>
      <c r="K613" s="87"/>
      <c r="L613" s="87"/>
      <c r="M613" s="87"/>
      <c r="N613" s="87"/>
      <c r="O613" s="87"/>
      <c r="P613" s="87"/>
      <c r="Q613" s="87"/>
      <c r="R613" s="87"/>
      <c r="S613" s="87"/>
      <c r="T613" s="87"/>
      <c r="U613" s="87"/>
      <c r="V613" s="87"/>
      <c r="W613" s="87"/>
      <c r="X613" s="87"/>
      <c r="Y613" s="87"/>
      <c r="Z613" s="87"/>
      <c r="AA613" s="87"/>
      <c r="AB613" s="87"/>
      <c r="AC613" s="87"/>
      <c r="AD613" s="87"/>
      <c r="AE613" s="87"/>
      <c r="AF613" s="87"/>
      <c r="AG613" s="87"/>
      <c r="AH613" s="33"/>
    </row>
    <row r="614" customFormat="false" ht="12.75" hidden="false" customHeight="true" outlineLevel="0" collapsed="false">
      <c r="A614" s="87"/>
      <c r="B614" s="87"/>
      <c r="C614" s="88"/>
      <c r="D614" s="87"/>
      <c r="E614" s="87"/>
      <c r="F614" s="87"/>
      <c r="G614" s="87"/>
      <c r="H614" s="87"/>
      <c r="I614" s="87"/>
      <c r="J614" s="87"/>
      <c r="K614" s="87"/>
      <c r="L614" s="87"/>
      <c r="M614" s="87"/>
      <c r="N614" s="87"/>
      <c r="O614" s="87"/>
      <c r="P614" s="87"/>
      <c r="Q614" s="87"/>
      <c r="R614" s="87"/>
      <c r="S614" s="87"/>
      <c r="T614" s="87"/>
      <c r="U614" s="87"/>
      <c r="V614" s="87"/>
      <c r="W614" s="87"/>
      <c r="X614" s="87"/>
      <c r="Y614" s="87"/>
      <c r="Z614" s="87"/>
      <c r="AA614" s="87"/>
      <c r="AB614" s="87"/>
      <c r="AC614" s="87"/>
      <c r="AD614" s="87"/>
      <c r="AE614" s="87"/>
      <c r="AF614" s="87"/>
      <c r="AG614" s="87"/>
      <c r="AH614" s="33"/>
    </row>
    <row r="615" customFormat="false" ht="12.75" hidden="false" customHeight="true" outlineLevel="0" collapsed="false">
      <c r="A615" s="87"/>
      <c r="B615" s="87"/>
      <c r="C615" s="88"/>
      <c r="D615" s="87"/>
      <c r="E615" s="87"/>
      <c r="F615" s="87"/>
      <c r="G615" s="87"/>
      <c r="H615" s="87"/>
      <c r="I615" s="87"/>
      <c r="J615" s="87"/>
      <c r="K615" s="87"/>
      <c r="L615" s="87"/>
      <c r="M615" s="87"/>
      <c r="N615" s="87"/>
      <c r="O615" s="87"/>
      <c r="P615" s="87"/>
      <c r="Q615" s="87"/>
      <c r="R615" s="87"/>
      <c r="S615" s="87"/>
      <c r="T615" s="87"/>
      <c r="U615" s="87"/>
      <c r="V615" s="87"/>
      <c r="W615" s="87"/>
      <c r="X615" s="87"/>
      <c r="Y615" s="87"/>
      <c r="Z615" s="87"/>
      <c r="AA615" s="87"/>
      <c r="AB615" s="87"/>
      <c r="AC615" s="87"/>
      <c r="AD615" s="87"/>
      <c r="AE615" s="87"/>
      <c r="AF615" s="87"/>
      <c r="AG615" s="87"/>
      <c r="AH615" s="33"/>
    </row>
    <row r="616" customFormat="false" ht="12.75" hidden="false" customHeight="true" outlineLevel="0" collapsed="false">
      <c r="A616" s="87"/>
      <c r="B616" s="87"/>
      <c r="C616" s="88"/>
      <c r="D616" s="87"/>
      <c r="E616" s="87"/>
      <c r="F616" s="87"/>
      <c r="G616" s="87"/>
      <c r="H616" s="87"/>
      <c r="I616" s="87"/>
      <c r="J616" s="87"/>
      <c r="K616" s="87"/>
      <c r="L616" s="87"/>
      <c r="M616" s="87"/>
      <c r="N616" s="87"/>
      <c r="O616" s="87"/>
      <c r="P616" s="87"/>
      <c r="Q616" s="87"/>
      <c r="R616" s="87"/>
      <c r="S616" s="87"/>
      <c r="T616" s="87"/>
      <c r="U616" s="87"/>
      <c r="V616" s="87"/>
      <c r="W616" s="87"/>
      <c r="X616" s="87"/>
      <c r="Y616" s="87"/>
      <c r="Z616" s="87"/>
      <c r="AA616" s="87"/>
      <c r="AB616" s="87"/>
      <c r="AC616" s="87"/>
      <c r="AD616" s="87"/>
      <c r="AE616" s="87"/>
      <c r="AF616" s="87"/>
      <c r="AG616" s="87"/>
      <c r="AH616" s="33"/>
    </row>
    <row r="617" customFormat="false" ht="12.75" hidden="false" customHeight="true" outlineLevel="0" collapsed="false">
      <c r="A617" s="87"/>
      <c r="B617" s="87"/>
      <c r="C617" s="88"/>
      <c r="D617" s="87"/>
      <c r="E617" s="87"/>
      <c r="F617" s="87"/>
      <c r="G617" s="87"/>
      <c r="H617" s="87"/>
      <c r="I617" s="87"/>
      <c r="J617" s="87"/>
      <c r="K617" s="87"/>
      <c r="L617" s="87"/>
      <c r="M617" s="87"/>
      <c r="N617" s="87"/>
      <c r="O617" s="87"/>
      <c r="P617" s="87"/>
      <c r="Q617" s="87"/>
      <c r="R617" s="87"/>
      <c r="S617" s="87"/>
      <c r="T617" s="87"/>
      <c r="U617" s="87"/>
      <c r="V617" s="87"/>
      <c r="W617" s="87"/>
      <c r="X617" s="87"/>
      <c r="Y617" s="87"/>
      <c r="Z617" s="87"/>
      <c r="AA617" s="87"/>
      <c r="AB617" s="87"/>
      <c r="AC617" s="87"/>
      <c r="AD617" s="87"/>
      <c r="AE617" s="87"/>
      <c r="AF617" s="87"/>
      <c r="AG617" s="87"/>
      <c r="AH617" s="33"/>
    </row>
    <row r="618" customFormat="false" ht="12.75" hidden="false" customHeight="true" outlineLevel="0" collapsed="false">
      <c r="A618" s="87"/>
      <c r="B618" s="87"/>
      <c r="C618" s="88"/>
      <c r="D618" s="87"/>
      <c r="E618" s="87"/>
      <c r="F618" s="87"/>
      <c r="G618" s="87"/>
      <c r="H618" s="87"/>
      <c r="I618" s="87"/>
      <c r="J618" s="87"/>
      <c r="K618" s="87"/>
      <c r="L618" s="87"/>
      <c r="M618" s="87"/>
      <c r="N618" s="87"/>
      <c r="O618" s="87"/>
      <c r="P618" s="87"/>
      <c r="Q618" s="87"/>
      <c r="R618" s="87"/>
      <c r="S618" s="87"/>
      <c r="T618" s="87"/>
      <c r="U618" s="87"/>
      <c r="V618" s="87"/>
      <c r="W618" s="87"/>
      <c r="X618" s="87"/>
      <c r="Y618" s="87"/>
      <c r="Z618" s="87"/>
      <c r="AA618" s="87"/>
      <c r="AB618" s="87"/>
      <c r="AC618" s="87"/>
      <c r="AD618" s="87"/>
      <c r="AE618" s="87"/>
      <c r="AF618" s="87"/>
      <c r="AG618" s="87"/>
      <c r="AH618" s="33"/>
    </row>
    <row r="619" customFormat="false" ht="12.75" hidden="false" customHeight="true" outlineLevel="0" collapsed="false">
      <c r="A619" s="87"/>
      <c r="B619" s="87"/>
      <c r="C619" s="88"/>
      <c r="D619" s="87"/>
      <c r="E619" s="87"/>
      <c r="F619" s="87"/>
      <c r="G619" s="87"/>
      <c r="H619" s="87"/>
      <c r="I619" s="87"/>
      <c r="J619" s="87"/>
      <c r="K619" s="87"/>
      <c r="L619" s="87"/>
      <c r="M619" s="87"/>
      <c r="N619" s="87"/>
      <c r="O619" s="87"/>
      <c r="P619" s="87"/>
      <c r="Q619" s="87"/>
      <c r="R619" s="87"/>
      <c r="S619" s="87"/>
      <c r="T619" s="87"/>
      <c r="U619" s="87"/>
      <c r="V619" s="87"/>
      <c r="W619" s="87"/>
      <c r="X619" s="87"/>
      <c r="Y619" s="87"/>
      <c r="Z619" s="87"/>
      <c r="AA619" s="87"/>
      <c r="AB619" s="87"/>
      <c r="AC619" s="87"/>
      <c r="AD619" s="87"/>
      <c r="AE619" s="87"/>
      <c r="AF619" s="87"/>
      <c r="AG619" s="87"/>
      <c r="AH619" s="33"/>
    </row>
    <row r="620" customFormat="false" ht="12.75" hidden="false" customHeight="true" outlineLevel="0" collapsed="false">
      <c r="A620" s="87"/>
      <c r="B620" s="87"/>
      <c r="C620" s="88"/>
      <c r="D620" s="87"/>
      <c r="E620" s="87"/>
      <c r="F620" s="87"/>
      <c r="G620" s="87"/>
      <c r="H620" s="87"/>
      <c r="I620" s="87"/>
      <c r="J620" s="87"/>
      <c r="K620" s="87"/>
      <c r="L620" s="87"/>
      <c r="M620" s="87"/>
      <c r="N620" s="87"/>
      <c r="O620" s="87"/>
      <c r="P620" s="87"/>
      <c r="Q620" s="87"/>
      <c r="R620" s="87"/>
      <c r="S620" s="87"/>
      <c r="T620" s="87"/>
      <c r="U620" s="87"/>
      <c r="V620" s="87"/>
      <c r="W620" s="87"/>
      <c r="X620" s="87"/>
      <c r="Y620" s="87"/>
      <c r="Z620" s="87"/>
      <c r="AA620" s="87"/>
      <c r="AB620" s="87"/>
      <c r="AC620" s="87"/>
      <c r="AD620" s="87"/>
      <c r="AE620" s="87"/>
      <c r="AF620" s="87"/>
      <c r="AG620" s="87"/>
      <c r="AH620" s="33"/>
    </row>
    <row r="621" customFormat="false" ht="12.75" hidden="false" customHeight="true" outlineLevel="0" collapsed="false">
      <c r="A621" s="87"/>
      <c r="B621" s="87"/>
      <c r="C621" s="88"/>
      <c r="D621" s="87"/>
      <c r="E621" s="87"/>
      <c r="F621" s="87"/>
      <c r="G621" s="87"/>
      <c r="H621" s="87"/>
      <c r="I621" s="87"/>
      <c r="J621" s="87"/>
      <c r="K621" s="87"/>
      <c r="L621" s="87"/>
      <c r="M621" s="87"/>
      <c r="N621" s="87"/>
      <c r="O621" s="87"/>
      <c r="P621" s="87"/>
      <c r="Q621" s="87"/>
      <c r="R621" s="87"/>
      <c r="S621" s="87"/>
      <c r="T621" s="87"/>
      <c r="U621" s="87"/>
      <c r="V621" s="87"/>
      <c r="W621" s="87"/>
      <c r="X621" s="87"/>
      <c r="Y621" s="87"/>
      <c r="Z621" s="87"/>
      <c r="AA621" s="87"/>
      <c r="AB621" s="87"/>
      <c r="AC621" s="87"/>
      <c r="AD621" s="87"/>
      <c r="AE621" s="87"/>
      <c r="AF621" s="87"/>
      <c r="AG621" s="87"/>
      <c r="AH621" s="33"/>
    </row>
    <row r="622" customFormat="false" ht="12.75" hidden="false" customHeight="true" outlineLevel="0" collapsed="false">
      <c r="A622" s="87"/>
      <c r="B622" s="87"/>
      <c r="C622" s="88"/>
      <c r="D622" s="87"/>
      <c r="E622" s="87"/>
      <c r="F622" s="87"/>
      <c r="G622" s="87"/>
      <c r="H622" s="87"/>
      <c r="I622" s="87"/>
      <c r="J622" s="87"/>
      <c r="K622" s="87"/>
      <c r="L622" s="87"/>
      <c r="M622" s="87"/>
      <c r="N622" s="87"/>
      <c r="O622" s="87"/>
      <c r="P622" s="87"/>
      <c r="Q622" s="87"/>
      <c r="R622" s="87"/>
      <c r="S622" s="87"/>
      <c r="T622" s="87"/>
      <c r="U622" s="87"/>
      <c r="V622" s="87"/>
      <c r="W622" s="87"/>
      <c r="X622" s="87"/>
      <c r="Y622" s="87"/>
      <c r="Z622" s="87"/>
      <c r="AA622" s="87"/>
      <c r="AB622" s="87"/>
      <c r="AC622" s="87"/>
      <c r="AD622" s="87"/>
      <c r="AE622" s="87"/>
      <c r="AF622" s="87"/>
      <c r="AG622" s="87"/>
      <c r="AH622" s="33"/>
    </row>
    <row r="623" customFormat="false" ht="12.75" hidden="false" customHeight="true" outlineLevel="0" collapsed="false">
      <c r="A623" s="87"/>
      <c r="B623" s="87"/>
      <c r="C623" s="88"/>
      <c r="D623" s="87"/>
      <c r="E623" s="87"/>
      <c r="F623" s="87"/>
      <c r="G623" s="87"/>
      <c r="H623" s="87"/>
      <c r="I623" s="87"/>
      <c r="J623" s="87"/>
      <c r="K623" s="87"/>
      <c r="L623" s="87"/>
      <c r="M623" s="87"/>
      <c r="N623" s="87"/>
      <c r="O623" s="87"/>
      <c r="P623" s="87"/>
      <c r="Q623" s="87"/>
      <c r="R623" s="87"/>
      <c r="S623" s="87"/>
      <c r="T623" s="87"/>
      <c r="U623" s="87"/>
      <c r="V623" s="87"/>
      <c r="W623" s="87"/>
      <c r="X623" s="87"/>
      <c r="Y623" s="87"/>
      <c r="Z623" s="87"/>
      <c r="AA623" s="87"/>
      <c r="AB623" s="87"/>
      <c r="AC623" s="87"/>
      <c r="AD623" s="87"/>
      <c r="AE623" s="87"/>
      <c r="AF623" s="87"/>
      <c r="AG623" s="87"/>
      <c r="AH623" s="33"/>
    </row>
    <row r="624" customFormat="false" ht="12.75" hidden="false" customHeight="true" outlineLevel="0" collapsed="false">
      <c r="A624" s="87"/>
      <c r="B624" s="87"/>
      <c r="C624" s="88"/>
      <c r="D624" s="87"/>
      <c r="E624" s="87"/>
      <c r="F624" s="87"/>
      <c r="G624" s="87"/>
      <c r="H624" s="87"/>
      <c r="I624" s="87"/>
      <c r="J624" s="87"/>
      <c r="K624" s="87"/>
      <c r="L624" s="87"/>
      <c r="M624" s="87"/>
      <c r="N624" s="87"/>
      <c r="O624" s="87"/>
      <c r="P624" s="87"/>
      <c r="Q624" s="87"/>
      <c r="R624" s="87"/>
      <c r="S624" s="87"/>
      <c r="T624" s="87"/>
      <c r="U624" s="87"/>
      <c r="V624" s="87"/>
      <c r="W624" s="87"/>
      <c r="X624" s="87"/>
      <c r="Y624" s="87"/>
      <c r="Z624" s="87"/>
      <c r="AA624" s="87"/>
      <c r="AB624" s="87"/>
      <c r="AC624" s="87"/>
      <c r="AD624" s="87"/>
      <c r="AE624" s="87"/>
      <c r="AF624" s="87"/>
      <c r="AG624" s="87"/>
      <c r="AH624" s="33"/>
    </row>
    <row r="625" customFormat="false" ht="12.75" hidden="false" customHeight="true" outlineLevel="0" collapsed="false">
      <c r="A625" s="87"/>
      <c r="B625" s="87"/>
      <c r="C625" s="88"/>
      <c r="D625" s="87"/>
      <c r="E625" s="87"/>
      <c r="F625" s="87"/>
      <c r="G625" s="87"/>
      <c r="H625" s="87"/>
      <c r="I625" s="87"/>
      <c r="J625" s="87"/>
      <c r="K625" s="87"/>
      <c r="L625" s="87"/>
      <c r="M625" s="87"/>
      <c r="N625" s="87"/>
      <c r="O625" s="87"/>
      <c r="P625" s="87"/>
      <c r="Q625" s="87"/>
      <c r="R625" s="87"/>
      <c r="S625" s="87"/>
      <c r="T625" s="87"/>
      <c r="U625" s="87"/>
      <c r="V625" s="87"/>
      <c r="W625" s="87"/>
      <c r="X625" s="87"/>
      <c r="Y625" s="87"/>
      <c r="Z625" s="87"/>
      <c r="AA625" s="87"/>
      <c r="AB625" s="87"/>
      <c r="AC625" s="87"/>
      <c r="AD625" s="87"/>
      <c r="AE625" s="87"/>
      <c r="AF625" s="87"/>
      <c r="AG625" s="87"/>
      <c r="AH625" s="33"/>
    </row>
    <row r="626" customFormat="false" ht="12.75" hidden="false" customHeight="true" outlineLevel="0" collapsed="false">
      <c r="A626" s="87"/>
      <c r="B626" s="87"/>
      <c r="C626" s="88"/>
      <c r="D626" s="87"/>
      <c r="E626" s="87"/>
      <c r="F626" s="87"/>
      <c r="G626" s="87"/>
      <c r="H626" s="87"/>
      <c r="I626" s="87"/>
      <c r="J626" s="87"/>
      <c r="K626" s="87"/>
      <c r="L626" s="87"/>
      <c r="M626" s="87"/>
      <c r="N626" s="87"/>
      <c r="O626" s="87"/>
      <c r="P626" s="87"/>
      <c r="Q626" s="87"/>
      <c r="R626" s="87"/>
      <c r="S626" s="87"/>
      <c r="T626" s="87"/>
      <c r="U626" s="87"/>
      <c r="V626" s="87"/>
      <c r="W626" s="87"/>
      <c r="X626" s="87"/>
      <c r="Y626" s="87"/>
      <c r="Z626" s="87"/>
      <c r="AA626" s="87"/>
      <c r="AB626" s="87"/>
      <c r="AC626" s="87"/>
      <c r="AD626" s="87"/>
      <c r="AE626" s="87"/>
      <c r="AF626" s="87"/>
      <c r="AG626" s="87"/>
      <c r="AH626" s="33"/>
    </row>
    <row r="627" customFormat="false" ht="12.75" hidden="false" customHeight="true" outlineLevel="0" collapsed="false">
      <c r="A627" s="87"/>
      <c r="B627" s="87"/>
      <c r="C627" s="88"/>
      <c r="D627" s="87"/>
      <c r="E627" s="87"/>
      <c r="F627" s="87"/>
      <c r="G627" s="87"/>
      <c r="H627" s="87"/>
      <c r="I627" s="87"/>
      <c r="J627" s="87"/>
      <c r="K627" s="87"/>
      <c r="L627" s="87"/>
      <c r="M627" s="87"/>
      <c r="N627" s="87"/>
      <c r="O627" s="87"/>
      <c r="P627" s="87"/>
      <c r="Q627" s="87"/>
      <c r="R627" s="87"/>
      <c r="S627" s="87"/>
      <c r="T627" s="87"/>
      <c r="U627" s="87"/>
      <c r="V627" s="87"/>
      <c r="W627" s="87"/>
      <c r="X627" s="87"/>
      <c r="Y627" s="87"/>
      <c r="Z627" s="87"/>
      <c r="AA627" s="87"/>
      <c r="AB627" s="87"/>
      <c r="AC627" s="87"/>
      <c r="AD627" s="87"/>
      <c r="AE627" s="87"/>
      <c r="AF627" s="87"/>
      <c r="AG627" s="87"/>
      <c r="AH627" s="33"/>
    </row>
    <row r="628" customFormat="false" ht="12.75" hidden="false" customHeight="true" outlineLevel="0" collapsed="false">
      <c r="A628" s="87"/>
      <c r="B628" s="87"/>
      <c r="C628" s="88"/>
      <c r="D628" s="87"/>
      <c r="E628" s="87"/>
      <c r="F628" s="87"/>
      <c r="G628" s="87"/>
      <c r="H628" s="87"/>
      <c r="I628" s="87"/>
      <c r="J628" s="87"/>
      <c r="K628" s="87"/>
      <c r="L628" s="87"/>
      <c r="M628" s="87"/>
      <c r="N628" s="87"/>
      <c r="O628" s="87"/>
      <c r="P628" s="87"/>
      <c r="Q628" s="87"/>
      <c r="R628" s="87"/>
      <c r="S628" s="87"/>
      <c r="T628" s="87"/>
      <c r="U628" s="87"/>
      <c r="V628" s="87"/>
      <c r="W628" s="87"/>
      <c r="X628" s="87"/>
      <c r="Y628" s="87"/>
      <c r="Z628" s="87"/>
      <c r="AA628" s="87"/>
      <c r="AB628" s="87"/>
      <c r="AC628" s="87"/>
      <c r="AD628" s="87"/>
      <c r="AE628" s="87"/>
      <c r="AF628" s="87"/>
      <c r="AG628" s="87"/>
      <c r="AH628" s="33"/>
    </row>
    <row r="629" customFormat="false" ht="12.75" hidden="false" customHeight="true" outlineLevel="0" collapsed="false">
      <c r="A629" s="87"/>
      <c r="B629" s="87"/>
      <c r="C629" s="88"/>
      <c r="D629" s="87"/>
      <c r="E629" s="87"/>
      <c r="F629" s="87"/>
      <c r="G629" s="87"/>
      <c r="H629" s="87"/>
      <c r="I629" s="87"/>
      <c r="J629" s="87"/>
      <c r="K629" s="87"/>
      <c r="L629" s="87"/>
      <c r="M629" s="87"/>
      <c r="N629" s="87"/>
      <c r="O629" s="87"/>
      <c r="P629" s="87"/>
      <c r="Q629" s="87"/>
      <c r="R629" s="87"/>
      <c r="S629" s="87"/>
      <c r="T629" s="87"/>
      <c r="U629" s="87"/>
      <c r="V629" s="87"/>
      <c r="W629" s="87"/>
      <c r="X629" s="87"/>
      <c r="Y629" s="87"/>
      <c r="Z629" s="87"/>
      <c r="AA629" s="87"/>
      <c r="AB629" s="87"/>
      <c r="AC629" s="87"/>
      <c r="AD629" s="87"/>
      <c r="AE629" s="87"/>
      <c r="AF629" s="87"/>
      <c r="AG629" s="87"/>
      <c r="AH629" s="33"/>
    </row>
    <row r="630" customFormat="false" ht="12.75" hidden="false" customHeight="true" outlineLevel="0" collapsed="false">
      <c r="A630" s="87"/>
      <c r="B630" s="87"/>
      <c r="C630" s="88"/>
      <c r="D630" s="87"/>
      <c r="E630" s="87"/>
      <c r="F630" s="87"/>
      <c r="G630" s="87"/>
      <c r="H630" s="87"/>
      <c r="I630" s="87"/>
      <c r="J630" s="87"/>
      <c r="K630" s="87"/>
      <c r="L630" s="87"/>
      <c r="M630" s="87"/>
      <c r="N630" s="87"/>
      <c r="O630" s="87"/>
      <c r="P630" s="87"/>
      <c r="Q630" s="87"/>
      <c r="R630" s="87"/>
      <c r="S630" s="87"/>
      <c r="T630" s="87"/>
      <c r="U630" s="87"/>
      <c r="V630" s="87"/>
      <c r="W630" s="87"/>
      <c r="X630" s="87"/>
      <c r="Y630" s="87"/>
      <c r="Z630" s="87"/>
      <c r="AA630" s="87"/>
      <c r="AB630" s="87"/>
      <c r="AC630" s="87"/>
      <c r="AD630" s="87"/>
      <c r="AE630" s="87"/>
      <c r="AF630" s="87"/>
      <c r="AG630" s="87"/>
      <c r="AH630" s="33"/>
    </row>
    <row r="631" customFormat="false" ht="12.75" hidden="false" customHeight="true" outlineLevel="0" collapsed="false">
      <c r="A631" s="87"/>
      <c r="B631" s="87"/>
      <c r="C631" s="88"/>
      <c r="D631" s="87"/>
      <c r="E631" s="87"/>
      <c r="F631" s="87"/>
      <c r="G631" s="87"/>
      <c r="H631" s="87"/>
      <c r="I631" s="87"/>
      <c r="J631" s="87"/>
      <c r="K631" s="87"/>
      <c r="L631" s="87"/>
      <c r="M631" s="87"/>
      <c r="N631" s="87"/>
      <c r="O631" s="87"/>
      <c r="P631" s="87"/>
      <c r="Q631" s="87"/>
      <c r="R631" s="87"/>
      <c r="S631" s="87"/>
      <c r="T631" s="87"/>
      <c r="U631" s="87"/>
      <c r="V631" s="87"/>
      <c r="W631" s="87"/>
      <c r="X631" s="87"/>
      <c r="Y631" s="87"/>
      <c r="Z631" s="87"/>
      <c r="AA631" s="87"/>
      <c r="AB631" s="87"/>
      <c r="AC631" s="87"/>
      <c r="AD631" s="87"/>
      <c r="AE631" s="87"/>
      <c r="AF631" s="87"/>
      <c r="AG631" s="87"/>
      <c r="AH631" s="33"/>
    </row>
    <row r="632" customFormat="false" ht="12.75" hidden="false" customHeight="true" outlineLevel="0" collapsed="false">
      <c r="A632" s="87"/>
      <c r="B632" s="87"/>
      <c r="C632" s="88"/>
      <c r="D632" s="87"/>
      <c r="E632" s="87"/>
      <c r="F632" s="87"/>
      <c r="G632" s="87"/>
      <c r="H632" s="87"/>
      <c r="I632" s="87"/>
      <c r="J632" s="87"/>
      <c r="K632" s="87"/>
      <c r="L632" s="87"/>
      <c r="M632" s="87"/>
      <c r="N632" s="87"/>
      <c r="O632" s="87"/>
      <c r="P632" s="87"/>
      <c r="Q632" s="87"/>
      <c r="R632" s="87"/>
      <c r="S632" s="87"/>
      <c r="T632" s="87"/>
      <c r="U632" s="87"/>
      <c r="V632" s="87"/>
      <c r="W632" s="87"/>
      <c r="X632" s="87"/>
      <c r="Y632" s="87"/>
      <c r="Z632" s="87"/>
      <c r="AA632" s="87"/>
      <c r="AB632" s="87"/>
      <c r="AC632" s="87"/>
      <c r="AD632" s="87"/>
      <c r="AE632" s="87"/>
      <c r="AF632" s="87"/>
      <c r="AG632" s="87"/>
      <c r="AH632" s="33"/>
    </row>
    <row r="633" customFormat="false" ht="12.75" hidden="false" customHeight="true" outlineLevel="0" collapsed="false">
      <c r="A633" s="87"/>
      <c r="B633" s="87"/>
      <c r="C633" s="88"/>
      <c r="D633" s="87"/>
      <c r="E633" s="87"/>
      <c r="F633" s="87"/>
      <c r="G633" s="87"/>
      <c r="H633" s="87"/>
      <c r="I633" s="87"/>
      <c r="J633" s="87"/>
      <c r="K633" s="87"/>
      <c r="L633" s="87"/>
      <c r="M633" s="87"/>
      <c r="N633" s="87"/>
      <c r="O633" s="87"/>
      <c r="P633" s="87"/>
      <c r="Q633" s="87"/>
      <c r="R633" s="87"/>
      <c r="S633" s="87"/>
      <c r="T633" s="87"/>
      <c r="U633" s="87"/>
      <c r="V633" s="87"/>
      <c r="W633" s="87"/>
      <c r="X633" s="87"/>
      <c r="Y633" s="87"/>
      <c r="Z633" s="87"/>
      <c r="AA633" s="87"/>
      <c r="AB633" s="87"/>
      <c r="AC633" s="87"/>
      <c r="AD633" s="87"/>
      <c r="AE633" s="87"/>
      <c r="AF633" s="87"/>
      <c r="AG633" s="87"/>
      <c r="AH633" s="33"/>
    </row>
    <row r="634" customFormat="false" ht="12.75" hidden="false" customHeight="true" outlineLevel="0" collapsed="false">
      <c r="A634" s="87"/>
      <c r="B634" s="87"/>
      <c r="C634" s="88"/>
      <c r="D634" s="87"/>
      <c r="E634" s="87"/>
      <c r="F634" s="87"/>
      <c r="G634" s="87"/>
      <c r="H634" s="87"/>
      <c r="I634" s="87"/>
      <c r="J634" s="87"/>
      <c r="K634" s="87"/>
      <c r="L634" s="87"/>
      <c r="M634" s="87"/>
      <c r="N634" s="87"/>
      <c r="O634" s="87"/>
      <c r="P634" s="87"/>
      <c r="Q634" s="87"/>
      <c r="R634" s="87"/>
      <c r="S634" s="87"/>
      <c r="T634" s="87"/>
      <c r="U634" s="87"/>
      <c r="V634" s="87"/>
      <c r="W634" s="87"/>
      <c r="X634" s="87"/>
      <c r="Y634" s="87"/>
      <c r="Z634" s="87"/>
      <c r="AA634" s="87"/>
      <c r="AB634" s="87"/>
      <c r="AC634" s="87"/>
      <c r="AD634" s="87"/>
      <c r="AE634" s="87"/>
      <c r="AF634" s="87"/>
      <c r="AG634" s="87"/>
      <c r="AH634" s="33"/>
    </row>
    <row r="635" customFormat="false" ht="12.75" hidden="false" customHeight="true" outlineLevel="0" collapsed="false">
      <c r="A635" s="87"/>
      <c r="B635" s="87"/>
      <c r="C635" s="88"/>
      <c r="D635" s="87"/>
      <c r="E635" s="87"/>
      <c r="F635" s="87"/>
      <c r="G635" s="87"/>
      <c r="H635" s="87"/>
      <c r="I635" s="87"/>
      <c r="J635" s="87"/>
      <c r="K635" s="87"/>
      <c r="L635" s="87"/>
      <c r="M635" s="87"/>
      <c r="N635" s="87"/>
      <c r="O635" s="87"/>
      <c r="P635" s="87"/>
      <c r="Q635" s="87"/>
      <c r="R635" s="87"/>
      <c r="S635" s="87"/>
      <c r="T635" s="87"/>
      <c r="U635" s="87"/>
      <c r="V635" s="87"/>
      <c r="W635" s="87"/>
      <c r="X635" s="87"/>
      <c r="Y635" s="87"/>
      <c r="Z635" s="87"/>
      <c r="AA635" s="87"/>
      <c r="AB635" s="87"/>
      <c r="AC635" s="87"/>
      <c r="AD635" s="87"/>
      <c r="AE635" s="87"/>
      <c r="AF635" s="87"/>
      <c r="AG635" s="87"/>
      <c r="AH635" s="33"/>
    </row>
    <row r="636" customFormat="false" ht="12.75" hidden="false" customHeight="true" outlineLevel="0" collapsed="false">
      <c r="A636" s="87"/>
      <c r="B636" s="87"/>
      <c r="C636" s="88"/>
      <c r="D636" s="87"/>
      <c r="E636" s="87"/>
      <c r="F636" s="87"/>
      <c r="G636" s="87"/>
      <c r="H636" s="87"/>
      <c r="I636" s="87"/>
      <c r="J636" s="87"/>
      <c r="K636" s="87"/>
      <c r="L636" s="87"/>
      <c r="M636" s="87"/>
      <c r="N636" s="87"/>
      <c r="O636" s="87"/>
      <c r="P636" s="87"/>
      <c r="Q636" s="87"/>
      <c r="R636" s="87"/>
      <c r="S636" s="87"/>
      <c r="T636" s="87"/>
      <c r="U636" s="87"/>
      <c r="V636" s="87"/>
      <c r="W636" s="87"/>
      <c r="X636" s="87"/>
      <c r="Y636" s="87"/>
      <c r="Z636" s="87"/>
      <c r="AA636" s="87"/>
      <c r="AB636" s="87"/>
      <c r="AC636" s="87"/>
      <c r="AD636" s="87"/>
      <c r="AE636" s="87"/>
      <c r="AF636" s="87"/>
      <c r="AG636" s="87"/>
      <c r="AH636" s="33"/>
    </row>
    <row r="637" customFormat="false" ht="12.75" hidden="false" customHeight="true" outlineLevel="0" collapsed="false">
      <c r="A637" s="87"/>
      <c r="B637" s="87"/>
      <c r="C637" s="88"/>
      <c r="D637" s="87"/>
      <c r="E637" s="87"/>
      <c r="F637" s="87"/>
      <c r="G637" s="87"/>
      <c r="H637" s="87"/>
      <c r="I637" s="87"/>
      <c r="J637" s="87"/>
      <c r="K637" s="87"/>
      <c r="L637" s="87"/>
      <c r="M637" s="87"/>
      <c r="N637" s="87"/>
      <c r="O637" s="87"/>
      <c r="P637" s="87"/>
      <c r="Q637" s="87"/>
      <c r="R637" s="87"/>
      <c r="S637" s="87"/>
      <c r="T637" s="87"/>
      <c r="U637" s="87"/>
      <c r="V637" s="87"/>
      <c r="W637" s="87"/>
      <c r="X637" s="87"/>
      <c r="Y637" s="87"/>
      <c r="Z637" s="87"/>
      <c r="AA637" s="87"/>
      <c r="AB637" s="87"/>
      <c r="AC637" s="87"/>
      <c r="AD637" s="87"/>
      <c r="AE637" s="87"/>
      <c r="AF637" s="87"/>
      <c r="AG637" s="87"/>
      <c r="AH637" s="33"/>
    </row>
    <row r="638" customFormat="false" ht="12.75" hidden="false" customHeight="true" outlineLevel="0" collapsed="false">
      <c r="A638" s="87"/>
      <c r="B638" s="87"/>
      <c r="C638" s="88"/>
      <c r="D638" s="87"/>
      <c r="E638" s="87"/>
      <c r="F638" s="87"/>
      <c r="G638" s="87"/>
      <c r="H638" s="87"/>
      <c r="I638" s="87"/>
      <c r="J638" s="87"/>
      <c r="K638" s="87"/>
      <c r="L638" s="87"/>
      <c r="M638" s="87"/>
      <c r="N638" s="87"/>
      <c r="O638" s="87"/>
      <c r="P638" s="87"/>
      <c r="Q638" s="87"/>
      <c r="R638" s="87"/>
      <c r="S638" s="87"/>
      <c r="T638" s="87"/>
      <c r="U638" s="87"/>
      <c r="V638" s="87"/>
      <c r="W638" s="87"/>
      <c r="X638" s="87"/>
      <c r="Y638" s="87"/>
      <c r="Z638" s="87"/>
      <c r="AA638" s="87"/>
      <c r="AB638" s="87"/>
      <c r="AC638" s="87"/>
      <c r="AD638" s="87"/>
      <c r="AE638" s="87"/>
      <c r="AF638" s="87"/>
      <c r="AG638" s="87"/>
      <c r="AH638" s="33"/>
    </row>
    <row r="639" customFormat="false" ht="12.75" hidden="false" customHeight="true" outlineLevel="0" collapsed="false">
      <c r="A639" s="87"/>
      <c r="B639" s="87"/>
      <c r="C639" s="88"/>
      <c r="D639" s="87"/>
      <c r="E639" s="87"/>
      <c r="F639" s="87"/>
      <c r="G639" s="87"/>
      <c r="H639" s="87"/>
      <c r="I639" s="87"/>
      <c r="J639" s="87"/>
      <c r="K639" s="87"/>
      <c r="L639" s="87"/>
      <c r="M639" s="87"/>
      <c r="N639" s="87"/>
      <c r="O639" s="87"/>
      <c r="P639" s="87"/>
      <c r="Q639" s="87"/>
      <c r="R639" s="87"/>
      <c r="S639" s="87"/>
      <c r="T639" s="87"/>
      <c r="U639" s="87"/>
      <c r="V639" s="87"/>
      <c r="W639" s="87"/>
      <c r="X639" s="87"/>
      <c r="Y639" s="87"/>
      <c r="Z639" s="87"/>
      <c r="AA639" s="87"/>
      <c r="AB639" s="87"/>
      <c r="AC639" s="87"/>
      <c r="AD639" s="87"/>
      <c r="AE639" s="87"/>
      <c r="AF639" s="87"/>
      <c r="AG639" s="87"/>
      <c r="AH639" s="33"/>
    </row>
    <row r="640" customFormat="false" ht="12.75" hidden="false" customHeight="true" outlineLevel="0" collapsed="false">
      <c r="A640" s="87"/>
      <c r="B640" s="87"/>
      <c r="C640" s="88"/>
      <c r="D640" s="87"/>
      <c r="E640" s="87"/>
      <c r="F640" s="87"/>
      <c r="G640" s="87"/>
      <c r="H640" s="87"/>
      <c r="I640" s="87"/>
      <c r="J640" s="87"/>
      <c r="K640" s="87"/>
      <c r="L640" s="87"/>
      <c r="M640" s="87"/>
      <c r="N640" s="87"/>
      <c r="O640" s="87"/>
      <c r="P640" s="87"/>
      <c r="Q640" s="87"/>
      <c r="R640" s="87"/>
      <c r="S640" s="87"/>
      <c r="T640" s="87"/>
      <c r="U640" s="87"/>
      <c r="V640" s="87"/>
      <c r="W640" s="87"/>
      <c r="X640" s="87"/>
      <c r="Y640" s="87"/>
      <c r="Z640" s="87"/>
      <c r="AA640" s="87"/>
      <c r="AB640" s="87"/>
      <c r="AC640" s="87"/>
      <c r="AD640" s="87"/>
      <c r="AE640" s="87"/>
      <c r="AF640" s="87"/>
      <c r="AG640" s="87"/>
      <c r="AH640" s="33"/>
    </row>
    <row r="641" customFormat="false" ht="12.75" hidden="false" customHeight="true" outlineLevel="0" collapsed="false">
      <c r="A641" s="87"/>
      <c r="B641" s="87"/>
      <c r="C641" s="88"/>
      <c r="D641" s="87"/>
      <c r="E641" s="87"/>
      <c r="F641" s="87"/>
      <c r="G641" s="87"/>
      <c r="H641" s="87"/>
      <c r="I641" s="87"/>
      <c r="J641" s="87"/>
      <c r="K641" s="87"/>
      <c r="L641" s="87"/>
      <c r="M641" s="87"/>
      <c r="N641" s="87"/>
      <c r="O641" s="87"/>
      <c r="P641" s="87"/>
      <c r="Q641" s="87"/>
      <c r="R641" s="87"/>
      <c r="S641" s="87"/>
      <c r="T641" s="87"/>
      <c r="U641" s="87"/>
      <c r="V641" s="87"/>
      <c r="W641" s="87"/>
      <c r="X641" s="87"/>
      <c r="Y641" s="87"/>
      <c r="Z641" s="87"/>
      <c r="AA641" s="87"/>
      <c r="AB641" s="87"/>
      <c r="AC641" s="87"/>
      <c r="AD641" s="87"/>
      <c r="AE641" s="87"/>
      <c r="AF641" s="87"/>
      <c r="AG641" s="87"/>
      <c r="AH641" s="33"/>
    </row>
    <row r="642" customFormat="false" ht="12.75" hidden="false" customHeight="true" outlineLevel="0" collapsed="false">
      <c r="A642" s="87"/>
      <c r="B642" s="87"/>
      <c r="C642" s="88"/>
      <c r="D642" s="87"/>
      <c r="E642" s="87"/>
      <c r="F642" s="87"/>
      <c r="G642" s="87"/>
      <c r="H642" s="87"/>
      <c r="I642" s="87"/>
      <c r="J642" s="87"/>
      <c r="K642" s="87"/>
      <c r="L642" s="87"/>
      <c r="M642" s="87"/>
      <c r="N642" s="87"/>
      <c r="O642" s="87"/>
      <c r="P642" s="87"/>
      <c r="Q642" s="87"/>
      <c r="R642" s="87"/>
      <c r="S642" s="87"/>
      <c r="T642" s="87"/>
      <c r="U642" s="87"/>
      <c r="V642" s="87"/>
      <c r="W642" s="87"/>
      <c r="X642" s="87"/>
      <c r="Y642" s="87"/>
      <c r="Z642" s="87"/>
      <c r="AA642" s="87"/>
      <c r="AB642" s="87"/>
      <c r="AC642" s="87"/>
      <c r="AD642" s="87"/>
      <c r="AE642" s="87"/>
      <c r="AF642" s="87"/>
      <c r="AG642" s="87"/>
      <c r="AH642" s="33"/>
    </row>
    <row r="643" customFormat="false" ht="12.75" hidden="false" customHeight="true" outlineLevel="0" collapsed="false">
      <c r="A643" s="87"/>
      <c r="B643" s="87"/>
      <c r="C643" s="88"/>
      <c r="D643" s="87"/>
      <c r="E643" s="87"/>
      <c r="F643" s="87"/>
      <c r="G643" s="87"/>
      <c r="H643" s="87"/>
      <c r="I643" s="87"/>
      <c r="J643" s="87"/>
      <c r="K643" s="87"/>
      <c r="L643" s="87"/>
      <c r="M643" s="87"/>
      <c r="N643" s="87"/>
      <c r="O643" s="87"/>
      <c r="P643" s="87"/>
      <c r="Q643" s="87"/>
      <c r="R643" s="87"/>
      <c r="S643" s="87"/>
      <c r="T643" s="87"/>
      <c r="U643" s="87"/>
      <c r="V643" s="87"/>
      <c r="W643" s="87"/>
      <c r="X643" s="87"/>
      <c r="Y643" s="87"/>
      <c r="Z643" s="87"/>
      <c r="AA643" s="87"/>
      <c r="AB643" s="87"/>
      <c r="AC643" s="87"/>
      <c r="AD643" s="87"/>
      <c r="AE643" s="87"/>
      <c r="AF643" s="87"/>
      <c r="AG643" s="87"/>
      <c r="AH643" s="33"/>
    </row>
    <row r="644" customFormat="false" ht="12.75" hidden="false" customHeight="true" outlineLevel="0" collapsed="false">
      <c r="A644" s="87"/>
      <c r="B644" s="87"/>
      <c r="C644" s="88"/>
      <c r="D644" s="87"/>
      <c r="E644" s="87"/>
      <c r="F644" s="87"/>
      <c r="G644" s="87"/>
      <c r="H644" s="87"/>
      <c r="I644" s="87"/>
      <c r="J644" s="87"/>
      <c r="K644" s="87"/>
      <c r="L644" s="87"/>
      <c r="M644" s="87"/>
      <c r="N644" s="87"/>
      <c r="O644" s="87"/>
      <c r="P644" s="87"/>
      <c r="Q644" s="87"/>
      <c r="R644" s="87"/>
      <c r="S644" s="87"/>
      <c r="T644" s="87"/>
      <c r="U644" s="87"/>
      <c r="V644" s="87"/>
      <c r="W644" s="87"/>
      <c r="X644" s="87"/>
      <c r="Y644" s="87"/>
      <c r="Z644" s="87"/>
      <c r="AA644" s="87"/>
      <c r="AB644" s="87"/>
      <c r="AC644" s="87"/>
      <c r="AD644" s="87"/>
      <c r="AE644" s="87"/>
      <c r="AF644" s="87"/>
      <c r="AG644" s="87"/>
      <c r="AH644" s="33"/>
    </row>
    <row r="645" customFormat="false" ht="12.75" hidden="false" customHeight="true" outlineLevel="0" collapsed="false">
      <c r="A645" s="87"/>
      <c r="B645" s="87"/>
      <c r="C645" s="88"/>
      <c r="D645" s="87"/>
      <c r="E645" s="87"/>
      <c r="F645" s="87"/>
      <c r="G645" s="87"/>
      <c r="H645" s="87"/>
      <c r="I645" s="87"/>
      <c r="J645" s="87"/>
      <c r="K645" s="87"/>
      <c r="L645" s="87"/>
      <c r="M645" s="87"/>
      <c r="N645" s="87"/>
      <c r="O645" s="87"/>
      <c r="P645" s="87"/>
      <c r="Q645" s="87"/>
      <c r="R645" s="87"/>
      <c r="S645" s="87"/>
      <c r="T645" s="87"/>
      <c r="U645" s="87"/>
      <c r="V645" s="87"/>
      <c r="W645" s="87"/>
      <c r="X645" s="87"/>
      <c r="Y645" s="87"/>
      <c r="Z645" s="87"/>
      <c r="AA645" s="87"/>
      <c r="AB645" s="87"/>
      <c r="AC645" s="87"/>
      <c r="AD645" s="87"/>
      <c r="AE645" s="87"/>
      <c r="AF645" s="87"/>
      <c r="AG645" s="87"/>
      <c r="AH645" s="33"/>
    </row>
    <row r="646" customFormat="false" ht="12.75" hidden="false" customHeight="true" outlineLevel="0" collapsed="false">
      <c r="A646" s="87"/>
      <c r="B646" s="87"/>
      <c r="C646" s="88"/>
      <c r="D646" s="87"/>
      <c r="E646" s="87"/>
      <c r="F646" s="87"/>
      <c r="G646" s="87"/>
      <c r="H646" s="87"/>
      <c r="I646" s="87"/>
      <c r="J646" s="87"/>
      <c r="K646" s="87"/>
      <c r="L646" s="87"/>
      <c r="M646" s="87"/>
      <c r="N646" s="87"/>
      <c r="O646" s="87"/>
      <c r="P646" s="87"/>
      <c r="Q646" s="87"/>
      <c r="R646" s="87"/>
      <c r="S646" s="87"/>
      <c r="T646" s="87"/>
      <c r="U646" s="87"/>
      <c r="V646" s="87"/>
      <c r="W646" s="87"/>
      <c r="X646" s="87"/>
      <c r="Y646" s="87"/>
      <c r="Z646" s="87"/>
      <c r="AA646" s="87"/>
      <c r="AB646" s="87"/>
      <c r="AC646" s="87"/>
      <c r="AD646" s="87"/>
      <c r="AE646" s="87"/>
      <c r="AF646" s="87"/>
      <c r="AG646" s="87"/>
      <c r="AH646" s="33"/>
    </row>
    <row r="647" customFormat="false" ht="12.75" hidden="false" customHeight="true" outlineLevel="0" collapsed="false">
      <c r="A647" s="87"/>
      <c r="B647" s="87"/>
      <c r="C647" s="88"/>
      <c r="D647" s="87"/>
      <c r="E647" s="87"/>
      <c r="F647" s="87"/>
      <c r="G647" s="87"/>
      <c r="H647" s="87"/>
      <c r="I647" s="87"/>
      <c r="J647" s="87"/>
      <c r="K647" s="87"/>
      <c r="L647" s="87"/>
      <c r="M647" s="87"/>
      <c r="N647" s="87"/>
      <c r="O647" s="87"/>
      <c r="P647" s="87"/>
      <c r="Q647" s="87"/>
      <c r="R647" s="87"/>
      <c r="S647" s="87"/>
      <c r="T647" s="87"/>
      <c r="U647" s="87"/>
      <c r="V647" s="87"/>
      <c r="W647" s="87"/>
      <c r="X647" s="87"/>
      <c r="Y647" s="87"/>
      <c r="Z647" s="87"/>
      <c r="AA647" s="87"/>
      <c r="AB647" s="87"/>
      <c r="AC647" s="87"/>
      <c r="AD647" s="87"/>
      <c r="AE647" s="87"/>
      <c r="AF647" s="87"/>
      <c r="AG647" s="87"/>
      <c r="AH647" s="33"/>
    </row>
    <row r="648" customFormat="false" ht="12.75" hidden="false" customHeight="true" outlineLevel="0" collapsed="false">
      <c r="A648" s="87"/>
      <c r="B648" s="87"/>
      <c r="C648" s="88"/>
      <c r="D648" s="87"/>
      <c r="E648" s="87"/>
      <c r="F648" s="87"/>
      <c r="G648" s="87"/>
      <c r="H648" s="87"/>
      <c r="I648" s="87"/>
      <c r="J648" s="87"/>
      <c r="K648" s="87"/>
      <c r="L648" s="87"/>
      <c r="M648" s="87"/>
      <c r="N648" s="87"/>
      <c r="O648" s="87"/>
      <c r="P648" s="87"/>
      <c r="Q648" s="87"/>
      <c r="R648" s="87"/>
      <c r="S648" s="87"/>
      <c r="T648" s="87"/>
      <c r="U648" s="87"/>
      <c r="V648" s="87"/>
      <c r="W648" s="87"/>
      <c r="X648" s="87"/>
      <c r="Y648" s="87"/>
      <c r="Z648" s="87"/>
      <c r="AA648" s="87"/>
      <c r="AB648" s="87"/>
      <c r="AC648" s="87"/>
      <c r="AD648" s="87"/>
      <c r="AE648" s="87"/>
      <c r="AF648" s="87"/>
      <c r="AG648" s="87"/>
      <c r="AH648" s="33"/>
    </row>
    <row r="649" customFormat="false" ht="12.75" hidden="false" customHeight="true" outlineLevel="0" collapsed="false">
      <c r="A649" s="87"/>
      <c r="B649" s="87"/>
      <c r="C649" s="88"/>
      <c r="D649" s="87"/>
      <c r="E649" s="87"/>
      <c r="F649" s="87"/>
      <c r="G649" s="87"/>
      <c r="H649" s="87"/>
      <c r="I649" s="87"/>
      <c r="J649" s="87"/>
      <c r="K649" s="87"/>
      <c r="L649" s="87"/>
      <c r="M649" s="87"/>
      <c r="N649" s="87"/>
      <c r="O649" s="87"/>
      <c r="P649" s="87"/>
      <c r="Q649" s="87"/>
      <c r="R649" s="87"/>
      <c r="S649" s="87"/>
      <c r="T649" s="87"/>
      <c r="U649" s="87"/>
      <c r="V649" s="87"/>
      <c r="W649" s="87"/>
      <c r="X649" s="87"/>
      <c r="Y649" s="87"/>
      <c r="Z649" s="87"/>
      <c r="AA649" s="87"/>
      <c r="AB649" s="87"/>
      <c r="AC649" s="87"/>
      <c r="AD649" s="87"/>
      <c r="AE649" s="87"/>
      <c r="AF649" s="87"/>
      <c r="AG649" s="87"/>
      <c r="AH649" s="33"/>
    </row>
    <row r="650" customFormat="false" ht="12.75" hidden="false" customHeight="true" outlineLevel="0" collapsed="false">
      <c r="A650" s="87"/>
      <c r="B650" s="87"/>
      <c r="C650" s="88"/>
      <c r="D650" s="87"/>
      <c r="E650" s="87"/>
      <c r="F650" s="87"/>
      <c r="G650" s="87"/>
      <c r="H650" s="87"/>
      <c r="I650" s="87"/>
      <c r="J650" s="87"/>
      <c r="K650" s="87"/>
      <c r="L650" s="87"/>
      <c r="M650" s="87"/>
      <c r="N650" s="87"/>
      <c r="O650" s="87"/>
      <c r="P650" s="87"/>
      <c r="Q650" s="87"/>
      <c r="R650" s="87"/>
      <c r="S650" s="87"/>
      <c r="T650" s="87"/>
      <c r="U650" s="87"/>
      <c r="V650" s="87"/>
      <c r="W650" s="87"/>
      <c r="X650" s="87"/>
      <c r="Y650" s="87"/>
      <c r="Z650" s="87"/>
      <c r="AA650" s="87"/>
      <c r="AB650" s="87"/>
      <c r="AC650" s="87"/>
      <c r="AD650" s="87"/>
      <c r="AE650" s="87"/>
      <c r="AF650" s="87"/>
      <c r="AG650" s="87"/>
      <c r="AH650" s="33"/>
    </row>
    <row r="651" customFormat="false" ht="12.75" hidden="false" customHeight="true" outlineLevel="0" collapsed="false">
      <c r="A651" s="87"/>
      <c r="B651" s="87"/>
      <c r="C651" s="88"/>
      <c r="D651" s="87"/>
      <c r="E651" s="87"/>
      <c r="F651" s="87"/>
      <c r="G651" s="87"/>
      <c r="H651" s="87"/>
      <c r="I651" s="87"/>
      <c r="J651" s="87"/>
      <c r="K651" s="87"/>
      <c r="L651" s="87"/>
      <c r="M651" s="87"/>
      <c r="N651" s="87"/>
      <c r="O651" s="87"/>
      <c r="P651" s="87"/>
      <c r="Q651" s="87"/>
      <c r="R651" s="87"/>
      <c r="S651" s="87"/>
      <c r="T651" s="87"/>
      <c r="U651" s="87"/>
      <c r="V651" s="87"/>
      <c r="W651" s="87"/>
      <c r="X651" s="87"/>
      <c r="Y651" s="87"/>
      <c r="Z651" s="87"/>
      <c r="AA651" s="87"/>
      <c r="AB651" s="87"/>
      <c r="AC651" s="87"/>
      <c r="AD651" s="87"/>
      <c r="AE651" s="87"/>
      <c r="AF651" s="87"/>
      <c r="AG651" s="87"/>
      <c r="AH651" s="33"/>
    </row>
    <row r="652" customFormat="false" ht="12.75" hidden="false" customHeight="true" outlineLevel="0" collapsed="false">
      <c r="A652" s="87"/>
      <c r="B652" s="87"/>
      <c r="C652" s="88"/>
      <c r="D652" s="87"/>
      <c r="E652" s="87"/>
      <c r="F652" s="87"/>
      <c r="G652" s="87"/>
      <c r="H652" s="87"/>
      <c r="I652" s="87"/>
      <c r="J652" s="87"/>
      <c r="K652" s="87"/>
      <c r="L652" s="87"/>
      <c r="M652" s="87"/>
      <c r="N652" s="87"/>
      <c r="O652" s="87"/>
      <c r="P652" s="87"/>
      <c r="Q652" s="87"/>
      <c r="R652" s="87"/>
      <c r="S652" s="87"/>
      <c r="T652" s="87"/>
      <c r="U652" s="87"/>
      <c r="V652" s="87"/>
      <c r="W652" s="87"/>
      <c r="X652" s="87"/>
      <c r="Y652" s="87"/>
      <c r="Z652" s="87"/>
      <c r="AA652" s="87"/>
      <c r="AB652" s="87"/>
      <c r="AC652" s="87"/>
      <c r="AD652" s="87"/>
      <c r="AE652" s="87"/>
      <c r="AF652" s="87"/>
      <c r="AG652" s="87"/>
      <c r="AH652" s="33"/>
    </row>
    <row r="653" customFormat="false" ht="12.75" hidden="false" customHeight="true" outlineLevel="0" collapsed="false">
      <c r="A653" s="87"/>
      <c r="B653" s="87"/>
      <c r="C653" s="88"/>
      <c r="D653" s="87"/>
      <c r="E653" s="87"/>
      <c r="F653" s="87"/>
      <c r="G653" s="87"/>
      <c r="H653" s="87"/>
      <c r="I653" s="87"/>
      <c r="J653" s="87"/>
      <c r="K653" s="87"/>
      <c r="L653" s="87"/>
      <c r="M653" s="87"/>
      <c r="N653" s="87"/>
      <c r="O653" s="87"/>
      <c r="P653" s="87"/>
      <c r="Q653" s="87"/>
      <c r="R653" s="87"/>
      <c r="S653" s="87"/>
      <c r="T653" s="87"/>
      <c r="U653" s="87"/>
      <c r="V653" s="87"/>
      <c r="W653" s="87"/>
      <c r="X653" s="87"/>
      <c r="Y653" s="87"/>
      <c r="Z653" s="87"/>
      <c r="AA653" s="87"/>
      <c r="AB653" s="87"/>
      <c r="AC653" s="87"/>
      <c r="AD653" s="87"/>
      <c r="AE653" s="87"/>
      <c r="AF653" s="87"/>
      <c r="AG653" s="87"/>
      <c r="AH653" s="33"/>
    </row>
    <row r="654" customFormat="false" ht="12.75" hidden="false" customHeight="true" outlineLevel="0" collapsed="false">
      <c r="A654" s="87"/>
      <c r="B654" s="87"/>
      <c r="C654" s="88"/>
      <c r="D654" s="87"/>
      <c r="E654" s="87"/>
      <c r="F654" s="87"/>
      <c r="G654" s="87"/>
      <c r="H654" s="87"/>
      <c r="I654" s="87"/>
      <c r="J654" s="87"/>
      <c r="K654" s="87"/>
      <c r="L654" s="87"/>
      <c r="M654" s="87"/>
      <c r="N654" s="87"/>
      <c r="O654" s="87"/>
      <c r="P654" s="87"/>
      <c r="Q654" s="87"/>
      <c r="R654" s="87"/>
      <c r="S654" s="87"/>
      <c r="T654" s="87"/>
      <c r="U654" s="87"/>
      <c r="V654" s="87"/>
      <c r="W654" s="87"/>
      <c r="X654" s="87"/>
      <c r="Y654" s="87"/>
      <c r="Z654" s="87"/>
      <c r="AA654" s="87"/>
      <c r="AB654" s="87"/>
      <c r="AC654" s="87"/>
      <c r="AD654" s="87"/>
      <c r="AE654" s="87"/>
      <c r="AF654" s="87"/>
      <c r="AG654" s="87"/>
      <c r="AH654" s="33"/>
    </row>
    <row r="655" customFormat="false" ht="12.75" hidden="false" customHeight="true" outlineLevel="0" collapsed="false">
      <c r="A655" s="87"/>
      <c r="B655" s="87"/>
      <c r="C655" s="88"/>
      <c r="D655" s="87"/>
      <c r="E655" s="87"/>
      <c r="F655" s="87"/>
      <c r="G655" s="87"/>
      <c r="H655" s="87"/>
      <c r="I655" s="87"/>
      <c r="J655" s="87"/>
      <c r="K655" s="87"/>
      <c r="L655" s="87"/>
      <c r="M655" s="87"/>
      <c r="N655" s="87"/>
      <c r="O655" s="87"/>
      <c r="P655" s="87"/>
      <c r="Q655" s="87"/>
      <c r="R655" s="87"/>
      <c r="S655" s="87"/>
      <c r="T655" s="87"/>
      <c r="U655" s="87"/>
      <c r="V655" s="87"/>
      <c r="W655" s="87"/>
      <c r="X655" s="87"/>
      <c r="Y655" s="87"/>
      <c r="Z655" s="87"/>
      <c r="AA655" s="87"/>
      <c r="AB655" s="87"/>
      <c r="AC655" s="87"/>
      <c r="AD655" s="87"/>
      <c r="AE655" s="87"/>
      <c r="AF655" s="87"/>
      <c r="AG655" s="87"/>
      <c r="AH655" s="33"/>
    </row>
    <row r="656" customFormat="false" ht="12.75" hidden="false" customHeight="true" outlineLevel="0" collapsed="false">
      <c r="A656" s="87"/>
      <c r="B656" s="87"/>
      <c r="C656" s="88"/>
      <c r="D656" s="87"/>
      <c r="E656" s="87"/>
      <c r="F656" s="87"/>
      <c r="G656" s="87"/>
      <c r="H656" s="87"/>
      <c r="I656" s="87"/>
      <c r="J656" s="87"/>
      <c r="K656" s="87"/>
      <c r="L656" s="87"/>
      <c r="M656" s="87"/>
      <c r="N656" s="87"/>
      <c r="O656" s="87"/>
      <c r="P656" s="87"/>
      <c r="Q656" s="87"/>
      <c r="R656" s="87"/>
      <c r="S656" s="87"/>
      <c r="T656" s="87"/>
      <c r="U656" s="87"/>
      <c r="V656" s="87"/>
      <c r="W656" s="87"/>
      <c r="X656" s="87"/>
      <c r="Y656" s="87"/>
      <c r="Z656" s="87"/>
      <c r="AA656" s="87"/>
      <c r="AB656" s="87"/>
      <c r="AC656" s="87"/>
      <c r="AD656" s="87"/>
      <c r="AE656" s="87"/>
      <c r="AF656" s="87"/>
      <c r="AG656" s="87"/>
      <c r="AH656" s="33"/>
    </row>
    <row r="657" customFormat="false" ht="12.75" hidden="false" customHeight="true" outlineLevel="0" collapsed="false">
      <c r="A657" s="87"/>
      <c r="B657" s="87"/>
      <c r="C657" s="88"/>
      <c r="D657" s="87"/>
      <c r="E657" s="87"/>
      <c r="F657" s="87"/>
      <c r="G657" s="87"/>
      <c r="H657" s="87"/>
      <c r="I657" s="87"/>
      <c r="J657" s="87"/>
      <c r="K657" s="87"/>
      <c r="L657" s="87"/>
      <c r="M657" s="87"/>
      <c r="N657" s="87"/>
      <c r="O657" s="87"/>
      <c r="P657" s="87"/>
      <c r="Q657" s="87"/>
      <c r="R657" s="87"/>
      <c r="S657" s="87"/>
      <c r="T657" s="87"/>
      <c r="U657" s="87"/>
      <c r="V657" s="87"/>
      <c r="W657" s="87"/>
      <c r="X657" s="87"/>
      <c r="Y657" s="87"/>
      <c r="Z657" s="87"/>
      <c r="AA657" s="87"/>
      <c r="AB657" s="87"/>
      <c r="AC657" s="87"/>
      <c r="AD657" s="87"/>
      <c r="AE657" s="87"/>
      <c r="AF657" s="87"/>
      <c r="AG657" s="87"/>
      <c r="AH657" s="33"/>
    </row>
    <row r="658" customFormat="false" ht="12.75" hidden="false" customHeight="true" outlineLevel="0" collapsed="false">
      <c r="A658" s="87"/>
      <c r="B658" s="87"/>
      <c r="C658" s="88"/>
      <c r="D658" s="87"/>
      <c r="E658" s="87"/>
      <c r="F658" s="87"/>
      <c r="G658" s="87"/>
      <c r="H658" s="87"/>
      <c r="I658" s="87"/>
      <c r="J658" s="87"/>
      <c r="K658" s="87"/>
      <c r="L658" s="87"/>
      <c r="M658" s="87"/>
      <c r="N658" s="87"/>
      <c r="O658" s="87"/>
      <c r="P658" s="87"/>
      <c r="Q658" s="87"/>
      <c r="R658" s="87"/>
      <c r="S658" s="87"/>
      <c r="T658" s="87"/>
      <c r="U658" s="87"/>
      <c r="V658" s="87"/>
      <c r="W658" s="87"/>
      <c r="X658" s="87"/>
      <c r="Y658" s="87"/>
      <c r="Z658" s="87"/>
      <c r="AA658" s="87"/>
      <c r="AB658" s="87"/>
      <c r="AC658" s="87"/>
      <c r="AD658" s="87"/>
      <c r="AE658" s="87"/>
      <c r="AF658" s="87"/>
      <c r="AG658" s="87"/>
      <c r="AH658" s="33"/>
    </row>
    <row r="659" customFormat="false" ht="12.75" hidden="false" customHeight="true" outlineLevel="0" collapsed="false">
      <c r="A659" s="87"/>
      <c r="B659" s="87"/>
      <c r="C659" s="88"/>
      <c r="D659" s="87"/>
      <c r="E659" s="87"/>
      <c r="F659" s="87"/>
      <c r="G659" s="87"/>
      <c r="H659" s="87"/>
      <c r="I659" s="87"/>
      <c r="J659" s="87"/>
      <c r="K659" s="87"/>
      <c r="L659" s="87"/>
      <c r="M659" s="87"/>
      <c r="N659" s="87"/>
      <c r="O659" s="87"/>
      <c r="P659" s="87"/>
      <c r="Q659" s="87"/>
      <c r="R659" s="87"/>
      <c r="S659" s="87"/>
      <c r="T659" s="87"/>
      <c r="U659" s="87"/>
      <c r="V659" s="87"/>
      <c r="W659" s="87"/>
      <c r="X659" s="87"/>
      <c r="Y659" s="87"/>
      <c r="Z659" s="87"/>
      <c r="AA659" s="87"/>
      <c r="AB659" s="87"/>
      <c r="AC659" s="87"/>
      <c r="AD659" s="87"/>
      <c r="AE659" s="87"/>
      <c r="AF659" s="87"/>
      <c r="AG659" s="87"/>
      <c r="AH659" s="33"/>
    </row>
    <row r="660" customFormat="false" ht="12.75" hidden="false" customHeight="true" outlineLevel="0" collapsed="false">
      <c r="A660" s="87"/>
      <c r="B660" s="87"/>
      <c r="C660" s="88"/>
      <c r="D660" s="87"/>
      <c r="E660" s="87"/>
      <c r="F660" s="87"/>
      <c r="G660" s="87"/>
      <c r="H660" s="87"/>
      <c r="I660" s="87"/>
      <c r="J660" s="87"/>
      <c r="K660" s="87"/>
      <c r="L660" s="87"/>
      <c r="M660" s="87"/>
      <c r="N660" s="87"/>
      <c r="O660" s="87"/>
      <c r="P660" s="87"/>
      <c r="Q660" s="87"/>
      <c r="R660" s="87"/>
      <c r="S660" s="87"/>
      <c r="T660" s="87"/>
      <c r="U660" s="87"/>
      <c r="V660" s="87"/>
      <c r="W660" s="87"/>
      <c r="X660" s="87"/>
      <c r="Y660" s="87"/>
      <c r="Z660" s="87"/>
      <c r="AA660" s="87"/>
      <c r="AB660" s="87"/>
      <c r="AC660" s="87"/>
      <c r="AD660" s="87"/>
      <c r="AE660" s="87"/>
      <c r="AF660" s="87"/>
      <c r="AG660" s="87"/>
      <c r="AH660" s="33"/>
    </row>
    <row r="661" customFormat="false" ht="12.75" hidden="false" customHeight="true" outlineLevel="0" collapsed="false">
      <c r="A661" s="87"/>
      <c r="B661" s="87"/>
      <c r="C661" s="88"/>
      <c r="D661" s="87"/>
      <c r="E661" s="87"/>
      <c r="F661" s="87"/>
      <c r="G661" s="87"/>
      <c r="H661" s="87"/>
      <c r="I661" s="87"/>
      <c r="J661" s="87"/>
      <c r="K661" s="87"/>
      <c r="L661" s="87"/>
      <c r="M661" s="87"/>
      <c r="N661" s="87"/>
      <c r="O661" s="87"/>
      <c r="P661" s="87"/>
      <c r="Q661" s="87"/>
      <c r="R661" s="87"/>
      <c r="S661" s="87"/>
      <c r="T661" s="87"/>
      <c r="U661" s="87"/>
      <c r="V661" s="87"/>
      <c r="W661" s="87"/>
      <c r="X661" s="87"/>
      <c r="Y661" s="87"/>
      <c r="Z661" s="87"/>
      <c r="AA661" s="87"/>
      <c r="AB661" s="87"/>
      <c r="AC661" s="87"/>
      <c r="AD661" s="87"/>
      <c r="AE661" s="87"/>
      <c r="AF661" s="87"/>
      <c r="AG661" s="87"/>
      <c r="AH661" s="33"/>
    </row>
    <row r="662" customFormat="false" ht="12.75" hidden="false" customHeight="true" outlineLevel="0" collapsed="false">
      <c r="A662" s="87"/>
      <c r="B662" s="87"/>
      <c r="C662" s="88"/>
      <c r="D662" s="87"/>
      <c r="E662" s="87"/>
      <c r="F662" s="87"/>
      <c r="G662" s="87"/>
      <c r="H662" s="87"/>
      <c r="I662" s="87"/>
      <c r="J662" s="87"/>
      <c r="K662" s="87"/>
      <c r="L662" s="87"/>
      <c r="M662" s="87"/>
      <c r="N662" s="87"/>
      <c r="O662" s="87"/>
      <c r="P662" s="87"/>
      <c r="Q662" s="87"/>
      <c r="R662" s="87"/>
      <c r="S662" s="87"/>
      <c r="T662" s="87"/>
      <c r="U662" s="87"/>
      <c r="V662" s="87"/>
      <c r="W662" s="87"/>
      <c r="X662" s="87"/>
      <c r="Y662" s="87"/>
      <c r="Z662" s="87"/>
      <c r="AA662" s="87"/>
      <c r="AB662" s="87"/>
      <c r="AC662" s="87"/>
      <c r="AD662" s="87"/>
      <c r="AE662" s="87"/>
      <c r="AF662" s="87"/>
      <c r="AG662" s="87"/>
      <c r="AH662" s="33"/>
    </row>
    <row r="663" customFormat="false" ht="12.75" hidden="false" customHeight="true" outlineLevel="0" collapsed="false">
      <c r="A663" s="87"/>
      <c r="B663" s="87"/>
      <c r="C663" s="88"/>
      <c r="D663" s="87"/>
      <c r="E663" s="87"/>
      <c r="F663" s="87"/>
      <c r="G663" s="87"/>
      <c r="H663" s="87"/>
      <c r="I663" s="87"/>
      <c r="J663" s="87"/>
      <c r="K663" s="87"/>
      <c r="L663" s="87"/>
      <c r="M663" s="87"/>
      <c r="N663" s="87"/>
      <c r="O663" s="87"/>
      <c r="P663" s="87"/>
      <c r="Q663" s="87"/>
      <c r="R663" s="87"/>
      <c r="S663" s="87"/>
      <c r="T663" s="87"/>
      <c r="U663" s="87"/>
      <c r="V663" s="87"/>
      <c r="W663" s="87"/>
      <c r="X663" s="87"/>
      <c r="Y663" s="87"/>
      <c r="Z663" s="87"/>
      <c r="AA663" s="87"/>
      <c r="AB663" s="87"/>
      <c r="AC663" s="87"/>
      <c r="AD663" s="87"/>
      <c r="AE663" s="87"/>
      <c r="AF663" s="87"/>
      <c r="AG663" s="87"/>
      <c r="AH663" s="33"/>
    </row>
    <row r="664" customFormat="false" ht="12.75" hidden="false" customHeight="true" outlineLevel="0" collapsed="false">
      <c r="A664" s="87"/>
      <c r="B664" s="87"/>
      <c r="C664" s="88"/>
      <c r="D664" s="87"/>
      <c r="E664" s="87"/>
      <c r="F664" s="87"/>
      <c r="G664" s="87"/>
      <c r="H664" s="87"/>
      <c r="I664" s="87"/>
      <c r="J664" s="87"/>
      <c r="K664" s="87"/>
      <c r="L664" s="87"/>
      <c r="M664" s="87"/>
      <c r="N664" s="87"/>
      <c r="O664" s="87"/>
      <c r="P664" s="87"/>
      <c r="Q664" s="87"/>
      <c r="R664" s="87"/>
      <c r="S664" s="87"/>
      <c r="T664" s="87"/>
      <c r="U664" s="87"/>
      <c r="V664" s="87"/>
      <c r="W664" s="87"/>
      <c r="X664" s="87"/>
      <c r="Y664" s="87"/>
      <c r="Z664" s="87"/>
      <c r="AA664" s="87"/>
      <c r="AB664" s="87"/>
      <c r="AC664" s="87"/>
      <c r="AD664" s="87"/>
      <c r="AE664" s="87"/>
      <c r="AF664" s="87"/>
      <c r="AG664" s="87"/>
      <c r="AH664" s="33"/>
    </row>
    <row r="665" customFormat="false" ht="12.75" hidden="false" customHeight="true" outlineLevel="0" collapsed="false">
      <c r="A665" s="87"/>
      <c r="B665" s="87"/>
      <c r="C665" s="88"/>
      <c r="D665" s="87"/>
      <c r="E665" s="87"/>
      <c r="F665" s="87"/>
      <c r="G665" s="87"/>
      <c r="H665" s="87"/>
      <c r="I665" s="87"/>
      <c r="J665" s="87"/>
      <c r="K665" s="87"/>
      <c r="L665" s="87"/>
      <c r="M665" s="87"/>
      <c r="N665" s="87"/>
      <c r="O665" s="87"/>
      <c r="P665" s="87"/>
      <c r="Q665" s="87"/>
      <c r="R665" s="87"/>
      <c r="S665" s="87"/>
      <c r="T665" s="87"/>
      <c r="U665" s="87"/>
      <c r="V665" s="87"/>
      <c r="W665" s="87"/>
      <c r="X665" s="87"/>
      <c r="Y665" s="87"/>
      <c r="Z665" s="87"/>
      <c r="AA665" s="87"/>
      <c r="AB665" s="87"/>
      <c r="AC665" s="87"/>
      <c r="AD665" s="87"/>
      <c r="AE665" s="87"/>
      <c r="AF665" s="87"/>
      <c r="AG665" s="87"/>
      <c r="AH665" s="33"/>
    </row>
    <row r="666" customFormat="false" ht="12.75" hidden="false" customHeight="true" outlineLevel="0" collapsed="false">
      <c r="A666" s="87"/>
      <c r="B666" s="87"/>
      <c r="C666" s="88"/>
      <c r="D666" s="87"/>
      <c r="E666" s="87"/>
      <c r="F666" s="87"/>
      <c r="G666" s="87"/>
      <c r="H666" s="87"/>
      <c r="I666" s="87"/>
      <c r="J666" s="87"/>
      <c r="K666" s="87"/>
      <c r="L666" s="87"/>
      <c r="M666" s="87"/>
      <c r="N666" s="87"/>
      <c r="O666" s="87"/>
      <c r="P666" s="87"/>
      <c r="Q666" s="87"/>
      <c r="R666" s="87"/>
      <c r="S666" s="87"/>
      <c r="T666" s="87"/>
      <c r="U666" s="87"/>
      <c r="V666" s="87"/>
      <c r="W666" s="87"/>
      <c r="X666" s="87"/>
      <c r="Y666" s="87"/>
      <c r="Z666" s="87"/>
      <c r="AA666" s="87"/>
      <c r="AB666" s="87"/>
      <c r="AC666" s="87"/>
      <c r="AD666" s="87"/>
      <c r="AE666" s="87"/>
      <c r="AF666" s="87"/>
      <c r="AG666" s="87"/>
      <c r="AH666" s="33"/>
    </row>
    <row r="667" customFormat="false" ht="12.75" hidden="false" customHeight="true" outlineLevel="0" collapsed="false">
      <c r="A667" s="87"/>
      <c r="B667" s="87"/>
      <c r="C667" s="88"/>
      <c r="D667" s="87"/>
      <c r="E667" s="87"/>
      <c r="F667" s="87"/>
      <c r="G667" s="87"/>
      <c r="H667" s="87"/>
      <c r="I667" s="87"/>
      <c r="J667" s="87"/>
      <c r="K667" s="87"/>
      <c r="L667" s="87"/>
      <c r="M667" s="87"/>
      <c r="N667" s="87"/>
      <c r="O667" s="87"/>
      <c r="P667" s="87"/>
      <c r="Q667" s="87"/>
      <c r="R667" s="87"/>
      <c r="S667" s="87"/>
      <c r="T667" s="87"/>
      <c r="U667" s="87"/>
      <c r="V667" s="87"/>
      <c r="W667" s="87"/>
      <c r="X667" s="87"/>
      <c r="Y667" s="87"/>
      <c r="Z667" s="87"/>
      <c r="AA667" s="87"/>
      <c r="AB667" s="87"/>
      <c r="AC667" s="87"/>
      <c r="AD667" s="87"/>
      <c r="AE667" s="87"/>
      <c r="AF667" s="87"/>
      <c r="AG667" s="87"/>
      <c r="AH667" s="33"/>
    </row>
    <row r="668" customFormat="false" ht="12.75" hidden="false" customHeight="true" outlineLevel="0" collapsed="false">
      <c r="A668" s="87"/>
      <c r="B668" s="87"/>
      <c r="C668" s="88"/>
      <c r="D668" s="87"/>
      <c r="E668" s="87"/>
      <c r="F668" s="87"/>
      <c r="G668" s="87"/>
      <c r="H668" s="87"/>
      <c r="I668" s="87"/>
      <c r="J668" s="87"/>
      <c r="K668" s="87"/>
      <c r="L668" s="87"/>
      <c r="M668" s="87"/>
      <c r="N668" s="87"/>
      <c r="O668" s="87"/>
      <c r="P668" s="87"/>
      <c r="Q668" s="87"/>
      <c r="R668" s="87"/>
      <c r="S668" s="87"/>
      <c r="T668" s="87"/>
      <c r="U668" s="87"/>
      <c r="V668" s="87"/>
      <c r="W668" s="87"/>
      <c r="X668" s="87"/>
      <c r="Y668" s="87"/>
      <c r="Z668" s="87"/>
      <c r="AA668" s="87"/>
      <c r="AB668" s="87"/>
      <c r="AC668" s="87"/>
      <c r="AD668" s="87"/>
      <c r="AE668" s="87"/>
      <c r="AF668" s="87"/>
      <c r="AG668" s="87"/>
      <c r="AH668" s="33"/>
    </row>
    <row r="669" customFormat="false" ht="12.75" hidden="false" customHeight="true" outlineLevel="0" collapsed="false">
      <c r="A669" s="87"/>
      <c r="B669" s="87"/>
      <c r="C669" s="88"/>
      <c r="D669" s="87"/>
      <c r="E669" s="87"/>
      <c r="F669" s="87"/>
      <c r="G669" s="87"/>
      <c r="H669" s="87"/>
      <c r="I669" s="87"/>
      <c r="J669" s="87"/>
      <c r="K669" s="87"/>
      <c r="L669" s="87"/>
      <c r="M669" s="87"/>
      <c r="N669" s="87"/>
      <c r="O669" s="87"/>
      <c r="P669" s="87"/>
      <c r="Q669" s="87"/>
      <c r="R669" s="87"/>
      <c r="S669" s="87"/>
      <c r="T669" s="87"/>
      <c r="U669" s="87"/>
      <c r="V669" s="87"/>
      <c r="W669" s="87"/>
      <c r="X669" s="87"/>
      <c r="Y669" s="87"/>
      <c r="Z669" s="87"/>
      <c r="AA669" s="87"/>
      <c r="AB669" s="87"/>
      <c r="AC669" s="87"/>
      <c r="AD669" s="87"/>
      <c r="AE669" s="87"/>
      <c r="AF669" s="87"/>
      <c r="AG669" s="87"/>
      <c r="AH669" s="33"/>
    </row>
    <row r="670" customFormat="false" ht="12.75" hidden="false" customHeight="true" outlineLevel="0" collapsed="false">
      <c r="A670" s="87"/>
      <c r="B670" s="87"/>
      <c r="C670" s="88"/>
      <c r="D670" s="87"/>
      <c r="E670" s="87"/>
      <c r="F670" s="87"/>
      <c r="G670" s="87"/>
      <c r="H670" s="87"/>
      <c r="I670" s="87"/>
      <c r="J670" s="87"/>
      <c r="K670" s="87"/>
      <c r="L670" s="87"/>
      <c r="M670" s="87"/>
      <c r="N670" s="87"/>
      <c r="O670" s="87"/>
      <c r="P670" s="87"/>
      <c r="Q670" s="87"/>
      <c r="R670" s="87"/>
      <c r="S670" s="87"/>
      <c r="T670" s="87"/>
      <c r="U670" s="87"/>
      <c r="V670" s="87"/>
      <c r="W670" s="87"/>
      <c r="X670" s="87"/>
      <c r="Y670" s="87"/>
      <c r="Z670" s="87"/>
      <c r="AA670" s="87"/>
      <c r="AB670" s="87"/>
      <c r="AC670" s="87"/>
      <c r="AD670" s="87"/>
      <c r="AE670" s="87"/>
      <c r="AF670" s="87"/>
      <c r="AG670" s="87"/>
      <c r="AH670" s="33"/>
    </row>
    <row r="671" customFormat="false" ht="12.75" hidden="false" customHeight="true" outlineLevel="0" collapsed="false">
      <c r="A671" s="87"/>
      <c r="B671" s="87"/>
      <c r="C671" s="88"/>
      <c r="D671" s="87"/>
      <c r="E671" s="87"/>
      <c r="F671" s="87"/>
      <c r="G671" s="87"/>
      <c r="H671" s="87"/>
      <c r="I671" s="87"/>
      <c r="J671" s="87"/>
      <c r="K671" s="87"/>
      <c r="L671" s="87"/>
      <c r="M671" s="87"/>
      <c r="N671" s="87"/>
      <c r="O671" s="87"/>
      <c r="P671" s="87"/>
      <c r="Q671" s="87"/>
      <c r="R671" s="87"/>
      <c r="S671" s="87"/>
      <c r="T671" s="87"/>
      <c r="U671" s="87"/>
      <c r="V671" s="87"/>
      <c r="W671" s="87"/>
      <c r="X671" s="87"/>
      <c r="Y671" s="87"/>
      <c r="Z671" s="87"/>
      <c r="AA671" s="87"/>
      <c r="AB671" s="87"/>
      <c r="AC671" s="87"/>
      <c r="AD671" s="87"/>
      <c r="AE671" s="87"/>
      <c r="AF671" s="87"/>
      <c r="AG671" s="87"/>
      <c r="AH671" s="33"/>
    </row>
    <row r="672" customFormat="false" ht="12.75" hidden="false" customHeight="true" outlineLevel="0" collapsed="false">
      <c r="A672" s="87"/>
      <c r="B672" s="87"/>
      <c r="C672" s="88"/>
      <c r="D672" s="87"/>
      <c r="E672" s="87"/>
      <c r="F672" s="87"/>
      <c r="G672" s="87"/>
      <c r="H672" s="87"/>
      <c r="I672" s="87"/>
      <c r="J672" s="87"/>
      <c r="K672" s="87"/>
      <c r="L672" s="87"/>
      <c r="M672" s="87"/>
      <c r="N672" s="87"/>
      <c r="O672" s="87"/>
      <c r="P672" s="87"/>
      <c r="Q672" s="87"/>
      <c r="R672" s="87"/>
      <c r="S672" s="87"/>
      <c r="T672" s="87"/>
      <c r="U672" s="87"/>
      <c r="V672" s="87"/>
      <c r="W672" s="87"/>
      <c r="X672" s="87"/>
      <c r="Y672" s="87"/>
      <c r="Z672" s="87"/>
      <c r="AA672" s="87"/>
      <c r="AB672" s="87"/>
      <c r="AC672" s="87"/>
      <c r="AD672" s="87"/>
      <c r="AE672" s="87"/>
      <c r="AF672" s="87"/>
      <c r="AG672" s="87"/>
      <c r="AH672" s="33"/>
    </row>
    <row r="673" customFormat="false" ht="12.75" hidden="false" customHeight="true" outlineLevel="0" collapsed="false">
      <c r="A673" s="87"/>
      <c r="B673" s="87"/>
      <c r="C673" s="88"/>
      <c r="D673" s="87"/>
      <c r="E673" s="87"/>
      <c r="F673" s="87"/>
      <c r="G673" s="87"/>
      <c r="H673" s="87"/>
      <c r="I673" s="87"/>
      <c r="J673" s="87"/>
      <c r="K673" s="87"/>
      <c r="L673" s="87"/>
      <c r="M673" s="87"/>
      <c r="N673" s="87"/>
      <c r="O673" s="87"/>
      <c r="P673" s="87"/>
      <c r="Q673" s="87"/>
      <c r="R673" s="87"/>
      <c r="S673" s="87"/>
      <c r="T673" s="87"/>
      <c r="U673" s="87"/>
      <c r="V673" s="87"/>
      <c r="W673" s="87"/>
      <c r="X673" s="87"/>
      <c r="Y673" s="87"/>
      <c r="Z673" s="87"/>
      <c r="AA673" s="87"/>
      <c r="AB673" s="87"/>
      <c r="AC673" s="87"/>
      <c r="AD673" s="87"/>
      <c r="AE673" s="87"/>
      <c r="AF673" s="87"/>
      <c r="AG673" s="87"/>
      <c r="AH673" s="33"/>
    </row>
    <row r="674" customFormat="false" ht="12.75" hidden="false" customHeight="true" outlineLevel="0" collapsed="false">
      <c r="A674" s="87"/>
      <c r="B674" s="87"/>
      <c r="C674" s="88"/>
      <c r="D674" s="87"/>
      <c r="E674" s="87"/>
      <c r="F674" s="87"/>
      <c r="G674" s="87"/>
      <c r="H674" s="87"/>
      <c r="I674" s="87"/>
      <c r="J674" s="87"/>
      <c r="K674" s="87"/>
      <c r="L674" s="87"/>
      <c r="M674" s="87"/>
      <c r="N674" s="87"/>
      <c r="O674" s="87"/>
      <c r="P674" s="87"/>
      <c r="Q674" s="87"/>
      <c r="R674" s="87"/>
      <c r="S674" s="87"/>
      <c r="T674" s="87"/>
      <c r="U674" s="87"/>
      <c r="V674" s="87"/>
      <c r="W674" s="87"/>
      <c r="X674" s="87"/>
      <c r="Y674" s="87"/>
      <c r="Z674" s="87"/>
      <c r="AA674" s="87"/>
      <c r="AB674" s="87"/>
      <c r="AC674" s="87"/>
      <c r="AD674" s="87"/>
      <c r="AE674" s="87"/>
      <c r="AF674" s="87"/>
      <c r="AG674" s="87"/>
      <c r="AH674" s="33"/>
    </row>
    <row r="675" customFormat="false" ht="12.75" hidden="false" customHeight="true" outlineLevel="0" collapsed="false">
      <c r="A675" s="87"/>
      <c r="B675" s="87"/>
      <c r="C675" s="88"/>
      <c r="D675" s="87"/>
      <c r="E675" s="87"/>
      <c r="F675" s="87"/>
      <c r="G675" s="87"/>
      <c r="H675" s="87"/>
      <c r="I675" s="87"/>
      <c r="J675" s="87"/>
      <c r="K675" s="87"/>
      <c r="L675" s="87"/>
      <c r="M675" s="87"/>
      <c r="N675" s="87"/>
      <c r="O675" s="87"/>
      <c r="P675" s="87"/>
      <c r="Q675" s="87"/>
      <c r="R675" s="87"/>
      <c r="S675" s="87"/>
      <c r="T675" s="87"/>
      <c r="U675" s="87"/>
      <c r="V675" s="87"/>
      <c r="W675" s="87"/>
      <c r="X675" s="87"/>
      <c r="Y675" s="87"/>
      <c r="Z675" s="87"/>
      <c r="AA675" s="87"/>
      <c r="AB675" s="87"/>
      <c r="AC675" s="87"/>
      <c r="AD675" s="87"/>
      <c r="AE675" s="87"/>
      <c r="AF675" s="87"/>
      <c r="AG675" s="87"/>
      <c r="AH675" s="33"/>
    </row>
    <row r="676" customFormat="false" ht="12.75" hidden="false" customHeight="true" outlineLevel="0" collapsed="false">
      <c r="A676" s="87"/>
      <c r="B676" s="87"/>
      <c r="C676" s="88"/>
      <c r="D676" s="87"/>
      <c r="E676" s="87"/>
      <c r="F676" s="87"/>
      <c r="G676" s="87"/>
      <c r="H676" s="87"/>
      <c r="I676" s="87"/>
      <c r="J676" s="87"/>
      <c r="K676" s="87"/>
      <c r="L676" s="87"/>
      <c r="M676" s="87"/>
      <c r="N676" s="87"/>
      <c r="O676" s="87"/>
      <c r="P676" s="87"/>
      <c r="Q676" s="87"/>
      <c r="R676" s="87"/>
      <c r="S676" s="87"/>
      <c r="T676" s="87"/>
      <c r="U676" s="87"/>
      <c r="V676" s="87"/>
      <c r="W676" s="87"/>
      <c r="X676" s="87"/>
      <c r="Y676" s="87"/>
      <c r="Z676" s="87"/>
      <c r="AA676" s="87"/>
      <c r="AB676" s="87"/>
      <c r="AC676" s="87"/>
      <c r="AD676" s="87"/>
      <c r="AE676" s="87"/>
      <c r="AF676" s="87"/>
      <c r="AG676" s="87"/>
      <c r="AH676" s="33"/>
    </row>
    <row r="677" customFormat="false" ht="12.75" hidden="false" customHeight="true" outlineLevel="0" collapsed="false">
      <c r="A677" s="87"/>
      <c r="B677" s="87"/>
      <c r="C677" s="88"/>
      <c r="D677" s="87"/>
      <c r="E677" s="87"/>
      <c r="F677" s="87"/>
      <c r="G677" s="87"/>
      <c r="H677" s="87"/>
      <c r="I677" s="87"/>
      <c r="J677" s="87"/>
      <c r="K677" s="87"/>
      <c r="L677" s="87"/>
      <c r="M677" s="87"/>
      <c r="N677" s="87"/>
      <c r="O677" s="87"/>
      <c r="P677" s="87"/>
      <c r="Q677" s="87"/>
      <c r="R677" s="87"/>
      <c r="S677" s="87"/>
      <c r="T677" s="87"/>
      <c r="U677" s="87"/>
      <c r="V677" s="87"/>
      <c r="W677" s="87"/>
      <c r="X677" s="87"/>
      <c r="Y677" s="87"/>
      <c r="Z677" s="87"/>
      <c r="AA677" s="87"/>
      <c r="AB677" s="87"/>
      <c r="AC677" s="87"/>
      <c r="AD677" s="87"/>
      <c r="AE677" s="87"/>
      <c r="AF677" s="87"/>
      <c r="AG677" s="87"/>
      <c r="AH677" s="33"/>
    </row>
    <row r="678" customFormat="false" ht="12.75" hidden="false" customHeight="true" outlineLevel="0" collapsed="false">
      <c r="A678" s="87"/>
      <c r="B678" s="87"/>
      <c r="C678" s="88"/>
      <c r="D678" s="87"/>
      <c r="E678" s="87"/>
      <c r="F678" s="87"/>
      <c r="G678" s="87"/>
      <c r="H678" s="87"/>
      <c r="I678" s="87"/>
      <c r="J678" s="87"/>
      <c r="K678" s="87"/>
      <c r="L678" s="87"/>
      <c r="M678" s="87"/>
      <c r="N678" s="87"/>
      <c r="O678" s="87"/>
      <c r="P678" s="87"/>
      <c r="Q678" s="87"/>
      <c r="R678" s="87"/>
      <c r="S678" s="87"/>
      <c r="T678" s="87"/>
      <c r="U678" s="87"/>
      <c r="V678" s="87"/>
      <c r="W678" s="87"/>
      <c r="X678" s="87"/>
      <c r="Y678" s="87"/>
      <c r="Z678" s="87"/>
      <c r="AA678" s="87"/>
      <c r="AB678" s="87"/>
      <c r="AC678" s="87"/>
      <c r="AD678" s="87"/>
      <c r="AE678" s="87"/>
      <c r="AF678" s="87"/>
      <c r="AG678" s="87"/>
      <c r="AH678" s="33"/>
    </row>
    <row r="679" customFormat="false" ht="12.75" hidden="false" customHeight="true" outlineLevel="0" collapsed="false">
      <c r="A679" s="87"/>
      <c r="B679" s="87"/>
      <c r="C679" s="88"/>
      <c r="D679" s="87"/>
      <c r="E679" s="87"/>
      <c r="F679" s="87"/>
      <c r="G679" s="87"/>
      <c r="H679" s="87"/>
      <c r="I679" s="87"/>
      <c r="J679" s="87"/>
      <c r="K679" s="87"/>
      <c r="L679" s="87"/>
      <c r="M679" s="87"/>
      <c r="N679" s="87"/>
      <c r="O679" s="87"/>
      <c r="P679" s="87"/>
      <c r="Q679" s="87"/>
      <c r="R679" s="87"/>
      <c r="S679" s="87"/>
      <c r="T679" s="87"/>
      <c r="U679" s="87"/>
      <c r="V679" s="87"/>
      <c r="W679" s="87"/>
      <c r="X679" s="87"/>
      <c r="Y679" s="87"/>
      <c r="Z679" s="87"/>
      <c r="AA679" s="87"/>
      <c r="AB679" s="87"/>
      <c r="AC679" s="87"/>
      <c r="AD679" s="87"/>
      <c r="AE679" s="87"/>
      <c r="AF679" s="87"/>
      <c r="AG679" s="87"/>
      <c r="AH679" s="33"/>
    </row>
    <row r="680" customFormat="false" ht="12.75" hidden="false" customHeight="true" outlineLevel="0" collapsed="false">
      <c r="A680" s="87"/>
      <c r="B680" s="87"/>
      <c r="C680" s="88"/>
      <c r="D680" s="87"/>
      <c r="E680" s="87"/>
      <c r="F680" s="87"/>
      <c r="G680" s="87"/>
      <c r="H680" s="87"/>
      <c r="I680" s="87"/>
      <c r="J680" s="87"/>
      <c r="K680" s="87"/>
      <c r="L680" s="87"/>
      <c r="M680" s="87"/>
      <c r="N680" s="87"/>
      <c r="O680" s="87"/>
      <c r="P680" s="87"/>
      <c r="Q680" s="87"/>
      <c r="R680" s="87"/>
      <c r="S680" s="87"/>
      <c r="T680" s="87"/>
      <c r="U680" s="87"/>
      <c r="V680" s="87"/>
      <c r="W680" s="87"/>
      <c r="X680" s="87"/>
      <c r="Y680" s="87"/>
      <c r="Z680" s="87"/>
      <c r="AA680" s="87"/>
      <c r="AB680" s="87"/>
      <c r="AC680" s="87"/>
      <c r="AD680" s="87"/>
      <c r="AE680" s="87"/>
      <c r="AF680" s="87"/>
      <c r="AG680" s="87"/>
      <c r="AH680" s="33"/>
    </row>
    <row r="681" customFormat="false" ht="12.75" hidden="false" customHeight="true" outlineLevel="0" collapsed="false">
      <c r="A681" s="87"/>
      <c r="B681" s="87"/>
      <c r="C681" s="88"/>
      <c r="D681" s="87"/>
      <c r="E681" s="87"/>
      <c r="F681" s="87"/>
      <c r="G681" s="87"/>
      <c r="H681" s="87"/>
      <c r="I681" s="87"/>
      <c r="J681" s="87"/>
      <c r="K681" s="87"/>
      <c r="L681" s="87"/>
      <c r="M681" s="87"/>
      <c r="N681" s="87"/>
      <c r="O681" s="87"/>
      <c r="P681" s="87"/>
      <c r="Q681" s="87"/>
      <c r="R681" s="87"/>
      <c r="S681" s="87"/>
      <c r="T681" s="87"/>
      <c r="U681" s="87"/>
      <c r="V681" s="87"/>
      <c r="W681" s="87"/>
      <c r="X681" s="87"/>
      <c r="Y681" s="87"/>
      <c r="Z681" s="87"/>
      <c r="AA681" s="87"/>
      <c r="AB681" s="87"/>
      <c r="AC681" s="87"/>
      <c r="AD681" s="87"/>
      <c r="AE681" s="87"/>
      <c r="AF681" s="87"/>
      <c r="AG681" s="87"/>
      <c r="AH681" s="33"/>
    </row>
    <row r="682" customFormat="false" ht="12.75" hidden="false" customHeight="true" outlineLevel="0" collapsed="false">
      <c r="A682" s="87"/>
      <c r="B682" s="87"/>
      <c r="C682" s="88"/>
      <c r="D682" s="87"/>
      <c r="E682" s="87"/>
      <c r="F682" s="87"/>
      <c r="G682" s="87"/>
      <c r="H682" s="87"/>
      <c r="I682" s="87"/>
      <c r="J682" s="87"/>
      <c r="K682" s="87"/>
      <c r="L682" s="87"/>
      <c r="M682" s="87"/>
      <c r="N682" s="87"/>
      <c r="O682" s="87"/>
      <c r="P682" s="87"/>
      <c r="Q682" s="87"/>
      <c r="R682" s="87"/>
      <c r="S682" s="87"/>
      <c r="T682" s="87"/>
      <c r="U682" s="87"/>
      <c r="V682" s="87"/>
      <c r="W682" s="87"/>
      <c r="X682" s="87"/>
      <c r="Y682" s="87"/>
      <c r="Z682" s="87"/>
      <c r="AA682" s="87"/>
      <c r="AB682" s="87"/>
      <c r="AC682" s="87"/>
      <c r="AD682" s="87"/>
      <c r="AE682" s="87"/>
      <c r="AF682" s="87"/>
      <c r="AG682" s="87"/>
      <c r="AH682" s="33"/>
    </row>
    <row r="683" customFormat="false" ht="12.75" hidden="false" customHeight="true" outlineLevel="0" collapsed="false">
      <c r="A683" s="87"/>
      <c r="B683" s="87"/>
      <c r="C683" s="88"/>
      <c r="D683" s="87"/>
      <c r="E683" s="87"/>
      <c r="F683" s="87"/>
      <c r="G683" s="87"/>
      <c r="H683" s="87"/>
      <c r="I683" s="87"/>
      <c r="J683" s="87"/>
      <c r="K683" s="87"/>
      <c r="L683" s="87"/>
      <c r="M683" s="87"/>
      <c r="N683" s="87"/>
      <c r="O683" s="87"/>
      <c r="P683" s="87"/>
      <c r="Q683" s="87"/>
      <c r="R683" s="87"/>
      <c r="S683" s="87"/>
      <c r="T683" s="87"/>
      <c r="U683" s="87"/>
      <c r="V683" s="87"/>
      <c r="W683" s="87"/>
      <c r="X683" s="87"/>
      <c r="Y683" s="87"/>
      <c r="Z683" s="87"/>
      <c r="AA683" s="87"/>
      <c r="AB683" s="87"/>
      <c r="AC683" s="87"/>
      <c r="AD683" s="87"/>
      <c r="AE683" s="87"/>
      <c r="AF683" s="87"/>
      <c r="AG683" s="87"/>
      <c r="AH683" s="33"/>
    </row>
    <row r="684" customFormat="false" ht="12.75" hidden="false" customHeight="true" outlineLevel="0" collapsed="false">
      <c r="A684" s="87"/>
      <c r="B684" s="87"/>
      <c r="C684" s="88"/>
      <c r="D684" s="87"/>
      <c r="E684" s="87"/>
      <c r="F684" s="87"/>
      <c r="G684" s="87"/>
      <c r="H684" s="87"/>
      <c r="I684" s="87"/>
      <c r="J684" s="87"/>
      <c r="K684" s="87"/>
      <c r="L684" s="87"/>
      <c r="M684" s="87"/>
      <c r="N684" s="87"/>
      <c r="O684" s="87"/>
      <c r="P684" s="87"/>
      <c r="Q684" s="87"/>
      <c r="R684" s="87"/>
      <c r="S684" s="87"/>
      <c r="T684" s="87"/>
      <c r="U684" s="87"/>
      <c r="V684" s="87"/>
      <c r="W684" s="87"/>
      <c r="X684" s="87"/>
      <c r="Y684" s="87"/>
      <c r="Z684" s="87"/>
      <c r="AA684" s="87"/>
      <c r="AB684" s="87"/>
      <c r="AC684" s="87"/>
      <c r="AD684" s="87"/>
      <c r="AE684" s="87"/>
      <c r="AF684" s="87"/>
      <c r="AG684" s="87"/>
      <c r="AH684" s="33"/>
    </row>
    <row r="685" customFormat="false" ht="12.75" hidden="false" customHeight="true" outlineLevel="0" collapsed="false">
      <c r="A685" s="87"/>
      <c r="B685" s="87"/>
      <c r="C685" s="88"/>
      <c r="D685" s="87"/>
      <c r="E685" s="87"/>
      <c r="F685" s="87"/>
      <c r="G685" s="87"/>
      <c r="H685" s="87"/>
      <c r="I685" s="87"/>
      <c r="J685" s="87"/>
      <c r="K685" s="87"/>
      <c r="L685" s="87"/>
      <c r="M685" s="87"/>
      <c r="N685" s="87"/>
      <c r="O685" s="87"/>
      <c r="P685" s="87"/>
      <c r="Q685" s="87"/>
      <c r="R685" s="87"/>
      <c r="S685" s="87"/>
      <c r="T685" s="87"/>
      <c r="U685" s="87"/>
      <c r="V685" s="87"/>
      <c r="W685" s="87"/>
      <c r="X685" s="87"/>
      <c r="Y685" s="87"/>
      <c r="Z685" s="87"/>
      <c r="AA685" s="87"/>
      <c r="AB685" s="87"/>
      <c r="AC685" s="87"/>
      <c r="AD685" s="87"/>
      <c r="AE685" s="87"/>
      <c r="AF685" s="87"/>
      <c r="AG685" s="87"/>
      <c r="AH685" s="33"/>
    </row>
    <row r="686" customFormat="false" ht="12.75" hidden="false" customHeight="true" outlineLevel="0" collapsed="false">
      <c r="A686" s="87"/>
      <c r="B686" s="87"/>
      <c r="C686" s="88"/>
      <c r="D686" s="87"/>
      <c r="E686" s="87"/>
      <c r="F686" s="87"/>
      <c r="G686" s="87"/>
      <c r="H686" s="87"/>
      <c r="I686" s="87"/>
      <c r="J686" s="87"/>
      <c r="K686" s="87"/>
      <c r="L686" s="87"/>
      <c r="M686" s="87"/>
      <c r="N686" s="87"/>
      <c r="O686" s="87"/>
      <c r="P686" s="87"/>
      <c r="Q686" s="87"/>
      <c r="R686" s="87"/>
      <c r="S686" s="87"/>
      <c r="T686" s="87"/>
      <c r="U686" s="87"/>
      <c r="V686" s="87"/>
      <c r="W686" s="87"/>
      <c r="X686" s="87"/>
      <c r="Y686" s="87"/>
      <c r="Z686" s="87"/>
      <c r="AA686" s="87"/>
      <c r="AB686" s="87"/>
      <c r="AC686" s="87"/>
      <c r="AD686" s="87"/>
      <c r="AE686" s="87"/>
      <c r="AF686" s="87"/>
      <c r="AG686" s="87"/>
      <c r="AH686" s="33"/>
    </row>
    <row r="687" customFormat="false" ht="12.75" hidden="false" customHeight="true" outlineLevel="0" collapsed="false">
      <c r="A687" s="87"/>
      <c r="B687" s="87"/>
      <c r="C687" s="88"/>
      <c r="D687" s="87"/>
      <c r="E687" s="87"/>
      <c r="F687" s="87"/>
      <c r="G687" s="87"/>
      <c r="H687" s="87"/>
      <c r="I687" s="87"/>
      <c r="J687" s="87"/>
      <c r="K687" s="87"/>
      <c r="L687" s="87"/>
      <c r="M687" s="87"/>
      <c r="N687" s="87"/>
      <c r="O687" s="87"/>
      <c r="P687" s="87"/>
      <c r="Q687" s="87"/>
      <c r="R687" s="87"/>
      <c r="S687" s="87"/>
      <c r="T687" s="87"/>
      <c r="U687" s="87"/>
      <c r="V687" s="87"/>
      <c r="W687" s="87"/>
      <c r="X687" s="87"/>
      <c r="Y687" s="87"/>
      <c r="Z687" s="87"/>
      <c r="AA687" s="87"/>
      <c r="AB687" s="87"/>
      <c r="AC687" s="87"/>
      <c r="AD687" s="87"/>
      <c r="AE687" s="87"/>
      <c r="AF687" s="87"/>
      <c r="AG687" s="87"/>
      <c r="AH687" s="33"/>
    </row>
    <row r="688" customFormat="false" ht="12.75" hidden="false" customHeight="true" outlineLevel="0" collapsed="false">
      <c r="A688" s="87"/>
      <c r="B688" s="87"/>
      <c r="C688" s="88"/>
      <c r="D688" s="87"/>
      <c r="E688" s="87"/>
      <c r="F688" s="87"/>
      <c r="G688" s="87"/>
      <c r="H688" s="87"/>
      <c r="I688" s="87"/>
      <c r="J688" s="87"/>
      <c r="K688" s="87"/>
      <c r="L688" s="87"/>
      <c r="M688" s="87"/>
      <c r="N688" s="87"/>
      <c r="O688" s="87"/>
      <c r="P688" s="87"/>
      <c r="Q688" s="87"/>
      <c r="R688" s="87"/>
      <c r="S688" s="87"/>
      <c r="T688" s="87"/>
      <c r="U688" s="87"/>
      <c r="V688" s="87"/>
      <c r="W688" s="87"/>
      <c r="X688" s="87"/>
      <c r="Y688" s="87"/>
      <c r="Z688" s="87"/>
      <c r="AA688" s="87"/>
      <c r="AB688" s="87"/>
      <c r="AC688" s="87"/>
      <c r="AD688" s="87"/>
      <c r="AE688" s="87"/>
      <c r="AF688" s="87"/>
      <c r="AG688" s="87"/>
      <c r="AH688" s="33"/>
    </row>
    <row r="689" customFormat="false" ht="12.75" hidden="false" customHeight="true" outlineLevel="0" collapsed="false">
      <c r="A689" s="87"/>
      <c r="B689" s="87"/>
      <c r="C689" s="88"/>
      <c r="D689" s="87"/>
      <c r="E689" s="87"/>
      <c r="F689" s="87"/>
      <c r="G689" s="87"/>
      <c r="H689" s="87"/>
      <c r="I689" s="87"/>
      <c r="J689" s="87"/>
      <c r="K689" s="87"/>
      <c r="L689" s="87"/>
      <c r="M689" s="87"/>
      <c r="N689" s="87"/>
      <c r="O689" s="87"/>
      <c r="P689" s="87"/>
      <c r="Q689" s="87"/>
      <c r="R689" s="87"/>
      <c r="S689" s="87"/>
      <c r="T689" s="87"/>
      <c r="U689" s="87"/>
      <c r="V689" s="87"/>
      <c r="W689" s="87"/>
      <c r="X689" s="87"/>
      <c r="Y689" s="87"/>
      <c r="Z689" s="87"/>
      <c r="AA689" s="87"/>
      <c r="AB689" s="87"/>
      <c r="AC689" s="87"/>
      <c r="AD689" s="87"/>
      <c r="AE689" s="87"/>
      <c r="AF689" s="87"/>
      <c r="AG689" s="87"/>
      <c r="AH689" s="33"/>
    </row>
    <row r="690" customFormat="false" ht="12.75" hidden="false" customHeight="true" outlineLevel="0" collapsed="false">
      <c r="A690" s="87"/>
      <c r="B690" s="87"/>
      <c r="C690" s="88"/>
      <c r="D690" s="87"/>
      <c r="E690" s="87"/>
      <c r="F690" s="87"/>
      <c r="G690" s="87"/>
      <c r="H690" s="87"/>
      <c r="I690" s="87"/>
      <c r="J690" s="87"/>
      <c r="K690" s="87"/>
      <c r="L690" s="87"/>
      <c r="M690" s="87"/>
      <c r="N690" s="87"/>
      <c r="O690" s="87"/>
      <c r="P690" s="87"/>
      <c r="Q690" s="87"/>
      <c r="R690" s="87"/>
      <c r="S690" s="87"/>
      <c r="T690" s="87"/>
      <c r="U690" s="87"/>
      <c r="V690" s="87"/>
      <c r="W690" s="87"/>
      <c r="X690" s="87"/>
      <c r="Y690" s="87"/>
      <c r="Z690" s="87"/>
      <c r="AA690" s="87"/>
      <c r="AB690" s="87"/>
      <c r="AC690" s="87"/>
      <c r="AD690" s="87"/>
      <c r="AE690" s="87"/>
      <c r="AF690" s="87"/>
      <c r="AG690" s="87"/>
      <c r="AH690" s="33"/>
    </row>
    <row r="691" customFormat="false" ht="12.75" hidden="false" customHeight="true" outlineLevel="0" collapsed="false">
      <c r="A691" s="87"/>
      <c r="B691" s="87"/>
      <c r="C691" s="88"/>
      <c r="D691" s="87"/>
      <c r="E691" s="87"/>
      <c r="F691" s="87"/>
      <c r="G691" s="87"/>
      <c r="H691" s="87"/>
      <c r="I691" s="87"/>
      <c r="J691" s="87"/>
      <c r="K691" s="87"/>
      <c r="L691" s="87"/>
      <c r="M691" s="87"/>
      <c r="N691" s="87"/>
      <c r="O691" s="87"/>
      <c r="P691" s="87"/>
      <c r="Q691" s="87"/>
      <c r="R691" s="87"/>
      <c r="S691" s="87"/>
      <c r="T691" s="87"/>
      <c r="U691" s="87"/>
      <c r="V691" s="87"/>
      <c r="W691" s="87"/>
      <c r="X691" s="87"/>
      <c r="Y691" s="87"/>
      <c r="Z691" s="87"/>
      <c r="AA691" s="87"/>
      <c r="AB691" s="87"/>
      <c r="AC691" s="87"/>
      <c r="AD691" s="87"/>
      <c r="AE691" s="87"/>
      <c r="AF691" s="87"/>
      <c r="AG691" s="87"/>
      <c r="AH691" s="33"/>
    </row>
    <row r="692" customFormat="false" ht="12.75" hidden="false" customHeight="true" outlineLevel="0" collapsed="false">
      <c r="A692" s="87"/>
      <c r="B692" s="87"/>
      <c r="C692" s="88"/>
      <c r="D692" s="87"/>
      <c r="E692" s="87"/>
      <c r="F692" s="87"/>
      <c r="G692" s="87"/>
      <c r="H692" s="87"/>
      <c r="I692" s="87"/>
      <c r="J692" s="87"/>
      <c r="K692" s="87"/>
      <c r="L692" s="87"/>
      <c r="M692" s="87"/>
      <c r="N692" s="87"/>
      <c r="O692" s="87"/>
      <c r="P692" s="87"/>
      <c r="Q692" s="87"/>
      <c r="R692" s="87"/>
      <c r="S692" s="87"/>
      <c r="T692" s="87"/>
      <c r="U692" s="87"/>
      <c r="V692" s="87"/>
      <c r="W692" s="87"/>
      <c r="X692" s="87"/>
      <c r="Y692" s="87"/>
      <c r="Z692" s="87"/>
      <c r="AA692" s="87"/>
      <c r="AB692" s="87"/>
      <c r="AC692" s="87"/>
      <c r="AD692" s="87"/>
      <c r="AE692" s="87"/>
      <c r="AF692" s="87"/>
      <c r="AG692" s="87"/>
      <c r="AH692" s="33"/>
    </row>
    <row r="693" customFormat="false" ht="12.75" hidden="false" customHeight="true" outlineLevel="0" collapsed="false">
      <c r="A693" s="87"/>
      <c r="B693" s="87"/>
      <c r="C693" s="88"/>
      <c r="D693" s="87"/>
      <c r="E693" s="87"/>
      <c r="F693" s="87"/>
      <c r="G693" s="87"/>
      <c r="H693" s="87"/>
      <c r="I693" s="87"/>
      <c r="J693" s="87"/>
      <c r="K693" s="87"/>
      <c r="L693" s="87"/>
      <c r="M693" s="87"/>
      <c r="N693" s="87"/>
      <c r="O693" s="87"/>
      <c r="P693" s="87"/>
      <c r="Q693" s="87"/>
      <c r="R693" s="87"/>
      <c r="S693" s="87"/>
      <c r="T693" s="87"/>
      <c r="U693" s="87"/>
      <c r="V693" s="87"/>
      <c r="W693" s="87"/>
      <c r="X693" s="87"/>
      <c r="Y693" s="87"/>
      <c r="Z693" s="87"/>
      <c r="AA693" s="87"/>
      <c r="AB693" s="87"/>
      <c r="AC693" s="87"/>
      <c r="AD693" s="87"/>
      <c r="AE693" s="87"/>
      <c r="AF693" s="87"/>
      <c r="AG693" s="87"/>
      <c r="AH693" s="33"/>
    </row>
    <row r="694" customFormat="false" ht="12.75" hidden="false" customHeight="true" outlineLevel="0" collapsed="false">
      <c r="A694" s="87"/>
      <c r="B694" s="87"/>
      <c r="C694" s="88"/>
      <c r="D694" s="87"/>
      <c r="E694" s="87"/>
      <c r="F694" s="87"/>
      <c r="G694" s="87"/>
      <c r="H694" s="87"/>
      <c r="I694" s="87"/>
      <c r="J694" s="87"/>
      <c r="K694" s="87"/>
      <c r="L694" s="87"/>
      <c r="M694" s="87"/>
      <c r="N694" s="87"/>
      <c r="O694" s="87"/>
      <c r="P694" s="87"/>
      <c r="Q694" s="87"/>
      <c r="R694" s="87"/>
      <c r="S694" s="87"/>
      <c r="T694" s="87"/>
      <c r="U694" s="87"/>
      <c r="V694" s="87"/>
      <c r="W694" s="87"/>
      <c r="X694" s="87"/>
      <c r="Y694" s="87"/>
      <c r="Z694" s="87"/>
      <c r="AA694" s="87"/>
      <c r="AB694" s="87"/>
      <c r="AC694" s="87"/>
      <c r="AD694" s="87"/>
      <c r="AE694" s="87"/>
      <c r="AF694" s="87"/>
      <c r="AG694" s="87"/>
      <c r="AH694" s="33"/>
    </row>
    <row r="695" customFormat="false" ht="12.75" hidden="false" customHeight="true" outlineLevel="0" collapsed="false">
      <c r="A695" s="87"/>
      <c r="B695" s="87"/>
      <c r="C695" s="88"/>
      <c r="D695" s="87"/>
      <c r="E695" s="87"/>
      <c r="F695" s="87"/>
      <c r="G695" s="87"/>
      <c r="H695" s="87"/>
      <c r="I695" s="87"/>
      <c r="J695" s="87"/>
      <c r="K695" s="87"/>
      <c r="L695" s="87"/>
      <c r="M695" s="87"/>
      <c r="N695" s="87"/>
      <c r="O695" s="87"/>
      <c r="P695" s="87"/>
      <c r="Q695" s="87"/>
      <c r="R695" s="87"/>
      <c r="S695" s="87"/>
      <c r="T695" s="87"/>
      <c r="U695" s="87"/>
      <c r="V695" s="87"/>
      <c r="W695" s="87"/>
      <c r="X695" s="87"/>
      <c r="Y695" s="87"/>
      <c r="Z695" s="87"/>
      <c r="AA695" s="87"/>
      <c r="AB695" s="87"/>
      <c r="AC695" s="87"/>
      <c r="AD695" s="87"/>
      <c r="AE695" s="87"/>
      <c r="AF695" s="87"/>
      <c r="AG695" s="87"/>
      <c r="AH695" s="33"/>
    </row>
    <row r="696" customFormat="false" ht="12.75" hidden="false" customHeight="true" outlineLevel="0" collapsed="false">
      <c r="A696" s="87"/>
      <c r="B696" s="87"/>
      <c r="C696" s="88"/>
      <c r="D696" s="87"/>
      <c r="E696" s="87"/>
      <c r="F696" s="87"/>
      <c r="G696" s="87"/>
      <c r="H696" s="87"/>
      <c r="I696" s="87"/>
      <c r="J696" s="87"/>
      <c r="K696" s="87"/>
      <c r="L696" s="87"/>
      <c r="M696" s="87"/>
      <c r="N696" s="87"/>
      <c r="O696" s="87"/>
      <c r="P696" s="87"/>
      <c r="Q696" s="87"/>
      <c r="R696" s="87"/>
      <c r="S696" s="87"/>
      <c r="T696" s="87"/>
      <c r="U696" s="87"/>
      <c r="V696" s="87"/>
      <c r="W696" s="87"/>
      <c r="X696" s="87"/>
      <c r="Y696" s="87"/>
      <c r="Z696" s="87"/>
      <c r="AA696" s="87"/>
      <c r="AB696" s="87"/>
      <c r="AC696" s="87"/>
      <c r="AD696" s="87"/>
      <c r="AE696" s="87"/>
      <c r="AF696" s="87"/>
      <c r="AG696" s="87"/>
      <c r="AH696" s="33"/>
    </row>
    <row r="697" customFormat="false" ht="12.75" hidden="false" customHeight="true" outlineLevel="0" collapsed="false">
      <c r="A697" s="87"/>
      <c r="B697" s="87"/>
      <c r="C697" s="88"/>
      <c r="D697" s="87"/>
      <c r="E697" s="87"/>
      <c r="F697" s="87"/>
      <c r="G697" s="87"/>
      <c r="H697" s="87"/>
      <c r="I697" s="87"/>
      <c r="J697" s="87"/>
      <c r="K697" s="87"/>
      <c r="L697" s="87"/>
      <c r="M697" s="87"/>
      <c r="N697" s="87"/>
      <c r="O697" s="87"/>
      <c r="P697" s="87"/>
      <c r="Q697" s="87"/>
      <c r="R697" s="87"/>
      <c r="S697" s="87"/>
      <c r="T697" s="87"/>
      <c r="U697" s="87"/>
      <c r="V697" s="87"/>
      <c r="W697" s="87"/>
      <c r="X697" s="87"/>
      <c r="Y697" s="87"/>
      <c r="Z697" s="87"/>
      <c r="AA697" s="87"/>
      <c r="AB697" s="87"/>
      <c r="AC697" s="87"/>
      <c r="AD697" s="87"/>
      <c r="AE697" s="87"/>
      <c r="AF697" s="87"/>
      <c r="AG697" s="87"/>
      <c r="AH697" s="33"/>
    </row>
    <row r="698" customFormat="false" ht="12.75" hidden="false" customHeight="true" outlineLevel="0" collapsed="false">
      <c r="A698" s="87"/>
      <c r="B698" s="87"/>
      <c r="C698" s="88"/>
      <c r="D698" s="87"/>
      <c r="E698" s="87"/>
      <c r="F698" s="87"/>
      <c r="G698" s="87"/>
      <c r="H698" s="87"/>
      <c r="I698" s="87"/>
      <c r="J698" s="87"/>
      <c r="K698" s="87"/>
      <c r="L698" s="87"/>
      <c r="M698" s="87"/>
      <c r="N698" s="87"/>
      <c r="O698" s="87"/>
      <c r="P698" s="87"/>
      <c r="Q698" s="87"/>
      <c r="R698" s="87"/>
      <c r="S698" s="87"/>
      <c r="T698" s="87"/>
      <c r="U698" s="87"/>
      <c r="V698" s="87"/>
      <c r="W698" s="87"/>
      <c r="X698" s="87"/>
      <c r="Y698" s="87"/>
      <c r="Z698" s="87"/>
      <c r="AA698" s="87"/>
      <c r="AB698" s="87"/>
      <c r="AC698" s="87"/>
      <c r="AD698" s="87"/>
      <c r="AE698" s="87"/>
      <c r="AF698" s="87"/>
      <c r="AG698" s="87"/>
      <c r="AH698" s="33"/>
    </row>
    <row r="699" customFormat="false" ht="12.75" hidden="false" customHeight="true" outlineLevel="0" collapsed="false">
      <c r="A699" s="87"/>
      <c r="B699" s="87"/>
      <c r="C699" s="88"/>
      <c r="D699" s="87"/>
      <c r="E699" s="87"/>
      <c r="F699" s="87"/>
      <c r="G699" s="87"/>
      <c r="H699" s="87"/>
      <c r="I699" s="87"/>
      <c r="J699" s="87"/>
      <c r="K699" s="87"/>
      <c r="L699" s="87"/>
      <c r="M699" s="87"/>
      <c r="N699" s="87"/>
      <c r="O699" s="87"/>
      <c r="P699" s="87"/>
      <c r="Q699" s="87"/>
      <c r="R699" s="87"/>
      <c r="S699" s="87"/>
      <c r="T699" s="87"/>
      <c r="U699" s="87"/>
      <c r="V699" s="87"/>
      <c r="W699" s="87"/>
      <c r="X699" s="87"/>
      <c r="Y699" s="87"/>
      <c r="Z699" s="87"/>
      <c r="AA699" s="87"/>
      <c r="AB699" s="87"/>
      <c r="AC699" s="87"/>
      <c r="AD699" s="87"/>
      <c r="AE699" s="87"/>
      <c r="AF699" s="87"/>
      <c r="AG699" s="87"/>
      <c r="AH699" s="33"/>
    </row>
    <row r="700" customFormat="false" ht="12.75" hidden="false" customHeight="true" outlineLevel="0" collapsed="false">
      <c r="A700" s="87"/>
      <c r="B700" s="87"/>
      <c r="C700" s="88"/>
      <c r="D700" s="87"/>
      <c r="E700" s="87"/>
      <c r="F700" s="87"/>
      <c r="G700" s="87"/>
      <c r="H700" s="87"/>
      <c r="I700" s="87"/>
      <c r="J700" s="87"/>
      <c r="K700" s="87"/>
      <c r="L700" s="87"/>
      <c r="M700" s="87"/>
      <c r="N700" s="87"/>
      <c r="O700" s="87"/>
      <c r="P700" s="87"/>
      <c r="Q700" s="87"/>
      <c r="R700" s="87"/>
      <c r="S700" s="87"/>
      <c r="T700" s="87"/>
      <c r="U700" s="87"/>
      <c r="V700" s="87"/>
      <c r="W700" s="87"/>
      <c r="X700" s="87"/>
      <c r="Y700" s="87"/>
      <c r="Z700" s="87"/>
      <c r="AA700" s="87"/>
      <c r="AB700" s="87"/>
      <c r="AC700" s="87"/>
      <c r="AD700" s="87"/>
      <c r="AE700" s="87"/>
      <c r="AF700" s="87"/>
      <c r="AG700" s="87"/>
      <c r="AH700" s="33"/>
    </row>
    <row r="701" customFormat="false" ht="12.75" hidden="false" customHeight="true" outlineLevel="0" collapsed="false">
      <c r="A701" s="87"/>
      <c r="B701" s="87"/>
      <c r="C701" s="88"/>
      <c r="D701" s="87"/>
      <c r="E701" s="87"/>
      <c r="F701" s="87"/>
      <c r="G701" s="87"/>
      <c r="H701" s="87"/>
      <c r="I701" s="87"/>
      <c r="J701" s="87"/>
      <c r="K701" s="87"/>
      <c r="L701" s="87"/>
      <c r="M701" s="87"/>
      <c r="N701" s="87"/>
      <c r="O701" s="87"/>
      <c r="P701" s="87"/>
      <c r="Q701" s="87"/>
      <c r="R701" s="87"/>
      <c r="S701" s="87"/>
      <c r="T701" s="87"/>
      <c r="U701" s="87"/>
      <c r="V701" s="87"/>
      <c r="W701" s="87"/>
      <c r="X701" s="87"/>
      <c r="Y701" s="87"/>
      <c r="Z701" s="87"/>
      <c r="AA701" s="87"/>
      <c r="AB701" s="87"/>
      <c r="AC701" s="87"/>
      <c r="AD701" s="87"/>
      <c r="AE701" s="87"/>
      <c r="AF701" s="87"/>
      <c r="AG701" s="87"/>
      <c r="AH701" s="33"/>
    </row>
    <row r="702" customFormat="false" ht="12.75" hidden="false" customHeight="true" outlineLevel="0" collapsed="false">
      <c r="A702" s="87"/>
      <c r="B702" s="87"/>
      <c r="C702" s="88"/>
      <c r="D702" s="87"/>
      <c r="E702" s="87"/>
      <c r="F702" s="87"/>
      <c r="G702" s="87"/>
      <c r="H702" s="87"/>
      <c r="I702" s="87"/>
      <c r="J702" s="87"/>
      <c r="K702" s="87"/>
      <c r="L702" s="87"/>
      <c r="M702" s="87"/>
      <c r="N702" s="87"/>
      <c r="O702" s="87"/>
      <c r="P702" s="87"/>
      <c r="Q702" s="87"/>
      <c r="R702" s="87"/>
      <c r="S702" s="87"/>
      <c r="T702" s="87"/>
      <c r="U702" s="87"/>
      <c r="V702" s="87"/>
      <c r="W702" s="87"/>
      <c r="X702" s="87"/>
      <c r="Y702" s="87"/>
      <c r="Z702" s="87"/>
      <c r="AA702" s="87"/>
      <c r="AB702" s="87"/>
      <c r="AC702" s="87"/>
      <c r="AD702" s="87"/>
      <c r="AE702" s="87"/>
      <c r="AF702" s="87"/>
      <c r="AG702" s="87"/>
      <c r="AH702" s="33"/>
    </row>
    <row r="703" customFormat="false" ht="12.75" hidden="false" customHeight="true" outlineLevel="0" collapsed="false">
      <c r="A703" s="87"/>
      <c r="B703" s="87"/>
      <c r="C703" s="88"/>
      <c r="D703" s="87"/>
      <c r="E703" s="87"/>
      <c r="F703" s="87"/>
      <c r="G703" s="87"/>
      <c r="H703" s="87"/>
      <c r="I703" s="87"/>
      <c r="J703" s="87"/>
      <c r="K703" s="87"/>
      <c r="L703" s="87"/>
      <c r="M703" s="87"/>
      <c r="N703" s="87"/>
      <c r="O703" s="87"/>
      <c r="P703" s="87"/>
      <c r="Q703" s="87"/>
      <c r="R703" s="87"/>
      <c r="S703" s="87"/>
      <c r="T703" s="87"/>
      <c r="U703" s="87"/>
      <c r="V703" s="87"/>
      <c r="W703" s="87"/>
      <c r="X703" s="87"/>
      <c r="Y703" s="87"/>
      <c r="Z703" s="87"/>
      <c r="AA703" s="87"/>
      <c r="AB703" s="87"/>
      <c r="AC703" s="87"/>
      <c r="AD703" s="87"/>
      <c r="AE703" s="87"/>
      <c r="AF703" s="87"/>
      <c r="AG703" s="87"/>
      <c r="AH703" s="33"/>
    </row>
    <row r="704" customFormat="false" ht="12.75" hidden="false" customHeight="true" outlineLevel="0" collapsed="false">
      <c r="A704" s="87"/>
      <c r="B704" s="87"/>
      <c r="C704" s="88"/>
      <c r="D704" s="87"/>
      <c r="E704" s="87"/>
      <c r="F704" s="87"/>
      <c r="G704" s="87"/>
      <c r="H704" s="87"/>
      <c r="I704" s="87"/>
      <c r="J704" s="87"/>
      <c r="K704" s="87"/>
      <c r="L704" s="87"/>
      <c r="M704" s="87"/>
      <c r="N704" s="87"/>
      <c r="O704" s="87"/>
      <c r="P704" s="87"/>
      <c r="Q704" s="87"/>
      <c r="R704" s="87"/>
      <c r="S704" s="87"/>
      <c r="T704" s="87"/>
      <c r="U704" s="87"/>
      <c r="V704" s="87"/>
      <c r="W704" s="87"/>
      <c r="X704" s="87"/>
      <c r="Y704" s="87"/>
      <c r="Z704" s="87"/>
      <c r="AA704" s="87"/>
      <c r="AB704" s="87"/>
      <c r="AC704" s="87"/>
      <c r="AD704" s="87"/>
      <c r="AE704" s="87"/>
      <c r="AF704" s="87"/>
      <c r="AG704" s="87"/>
      <c r="AH704" s="33"/>
    </row>
    <row r="705" customFormat="false" ht="12.75" hidden="false" customHeight="true" outlineLevel="0" collapsed="false">
      <c r="A705" s="87"/>
      <c r="B705" s="87"/>
      <c r="C705" s="88"/>
      <c r="D705" s="87"/>
      <c r="E705" s="87"/>
      <c r="F705" s="87"/>
      <c r="G705" s="87"/>
      <c r="H705" s="87"/>
      <c r="I705" s="87"/>
      <c r="J705" s="87"/>
      <c r="K705" s="87"/>
      <c r="L705" s="87"/>
      <c r="M705" s="87"/>
      <c r="N705" s="87"/>
      <c r="O705" s="87"/>
      <c r="P705" s="87"/>
      <c r="Q705" s="87"/>
      <c r="R705" s="87"/>
      <c r="S705" s="87"/>
      <c r="T705" s="87"/>
      <c r="U705" s="87"/>
      <c r="V705" s="87"/>
      <c r="W705" s="87"/>
      <c r="X705" s="87"/>
      <c r="Y705" s="87"/>
      <c r="Z705" s="87"/>
      <c r="AA705" s="87"/>
      <c r="AB705" s="87"/>
      <c r="AC705" s="87"/>
      <c r="AD705" s="87"/>
      <c r="AE705" s="87"/>
      <c r="AF705" s="87"/>
      <c r="AG705" s="87"/>
      <c r="AH705" s="33"/>
    </row>
    <row r="706" customFormat="false" ht="12.75" hidden="false" customHeight="true" outlineLevel="0" collapsed="false">
      <c r="A706" s="87"/>
      <c r="B706" s="87"/>
      <c r="C706" s="88"/>
      <c r="D706" s="87"/>
      <c r="E706" s="87"/>
      <c r="F706" s="87"/>
      <c r="G706" s="87"/>
      <c r="H706" s="87"/>
      <c r="I706" s="87"/>
      <c r="J706" s="87"/>
      <c r="K706" s="87"/>
      <c r="L706" s="87"/>
      <c r="M706" s="87"/>
      <c r="N706" s="87"/>
      <c r="O706" s="87"/>
      <c r="P706" s="87"/>
      <c r="Q706" s="87"/>
      <c r="R706" s="87"/>
      <c r="S706" s="87"/>
      <c r="T706" s="87"/>
      <c r="U706" s="87"/>
      <c r="V706" s="87"/>
      <c r="W706" s="87"/>
      <c r="X706" s="87"/>
      <c r="Y706" s="87"/>
      <c r="Z706" s="87"/>
      <c r="AA706" s="87"/>
      <c r="AB706" s="87"/>
      <c r="AC706" s="87"/>
      <c r="AD706" s="87"/>
      <c r="AE706" s="87"/>
      <c r="AF706" s="87"/>
      <c r="AG706" s="87"/>
      <c r="AH706" s="33"/>
    </row>
    <row r="707" customFormat="false" ht="12.75" hidden="false" customHeight="true" outlineLevel="0" collapsed="false">
      <c r="A707" s="87"/>
      <c r="B707" s="87"/>
      <c r="C707" s="88"/>
      <c r="D707" s="87"/>
      <c r="E707" s="87"/>
      <c r="F707" s="87"/>
      <c r="G707" s="87"/>
      <c r="H707" s="87"/>
      <c r="I707" s="87"/>
      <c r="J707" s="87"/>
      <c r="K707" s="87"/>
      <c r="L707" s="87"/>
      <c r="M707" s="87"/>
      <c r="N707" s="87"/>
      <c r="O707" s="87"/>
      <c r="P707" s="87"/>
      <c r="Q707" s="87"/>
      <c r="R707" s="87"/>
      <c r="S707" s="87"/>
      <c r="T707" s="87"/>
      <c r="U707" s="87"/>
      <c r="V707" s="87"/>
      <c r="W707" s="87"/>
      <c r="X707" s="87"/>
      <c r="Y707" s="87"/>
      <c r="Z707" s="87"/>
      <c r="AA707" s="87"/>
      <c r="AB707" s="87"/>
      <c r="AC707" s="87"/>
      <c r="AD707" s="87"/>
      <c r="AE707" s="87"/>
      <c r="AF707" s="87"/>
      <c r="AG707" s="87"/>
      <c r="AH707" s="33"/>
    </row>
    <row r="708" customFormat="false" ht="12.75" hidden="false" customHeight="true" outlineLevel="0" collapsed="false">
      <c r="A708" s="87"/>
      <c r="B708" s="87"/>
      <c r="C708" s="88"/>
      <c r="D708" s="87"/>
      <c r="E708" s="87"/>
      <c r="F708" s="87"/>
      <c r="G708" s="87"/>
      <c r="H708" s="87"/>
      <c r="I708" s="87"/>
      <c r="J708" s="87"/>
      <c r="K708" s="87"/>
      <c r="L708" s="87"/>
      <c r="M708" s="87"/>
      <c r="N708" s="87"/>
      <c r="O708" s="87"/>
      <c r="P708" s="87"/>
      <c r="Q708" s="87"/>
      <c r="R708" s="87"/>
      <c r="S708" s="87"/>
      <c r="T708" s="87"/>
      <c r="U708" s="87"/>
      <c r="V708" s="87"/>
      <c r="W708" s="87"/>
      <c r="X708" s="87"/>
      <c r="Y708" s="87"/>
      <c r="Z708" s="87"/>
      <c r="AA708" s="87"/>
      <c r="AB708" s="87"/>
      <c r="AC708" s="87"/>
      <c r="AD708" s="87"/>
      <c r="AE708" s="87"/>
      <c r="AF708" s="87"/>
      <c r="AG708" s="87"/>
      <c r="AH708" s="33"/>
    </row>
    <row r="709" customFormat="false" ht="12.75" hidden="false" customHeight="true" outlineLevel="0" collapsed="false">
      <c r="A709" s="87"/>
      <c r="B709" s="87"/>
      <c r="C709" s="88"/>
      <c r="D709" s="87"/>
      <c r="E709" s="87"/>
      <c r="F709" s="87"/>
      <c r="G709" s="87"/>
      <c r="H709" s="87"/>
      <c r="I709" s="87"/>
      <c r="J709" s="87"/>
      <c r="K709" s="87"/>
      <c r="L709" s="87"/>
      <c r="M709" s="87"/>
      <c r="N709" s="87"/>
      <c r="O709" s="87"/>
      <c r="P709" s="87"/>
      <c r="Q709" s="87"/>
      <c r="R709" s="87"/>
      <c r="S709" s="87"/>
      <c r="T709" s="87"/>
      <c r="U709" s="87"/>
      <c r="V709" s="87"/>
      <c r="W709" s="87"/>
      <c r="X709" s="87"/>
      <c r="Y709" s="87"/>
      <c r="Z709" s="87"/>
      <c r="AA709" s="87"/>
      <c r="AB709" s="87"/>
      <c r="AC709" s="87"/>
      <c r="AD709" s="87"/>
      <c r="AE709" s="87"/>
      <c r="AF709" s="87"/>
      <c r="AG709" s="87"/>
      <c r="AH709" s="33"/>
    </row>
    <row r="710" customFormat="false" ht="12.75" hidden="false" customHeight="true" outlineLevel="0" collapsed="false">
      <c r="A710" s="87"/>
      <c r="B710" s="87"/>
      <c r="C710" s="88"/>
      <c r="D710" s="87"/>
      <c r="E710" s="87"/>
      <c r="F710" s="87"/>
      <c r="G710" s="87"/>
      <c r="H710" s="87"/>
      <c r="I710" s="87"/>
      <c r="J710" s="87"/>
      <c r="K710" s="87"/>
      <c r="L710" s="87"/>
      <c r="M710" s="87"/>
      <c r="N710" s="87"/>
      <c r="O710" s="87"/>
      <c r="P710" s="87"/>
      <c r="Q710" s="87"/>
      <c r="R710" s="87"/>
      <c r="S710" s="87"/>
      <c r="T710" s="87"/>
      <c r="U710" s="87"/>
      <c r="V710" s="87"/>
      <c r="W710" s="87"/>
      <c r="X710" s="87"/>
      <c r="Y710" s="87"/>
      <c r="Z710" s="87"/>
      <c r="AA710" s="87"/>
      <c r="AB710" s="87"/>
      <c r="AC710" s="87"/>
      <c r="AD710" s="87"/>
      <c r="AE710" s="87"/>
      <c r="AF710" s="87"/>
      <c r="AG710" s="87"/>
      <c r="AH710" s="33"/>
    </row>
    <row r="711" customFormat="false" ht="12.75" hidden="false" customHeight="true" outlineLevel="0" collapsed="false">
      <c r="A711" s="87"/>
      <c r="B711" s="87"/>
      <c r="C711" s="88"/>
      <c r="D711" s="87"/>
      <c r="E711" s="87"/>
      <c r="F711" s="87"/>
      <c r="G711" s="87"/>
      <c r="H711" s="87"/>
      <c r="I711" s="87"/>
      <c r="J711" s="87"/>
      <c r="K711" s="87"/>
      <c r="L711" s="87"/>
      <c r="M711" s="87"/>
      <c r="N711" s="87"/>
      <c r="O711" s="87"/>
      <c r="P711" s="87"/>
      <c r="Q711" s="87"/>
      <c r="R711" s="87"/>
      <c r="S711" s="87"/>
      <c r="T711" s="87"/>
      <c r="U711" s="87"/>
      <c r="V711" s="87"/>
      <c r="W711" s="87"/>
      <c r="X711" s="87"/>
      <c r="Y711" s="87"/>
      <c r="Z711" s="87"/>
      <c r="AA711" s="87"/>
      <c r="AB711" s="87"/>
      <c r="AC711" s="87"/>
      <c r="AD711" s="87"/>
      <c r="AE711" s="87"/>
      <c r="AF711" s="87"/>
      <c r="AG711" s="87"/>
      <c r="AH711" s="33"/>
    </row>
    <row r="712" customFormat="false" ht="12.75" hidden="false" customHeight="true" outlineLevel="0" collapsed="false">
      <c r="A712" s="87"/>
      <c r="B712" s="87"/>
      <c r="C712" s="88"/>
      <c r="D712" s="87"/>
      <c r="E712" s="87"/>
      <c r="F712" s="87"/>
      <c r="G712" s="87"/>
      <c r="H712" s="87"/>
      <c r="I712" s="87"/>
      <c r="J712" s="87"/>
      <c r="K712" s="87"/>
      <c r="L712" s="87"/>
      <c r="M712" s="87"/>
      <c r="N712" s="87"/>
      <c r="O712" s="87"/>
      <c r="P712" s="87"/>
      <c r="Q712" s="87"/>
      <c r="R712" s="87"/>
      <c r="S712" s="87"/>
      <c r="T712" s="87"/>
      <c r="U712" s="87"/>
      <c r="V712" s="87"/>
      <c r="W712" s="87"/>
      <c r="X712" s="87"/>
      <c r="Y712" s="87"/>
      <c r="Z712" s="87"/>
      <c r="AA712" s="87"/>
      <c r="AB712" s="87"/>
      <c r="AC712" s="87"/>
      <c r="AD712" s="87"/>
      <c r="AE712" s="87"/>
      <c r="AF712" s="87"/>
      <c r="AG712" s="87"/>
      <c r="AH712" s="33"/>
    </row>
    <row r="713" customFormat="false" ht="12.75" hidden="false" customHeight="true" outlineLevel="0" collapsed="false">
      <c r="A713" s="87"/>
      <c r="B713" s="87"/>
      <c r="C713" s="88"/>
      <c r="D713" s="87"/>
      <c r="E713" s="87"/>
      <c r="F713" s="87"/>
      <c r="G713" s="87"/>
      <c r="H713" s="87"/>
      <c r="I713" s="87"/>
      <c r="J713" s="87"/>
      <c r="K713" s="87"/>
      <c r="L713" s="87"/>
      <c r="M713" s="87"/>
      <c r="N713" s="87"/>
      <c r="O713" s="87"/>
      <c r="P713" s="87"/>
      <c r="Q713" s="87"/>
      <c r="R713" s="87"/>
      <c r="S713" s="87"/>
      <c r="T713" s="87"/>
      <c r="U713" s="87"/>
      <c r="V713" s="87"/>
      <c r="W713" s="87"/>
      <c r="X713" s="87"/>
      <c r="Y713" s="87"/>
      <c r="Z713" s="87"/>
      <c r="AA713" s="87"/>
      <c r="AB713" s="87"/>
      <c r="AC713" s="87"/>
      <c r="AD713" s="87"/>
      <c r="AE713" s="87"/>
      <c r="AF713" s="87"/>
      <c r="AG713" s="87"/>
      <c r="AH713" s="33"/>
    </row>
    <row r="714" customFormat="false" ht="12.75" hidden="false" customHeight="true" outlineLevel="0" collapsed="false">
      <c r="A714" s="87"/>
      <c r="B714" s="87"/>
      <c r="C714" s="88"/>
      <c r="D714" s="87"/>
      <c r="E714" s="87"/>
      <c r="F714" s="87"/>
      <c r="G714" s="87"/>
      <c r="H714" s="87"/>
      <c r="I714" s="87"/>
      <c r="J714" s="87"/>
      <c r="K714" s="87"/>
      <c r="L714" s="87"/>
      <c r="M714" s="87"/>
      <c r="N714" s="87"/>
      <c r="O714" s="87"/>
      <c r="P714" s="87"/>
      <c r="Q714" s="87"/>
      <c r="R714" s="87"/>
      <c r="S714" s="87"/>
      <c r="T714" s="87"/>
      <c r="U714" s="87"/>
      <c r="V714" s="87"/>
      <c r="W714" s="87"/>
      <c r="X714" s="87"/>
      <c r="Y714" s="87"/>
      <c r="Z714" s="87"/>
      <c r="AA714" s="87"/>
      <c r="AB714" s="87"/>
      <c r="AC714" s="87"/>
      <c r="AD714" s="87"/>
      <c r="AE714" s="87"/>
      <c r="AF714" s="87"/>
      <c r="AG714" s="87"/>
      <c r="AH714" s="33"/>
    </row>
    <row r="715" customFormat="false" ht="12.75" hidden="false" customHeight="true" outlineLevel="0" collapsed="false">
      <c r="A715" s="87"/>
      <c r="B715" s="87"/>
      <c r="C715" s="88"/>
      <c r="D715" s="87"/>
      <c r="E715" s="87"/>
      <c r="F715" s="87"/>
      <c r="G715" s="87"/>
      <c r="H715" s="87"/>
      <c r="I715" s="87"/>
      <c r="J715" s="87"/>
      <c r="K715" s="87"/>
      <c r="L715" s="87"/>
      <c r="M715" s="87"/>
      <c r="N715" s="87"/>
      <c r="O715" s="87"/>
      <c r="P715" s="87"/>
      <c r="Q715" s="87"/>
      <c r="R715" s="87"/>
      <c r="S715" s="87"/>
      <c r="T715" s="87"/>
      <c r="U715" s="87"/>
      <c r="V715" s="87"/>
      <c r="W715" s="87"/>
      <c r="X715" s="87"/>
      <c r="Y715" s="87"/>
      <c r="Z715" s="87"/>
      <c r="AA715" s="87"/>
      <c r="AB715" s="87"/>
      <c r="AC715" s="87"/>
      <c r="AD715" s="87"/>
      <c r="AE715" s="87"/>
      <c r="AF715" s="87"/>
      <c r="AG715" s="87"/>
      <c r="AH715" s="33"/>
    </row>
    <row r="716" customFormat="false" ht="12.75" hidden="false" customHeight="true" outlineLevel="0" collapsed="false">
      <c r="A716" s="87"/>
      <c r="B716" s="87"/>
      <c r="C716" s="88"/>
      <c r="D716" s="87"/>
      <c r="E716" s="87"/>
      <c r="F716" s="87"/>
      <c r="G716" s="87"/>
      <c r="H716" s="87"/>
      <c r="I716" s="87"/>
      <c r="J716" s="87"/>
      <c r="K716" s="87"/>
      <c r="L716" s="87"/>
      <c r="M716" s="87"/>
      <c r="N716" s="87"/>
      <c r="O716" s="87"/>
      <c r="P716" s="87"/>
      <c r="Q716" s="87"/>
      <c r="R716" s="87"/>
      <c r="S716" s="87"/>
      <c r="T716" s="87"/>
      <c r="U716" s="87"/>
      <c r="V716" s="87"/>
      <c r="W716" s="87"/>
      <c r="X716" s="87"/>
      <c r="Y716" s="87"/>
      <c r="Z716" s="87"/>
      <c r="AA716" s="87"/>
      <c r="AB716" s="87"/>
      <c r="AC716" s="87"/>
      <c r="AD716" s="87"/>
      <c r="AE716" s="87"/>
      <c r="AF716" s="87"/>
      <c r="AG716" s="87"/>
      <c r="AH716" s="33"/>
    </row>
    <row r="717" customFormat="false" ht="12.75" hidden="false" customHeight="true" outlineLevel="0" collapsed="false">
      <c r="A717" s="87"/>
      <c r="B717" s="87"/>
      <c r="C717" s="88"/>
      <c r="D717" s="87"/>
      <c r="E717" s="87"/>
      <c r="F717" s="87"/>
      <c r="G717" s="87"/>
      <c r="H717" s="87"/>
      <c r="I717" s="87"/>
      <c r="J717" s="87"/>
      <c r="K717" s="87"/>
      <c r="L717" s="87"/>
      <c r="M717" s="87"/>
      <c r="N717" s="87"/>
      <c r="O717" s="87"/>
      <c r="P717" s="87"/>
      <c r="Q717" s="87"/>
      <c r="R717" s="87"/>
      <c r="S717" s="87"/>
      <c r="T717" s="87"/>
      <c r="U717" s="87"/>
      <c r="V717" s="87"/>
      <c r="W717" s="87"/>
      <c r="X717" s="87"/>
      <c r="Y717" s="87"/>
      <c r="Z717" s="87"/>
      <c r="AA717" s="87"/>
      <c r="AB717" s="87"/>
      <c r="AC717" s="87"/>
      <c r="AD717" s="87"/>
      <c r="AE717" s="87"/>
      <c r="AF717" s="87"/>
      <c r="AG717" s="87"/>
      <c r="AH717" s="33"/>
    </row>
    <row r="718" customFormat="false" ht="12.75" hidden="false" customHeight="true" outlineLevel="0" collapsed="false">
      <c r="A718" s="87"/>
      <c r="B718" s="87"/>
      <c r="C718" s="88"/>
      <c r="D718" s="87"/>
      <c r="E718" s="87"/>
      <c r="F718" s="87"/>
      <c r="G718" s="87"/>
      <c r="H718" s="87"/>
      <c r="I718" s="87"/>
      <c r="J718" s="87"/>
      <c r="K718" s="87"/>
      <c r="L718" s="87"/>
      <c r="M718" s="87"/>
      <c r="N718" s="87"/>
      <c r="O718" s="87"/>
      <c r="P718" s="87"/>
      <c r="Q718" s="87"/>
      <c r="R718" s="87"/>
      <c r="S718" s="87"/>
      <c r="T718" s="87"/>
      <c r="U718" s="87"/>
      <c r="V718" s="87"/>
      <c r="W718" s="87"/>
      <c r="X718" s="87"/>
      <c r="Y718" s="87"/>
      <c r="Z718" s="87"/>
      <c r="AA718" s="87"/>
      <c r="AB718" s="87"/>
      <c r="AC718" s="87"/>
      <c r="AD718" s="87"/>
      <c r="AE718" s="87"/>
      <c r="AF718" s="87"/>
      <c r="AG718" s="87"/>
      <c r="AH718" s="33"/>
    </row>
    <row r="719" customFormat="false" ht="12.75" hidden="false" customHeight="true" outlineLevel="0" collapsed="false">
      <c r="A719" s="87"/>
      <c r="B719" s="87"/>
      <c r="C719" s="88"/>
      <c r="D719" s="87"/>
      <c r="E719" s="87"/>
      <c r="F719" s="87"/>
      <c r="G719" s="87"/>
      <c r="H719" s="87"/>
      <c r="I719" s="87"/>
      <c r="J719" s="87"/>
      <c r="K719" s="87"/>
      <c r="L719" s="87"/>
      <c r="M719" s="87"/>
      <c r="N719" s="87"/>
      <c r="O719" s="87"/>
      <c r="P719" s="87"/>
      <c r="Q719" s="87"/>
      <c r="R719" s="87"/>
      <c r="S719" s="87"/>
      <c r="T719" s="87"/>
      <c r="U719" s="87"/>
      <c r="V719" s="87"/>
      <c r="W719" s="87"/>
      <c r="X719" s="87"/>
      <c r="Y719" s="87"/>
      <c r="Z719" s="87"/>
      <c r="AA719" s="87"/>
      <c r="AB719" s="87"/>
      <c r="AC719" s="87"/>
      <c r="AD719" s="87"/>
      <c r="AE719" s="87"/>
      <c r="AF719" s="87"/>
      <c r="AG719" s="87"/>
      <c r="AH719" s="33"/>
    </row>
    <row r="720" customFormat="false" ht="12.75" hidden="false" customHeight="true" outlineLevel="0" collapsed="false">
      <c r="A720" s="87"/>
      <c r="B720" s="87"/>
      <c r="C720" s="88"/>
      <c r="D720" s="87"/>
      <c r="E720" s="87"/>
      <c r="F720" s="87"/>
      <c r="G720" s="87"/>
      <c r="H720" s="87"/>
      <c r="I720" s="87"/>
      <c r="J720" s="87"/>
      <c r="K720" s="87"/>
      <c r="L720" s="87"/>
      <c r="M720" s="87"/>
      <c r="N720" s="87"/>
      <c r="O720" s="87"/>
      <c r="P720" s="87"/>
      <c r="Q720" s="87"/>
      <c r="R720" s="87"/>
      <c r="S720" s="87"/>
      <c r="T720" s="87"/>
      <c r="U720" s="87"/>
      <c r="V720" s="87"/>
      <c r="W720" s="87"/>
      <c r="X720" s="87"/>
      <c r="Y720" s="87"/>
      <c r="Z720" s="87"/>
      <c r="AA720" s="87"/>
      <c r="AB720" s="87"/>
      <c r="AC720" s="87"/>
      <c r="AD720" s="87"/>
      <c r="AE720" s="87"/>
      <c r="AF720" s="87"/>
      <c r="AG720" s="87"/>
      <c r="AH720" s="33"/>
    </row>
    <row r="721" customFormat="false" ht="12.75" hidden="false" customHeight="true" outlineLevel="0" collapsed="false">
      <c r="A721" s="87"/>
      <c r="B721" s="87"/>
      <c r="C721" s="88"/>
      <c r="D721" s="87"/>
      <c r="E721" s="87"/>
      <c r="F721" s="87"/>
      <c r="G721" s="87"/>
      <c r="H721" s="87"/>
      <c r="I721" s="87"/>
      <c r="J721" s="87"/>
      <c r="K721" s="87"/>
      <c r="L721" s="87"/>
      <c r="M721" s="87"/>
      <c r="N721" s="87"/>
      <c r="O721" s="87"/>
      <c r="P721" s="87"/>
      <c r="Q721" s="87"/>
      <c r="R721" s="87"/>
      <c r="S721" s="87"/>
      <c r="T721" s="87"/>
      <c r="U721" s="87"/>
      <c r="V721" s="87"/>
      <c r="W721" s="87"/>
      <c r="X721" s="87"/>
      <c r="Y721" s="87"/>
      <c r="Z721" s="87"/>
      <c r="AA721" s="87"/>
      <c r="AB721" s="87"/>
      <c r="AC721" s="87"/>
      <c r="AD721" s="87"/>
      <c r="AE721" s="87"/>
      <c r="AF721" s="87"/>
      <c r="AG721" s="87"/>
      <c r="AH721" s="33"/>
    </row>
    <row r="722" customFormat="false" ht="12.75" hidden="false" customHeight="true" outlineLevel="0" collapsed="false">
      <c r="A722" s="87"/>
      <c r="B722" s="87"/>
      <c r="C722" s="88"/>
      <c r="D722" s="87"/>
      <c r="E722" s="87"/>
      <c r="F722" s="87"/>
      <c r="G722" s="87"/>
      <c r="H722" s="87"/>
      <c r="I722" s="87"/>
      <c r="J722" s="87"/>
      <c r="K722" s="87"/>
      <c r="L722" s="87"/>
      <c r="M722" s="87"/>
      <c r="N722" s="87"/>
      <c r="O722" s="87"/>
      <c r="P722" s="87"/>
      <c r="Q722" s="87"/>
      <c r="R722" s="87"/>
      <c r="S722" s="87"/>
      <c r="T722" s="87"/>
      <c r="U722" s="87"/>
      <c r="V722" s="87"/>
      <c r="W722" s="87"/>
      <c r="X722" s="87"/>
      <c r="Y722" s="87"/>
      <c r="Z722" s="87"/>
      <c r="AA722" s="87"/>
      <c r="AB722" s="87"/>
      <c r="AC722" s="87"/>
      <c r="AD722" s="87"/>
      <c r="AE722" s="87"/>
      <c r="AF722" s="87"/>
      <c r="AG722" s="87"/>
      <c r="AH722" s="33"/>
    </row>
    <row r="723" customFormat="false" ht="12.75" hidden="false" customHeight="true" outlineLevel="0" collapsed="false">
      <c r="A723" s="87"/>
      <c r="B723" s="87"/>
      <c r="C723" s="88"/>
      <c r="D723" s="87"/>
      <c r="E723" s="87"/>
      <c r="F723" s="87"/>
      <c r="G723" s="87"/>
      <c r="H723" s="87"/>
      <c r="I723" s="87"/>
      <c r="J723" s="87"/>
      <c r="K723" s="87"/>
      <c r="L723" s="87"/>
      <c r="M723" s="87"/>
      <c r="N723" s="87"/>
      <c r="O723" s="87"/>
      <c r="P723" s="87"/>
      <c r="Q723" s="87"/>
      <c r="R723" s="87"/>
      <c r="S723" s="87"/>
      <c r="T723" s="87"/>
      <c r="U723" s="87"/>
      <c r="V723" s="87"/>
      <c r="W723" s="87"/>
      <c r="X723" s="87"/>
      <c r="Y723" s="87"/>
      <c r="Z723" s="87"/>
      <c r="AA723" s="87"/>
      <c r="AB723" s="87"/>
      <c r="AC723" s="87"/>
      <c r="AD723" s="87"/>
      <c r="AE723" s="87"/>
      <c r="AF723" s="87"/>
      <c r="AG723" s="87"/>
      <c r="AH723" s="33"/>
    </row>
    <row r="724" customFormat="false" ht="12.75" hidden="false" customHeight="true" outlineLevel="0" collapsed="false">
      <c r="A724" s="87"/>
      <c r="B724" s="87"/>
      <c r="C724" s="88"/>
      <c r="D724" s="87"/>
      <c r="E724" s="87"/>
      <c r="F724" s="87"/>
      <c r="G724" s="87"/>
      <c r="H724" s="87"/>
      <c r="I724" s="87"/>
      <c r="J724" s="87"/>
      <c r="K724" s="87"/>
      <c r="L724" s="87"/>
      <c r="M724" s="87"/>
      <c r="N724" s="87"/>
      <c r="O724" s="87"/>
      <c r="P724" s="87"/>
      <c r="Q724" s="87"/>
      <c r="R724" s="87"/>
      <c r="S724" s="87"/>
      <c r="T724" s="87"/>
      <c r="U724" s="87"/>
      <c r="V724" s="87"/>
      <c r="W724" s="87"/>
      <c r="X724" s="87"/>
      <c r="Y724" s="87"/>
      <c r="Z724" s="87"/>
      <c r="AA724" s="87"/>
      <c r="AB724" s="87"/>
      <c r="AC724" s="87"/>
      <c r="AD724" s="87"/>
      <c r="AE724" s="87"/>
      <c r="AF724" s="87"/>
      <c r="AG724" s="87"/>
      <c r="AH724" s="33"/>
    </row>
    <row r="725" customFormat="false" ht="12.75" hidden="false" customHeight="true" outlineLevel="0" collapsed="false">
      <c r="A725" s="87"/>
      <c r="B725" s="87"/>
      <c r="C725" s="88"/>
      <c r="D725" s="87"/>
      <c r="E725" s="87"/>
      <c r="F725" s="87"/>
      <c r="G725" s="87"/>
      <c r="H725" s="87"/>
      <c r="I725" s="87"/>
      <c r="J725" s="87"/>
      <c r="K725" s="87"/>
      <c r="L725" s="87"/>
      <c r="M725" s="87"/>
      <c r="N725" s="87"/>
      <c r="O725" s="87"/>
      <c r="P725" s="87"/>
      <c r="Q725" s="87"/>
      <c r="R725" s="87"/>
      <c r="S725" s="87"/>
      <c r="T725" s="87"/>
      <c r="U725" s="87"/>
      <c r="V725" s="87"/>
      <c r="W725" s="87"/>
      <c r="X725" s="87"/>
      <c r="Y725" s="87"/>
      <c r="Z725" s="87"/>
      <c r="AA725" s="87"/>
      <c r="AB725" s="87"/>
      <c r="AC725" s="87"/>
      <c r="AD725" s="87"/>
      <c r="AE725" s="87"/>
      <c r="AF725" s="87"/>
      <c r="AG725" s="87"/>
      <c r="AH725" s="33"/>
    </row>
    <row r="726" customFormat="false" ht="12.75" hidden="false" customHeight="true" outlineLevel="0" collapsed="false">
      <c r="A726" s="87"/>
      <c r="B726" s="87"/>
      <c r="C726" s="88"/>
      <c r="D726" s="87"/>
      <c r="E726" s="87"/>
      <c r="F726" s="87"/>
      <c r="G726" s="87"/>
      <c r="H726" s="87"/>
      <c r="I726" s="87"/>
      <c r="J726" s="87"/>
      <c r="K726" s="87"/>
      <c r="L726" s="87"/>
      <c r="M726" s="87"/>
      <c r="N726" s="87"/>
      <c r="O726" s="87"/>
      <c r="P726" s="87"/>
      <c r="Q726" s="87"/>
      <c r="R726" s="87"/>
      <c r="S726" s="87"/>
      <c r="T726" s="87"/>
      <c r="U726" s="87"/>
      <c r="V726" s="87"/>
      <c r="W726" s="87"/>
      <c r="X726" s="87"/>
      <c r="Y726" s="87"/>
      <c r="Z726" s="87"/>
      <c r="AA726" s="87"/>
      <c r="AB726" s="87"/>
      <c r="AC726" s="87"/>
      <c r="AD726" s="87"/>
      <c r="AE726" s="87"/>
      <c r="AF726" s="87"/>
      <c r="AG726" s="87"/>
      <c r="AH726" s="33"/>
    </row>
    <row r="727" customFormat="false" ht="12.75" hidden="false" customHeight="true" outlineLevel="0" collapsed="false">
      <c r="A727" s="87"/>
      <c r="B727" s="87"/>
      <c r="C727" s="88"/>
      <c r="D727" s="87"/>
      <c r="E727" s="87"/>
      <c r="F727" s="87"/>
      <c r="G727" s="87"/>
      <c r="H727" s="87"/>
      <c r="I727" s="87"/>
      <c r="J727" s="87"/>
      <c r="K727" s="87"/>
      <c r="L727" s="87"/>
      <c r="M727" s="87"/>
      <c r="N727" s="87"/>
      <c r="O727" s="87"/>
      <c r="P727" s="87"/>
      <c r="Q727" s="87"/>
      <c r="R727" s="87"/>
      <c r="S727" s="87"/>
      <c r="T727" s="87"/>
      <c r="U727" s="87"/>
      <c r="V727" s="87"/>
      <c r="W727" s="87"/>
      <c r="X727" s="87"/>
      <c r="Y727" s="87"/>
      <c r="Z727" s="87"/>
      <c r="AA727" s="87"/>
      <c r="AB727" s="87"/>
      <c r="AC727" s="87"/>
      <c r="AD727" s="87"/>
      <c r="AE727" s="87"/>
      <c r="AF727" s="87"/>
      <c r="AG727" s="87"/>
      <c r="AH727" s="33"/>
    </row>
    <row r="728" customFormat="false" ht="12.75" hidden="false" customHeight="true" outlineLevel="0" collapsed="false">
      <c r="A728" s="87"/>
      <c r="B728" s="87"/>
      <c r="C728" s="88"/>
      <c r="D728" s="87"/>
      <c r="E728" s="87"/>
      <c r="F728" s="87"/>
      <c r="G728" s="87"/>
      <c r="H728" s="87"/>
      <c r="I728" s="87"/>
      <c r="J728" s="87"/>
      <c r="K728" s="87"/>
      <c r="L728" s="87"/>
      <c r="M728" s="87"/>
      <c r="N728" s="87"/>
      <c r="O728" s="87"/>
      <c r="P728" s="87"/>
      <c r="Q728" s="87"/>
      <c r="R728" s="87"/>
      <c r="S728" s="87"/>
      <c r="T728" s="87"/>
      <c r="U728" s="87"/>
      <c r="V728" s="87"/>
      <c r="W728" s="87"/>
      <c r="X728" s="87"/>
      <c r="Y728" s="87"/>
      <c r="Z728" s="87"/>
      <c r="AA728" s="87"/>
      <c r="AB728" s="87"/>
      <c r="AC728" s="87"/>
      <c r="AD728" s="87"/>
      <c r="AE728" s="87"/>
      <c r="AF728" s="87"/>
      <c r="AG728" s="87"/>
      <c r="AH728" s="33"/>
    </row>
    <row r="729" customFormat="false" ht="12.75" hidden="false" customHeight="true" outlineLevel="0" collapsed="false">
      <c r="A729" s="87"/>
      <c r="B729" s="87"/>
      <c r="C729" s="88"/>
      <c r="D729" s="87"/>
      <c r="E729" s="87"/>
      <c r="F729" s="87"/>
      <c r="G729" s="87"/>
      <c r="H729" s="87"/>
      <c r="I729" s="87"/>
      <c r="J729" s="87"/>
      <c r="K729" s="87"/>
      <c r="L729" s="87"/>
      <c r="M729" s="87"/>
      <c r="N729" s="87"/>
      <c r="O729" s="87"/>
      <c r="P729" s="87"/>
      <c r="Q729" s="87"/>
      <c r="R729" s="87"/>
      <c r="S729" s="87"/>
      <c r="T729" s="87"/>
      <c r="U729" s="87"/>
      <c r="V729" s="87"/>
      <c r="W729" s="87"/>
      <c r="X729" s="87"/>
      <c r="Y729" s="87"/>
      <c r="Z729" s="87"/>
      <c r="AA729" s="87"/>
      <c r="AB729" s="87"/>
      <c r="AC729" s="87"/>
      <c r="AD729" s="87"/>
      <c r="AE729" s="87"/>
      <c r="AF729" s="87"/>
      <c r="AG729" s="87"/>
      <c r="AH729" s="33"/>
    </row>
    <row r="730" customFormat="false" ht="12.75" hidden="false" customHeight="true" outlineLevel="0" collapsed="false">
      <c r="A730" s="87"/>
      <c r="B730" s="87"/>
      <c r="C730" s="88"/>
      <c r="D730" s="87"/>
      <c r="E730" s="87"/>
      <c r="F730" s="87"/>
      <c r="G730" s="87"/>
      <c r="H730" s="87"/>
      <c r="I730" s="87"/>
      <c r="J730" s="87"/>
      <c r="K730" s="87"/>
      <c r="L730" s="87"/>
      <c r="M730" s="87"/>
      <c r="N730" s="87"/>
      <c r="O730" s="87"/>
      <c r="P730" s="87"/>
      <c r="Q730" s="87"/>
      <c r="R730" s="87"/>
      <c r="S730" s="87"/>
      <c r="T730" s="87"/>
      <c r="U730" s="87"/>
      <c r="V730" s="87"/>
      <c r="W730" s="87"/>
      <c r="X730" s="87"/>
      <c r="Y730" s="87"/>
      <c r="Z730" s="87"/>
      <c r="AA730" s="87"/>
      <c r="AB730" s="87"/>
      <c r="AC730" s="87"/>
      <c r="AD730" s="87"/>
      <c r="AE730" s="87"/>
      <c r="AF730" s="87"/>
      <c r="AG730" s="87"/>
      <c r="AH730" s="33"/>
    </row>
    <row r="731" customFormat="false" ht="12.75" hidden="false" customHeight="true" outlineLevel="0" collapsed="false">
      <c r="A731" s="87"/>
      <c r="B731" s="87"/>
      <c r="C731" s="88"/>
      <c r="D731" s="87"/>
      <c r="E731" s="87"/>
      <c r="F731" s="87"/>
      <c r="G731" s="87"/>
      <c r="H731" s="87"/>
      <c r="I731" s="87"/>
      <c r="J731" s="87"/>
      <c r="K731" s="87"/>
      <c r="L731" s="87"/>
      <c r="M731" s="87"/>
      <c r="N731" s="87"/>
      <c r="O731" s="87"/>
      <c r="P731" s="87"/>
      <c r="Q731" s="87"/>
      <c r="R731" s="87"/>
      <c r="S731" s="87"/>
      <c r="T731" s="87"/>
      <c r="U731" s="87"/>
      <c r="V731" s="87"/>
      <c r="W731" s="87"/>
      <c r="X731" s="87"/>
      <c r="Y731" s="87"/>
      <c r="Z731" s="87"/>
      <c r="AA731" s="87"/>
      <c r="AB731" s="87"/>
      <c r="AC731" s="87"/>
      <c r="AD731" s="87"/>
      <c r="AE731" s="87"/>
      <c r="AF731" s="87"/>
      <c r="AG731" s="87"/>
      <c r="AH731" s="33"/>
    </row>
    <row r="732" customFormat="false" ht="12.75" hidden="false" customHeight="true" outlineLevel="0" collapsed="false">
      <c r="A732" s="87"/>
      <c r="B732" s="87"/>
      <c r="C732" s="88"/>
      <c r="D732" s="87"/>
      <c r="E732" s="87"/>
      <c r="F732" s="87"/>
      <c r="G732" s="87"/>
      <c r="H732" s="87"/>
      <c r="I732" s="87"/>
      <c r="J732" s="87"/>
      <c r="K732" s="87"/>
      <c r="L732" s="87"/>
      <c r="M732" s="87"/>
      <c r="N732" s="87"/>
      <c r="O732" s="87"/>
      <c r="P732" s="87"/>
      <c r="Q732" s="87"/>
      <c r="R732" s="87"/>
      <c r="S732" s="87"/>
      <c r="T732" s="87"/>
      <c r="U732" s="87"/>
      <c r="V732" s="87"/>
      <c r="W732" s="87"/>
      <c r="X732" s="87"/>
      <c r="Y732" s="87"/>
      <c r="Z732" s="87"/>
      <c r="AA732" s="87"/>
      <c r="AB732" s="87"/>
      <c r="AC732" s="87"/>
      <c r="AD732" s="87"/>
      <c r="AE732" s="87"/>
      <c r="AF732" s="87"/>
      <c r="AG732" s="87"/>
      <c r="AH732" s="33"/>
    </row>
    <row r="733" customFormat="false" ht="12.75" hidden="false" customHeight="true" outlineLevel="0" collapsed="false">
      <c r="A733" s="87"/>
      <c r="B733" s="87"/>
      <c r="C733" s="88"/>
      <c r="D733" s="87"/>
      <c r="E733" s="87"/>
      <c r="F733" s="87"/>
      <c r="G733" s="87"/>
      <c r="H733" s="87"/>
      <c r="I733" s="87"/>
      <c r="J733" s="87"/>
      <c r="K733" s="87"/>
      <c r="L733" s="87"/>
      <c r="M733" s="87"/>
      <c r="N733" s="87"/>
      <c r="O733" s="87"/>
      <c r="P733" s="87"/>
      <c r="Q733" s="87"/>
      <c r="R733" s="87"/>
      <c r="S733" s="87"/>
      <c r="T733" s="87"/>
      <c r="U733" s="87"/>
      <c r="V733" s="87"/>
      <c r="W733" s="87"/>
      <c r="X733" s="87"/>
      <c r="Y733" s="87"/>
      <c r="Z733" s="87"/>
      <c r="AA733" s="87"/>
      <c r="AB733" s="87"/>
      <c r="AC733" s="87"/>
      <c r="AD733" s="87"/>
      <c r="AE733" s="87"/>
      <c r="AF733" s="87"/>
      <c r="AG733" s="87"/>
      <c r="AH733" s="33"/>
    </row>
    <row r="734" customFormat="false" ht="12.75" hidden="false" customHeight="true" outlineLevel="0" collapsed="false">
      <c r="A734" s="87"/>
      <c r="B734" s="87"/>
      <c r="C734" s="88"/>
      <c r="D734" s="87"/>
      <c r="E734" s="87"/>
      <c r="F734" s="87"/>
      <c r="G734" s="87"/>
      <c r="H734" s="87"/>
      <c r="I734" s="87"/>
      <c r="J734" s="87"/>
      <c r="K734" s="87"/>
      <c r="L734" s="87"/>
      <c r="M734" s="87"/>
      <c r="N734" s="87"/>
      <c r="O734" s="87"/>
      <c r="P734" s="87"/>
      <c r="Q734" s="87"/>
      <c r="R734" s="87"/>
      <c r="S734" s="87"/>
      <c r="T734" s="87"/>
      <c r="U734" s="87"/>
      <c r="V734" s="87"/>
      <c r="W734" s="87"/>
      <c r="X734" s="87"/>
      <c r="Y734" s="87"/>
      <c r="Z734" s="87"/>
      <c r="AA734" s="87"/>
      <c r="AB734" s="87"/>
      <c r="AC734" s="87"/>
      <c r="AD734" s="87"/>
      <c r="AE734" s="87"/>
      <c r="AF734" s="87"/>
      <c r="AG734" s="87"/>
      <c r="AH734" s="33"/>
    </row>
    <row r="735" customFormat="false" ht="12.75" hidden="false" customHeight="true" outlineLevel="0" collapsed="false">
      <c r="A735" s="87"/>
      <c r="B735" s="87"/>
      <c r="C735" s="88"/>
      <c r="D735" s="87"/>
      <c r="E735" s="87"/>
      <c r="F735" s="87"/>
      <c r="G735" s="87"/>
      <c r="H735" s="87"/>
      <c r="I735" s="87"/>
      <c r="J735" s="87"/>
      <c r="K735" s="87"/>
      <c r="L735" s="87"/>
      <c r="M735" s="87"/>
      <c r="N735" s="87"/>
      <c r="O735" s="87"/>
      <c r="P735" s="87"/>
      <c r="Q735" s="87"/>
      <c r="R735" s="87"/>
      <c r="S735" s="87"/>
      <c r="T735" s="87"/>
      <c r="U735" s="87"/>
      <c r="V735" s="87"/>
      <c r="W735" s="87"/>
      <c r="X735" s="87"/>
      <c r="Y735" s="87"/>
      <c r="Z735" s="87"/>
      <c r="AA735" s="87"/>
      <c r="AB735" s="87"/>
      <c r="AC735" s="87"/>
      <c r="AD735" s="87"/>
      <c r="AE735" s="87"/>
      <c r="AF735" s="87"/>
      <c r="AG735" s="87"/>
      <c r="AH735" s="33"/>
    </row>
    <row r="736" customFormat="false" ht="12.75" hidden="false" customHeight="true" outlineLevel="0" collapsed="false">
      <c r="A736" s="87"/>
      <c r="B736" s="87"/>
      <c r="C736" s="88"/>
      <c r="D736" s="87"/>
      <c r="E736" s="87"/>
      <c r="F736" s="87"/>
      <c r="G736" s="87"/>
      <c r="H736" s="87"/>
      <c r="I736" s="87"/>
      <c r="J736" s="87"/>
      <c r="K736" s="87"/>
      <c r="L736" s="87"/>
      <c r="M736" s="87"/>
      <c r="N736" s="87"/>
      <c r="O736" s="87"/>
      <c r="P736" s="87"/>
      <c r="Q736" s="87"/>
      <c r="R736" s="87"/>
      <c r="S736" s="87"/>
      <c r="T736" s="87"/>
      <c r="U736" s="87"/>
      <c r="V736" s="87"/>
      <c r="W736" s="87"/>
      <c r="X736" s="87"/>
      <c r="Y736" s="87"/>
      <c r="Z736" s="87"/>
      <c r="AA736" s="87"/>
      <c r="AB736" s="87"/>
      <c r="AC736" s="87"/>
      <c r="AD736" s="87"/>
      <c r="AE736" s="87"/>
      <c r="AF736" s="87"/>
      <c r="AG736" s="87"/>
      <c r="AH736" s="33"/>
    </row>
    <row r="737" customFormat="false" ht="12.75" hidden="false" customHeight="true" outlineLevel="0" collapsed="false">
      <c r="A737" s="87"/>
      <c r="B737" s="87"/>
      <c r="C737" s="88"/>
      <c r="D737" s="87"/>
      <c r="E737" s="87"/>
      <c r="F737" s="87"/>
      <c r="G737" s="87"/>
      <c r="H737" s="87"/>
      <c r="I737" s="87"/>
      <c r="J737" s="87"/>
      <c r="K737" s="87"/>
      <c r="L737" s="87"/>
      <c r="M737" s="87"/>
      <c r="N737" s="87"/>
      <c r="O737" s="87"/>
      <c r="P737" s="87"/>
      <c r="Q737" s="87"/>
      <c r="R737" s="87"/>
      <c r="S737" s="87"/>
      <c r="T737" s="87"/>
      <c r="U737" s="87"/>
      <c r="V737" s="87"/>
      <c r="W737" s="87"/>
      <c r="X737" s="87"/>
      <c r="Y737" s="87"/>
      <c r="Z737" s="87"/>
      <c r="AA737" s="87"/>
      <c r="AB737" s="87"/>
      <c r="AC737" s="87"/>
      <c r="AD737" s="87"/>
      <c r="AE737" s="87"/>
      <c r="AF737" s="87"/>
      <c r="AG737" s="87"/>
      <c r="AH737" s="33"/>
    </row>
    <row r="738" customFormat="false" ht="12.75" hidden="false" customHeight="true" outlineLevel="0" collapsed="false">
      <c r="A738" s="87"/>
      <c r="B738" s="87"/>
      <c r="C738" s="88"/>
      <c r="D738" s="87"/>
      <c r="E738" s="87"/>
      <c r="F738" s="87"/>
      <c r="G738" s="87"/>
      <c r="H738" s="87"/>
      <c r="I738" s="87"/>
      <c r="J738" s="87"/>
      <c r="K738" s="87"/>
      <c r="L738" s="87"/>
      <c r="M738" s="87"/>
      <c r="N738" s="87"/>
      <c r="O738" s="87"/>
      <c r="P738" s="87"/>
      <c r="Q738" s="87"/>
      <c r="R738" s="87"/>
      <c r="S738" s="87"/>
      <c r="T738" s="87"/>
      <c r="U738" s="87"/>
      <c r="V738" s="87"/>
      <c r="W738" s="87"/>
      <c r="X738" s="87"/>
      <c r="Y738" s="87"/>
      <c r="Z738" s="87"/>
      <c r="AA738" s="87"/>
      <c r="AB738" s="87"/>
      <c r="AC738" s="87"/>
      <c r="AD738" s="87"/>
      <c r="AE738" s="87"/>
      <c r="AF738" s="87"/>
      <c r="AG738" s="87"/>
      <c r="AH738" s="33"/>
    </row>
    <row r="739" customFormat="false" ht="12.75" hidden="false" customHeight="true" outlineLevel="0" collapsed="false">
      <c r="A739" s="87"/>
      <c r="B739" s="87"/>
      <c r="C739" s="88"/>
      <c r="D739" s="87"/>
      <c r="E739" s="87"/>
      <c r="F739" s="87"/>
      <c r="G739" s="87"/>
      <c r="H739" s="87"/>
      <c r="I739" s="87"/>
      <c r="J739" s="87"/>
      <c r="K739" s="87"/>
      <c r="L739" s="87"/>
      <c r="M739" s="87"/>
      <c r="N739" s="87"/>
      <c r="O739" s="87"/>
      <c r="P739" s="87"/>
      <c r="Q739" s="87"/>
      <c r="R739" s="87"/>
      <c r="S739" s="87"/>
      <c r="T739" s="87"/>
      <c r="U739" s="87"/>
      <c r="V739" s="87"/>
      <c r="W739" s="87"/>
      <c r="X739" s="87"/>
      <c r="Y739" s="87"/>
      <c r="Z739" s="87"/>
      <c r="AA739" s="87"/>
      <c r="AB739" s="87"/>
      <c r="AC739" s="87"/>
      <c r="AD739" s="87"/>
      <c r="AE739" s="87"/>
      <c r="AF739" s="87"/>
      <c r="AG739" s="87"/>
      <c r="AH739" s="33"/>
    </row>
    <row r="740" customFormat="false" ht="12.75" hidden="false" customHeight="true" outlineLevel="0" collapsed="false">
      <c r="A740" s="87"/>
      <c r="B740" s="87"/>
      <c r="C740" s="88"/>
      <c r="D740" s="87"/>
      <c r="E740" s="87"/>
      <c r="F740" s="87"/>
      <c r="G740" s="87"/>
      <c r="H740" s="87"/>
      <c r="I740" s="87"/>
      <c r="J740" s="87"/>
      <c r="K740" s="87"/>
      <c r="L740" s="87"/>
      <c r="M740" s="87"/>
      <c r="N740" s="87"/>
      <c r="O740" s="87"/>
      <c r="P740" s="87"/>
      <c r="Q740" s="87"/>
      <c r="R740" s="87"/>
      <c r="S740" s="87"/>
      <c r="T740" s="87"/>
      <c r="U740" s="87"/>
      <c r="V740" s="87"/>
      <c r="W740" s="87"/>
      <c r="X740" s="87"/>
      <c r="Y740" s="87"/>
      <c r="Z740" s="87"/>
      <c r="AA740" s="87"/>
      <c r="AB740" s="87"/>
      <c r="AC740" s="87"/>
      <c r="AD740" s="87"/>
      <c r="AE740" s="87"/>
      <c r="AF740" s="87"/>
      <c r="AG740" s="87"/>
      <c r="AH740" s="33"/>
    </row>
    <row r="741" customFormat="false" ht="12.75" hidden="false" customHeight="true" outlineLevel="0" collapsed="false">
      <c r="A741" s="87"/>
      <c r="B741" s="87"/>
      <c r="C741" s="88"/>
      <c r="D741" s="87"/>
      <c r="E741" s="87"/>
      <c r="F741" s="87"/>
      <c r="G741" s="87"/>
      <c r="H741" s="87"/>
      <c r="I741" s="87"/>
      <c r="J741" s="87"/>
      <c r="K741" s="87"/>
      <c r="L741" s="87"/>
      <c r="M741" s="87"/>
      <c r="N741" s="87"/>
      <c r="O741" s="87"/>
      <c r="P741" s="87"/>
      <c r="Q741" s="87"/>
      <c r="R741" s="87"/>
      <c r="S741" s="87"/>
      <c r="T741" s="87"/>
      <c r="U741" s="87"/>
      <c r="V741" s="87"/>
      <c r="W741" s="87"/>
      <c r="X741" s="87"/>
      <c r="Y741" s="87"/>
      <c r="Z741" s="87"/>
      <c r="AA741" s="87"/>
      <c r="AB741" s="87"/>
      <c r="AC741" s="87"/>
      <c r="AD741" s="87"/>
      <c r="AE741" s="87"/>
      <c r="AF741" s="87"/>
      <c r="AG741" s="87"/>
      <c r="AH741" s="33"/>
    </row>
    <row r="742" customFormat="false" ht="12.75" hidden="false" customHeight="true" outlineLevel="0" collapsed="false">
      <c r="A742" s="87"/>
      <c r="B742" s="87"/>
      <c r="C742" s="88"/>
      <c r="D742" s="87"/>
      <c r="E742" s="87"/>
      <c r="F742" s="87"/>
      <c r="G742" s="87"/>
      <c r="H742" s="87"/>
      <c r="I742" s="87"/>
      <c r="J742" s="87"/>
      <c r="K742" s="87"/>
      <c r="L742" s="87"/>
      <c r="M742" s="87"/>
      <c r="N742" s="87"/>
      <c r="O742" s="87"/>
      <c r="P742" s="87"/>
      <c r="Q742" s="87"/>
      <c r="R742" s="87"/>
      <c r="S742" s="87"/>
      <c r="T742" s="87"/>
      <c r="U742" s="87"/>
      <c r="V742" s="87"/>
      <c r="W742" s="87"/>
      <c r="X742" s="87"/>
      <c r="Y742" s="87"/>
      <c r="Z742" s="87"/>
      <c r="AA742" s="87"/>
      <c r="AB742" s="87"/>
      <c r="AC742" s="87"/>
      <c r="AD742" s="87"/>
      <c r="AE742" s="87"/>
      <c r="AF742" s="87"/>
      <c r="AG742" s="87"/>
      <c r="AH742" s="33"/>
    </row>
    <row r="743" customFormat="false" ht="12.75" hidden="false" customHeight="true" outlineLevel="0" collapsed="false">
      <c r="A743" s="87"/>
      <c r="B743" s="87"/>
      <c r="C743" s="88"/>
      <c r="D743" s="87"/>
      <c r="E743" s="87"/>
      <c r="F743" s="87"/>
      <c r="G743" s="87"/>
      <c r="H743" s="87"/>
      <c r="I743" s="87"/>
      <c r="J743" s="87"/>
      <c r="K743" s="87"/>
      <c r="L743" s="87"/>
      <c r="M743" s="87"/>
      <c r="N743" s="87"/>
      <c r="O743" s="87"/>
      <c r="P743" s="87"/>
      <c r="Q743" s="87"/>
      <c r="R743" s="87"/>
      <c r="S743" s="87"/>
      <c r="T743" s="87"/>
      <c r="U743" s="87"/>
      <c r="V743" s="87"/>
      <c r="W743" s="87"/>
      <c r="X743" s="87"/>
      <c r="Y743" s="87"/>
      <c r="Z743" s="87"/>
      <c r="AA743" s="87"/>
      <c r="AB743" s="87"/>
      <c r="AC743" s="87"/>
      <c r="AD743" s="87"/>
      <c r="AE743" s="87"/>
      <c r="AF743" s="87"/>
      <c r="AG743" s="87"/>
      <c r="AH743" s="33"/>
    </row>
    <row r="744" customFormat="false" ht="12.75" hidden="false" customHeight="true" outlineLevel="0" collapsed="false">
      <c r="A744" s="87"/>
      <c r="B744" s="87"/>
      <c r="C744" s="88"/>
      <c r="D744" s="87"/>
      <c r="E744" s="87"/>
      <c r="F744" s="87"/>
      <c r="G744" s="87"/>
      <c r="H744" s="87"/>
      <c r="I744" s="87"/>
      <c r="J744" s="87"/>
      <c r="K744" s="87"/>
      <c r="L744" s="87"/>
      <c r="M744" s="87"/>
      <c r="N744" s="87"/>
      <c r="O744" s="87"/>
      <c r="P744" s="87"/>
      <c r="Q744" s="87"/>
      <c r="R744" s="87"/>
      <c r="S744" s="87"/>
      <c r="T744" s="87"/>
      <c r="U744" s="87"/>
      <c r="V744" s="87"/>
      <c r="W744" s="87"/>
      <c r="X744" s="87"/>
      <c r="Y744" s="87"/>
      <c r="Z744" s="87"/>
      <c r="AA744" s="87"/>
      <c r="AB744" s="87"/>
      <c r="AC744" s="87"/>
      <c r="AD744" s="87"/>
      <c r="AE744" s="87"/>
      <c r="AF744" s="87"/>
      <c r="AG744" s="87"/>
      <c r="AH744" s="33"/>
    </row>
    <row r="745" customFormat="false" ht="12.75" hidden="false" customHeight="true" outlineLevel="0" collapsed="false">
      <c r="A745" s="87"/>
      <c r="B745" s="87"/>
      <c r="C745" s="88"/>
      <c r="D745" s="87"/>
      <c r="E745" s="87"/>
      <c r="F745" s="87"/>
      <c r="G745" s="87"/>
      <c r="H745" s="87"/>
      <c r="I745" s="87"/>
      <c r="J745" s="87"/>
      <c r="K745" s="87"/>
      <c r="L745" s="87"/>
      <c r="M745" s="87"/>
      <c r="N745" s="87"/>
      <c r="O745" s="87"/>
      <c r="P745" s="87"/>
      <c r="Q745" s="87"/>
      <c r="R745" s="87"/>
      <c r="S745" s="87"/>
      <c r="T745" s="87"/>
      <c r="U745" s="87"/>
      <c r="V745" s="87"/>
      <c r="W745" s="87"/>
      <c r="X745" s="87"/>
      <c r="Y745" s="87"/>
      <c r="Z745" s="87"/>
      <c r="AA745" s="87"/>
      <c r="AB745" s="87"/>
      <c r="AC745" s="87"/>
      <c r="AD745" s="87"/>
      <c r="AE745" s="87"/>
      <c r="AF745" s="87"/>
      <c r="AG745" s="87"/>
      <c r="AH745" s="33"/>
    </row>
    <row r="746" customFormat="false" ht="12.75" hidden="false" customHeight="true" outlineLevel="0" collapsed="false">
      <c r="A746" s="87"/>
      <c r="B746" s="87"/>
      <c r="C746" s="88"/>
      <c r="D746" s="87"/>
      <c r="E746" s="87"/>
      <c r="F746" s="87"/>
      <c r="G746" s="87"/>
      <c r="H746" s="87"/>
      <c r="I746" s="87"/>
      <c r="J746" s="87"/>
      <c r="K746" s="87"/>
      <c r="L746" s="87"/>
      <c r="M746" s="87"/>
      <c r="N746" s="87"/>
      <c r="O746" s="87"/>
      <c r="P746" s="87"/>
      <c r="Q746" s="87"/>
      <c r="R746" s="87"/>
      <c r="S746" s="87"/>
      <c r="T746" s="87"/>
      <c r="U746" s="87"/>
      <c r="V746" s="87"/>
      <c r="W746" s="87"/>
      <c r="X746" s="87"/>
      <c r="Y746" s="87"/>
      <c r="Z746" s="87"/>
      <c r="AA746" s="87"/>
      <c r="AB746" s="87"/>
      <c r="AC746" s="87"/>
      <c r="AD746" s="87"/>
      <c r="AE746" s="87"/>
      <c r="AF746" s="87"/>
      <c r="AG746" s="87"/>
      <c r="AH746" s="33"/>
    </row>
    <row r="747" customFormat="false" ht="12.75" hidden="false" customHeight="true" outlineLevel="0" collapsed="false">
      <c r="A747" s="87"/>
      <c r="B747" s="87"/>
      <c r="C747" s="88"/>
      <c r="D747" s="87"/>
      <c r="E747" s="87"/>
      <c r="F747" s="87"/>
      <c r="G747" s="87"/>
      <c r="H747" s="87"/>
      <c r="I747" s="87"/>
      <c r="J747" s="87"/>
      <c r="K747" s="87"/>
      <c r="L747" s="87"/>
      <c r="M747" s="87"/>
      <c r="N747" s="87"/>
      <c r="O747" s="87"/>
      <c r="P747" s="87"/>
      <c r="Q747" s="87"/>
      <c r="R747" s="87"/>
      <c r="S747" s="87"/>
      <c r="T747" s="87"/>
      <c r="U747" s="87"/>
      <c r="V747" s="87"/>
      <c r="W747" s="87"/>
      <c r="X747" s="87"/>
      <c r="Y747" s="87"/>
      <c r="Z747" s="87"/>
      <c r="AA747" s="87"/>
      <c r="AB747" s="87"/>
      <c r="AC747" s="87"/>
      <c r="AD747" s="87"/>
      <c r="AE747" s="87"/>
      <c r="AF747" s="87"/>
      <c r="AG747" s="87"/>
      <c r="AH747" s="33"/>
    </row>
    <row r="748" customFormat="false" ht="12.75" hidden="false" customHeight="true" outlineLevel="0" collapsed="false">
      <c r="A748" s="87"/>
      <c r="B748" s="87"/>
      <c r="C748" s="88"/>
      <c r="D748" s="87"/>
      <c r="E748" s="87"/>
      <c r="F748" s="87"/>
      <c r="G748" s="87"/>
      <c r="H748" s="87"/>
      <c r="I748" s="87"/>
      <c r="J748" s="87"/>
      <c r="K748" s="87"/>
      <c r="L748" s="87"/>
      <c r="M748" s="87"/>
      <c r="N748" s="87"/>
      <c r="O748" s="87"/>
      <c r="P748" s="87"/>
      <c r="Q748" s="87"/>
      <c r="R748" s="87"/>
      <c r="S748" s="87"/>
      <c r="T748" s="87"/>
      <c r="U748" s="87"/>
      <c r="V748" s="87"/>
      <c r="W748" s="87"/>
      <c r="X748" s="87"/>
      <c r="Y748" s="87"/>
      <c r="Z748" s="87"/>
      <c r="AA748" s="87"/>
      <c r="AB748" s="87"/>
      <c r="AC748" s="87"/>
      <c r="AD748" s="87"/>
      <c r="AE748" s="87"/>
      <c r="AF748" s="87"/>
      <c r="AG748" s="87"/>
      <c r="AH748" s="33"/>
    </row>
    <row r="749" customFormat="false" ht="12.75" hidden="false" customHeight="true" outlineLevel="0" collapsed="false">
      <c r="A749" s="87"/>
      <c r="B749" s="87"/>
      <c r="C749" s="88"/>
      <c r="D749" s="87"/>
      <c r="E749" s="87"/>
      <c r="F749" s="87"/>
      <c r="G749" s="87"/>
      <c r="H749" s="87"/>
      <c r="I749" s="87"/>
      <c r="J749" s="87"/>
      <c r="K749" s="87"/>
      <c r="L749" s="87"/>
      <c r="M749" s="87"/>
      <c r="N749" s="87"/>
      <c r="O749" s="87"/>
      <c r="P749" s="87"/>
      <c r="Q749" s="87"/>
      <c r="R749" s="87"/>
      <c r="S749" s="87"/>
      <c r="T749" s="87"/>
      <c r="U749" s="87"/>
      <c r="V749" s="87"/>
      <c r="W749" s="87"/>
      <c r="X749" s="87"/>
      <c r="Y749" s="87"/>
      <c r="Z749" s="87"/>
      <c r="AA749" s="87"/>
      <c r="AB749" s="87"/>
      <c r="AC749" s="87"/>
      <c r="AD749" s="87"/>
      <c r="AE749" s="87"/>
      <c r="AF749" s="87"/>
      <c r="AG749" s="87"/>
      <c r="AH749" s="33"/>
    </row>
    <row r="750" customFormat="false" ht="12.75" hidden="false" customHeight="true" outlineLevel="0" collapsed="false">
      <c r="A750" s="87"/>
      <c r="B750" s="87"/>
      <c r="C750" s="88"/>
      <c r="D750" s="87"/>
      <c r="E750" s="87"/>
      <c r="F750" s="87"/>
      <c r="G750" s="87"/>
      <c r="H750" s="87"/>
      <c r="I750" s="87"/>
      <c r="J750" s="87"/>
      <c r="K750" s="87"/>
      <c r="L750" s="87"/>
      <c r="M750" s="87"/>
      <c r="N750" s="87"/>
      <c r="O750" s="87"/>
      <c r="P750" s="87"/>
      <c r="Q750" s="87"/>
      <c r="R750" s="87"/>
      <c r="S750" s="87"/>
      <c r="T750" s="87"/>
      <c r="U750" s="87"/>
      <c r="V750" s="87"/>
      <c r="W750" s="87"/>
      <c r="X750" s="87"/>
      <c r="Y750" s="87"/>
      <c r="Z750" s="87"/>
      <c r="AA750" s="87"/>
      <c r="AB750" s="87"/>
      <c r="AC750" s="87"/>
      <c r="AD750" s="87"/>
      <c r="AE750" s="87"/>
      <c r="AF750" s="87"/>
      <c r="AG750" s="87"/>
      <c r="AH750" s="33"/>
    </row>
    <row r="751" customFormat="false" ht="12.75" hidden="false" customHeight="true" outlineLevel="0" collapsed="false">
      <c r="A751" s="87"/>
      <c r="B751" s="87"/>
      <c r="C751" s="88"/>
      <c r="D751" s="87"/>
      <c r="E751" s="87"/>
      <c r="F751" s="87"/>
      <c r="G751" s="87"/>
      <c r="H751" s="87"/>
      <c r="I751" s="87"/>
      <c r="J751" s="87"/>
      <c r="K751" s="87"/>
      <c r="L751" s="87"/>
      <c r="M751" s="87"/>
      <c r="N751" s="87"/>
      <c r="O751" s="87"/>
      <c r="P751" s="87"/>
      <c r="Q751" s="87"/>
      <c r="R751" s="87"/>
      <c r="S751" s="87"/>
      <c r="T751" s="87"/>
      <c r="U751" s="87"/>
      <c r="V751" s="87"/>
      <c r="W751" s="87"/>
      <c r="X751" s="87"/>
      <c r="Y751" s="87"/>
      <c r="Z751" s="87"/>
      <c r="AA751" s="87"/>
      <c r="AB751" s="87"/>
      <c r="AC751" s="87"/>
      <c r="AD751" s="87"/>
      <c r="AE751" s="87"/>
      <c r="AF751" s="87"/>
      <c r="AG751" s="87"/>
      <c r="AH751" s="33"/>
    </row>
    <row r="752" customFormat="false" ht="12.75" hidden="false" customHeight="true" outlineLevel="0" collapsed="false">
      <c r="A752" s="87"/>
      <c r="B752" s="87"/>
      <c r="C752" s="88"/>
      <c r="D752" s="87"/>
      <c r="E752" s="87"/>
      <c r="F752" s="87"/>
      <c r="G752" s="87"/>
      <c r="H752" s="87"/>
      <c r="I752" s="87"/>
      <c r="J752" s="87"/>
      <c r="K752" s="87"/>
      <c r="L752" s="87"/>
      <c r="M752" s="87"/>
      <c r="N752" s="87"/>
      <c r="O752" s="87"/>
      <c r="P752" s="87"/>
      <c r="Q752" s="87"/>
      <c r="R752" s="87"/>
      <c r="S752" s="87"/>
      <c r="T752" s="87"/>
      <c r="U752" s="87"/>
      <c r="V752" s="87"/>
      <c r="W752" s="87"/>
      <c r="X752" s="87"/>
      <c r="Y752" s="87"/>
      <c r="Z752" s="87"/>
      <c r="AA752" s="87"/>
      <c r="AB752" s="87"/>
      <c r="AC752" s="87"/>
      <c r="AD752" s="87"/>
      <c r="AE752" s="87"/>
      <c r="AF752" s="87"/>
      <c r="AG752" s="87"/>
      <c r="AH752" s="33"/>
    </row>
    <row r="753" customFormat="false" ht="12.75" hidden="false" customHeight="true" outlineLevel="0" collapsed="false">
      <c r="A753" s="87"/>
      <c r="B753" s="87"/>
      <c r="C753" s="88"/>
      <c r="D753" s="87"/>
      <c r="E753" s="87"/>
      <c r="F753" s="87"/>
      <c r="G753" s="87"/>
      <c r="H753" s="87"/>
      <c r="I753" s="87"/>
      <c r="J753" s="87"/>
      <c r="K753" s="87"/>
      <c r="L753" s="87"/>
      <c r="M753" s="87"/>
      <c r="N753" s="87"/>
      <c r="O753" s="87"/>
      <c r="P753" s="87"/>
      <c r="Q753" s="87"/>
      <c r="R753" s="87"/>
      <c r="S753" s="87"/>
      <c r="T753" s="87"/>
      <c r="U753" s="87"/>
      <c r="V753" s="87"/>
      <c r="W753" s="87"/>
      <c r="X753" s="87"/>
      <c r="Y753" s="87"/>
      <c r="Z753" s="87"/>
      <c r="AA753" s="87"/>
      <c r="AB753" s="87"/>
      <c r="AC753" s="87"/>
      <c r="AD753" s="87"/>
      <c r="AE753" s="87"/>
      <c r="AF753" s="87"/>
      <c r="AG753" s="87"/>
      <c r="AH753" s="33"/>
    </row>
    <row r="754" customFormat="false" ht="12.75" hidden="false" customHeight="true" outlineLevel="0" collapsed="false">
      <c r="A754" s="87"/>
      <c r="B754" s="87"/>
      <c r="C754" s="88"/>
      <c r="D754" s="87"/>
      <c r="E754" s="87"/>
      <c r="F754" s="87"/>
      <c r="G754" s="87"/>
      <c r="H754" s="87"/>
      <c r="I754" s="87"/>
      <c r="J754" s="87"/>
      <c r="K754" s="87"/>
      <c r="L754" s="87"/>
      <c r="M754" s="87"/>
      <c r="N754" s="87"/>
      <c r="O754" s="87"/>
      <c r="P754" s="87"/>
      <c r="Q754" s="87"/>
      <c r="R754" s="87"/>
      <c r="S754" s="87"/>
      <c r="T754" s="87"/>
      <c r="U754" s="87"/>
      <c r="V754" s="87"/>
      <c r="W754" s="87"/>
      <c r="X754" s="87"/>
      <c r="Y754" s="87"/>
      <c r="Z754" s="87"/>
      <c r="AA754" s="87"/>
      <c r="AB754" s="87"/>
      <c r="AC754" s="87"/>
      <c r="AD754" s="87"/>
      <c r="AE754" s="87"/>
      <c r="AF754" s="87"/>
      <c r="AG754" s="87"/>
      <c r="AH754" s="33"/>
    </row>
    <row r="755" customFormat="false" ht="12.75" hidden="false" customHeight="true" outlineLevel="0" collapsed="false">
      <c r="A755" s="87"/>
      <c r="B755" s="87"/>
      <c r="C755" s="88"/>
      <c r="D755" s="87"/>
      <c r="E755" s="87"/>
      <c r="F755" s="87"/>
      <c r="G755" s="87"/>
      <c r="H755" s="87"/>
      <c r="I755" s="87"/>
      <c r="J755" s="87"/>
      <c r="K755" s="87"/>
      <c r="L755" s="87"/>
      <c r="M755" s="87"/>
      <c r="N755" s="87"/>
      <c r="O755" s="87"/>
      <c r="P755" s="87"/>
      <c r="Q755" s="87"/>
      <c r="R755" s="87"/>
      <c r="S755" s="87"/>
      <c r="T755" s="87"/>
      <c r="U755" s="87"/>
      <c r="V755" s="87"/>
      <c r="W755" s="87"/>
      <c r="X755" s="87"/>
      <c r="Y755" s="87"/>
      <c r="Z755" s="87"/>
      <c r="AA755" s="87"/>
      <c r="AB755" s="87"/>
      <c r="AC755" s="87"/>
      <c r="AD755" s="87"/>
      <c r="AE755" s="87"/>
      <c r="AF755" s="87"/>
      <c r="AG755" s="87"/>
      <c r="AH755" s="33"/>
    </row>
    <row r="756" customFormat="false" ht="12.75" hidden="false" customHeight="true" outlineLevel="0" collapsed="false">
      <c r="A756" s="87"/>
      <c r="B756" s="87"/>
      <c r="C756" s="88"/>
      <c r="D756" s="87"/>
      <c r="E756" s="87"/>
      <c r="F756" s="87"/>
      <c r="G756" s="87"/>
      <c r="H756" s="87"/>
      <c r="I756" s="87"/>
      <c r="J756" s="87"/>
      <c r="K756" s="87"/>
      <c r="L756" s="87"/>
      <c r="M756" s="87"/>
      <c r="N756" s="87"/>
      <c r="O756" s="87"/>
      <c r="P756" s="87"/>
      <c r="Q756" s="87"/>
      <c r="R756" s="87"/>
      <c r="S756" s="87"/>
      <c r="T756" s="87"/>
      <c r="U756" s="87"/>
      <c r="V756" s="87"/>
      <c r="W756" s="87"/>
      <c r="X756" s="87"/>
      <c r="Y756" s="87"/>
      <c r="Z756" s="87"/>
      <c r="AA756" s="87"/>
      <c r="AB756" s="87"/>
      <c r="AC756" s="87"/>
      <c r="AD756" s="87"/>
      <c r="AE756" s="87"/>
      <c r="AF756" s="87"/>
      <c r="AG756" s="87"/>
      <c r="AH756" s="33"/>
    </row>
    <row r="757" customFormat="false" ht="12.75" hidden="false" customHeight="true" outlineLevel="0" collapsed="false">
      <c r="A757" s="87"/>
      <c r="B757" s="87"/>
      <c r="C757" s="88"/>
      <c r="D757" s="87"/>
      <c r="E757" s="87"/>
      <c r="F757" s="87"/>
      <c r="G757" s="87"/>
      <c r="H757" s="87"/>
      <c r="I757" s="87"/>
      <c r="J757" s="87"/>
      <c r="K757" s="87"/>
      <c r="L757" s="87"/>
      <c r="M757" s="87"/>
      <c r="N757" s="87"/>
      <c r="O757" s="87"/>
      <c r="P757" s="87"/>
      <c r="Q757" s="87"/>
      <c r="R757" s="87"/>
      <c r="S757" s="87"/>
      <c r="T757" s="87"/>
      <c r="U757" s="87"/>
      <c r="V757" s="87"/>
      <c r="W757" s="87"/>
      <c r="X757" s="87"/>
      <c r="Y757" s="87"/>
      <c r="Z757" s="87"/>
      <c r="AA757" s="87"/>
      <c r="AB757" s="87"/>
      <c r="AC757" s="87"/>
      <c r="AD757" s="87"/>
      <c r="AE757" s="87"/>
      <c r="AF757" s="87"/>
      <c r="AG757" s="87"/>
      <c r="AH757" s="33"/>
    </row>
    <row r="758" customFormat="false" ht="12.75" hidden="false" customHeight="true" outlineLevel="0" collapsed="false">
      <c r="A758" s="87"/>
      <c r="B758" s="87"/>
      <c r="C758" s="88"/>
      <c r="D758" s="87"/>
      <c r="E758" s="87"/>
      <c r="F758" s="87"/>
      <c r="G758" s="87"/>
      <c r="H758" s="87"/>
      <c r="I758" s="87"/>
      <c r="J758" s="87"/>
      <c r="K758" s="87"/>
      <c r="L758" s="87"/>
      <c r="M758" s="87"/>
      <c r="N758" s="87"/>
      <c r="O758" s="87"/>
      <c r="P758" s="87"/>
      <c r="Q758" s="87"/>
      <c r="R758" s="87"/>
      <c r="S758" s="87"/>
      <c r="T758" s="87"/>
      <c r="U758" s="87"/>
      <c r="V758" s="87"/>
      <c r="W758" s="87"/>
      <c r="X758" s="87"/>
      <c r="Y758" s="87"/>
      <c r="Z758" s="87"/>
      <c r="AA758" s="87"/>
      <c r="AB758" s="87"/>
      <c r="AC758" s="87"/>
      <c r="AD758" s="87"/>
      <c r="AE758" s="87"/>
      <c r="AF758" s="87"/>
      <c r="AG758" s="87"/>
      <c r="AH758" s="33"/>
    </row>
    <row r="759" customFormat="false" ht="12.75" hidden="false" customHeight="true" outlineLevel="0" collapsed="false">
      <c r="A759" s="87"/>
      <c r="B759" s="87"/>
      <c r="C759" s="88"/>
      <c r="D759" s="87"/>
      <c r="E759" s="87"/>
      <c r="F759" s="87"/>
      <c r="G759" s="87"/>
      <c r="H759" s="87"/>
      <c r="I759" s="87"/>
      <c r="J759" s="87"/>
      <c r="K759" s="87"/>
      <c r="L759" s="87"/>
      <c r="M759" s="87"/>
      <c r="N759" s="87"/>
      <c r="O759" s="87"/>
      <c r="P759" s="87"/>
      <c r="Q759" s="87"/>
      <c r="R759" s="87"/>
      <c r="S759" s="87"/>
      <c r="T759" s="87"/>
      <c r="U759" s="87"/>
      <c r="V759" s="87"/>
      <c r="W759" s="87"/>
      <c r="X759" s="87"/>
      <c r="Y759" s="87"/>
      <c r="Z759" s="87"/>
      <c r="AA759" s="87"/>
      <c r="AB759" s="87"/>
      <c r="AC759" s="87"/>
      <c r="AD759" s="87"/>
      <c r="AE759" s="87"/>
      <c r="AF759" s="87"/>
      <c r="AG759" s="87"/>
      <c r="AH759" s="33"/>
    </row>
    <row r="760" customFormat="false" ht="12.75" hidden="false" customHeight="true" outlineLevel="0" collapsed="false">
      <c r="A760" s="87"/>
      <c r="B760" s="87"/>
      <c r="C760" s="88"/>
      <c r="D760" s="87"/>
      <c r="E760" s="87"/>
      <c r="F760" s="87"/>
      <c r="G760" s="87"/>
      <c r="H760" s="87"/>
      <c r="I760" s="87"/>
      <c r="J760" s="87"/>
      <c r="K760" s="87"/>
      <c r="L760" s="87"/>
      <c r="M760" s="87"/>
      <c r="N760" s="87"/>
      <c r="O760" s="87"/>
      <c r="P760" s="87"/>
      <c r="Q760" s="87"/>
      <c r="R760" s="87"/>
      <c r="S760" s="87"/>
      <c r="T760" s="87"/>
      <c r="U760" s="87"/>
      <c r="V760" s="87"/>
      <c r="W760" s="87"/>
      <c r="X760" s="87"/>
      <c r="Y760" s="87"/>
      <c r="Z760" s="87"/>
      <c r="AA760" s="87"/>
      <c r="AB760" s="87"/>
      <c r="AC760" s="87"/>
      <c r="AD760" s="87"/>
      <c r="AE760" s="87"/>
      <c r="AF760" s="87"/>
      <c r="AG760" s="87"/>
      <c r="AH760" s="33"/>
    </row>
    <row r="761" customFormat="false" ht="12.75" hidden="false" customHeight="true" outlineLevel="0" collapsed="false">
      <c r="A761" s="87"/>
      <c r="B761" s="87"/>
      <c r="C761" s="88"/>
      <c r="D761" s="87"/>
      <c r="E761" s="87"/>
      <c r="F761" s="87"/>
      <c r="G761" s="87"/>
      <c r="H761" s="87"/>
      <c r="I761" s="87"/>
      <c r="J761" s="87"/>
      <c r="K761" s="87"/>
      <c r="L761" s="87"/>
      <c r="M761" s="87"/>
      <c r="N761" s="87"/>
      <c r="O761" s="87"/>
      <c r="P761" s="87"/>
      <c r="Q761" s="87"/>
      <c r="R761" s="87"/>
      <c r="S761" s="87"/>
      <c r="T761" s="87"/>
      <c r="U761" s="87"/>
      <c r="V761" s="87"/>
      <c r="W761" s="87"/>
      <c r="X761" s="87"/>
      <c r="Y761" s="87"/>
      <c r="Z761" s="87"/>
      <c r="AA761" s="87"/>
      <c r="AB761" s="87"/>
      <c r="AC761" s="87"/>
      <c r="AD761" s="87"/>
      <c r="AE761" s="87"/>
      <c r="AF761" s="87"/>
      <c r="AG761" s="87"/>
      <c r="AH761" s="33"/>
    </row>
    <row r="762" customFormat="false" ht="12.75" hidden="false" customHeight="true" outlineLevel="0" collapsed="false">
      <c r="A762" s="87"/>
      <c r="B762" s="87"/>
      <c r="C762" s="88"/>
      <c r="D762" s="87"/>
      <c r="E762" s="87"/>
      <c r="F762" s="87"/>
      <c r="G762" s="87"/>
      <c r="H762" s="87"/>
      <c r="I762" s="87"/>
      <c r="J762" s="87"/>
      <c r="K762" s="87"/>
      <c r="L762" s="87"/>
      <c r="M762" s="87"/>
      <c r="N762" s="87"/>
      <c r="O762" s="87"/>
      <c r="P762" s="87"/>
      <c r="Q762" s="87"/>
      <c r="R762" s="87"/>
      <c r="S762" s="87"/>
      <c r="T762" s="87"/>
      <c r="U762" s="87"/>
      <c r="V762" s="87"/>
      <c r="W762" s="87"/>
      <c r="X762" s="87"/>
      <c r="Y762" s="87"/>
      <c r="Z762" s="87"/>
      <c r="AA762" s="87"/>
      <c r="AB762" s="87"/>
      <c r="AC762" s="87"/>
      <c r="AD762" s="87"/>
      <c r="AE762" s="87"/>
      <c r="AF762" s="87"/>
      <c r="AG762" s="87"/>
      <c r="AH762" s="33"/>
    </row>
    <row r="763" customFormat="false" ht="12.75" hidden="false" customHeight="true" outlineLevel="0" collapsed="false">
      <c r="A763" s="87"/>
      <c r="B763" s="87"/>
      <c r="C763" s="88"/>
      <c r="D763" s="87"/>
      <c r="E763" s="87"/>
      <c r="F763" s="87"/>
      <c r="G763" s="87"/>
      <c r="H763" s="87"/>
      <c r="I763" s="87"/>
      <c r="J763" s="87"/>
      <c r="K763" s="87"/>
      <c r="L763" s="87"/>
      <c r="M763" s="87"/>
      <c r="N763" s="87"/>
      <c r="O763" s="87"/>
      <c r="P763" s="87"/>
      <c r="Q763" s="87"/>
      <c r="R763" s="87"/>
      <c r="S763" s="87"/>
      <c r="T763" s="87"/>
      <c r="U763" s="87"/>
      <c r="V763" s="87"/>
      <c r="W763" s="87"/>
      <c r="X763" s="87"/>
      <c r="Y763" s="87"/>
      <c r="Z763" s="87"/>
      <c r="AA763" s="87"/>
      <c r="AB763" s="87"/>
      <c r="AC763" s="87"/>
      <c r="AD763" s="87"/>
      <c r="AE763" s="87"/>
      <c r="AF763" s="87"/>
      <c r="AG763" s="87"/>
      <c r="AH763" s="33"/>
    </row>
    <row r="764" customFormat="false" ht="12.75" hidden="false" customHeight="true" outlineLevel="0" collapsed="false">
      <c r="A764" s="87"/>
      <c r="B764" s="87"/>
      <c r="C764" s="88"/>
      <c r="D764" s="87"/>
      <c r="E764" s="87"/>
      <c r="F764" s="87"/>
      <c r="G764" s="87"/>
      <c r="H764" s="87"/>
      <c r="I764" s="87"/>
      <c r="J764" s="87"/>
      <c r="K764" s="87"/>
      <c r="L764" s="87"/>
      <c r="M764" s="87"/>
      <c r="N764" s="87"/>
      <c r="O764" s="87"/>
      <c r="P764" s="87"/>
      <c r="Q764" s="87"/>
      <c r="R764" s="87"/>
      <c r="S764" s="87"/>
      <c r="T764" s="87"/>
      <c r="U764" s="87"/>
      <c r="V764" s="87"/>
      <c r="W764" s="87"/>
      <c r="X764" s="87"/>
      <c r="Y764" s="87"/>
      <c r="Z764" s="87"/>
      <c r="AA764" s="87"/>
      <c r="AB764" s="87"/>
      <c r="AC764" s="87"/>
      <c r="AD764" s="87"/>
      <c r="AE764" s="87"/>
      <c r="AF764" s="87"/>
      <c r="AG764" s="87"/>
      <c r="AH764" s="33"/>
    </row>
    <row r="765" customFormat="false" ht="12.75" hidden="false" customHeight="true" outlineLevel="0" collapsed="false">
      <c r="A765" s="87"/>
      <c r="B765" s="87"/>
      <c r="C765" s="88"/>
      <c r="D765" s="87"/>
      <c r="E765" s="87"/>
      <c r="F765" s="87"/>
      <c r="G765" s="87"/>
      <c r="H765" s="87"/>
      <c r="I765" s="87"/>
      <c r="J765" s="87"/>
      <c r="K765" s="87"/>
      <c r="L765" s="87"/>
      <c r="M765" s="87"/>
      <c r="N765" s="87"/>
      <c r="O765" s="87"/>
      <c r="P765" s="87"/>
      <c r="Q765" s="87"/>
      <c r="R765" s="87"/>
      <c r="S765" s="87"/>
      <c r="T765" s="87"/>
      <c r="U765" s="87"/>
      <c r="V765" s="87"/>
      <c r="W765" s="87"/>
      <c r="X765" s="87"/>
      <c r="Y765" s="87"/>
      <c r="Z765" s="87"/>
      <c r="AA765" s="87"/>
      <c r="AB765" s="87"/>
      <c r="AC765" s="87"/>
      <c r="AD765" s="87"/>
      <c r="AE765" s="87"/>
      <c r="AF765" s="87"/>
      <c r="AG765" s="87"/>
      <c r="AH765" s="33"/>
    </row>
    <row r="766" customFormat="false" ht="12.75" hidden="false" customHeight="true" outlineLevel="0" collapsed="false">
      <c r="A766" s="87"/>
      <c r="B766" s="87"/>
      <c r="C766" s="88"/>
      <c r="D766" s="87"/>
      <c r="E766" s="87"/>
      <c r="F766" s="87"/>
      <c r="G766" s="87"/>
      <c r="H766" s="87"/>
      <c r="I766" s="87"/>
      <c r="J766" s="87"/>
      <c r="K766" s="87"/>
      <c r="L766" s="87"/>
      <c r="M766" s="87"/>
      <c r="N766" s="87"/>
      <c r="O766" s="87"/>
      <c r="P766" s="87"/>
      <c r="Q766" s="87"/>
      <c r="R766" s="87"/>
      <c r="S766" s="87"/>
      <c r="T766" s="87"/>
      <c r="U766" s="87"/>
      <c r="V766" s="87"/>
      <c r="W766" s="87"/>
      <c r="X766" s="87"/>
      <c r="Y766" s="87"/>
      <c r="Z766" s="87"/>
      <c r="AA766" s="87"/>
      <c r="AB766" s="87"/>
      <c r="AC766" s="87"/>
      <c r="AD766" s="87"/>
      <c r="AE766" s="87"/>
      <c r="AF766" s="87"/>
      <c r="AG766" s="87"/>
      <c r="AH766" s="33"/>
    </row>
    <row r="767" customFormat="false" ht="12.75" hidden="false" customHeight="true" outlineLevel="0" collapsed="false">
      <c r="A767" s="87"/>
      <c r="B767" s="87"/>
      <c r="C767" s="88"/>
      <c r="D767" s="87"/>
      <c r="E767" s="87"/>
      <c r="F767" s="87"/>
      <c r="G767" s="87"/>
      <c r="H767" s="87"/>
      <c r="I767" s="87"/>
      <c r="J767" s="87"/>
      <c r="K767" s="87"/>
      <c r="L767" s="87"/>
      <c r="M767" s="87"/>
      <c r="N767" s="87"/>
      <c r="O767" s="87"/>
      <c r="P767" s="87"/>
      <c r="Q767" s="87"/>
      <c r="R767" s="87"/>
      <c r="S767" s="87"/>
      <c r="T767" s="87"/>
      <c r="U767" s="87"/>
      <c r="V767" s="87"/>
      <c r="W767" s="87"/>
      <c r="X767" s="87"/>
      <c r="Y767" s="87"/>
      <c r="Z767" s="87"/>
      <c r="AA767" s="87"/>
      <c r="AB767" s="87"/>
      <c r="AC767" s="87"/>
      <c r="AD767" s="87"/>
      <c r="AE767" s="87"/>
      <c r="AF767" s="87"/>
      <c r="AG767" s="87"/>
      <c r="AH767" s="33"/>
    </row>
    <row r="768" customFormat="false" ht="12.75" hidden="false" customHeight="true" outlineLevel="0" collapsed="false">
      <c r="A768" s="87"/>
      <c r="B768" s="87"/>
      <c r="C768" s="88"/>
      <c r="D768" s="87"/>
      <c r="E768" s="87"/>
      <c r="F768" s="87"/>
      <c r="G768" s="87"/>
      <c r="H768" s="87"/>
      <c r="I768" s="87"/>
      <c r="J768" s="87"/>
      <c r="K768" s="87"/>
      <c r="L768" s="87"/>
      <c r="M768" s="87"/>
      <c r="N768" s="87"/>
      <c r="O768" s="87"/>
      <c r="P768" s="87"/>
      <c r="Q768" s="87"/>
      <c r="R768" s="87"/>
      <c r="S768" s="87"/>
      <c r="T768" s="87"/>
      <c r="U768" s="87"/>
      <c r="V768" s="87"/>
      <c r="W768" s="87"/>
      <c r="X768" s="87"/>
      <c r="Y768" s="87"/>
      <c r="Z768" s="87"/>
      <c r="AA768" s="87"/>
      <c r="AB768" s="87"/>
      <c r="AC768" s="87"/>
      <c r="AD768" s="87"/>
      <c r="AE768" s="87"/>
      <c r="AF768" s="87"/>
      <c r="AG768" s="87"/>
      <c r="AH768" s="33"/>
    </row>
    <row r="769" customFormat="false" ht="12.75" hidden="false" customHeight="true" outlineLevel="0" collapsed="false">
      <c r="A769" s="87"/>
      <c r="B769" s="87"/>
      <c r="C769" s="88"/>
      <c r="D769" s="87"/>
      <c r="E769" s="87"/>
      <c r="F769" s="87"/>
      <c r="G769" s="87"/>
      <c r="H769" s="87"/>
      <c r="I769" s="87"/>
      <c r="J769" s="87"/>
      <c r="K769" s="87"/>
      <c r="L769" s="87"/>
      <c r="M769" s="87"/>
      <c r="N769" s="87"/>
      <c r="O769" s="87"/>
      <c r="P769" s="87"/>
      <c r="Q769" s="87"/>
      <c r="R769" s="87"/>
      <c r="S769" s="87"/>
      <c r="T769" s="87"/>
      <c r="U769" s="87"/>
      <c r="V769" s="87"/>
      <c r="W769" s="87"/>
      <c r="X769" s="87"/>
      <c r="Y769" s="87"/>
      <c r="Z769" s="87"/>
      <c r="AA769" s="87"/>
      <c r="AB769" s="87"/>
      <c r="AC769" s="87"/>
      <c r="AD769" s="87"/>
      <c r="AE769" s="87"/>
      <c r="AF769" s="87"/>
      <c r="AG769" s="87"/>
      <c r="AH769" s="33"/>
    </row>
    <row r="770" customFormat="false" ht="12.75" hidden="false" customHeight="true" outlineLevel="0" collapsed="false">
      <c r="A770" s="87"/>
      <c r="B770" s="87"/>
      <c r="C770" s="88"/>
      <c r="D770" s="87"/>
      <c r="E770" s="87"/>
      <c r="F770" s="87"/>
      <c r="G770" s="87"/>
      <c r="H770" s="87"/>
      <c r="I770" s="87"/>
      <c r="J770" s="87"/>
      <c r="K770" s="87"/>
      <c r="L770" s="87"/>
      <c r="M770" s="87"/>
      <c r="N770" s="87"/>
      <c r="O770" s="87"/>
      <c r="P770" s="87"/>
      <c r="Q770" s="87"/>
      <c r="R770" s="87"/>
      <c r="S770" s="87"/>
      <c r="T770" s="87"/>
      <c r="U770" s="87"/>
      <c r="V770" s="87"/>
      <c r="W770" s="87"/>
      <c r="X770" s="87"/>
      <c r="Y770" s="87"/>
      <c r="Z770" s="87"/>
      <c r="AA770" s="87"/>
      <c r="AB770" s="87"/>
      <c r="AC770" s="87"/>
      <c r="AD770" s="87"/>
      <c r="AE770" s="87"/>
      <c r="AF770" s="87"/>
      <c r="AG770" s="87"/>
      <c r="AH770" s="33"/>
    </row>
    <row r="771" customFormat="false" ht="12.75" hidden="false" customHeight="true" outlineLevel="0" collapsed="false">
      <c r="A771" s="87"/>
      <c r="B771" s="87"/>
      <c r="C771" s="88"/>
      <c r="D771" s="87"/>
      <c r="E771" s="87"/>
      <c r="F771" s="87"/>
      <c r="G771" s="87"/>
      <c r="H771" s="87"/>
      <c r="I771" s="87"/>
      <c r="J771" s="87"/>
      <c r="K771" s="87"/>
      <c r="L771" s="87"/>
      <c r="M771" s="87"/>
      <c r="N771" s="87"/>
      <c r="O771" s="87"/>
      <c r="P771" s="87"/>
      <c r="Q771" s="87"/>
      <c r="R771" s="87"/>
      <c r="S771" s="87"/>
      <c r="T771" s="87"/>
      <c r="U771" s="87"/>
      <c r="V771" s="87"/>
      <c r="W771" s="87"/>
      <c r="X771" s="87"/>
      <c r="Y771" s="87"/>
      <c r="Z771" s="87"/>
      <c r="AA771" s="87"/>
      <c r="AB771" s="87"/>
      <c r="AC771" s="87"/>
      <c r="AD771" s="87"/>
      <c r="AE771" s="87"/>
      <c r="AF771" s="87"/>
      <c r="AG771" s="87"/>
      <c r="AH771" s="33"/>
    </row>
    <row r="772" customFormat="false" ht="12.75" hidden="false" customHeight="true" outlineLevel="0" collapsed="false">
      <c r="A772" s="87"/>
      <c r="B772" s="87"/>
      <c r="C772" s="88"/>
      <c r="D772" s="87"/>
      <c r="E772" s="87"/>
      <c r="F772" s="87"/>
      <c r="G772" s="87"/>
      <c r="H772" s="87"/>
      <c r="I772" s="87"/>
      <c r="J772" s="87"/>
      <c r="K772" s="87"/>
      <c r="L772" s="87"/>
      <c r="M772" s="87"/>
      <c r="N772" s="87"/>
      <c r="O772" s="87"/>
      <c r="P772" s="87"/>
      <c r="Q772" s="87"/>
      <c r="R772" s="87"/>
      <c r="S772" s="87"/>
      <c r="T772" s="87"/>
      <c r="U772" s="87"/>
      <c r="V772" s="87"/>
      <c r="W772" s="87"/>
      <c r="X772" s="87"/>
      <c r="Y772" s="87"/>
      <c r="Z772" s="87"/>
      <c r="AA772" s="87"/>
      <c r="AB772" s="87"/>
      <c r="AC772" s="87"/>
      <c r="AD772" s="87"/>
      <c r="AE772" s="87"/>
      <c r="AF772" s="87"/>
      <c r="AG772" s="87"/>
      <c r="AH772" s="33"/>
    </row>
    <row r="773" customFormat="false" ht="12.75" hidden="false" customHeight="true" outlineLevel="0" collapsed="false">
      <c r="A773" s="87"/>
      <c r="B773" s="87"/>
      <c r="C773" s="88"/>
      <c r="D773" s="87"/>
      <c r="E773" s="87"/>
      <c r="F773" s="87"/>
      <c r="G773" s="87"/>
      <c r="H773" s="87"/>
      <c r="I773" s="87"/>
      <c r="J773" s="87"/>
      <c r="K773" s="87"/>
      <c r="L773" s="87"/>
      <c r="M773" s="87"/>
      <c r="N773" s="87"/>
      <c r="O773" s="87"/>
      <c r="P773" s="87"/>
      <c r="Q773" s="87"/>
      <c r="R773" s="87"/>
      <c r="S773" s="87"/>
      <c r="T773" s="87"/>
      <c r="U773" s="87"/>
      <c r="V773" s="87"/>
      <c r="W773" s="87"/>
      <c r="X773" s="87"/>
      <c r="Y773" s="87"/>
      <c r="Z773" s="87"/>
      <c r="AA773" s="87"/>
      <c r="AB773" s="87"/>
      <c r="AC773" s="87"/>
      <c r="AD773" s="87"/>
      <c r="AE773" s="87"/>
      <c r="AF773" s="87"/>
      <c r="AG773" s="87"/>
      <c r="AH773" s="33"/>
    </row>
    <row r="774" customFormat="false" ht="12.75" hidden="false" customHeight="true" outlineLevel="0" collapsed="false">
      <c r="A774" s="87"/>
      <c r="B774" s="87"/>
      <c r="C774" s="88"/>
      <c r="D774" s="87"/>
      <c r="E774" s="87"/>
      <c r="F774" s="87"/>
      <c r="G774" s="87"/>
      <c r="H774" s="87"/>
      <c r="I774" s="87"/>
      <c r="J774" s="87"/>
      <c r="K774" s="87"/>
      <c r="L774" s="87"/>
      <c r="M774" s="87"/>
      <c r="N774" s="87"/>
      <c r="O774" s="87"/>
      <c r="P774" s="87"/>
      <c r="Q774" s="87"/>
      <c r="R774" s="87"/>
      <c r="S774" s="87"/>
      <c r="T774" s="87"/>
      <c r="U774" s="87"/>
      <c r="V774" s="87"/>
      <c r="W774" s="87"/>
      <c r="X774" s="87"/>
      <c r="Y774" s="87"/>
      <c r="Z774" s="87"/>
      <c r="AA774" s="87"/>
      <c r="AB774" s="87"/>
      <c r="AC774" s="87"/>
      <c r="AD774" s="87"/>
      <c r="AE774" s="87"/>
      <c r="AF774" s="87"/>
      <c r="AG774" s="87"/>
      <c r="AH774" s="33"/>
    </row>
    <row r="775" customFormat="false" ht="12.75" hidden="false" customHeight="true" outlineLevel="0" collapsed="false">
      <c r="A775" s="87"/>
      <c r="B775" s="87"/>
      <c r="C775" s="88"/>
      <c r="D775" s="87"/>
      <c r="E775" s="87"/>
      <c r="F775" s="87"/>
      <c r="G775" s="87"/>
      <c r="H775" s="87"/>
      <c r="I775" s="87"/>
      <c r="J775" s="87"/>
      <c r="K775" s="87"/>
      <c r="L775" s="87"/>
      <c r="M775" s="87"/>
      <c r="N775" s="87"/>
      <c r="O775" s="87"/>
      <c r="P775" s="87"/>
      <c r="Q775" s="87"/>
      <c r="R775" s="87"/>
      <c r="S775" s="87"/>
      <c r="T775" s="87"/>
      <c r="U775" s="87"/>
      <c r="V775" s="87"/>
      <c r="W775" s="87"/>
      <c r="X775" s="87"/>
      <c r="Y775" s="87"/>
      <c r="Z775" s="87"/>
      <c r="AA775" s="87"/>
      <c r="AB775" s="87"/>
      <c r="AC775" s="87"/>
      <c r="AD775" s="87"/>
      <c r="AE775" s="87"/>
      <c r="AF775" s="87"/>
      <c r="AG775" s="87"/>
      <c r="AH775" s="33"/>
    </row>
    <row r="776" customFormat="false" ht="12.75" hidden="false" customHeight="true" outlineLevel="0" collapsed="false">
      <c r="A776" s="87"/>
      <c r="B776" s="87"/>
      <c r="C776" s="88"/>
      <c r="D776" s="87"/>
      <c r="E776" s="87"/>
      <c r="F776" s="87"/>
      <c r="G776" s="87"/>
      <c r="H776" s="87"/>
      <c r="I776" s="87"/>
      <c r="J776" s="87"/>
      <c r="K776" s="87"/>
      <c r="L776" s="87"/>
      <c r="M776" s="87"/>
      <c r="N776" s="87"/>
      <c r="O776" s="87"/>
      <c r="P776" s="87"/>
      <c r="Q776" s="87"/>
      <c r="R776" s="87"/>
      <c r="S776" s="87"/>
      <c r="T776" s="87"/>
      <c r="U776" s="87"/>
      <c r="V776" s="87"/>
      <c r="W776" s="87"/>
      <c r="X776" s="87"/>
      <c r="Y776" s="87"/>
      <c r="Z776" s="87"/>
      <c r="AA776" s="87"/>
      <c r="AB776" s="87"/>
      <c r="AC776" s="87"/>
      <c r="AD776" s="87"/>
      <c r="AE776" s="87"/>
      <c r="AF776" s="87"/>
      <c r="AG776" s="87"/>
      <c r="AH776" s="33"/>
    </row>
    <row r="777" customFormat="false" ht="12.75" hidden="false" customHeight="true" outlineLevel="0" collapsed="false">
      <c r="A777" s="87"/>
      <c r="B777" s="87"/>
      <c r="C777" s="88"/>
      <c r="D777" s="87"/>
      <c r="E777" s="87"/>
      <c r="F777" s="87"/>
      <c r="G777" s="87"/>
      <c r="H777" s="87"/>
      <c r="I777" s="87"/>
      <c r="J777" s="87"/>
      <c r="K777" s="87"/>
      <c r="L777" s="87"/>
      <c r="M777" s="87"/>
      <c r="N777" s="87"/>
      <c r="O777" s="87"/>
      <c r="P777" s="87"/>
      <c r="Q777" s="87"/>
      <c r="R777" s="87"/>
      <c r="S777" s="87"/>
      <c r="T777" s="87"/>
      <c r="U777" s="87"/>
      <c r="V777" s="87"/>
      <c r="W777" s="87"/>
      <c r="X777" s="87"/>
      <c r="Y777" s="87"/>
      <c r="Z777" s="87"/>
      <c r="AA777" s="87"/>
      <c r="AB777" s="87"/>
      <c r="AC777" s="87"/>
      <c r="AD777" s="87"/>
      <c r="AE777" s="87"/>
      <c r="AF777" s="87"/>
      <c r="AG777" s="87"/>
      <c r="AH777" s="33"/>
    </row>
    <row r="778" customFormat="false" ht="12.75" hidden="false" customHeight="true" outlineLevel="0" collapsed="false">
      <c r="A778" s="87"/>
      <c r="B778" s="87"/>
      <c r="C778" s="88"/>
      <c r="D778" s="87"/>
      <c r="E778" s="87"/>
      <c r="F778" s="87"/>
      <c r="G778" s="87"/>
      <c r="H778" s="87"/>
      <c r="I778" s="87"/>
      <c r="J778" s="87"/>
      <c r="K778" s="87"/>
      <c r="L778" s="87"/>
      <c r="M778" s="87"/>
      <c r="N778" s="87"/>
      <c r="O778" s="87"/>
      <c r="P778" s="87"/>
      <c r="Q778" s="87"/>
      <c r="R778" s="87"/>
      <c r="S778" s="87"/>
      <c r="T778" s="87"/>
      <c r="U778" s="87"/>
      <c r="V778" s="87"/>
      <c r="W778" s="87"/>
      <c r="X778" s="87"/>
      <c r="Y778" s="87"/>
      <c r="Z778" s="87"/>
      <c r="AA778" s="87"/>
      <c r="AB778" s="87"/>
      <c r="AC778" s="87"/>
      <c r="AD778" s="87"/>
      <c r="AE778" s="87"/>
      <c r="AF778" s="87"/>
      <c r="AG778" s="87"/>
      <c r="AH778" s="33"/>
    </row>
    <row r="779" customFormat="false" ht="12.75" hidden="false" customHeight="true" outlineLevel="0" collapsed="false">
      <c r="A779" s="87"/>
      <c r="B779" s="87"/>
      <c r="C779" s="88"/>
      <c r="D779" s="87"/>
      <c r="E779" s="87"/>
      <c r="F779" s="87"/>
      <c r="G779" s="87"/>
      <c r="H779" s="87"/>
      <c r="I779" s="87"/>
      <c r="J779" s="87"/>
      <c r="K779" s="87"/>
      <c r="L779" s="87"/>
      <c r="M779" s="87"/>
      <c r="N779" s="87"/>
      <c r="O779" s="87"/>
      <c r="P779" s="87"/>
      <c r="Q779" s="87"/>
      <c r="R779" s="87"/>
      <c r="S779" s="87"/>
      <c r="T779" s="87"/>
      <c r="U779" s="87"/>
      <c r="V779" s="87"/>
      <c r="W779" s="87"/>
      <c r="X779" s="87"/>
      <c r="Y779" s="87"/>
      <c r="Z779" s="87"/>
      <c r="AA779" s="87"/>
      <c r="AB779" s="87"/>
      <c r="AC779" s="87"/>
      <c r="AD779" s="87"/>
      <c r="AE779" s="87"/>
      <c r="AF779" s="87"/>
      <c r="AG779" s="87"/>
      <c r="AH779" s="33"/>
    </row>
    <row r="780" customFormat="false" ht="12.75" hidden="false" customHeight="true" outlineLevel="0" collapsed="false">
      <c r="A780" s="87"/>
      <c r="B780" s="87"/>
      <c r="C780" s="88"/>
      <c r="D780" s="87"/>
      <c r="E780" s="87"/>
      <c r="F780" s="87"/>
      <c r="G780" s="87"/>
      <c r="H780" s="87"/>
      <c r="I780" s="87"/>
      <c r="J780" s="87"/>
      <c r="K780" s="87"/>
      <c r="L780" s="87"/>
      <c r="M780" s="87"/>
      <c r="N780" s="87"/>
      <c r="O780" s="87"/>
      <c r="P780" s="87"/>
      <c r="Q780" s="87"/>
      <c r="R780" s="87"/>
      <c r="S780" s="87"/>
      <c r="T780" s="87"/>
      <c r="U780" s="87"/>
      <c r="V780" s="87"/>
      <c r="W780" s="87"/>
      <c r="X780" s="87"/>
      <c r="Y780" s="87"/>
      <c r="Z780" s="87"/>
      <c r="AA780" s="87"/>
      <c r="AB780" s="87"/>
      <c r="AC780" s="87"/>
      <c r="AD780" s="87"/>
      <c r="AE780" s="87"/>
      <c r="AF780" s="87"/>
      <c r="AG780" s="87"/>
      <c r="AH780" s="33"/>
    </row>
    <row r="781" customFormat="false" ht="12.75" hidden="false" customHeight="true" outlineLevel="0" collapsed="false">
      <c r="A781" s="87"/>
      <c r="B781" s="87"/>
      <c r="C781" s="88"/>
      <c r="D781" s="87"/>
      <c r="E781" s="87"/>
      <c r="F781" s="87"/>
      <c r="G781" s="87"/>
      <c r="H781" s="87"/>
      <c r="I781" s="87"/>
      <c r="J781" s="87"/>
      <c r="K781" s="87"/>
      <c r="L781" s="87"/>
      <c r="M781" s="87"/>
      <c r="N781" s="87"/>
      <c r="O781" s="87"/>
      <c r="P781" s="87"/>
      <c r="Q781" s="87"/>
      <c r="R781" s="87"/>
      <c r="S781" s="87"/>
      <c r="T781" s="87"/>
      <c r="U781" s="87"/>
      <c r="V781" s="87"/>
      <c r="W781" s="87"/>
      <c r="X781" s="87"/>
      <c r="Y781" s="87"/>
      <c r="Z781" s="87"/>
      <c r="AA781" s="87"/>
      <c r="AB781" s="87"/>
      <c r="AC781" s="87"/>
      <c r="AD781" s="87"/>
      <c r="AE781" s="87"/>
      <c r="AF781" s="87"/>
      <c r="AG781" s="87"/>
      <c r="AH781" s="33"/>
    </row>
    <row r="782" customFormat="false" ht="12.75" hidden="false" customHeight="true" outlineLevel="0" collapsed="false">
      <c r="A782" s="87"/>
      <c r="B782" s="87"/>
      <c r="C782" s="88"/>
      <c r="D782" s="87"/>
      <c r="E782" s="87"/>
      <c r="F782" s="87"/>
      <c r="G782" s="87"/>
      <c r="H782" s="87"/>
      <c r="I782" s="87"/>
      <c r="J782" s="87"/>
      <c r="K782" s="87"/>
      <c r="L782" s="87"/>
      <c r="M782" s="87"/>
      <c r="N782" s="87"/>
      <c r="O782" s="87"/>
      <c r="P782" s="87"/>
      <c r="Q782" s="87"/>
      <c r="R782" s="87"/>
      <c r="S782" s="87"/>
      <c r="T782" s="87"/>
      <c r="U782" s="87"/>
      <c r="V782" s="87"/>
      <c r="W782" s="87"/>
      <c r="X782" s="87"/>
      <c r="Y782" s="87"/>
      <c r="Z782" s="87"/>
      <c r="AA782" s="87"/>
      <c r="AB782" s="87"/>
      <c r="AC782" s="87"/>
      <c r="AD782" s="87"/>
      <c r="AE782" s="87"/>
      <c r="AF782" s="87"/>
      <c r="AG782" s="87"/>
      <c r="AH782" s="33"/>
    </row>
    <row r="783" customFormat="false" ht="12.75" hidden="false" customHeight="true" outlineLevel="0" collapsed="false">
      <c r="A783" s="87"/>
      <c r="B783" s="87"/>
      <c r="C783" s="88"/>
      <c r="D783" s="87"/>
      <c r="E783" s="87"/>
      <c r="F783" s="87"/>
      <c r="G783" s="87"/>
      <c r="H783" s="87"/>
      <c r="I783" s="87"/>
      <c r="J783" s="87"/>
      <c r="K783" s="87"/>
      <c r="L783" s="87"/>
      <c r="M783" s="87"/>
      <c r="N783" s="87"/>
      <c r="O783" s="87"/>
      <c r="P783" s="87"/>
      <c r="Q783" s="87"/>
      <c r="R783" s="87"/>
      <c r="S783" s="87"/>
      <c r="T783" s="87"/>
      <c r="U783" s="87"/>
      <c r="V783" s="87"/>
      <c r="W783" s="87"/>
      <c r="X783" s="87"/>
      <c r="Y783" s="87"/>
      <c r="Z783" s="87"/>
      <c r="AA783" s="87"/>
      <c r="AB783" s="87"/>
      <c r="AC783" s="87"/>
      <c r="AD783" s="87"/>
      <c r="AE783" s="87"/>
      <c r="AF783" s="87"/>
      <c r="AG783" s="87"/>
      <c r="AH783" s="33"/>
    </row>
    <row r="784" customFormat="false" ht="12.75" hidden="false" customHeight="true" outlineLevel="0" collapsed="false">
      <c r="A784" s="87"/>
      <c r="B784" s="87"/>
      <c r="C784" s="88"/>
      <c r="D784" s="87"/>
      <c r="E784" s="87"/>
      <c r="F784" s="87"/>
      <c r="G784" s="87"/>
      <c r="H784" s="87"/>
      <c r="I784" s="87"/>
      <c r="J784" s="87"/>
      <c r="K784" s="87"/>
      <c r="L784" s="87"/>
      <c r="M784" s="87"/>
      <c r="N784" s="87"/>
      <c r="O784" s="87"/>
      <c r="P784" s="87"/>
      <c r="Q784" s="87"/>
      <c r="R784" s="87"/>
      <c r="S784" s="87"/>
      <c r="T784" s="87"/>
      <c r="U784" s="87"/>
      <c r="V784" s="87"/>
      <c r="W784" s="87"/>
      <c r="X784" s="87"/>
      <c r="Y784" s="87"/>
      <c r="Z784" s="87"/>
      <c r="AA784" s="87"/>
      <c r="AB784" s="87"/>
      <c r="AC784" s="87"/>
      <c r="AD784" s="87"/>
      <c r="AE784" s="87"/>
      <c r="AF784" s="87"/>
      <c r="AG784" s="87"/>
      <c r="AH784" s="33"/>
    </row>
    <row r="785" customFormat="false" ht="12.75" hidden="false" customHeight="true" outlineLevel="0" collapsed="false">
      <c r="A785" s="87"/>
      <c r="B785" s="87"/>
      <c r="C785" s="88"/>
      <c r="D785" s="87"/>
      <c r="E785" s="87"/>
      <c r="F785" s="87"/>
      <c r="G785" s="87"/>
      <c r="H785" s="87"/>
      <c r="I785" s="87"/>
      <c r="J785" s="87"/>
      <c r="K785" s="87"/>
      <c r="L785" s="87"/>
      <c r="M785" s="87"/>
      <c r="N785" s="87"/>
      <c r="O785" s="87"/>
      <c r="P785" s="87"/>
      <c r="Q785" s="87"/>
      <c r="R785" s="87"/>
      <c r="S785" s="87"/>
      <c r="T785" s="87"/>
      <c r="U785" s="87"/>
      <c r="V785" s="87"/>
      <c r="W785" s="87"/>
      <c r="X785" s="87"/>
      <c r="Y785" s="87"/>
      <c r="Z785" s="87"/>
      <c r="AA785" s="87"/>
      <c r="AB785" s="87"/>
      <c r="AC785" s="87"/>
      <c r="AD785" s="87"/>
      <c r="AE785" s="87"/>
      <c r="AF785" s="87"/>
      <c r="AG785" s="87"/>
      <c r="AH785" s="33"/>
    </row>
    <row r="786" customFormat="false" ht="12.75" hidden="false" customHeight="true" outlineLevel="0" collapsed="false">
      <c r="A786" s="87"/>
      <c r="B786" s="87"/>
      <c r="C786" s="88"/>
      <c r="D786" s="87"/>
      <c r="E786" s="87"/>
      <c r="F786" s="87"/>
      <c r="G786" s="87"/>
      <c r="H786" s="87"/>
      <c r="I786" s="87"/>
      <c r="J786" s="87"/>
      <c r="K786" s="87"/>
      <c r="L786" s="87"/>
      <c r="M786" s="87"/>
      <c r="N786" s="87"/>
      <c r="O786" s="87"/>
      <c r="P786" s="87"/>
      <c r="Q786" s="87"/>
      <c r="R786" s="87"/>
      <c r="S786" s="87"/>
      <c r="T786" s="87"/>
      <c r="U786" s="87"/>
      <c r="V786" s="87"/>
      <c r="W786" s="87"/>
      <c r="X786" s="87"/>
      <c r="Y786" s="87"/>
      <c r="Z786" s="87"/>
      <c r="AA786" s="87"/>
      <c r="AB786" s="87"/>
      <c r="AC786" s="87"/>
      <c r="AD786" s="87"/>
      <c r="AE786" s="87"/>
      <c r="AF786" s="87"/>
      <c r="AG786" s="87"/>
      <c r="AH786" s="33"/>
    </row>
    <row r="787" customFormat="false" ht="12.75" hidden="false" customHeight="true" outlineLevel="0" collapsed="false">
      <c r="A787" s="87"/>
      <c r="B787" s="87"/>
      <c r="C787" s="88"/>
      <c r="D787" s="87"/>
      <c r="E787" s="87"/>
      <c r="F787" s="87"/>
      <c r="G787" s="87"/>
      <c r="H787" s="87"/>
      <c r="I787" s="87"/>
      <c r="J787" s="87"/>
      <c r="K787" s="87"/>
      <c r="L787" s="87"/>
      <c r="M787" s="87"/>
      <c r="N787" s="87"/>
      <c r="O787" s="87"/>
      <c r="P787" s="87"/>
      <c r="Q787" s="87"/>
      <c r="R787" s="87"/>
      <c r="S787" s="87"/>
      <c r="T787" s="87"/>
      <c r="U787" s="87"/>
      <c r="V787" s="87"/>
      <c r="W787" s="87"/>
      <c r="X787" s="87"/>
      <c r="Y787" s="87"/>
      <c r="Z787" s="87"/>
      <c r="AA787" s="87"/>
      <c r="AB787" s="87"/>
      <c r="AC787" s="87"/>
      <c r="AD787" s="87"/>
      <c r="AE787" s="87"/>
      <c r="AF787" s="87"/>
      <c r="AG787" s="87"/>
      <c r="AH787" s="33"/>
    </row>
    <row r="788" customFormat="false" ht="12.75" hidden="false" customHeight="true" outlineLevel="0" collapsed="false">
      <c r="A788" s="87"/>
      <c r="B788" s="87"/>
      <c r="C788" s="88"/>
      <c r="D788" s="87"/>
      <c r="E788" s="87"/>
      <c r="F788" s="87"/>
      <c r="G788" s="87"/>
      <c r="H788" s="87"/>
      <c r="I788" s="87"/>
      <c r="J788" s="87"/>
      <c r="K788" s="87"/>
      <c r="L788" s="87"/>
      <c r="M788" s="87"/>
      <c r="N788" s="87"/>
      <c r="O788" s="87"/>
      <c r="P788" s="87"/>
      <c r="Q788" s="87"/>
      <c r="R788" s="87"/>
      <c r="S788" s="87"/>
      <c r="T788" s="87"/>
      <c r="U788" s="87"/>
      <c r="V788" s="87"/>
      <c r="W788" s="87"/>
      <c r="X788" s="87"/>
      <c r="Y788" s="87"/>
      <c r="Z788" s="87"/>
      <c r="AA788" s="87"/>
      <c r="AB788" s="87"/>
      <c r="AC788" s="87"/>
      <c r="AD788" s="87"/>
      <c r="AE788" s="87"/>
      <c r="AF788" s="87"/>
      <c r="AG788" s="87"/>
      <c r="AH788" s="33"/>
    </row>
    <row r="789" customFormat="false" ht="12.75" hidden="false" customHeight="true" outlineLevel="0" collapsed="false">
      <c r="A789" s="87"/>
      <c r="B789" s="87"/>
      <c r="C789" s="88"/>
      <c r="D789" s="87"/>
      <c r="E789" s="87"/>
      <c r="F789" s="87"/>
      <c r="G789" s="87"/>
      <c r="H789" s="87"/>
      <c r="I789" s="87"/>
      <c r="J789" s="87"/>
      <c r="K789" s="87"/>
      <c r="L789" s="87"/>
      <c r="M789" s="87"/>
      <c r="N789" s="87"/>
      <c r="O789" s="87"/>
      <c r="P789" s="87"/>
      <c r="Q789" s="87"/>
      <c r="R789" s="87"/>
      <c r="S789" s="87"/>
      <c r="T789" s="87"/>
      <c r="U789" s="87"/>
      <c r="V789" s="87"/>
      <c r="W789" s="87"/>
      <c r="X789" s="87"/>
      <c r="Y789" s="87"/>
      <c r="Z789" s="87"/>
      <c r="AA789" s="87"/>
      <c r="AB789" s="87"/>
      <c r="AC789" s="87"/>
      <c r="AD789" s="87"/>
      <c r="AE789" s="87"/>
      <c r="AF789" s="87"/>
      <c r="AG789" s="87"/>
      <c r="AH789" s="33"/>
    </row>
    <row r="790" customFormat="false" ht="12.75" hidden="false" customHeight="true" outlineLevel="0" collapsed="false">
      <c r="A790" s="87"/>
      <c r="B790" s="87"/>
      <c r="C790" s="88"/>
      <c r="D790" s="87"/>
      <c r="E790" s="87"/>
      <c r="F790" s="87"/>
      <c r="G790" s="87"/>
      <c r="H790" s="87"/>
      <c r="I790" s="87"/>
      <c r="J790" s="87"/>
      <c r="K790" s="87"/>
      <c r="L790" s="87"/>
      <c r="M790" s="87"/>
      <c r="N790" s="87"/>
      <c r="O790" s="87"/>
      <c r="P790" s="87"/>
      <c r="Q790" s="87"/>
      <c r="R790" s="87"/>
      <c r="S790" s="87"/>
      <c r="T790" s="87"/>
      <c r="U790" s="87"/>
      <c r="V790" s="87"/>
      <c r="W790" s="87"/>
      <c r="X790" s="87"/>
      <c r="Y790" s="87"/>
      <c r="Z790" s="87"/>
      <c r="AA790" s="87"/>
      <c r="AB790" s="87"/>
      <c r="AC790" s="87"/>
      <c r="AD790" s="87"/>
      <c r="AE790" s="87"/>
      <c r="AF790" s="87"/>
      <c r="AG790" s="87"/>
      <c r="AH790" s="33"/>
    </row>
    <row r="791" customFormat="false" ht="12.75" hidden="false" customHeight="true" outlineLevel="0" collapsed="false">
      <c r="A791" s="87"/>
      <c r="B791" s="87"/>
      <c r="C791" s="88"/>
      <c r="D791" s="87"/>
      <c r="E791" s="87"/>
      <c r="F791" s="87"/>
      <c r="G791" s="87"/>
      <c r="H791" s="87"/>
      <c r="I791" s="87"/>
      <c r="J791" s="87"/>
      <c r="K791" s="87"/>
      <c r="L791" s="87"/>
      <c r="M791" s="87"/>
      <c r="N791" s="87"/>
      <c r="O791" s="87"/>
      <c r="P791" s="87"/>
      <c r="Q791" s="87"/>
      <c r="R791" s="87"/>
      <c r="S791" s="87"/>
      <c r="T791" s="87"/>
      <c r="U791" s="87"/>
      <c r="V791" s="87"/>
      <c r="W791" s="87"/>
      <c r="X791" s="87"/>
      <c r="Y791" s="87"/>
      <c r="Z791" s="87"/>
      <c r="AA791" s="87"/>
      <c r="AB791" s="87"/>
      <c r="AC791" s="87"/>
      <c r="AD791" s="87"/>
      <c r="AE791" s="87"/>
      <c r="AF791" s="87"/>
      <c r="AG791" s="87"/>
      <c r="AH791" s="33"/>
    </row>
    <row r="792" customFormat="false" ht="12.75" hidden="false" customHeight="true" outlineLevel="0" collapsed="false">
      <c r="A792" s="87"/>
      <c r="B792" s="87"/>
      <c r="C792" s="88"/>
      <c r="D792" s="87"/>
      <c r="E792" s="87"/>
      <c r="F792" s="87"/>
      <c r="G792" s="87"/>
      <c r="H792" s="87"/>
      <c r="I792" s="87"/>
      <c r="J792" s="87"/>
      <c r="K792" s="87"/>
      <c r="L792" s="87"/>
      <c r="M792" s="87"/>
      <c r="N792" s="87"/>
      <c r="O792" s="87"/>
      <c r="P792" s="87"/>
      <c r="Q792" s="87"/>
      <c r="R792" s="87"/>
      <c r="S792" s="87"/>
      <c r="T792" s="87"/>
      <c r="U792" s="87"/>
      <c r="V792" s="87"/>
      <c r="W792" s="87"/>
      <c r="X792" s="87"/>
      <c r="Y792" s="87"/>
      <c r="Z792" s="87"/>
      <c r="AA792" s="87"/>
      <c r="AB792" s="87"/>
      <c r="AC792" s="87"/>
      <c r="AD792" s="87"/>
      <c r="AE792" s="87"/>
      <c r="AF792" s="87"/>
      <c r="AG792" s="87"/>
      <c r="AH792" s="33"/>
    </row>
    <row r="793" customFormat="false" ht="12.75" hidden="false" customHeight="true" outlineLevel="0" collapsed="false">
      <c r="A793" s="87"/>
      <c r="B793" s="87"/>
      <c r="C793" s="88"/>
      <c r="D793" s="87"/>
      <c r="E793" s="87"/>
      <c r="F793" s="87"/>
      <c r="G793" s="87"/>
      <c r="H793" s="87"/>
      <c r="I793" s="87"/>
      <c r="J793" s="87"/>
      <c r="K793" s="87"/>
      <c r="L793" s="87"/>
      <c r="M793" s="87"/>
      <c r="N793" s="87"/>
      <c r="O793" s="87"/>
      <c r="P793" s="87"/>
      <c r="Q793" s="87"/>
      <c r="R793" s="87"/>
      <c r="S793" s="87"/>
      <c r="T793" s="87"/>
      <c r="U793" s="87"/>
      <c r="V793" s="87"/>
      <c r="W793" s="87"/>
      <c r="X793" s="87"/>
      <c r="Y793" s="87"/>
      <c r="Z793" s="87"/>
      <c r="AA793" s="87"/>
      <c r="AB793" s="87"/>
      <c r="AC793" s="87"/>
      <c r="AD793" s="87"/>
      <c r="AE793" s="87"/>
      <c r="AF793" s="87"/>
      <c r="AG793" s="87"/>
      <c r="AH793" s="33"/>
    </row>
    <row r="794" customFormat="false" ht="12.75" hidden="false" customHeight="true" outlineLevel="0" collapsed="false">
      <c r="A794" s="87"/>
      <c r="B794" s="87"/>
      <c r="C794" s="88"/>
      <c r="D794" s="87"/>
      <c r="E794" s="87"/>
      <c r="F794" s="87"/>
      <c r="G794" s="87"/>
      <c r="H794" s="87"/>
      <c r="I794" s="87"/>
      <c r="J794" s="87"/>
      <c r="K794" s="87"/>
      <c r="L794" s="87"/>
      <c r="M794" s="87"/>
      <c r="N794" s="87"/>
      <c r="O794" s="87"/>
      <c r="P794" s="87"/>
      <c r="Q794" s="87"/>
      <c r="R794" s="87"/>
      <c r="S794" s="87"/>
      <c r="T794" s="87"/>
      <c r="U794" s="87"/>
      <c r="V794" s="87"/>
      <c r="W794" s="87"/>
      <c r="X794" s="87"/>
      <c r="Y794" s="87"/>
      <c r="Z794" s="87"/>
      <c r="AA794" s="87"/>
      <c r="AB794" s="87"/>
      <c r="AC794" s="87"/>
      <c r="AD794" s="87"/>
      <c r="AE794" s="87"/>
      <c r="AF794" s="87"/>
      <c r="AG794" s="87"/>
      <c r="AH794" s="33"/>
    </row>
    <row r="795" customFormat="false" ht="12.75" hidden="false" customHeight="true" outlineLevel="0" collapsed="false">
      <c r="A795" s="87"/>
      <c r="B795" s="87"/>
      <c r="C795" s="88"/>
      <c r="D795" s="87"/>
      <c r="E795" s="87"/>
      <c r="F795" s="87"/>
      <c r="G795" s="87"/>
      <c r="H795" s="87"/>
      <c r="I795" s="87"/>
      <c r="J795" s="87"/>
      <c r="K795" s="87"/>
      <c r="L795" s="87"/>
      <c r="M795" s="87"/>
      <c r="N795" s="87"/>
      <c r="O795" s="87"/>
      <c r="P795" s="87"/>
      <c r="Q795" s="87"/>
      <c r="R795" s="87"/>
      <c r="S795" s="87"/>
      <c r="T795" s="87"/>
      <c r="U795" s="87"/>
      <c r="V795" s="87"/>
      <c r="W795" s="87"/>
      <c r="X795" s="87"/>
      <c r="Y795" s="87"/>
      <c r="Z795" s="87"/>
      <c r="AA795" s="87"/>
      <c r="AB795" s="87"/>
      <c r="AC795" s="87"/>
      <c r="AD795" s="87"/>
      <c r="AE795" s="87"/>
      <c r="AF795" s="87"/>
      <c r="AG795" s="87"/>
      <c r="AH795" s="33"/>
    </row>
    <row r="796" customFormat="false" ht="12.75" hidden="false" customHeight="true" outlineLevel="0" collapsed="false">
      <c r="A796" s="87"/>
      <c r="B796" s="87"/>
      <c r="C796" s="88"/>
      <c r="D796" s="87"/>
      <c r="E796" s="87"/>
      <c r="F796" s="87"/>
      <c r="G796" s="87"/>
      <c r="H796" s="87"/>
      <c r="I796" s="87"/>
      <c r="J796" s="87"/>
      <c r="K796" s="87"/>
      <c r="L796" s="87"/>
      <c r="M796" s="87"/>
      <c r="N796" s="87"/>
      <c r="O796" s="87"/>
      <c r="P796" s="87"/>
      <c r="Q796" s="87"/>
      <c r="R796" s="87"/>
      <c r="S796" s="87"/>
      <c r="T796" s="87"/>
      <c r="U796" s="87"/>
      <c r="V796" s="87"/>
      <c r="W796" s="87"/>
      <c r="X796" s="87"/>
      <c r="Y796" s="87"/>
      <c r="Z796" s="87"/>
      <c r="AA796" s="87"/>
      <c r="AB796" s="87"/>
      <c r="AC796" s="87"/>
      <c r="AD796" s="87"/>
      <c r="AE796" s="87"/>
      <c r="AF796" s="87"/>
      <c r="AG796" s="87"/>
      <c r="AH796" s="33"/>
    </row>
    <row r="797" customFormat="false" ht="12.75" hidden="false" customHeight="true" outlineLevel="0" collapsed="false">
      <c r="A797" s="87"/>
      <c r="B797" s="87"/>
      <c r="C797" s="88"/>
      <c r="D797" s="87"/>
      <c r="E797" s="87"/>
      <c r="F797" s="87"/>
      <c r="G797" s="87"/>
      <c r="H797" s="87"/>
      <c r="I797" s="87"/>
      <c r="J797" s="87"/>
      <c r="K797" s="87"/>
      <c r="L797" s="87"/>
      <c r="M797" s="87"/>
      <c r="N797" s="87"/>
      <c r="O797" s="87"/>
      <c r="P797" s="87"/>
      <c r="Q797" s="87"/>
      <c r="R797" s="87"/>
      <c r="S797" s="87"/>
      <c r="T797" s="87"/>
      <c r="U797" s="87"/>
      <c r="V797" s="87"/>
      <c r="W797" s="87"/>
      <c r="X797" s="87"/>
      <c r="Y797" s="87"/>
      <c r="Z797" s="87"/>
      <c r="AA797" s="87"/>
      <c r="AB797" s="87"/>
      <c r="AC797" s="87"/>
      <c r="AD797" s="87"/>
      <c r="AE797" s="87"/>
      <c r="AF797" s="87"/>
      <c r="AG797" s="87"/>
      <c r="AH797" s="33"/>
    </row>
    <row r="798" customFormat="false" ht="12.75" hidden="false" customHeight="true" outlineLevel="0" collapsed="false">
      <c r="A798" s="87"/>
      <c r="B798" s="87"/>
      <c r="C798" s="88"/>
      <c r="D798" s="87"/>
      <c r="E798" s="87"/>
      <c r="F798" s="87"/>
      <c r="G798" s="87"/>
      <c r="H798" s="87"/>
      <c r="I798" s="87"/>
      <c r="J798" s="87"/>
      <c r="K798" s="87"/>
      <c r="L798" s="87"/>
      <c r="M798" s="87"/>
      <c r="N798" s="87"/>
      <c r="O798" s="87"/>
      <c r="P798" s="87"/>
      <c r="Q798" s="87"/>
      <c r="R798" s="87"/>
      <c r="S798" s="87"/>
      <c r="T798" s="87"/>
      <c r="U798" s="87"/>
      <c r="V798" s="87"/>
      <c r="W798" s="87"/>
      <c r="X798" s="87"/>
      <c r="Y798" s="87"/>
      <c r="Z798" s="87"/>
      <c r="AA798" s="87"/>
      <c r="AB798" s="87"/>
      <c r="AC798" s="87"/>
      <c r="AD798" s="87"/>
      <c r="AE798" s="87"/>
      <c r="AF798" s="87"/>
      <c r="AG798" s="87"/>
      <c r="AH798" s="33"/>
    </row>
    <row r="799" customFormat="false" ht="12.75" hidden="false" customHeight="true" outlineLevel="0" collapsed="false">
      <c r="A799" s="87"/>
      <c r="B799" s="87"/>
      <c r="C799" s="88"/>
      <c r="D799" s="87"/>
      <c r="E799" s="87"/>
      <c r="F799" s="87"/>
      <c r="G799" s="87"/>
      <c r="H799" s="87"/>
      <c r="I799" s="87"/>
      <c r="J799" s="87"/>
      <c r="K799" s="87"/>
      <c r="L799" s="87"/>
      <c r="M799" s="87"/>
      <c r="N799" s="87"/>
      <c r="O799" s="87"/>
      <c r="P799" s="87"/>
      <c r="Q799" s="87"/>
      <c r="R799" s="87"/>
      <c r="S799" s="87"/>
      <c r="T799" s="87"/>
      <c r="U799" s="87"/>
      <c r="V799" s="87"/>
      <c r="W799" s="87"/>
      <c r="X799" s="87"/>
      <c r="Y799" s="87"/>
      <c r="Z799" s="87"/>
      <c r="AA799" s="87"/>
      <c r="AB799" s="87"/>
      <c r="AC799" s="87"/>
      <c r="AD799" s="87"/>
      <c r="AE799" s="87"/>
      <c r="AF799" s="87"/>
      <c r="AG799" s="87"/>
      <c r="AH799" s="33"/>
    </row>
    <row r="800" customFormat="false" ht="12.75" hidden="false" customHeight="true" outlineLevel="0" collapsed="false">
      <c r="A800" s="87"/>
      <c r="B800" s="87"/>
      <c r="C800" s="88"/>
      <c r="D800" s="87"/>
      <c r="E800" s="87"/>
      <c r="F800" s="87"/>
      <c r="G800" s="87"/>
      <c r="H800" s="87"/>
      <c r="I800" s="87"/>
      <c r="J800" s="87"/>
      <c r="K800" s="87"/>
      <c r="L800" s="87"/>
      <c r="M800" s="87"/>
      <c r="N800" s="87"/>
      <c r="O800" s="87"/>
      <c r="P800" s="87"/>
      <c r="Q800" s="87"/>
      <c r="R800" s="87"/>
      <c r="S800" s="87"/>
      <c r="T800" s="87"/>
      <c r="U800" s="87"/>
      <c r="V800" s="87"/>
      <c r="W800" s="87"/>
      <c r="X800" s="87"/>
      <c r="Y800" s="87"/>
      <c r="Z800" s="87"/>
      <c r="AA800" s="87"/>
      <c r="AB800" s="87"/>
      <c r="AC800" s="87"/>
      <c r="AD800" s="87"/>
      <c r="AE800" s="87"/>
      <c r="AF800" s="87"/>
      <c r="AG800" s="87"/>
      <c r="AH800" s="33"/>
    </row>
    <row r="801" customFormat="false" ht="12.75" hidden="false" customHeight="true" outlineLevel="0" collapsed="false">
      <c r="A801" s="87"/>
      <c r="B801" s="87"/>
      <c r="C801" s="88"/>
      <c r="D801" s="87"/>
      <c r="E801" s="87"/>
      <c r="F801" s="87"/>
      <c r="G801" s="87"/>
      <c r="H801" s="87"/>
      <c r="I801" s="87"/>
      <c r="J801" s="87"/>
      <c r="K801" s="87"/>
      <c r="L801" s="87"/>
      <c r="M801" s="87"/>
      <c r="N801" s="87"/>
      <c r="O801" s="87"/>
      <c r="P801" s="87"/>
      <c r="Q801" s="87"/>
      <c r="R801" s="87"/>
      <c r="S801" s="87"/>
      <c r="T801" s="87"/>
      <c r="U801" s="87"/>
      <c r="V801" s="87"/>
      <c r="W801" s="87"/>
      <c r="X801" s="87"/>
      <c r="Y801" s="87"/>
      <c r="Z801" s="87"/>
      <c r="AA801" s="87"/>
      <c r="AB801" s="87"/>
      <c r="AC801" s="87"/>
      <c r="AD801" s="87"/>
      <c r="AE801" s="87"/>
      <c r="AF801" s="87"/>
      <c r="AG801" s="87"/>
      <c r="AH801" s="33"/>
    </row>
    <row r="802" customFormat="false" ht="12.75" hidden="false" customHeight="true" outlineLevel="0" collapsed="false">
      <c r="A802" s="87"/>
      <c r="B802" s="87"/>
      <c r="C802" s="88"/>
      <c r="D802" s="87"/>
      <c r="E802" s="87"/>
      <c r="F802" s="87"/>
      <c r="G802" s="87"/>
      <c r="H802" s="87"/>
      <c r="I802" s="87"/>
      <c r="J802" s="87"/>
      <c r="K802" s="87"/>
      <c r="L802" s="87"/>
      <c r="M802" s="87"/>
      <c r="N802" s="87"/>
      <c r="O802" s="87"/>
      <c r="P802" s="87"/>
      <c r="Q802" s="87"/>
      <c r="R802" s="87"/>
      <c r="S802" s="87"/>
      <c r="T802" s="87"/>
      <c r="U802" s="87"/>
      <c r="V802" s="87"/>
      <c r="W802" s="87"/>
      <c r="X802" s="87"/>
      <c r="Y802" s="87"/>
      <c r="Z802" s="87"/>
      <c r="AA802" s="87"/>
      <c r="AB802" s="87"/>
      <c r="AC802" s="87"/>
      <c r="AD802" s="87"/>
      <c r="AE802" s="87"/>
      <c r="AF802" s="87"/>
      <c r="AG802" s="87"/>
      <c r="AH802" s="33"/>
    </row>
    <row r="803" customFormat="false" ht="12.75" hidden="false" customHeight="true" outlineLevel="0" collapsed="false">
      <c r="A803" s="87"/>
      <c r="B803" s="87"/>
      <c r="C803" s="88"/>
      <c r="D803" s="87"/>
      <c r="E803" s="87"/>
      <c r="F803" s="87"/>
      <c r="G803" s="87"/>
      <c r="H803" s="87"/>
      <c r="I803" s="87"/>
      <c r="J803" s="87"/>
      <c r="K803" s="87"/>
      <c r="L803" s="87"/>
      <c r="M803" s="87"/>
      <c r="N803" s="87"/>
      <c r="O803" s="87"/>
      <c r="P803" s="87"/>
      <c r="Q803" s="87"/>
      <c r="R803" s="87"/>
      <c r="S803" s="87"/>
      <c r="T803" s="87"/>
      <c r="U803" s="87"/>
      <c r="V803" s="87"/>
      <c r="W803" s="87"/>
      <c r="X803" s="87"/>
      <c r="Y803" s="87"/>
      <c r="Z803" s="87"/>
      <c r="AA803" s="87"/>
      <c r="AB803" s="87"/>
      <c r="AC803" s="87"/>
      <c r="AD803" s="87"/>
      <c r="AE803" s="87"/>
      <c r="AF803" s="87"/>
      <c r="AG803" s="87"/>
      <c r="AH803" s="33"/>
    </row>
    <row r="804" customFormat="false" ht="12.75" hidden="false" customHeight="true" outlineLevel="0" collapsed="false">
      <c r="A804" s="87"/>
      <c r="B804" s="87"/>
      <c r="C804" s="88"/>
      <c r="D804" s="87"/>
      <c r="E804" s="87"/>
      <c r="F804" s="87"/>
      <c r="G804" s="87"/>
      <c r="H804" s="87"/>
      <c r="I804" s="87"/>
      <c r="J804" s="87"/>
      <c r="K804" s="87"/>
      <c r="L804" s="87"/>
      <c r="M804" s="87"/>
      <c r="N804" s="87"/>
      <c r="O804" s="87"/>
      <c r="P804" s="87"/>
      <c r="Q804" s="87"/>
      <c r="R804" s="87"/>
      <c r="S804" s="87"/>
      <c r="T804" s="87"/>
      <c r="U804" s="87"/>
      <c r="V804" s="87"/>
      <c r="W804" s="87"/>
      <c r="X804" s="87"/>
      <c r="Y804" s="87"/>
      <c r="Z804" s="87"/>
      <c r="AA804" s="87"/>
      <c r="AB804" s="87"/>
      <c r="AC804" s="87"/>
      <c r="AD804" s="87"/>
      <c r="AE804" s="87"/>
      <c r="AF804" s="87"/>
      <c r="AG804" s="87"/>
      <c r="AH804" s="33"/>
    </row>
    <row r="805" customFormat="false" ht="12.75" hidden="false" customHeight="true" outlineLevel="0" collapsed="false">
      <c r="A805" s="87"/>
      <c r="B805" s="87"/>
      <c r="C805" s="88"/>
      <c r="D805" s="87"/>
      <c r="E805" s="87"/>
      <c r="F805" s="87"/>
      <c r="G805" s="87"/>
      <c r="H805" s="87"/>
      <c r="I805" s="87"/>
      <c r="J805" s="87"/>
      <c r="K805" s="87"/>
      <c r="L805" s="87"/>
      <c r="M805" s="87"/>
      <c r="N805" s="87"/>
      <c r="O805" s="87"/>
      <c r="P805" s="87"/>
      <c r="Q805" s="87"/>
      <c r="R805" s="87"/>
      <c r="S805" s="87"/>
      <c r="T805" s="87"/>
      <c r="U805" s="87"/>
      <c r="V805" s="87"/>
      <c r="W805" s="87"/>
      <c r="X805" s="87"/>
      <c r="Y805" s="87"/>
      <c r="Z805" s="87"/>
      <c r="AA805" s="87"/>
      <c r="AB805" s="87"/>
      <c r="AC805" s="87"/>
      <c r="AD805" s="87"/>
      <c r="AE805" s="87"/>
      <c r="AF805" s="87"/>
      <c r="AG805" s="87"/>
      <c r="AH805" s="33"/>
    </row>
    <row r="806" customFormat="false" ht="12.75" hidden="false" customHeight="true" outlineLevel="0" collapsed="false">
      <c r="A806" s="87"/>
      <c r="B806" s="87"/>
      <c r="C806" s="88"/>
      <c r="D806" s="87"/>
      <c r="E806" s="87"/>
      <c r="F806" s="87"/>
      <c r="G806" s="87"/>
      <c r="H806" s="87"/>
      <c r="I806" s="87"/>
      <c r="J806" s="87"/>
      <c r="K806" s="87"/>
      <c r="L806" s="87"/>
      <c r="M806" s="87"/>
      <c r="N806" s="87"/>
      <c r="O806" s="87"/>
      <c r="P806" s="87"/>
      <c r="Q806" s="87"/>
      <c r="R806" s="87"/>
      <c r="S806" s="87"/>
      <c r="T806" s="87"/>
      <c r="U806" s="87"/>
      <c r="V806" s="87"/>
      <c r="W806" s="87"/>
      <c r="X806" s="87"/>
      <c r="Y806" s="87"/>
      <c r="Z806" s="87"/>
      <c r="AA806" s="87"/>
      <c r="AB806" s="87"/>
      <c r="AC806" s="87"/>
      <c r="AD806" s="87"/>
      <c r="AE806" s="87"/>
      <c r="AF806" s="87"/>
      <c r="AG806" s="87"/>
      <c r="AH806" s="33"/>
    </row>
    <row r="807" customFormat="false" ht="12.75" hidden="false" customHeight="true" outlineLevel="0" collapsed="false">
      <c r="A807" s="87"/>
      <c r="B807" s="87"/>
      <c r="C807" s="88"/>
      <c r="D807" s="87"/>
      <c r="E807" s="87"/>
      <c r="F807" s="87"/>
      <c r="G807" s="87"/>
      <c r="H807" s="87"/>
      <c r="I807" s="87"/>
      <c r="J807" s="87"/>
      <c r="K807" s="87"/>
      <c r="L807" s="87"/>
      <c r="M807" s="87"/>
      <c r="N807" s="87"/>
      <c r="O807" s="87"/>
      <c r="P807" s="87"/>
      <c r="Q807" s="87"/>
      <c r="R807" s="87"/>
      <c r="S807" s="87"/>
      <c r="T807" s="87"/>
      <c r="U807" s="87"/>
      <c r="V807" s="87"/>
      <c r="W807" s="87"/>
      <c r="X807" s="87"/>
      <c r="Y807" s="87"/>
      <c r="Z807" s="87"/>
      <c r="AA807" s="87"/>
      <c r="AB807" s="87"/>
      <c r="AC807" s="87"/>
      <c r="AD807" s="87"/>
      <c r="AE807" s="87"/>
      <c r="AF807" s="87"/>
      <c r="AG807" s="87"/>
      <c r="AH807" s="33"/>
    </row>
    <row r="808" customFormat="false" ht="12.75" hidden="false" customHeight="true" outlineLevel="0" collapsed="false">
      <c r="A808" s="87"/>
      <c r="B808" s="87"/>
      <c r="C808" s="88"/>
      <c r="D808" s="87"/>
      <c r="E808" s="87"/>
      <c r="F808" s="87"/>
      <c r="G808" s="87"/>
      <c r="H808" s="87"/>
      <c r="I808" s="87"/>
      <c r="J808" s="87"/>
      <c r="K808" s="87"/>
      <c r="L808" s="87"/>
      <c r="M808" s="87"/>
      <c r="N808" s="87"/>
      <c r="O808" s="87"/>
      <c r="P808" s="87"/>
      <c r="Q808" s="87"/>
      <c r="R808" s="87"/>
      <c r="S808" s="87"/>
      <c r="T808" s="87"/>
      <c r="U808" s="87"/>
      <c r="V808" s="87"/>
      <c r="W808" s="87"/>
      <c r="X808" s="87"/>
      <c r="Y808" s="87"/>
      <c r="Z808" s="87"/>
      <c r="AA808" s="87"/>
      <c r="AB808" s="87"/>
      <c r="AC808" s="87"/>
      <c r="AD808" s="87"/>
      <c r="AE808" s="87"/>
      <c r="AF808" s="87"/>
      <c r="AG808" s="87"/>
      <c r="AH808" s="33"/>
    </row>
    <row r="809" customFormat="false" ht="12.75" hidden="false" customHeight="true" outlineLevel="0" collapsed="false">
      <c r="A809" s="87"/>
      <c r="B809" s="87"/>
      <c r="C809" s="88"/>
      <c r="D809" s="87"/>
      <c r="E809" s="87"/>
      <c r="F809" s="87"/>
      <c r="G809" s="87"/>
      <c r="H809" s="87"/>
      <c r="I809" s="87"/>
      <c r="J809" s="87"/>
      <c r="K809" s="87"/>
      <c r="L809" s="87"/>
      <c r="M809" s="87"/>
      <c r="N809" s="87"/>
      <c r="O809" s="87"/>
      <c r="P809" s="87"/>
      <c r="Q809" s="87"/>
      <c r="R809" s="87"/>
      <c r="S809" s="87"/>
      <c r="T809" s="87"/>
      <c r="U809" s="87"/>
      <c r="V809" s="87"/>
      <c r="W809" s="87"/>
      <c r="X809" s="87"/>
      <c r="Y809" s="87"/>
      <c r="Z809" s="87"/>
      <c r="AA809" s="87"/>
      <c r="AB809" s="87"/>
      <c r="AC809" s="87"/>
      <c r="AD809" s="87"/>
      <c r="AE809" s="87"/>
      <c r="AF809" s="87"/>
      <c r="AG809" s="87"/>
      <c r="AH809" s="33"/>
    </row>
    <row r="810" customFormat="false" ht="12.75" hidden="false" customHeight="true" outlineLevel="0" collapsed="false">
      <c r="A810" s="87"/>
      <c r="B810" s="87"/>
      <c r="C810" s="88"/>
      <c r="D810" s="87"/>
      <c r="E810" s="87"/>
      <c r="F810" s="87"/>
      <c r="G810" s="87"/>
      <c r="H810" s="87"/>
      <c r="I810" s="87"/>
      <c r="J810" s="87"/>
      <c r="K810" s="87"/>
      <c r="L810" s="87"/>
      <c r="M810" s="87"/>
      <c r="N810" s="87"/>
      <c r="O810" s="87"/>
      <c r="P810" s="87"/>
      <c r="Q810" s="87"/>
      <c r="R810" s="87"/>
      <c r="S810" s="87"/>
      <c r="T810" s="87"/>
      <c r="U810" s="87"/>
      <c r="V810" s="87"/>
      <c r="W810" s="87"/>
      <c r="X810" s="87"/>
      <c r="Y810" s="87"/>
      <c r="Z810" s="87"/>
      <c r="AA810" s="87"/>
      <c r="AB810" s="87"/>
      <c r="AC810" s="87"/>
      <c r="AD810" s="87"/>
      <c r="AE810" s="87"/>
      <c r="AF810" s="87"/>
      <c r="AG810" s="87"/>
      <c r="AH810" s="33"/>
    </row>
    <row r="811" customFormat="false" ht="12.75" hidden="false" customHeight="true" outlineLevel="0" collapsed="false">
      <c r="A811" s="87"/>
      <c r="B811" s="87"/>
      <c r="C811" s="88"/>
      <c r="D811" s="87"/>
      <c r="E811" s="87"/>
      <c r="F811" s="87"/>
      <c r="G811" s="87"/>
      <c r="H811" s="87"/>
      <c r="I811" s="87"/>
      <c r="J811" s="87"/>
      <c r="K811" s="87"/>
      <c r="L811" s="87"/>
      <c r="M811" s="87"/>
      <c r="N811" s="87"/>
      <c r="O811" s="87"/>
      <c r="P811" s="87"/>
      <c r="Q811" s="87"/>
      <c r="R811" s="87"/>
      <c r="S811" s="87"/>
      <c r="T811" s="87"/>
      <c r="U811" s="87"/>
      <c r="V811" s="87"/>
      <c r="W811" s="87"/>
      <c r="X811" s="87"/>
      <c r="Y811" s="87"/>
      <c r="Z811" s="87"/>
      <c r="AA811" s="87"/>
      <c r="AB811" s="87"/>
      <c r="AC811" s="87"/>
      <c r="AD811" s="87"/>
      <c r="AE811" s="87"/>
      <c r="AF811" s="87"/>
      <c r="AG811" s="87"/>
      <c r="AH811" s="33"/>
    </row>
    <row r="812" customFormat="false" ht="12.75" hidden="false" customHeight="true" outlineLevel="0" collapsed="false">
      <c r="A812" s="87"/>
      <c r="B812" s="87"/>
      <c r="C812" s="88"/>
      <c r="D812" s="87"/>
      <c r="E812" s="87"/>
      <c r="F812" s="87"/>
      <c r="G812" s="87"/>
      <c r="H812" s="87"/>
      <c r="I812" s="87"/>
      <c r="J812" s="87"/>
      <c r="K812" s="87"/>
      <c r="L812" s="87"/>
      <c r="M812" s="87"/>
      <c r="N812" s="87"/>
      <c r="O812" s="87"/>
      <c r="P812" s="87"/>
      <c r="Q812" s="87"/>
      <c r="R812" s="87"/>
      <c r="S812" s="87"/>
      <c r="T812" s="87"/>
      <c r="U812" s="87"/>
      <c r="V812" s="87"/>
      <c r="W812" s="87"/>
      <c r="X812" s="87"/>
      <c r="Y812" s="87"/>
      <c r="Z812" s="87"/>
      <c r="AA812" s="87"/>
      <c r="AB812" s="87"/>
      <c r="AC812" s="87"/>
      <c r="AD812" s="87"/>
      <c r="AE812" s="87"/>
      <c r="AF812" s="87"/>
      <c r="AG812" s="87"/>
      <c r="AH812" s="33"/>
    </row>
    <row r="813" customFormat="false" ht="12.75" hidden="false" customHeight="true" outlineLevel="0" collapsed="false">
      <c r="A813" s="87"/>
      <c r="B813" s="87"/>
      <c r="C813" s="88"/>
      <c r="D813" s="87"/>
      <c r="E813" s="87"/>
      <c r="F813" s="87"/>
      <c r="G813" s="87"/>
      <c r="H813" s="87"/>
      <c r="I813" s="87"/>
      <c r="J813" s="87"/>
      <c r="K813" s="87"/>
      <c r="L813" s="87"/>
      <c r="M813" s="87"/>
      <c r="N813" s="87"/>
      <c r="O813" s="87"/>
      <c r="P813" s="87"/>
      <c r="Q813" s="87"/>
      <c r="R813" s="87"/>
      <c r="S813" s="87"/>
      <c r="T813" s="87"/>
      <c r="U813" s="87"/>
      <c r="V813" s="87"/>
      <c r="W813" s="87"/>
      <c r="X813" s="87"/>
      <c r="Y813" s="87"/>
      <c r="Z813" s="87"/>
      <c r="AA813" s="87"/>
      <c r="AB813" s="87"/>
      <c r="AC813" s="87"/>
      <c r="AD813" s="87"/>
      <c r="AE813" s="87"/>
      <c r="AF813" s="87"/>
      <c r="AG813" s="87"/>
      <c r="AH813" s="33"/>
    </row>
    <row r="814" customFormat="false" ht="12.75" hidden="false" customHeight="true" outlineLevel="0" collapsed="false">
      <c r="A814" s="87"/>
      <c r="B814" s="87"/>
      <c r="C814" s="88"/>
      <c r="D814" s="87"/>
      <c r="E814" s="87"/>
      <c r="F814" s="87"/>
      <c r="G814" s="87"/>
      <c r="H814" s="87"/>
      <c r="I814" s="87"/>
      <c r="J814" s="87"/>
      <c r="K814" s="87"/>
      <c r="L814" s="87"/>
      <c r="M814" s="87"/>
      <c r="N814" s="87"/>
      <c r="O814" s="87"/>
      <c r="P814" s="87"/>
      <c r="Q814" s="87"/>
      <c r="R814" s="87"/>
      <c r="S814" s="87"/>
      <c r="T814" s="87"/>
      <c r="U814" s="87"/>
      <c r="V814" s="87"/>
      <c r="W814" s="87"/>
      <c r="X814" s="87"/>
      <c r="Y814" s="87"/>
      <c r="Z814" s="87"/>
      <c r="AA814" s="87"/>
      <c r="AB814" s="87"/>
      <c r="AC814" s="87"/>
      <c r="AD814" s="87"/>
      <c r="AE814" s="87"/>
      <c r="AF814" s="87"/>
      <c r="AG814" s="87"/>
      <c r="AH814" s="33"/>
    </row>
    <row r="815" customFormat="false" ht="12.75" hidden="false" customHeight="true" outlineLevel="0" collapsed="false">
      <c r="A815" s="87"/>
      <c r="B815" s="87"/>
      <c r="C815" s="88"/>
      <c r="D815" s="87"/>
      <c r="E815" s="87"/>
      <c r="F815" s="87"/>
      <c r="G815" s="87"/>
      <c r="H815" s="87"/>
      <c r="I815" s="87"/>
      <c r="J815" s="87"/>
      <c r="K815" s="87"/>
      <c r="L815" s="87"/>
      <c r="M815" s="87"/>
      <c r="N815" s="87"/>
      <c r="O815" s="87"/>
      <c r="P815" s="87"/>
      <c r="Q815" s="87"/>
      <c r="R815" s="87"/>
      <c r="S815" s="87"/>
      <c r="T815" s="87"/>
      <c r="U815" s="87"/>
      <c r="V815" s="87"/>
      <c r="W815" s="87"/>
      <c r="X815" s="87"/>
      <c r="Y815" s="87"/>
      <c r="Z815" s="87"/>
      <c r="AA815" s="87"/>
      <c r="AB815" s="87"/>
      <c r="AC815" s="87"/>
      <c r="AD815" s="87"/>
      <c r="AE815" s="87"/>
      <c r="AF815" s="87"/>
      <c r="AG815" s="87"/>
      <c r="AH815" s="33"/>
    </row>
    <row r="816" customFormat="false" ht="12.75" hidden="false" customHeight="true" outlineLevel="0" collapsed="false">
      <c r="A816" s="87"/>
      <c r="B816" s="87"/>
      <c r="C816" s="88"/>
      <c r="D816" s="87"/>
      <c r="E816" s="87"/>
      <c r="F816" s="87"/>
      <c r="G816" s="87"/>
      <c r="H816" s="87"/>
      <c r="I816" s="87"/>
      <c r="J816" s="87"/>
      <c r="K816" s="87"/>
      <c r="L816" s="87"/>
      <c r="M816" s="87"/>
      <c r="N816" s="87"/>
      <c r="O816" s="87"/>
      <c r="P816" s="87"/>
      <c r="Q816" s="87"/>
      <c r="R816" s="87"/>
      <c r="S816" s="87"/>
      <c r="T816" s="87"/>
      <c r="U816" s="87"/>
      <c r="V816" s="87"/>
      <c r="W816" s="87"/>
      <c r="X816" s="87"/>
      <c r="Y816" s="87"/>
      <c r="Z816" s="87"/>
      <c r="AA816" s="87"/>
      <c r="AB816" s="87"/>
      <c r="AC816" s="87"/>
      <c r="AD816" s="87"/>
      <c r="AE816" s="87"/>
      <c r="AF816" s="87"/>
      <c r="AG816" s="87"/>
      <c r="AH816" s="33"/>
    </row>
    <row r="817" customFormat="false" ht="12.75" hidden="false" customHeight="true" outlineLevel="0" collapsed="false">
      <c r="A817" s="87"/>
      <c r="B817" s="87"/>
      <c r="C817" s="88"/>
      <c r="D817" s="87"/>
      <c r="E817" s="87"/>
      <c r="F817" s="87"/>
      <c r="G817" s="87"/>
      <c r="H817" s="87"/>
      <c r="I817" s="87"/>
      <c r="J817" s="87"/>
      <c r="K817" s="87"/>
      <c r="L817" s="87"/>
      <c r="M817" s="87"/>
      <c r="N817" s="87"/>
      <c r="O817" s="87"/>
      <c r="P817" s="87"/>
      <c r="Q817" s="87"/>
      <c r="R817" s="87"/>
      <c r="S817" s="87"/>
      <c r="T817" s="87"/>
      <c r="U817" s="87"/>
      <c r="V817" s="87"/>
      <c r="W817" s="87"/>
      <c r="X817" s="87"/>
      <c r="Y817" s="87"/>
      <c r="Z817" s="87"/>
      <c r="AA817" s="87"/>
      <c r="AB817" s="87"/>
      <c r="AC817" s="87"/>
      <c r="AD817" s="87"/>
      <c r="AE817" s="87"/>
      <c r="AF817" s="87"/>
      <c r="AG817" s="87"/>
      <c r="AH817" s="33"/>
    </row>
    <row r="818" customFormat="false" ht="12.75" hidden="false" customHeight="true" outlineLevel="0" collapsed="false">
      <c r="A818" s="87"/>
      <c r="B818" s="87"/>
      <c r="C818" s="88"/>
      <c r="D818" s="87"/>
      <c r="E818" s="87"/>
      <c r="F818" s="87"/>
      <c r="G818" s="87"/>
      <c r="H818" s="87"/>
      <c r="I818" s="87"/>
      <c r="J818" s="87"/>
      <c r="K818" s="87"/>
      <c r="L818" s="87"/>
      <c r="M818" s="87"/>
      <c r="N818" s="87"/>
      <c r="O818" s="87"/>
      <c r="P818" s="87"/>
      <c r="Q818" s="87"/>
      <c r="R818" s="87"/>
      <c r="S818" s="87"/>
      <c r="T818" s="87"/>
      <c r="U818" s="87"/>
      <c r="V818" s="87"/>
      <c r="W818" s="87"/>
      <c r="X818" s="87"/>
      <c r="Y818" s="87"/>
      <c r="Z818" s="87"/>
      <c r="AA818" s="87"/>
      <c r="AB818" s="87"/>
      <c r="AC818" s="87"/>
      <c r="AD818" s="87"/>
      <c r="AE818" s="87"/>
      <c r="AF818" s="87"/>
      <c r="AG818" s="87"/>
      <c r="AH818" s="33"/>
    </row>
    <row r="819" customFormat="false" ht="12.75" hidden="false" customHeight="true" outlineLevel="0" collapsed="false">
      <c r="A819" s="87"/>
      <c r="B819" s="87"/>
      <c r="C819" s="88"/>
      <c r="D819" s="87"/>
      <c r="E819" s="87"/>
      <c r="F819" s="87"/>
      <c r="G819" s="87"/>
      <c r="H819" s="87"/>
      <c r="I819" s="87"/>
      <c r="J819" s="87"/>
      <c r="K819" s="87"/>
      <c r="L819" s="87"/>
      <c r="M819" s="87"/>
      <c r="N819" s="87"/>
      <c r="O819" s="87"/>
      <c r="P819" s="87"/>
      <c r="Q819" s="87"/>
      <c r="R819" s="87"/>
      <c r="S819" s="87"/>
      <c r="T819" s="87"/>
      <c r="U819" s="87"/>
      <c r="V819" s="87"/>
      <c r="W819" s="87"/>
      <c r="X819" s="87"/>
      <c r="Y819" s="87"/>
      <c r="Z819" s="87"/>
      <c r="AA819" s="87"/>
      <c r="AB819" s="87"/>
      <c r="AC819" s="87"/>
      <c r="AD819" s="87"/>
      <c r="AE819" s="87"/>
      <c r="AF819" s="87"/>
      <c r="AG819" s="87"/>
      <c r="AH819" s="33"/>
    </row>
    <row r="820" customFormat="false" ht="12.75" hidden="false" customHeight="true" outlineLevel="0" collapsed="false">
      <c r="A820" s="87"/>
      <c r="B820" s="87"/>
      <c r="C820" s="88"/>
      <c r="D820" s="87"/>
      <c r="E820" s="87"/>
      <c r="F820" s="87"/>
      <c r="G820" s="87"/>
      <c r="H820" s="87"/>
      <c r="I820" s="87"/>
      <c r="J820" s="87"/>
      <c r="K820" s="87"/>
      <c r="L820" s="87"/>
      <c r="M820" s="87"/>
      <c r="N820" s="87"/>
      <c r="O820" s="87"/>
      <c r="P820" s="87"/>
      <c r="Q820" s="87"/>
      <c r="R820" s="87"/>
      <c r="S820" s="87"/>
      <c r="T820" s="87"/>
      <c r="U820" s="87"/>
      <c r="V820" s="87"/>
      <c r="W820" s="87"/>
      <c r="X820" s="87"/>
      <c r="Y820" s="87"/>
      <c r="Z820" s="87"/>
      <c r="AA820" s="87"/>
      <c r="AB820" s="87"/>
      <c r="AC820" s="87"/>
      <c r="AD820" s="87"/>
      <c r="AE820" s="87"/>
      <c r="AF820" s="87"/>
      <c r="AG820" s="87"/>
      <c r="AH820" s="33"/>
    </row>
    <row r="821" customFormat="false" ht="12.75" hidden="false" customHeight="true" outlineLevel="0" collapsed="false">
      <c r="A821" s="87"/>
      <c r="B821" s="87"/>
      <c r="C821" s="88"/>
      <c r="D821" s="87"/>
      <c r="E821" s="87"/>
      <c r="F821" s="87"/>
      <c r="G821" s="87"/>
      <c r="H821" s="87"/>
      <c r="I821" s="87"/>
      <c r="J821" s="87"/>
      <c r="K821" s="87"/>
      <c r="L821" s="87"/>
      <c r="M821" s="87"/>
      <c r="N821" s="87"/>
      <c r="O821" s="87"/>
      <c r="P821" s="87"/>
      <c r="Q821" s="87"/>
      <c r="R821" s="87"/>
      <c r="S821" s="87"/>
      <c r="T821" s="87"/>
      <c r="U821" s="87"/>
      <c r="V821" s="87"/>
      <c r="W821" s="87"/>
      <c r="X821" s="87"/>
      <c r="Y821" s="87"/>
      <c r="Z821" s="87"/>
      <c r="AA821" s="87"/>
      <c r="AB821" s="87"/>
      <c r="AC821" s="87"/>
      <c r="AD821" s="87"/>
      <c r="AE821" s="87"/>
      <c r="AF821" s="87"/>
      <c r="AG821" s="87"/>
      <c r="AH821" s="33"/>
    </row>
    <row r="822" customFormat="false" ht="12.75" hidden="false" customHeight="true" outlineLevel="0" collapsed="false">
      <c r="A822" s="87"/>
      <c r="B822" s="87"/>
      <c r="C822" s="88"/>
      <c r="D822" s="87"/>
      <c r="E822" s="87"/>
      <c r="F822" s="87"/>
      <c r="G822" s="87"/>
      <c r="H822" s="87"/>
      <c r="I822" s="87"/>
      <c r="J822" s="87"/>
      <c r="K822" s="87"/>
      <c r="L822" s="87"/>
      <c r="M822" s="87"/>
      <c r="N822" s="87"/>
      <c r="O822" s="87"/>
      <c r="P822" s="87"/>
      <c r="Q822" s="87"/>
      <c r="R822" s="87"/>
      <c r="S822" s="87"/>
      <c r="T822" s="87"/>
      <c r="U822" s="87"/>
      <c r="V822" s="87"/>
      <c r="W822" s="87"/>
      <c r="X822" s="87"/>
      <c r="Y822" s="87"/>
      <c r="Z822" s="87"/>
      <c r="AA822" s="87"/>
      <c r="AB822" s="87"/>
      <c r="AC822" s="87"/>
      <c r="AD822" s="87"/>
      <c r="AE822" s="87"/>
      <c r="AF822" s="87"/>
      <c r="AG822" s="87"/>
      <c r="AH822" s="33"/>
    </row>
    <row r="823" customFormat="false" ht="12.75" hidden="false" customHeight="true" outlineLevel="0" collapsed="false">
      <c r="A823" s="87"/>
      <c r="B823" s="87"/>
      <c r="C823" s="88"/>
      <c r="D823" s="87"/>
      <c r="E823" s="87"/>
      <c r="F823" s="87"/>
      <c r="G823" s="87"/>
      <c r="H823" s="87"/>
      <c r="I823" s="87"/>
      <c r="J823" s="87"/>
      <c r="K823" s="87"/>
      <c r="L823" s="87"/>
      <c r="M823" s="87"/>
      <c r="N823" s="87"/>
      <c r="O823" s="87"/>
      <c r="P823" s="87"/>
      <c r="Q823" s="87"/>
      <c r="R823" s="87"/>
      <c r="S823" s="87"/>
      <c r="T823" s="87"/>
      <c r="U823" s="87"/>
      <c r="V823" s="87"/>
      <c r="W823" s="87"/>
      <c r="X823" s="87"/>
      <c r="Y823" s="87"/>
      <c r="Z823" s="87"/>
      <c r="AA823" s="87"/>
      <c r="AB823" s="87"/>
      <c r="AC823" s="87"/>
      <c r="AD823" s="87"/>
      <c r="AE823" s="87"/>
      <c r="AF823" s="87"/>
      <c r="AG823" s="87"/>
      <c r="AH823" s="33"/>
    </row>
    <row r="824" customFormat="false" ht="12.75" hidden="false" customHeight="true" outlineLevel="0" collapsed="false">
      <c r="A824" s="87"/>
      <c r="B824" s="87"/>
      <c r="C824" s="88"/>
      <c r="D824" s="87"/>
      <c r="E824" s="87"/>
      <c r="F824" s="87"/>
      <c r="G824" s="87"/>
      <c r="H824" s="87"/>
      <c r="I824" s="87"/>
      <c r="J824" s="87"/>
      <c r="K824" s="87"/>
      <c r="L824" s="87"/>
      <c r="M824" s="87"/>
      <c r="N824" s="87"/>
      <c r="O824" s="87"/>
      <c r="P824" s="87"/>
      <c r="Q824" s="87"/>
      <c r="R824" s="87"/>
      <c r="S824" s="87"/>
      <c r="T824" s="87"/>
      <c r="U824" s="87"/>
      <c r="V824" s="87"/>
      <c r="W824" s="87"/>
      <c r="X824" s="87"/>
      <c r="Y824" s="87"/>
      <c r="Z824" s="87"/>
      <c r="AA824" s="87"/>
      <c r="AB824" s="87"/>
      <c r="AC824" s="87"/>
      <c r="AD824" s="87"/>
      <c r="AE824" s="87"/>
      <c r="AF824" s="87"/>
      <c r="AG824" s="87"/>
      <c r="AH824" s="33"/>
    </row>
    <row r="825" customFormat="false" ht="12.75" hidden="false" customHeight="true" outlineLevel="0" collapsed="false">
      <c r="A825" s="87"/>
      <c r="B825" s="87"/>
      <c r="C825" s="88"/>
      <c r="D825" s="87"/>
      <c r="E825" s="87"/>
      <c r="F825" s="87"/>
      <c r="G825" s="87"/>
      <c r="H825" s="87"/>
      <c r="I825" s="87"/>
      <c r="J825" s="87"/>
      <c r="K825" s="87"/>
      <c r="L825" s="87"/>
      <c r="M825" s="87"/>
      <c r="N825" s="87"/>
      <c r="O825" s="87"/>
      <c r="P825" s="87"/>
      <c r="Q825" s="87"/>
      <c r="R825" s="87"/>
      <c r="S825" s="87"/>
      <c r="T825" s="87"/>
      <c r="U825" s="87"/>
      <c r="V825" s="87"/>
      <c r="W825" s="87"/>
      <c r="X825" s="87"/>
      <c r="Y825" s="87"/>
      <c r="Z825" s="87"/>
      <c r="AA825" s="87"/>
      <c r="AB825" s="87"/>
      <c r="AC825" s="87"/>
      <c r="AD825" s="87"/>
      <c r="AE825" s="87"/>
      <c r="AF825" s="87"/>
      <c r="AG825" s="87"/>
      <c r="AH825" s="33"/>
    </row>
    <row r="826" customFormat="false" ht="12.75" hidden="false" customHeight="true" outlineLevel="0" collapsed="false">
      <c r="A826" s="87"/>
      <c r="B826" s="87"/>
      <c r="C826" s="88"/>
      <c r="D826" s="87"/>
      <c r="E826" s="87"/>
      <c r="F826" s="87"/>
      <c r="G826" s="87"/>
      <c r="H826" s="87"/>
      <c r="I826" s="87"/>
      <c r="J826" s="87"/>
      <c r="K826" s="87"/>
      <c r="L826" s="87"/>
      <c r="M826" s="87"/>
      <c r="N826" s="87"/>
      <c r="O826" s="87"/>
      <c r="P826" s="87"/>
      <c r="Q826" s="87"/>
      <c r="R826" s="87"/>
      <c r="S826" s="87"/>
      <c r="T826" s="87"/>
      <c r="U826" s="87"/>
      <c r="V826" s="87"/>
      <c r="W826" s="87"/>
      <c r="X826" s="87"/>
      <c r="Y826" s="87"/>
      <c r="Z826" s="87"/>
      <c r="AA826" s="87"/>
      <c r="AB826" s="87"/>
      <c r="AC826" s="87"/>
      <c r="AD826" s="87"/>
      <c r="AE826" s="87"/>
      <c r="AF826" s="87"/>
      <c r="AG826" s="87"/>
      <c r="AH826" s="33"/>
    </row>
    <row r="827" customFormat="false" ht="12.75" hidden="false" customHeight="true" outlineLevel="0" collapsed="false">
      <c r="A827" s="87"/>
      <c r="B827" s="87"/>
      <c r="C827" s="88"/>
      <c r="D827" s="87"/>
      <c r="E827" s="87"/>
      <c r="F827" s="87"/>
      <c r="G827" s="87"/>
      <c r="H827" s="87"/>
      <c r="I827" s="87"/>
      <c r="J827" s="87"/>
      <c r="K827" s="87"/>
      <c r="L827" s="87"/>
      <c r="M827" s="87"/>
      <c r="N827" s="87"/>
      <c r="O827" s="87"/>
      <c r="P827" s="87"/>
      <c r="Q827" s="87"/>
      <c r="R827" s="87"/>
      <c r="S827" s="87"/>
      <c r="T827" s="87"/>
      <c r="U827" s="87"/>
      <c r="V827" s="87"/>
      <c r="W827" s="87"/>
      <c r="X827" s="87"/>
      <c r="Y827" s="87"/>
      <c r="Z827" s="87"/>
      <c r="AA827" s="87"/>
      <c r="AB827" s="87"/>
      <c r="AC827" s="87"/>
      <c r="AD827" s="87"/>
      <c r="AE827" s="87"/>
      <c r="AF827" s="87"/>
      <c r="AG827" s="87"/>
      <c r="AH827" s="33"/>
    </row>
    <row r="828" customFormat="false" ht="12.75" hidden="false" customHeight="true" outlineLevel="0" collapsed="false">
      <c r="A828" s="87"/>
      <c r="B828" s="87"/>
      <c r="C828" s="88"/>
      <c r="D828" s="87"/>
      <c r="E828" s="87"/>
      <c r="F828" s="87"/>
      <c r="G828" s="87"/>
      <c r="H828" s="87"/>
      <c r="I828" s="87"/>
      <c r="J828" s="87"/>
      <c r="K828" s="87"/>
      <c r="L828" s="87"/>
      <c r="M828" s="87"/>
      <c r="N828" s="87"/>
      <c r="O828" s="87"/>
      <c r="P828" s="87"/>
      <c r="Q828" s="87"/>
      <c r="R828" s="87"/>
      <c r="S828" s="87"/>
      <c r="T828" s="87"/>
      <c r="U828" s="87"/>
      <c r="V828" s="87"/>
      <c r="W828" s="87"/>
      <c r="X828" s="87"/>
      <c r="Y828" s="87"/>
      <c r="Z828" s="87"/>
      <c r="AA828" s="87"/>
      <c r="AB828" s="87"/>
      <c r="AC828" s="87"/>
      <c r="AD828" s="87"/>
      <c r="AE828" s="87"/>
      <c r="AF828" s="87"/>
      <c r="AG828" s="87"/>
      <c r="AH828" s="33"/>
    </row>
    <row r="829" customFormat="false" ht="12.75" hidden="false" customHeight="true" outlineLevel="0" collapsed="false">
      <c r="A829" s="87"/>
      <c r="B829" s="87"/>
      <c r="C829" s="88"/>
      <c r="D829" s="87"/>
      <c r="E829" s="87"/>
      <c r="F829" s="87"/>
      <c r="G829" s="87"/>
      <c r="H829" s="87"/>
      <c r="I829" s="87"/>
      <c r="J829" s="87"/>
      <c r="K829" s="87"/>
      <c r="L829" s="87"/>
      <c r="M829" s="87"/>
      <c r="N829" s="87"/>
      <c r="O829" s="87"/>
      <c r="P829" s="87"/>
      <c r="Q829" s="87"/>
      <c r="R829" s="87"/>
      <c r="S829" s="87"/>
      <c r="T829" s="87"/>
      <c r="U829" s="87"/>
      <c r="V829" s="87"/>
      <c r="W829" s="87"/>
      <c r="X829" s="87"/>
      <c r="Y829" s="87"/>
      <c r="Z829" s="87"/>
      <c r="AA829" s="87"/>
      <c r="AB829" s="87"/>
      <c r="AC829" s="87"/>
      <c r="AD829" s="87"/>
      <c r="AE829" s="87"/>
      <c r="AF829" s="87"/>
      <c r="AG829" s="87"/>
      <c r="AH829" s="33"/>
    </row>
    <row r="830" customFormat="false" ht="12.75" hidden="false" customHeight="true" outlineLevel="0" collapsed="false">
      <c r="A830" s="87"/>
      <c r="B830" s="87"/>
      <c r="C830" s="88"/>
      <c r="D830" s="87"/>
      <c r="E830" s="87"/>
      <c r="F830" s="87"/>
      <c r="G830" s="87"/>
      <c r="H830" s="87"/>
      <c r="I830" s="87"/>
      <c r="J830" s="87"/>
      <c r="K830" s="87"/>
      <c r="L830" s="87"/>
      <c r="M830" s="87"/>
      <c r="N830" s="87"/>
      <c r="O830" s="87"/>
      <c r="P830" s="87"/>
      <c r="Q830" s="87"/>
      <c r="R830" s="87"/>
      <c r="S830" s="87"/>
      <c r="T830" s="87"/>
      <c r="U830" s="87"/>
      <c r="V830" s="87"/>
      <c r="W830" s="87"/>
      <c r="X830" s="87"/>
      <c r="Y830" s="87"/>
      <c r="Z830" s="87"/>
      <c r="AA830" s="87"/>
      <c r="AB830" s="87"/>
      <c r="AC830" s="87"/>
      <c r="AD830" s="87"/>
      <c r="AE830" s="87"/>
      <c r="AF830" s="87"/>
      <c r="AG830" s="87"/>
      <c r="AH830" s="33"/>
    </row>
    <row r="831" customFormat="false" ht="12.75" hidden="false" customHeight="true" outlineLevel="0" collapsed="false">
      <c r="A831" s="87"/>
      <c r="B831" s="87"/>
      <c r="C831" s="88"/>
      <c r="D831" s="87"/>
      <c r="E831" s="87"/>
      <c r="F831" s="87"/>
      <c r="G831" s="87"/>
      <c r="H831" s="87"/>
      <c r="I831" s="87"/>
      <c r="J831" s="87"/>
      <c r="K831" s="87"/>
      <c r="L831" s="87"/>
      <c r="M831" s="87"/>
      <c r="N831" s="87"/>
      <c r="O831" s="87"/>
      <c r="P831" s="87"/>
      <c r="Q831" s="87"/>
      <c r="R831" s="87"/>
      <c r="S831" s="87"/>
      <c r="T831" s="87"/>
      <c r="U831" s="87"/>
      <c r="V831" s="87"/>
      <c r="W831" s="87"/>
      <c r="X831" s="87"/>
      <c r="Y831" s="87"/>
      <c r="Z831" s="87"/>
      <c r="AA831" s="87"/>
      <c r="AB831" s="87"/>
      <c r="AC831" s="87"/>
      <c r="AD831" s="87"/>
      <c r="AE831" s="87"/>
      <c r="AF831" s="87"/>
      <c r="AG831" s="87"/>
      <c r="AH831" s="33"/>
    </row>
    <row r="832" customFormat="false" ht="12.75" hidden="false" customHeight="true" outlineLevel="0" collapsed="false">
      <c r="A832" s="87"/>
      <c r="B832" s="87"/>
      <c r="C832" s="88"/>
      <c r="D832" s="87"/>
      <c r="E832" s="87"/>
      <c r="F832" s="87"/>
      <c r="G832" s="87"/>
      <c r="H832" s="87"/>
      <c r="I832" s="87"/>
      <c r="J832" s="87"/>
      <c r="K832" s="87"/>
      <c r="L832" s="87"/>
      <c r="M832" s="87"/>
      <c r="N832" s="87"/>
      <c r="O832" s="87"/>
      <c r="P832" s="87"/>
      <c r="Q832" s="87"/>
      <c r="R832" s="87"/>
      <c r="S832" s="87"/>
      <c r="T832" s="87"/>
      <c r="U832" s="87"/>
      <c r="V832" s="87"/>
      <c r="W832" s="87"/>
      <c r="X832" s="87"/>
      <c r="Y832" s="87"/>
      <c r="Z832" s="87"/>
      <c r="AA832" s="87"/>
      <c r="AB832" s="87"/>
      <c r="AC832" s="87"/>
      <c r="AD832" s="87"/>
      <c r="AE832" s="87"/>
      <c r="AF832" s="87"/>
      <c r="AG832" s="87"/>
      <c r="AH832" s="33"/>
    </row>
    <row r="833" customFormat="false" ht="12.75" hidden="false" customHeight="true" outlineLevel="0" collapsed="false">
      <c r="A833" s="87"/>
      <c r="B833" s="87"/>
      <c r="C833" s="88"/>
      <c r="D833" s="87"/>
      <c r="E833" s="87"/>
      <c r="F833" s="87"/>
      <c r="G833" s="87"/>
      <c r="H833" s="87"/>
      <c r="I833" s="87"/>
      <c r="J833" s="87"/>
      <c r="K833" s="87"/>
      <c r="L833" s="87"/>
      <c r="M833" s="87"/>
      <c r="N833" s="87"/>
      <c r="O833" s="87"/>
      <c r="P833" s="87"/>
      <c r="Q833" s="87"/>
      <c r="R833" s="87"/>
      <c r="S833" s="87"/>
      <c r="T833" s="87"/>
      <c r="U833" s="87"/>
      <c r="V833" s="87"/>
      <c r="W833" s="87"/>
      <c r="X833" s="87"/>
      <c r="Y833" s="87"/>
      <c r="Z833" s="87"/>
      <c r="AA833" s="87"/>
      <c r="AB833" s="87"/>
      <c r="AC833" s="87"/>
      <c r="AD833" s="87"/>
      <c r="AE833" s="87"/>
      <c r="AF833" s="87"/>
      <c r="AG833" s="87"/>
      <c r="AH833" s="33"/>
    </row>
    <row r="834" customFormat="false" ht="12.75" hidden="false" customHeight="true" outlineLevel="0" collapsed="false">
      <c r="A834" s="87"/>
      <c r="B834" s="87"/>
      <c r="C834" s="88"/>
      <c r="D834" s="87"/>
      <c r="E834" s="87"/>
      <c r="F834" s="87"/>
      <c r="G834" s="87"/>
      <c r="H834" s="87"/>
      <c r="I834" s="87"/>
      <c r="J834" s="87"/>
      <c r="K834" s="87"/>
      <c r="L834" s="87"/>
      <c r="M834" s="87"/>
      <c r="N834" s="87"/>
      <c r="O834" s="87"/>
      <c r="P834" s="87"/>
      <c r="Q834" s="87"/>
      <c r="R834" s="87"/>
      <c r="S834" s="87"/>
      <c r="T834" s="87"/>
      <c r="U834" s="87"/>
      <c r="V834" s="87"/>
      <c r="W834" s="87"/>
      <c r="X834" s="87"/>
      <c r="Y834" s="87"/>
      <c r="Z834" s="87"/>
      <c r="AA834" s="87"/>
      <c r="AB834" s="87"/>
      <c r="AC834" s="87"/>
      <c r="AD834" s="87"/>
      <c r="AE834" s="87"/>
      <c r="AF834" s="87"/>
      <c r="AG834" s="87"/>
      <c r="AH834" s="33"/>
    </row>
    <row r="835" customFormat="false" ht="12.75" hidden="false" customHeight="true" outlineLevel="0" collapsed="false">
      <c r="A835" s="87"/>
      <c r="B835" s="87"/>
      <c r="C835" s="88"/>
      <c r="D835" s="87"/>
      <c r="E835" s="87"/>
      <c r="F835" s="87"/>
      <c r="G835" s="87"/>
      <c r="H835" s="87"/>
      <c r="I835" s="87"/>
      <c r="J835" s="87"/>
      <c r="K835" s="87"/>
      <c r="L835" s="87"/>
      <c r="M835" s="87"/>
      <c r="N835" s="87"/>
      <c r="O835" s="87"/>
      <c r="P835" s="87"/>
      <c r="Q835" s="87"/>
      <c r="R835" s="87"/>
      <c r="S835" s="87"/>
      <c r="T835" s="87"/>
      <c r="U835" s="87"/>
      <c r="V835" s="87"/>
      <c r="W835" s="87"/>
      <c r="X835" s="87"/>
      <c r="Y835" s="87"/>
      <c r="Z835" s="87"/>
      <c r="AA835" s="87"/>
      <c r="AB835" s="87"/>
      <c r="AC835" s="87"/>
      <c r="AD835" s="87"/>
      <c r="AE835" s="87"/>
      <c r="AF835" s="87"/>
      <c r="AG835" s="87"/>
      <c r="AH835" s="33"/>
    </row>
    <row r="836" customFormat="false" ht="12.75" hidden="false" customHeight="true" outlineLevel="0" collapsed="false">
      <c r="A836" s="87"/>
      <c r="B836" s="87"/>
      <c r="C836" s="88"/>
      <c r="D836" s="87"/>
      <c r="E836" s="87"/>
      <c r="F836" s="87"/>
      <c r="G836" s="87"/>
      <c r="H836" s="87"/>
      <c r="I836" s="87"/>
      <c r="J836" s="87"/>
      <c r="K836" s="87"/>
      <c r="L836" s="87"/>
      <c r="M836" s="87"/>
      <c r="N836" s="87"/>
      <c r="O836" s="87"/>
      <c r="P836" s="87"/>
      <c r="Q836" s="87"/>
      <c r="R836" s="87"/>
      <c r="S836" s="87"/>
      <c r="T836" s="87"/>
      <c r="U836" s="87"/>
      <c r="V836" s="87"/>
      <c r="W836" s="87"/>
      <c r="X836" s="87"/>
      <c r="Y836" s="87"/>
      <c r="Z836" s="87"/>
      <c r="AA836" s="87"/>
      <c r="AB836" s="87"/>
      <c r="AC836" s="87"/>
      <c r="AD836" s="87"/>
      <c r="AE836" s="87"/>
      <c r="AF836" s="87"/>
      <c r="AG836" s="87"/>
      <c r="AH836" s="33"/>
    </row>
    <row r="837" customFormat="false" ht="12.75" hidden="false" customHeight="true" outlineLevel="0" collapsed="false">
      <c r="A837" s="87"/>
      <c r="B837" s="87"/>
      <c r="C837" s="88"/>
      <c r="D837" s="87"/>
      <c r="E837" s="87"/>
      <c r="F837" s="87"/>
      <c r="G837" s="87"/>
      <c r="H837" s="87"/>
      <c r="I837" s="87"/>
      <c r="J837" s="87"/>
      <c r="K837" s="87"/>
      <c r="L837" s="87"/>
      <c r="M837" s="87"/>
      <c r="N837" s="87"/>
      <c r="O837" s="87"/>
      <c r="P837" s="87"/>
      <c r="Q837" s="87"/>
      <c r="R837" s="87"/>
      <c r="S837" s="87"/>
      <c r="T837" s="87"/>
      <c r="U837" s="87"/>
      <c r="V837" s="87"/>
      <c r="W837" s="87"/>
      <c r="X837" s="87"/>
      <c r="Y837" s="87"/>
      <c r="Z837" s="87"/>
      <c r="AA837" s="87"/>
      <c r="AB837" s="87"/>
      <c r="AC837" s="87"/>
      <c r="AD837" s="87"/>
      <c r="AE837" s="87"/>
      <c r="AF837" s="87"/>
      <c r="AG837" s="87"/>
      <c r="AH837" s="33"/>
    </row>
    <row r="838" customFormat="false" ht="12.75" hidden="false" customHeight="true" outlineLevel="0" collapsed="false">
      <c r="A838" s="87"/>
      <c r="B838" s="87"/>
      <c r="C838" s="88"/>
      <c r="D838" s="87"/>
      <c r="E838" s="87"/>
      <c r="F838" s="87"/>
      <c r="G838" s="87"/>
      <c r="H838" s="87"/>
      <c r="I838" s="87"/>
      <c r="J838" s="87"/>
      <c r="K838" s="87"/>
      <c r="L838" s="87"/>
      <c r="M838" s="87"/>
      <c r="N838" s="87"/>
      <c r="O838" s="87"/>
      <c r="P838" s="87"/>
      <c r="Q838" s="87"/>
      <c r="R838" s="87"/>
      <c r="S838" s="87"/>
      <c r="T838" s="87"/>
      <c r="U838" s="87"/>
      <c r="V838" s="87"/>
      <c r="W838" s="87"/>
      <c r="X838" s="87"/>
      <c r="Y838" s="87"/>
      <c r="Z838" s="87"/>
      <c r="AA838" s="87"/>
      <c r="AB838" s="87"/>
      <c r="AC838" s="87"/>
      <c r="AD838" s="87"/>
      <c r="AE838" s="87"/>
      <c r="AF838" s="87"/>
      <c r="AG838" s="87"/>
      <c r="AH838" s="33"/>
    </row>
    <row r="839" customFormat="false" ht="12.75" hidden="false" customHeight="true" outlineLevel="0" collapsed="false">
      <c r="A839" s="87"/>
      <c r="B839" s="87"/>
      <c r="C839" s="88"/>
      <c r="D839" s="87"/>
      <c r="E839" s="87"/>
      <c r="F839" s="87"/>
      <c r="G839" s="87"/>
      <c r="H839" s="87"/>
      <c r="I839" s="87"/>
      <c r="J839" s="87"/>
      <c r="K839" s="87"/>
      <c r="L839" s="87"/>
      <c r="M839" s="87"/>
      <c r="N839" s="87"/>
      <c r="O839" s="87"/>
      <c r="P839" s="87"/>
      <c r="Q839" s="87"/>
      <c r="R839" s="87"/>
      <c r="S839" s="87"/>
      <c r="T839" s="87"/>
      <c r="U839" s="87"/>
      <c r="V839" s="87"/>
      <c r="W839" s="87"/>
      <c r="X839" s="87"/>
      <c r="Y839" s="87"/>
      <c r="Z839" s="87"/>
      <c r="AA839" s="87"/>
      <c r="AB839" s="87"/>
      <c r="AC839" s="87"/>
      <c r="AD839" s="87"/>
      <c r="AE839" s="87"/>
      <c r="AF839" s="87"/>
      <c r="AG839" s="87"/>
      <c r="AH839" s="33"/>
    </row>
    <row r="840" customFormat="false" ht="12.75" hidden="false" customHeight="true" outlineLevel="0" collapsed="false">
      <c r="A840" s="87"/>
      <c r="B840" s="87"/>
      <c r="C840" s="88"/>
      <c r="D840" s="87"/>
      <c r="E840" s="87"/>
      <c r="F840" s="87"/>
      <c r="G840" s="87"/>
      <c r="H840" s="87"/>
      <c r="I840" s="87"/>
      <c r="J840" s="87"/>
      <c r="K840" s="87"/>
      <c r="L840" s="87"/>
      <c r="M840" s="87"/>
      <c r="N840" s="87"/>
      <c r="O840" s="87"/>
      <c r="P840" s="87"/>
      <c r="Q840" s="87"/>
      <c r="R840" s="87"/>
      <c r="S840" s="87"/>
      <c r="T840" s="87"/>
      <c r="U840" s="87"/>
      <c r="V840" s="87"/>
      <c r="W840" s="87"/>
      <c r="X840" s="87"/>
      <c r="Y840" s="87"/>
      <c r="Z840" s="87"/>
      <c r="AA840" s="87"/>
      <c r="AB840" s="87"/>
      <c r="AC840" s="87"/>
      <c r="AD840" s="87"/>
      <c r="AE840" s="87"/>
      <c r="AF840" s="87"/>
      <c r="AG840" s="87"/>
      <c r="AH840" s="33"/>
    </row>
    <row r="841" customFormat="false" ht="12.75" hidden="false" customHeight="true" outlineLevel="0" collapsed="false">
      <c r="A841" s="87"/>
      <c r="B841" s="87"/>
      <c r="C841" s="88"/>
      <c r="D841" s="87"/>
      <c r="E841" s="87"/>
      <c r="F841" s="87"/>
      <c r="G841" s="87"/>
      <c r="H841" s="87"/>
      <c r="I841" s="87"/>
      <c r="J841" s="87"/>
      <c r="K841" s="87"/>
      <c r="L841" s="87"/>
      <c r="M841" s="87"/>
      <c r="N841" s="87"/>
      <c r="O841" s="87"/>
      <c r="P841" s="87"/>
      <c r="Q841" s="87"/>
      <c r="R841" s="87"/>
      <c r="S841" s="87"/>
      <c r="T841" s="87"/>
      <c r="U841" s="87"/>
      <c r="V841" s="87"/>
      <c r="W841" s="87"/>
      <c r="X841" s="87"/>
      <c r="Y841" s="87"/>
      <c r="Z841" s="87"/>
      <c r="AA841" s="87"/>
      <c r="AB841" s="87"/>
      <c r="AC841" s="87"/>
      <c r="AD841" s="87"/>
      <c r="AE841" s="87"/>
      <c r="AF841" s="87"/>
      <c r="AG841" s="87"/>
      <c r="AH841" s="33"/>
    </row>
    <row r="842" customFormat="false" ht="12.75" hidden="false" customHeight="true" outlineLevel="0" collapsed="false">
      <c r="A842" s="87"/>
      <c r="B842" s="87"/>
      <c r="C842" s="88"/>
      <c r="D842" s="87"/>
      <c r="E842" s="87"/>
      <c r="F842" s="87"/>
      <c r="G842" s="87"/>
      <c r="H842" s="87"/>
      <c r="I842" s="87"/>
      <c r="J842" s="87"/>
      <c r="K842" s="87"/>
      <c r="L842" s="87"/>
      <c r="M842" s="87"/>
      <c r="N842" s="87"/>
      <c r="O842" s="87"/>
      <c r="P842" s="87"/>
      <c r="Q842" s="87"/>
      <c r="R842" s="87"/>
      <c r="S842" s="87"/>
      <c r="T842" s="87"/>
      <c r="U842" s="87"/>
      <c r="V842" s="87"/>
      <c r="W842" s="87"/>
      <c r="X842" s="87"/>
      <c r="Y842" s="87"/>
      <c r="Z842" s="87"/>
      <c r="AA842" s="87"/>
      <c r="AB842" s="87"/>
      <c r="AC842" s="87"/>
      <c r="AD842" s="87"/>
      <c r="AE842" s="87"/>
      <c r="AF842" s="87"/>
      <c r="AG842" s="87"/>
      <c r="AH842" s="33"/>
    </row>
    <row r="843" customFormat="false" ht="12.75" hidden="false" customHeight="true" outlineLevel="0" collapsed="false">
      <c r="A843" s="87"/>
      <c r="B843" s="87"/>
      <c r="C843" s="88"/>
      <c r="D843" s="87"/>
      <c r="E843" s="87"/>
      <c r="F843" s="87"/>
      <c r="G843" s="87"/>
      <c r="H843" s="87"/>
      <c r="I843" s="87"/>
      <c r="J843" s="87"/>
      <c r="K843" s="87"/>
      <c r="L843" s="87"/>
      <c r="M843" s="87"/>
      <c r="N843" s="87"/>
      <c r="O843" s="87"/>
      <c r="P843" s="87"/>
      <c r="Q843" s="87"/>
      <c r="R843" s="87"/>
      <c r="S843" s="87"/>
      <c r="T843" s="87"/>
      <c r="U843" s="87"/>
      <c r="V843" s="87"/>
      <c r="W843" s="87"/>
      <c r="X843" s="87"/>
      <c r="Y843" s="87"/>
      <c r="Z843" s="87"/>
      <c r="AA843" s="87"/>
      <c r="AB843" s="87"/>
      <c r="AC843" s="87"/>
      <c r="AD843" s="87"/>
      <c r="AE843" s="87"/>
      <c r="AF843" s="87"/>
      <c r="AG843" s="87"/>
      <c r="AH843" s="33"/>
    </row>
    <row r="844" customFormat="false" ht="12.75" hidden="false" customHeight="true" outlineLevel="0" collapsed="false">
      <c r="A844" s="87"/>
      <c r="B844" s="87"/>
      <c r="C844" s="88"/>
      <c r="D844" s="87"/>
      <c r="E844" s="87"/>
      <c r="F844" s="87"/>
      <c r="G844" s="87"/>
      <c r="H844" s="87"/>
      <c r="I844" s="87"/>
      <c r="J844" s="87"/>
      <c r="K844" s="87"/>
      <c r="L844" s="87"/>
      <c r="M844" s="87"/>
      <c r="N844" s="87"/>
      <c r="O844" s="87"/>
      <c r="P844" s="87"/>
      <c r="Q844" s="87"/>
      <c r="R844" s="87"/>
      <c r="S844" s="87"/>
      <c r="T844" s="87"/>
      <c r="U844" s="87"/>
      <c r="V844" s="87"/>
      <c r="W844" s="87"/>
      <c r="X844" s="87"/>
      <c r="Y844" s="87"/>
      <c r="Z844" s="87"/>
      <c r="AA844" s="87"/>
      <c r="AB844" s="87"/>
      <c r="AC844" s="87"/>
      <c r="AD844" s="87"/>
      <c r="AE844" s="87"/>
      <c r="AF844" s="87"/>
      <c r="AG844" s="87"/>
      <c r="AH844" s="33"/>
    </row>
    <row r="845" customFormat="false" ht="12.75" hidden="false" customHeight="true" outlineLevel="0" collapsed="false">
      <c r="A845" s="87"/>
      <c r="B845" s="87"/>
      <c r="C845" s="88"/>
      <c r="D845" s="87"/>
      <c r="E845" s="87"/>
      <c r="F845" s="87"/>
      <c r="G845" s="87"/>
      <c r="H845" s="87"/>
      <c r="I845" s="87"/>
      <c r="J845" s="87"/>
      <c r="K845" s="87"/>
      <c r="L845" s="87"/>
      <c r="M845" s="87"/>
      <c r="N845" s="87"/>
      <c r="O845" s="87"/>
      <c r="P845" s="87"/>
      <c r="Q845" s="87"/>
      <c r="R845" s="87"/>
      <c r="S845" s="87"/>
      <c r="T845" s="87"/>
      <c r="U845" s="87"/>
      <c r="V845" s="87"/>
      <c r="W845" s="87"/>
      <c r="X845" s="87"/>
      <c r="Y845" s="87"/>
      <c r="Z845" s="87"/>
      <c r="AA845" s="87"/>
      <c r="AB845" s="87"/>
      <c r="AC845" s="87"/>
      <c r="AD845" s="87"/>
      <c r="AE845" s="87"/>
      <c r="AF845" s="87"/>
      <c r="AG845" s="87"/>
      <c r="AH845" s="33"/>
    </row>
    <row r="846" customFormat="false" ht="12.75" hidden="false" customHeight="true" outlineLevel="0" collapsed="false">
      <c r="A846" s="87"/>
      <c r="B846" s="87"/>
      <c r="C846" s="88"/>
      <c r="D846" s="87"/>
      <c r="E846" s="87"/>
      <c r="F846" s="87"/>
      <c r="G846" s="87"/>
      <c r="H846" s="87"/>
      <c r="I846" s="87"/>
      <c r="J846" s="87"/>
      <c r="K846" s="87"/>
      <c r="L846" s="87"/>
      <c r="M846" s="87"/>
      <c r="N846" s="87"/>
      <c r="O846" s="87"/>
      <c r="P846" s="87"/>
      <c r="Q846" s="87"/>
      <c r="R846" s="87"/>
      <c r="S846" s="87"/>
      <c r="T846" s="87"/>
      <c r="U846" s="87"/>
      <c r="V846" s="87"/>
      <c r="W846" s="87"/>
      <c r="X846" s="87"/>
      <c r="Y846" s="87"/>
      <c r="Z846" s="87"/>
      <c r="AA846" s="87"/>
      <c r="AB846" s="87"/>
      <c r="AC846" s="87"/>
      <c r="AD846" s="87"/>
      <c r="AE846" s="87"/>
      <c r="AF846" s="87"/>
      <c r="AG846" s="87"/>
      <c r="AH846" s="33"/>
    </row>
    <row r="847" customFormat="false" ht="12.75" hidden="false" customHeight="true" outlineLevel="0" collapsed="false">
      <c r="A847" s="87"/>
      <c r="B847" s="87"/>
      <c r="C847" s="88"/>
      <c r="D847" s="87"/>
      <c r="E847" s="87"/>
      <c r="F847" s="87"/>
      <c r="G847" s="87"/>
      <c r="H847" s="87"/>
      <c r="I847" s="87"/>
      <c r="J847" s="87"/>
      <c r="K847" s="87"/>
      <c r="L847" s="87"/>
      <c r="M847" s="87"/>
      <c r="N847" s="87"/>
      <c r="O847" s="87"/>
      <c r="P847" s="87"/>
      <c r="Q847" s="87"/>
      <c r="R847" s="87"/>
      <c r="S847" s="87"/>
      <c r="T847" s="87"/>
      <c r="U847" s="87"/>
      <c r="V847" s="87"/>
      <c r="W847" s="87"/>
      <c r="X847" s="87"/>
      <c r="Y847" s="87"/>
      <c r="Z847" s="87"/>
      <c r="AA847" s="87"/>
      <c r="AB847" s="87"/>
      <c r="AC847" s="87"/>
      <c r="AD847" s="87"/>
      <c r="AE847" s="87"/>
      <c r="AF847" s="87"/>
      <c r="AG847" s="87"/>
      <c r="AH847" s="33"/>
    </row>
    <row r="848" customFormat="false" ht="12.75" hidden="false" customHeight="true" outlineLevel="0" collapsed="false">
      <c r="A848" s="87"/>
      <c r="B848" s="87"/>
      <c r="C848" s="88"/>
      <c r="D848" s="87"/>
      <c r="E848" s="87"/>
      <c r="F848" s="87"/>
      <c r="G848" s="87"/>
      <c r="H848" s="87"/>
      <c r="I848" s="87"/>
      <c r="J848" s="87"/>
      <c r="K848" s="87"/>
      <c r="L848" s="87"/>
      <c r="M848" s="87"/>
      <c r="N848" s="87"/>
      <c r="O848" s="87"/>
      <c r="P848" s="87"/>
      <c r="Q848" s="87"/>
      <c r="R848" s="87"/>
      <c r="S848" s="87"/>
      <c r="T848" s="87"/>
      <c r="U848" s="87"/>
      <c r="V848" s="87"/>
      <c r="W848" s="87"/>
      <c r="X848" s="87"/>
      <c r="Y848" s="87"/>
      <c r="Z848" s="87"/>
      <c r="AA848" s="87"/>
      <c r="AB848" s="87"/>
      <c r="AC848" s="87"/>
      <c r="AD848" s="87"/>
      <c r="AE848" s="87"/>
      <c r="AF848" s="87"/>
      <c r="AG848" s="87"/>
      <c r="AH848" s="33"/>
    </row>
    <row r="849" customFormat="false" ht="12.75" hidden="false" customHeight="true" outlineLevel="0" collapsed="false">
      <c r="A849" s="87"/>
      <c r="B849" s="87"/>
      <c r="C849" s="88"/>
      <c r="D849" s="87"/>
      <c r="E849" s="87"/>
      <c r="F849" s="87"/>
      <c r="G849" s="87"/>
      <c r="H849" s="87"/>
      <c r="I849" s="87"/>
      <c r="J849" s="87"/>
      <c r="K849" s="87"/>
      <c r="L849" s="87"/>
      <c r="M849" s="87"/>
      <c r="N849" s="87"/>
      <c r="O849" s="87"/>
      <c r="P849" s="87"/>
      <c r="Q849" s="87"/>
      <c r="R849" s="87"/>
      <c r="S849" s="87"/>
      <c r="T849" s="87"/>
      <c r="U849" s="87"/>
      <c r="V849" s="87"/>
      <c r="W849" s="87"/>
      <c r="X849" s="87"/>
      <c r="Y849" s="87"/>
      <c r="Z849" s="87"/>
      <c r="AA849" s="87"/>
      <c r="AB849" s="87"/>
      <c r="AC849" s="87"/>
      <c r="AD849" s="87"/>
      <c r="AE849" s="87"/>
      <c r="AF849" s="87"/>
      <c r="AG849" s="87"/>
      <c r="AH849" s="33"/>
    </row>
    <row r="850" customFormat="false" ht="12.75" hidden="false" customHeight="true" outlineLevel="0" collapsed="false">
      <c r="A850" s="87"/>
      <c r="B850" s="87"/>
      <c r="C850" s="88"/>
      <c r="D850" s="87"/>
      <c r="E850" s="87"/>
      <c r="F850" s="87"/>
      <c r="G850" s="87"/>
      <c r="H850" s="87"/>
      <c r="I850" s="87"/>
      <c r="J850" s="87"/>
      <c r="K850" s="87"/>
      <c r="L850" s="87"/>
      <c r="M850" s="87"/>
      <c r="N850" s="87"/>
      <c r="O850" s="87"/>
      <c r="P850" s="87"/>
      <c r="Q850" s="87"/>
      <c r="R850" s="87"/>
      <c r="S850" s="87"/>
      <c r="T850" s="87"/>
      <c r="U850" s="87"/>
      <c r="V850" s="87"/>
      <c r="W850" s="87"/>
      <c r="X850" s="87"/>
      <c r="Y850" s="87"/>
      <c r="Z850" s="87"/>
      <c r="AA850" s="87"/>
      <c r="AB850" s="87"/>
      <c r="AC850" s="87"/>
      <c r="AD850" s="87"/>
      <c r="AE850" s="87"/>
      <c r="AF850" s="87"/>
      <c r="AG850" s="87"/>
      <c r="AH850" s="33"/>
    </row>
    <row r="851" customFormat="false" ht="12.75" hidden="false" customHeight="true" outlineLevel="0" collapsed="false">
      <c r="A851" s="87"/>
      <c r="B851" s="87"/>
      <c r="C851" s="88"/>
      <c r="D851" s="87"/>
      <c r="E851" s="87"/>
      <c r="F851" s="87"/>
      <c r="G851" s="87"/>
      <c r="H851" s="87"/>
      <c r="I851" s="87"/>
      <c r="J851" s="87"/>
      <c r="K851" s="87"/>
      <c r="L851" s="87"/>
      <c r="M851" s="87"/>
      <c r="N851" s="87"/>
      <c r="O851" s="87"/>
      <c r="P851" s="87"/>
      <c r="Q851" s="87"/>
      <c r="R851" s="87"/>
      <c r="S851" s="87"/>
      <c r="T851" s="87"/>
      <c r="U851" s="87"/>
      <c r="V851" s="87"/>
      <c r="W851" s="87"/>
      <c r="X851" s="87"/>
      <c r="Y851" s="87"/>
      <c r="Z851" s="87"/>
      <c r="AA851" s="87"/>
      <c r="AB851" s="87"/>
      <c r="AC851" s="87"/>
      <c r="AD851" s="87"/>
      <c r="AE851" s="87"/>
      <c r="AF851" s="87"/>
      <c r="AG851" s="87"/>
      <c r="AH851" s="33"/>
    </row>
    <row r="852" customFormat="false" ht="12.75" hidden="false" customHeight="true" outlineLevel="0" collapsed="false">
      <c r="A852" s="87"/>
      <c r="B852" s="87"/>
      <c r="C852" s="88"/>
      <c r="D852" s="87"/>
      <c r="E852" s="87"/>
      <c r="F852" s="87"/>
      <c r="G852" s="87"/>
      <c r="H852" s="87"/>
      <c r="I852" s="87"/>
      <c r="J852" s="87"/>
      <c r="K852" s="87"/>
      <c r="L852" s="87"/>
      <c r="M852" s="87"/>
      <c r="N852" s="87"/>
      <c r="O852" s="87"/>
      <c r="P852" s="87"/>
      <c r="Q852" s="87"/>
      <c r="R852" s="87"/>
      <c r="S852" s="87"/>
      <c r="T852" s="87"/>
      <c r="U852" s="87"/>
      <c r="V852" s="87"/>
      <c r="W852" s="87"/>
      <c r="X852" s="87"/>
      <c r="Y852" s="87"/>
      <c r="Z852" s="87"/>
      <c r="AA852" s="87"/>
      <c r="AB852" s="87"/>
      <c r="AC852" s="87"/>
      <c r="AD852" s="87"/>
      <c r="AE852" s="87"/>
      <c r="AF852" s="87"/>
      <c r="AG852" s="87"/>
      <c r="AH852" s="33"/>
    </row>
    <row r="853" customFormat="false" ht="12.75" hidden="false" customHeight="true" outlineLevel="0" collapsed="false">
      <c r="A853" s="87"/>
      <c r="B853" s="87"/>
      <c r="C853" s="88"/>
      <c r="D853" s="87"/>
      <c r="E853" s="87"/>
      <c r="F853" s="87"/>
      <c r="G853" s="87"/>
      <c r="H853" s="87"/>
      <c r="I853" s="87"/>
      <c r="J853" s="87"/>
      <c r="K853" s="87"/>
      <c r="L853" s="87"/>
      <c r="M853" s="87"/>
      <c r="N853" s="87"/>
      <c r="O853" s="87"/>
      <c r="P853" s="87"/>
      <c r="Q853" s="87"/>
      <c r="R853" s="87"/>
      <c r="S853" s="87"/>
      <c r="T853" s="87"/>
      <c r="U853" s="87"/>
      <c r="V853" s="87"/>
      <c r="W853" s="87"/>
      <c r="X853" s="87"/>
      <c r="Y853" s="87"/>
      <c r="Z853" s="87"/>
      <c r="AA853" s="87"/>
      <c r="AB853" s="87"/>
      <c r="AC853" s="87"/>
      <c r="AD853" s="87"/>
      <c r="AE853" s="87"/>
      <c r="AF853" s="87"/>
      <c r="AG853" s="87"/>
      <c r="AH853" s="33"/>
    </row>
    <row r="854" customFormat="false" ht="12.75" hidden="false" customHeight="true" outlineLevel="0" collapsed="false">
      <c r="A854" s="87"/>
      <c r="B854" s="87"/>
      <c r="C854" s="88"/>
      <c r="D854" s="87"/>
      <c r="E854" s="87"/>
      <c r="F854" s="87"/>
      <c r="G854" s="87"/>
      <c r="H854" s="87"/>
      <c r="I854" s="87"/>
      <c r="J854" s="87"/>
      <c r="K854" s="87"/>
      <c r="L854" s="87"/>
      <c r="M854" s="87"/>
      <c r="N854" s="87"/>
      <c r="O854" s="87"/>
      <c r="P854" s="87"/>
      <c r="Q854" s="87"/>
      <c r="R854" s="87"/>
      <c r="S854" s="87"/>
      <c r="T854" s="87"/>
      <c r="U854" s="87"/>
      <c r="V854" s="87"/>
      <c r="W854" s="87"/>
      <c r="X854" s="87"/>
      <c r="Y854" s="87"/>
      <c r="Z854" s="87"/>
      <c r="AA854" s="87"/>
      <c r="AB854" s="87"/>
      <c r="AC854" s="87"/>
      <c r="AD854" s="87"/>
      <c r="AE854" s="87"/>
      <c r="AF854" s="87"/>
      <c r="AG854" s="87"/>
      <c r="AH854" s="33"/>
    </row>
    <row r="855" customFormat="false" ht="12.75" hidden="false" customHeight="true" outlineLevel="0" collapsed="false">
      <c r="A855" s="87"/>
      <c r="B855" s="87"/>
      <c r="C855" s="88"/>
      <c r="D855" s="87"/>
      <c r="E855" s="87"/>
      <c r="F855" s="87"/>
      <c r="G855" s="87"/>
      <c r="H855" s="87"/>
      <c r="I855" s="87"/>
      <c r="J855" s="87"/>
      <c r="K855" s="87"/>
      <c r="L855" s="87"/>
      <c r="M855" s="87"/>
      <c r="N855" s="87"/>
      <c r="O855" s="87"/>
      <c r="P855" s="87"/>
      <c r="Q855" s="87"/>
      <c r="R855" s="87"/>
      <c r="S855" s="87"/>
      <c r="T855" s="87"/>
      <c r="U855" s="87"/>
      <c r="V855" s="87"/>
      <c r="W855" s="87"/>
      <c r="X855" s="87"/>
      <c r="Y855" s="87"/>
      <c r="Z855" s="87"/>
      <c r="AA855" s="87"/>
      <c r="AB855" s="87"/>
      <c r="AC855" s="87"/>
      <c r="AD855" s="87"/>
      <c r="AE855" s="87"/>
      <c r="AF855" s="87"/>
      <c r="AG855" s="87"/>
      <c r="AH855" s="33"/>
    </row>
    <row r="856" customFormat="false" ht="12.75" hidden="false" customHeight="true" outlineLevel="0" collapsed="false">
      <c r="A856" s="87"/>
      <c r="B856" s="87"/>
      <c r="C856" s="88"/>
      <c r="D856" s="87"/>
      <c r="E856" s="87"/>
      <c r="F856" s="87"/>
      <c r="G856" s="87"/>
      <c r="H856" s="87"/>
      <c r="I856" s="87"/>
      <c r="J856" s="87"/>
      <c r="K856" s="87"/>
      <c r="L856" s="87"/>
      <c r="M856" s="87"/>
      <c r="N856" s="87"/>
      <c r="O856" s="87"/>
      <c r="P856" s="87"/>
      <c r="Q856" s="87"/>
      <c r="R856" s="87"/>
      <c r="S856" s="87"/>
      <c r="T856" s="87"/>
      <c r="U856" s="87"/>
      <c r="V856" s="87"/>
      <c r="W856" s="87"/>
      <c r="X856" s="87"/>
      <c r="Y856" s="87"/>
      <c r="Z856" s="87"/>
      <c r="AA856" s="87"/>
      <c r="AB856" s="87"/>
      <c r="AC856" s="87"/>
      <c r="AD856" s="87"/>
      <c r="AE856" s="87"/>
      <c r="AF856" s="87"/>
      <c r="AG856" s="87"/>
      <c r="AH856" s="33"/>
    </row>
    <row r="857" customFormat="false" ht="12.75" hidden="false" customHeight="true" outlineLevel="0" collapsed="false">
      <c r="A857" s="87"/>
      <c r="B857" s="87"/>
      <c r="C857" s="88"/>
      <c r="D857" s="87"/>
      <c r="E857" s="87"/>
      <c r="F857" s="87"/>
      <c r="G857" s="87"/>
      <c r="H857" s="87"/>
      <c r="I857" s="87"/>
      <c r="J857" s="87"/>
      <c r="K857" s="87"/>
      <c r="L857" s="87"/>
      <c r="M857" s="87"/>
      <c r="N857" s="87"/>
      <c r="O857" s="87"/>
      <c r="P857" s="87"/>
      <c r="Q857" s="87"/>
      <c r="R857" s="87"/>
      <c r="S857" s="87"/>
      <c r="T857" s="87"/>
      <c r="U857" s="87"/>
      <c r="V857" s="87"/>
      <c r="W857" s="87"/>
      <c r="X857" s="87"/>
      <c r="Y857" s="87"/>
      <c r="Z857" s="87"/>
      <c r="AA857" s="87"/>
      <c r="AB857" s="87"/>
      <c r="AC857" s="87"/>
      <c r="AD857" s="87"/>
      <c r="AE857" s="87"/>
      <c r="AF857" s="87"/>
      <c r="AG857" s="87"/>
      <c r="AH857" s="33"/>
    </row>
    <row r="858" customFormat="false" ht="12.75" hidden="false" customHeight="true" outlineLevel="0" collapsed="false">
      <c r="A858" s="87"/>
      <c r="B858" s="87"/>
      <c r="C858" s="88"/>
      <c r="D858" s="87"/>
      <c r="E858" s="87"/>
      <c r="F858" s="87"/>
      <c r="G858" s="87"/>
      <c r="H858" s="87"/>
      <c r="I858" s="87"/>
      <c r="J858" s="87"/>
      <c r="K858" s="87"/>
      <c r="L858" s="87"/>
      <c r="M858" s="87"/>
      <c r="N858" s="87"/>
      <c r="O858" s="87"/>
      <c r="P858" s="87"/>
      <c r="Q858" s="87"/>
      <c r="R858" s="87"/>
      <c r="S858" s="87"/>
      <c r="T858" s="87"/>
      <c r="U858" s="87"/>
      <c r="V858" s="87"/>
      <c r="W858" s="87"/>
      <c r="X858" s="87"/>
      <c r="Y858" s="87"/>
      <c r="Z858" s="87"/>
      <c r="AA858" s="87"/>
      <c r="AB858" s="87"/>
      <c r="AC858" s="87"/>
      <c r="AD858" s="87"/>
      <c r="AE858" s="87"/>
      <c r="AF858" s="87"/>
      <c r="AG858" s="87"/>
      <c r="AH858" s="33"/>
    </row>
    <row r="859" customFormat="false" ht="12.75" hidden="false" customHeight="true" outlineLevel="0" collapsed="false">
      <c r="A859" s="87"/>
      <c r="B859" s="87"/>
      <c r="C859" s="88"/>
      <c r="D859" s="87"/>
      <c r="E859" s="87"/>
      <c r="F859" s="87"/>
      <c r="G859" s="87"/>
      <c r="H859" s="87"/>
      <c r="I859" s="87"/>
      <c r="J859" s="87"/>
      <c r="K859" s="87"/>
      <c r="L859" s="87"/>
      <c r="M859" s="87"/>
      <c r="N859" s="87"/>
      <c r="O859" s="87"/>
      <c r="P859" s="87"/>
      <c r="Q859" s="87"/>
      <c r="R859" s="87"/>
      <c r="S859" s="87"/>
      <c r="T859" s="87"/>
      <c r="U859" s="87"/>
      <c r="V859" s="87"/>
      <c r="W859" s="87"/>
      <c r="X859" s="87"/>
      <c r="Y859" s="87"/>
      <c r="Z859" s="87"/>
      <c r="AA859" s="87"/>
      <c r="AB859" s="87"/>
      <c r="AC859" s="87"/>
      <c r="AD859" s="87"/>
      <c r="AE859" s="87"/>
      <c r="AF859" s="87"/>
      <c r="AG859" s="87"/>
      <c r="AH859" s="33"/>
    </row>
    <row r="860" customFormat="false" ht="12.75" hidden="false" customHeight="true" outlineLevel="0" collapsed="false">
      <c r="A860" s="87"/>
      <c r="B860" s="87"/>
      <c r="C860" s="88"/>
      <c r="D860" s="87"/>
      <c r="E860" s="87"/>
      <c r="F860" s="87"/>
      <c r="G860" s="87"/>
      <c r="H860" s="87"/>
      <c r="I860" s="87"/>
      <c r="J860" s="87"/>
      <c r="K860" s="87"/>
      <c r="L860" s="87"/>
      <c r="M860" s="87"/>
      <c r="N860" s="87"/>
      <c r="O860" s="87"/>
      <c r="P860" s="87"/>
      <c r="Q860" s="87"/>
      <c r="R860" s="87"/>
      <c r="S860" s="87"/>
      <c r="T860" s="87"/>
      <c r="U860" s="87"/>
      <c r="V860" s="87"/>
      <c r="W860" s="87"/>
      <c r="X860" s="87"/>
      <c r="Y860" s="87"/>
      <c r="Z860" s="87"/>
      <c r="AA860" s="87"/>
      <c r="AB860" s="87"/>
      <c r="AC860" s="87"/>
      <c r="AD860" s="87"/>
      <c r="AE860" s="87"/>
      <c r="AF860" s="87"/>
      <c r="AG860" s="87"/>
      <c r="AH860" s="33"/>
    </row>
    <row r="861" customFormat="false" ht="12.75" hidden="false" customHeight="true" outlineLevel="0" collapsed="false">
      <c r="A861" s="87"/>
      <c r="B861" s="87"/>
      <c r="C861" s="88"/>
      <c r="D861" s="87"/>
      <c r="E861" s="87"/>
      <c r="F861" s="87"/>
      <c r="G861" s="87"/>
      <c r="H861" s="87"/>
      <c r="I861" s="87"/>
      <c r="J861" s="87"/>
      <c r="K861" s="87"/>
      <c r="L861" s="87"/>
      <c r="M861" s="87"/>
      <c r="N861" s="87"/>
      <c r="O861" s="87"/>
      <c r="P861" s="87"/>
      <c r="Q861" s="87"/>
      <c r="R861" s="87"/>
      <c r="S861" s="87"/>
      <c r="T861" s="87"/>
      <c r="U861" s="87"/>
      <c r="V861" s="87"/>
      <c r="W861" s="87"/>
      <c r="X861" s="87"/>
      <c r="Y861" s="87"/>
      <c r="Z861" s="87"/>
      <c r="AA861" s="87"/>
      <c r="AB861" s="87"/>
      <c r="AC861" s="87"/>
      <c r="AD861" s="87"/>
      <c r="AE861" s="87"/>
      <c r="AF861" s="87"/>
      <c r="AG861" s="87"/>
      <c r="AH861" s="33"/>
    </row>
    <row r="862" customFormat="false" ht="12.75" hidden="false" customHeight="true" outlineLevel="0" collapsed="false">
      <c r="A862" s="87"/>
      <c r="B862" s="87"/>
      <c r="C862" s="88"/>
      <c r="D862" s="87"/>
      <c r="E862" s="87"/>
      <c r="F862" s="87"/>
      <c r="G862" s="87"/>
      <c r="H862" s="87"/>
      <c r="I862" s="87"/>
      <c r="J862" s="87"/>
      <c r="K862" s="87"/>
      <c r="L862" s="87"/>
      <c r="M862" s="87"/>
      <c r="N862" s="87"/>
      <c r="O862" s="87"/>
      <c r="P862" s="87"/>
      <c r="Q862" s="87"/>
      <c r="R862" s="87"/>
      <c r="S862" s="87"/>
      <c r="T862" s="87"/>
      <c r="U862" s="87"/>
      <c r="V862" s="87"/>
      <c r="W862" s="87"/>
      <c r="X862" s="87"/>
      <c r="Y862" s="87"/>
      <c r="Z862" s="87"/>
      <c r="AA862" s="87"/>
      <c r="AB862" s="87"/>
      <c r="AC862" s="87"/>
      <c r="AD862" s="87"/>
      <c r="AE862" s="87"/>
      <c r="AF862" s="87"/>
      <c r="AG862" s="87"/>
      <c r="AH862" s="33"/>
    </row>
    <row r="863" customFormat="false" ht="12.75" hidden="false" customHeight="true" outlineLevel="0" collapsed="false">
      <c r="A863" s="87"/>
      <c r="B863" s="87"/>
      <c r="C863" s="88"/>
      <c r="D863" s="87"/>
      <c r="E863" s="87"/>
      <c r="F863" s="87"/>
      <c r="G863" s="87"/>
      <c r="H863" s="87"/>
      <c r="I863" s="87"/>
      <c r="J863" s="87"/>
      <c r="K863" s="87"/>
      <c r="L863" s="87"/>
      <c r="M863" s="87"/>
      <c r="N863" s="87"/>
      <c r="O863" s="87"/>
      <c r="P863" s="87"/>
      <c r="Q863" s="87"/>
      <c r="R863" s="87"/>
      <c r="S863" s="87"/>
      <c r="T863" s="87"/>
      <c r="U863" s="87"/>
      <c r="V863" s="87"/>
      <c r="W863" s="87"/>
      <c r="X863" s="87"/>
      <c r="Y863" s="87"/>
      <c r="Z863" s="87"/>
      <c r="AA863" s="87"/>
      <c r="AB863" s="87"/>
      <c r="AC863" s="87"/>
      <c r="AD863" s="87"/>
      <c r="AE863" s="87"/>
      <c r="AF863" s="87"/>
      <c r="AG863" s="87"/>
      <c r="AH863" s="33"/>
    </row>
    <row r="864" customFormat="false" ht="12.75" hidden="false" customHeight="true" outlineLevel="0" collapsed="false">
      <c r="A864" s="87"/>
      <c r="B864" s="87"/>
      <c r="C864" s="88"/>
      <c r="D864" s="87"/>
      <c r="E864" s="87"/>
      <c r="F864" s="87"/>
      <c r="G864" s="87"/>
      <c r="H864" s="87"/>
      <c r="I864" s="87"/>
      <c r="J864" s="87"/>
      <c r="K864" s="87"/>
      <c r="L864" s="87"/>
      <c r="M864" s="87"/>
      <c r="N864" s="87"/>
      <c r="O864" s="87"/>
      <c r="P864" s="87"/>
      <c r="Q864" s="87"/>
      <c r="R864" s="87"/>
      <c r="S864" s="87"/>
      <c r="T864" s="87"/>
      <c r="U864" s="87"/>
      <c r="V864" s="87"/>
      <c r="W864" s="87"/>
      <c r="X864" s="87"/>
      <c r="Y864" s="87"/>
      <c r="Z864" s="87"/>
      <c r="AA864" s="87"/>
      <c r="AB864" s="87"/>
      <c r="AC864" s="87"/>
      <c r="AD864" s="87"/>
      <c r="AE864" s="87"/>
      <c r="AF864" s="87"/>
      <c r="AG864" s="87"/>
      <c r="AH864" s="33"/>
    </row>
    <row r="865" customFormat="false" ht="12.75" hidden="false" customHeight="true" outlineLevel="0" collapsed="false">
      <c r="A865" s="87"/>
      <c r="B865" s="87"/>
      <c r="C865" s="88"/>
      <c r="D865" s="87"/>
      <c r="E865" s="87"/>
      <c r="F865" s="87"/>
      <c r="G865" s="87"/>
      <c r="H865" s="87"/>
      <c r="I865" s="87"/>
      <c r="J865" s="87"/>
      <c r="K865" s="87"/>
      <c r="L865" s="87"/>
      <c r="M865" s="87"/>
      <c r="N865" s="87"/>
      <c r="O865" s="87"/>
      <c r="P865" s="87"/>
      <c r="Q865" s="87"/>
      <c r="R865" s="87"/>
      <c r="S865" s="87"/>
      <c r="T865" s="87"/>
      <c r="U865" s="87"/>
      <c r="V865" s="87"/>
      <c r="W865" s="87"/>
      <c r="X865" s="87"/>
      <c r="Y865" s="87"/>
      <c r="Z865" s="87"/>
      <c r="AA865" s="87"/>
      <c r="AB865" s="87"/>
      <c r="AC865" s="87"/>
      <c r="AD865" s="87"/>
      <c r="AE865" s="87"/>
      <c r="AF865" s="87"/>
      <c r="AG865" s="87"/>
      <c r="AH865" s="33"/>
    </row>
    <row r="866" customFormat="false" ht="12.75" hidden="false" customHeight="true" outlineLevel="0" collapsed="false">
      <c r="A866" s="87"/>
      <c r="B866" s="87"/>
      <c r="C866" s="88"/>
      <c r="D866" s="87"/>
      <c r="E866" s="87"/>
      <c r="F866" s="87"/>
      <c r="G866" s="87"/>
      <c r="H866" s="87"/>
      <c r="I866" s="87"/>
      <c r="J866" s="87"/>
      <c r="K866" s="87"/>
      <c r="L866" s="87"/>
      <c r="M866" s="87"/>
      <c r="N866" s="87"/>
      <c r="O866" s="87"/>
      <c r="P866" s="87"/>
      <c r="Q866" s="87"/>
      <c r="R866" s="87"/>
      <c r="S866" s="87"/>
      <c r="T866" s="87"/>
      <c r="U866" s="87"/>
      <c r="V866" s="87"/>
      <c r="W866" s="87"/>
      <c r="X866" s="87"/>
      <c r="Y866" s="87"/>
      <c r="Z866" s="87"/>
      <c r="AA866" s="87"/>
      <c r="AB866" s="87"/>
      <c r="AC866" s="87"/>
      <c r="AD866" s="87"/>
      <c r="AE866" s="87"/>
      <c r="AF866" s="87"/>
      <c r="AG866" s="87"/>
      <c r="AH866" s="33"/>
    </row>
    <row r="867" customFormat="false" ht="12.75" hidden="false" customHeight="true" outlineLevel="0" collapsed="false">
      <c r="A867" s="87"/>
      <c r="B867" s="87"/>
      <c r="C867" s="88"/>
      <c r="D867" s="87"/>
      <c r="E867" s="87"/>
      <c r="F867" s="87"/>
      <c r="G867" s="87"/>
      <c r="H867" s="87"/>
      <c r="I867" s="87"/>
      <c r="J867" s="87"/>
      <c r="K867" s="87"/>
      <c r="L867" s="87"/>
      <c r="M867" s="87"/>
      <c r="N867" s="87"/>
      <c r="O867" s="87"/>
      <c r="P867" s="87"/>
      <c r="Q867" s="87"/>
      <c r="R867" s="87"/>
      <c r="S867" s="87"/>
      <c r="T867" s="87"/>
      <c r="U867" s="87"/>
      <c r="V867" s="87"/>
      <c r="W867" s="87"/>
      <c r="X867" s="87"/>
      <c r="Y867" s="87"/>
      <c r="Z867" s="87"/>
      <c r="AA867" s="87"/>
      <c r="AB867" s="87"/>
      <c r="AC867" s="87"/>
      <c r="AD867" s="87"/>
      <c r="AE867" s="87"/>
      <c r="AF867" s="87"/>
      <c r="AG867" s="87"/>
      <c r="AH867" s="33"/>
    </row>
    <row r="868" customFormat="false" ht="12.75" hidden="false" customHeight="true" outlineLevel="0" collapsed="false">
      <c r="A868" s="87"/>
      <c r="B868" s="87"/>
      <c r="C868" s="88"/>
      <c r="D868" s="87"/>
      <c r="E868" s="87"/>
      <c r="F868" s="87"/>
      <c r="G868" s="87"/>
      <c r="H868" s="87"/>
      <c r="I868" s="87"/>
      <c r="J868" s="87"/>
      <c r="K868" s="87"/>
      <c r="L868" s="87"/>
      <c r="M868" s="87"/>
      <c r="N868" s="87"/>
      <c r="O868" s="87"/>
      <c r="P868" s="87"/>
      <c r="Q868" s="87"/>
      <c r="R868" s="87"/>
      <c r="S868" s="87"/>
      <c r="T868" s="87"/>
      <c r="U868" s="87"/>
      <c r="V868" s="87"/>
      <c r="W868" s="87"/>
      <c r="X868" s="87"/>
      <c r="Y868" s="87"/>
      <c r="Z868" s="87"/>
      <c r="AA868" s="87"/>
      <c r="AB868" s="87"/>
      <c r="AC868" s="87"/>
      <c r="AD868" s="87"/>
      <c r="AE868" s="87"/>
      <c r="AF868" s="87"/>
      <c r="AG868" s="87"/>
      <c r="AH868" s="33"/>
    </row>
    <row r="869" customFormat="false" ht="12.75" hidden="false" customHeight="true" outlineLevel="0" collapsed="false">
      <c r="A869" s="87"/>
      <c r="B869" s="87"/>
      <c r="C869" s="88"/>
      <c r="D869" s="87"/>
      <c r="E869" s="87"/>
      <c r="F869" s="87"/>
      <c r="G869" s="87"/>
      <c r="H869" s="87"/>
      <c r="I869" s="87"/>
      <c r="J869" s="87"/>
      <c r="K869" s="87"/>
      <c r="L869" s="87"/>
      <c r="M869" s="87"/>
      <c r="N869" s="87"/>
      <c r="O869" s="87"/>
      <c r="P869" s="87"/>
      <c r="Q869" s="87"/>
      <c r="R869" s="87"/>
      <c r="S869" s="87"/>
      <c r="T869" s="87"/>
      <c r="U869" s="87"/>
      <c r="V869" s="87"/>
      <c r="W869" s="87"/>
      <c r="X869" s="87"/>
      <c r="Y869" s="87"/>
      <c r="Z869" s="87"/>
      <c r="AA869" s="87"/>
      <c r="AB869" s="87"/>
      <c r="AC869" s="87"/>
      <c r="AD869" s="87"/>
      <c r="AE869" s="87"/>
      <c r="AF869" s="87"/>
      <c r="AG869" s="87"/>
      <c r="AH869" s="33"/>
    </row>
    <row r="870" customFormat="false" ht="12.75" hidden="false" customHeight="true" outlineLevel="0" collapsed="false">
      <c r="A870" s="87"/>
      <c r="B870" s="87"/>
      <c r="C870" s="88"/>
      <c r="D870" s="87"/>
      <c r="E870" s="87"/>
      <c r="F870" s="87"/>
      <c r="G870" s="87"/>
      <c r="H870" s="87"/>
      <c r="I870" s="87"/>
      <c r="J870" s="87"/>
      <c r="K870" s="87"/>
      <c r="L870" s="87"/>
      <c r="M870" s="87"/>
      <c r="N870" s="87"/>
      <c r="O870" s="87"/>
      <c r="P870" s="87"/>
      <c r="Q870" s="87"/>
      <c r="R870" s="87"/>
      <c r="S870" s="87"/>
      <c r="T870" s="87"/>
      <c r="U870" s="87"/>
      <c r="V870" s="87"/>
      <c r="W870" s="87"/>
      <c r="X870" s="87"/>
      <c r="Y870" s="87"/>
      <c r="Z870" s="87"/>
      <c r="AA870" s="87"/>
      <c r="AB870" s="87"/>
      <c r="AC870" s="87"/>
      <c r="AD870" s="87"/>
      <c r="AE870" s="87"/>
      <c r="AF870" s="87"/>
      <c r="AG870" s="87"/>
      <c r="AH870" s="33"/>
    </row>
    <row r="871" customFormat="false" ht="12.75" hidden="false" customHeight="true" outlineLevel="0" collapsed="false">
      <c r="A871" s="87"/>
      <c r="B871" s="87"/>
      <c r="C871" s="88"/>
      <c r="D871" s="87"/>
      <c r="E871" s="87"/>
      <c r="F871" s="87"/>
      <c r="G871" s="87"/>
      <c r="H871" s="87"/>
      <c r="I871" s="87"/>
      <c r="J871" s="87"/>
      <c r="K871" s="87"/>
      <c r="L871" s="87"/>
      <c r="M871" s="87"/>
      <c r="N871" s="87"/>
      <c r="O871" s="87"/>
      <c r="P871" s="87"/>
      <c r="Q871" s="87"/>
      <c r="R871" s="87"/>
      <c r="S871" s="87"/>
      <c r="T871" s="87"/>
      <c r="U871" s="87"/>
      <c r="V871" s="87"/>
      <c r="W871" s="87"/>
      <c r="X871" s="87"/>
      <c r="Y871" s="87"/>
      <c r="Z871" s="87"/>
      <c r="AA871" s="87"/>
      <c r="AB871" s="87"/>
      <c r="AC871" s="87"/>
      <c r="AD871" s="87"/>
      <c r="AE871" s="87"/>
      <c r="AF871" s="87"/>
      <c r="AG871" s="87"/>
      <c r="AH871" s="33"/>
    </row>
    <row r="872" customFormat="false" ht="12.75" hidden="false" customHeight="true" outlineLevel="0" collapsed="false">
      <c r="A872" s="87"/>
      <c r="B872" s="87"/>
      <c r="C872" s="88"/>
      <c r="D872" s="87"/>
      <c r="E872" s="87"/>
      <c r="F872" s="87"/>
      <c r="G872" s="87"/>
      <c r="H872" s="87"/>
      <c r="I872" s="87"/>
      <c r="J872" s="87"/>
      <c r="K872" s="87"/>
      <c r="L872" s="87"/>
      <c r="M872" s="87"/>
      <c r="N872" s="87"/>
      <c r="O872" s="87"/>
      <c r="P872" s="87"/>
      <c r="Q872" s="87"/>
      <c r="R872" s="87"/>
      <c r="S872" s="87"/>
      <c r="T872" s="87"/>
      <c r="U872" s="87"/>
      <c r="V872" s="87"/>
      <c r="W872" s="87"/>
      <c r="X872" s="87"/>
      <c r="Y872" s="87"/>
      <c r="Z872" s="87"/>
      <c r="AA872" s="87"/>
      <c r="AB872" s="87"/>
      <c r="AC872" s="87"/>
      <c r="AD872" s="87"/>
      <c r="AE872" s="87"/>
      <c r="AF872" s="87"/>
      <c r="AG872" s="87"/>
      <c r="AH872" s="33"/>
    </row>
    <row r="873" customFormat="false" ht="12.75" hidden="false" customHeight="true" outlineLevel="0" collapsed="false">
      <c r="A873" s="87"/>
      <c r="B873" s="87"/>
      <c r="C873" s="88"/>
      <c r="D873" s="87"/>
      <c r="E873" s="87"/>
      <c r="F873" s="87"/>
      <c r="G873" s="87"/>
      <c r="H873" s="87"/>
      <c r="I873" s="87"/>
      <c r="J873" s="87"/>
      <c r="K873" s="87"/>
      <c r="L873" s="87"/>
      <c r="M873" s="87"/>
      <c r="N873" s="87"/>
      <c r="O873" s="87"/>
      <c r="P873" s="87"/>
      <c r="Q873" s="87"/>
      <c r="R873" s="87"/>
      <c r="S873" s="87"/>
      <c r="T873" s="87"/>
      <c r="U873" s="87"/>
      <c r="V873" s="87"/>
      <c r="W873" s="87"/>
      <c r="X873" s="87"/>
      <c r="Y873" s="87"/>
      <c r="Z873" s="87"/>
      <c r="AA873" s="87"/>
      <c r="AB873" s="87"/>
      <c r="AC873" s="87"/>
      <c r="AD873" s="87"/>
      <c r="AE873" s="87"/>
      <c r="AF873" s="87"/>
      <c r="AG873" s="87"/>
      <c r="AH873" s="33"/>
    </row>
    <row r="874" customFormat="false" ht="12.75" hidden="false" customHeight="true" outlineLevel="0" collapsed="false">
      <c r="A874" s="87"/>
      <c r="B874" s="87"/>
      <c r="C874" s="88"/>
      <c r="D874" s="87"/>
      <c r="E874" s="87"/>
      <c r="F874" s="87"/>
      <c r="G874" s="87"/>
      <c r="H874" s="87"/>
      <c r="I874" s="87"/>
      <c r="J874" s="87"/>
      <c r="K874" s="87"/>
      <c r="L874" s="87"/>
      <c r="M874" s="87"/>
      <c r="N874" s="87"/>
      <c r="O874" s="87"/>
      <c r="P874" s="87"/>
      <c r="Q874" s="87"/>
      <c r="R874" s="87"/>
      <c r="S874" s="87"/>
      <c r="T874" s="87"/>
      <c r="U874" s="87"/>
      <c r="V874" s="87"/>
      <c r="W874" s="87"/>
      <c r="X874" s="87"/>
      <c r="Y874" s="87"/>
      <c r="Z874" s="87"/>
      <c r="AA874" s="87"/>
      <c r="AB874" s="87"/>
      <c r="AC874" s="87"/>
      <c r="AD874" s="87"/>
      <c r="AE874" s="87"/>
      <c r="AF874" s="87"/>
      <c r="AG874" s="87"/>
      <c r="AH874" s="33"/>
    </row>
    <row r="875" customFormat="false" ht="12.75" hidden="false" customHeight="true" outlineLevel="0" collapsed="false">
      <c r="A875" s="87"/>
      <c r="B875" s="87"/>
      <c r="C875" s="88"/>
      <c r="D875" s="87"/>
      <c r="E875" s="87"/>
      <c r="F875" s="87"/>
      <c r="G875" s="87"/>
      <c r="H875" s="87"/>
      <c r="I875" s="87"/>
      <c r="J875" s="87"/>
      <c r="K875" s="87"/>
      <c r="L875" s="87"/>
      <c r="M875" s="87"/>
      <c r="N875" s="87"/>
      <c r="O875" s="87"/>
      <c r="P875" s="87"/>
      <c r="Q875" s="87"/>
      <c r="R875" s="87"/>
      <c r="S875" s="87"/>
      <c r="T875" s="87"/>
      <c r="U875" s="87"/>
      <c r="V875" s="87"/>
      <c r="W875" s="87"/>
      <c r="X875" s="87"/>
      <c r="Y875" s="87"/>
      <c r="Z875" s="87"/>
      <c r="AA875" s="87"/>
      <c r="AB875" s="87"/>
      <c r="AC875" s="87"/>
      <c r="AD875" s="87"/>
      <c r="AE875" s="87"/>
      <c r="AF875" s="87"/>
      <c r="AG875" s="87"/>
      <c r="AH875" s="33"/>
    </row>
    <row r="876" customFormat="false" ht="12.75" hidden="false" customHeight="true" outlineLevel="0" collapsed="false">
      <c r="A876" s="87"/>
      <c r="B876" s="87"/>
      <c r="C876" s="88"/>
      <c r="D876" s="87"/>
      <c r="E876" s="87"/>
      <c r="F876" s="87"/>
      <c r="G876" s="87"/>
      <c r="H876" s="87"/>
      <c r="I876" s="87"/>
      <c r="J876" s="87"/>
      <c r="K876" s="87"/>
      <c r="L876" s="87"/>
      <c r="M876" s="87"/>
      <c r="N876" s="87"/>
      <c r="O876" s="87"/>
      <c r="P876" s="87"/>
      <c r="Q876" s="87"/>
      <c r="R876" s="87"/>
      <c r="S876" s="87"/>
      <c r="T876" s="87"/>
      <c r="U876" s="87"/>
      <c r="V876" s="87"/>
      <c r="W876" s="87"/>
      <c r="X876" s="87"/>
      <c r="Y876" s="87"/>
      <c r="Z876" s="87"/>
      <c r="AA876" s="87"/>
      <c r="AB876" s="87"/>
      <c r="AC876" s="87"/>
      <c r="AD876" s="87"/>
      <c r="AE876" s="87"/>
      <c r="AF876" s="87"/>
      <c r="AG876" s="87"/>
      <c r="AH876" s="33"/>
    </row>
    <row r="877" customFormat="false" ht="12.75" hidden="false" customHeight="true" outlineLevel="0" collapsed="false">
      <c r="A877" s="87"/>
      <c r="B877" s="87"/>
      <c r="C877" s="88"/>
      <c r="D877" s="87"/>
      <c r="E877" s="87"/>
      <c r="F877" s="87"/>
      <c r="G877" s="87"/>
      <c r="H877" s="87"/>
      <c r="I877" s="87"/>
      <c r="J877" s="87"/>
      <c r="K877" s="87"/>
      <c r="L877" s="87"/>
      <c r="M877" s="87"/>
      <c r="N877" s="87"/>
      <c r="O877" s="87"/>
      <c r="P877" s="87"/>
      <c r="Q877" s="87"/>
      <c r="R877" s="87"/>
      <c r="S877" s="87"/>
      <c r="T877" s="87"/>
      <c r="U877" s="87"/>
      <c r="V877" s="87"/>
      <c r="W877" s="87"/>
      <c r="X877" s="87"/>
      <c r="Y877" s="87"/>
      <c r="Z877" s="87"/>
      <c r="AA877" s="87"/>
      <c r="AB877" s="87"/>
      <c r="AC877" s="87"/>
      <c r="AD877" s="87"/>
      <c r="AE877" s="87"/>
      <c r="AF877" s="87"/>
      <c r="AG877" s="87"/>
      <c r="AH877" s="33"/>
    </row>
    <row r="878" customFormat="false" ht="12.75" hidden="false" customHeight="true" outlineLevel="0" collapsed="false">
      <c r="A878" s="87"/>
      <c r="B878" s="87"/>
      <c r="C878" s="88"/>
      <c r="D878" s="87"/>
      <c r="E878" s="87"/>
      <c r="F878" s="87"/>
      <c r="G878" s="87"/>
      <c r="H878" s="87"/>
      <c r="I878" s="87"/>
      <c r="J878" s="87"/>
      <c r="K878" s="87"/>
      <c r="L878" s="87"/>
      <c r="M878" s="87"/>
      <c r="N878" s="87"/>
      <c r="O878" s="87"/>
      <c r="P878" s="87"/>
      <c r="Q878" s="87"/>
      <c r="R878" s="87"/>
      <c r="S878" s="87"/>
      <c r="T878" s="87"/>
      <c r="U878" s="87"/>
      <c r="V878" s="87"/>
      <c r="W878" s="87"/>
      <c r="X878" s="87"/>
      <c r="Y878" s="87"/>
      <c r="Z878" s="87"/>
      <c r="AA878" s="87"/>
      <c r="AB878" s="87"/>
      <c r="AC878" s="87"/>
      <c r="AD878" s="87"/>
      <c r="AE878" s="87"/>
      <c r="AF878" s="87"/>
      <c r="AG878" s="87"/>
      <c r="AH878" s="33"/>
    </row>
    <row r="879" customFormat="false" ht="12.75" hidden="false" customHeight="true" outlineLevel="0" collapsed="false">
      <c r="A879" s="87"/>
      <c r="B879" s="87"/>
      <c r="C879" s="88"/>
      <c r="D879" s="87"/>
      <c r="E879" s="87"/>
      <c r="F879" s="87"/>
      <c r="G879" s="87"/>
      <c r="H879" s="87"/>
      <c r="I879" s="87"/>
      <c r="J879" s="87"/>
      <c r="K879" s="87"/>
      <c r="L879" s="87"/>
      <c r="M879" s="87"/>
      <c r="N879" s="87"/>
      <c r="O879" s="87"/>
      <c r="P879" s="87"/>
      <c r="Q879" s="87"/>
      <c r="R879" s="87"/>
      <c r="S879" s="87"/>
      <c r="T879" s="87"/>
      <c r="U879" s="87"/>
      <c r="V879" s="87"/>
      <c r="W879" s="87"/>
      <c r="X879" s="87"/>
      <c r="Y879" s="87"/>
      <c r="Z879" s="87"/>
      <c r="AA879" s="87"/>
      <c r="AB879" s="87"/>
      <c r="AC879" s="87"/>
      <c r="AD879" s="87"/>
      <c r="AE879" s="87"/>
      <c r="AF879" s="87"/>
      <c r="AG879" s="87"/>
      <c r="AH879" s="33"/>
    </row>
    <row r="880" customFormat="false" ht="12.75" hidden="false" customHeight="true" outlineLevel="0" collapsed="false">
      <c r="A880" s="87"/>
      <c r="B880" s="87"/>
      <c r="C880" s="88"/>
      <c r="D880" s="87"/>
      <c r="E880" s="87"/>
      <c r="F880" s="87"/>
      <c r="G880" s="87"/>
      <c r="H880" s="87"/>
      <c r="I880" s="87"/>
      <c r="J880" s="87"/>
      <c r="K880" s="87"/>
      <c r="L880" s="87"/>
      <c r="M880" s="87"/>
      <c r="N880" s="87"/>
      <c r="O880" s="87"/>
      <c r="P880" s="87"/>
      <c r="Q880" s="87"/>
      <c r="R880" s="87"/>
      <c r="S880" s="87"/>
      <c r="T880" s="87"/>
      <c r="U880" s="87"/>
      <c r="V880" s="87"/>
      <c r="W880" s="87"/>
      <c r="X880" s="87"/>
      <c r="Y880" s="87"/>
      <c r="Z880" s="87"/>
      <c r="AA880" s="87"/>
      <c r="AB880" s="87"/>
      <c r="AC880" s="87"/>
      <c r="AD880" s="87"/>
      <c r="AE880" s="87"/>
      <c r="AF880" s="87"/>
      <c r="AG880" s="87"/>
      <c r="AH880" s="33"/>
    </row>
    <row r="881" customFormat="false" ht="12.75" hidden="false" customHeight="true" outlineLevel="0" collapsed="false">
      <c r="A881" s="87"/>
      <c r="B881" s="87"/>
      <c r="C881" s="88"/>
      <c r="D881" s="87"/>
      <c r="E881" s="87"/>
      <c r="F881" s="87"/>
      <c r="G881" s="87"/>
      <c r="H881" s="87"/>
      <c r="I881" s="87"/>
      <c r="J881" s="87"/>
      <c r="K881" s="87"/>
      <c r="L881" s="87"/>
      <c r="M881" s="87"/>
      <c r="N881" s="87"/>
      <c r="O881" s="87"/>
      <c r="P881" s="87"/>
      <c r="Q881" s="87"/>
      <c r="R881" s="87"/>
      <c r="S881" s="87"/>
      <c r="T881" s="87"/>
      <c r="U881" s="87"/>
      <c r="V881" s="87"/>
      <c r="W881" s="87"/>
      <c r="X881" s="87"/>
      <c r="Y881" s="87"/>
      <c r="Z881" s="87"/>
      <c r="AA881" s="87"/>
      <c r="AB881" s="87"/>
      <c r="AC881" s="87"/>
      <c r="AD881" s="87"/>
      <c r="AE881" s="87"/>
      <c r="AF881" s="87"/>
      <c r="AG881" s="87"/>
      <c r="AH881" s="33"/>
    </row>
    <row r="882" customFormat="false" ht="12.75" hidden="false" customHeight="true" outlineLevel="0" collapsed="false">
      <c r="A882" s="87"/>
      <c r="B882" s="87"/>
      <c r="C882" s="88"/>
      <c r="D882" s="87"/>
      <c r="E882" s="87"/>
      <c r="F882" s="87"/>
      <c r="G882" s="87"/>
      <c r="H882" s="87"/>
      <c r="I882" s="87"/>
      <c r="J882" s="87"/>
      <c r="K882" s="87"/>
      <c r="L882" s="87"/>
      <c r="M882" s="87"/>
      <c r="N882" s="87"/>
      <c r="O882" s="87"/>
      <c r="P882" s="87"/>
      <c r="Q882" s="87"/>
      <c r="R882" s="87"/>
      <c r="S882" s="87"/>
      <c r="T882" s="87"/>
      <c r="U882" s="87"/>
      <c r="V882" s="87"/>
      <c r="W882" s="87"/>
      <c r="X882" s="87"/>
      <c r="Y882" s="87"/>
      <c r="Z882" s="87"/>
      <c r="AA882" s="87"/>
      <c r="AB882" s="87"/>
      <c r="AC882" s="87"/>
      <c r="AD882" s="87"/>
      <c r="AE882" s="87"/>
      <c r="AF882" s="87"/>
      <c r="AG882" s="87"/>
      <c r="AH882" s="33"/>
    </row>
    <row r="883" customFormat="false" ht="12.75" hidden="false" customHeight="true" outlineLevel="0" collapsed="false">
      <c r="A883" s="87"/>
      <c r="B883" s="87"/>
      <c r="C883" s="88"/>
      <c r="D883" s="87"/>
      <c r="E883" s="87"/>
      <c r="F883" s="87"/>
      <c r="G883" s="87"/>
      <c r="H883" s="87"/>
      <c r="I883" s="87"/>
      <c r="J883" s="87"/>
      <c r="K883" s="87"/>
      <c r="L883" s="87"/>
      <c r="M883" s="87"/>
      <c r="N883" s="87"/>
      <c r="O883" s="87"/>
      <c r="P883" s="87"/>
      <c r="Q883" s="87"/>
      <c r="R883" s="87"/>
      <c r="S883" s="87"/>
      <c r="T883" s="87"/>
      <c r="U883" s="87"/>
      <c r="V883" s="87"/>
      <c r="W883" s="87"/>
      <c r="X883" s="87"/>
      <c r="Y883" s="87"/>
      <c r="Z883" s="87"/>
      <c r="AA883" s="87"/>
      <c r="AB883" s="87"/>
      <c r="AC883" s="87"/>
      <c r="AD883" s="87"/>
      <c r="AE883" s="87"/>
      <c r="AF883" s="87"/>
      <c r="AG883" s="87"/>
      <c r="AH883" s="33"/>
    </row>
    <row r="884" customFormat="false" ht="12.75" hidden="false" customHeight="true" outlineLevel="0" collapsed="false">
      <c r="A884" s="87"/>
      <c r="B884" s="87"/>
      <c r="C884" s="88"/>
      <c r="D884" s="87"/>
      <c r="E884" s="87"/>
      <c r="F884" s="87"/>
      <c r="G884" s="87"/>
      <c r="H884" s="87"/>
      <c r="I884" s="87"/>
      <c r="J884" s="87"/>
      <c r="K884" s="87"/>
      <c r="L884" s="87"/>
      <c r="M884" s="87"/>
      <c r="N884" s="87"/>
      <c r="O884" s="87"/>
      <c r="P884" s="87"/>
      <c r="Q884" s="87"/>
      <c r="R884" s="87"/>
      <c r="S884" s="87"/>
      <c r="T884" s="87"/>
      <c r="U884" s="87"/>
      <c r="V884" s="87"/>
      <c r="W884" s="87"/>
      <c r="X884" s="87"/>
      <c r="Y884" s="87"/>
      <c r="Z884" s="87"/>
      <c r="AA884" s="87"/>
      <c r="AB884" s="87"/>
      <c r="AC884" s="87"/>
      <c r="AD884" s="87"/>
      <c r="AE884" s="87"/>
      <c r="AF884" s="87"/>
      <c r="AG884" s="87"/>
      <c r="AH884" s="33"/>
    </row>
    <row r="885" customFormat="false" ht="12.75" hidden="false" customHeight="true" outlineLevel="0" collapsed="false">
      <c r="A885" s="87"/>
      <c r="B885" s="87"/>
      <c r="C885" s="88"/>
      <c r="D885" s="87"/>
      <c r="E885" s="87"/>
      <c r="F885" s="87"/>
      <c r="G885" s="87"/>
      <c r="H885" s="87"/>
      <c r="I885" s="87"/>
      <c r="J885" s="87"/>
      <c r="K885" s="87"/>
      <c r="L885" s="87"/>
      <c r="M885" s="87"/>
      <c r="N885" s="87"/>
      <c r="O885" s="87"/>
      <c r="P885" s="87"/>
      <c r="Q885" s="87"/>
      <c r="R885" s="87"/>
      <c r="S885" s="87"/>
      <c r="T885" s="87"/>
      <c r="U885" s="87"/>
      <c r="V885" s="87"/>
      <c r="W885" s="87"/>
      <c r="X885" s="87"/>
      <c r="Y885" s="87"/>
      <c r="Z885" s="87"/>
      <c r="AA885" s="87"/>
      <c r="AB885" s="87"/>
      <c r="AC885" s="87"/>
      <c r="AD885" s="87"/>
      <c r="AE885" s="87"/>
      <c r="AF885" s="87"/>
      <c r="AG885" s="87"/>
      <c r="AH885" s="33"/>
    </row>
    <row r="886" customFormat="false" ht="12.75" hidden="false" customHeight="true" outlineLevel="0" collapsed="false">
      <c r="A886" s="87"/>
      <c r="B886" s="87"/>
      <c r="C886" s="88"/>
      <c r="D886" s="87"/>
      <c r="E886" s="87"/>
      <c r="F886" s="87"/>
      <c r="G886" s="87"/>
      <c r="H886" s="87"/>
      <c r="I886" s="87"/>
      <c r="J886" s="87"/>
      <c r="K886" s="87"/>
      <c r="L886" s="87"/>
      <c r="M886" s="87"/>
      <c r="N886" s="87"/>
      <c r="O886" s="87"/>
      <c r="P886" s="87"/>
      <c r="Q886" s="87"/>
      <c r="R886" s="87"/>
      <c r="S886" s="87"/>
      <c r="T886" s="87"/>
      <c r="U886" s="87"/>
      <c r="V886" s="87"/>
      <c r="W886" s="87"/>
      <c r="X886" s="87"/>
      <c r="Y886" s="87"/>
      <c r="Z886" s="87"/>
      <c r="AA886" s="87"/>
      <c r="AB886" s="87"/>
      <c r="AC886" s="87"/>
      <c r="AD886" s="87"/>
      <c r="AE886" s="87"/>
      <c r="AF886" s="87"/>
      <c r="AG886" s="87"/>
      <c r="AH886" s="33"/>
    </row>
    <row r="887" customFormat="false" ht="12.75" hidden="false" customHeight="true" outlineLevel="0" collapsed="false">
      <c r="A887" s="87"/>
      <c r="B887" s="87"/>
      <c r="C887" s="88"/>
      <c r="D887" s="87"/>
      <c r="E887" s="87"/>
      <c r="F887" s="87"/>
      <c r="G887" s="87"/>
      <c r="H887" s="87"/>
      <c r="I887" s="87"/>
      <c r="J887" s="87"/>
      <c r="K887" s="87"/>
      <c r="L887" s="87"/>
      <c r="M887" s="87"/>
      <c r="N887" s="87"/>
      <c r="O887" s="87"/>
      <c r="P887" s="87"/>
      <c r="Q887" s="87"/>
      <c r="R887" s="87"/>
      <c r="S887" s="87"/>
      <c r="T887" s="87"/>
      <c r="U887" s="87"/>
      <c r="V887" s="87"/>
      <c r="W887" s="87"/>
      <c r="X887" s="87"/>
      <c r="Y887" s="87"/>
      <c r="Z887" s="87"/>
      <c r="AA887" s="87"/>
      <c r="AB887" s="87"/>
      <c r="AC887" s="87"/>
      <c r="AD887" s="87"/>
      <c r="AE887" s="87"/>
      <c r="AF887" s="87"/>
      <c r="AG887" s="87"/>
      <c r="AH887" s="33"/>
    </row>
    <row r="888" customFormat="false" ht="12.75" hidden="false" customHeight="true" outlineLevel="0" collapsed="false">
      <c r="A888" s="87"/>
      <c r="B888" s="87"/>
      <c r="C888" s="88"/>
      <c r="D888" s="87"/>
      <c r="E888" s="87"/>
      <c r="F888" s="87"/>
      <c r="G888" s="87"/>
      <c r="H888" s="87"/>
      <c r="I888" s="87"/>
      <c r="J888" s="87"/>
      <c r="K888" s="87"/>
      <c r="L888" s="87"/>
      <c r="M888" s="87"/>
      <c r="N888" s="87"/>
      <c r="O888" s="87"/>
      <c r="P888" s="87"/>
      <c r="Q888" s="87"/>
      <c r="R888" s="87"/>
      <c r="S888" s="87"/>
      <c r="T888" s="87"/>
      <c r="U888" s="87"/>
      <c r="V888" s="87"/>
      <c r="W888" s="87"/>
      <c r="X888" s="87"/>
      <c r="Y888" s="87"/>
      <c r="Z888" s="87"/>
      <c r="AA888" s="87"/>
      <c r="AB888" s="87"/>
      <c r="AC888" s="87"/>
      <c r="AD888" s="87"/>
      <c r="AE888" s="87"/>
      <c r="AF888" s="87"/>
      <c r="AG888" s="87"/>
      <c r="AH888" s="33"/>
    </row>
    <row r="889" customFormat="false" ht="12.75" hidden="false" customHeight="true" outlineLevel="0" collapsed="false">
      <c r="A889" s="87"/>
      <c r="B889" s="87"/>
      <c r="C889" s="88"/>
      <c r="D889" s="87"/>
      <c r="E889" s="87"/>
      <c r="F889" s="87"/>
      <c r="G889" s="87"/>
      <c r="H889" s="87"/>
      <c r="I889" s="87"/>
      <c r="J889" s="87"/>
      <c r="K889" s="87"/>
      <c r="L889" s="87"/>
      <c r="M889" s="87"/>
      <c r="N889" s="87"/>
      <c r="O889" s="87"/>
      <c r="P889" s="87"/>
      <c r="Q889" s="87"/>
      <c r="R889" s="87"/>
      <c r="S889" s="87"/>
      <c r="T889" s="87"/>
      <c r="U889" s="87"/>
      <c r="V889" s="87"/>
      <c r="W889" s="87"/>
      <c r="X889" s="87"/>
      <c r="Y889" s="87"/>
      <c r="Z889" s="87"/>
      <c r="AA889" s="87"/>
      <c r="AB889" s="87"/>
      <c r="AC889" s="87"/>
      <c r="AD889" s="87"/>
      <c r="AE889" s="87"/>
      <c r="AF889" s="87"/>
      <c r="AG889" s="87"/>
      <c r="AH889" s="33"/>
    </row>
    <row r="890" customFormat="false" ht="12.75" hidden="false" customHeight="true" outlineLevel="0" collapsed="false">
      <c r="A890" s="87"/>
      <c r="B890" s="87"/>
      <c r="C890" s="88"/>
      <c r="D890" s="87"/>
      <c r="E890" s="87"/>
      <c r="F890" s="87"/>
      <c r="G890" s="87"/>
      <c r="H890" s="87"/>
      <c r="I890" s="87"/>
      <c r="J890" s="87"/>
      <c r="K890" s="87"/>
      <c r="L890" s="87"/>
      <c r="M890" s="87"/>
      <c r="N890" s="87"/>
      <c r="O890" s="87"/>
      <c r="P890" s="87"/>
      <c r="Q890" s="87"/>
      <c r="R890" s="87"/>
      <c r="S890" s="87"/>
      <c r="T890" s="87"/>
      <c r="U890" s="87"/>
      <c r="V890" s="87"/>
      <c r="W890" s="87"/>
      <c r="X890" s="87"/>
      <c r="Y890" s="87"/>
      <c r="Z890" s="87"/>
      <c r="AA890" s="87"/>
      <c r="AB890" s="87"/>
      <c r="AC890" s="87"/>
      <c r="AD890" s="87"/>
      <c r="AE890" s="87"/>
      <c r="AF890" s="87"/>
      <c r="AG890" s="87"/>
      <c r="AH890" s="33"/>
    </row>
    <row r="891" customFormat="false" ht="12.75" hidden="false" customHeight="true" outlineLevel="0" collapsed="false">
      <c r="A891" s="87"/>
      <c r="B891" s="87"/>
      <c r="C891" s="88"/>
      <c r="D891" s="87"/>
      <c r="E891" s="87"/>
      <c r="F891" s="87"/>
      <c r="G891" s="87"/>
      <c r="H891" s="87"/>
      <c r="I891" s="87"/>
      <c r="J891" s="87"/>
      <c r="K891" s="87"/>
      <c r="L891" s="87"/>
      <c r="M891" s="87"/>
      <c r="N891" s="87"/>
      <c r="O891" s="87"/>
      <c r="P891" s="87"/>
      <c r="Q891" s="87"/>
      <c r="R891" s="87"/>
      <c r="S891" s="87"/>
      <c r="T891" s="87"/>
      <c r="U891" s="87"/>
      <c r="V891" s="87"/>
      <c r="W891" s="87"/>
      <c r="X891" s="87"/>
      <c r="Y891" s="87"/>
      <c r="Z891" s="87"/>
      <c r="AA891" s="87"/>
      <c r="AB891" s="87"/>
      <c r="AC891" s="87"/>
      <c r="AD891" s="87"/>
      <c r="AE891" s="87"/>
      <c r="AF891" s="87"/>
      <c r="AG891" s="87"/>
      <c r="AH891" s="33"/>
    </row>
    <row r="892" customFormat="false" ht="12.75" hidden="false" customHeight="true" outlineLevel="0" collapsed="false">
      <c r="A892" s="87"/>
      <c r="B892" s="87"/>
      <c r="C892" s="88"/>
      <c r="D892" s="87"/>
      <c r="E892" s="87"/>
      <c r="F892" s="87"/>
      <c r="G892" s="87"/>
      <c r="H892" s="87"/>
      <c r="I892" s="87"/>
      <c r="J892" s="87"/>
      <c r="K892" s="87"/>
      <c r="L892" s="87"/>
      <c r="M892" s="87"/>
      <c r="N892" s="87"/>
      <c r="O892" s="87"/>
      <c r="P892" s="87"/>
      <c r="Q892" s="87"/>
      <c r="R892" s="87"/>
      <c r="S892" s="87"/>
      <c r="T892" s="87"/>
      <c r="U892" s="87"/>
      <c r="V892" s="87"/>
      <c r="W892" s="87"/>
      <c r="X892" s="87"/>
      <c r="Y892" s="87"/>
      <c r="Z892" s="87"/>
      <c r="AA892" s="87"/>
      <c r="AB892" s="87"/>
      <c r="AC892" s="87"/>
      <c r="AD892" s="87"/>
      <c r="AE892" s="87"/>
      <c r="AF892" s="87"/>
      <c r="AG892" s="87"/>
      <c r="AH892" s="33"/>
    </row>
    <row r="893" customFormat="false" ht="12.75" hidden="false" customHeight="true" outlineLevel="0" collapsed="false">
      <c r="A893" s="87"/>
      <c r="B893" s="87"/>
      <c r="C893" s="88"/>
      <c r="D893" s="87"/>
      <c r="E893" s="87"/>
      <c r="F893" s="87"/>
      <c r="G893" s="87"/>
      <c r="H893" s="87"/>
      <c r="I893" s="87"/>
      <c r="J893" s="87"/>
      <c r="K893" s="87"/>
      <c r="L893" s="87"/>
      <c r="M893" s="87"/>
      <c r="N893" s="87"/>
      <c r="O893" s="87"/>
      <c r="P893" s="87"/>
      <c r="Q893" s="87"/>
      <c r="R893" s="87"/>
      <c r="S893" s="87"/>
      <c r="T893" s="87"/>
      <c r="U893" s="87"/>
      <c r="V893" s="87"/>
      <c r="W893" s="87"/>
      <c r="X893" s="87"/>
      <c r="Y893" s="87"/>
      <c r="Z893" s="87"/>
      <c r="AA893" s="87"/>
      <c r="AB893" s="87"/>
      <c r="AC893" s="87"/>
      <c r="AD893" s="87"/>
      <c r="AE893" s="87"/>
      <c r="AF893" s="87"/>
      <c r="AG893" s="87"/>
      <c r="AH893" s="33"/>
    </row>
    <row r="894" customFormat="false" ht="12.75" hidden="false" customHeight="true" outlineLevel="0" collapsed="false">
      <c r="A894" s="87"/>
      <c r="B894" s="87"/>
      <c r="C894" s="88"/>
      <c r="D894" s="87"/>
      <c r="E894" s="87"/>
      <c r="F894" s="87"/>
      <c r="G894" s="87"/>
      <c r="H894" s="87"/>
      <c r="I894" s="87"/>
      <c r="J894" s="87"/>
      <c r="K894" s="87"/>
      <c r="L894" s="87"/>
      <c r="M894" s="87"/>
      <c r="N894" s="87"/>
      <c r="O894" s="87"/>
      <c r="P894" s="87"/>
      <c r="Q894" s="87"/>
      <c r="R894" s="87"/>
      <c r="S894" s="87"/>
      <c r="T894" s="87"/>
      <c r="U894" s="87"/>
      <c r="V894" s="87"/>
      <c r="W894" s="87"/>
      <c r="X894" s="87"/>
      <c r="Y894" s="87"/>
      <c r="Z894" s="87"/>
      <c r="AA894" s="87"/>
      <c r="AB894" s="87"/>
      <c r="AC894" s="87"/>
      <c r="AD894" s="87"/>
      <c r="AE894" s="87"/>
      <c r="AF894" s="87"/>
      <c r="AG894" s="87"/>
      <c r="AH894" s="33"/>
    </row>
    <row r="895" customFormat="false" ht="12.75" hidden="false" customHeight="true" outlineLevel="0" collapsed="false">
      <c r="A895" s="87"/>
      <c r="B895" s="87"/>
      <c r="C895" s="88"/>
      <c r="D895" s="87"/>
      <c r="E895" s="87"/>
      <c r="F895" s="87"/>
      <c r="G895" s="87"/>
      <c r="H895" s="87"/>
      <c r="I895" s="87"/>
      <c r="J895" s="87"/>
      <c r="K895" s="87"/>
      <c r="L895" s="87"/>
      <c r="M895" s="87"/>
      <c r="N895" s="87"/>
      <c r="O895" s="87"/>
      <c r="P895" s="87"/>
      <c r="Q895" s="87"/>
      <c r="R895" s="87"/>
      <c r="S895" s="87"/>
      <c r="T895" s="87"/>
      <c r="U895" s="87"/>
      <c r="V895" s="87"/>
      <c r="W895" s="87"/>
      <c r="X895" s="87"/>
      <c r="Y895" s="87"/>
      <c r="Z895" s="87"/>
      <c r="AA895" s="87"/>
      <c r="AB895" s="87"/>
      <c r="AC895" s="87"/>
      <c r="AD895" s="87"/>
      <c r="AE895" s="87"/>
      <c r="AF895" s="87"/>
      <c r="AG895" s="87"/>
      <c r="AH895" s="33"/>
    </row>
    <row r="896" customFormat="false" ht="12.75" hidden="false" customHeight="true" outlineLevel="0" collapsed="false">
      <c r="A896" s="87"/>
      <c r="B896" s="87"/>
      <c r="C896" s="88"/>
      <c r="D896" s="87"/>
      <c r="E896" s="87"/>
      <c r="F896" s="87"/>
      <c r="G896" s="87"/>
      <c r="H896" s="87"/>
      <c r="I896" s="87"/>
      <c r="J896" s="87"/>
      <c r="K896" s="87"/>
      <c r="L896" s="87"/>
      <c r="M896" s="87"/>
      <c r="N896" s="87"/>
      <c r="O896" s="87"/>
      <c r="P896" s="87"/>
      <c r="Q896" s="87"/>
      <c r="R896" s="87"/>
      <c r="S896" s="87"/>
      <c r="T896" s="87"/>
      <c r="U896" s="87"/>
      <c r="V896" s="87"/>
      <c r="W896" s="87"/>
      <c r="X896" s="87"/>
      <c r="Y896" s="87"/>
      <c r="Z896" s="87"/>
      <c r="AA896" s="87"/>
      <c r="AB896" s="87"/>
      <c r="AC896" s="87"/>
      <c r="AD896" s="87"/>
      <c r="AE896" s="87"/>
      <c r="AF896" s="87"/>
      <c r="AG896" s="87"/>
      <c r="AH896" s="33"/>
    </row>
    <row r="897" customFormat="false" ht="12.75" hidden="false" customHeight="true" outlineLevel="0" collapsed="false">
      <c r="A897" s="87"/>
      <c r="B897" s="87"/>
      <c r="C897" s="88"/>
      <c r="D897" s="87"/>
      <c r="E897" s="87"/>
      <c r="F897" s="87"/>
      <c r="G897" s="87"/>
      <c r="H897" s="87"/>
      <c r="I897" s="87"/>
      <c r="J897" s="87"/>
      <c r="K897" s="87"/>
      <c r="L897" s="87"/>
      <c r="M897" s="87"/>
      <c r="N897" s="87"/>
      <c r="O897" s="87"/>
      <c r="P897" s="87"/>
      <c r="Q897" s="87"/>
      <c r="R897" s="87"/>
      <c r="S897" s="87"/>
      <c r="T897" s="87"/>
      <c r="U897" s="87"/>
      <c r="V897" s="87"/>
      <c r="W897" s="87"/>
      <c r="X897" s="87"/>
      <c r="Y897" s="87"/>
      <c r="Z897" s="87"/>
      <c r="AA897" s="87"/>
      <c r="AB897" s="87"/>
      <c r="AC897" s="87"/>
      <c r="AD897" s="87"/>
      <c r="AE897" s="87"/>
      <c r="AF897" s="87"/>
      <c r="AG897" s="87"/>
      <c r="AH897" s="33"/>
    </row>
    <row r="898" customFormat="false" ht="12.75" hidden="false" customHeight="true" outlineLevel="0" collapsed="false">
      <c r="A898" s="87"/>
      <c r="B898" s="87"/>
      <c r="C898" s="88"/>
      <c r="D898" s="87"/>
      <c r="E898" s="87"/>
      <c r="F898" s="87"/>
      <c r="G898" s="87"/>
      <c r="H898" s="87"/>
      <c r="I898" s="87"/>
      <c r="J898" s="87"/>
      <c r="K898" s="87"/>
      <c r="L898" s="87"/>
      <c r="M898" s="87"/>
      <c r="N898" s="87"/>
      <c r="O898" s="87"/>
      <c r="P898" s="87"/>
      <c r="Q898" s="87"/>
      <c r="R898" s="87"/>
      <c r="S898" s="87"/>
      <c r="T898" s="87"/>
      <c r="U898" s="87"/>
      <c r="V898" s="87"/>
      <c r="W898" s="87"/>
      <c r="X898" s="87"/>
      <c r="Y898" s="87"/>
      <c r="Z898" s="87"/>
      <c r="AA898" s="87"/>
      <c r="AB898" s="87"/>
      <c r="AC898" s="87"/>
      <c r="AD898" s="87"/>
      <c r="AE898" s="87"/>
      <c r="AF898" s="87"/>
      <c r="AG898" s="87"/>
      <c r="AH898" s="33"/>
    </row>
    <row r="899" customFormat="false" ht="12.75" hidden="false" customHeight="true" outlineLevel="0" collapsed="false">
      <c r="A899" s="87"/>
      <c r="B899" s="87"/>
      <c r="C899" s="88"/>
      <c r="D899" s="87"/>
      <c r="E899" s="87"/>
      <c r="F899" s="87"/>
      <c r="G899" s="87"/>
      <c r="H899" s="87"/>
      <c r="I899" s="87"/>
      <c r="J899" s="87"/>
      <c r="K899" s="87"/>
      <c r="L899" s="87"/>
      <c r="M899" s="87"/>
      <c r="N899" s="87"/>
      <c r="O899" s="87"/>
      <c r="P899" s="87"/>
      <c r="Q899" s="87"/>
      <c r="R899" s="87"/>
      <c r="S899" s="87"/>
      <c r="T899" s="87"/>
      <c r="U899" s="87"/>
      <c r="V899" s="87"/>
      <c r="W899" s="87"/>
      <c r="X899" s="87"/>
      <c r="Y899" s="87"/>
      <c r="Z899" s="87"/>
      <c r="AA899" s="87"/>
      <c r="AB899" s="87"/>
      <c r="AC899" s="87"/>
      <c r="AD899" s="87"/>
      <c r="AE899" s="87"/>
      <c r="AF899" s="87"/>
      <c r="AG899" s="87"/>
      <c r="AH899" s="33"/>
    </row>
    <row r="900" customFormat="false" ht="12.75" hidden="false" customHeight="true" outlineLevel="0" collapsed="false">
      <c r="A900" s="87"/>
      <c r="B900" s="87"/>
      <c r="C900" s="88"/>
      <c r="D900" s="87"/>
      <c r="E900" s="87"/>
      <c r="F900" s="87"/>
      <c r="G900" s="87"/>
      <c r="H900" s="87"/>
      <c r="I900" s="87"/>
      <c r="J900" s="87"/>
      <c r="K900" s="87"/>
      <c r="L900" s="87"/>
      <c r="M900" s="87"/>
      <c r="N900" s="87"/>
      <c r="O900" s="87"/>
      <c r="P900" s="87"/>
      <c r="Q900" s="87"/>
      <c r="R900" s="87"/>
      <c r="S900" s="87"/>
      <c r="T900" s="87"/>
      <c r="U900" s="87"/>
      <c r="V900" s="87"/>
      <c r="W900" s="87"/>
      <c r="X900" s="87"/>
      <c r="Y900" s="87"/>
      <c r="Z900" s="87"/>
      <c r="AA900" s="87"/>
      <c r="AB900" s="87"/>
      <c r="AC900" s="87"/>
      <c r="AD900" s="87"/>
      <c r="AE900" s="87"/>
      <c r="AF900" s="87"/>
      <c r="AG900" s="87"/>
      <c r="AH900" s="33"/>
    </row>
    <row r="901" customFormat="false" ht="12.75" hidden="false" customHeight="true" outlineLevel="0" collapsed="false">
      <c r="A901" s="87"/>
      <c r="B901" s="87"/>
      <c r="C901" s="88"/>
      <c r="D901" s="87"/>
      <c r="E901" s="87"/>
      <c r="F901" s="87"/>
      <c r="G901" s="87"/>
      <c r="H901" s="87"/>
      <c r="I901" s="87"/>
      <c r="J901" s="87"/>
      <c r="K901" s="87"/>
      <c r="L901" s="87"/>
      <c r="M901" s="87"/>
      <c r="N901" s="87"/>
      <c r="O901" s="87"/>
      <c r="P901" s="87"/>
      <c r="Q901" s="87"/>
      <c r="R901" s="87"/>
      <c r="S901" s="87"/>
      <c r="T901" s="87"/>
      <c r="U901" s="87"/>
      <c r="V901" s="87"/>
      <c r="W901" s="87"/>
      <c r="X901" s="87"/>
      <c r="Y901" s="87"/>
      <c r="Z901" s="87"/>
      <c r="AA901" s="87"/>
      <c r="AB901" s="87"/>
      <c r="AC901" s="87"/>
      <c r="AD901" s="87"/>
      <c r="AE901" s="87"/>
      <c r="AF901" s="87"/>
      <c r="AG901" s="87"/>
      <c r="AH901" s="33"/>
    </row>
    <row r="902" customFormat="false" ht="12.75" hidden="false" customHeight="true" outlineLevel="0" collapsed="false">
      <c r="A902" s="87"/>
      <c r="B902" s="87"/>
      <c r="C902" s="88"/>
      <c r="D902" s="87"/>
      <c r="E902" s="87"/>
      <c r="F902" s="87"/>
      <c r="G902" s="87"/>
      <c r="H902" s="87"/>
      <c r="I902" s="87"/>
      <c r="J902" s="87"/>
      <c r="K902" s="87"/>
      <c r="L902" s="87"/>
      <c r="M902" s="87"/>
      <c r="N902" s="87"/>
      <c r="O902" s="87"/>
      <c r="P902" s="87"/>
      <c r="Q902" s="87"/>
      <c r="R902" s="87"/>
      <c r="S902" s="87"/>
      <c r="T902" s="87"/>
      <c r="U902" s="87"/>
      <c r="V902" s="87"/>
      <c r="W902" s="87"/>
      <c r="X902" s="87"/>
      <c r="Y902" s="87"/>
      <c r="Z902" s="87"/>
      <c r="AA902" s="87"/>
      <c r="AB902" s="87"/>
      <c r="AC902" s="87"/>
      <c r="AD902" s="87"/>
      <c r="AE902" s="87"/>
      <c r="AF902" s="87"/>
      <c r="AG902" s="87"/>
      <c r="AH902" s="33"/>
    </row>
    <row r="903" customFormat="false" ht="12.75" hidden="false" customHeight="true" outlineLevel="0" collapsed="false">
      <c r="A903" s="87"/>
      <c r="B903" s="87"/>
      <c r="C903" s="88"/>
      <c r="D903" s="87"/>
      <c r="E903" s="87"/>
      <c r="F903" s="87"/>
      <c r="G903" s="87"/>
      <c r="H903" s="87"/>
      <c r="I903" s="87"/>
      <c r="J903" s="87"/>
      <c r="K903" s="87"/>
      <c r="L903" s="87"/>
      <c r="M903" s="87"/>
      <c r="N903" s="87"/>
      <c r="O903" s="87"/>
      <c r="P903" s="87"/>
      <c r="Q903" s="87"/>
      <c r="R903" s="87"/>
      <c r="S903" s="87"/>
      <c r="T903" s="87"/>
      <c r="U903" s="87"/>
      <c r="V903" s="87"/>
      <c r="W903" s="87"/>
      <c r="X903" s="87"/>
      <c r="Y903" s="87"/>
      <c r="Z903" s="87"/>
      <c r="AA903" s="87"/>
      <c r="AB903" s="87"/>
      <c r="AC903" s="87"/>
      <c r="AD903" s="87"/>
      <c r="AE903" s="87"/>
      <c r="AF903" s="87"/>
      <c r="AG903" s="87"/>
      <c r="AH903" s="33"/>
    </row>
    <row r="904" customFormat="false" ht="12.75" hidden="false" customHeight="true" outlineLevel="0" collapsed="false">
      <c r="A904" s="87"/>
      <c r="B904" s="87"/>
      <c r="C904" s="88"/>
      <c r="D904" s="87"/>
      <c r="E904" s="87"/>
      <c r="F904" s="87"/>
      <c r="G904" s="87"/>
      <c r="H904" s="87"/>
      <c r="I904" s="87"/>
      <c r="J904" s="87"/>
      <c r="K904" s="87"/>
      <c r="L904" s="87"/>
      <c r="M904" s="87"/>
      <c r="N904" s="87"/>
      <c r="O904" s="87"/>
      <c r="P904" s="87"/>
      <c r="Q904" s="87"/>
      <c r="R904" s="87"/>
      <c r="S904" s="87"/>
      <c r="T904" s="87"/>
      <c r="U904" s="87"/>
      <c r="V904" s="87"/>
      <c r="W904" s="87"/>
      <c r="X904" s="87"/>
      <c r="Y904" s="87"/>
      <c r="Z904" s="87"/>
      <c r="AA904" s="87"/>
      <c r="AB904" s="87"/>
      <c r="AC904" s="87"/>
      <c r="AD904" s="87"/>
      <c r="AE904" s="87"/>
      <c r="AF904" s="87"/>
      <c r="AG904" s="87"/>
      <c r="AH904" s="33"/>
    </row>
    <row r="905" customFormat="false" ht="12.75" hidden="false" customHeight="true" outlineLevel="0" collapsed="false">
      <c r="A905" s="87"/>
      <c r="B905" s="87"/>
      <c r="C905" s="88"/>
      <c r="D905" s="87"/>
      <c r="E905" s="87"/>
      <c r="F905" s="87"/>
      <c r="G905" s="87"/>
      <c r="H905" s="87"/>
      <c r="I905" s="87"/>
      <c r="J905" s="87"/>
      <c r="K905" s="87"/>
      <c r="L905" s="87"/>
      <c r="M905" s="87"/>
      <c r="N905" s="87"/>
      <c r="O905" s="87"/>
      <c r="P905" s="87"/>
      <c r="Q905" s="87"/>
      <c r="R905" s="87"/>
      <c r="S905" s="87"/>
      <c r="T905" s="87"/>
      <c r="U905" s="87"/>
      <c r="V905" s="87"/>
      <c r="W905" s="87"/>
      <c r="X905" s="87"/>
      <c r="Y905" s="87"/>
      <c r="Z905" s="87"/>
      <c r="AA905" s="87"/>
      <c r="AB905" s="87"/>
      <c r="AC905" s="87"/>
      <c r="AD905" s="87"/>
      <c r="AE905" s="87"/>
      <c r="AF905" s="87"/>
      <c r="AG905" s="87"/>
      <c r="AH905" s="33"/>
    </row>
    <row r="906" customFormat="false" ht="12.75" hidden="false" customHeight="true" outlineLevel="0" collapsed="false">
      <c r="A906" s="87"/>
      <c r="B906" s="87"/>
      <c r="C906" s="88"/>
      <c r="D906" s="87"/>
      <c r="E906" s="87"/>
      <c r="F906" s="87"/>
      <c r="G906" s="87"/>
      <c r="H906" s="87"/>
      <c r="I906" s="87"/>
      <c r="J906" s="87"/>
      <c r="K906" s="87"/>
      <c r="L906" s="87"/>
      <c r="M906" s="87"/>
      <c r="N906" s="87"/>
      <c r="O906" s="87"/>
      <c r="P906" s="87"/>
      <c r="Q906" s="87"/>
      <c r="R906" s="87"/>
      <c r="S906" s="87"/>
      <c r="T906" s="87"/>
      <c r="U906" s="87"/>
      <c r="V906" s="87"/>
      <c r="W906" s="87"/>
      <c r="X906" s="87"/>
      <c r="Y906" s="87"/>
      <c r="Z906" s="87"/>
      <c r="AA906" s="87"/>
      <c r="AB906" s="87"/>
      <c r="AC906" s="87"/>
      <c r="AD906" s="87"/>
      <c r="AE906" s="87"/>
      <c r="AF906" s="87"/>
      <c r="AG906" s="87"/>
      <c r="AH906" s="33"/>
    </row>
    <row r="907" customFormat="false" ht="12.75" hidden="false" customHeight="true" outlineLevel="0" collapsed="false">
      <c r="A907" s="87"/>
      <c r="B907" s="87"/>
      <c r="C907" s="88"/>
      <c r="D907" s="87"/>
      <c r="E907" s="87"/>
      <c r="F907" s="87"/>
      <c r="G907" s="87"/>
      <c r="H907" s="87"/>
      <c r="I907" s="87"/>
      <c r="J907" s="87"/>
      <c r="K907" s="87"/>
      <c r="L907" s="87"/>
      <c r="M907" s="87"/>
      <c r="N907" s="87"/>
      <c r="O907" s="87"/>
      <c r="P907" s="87"/>
      <c r="Q907" s="87"/>
      <c r="R907" s="87"/>
      <c r="S907" s="87"/>
      <c r="T907" s="87"/>
      <c r="U907" s="87"/>
      <c r="V907" s="87"/>
      <c r="W907" s="87"/>
      <c r="X907" s="87"/>
      <c r="Y907" s="87"/>
      <c r="Z907" s="87"/>
      <c r="AA907" s="87"/>
      <c r="AB907" s="87"/>
      <c r="AC907" s="87"/>
      <c r="AD907" s="87"/>
      <c r="AE907" s="87"/>
      <c r="AF907" s="87"/>
      <c r="AG907" s="87"/>
      <c r="AH907" s="33"/>
    </row>
    <row r="908" customFormat="false" ht="12.75" hidden="false" customHeight="true" outlineLevel="0" collapsed="false">
      <c r="A908" s="87"/>
      <c r="B908" s="87"/>
      <c r="C908" s="88"/>
      <c r="D908" s="87"/>
      <c r="E908" s="87"/>
      <c r="F908" s="87"/>
      <c r="G908" s="87"/>
      <c r="H908" s="87"/>
      <c r="I908" s="87"/>
      <c r="J908" s="87"/>
      <c r="K908" s="87"/>
      <c r="L908" s="87"/>
      <c r="M908" s="87"/>
      <c r="N908" s="87"/>
      <c r="O908" s="87"/>
      <c r="P908" s="87"/>
      <c r="Q908" s="87"/>
      <c r="R908" s="87"/>
      <c r="S908" s="87"/>
      <c r="T908" s="87"/>
      <c r="U908" s="87"/>
      <c r="V908" s="87"/>
      <c r="W908" s="87"/>
      <c r="X908" s="87"/>
      <c r="Y908" s="87"/>
      <c r="Z908" s="87"/>
      <c r="AA908" s="87"/>
      <c r="AB908" s="87"/>
      <c r="AC908" s="87"/>
      <c r="AD908" s="87"/>
      <c r="AE908" s="87"/>
      <c r="AF908" s="87"/>
      <c r="AG908" s="87"/>
      <c r="AH908" s="33"/>
    </row>
    <row r="909" customFormat="false" ht="12.75" hidden="false" customHeight="true" outlineLevel="0" collapsed="false">
      <c r="A909" s="87"/>
      <c r="B909" s="87"/>
      <c r="C909" s="88"/>
      <c r="D909" s="87"/>
      <c r="E909" s="87"/>
      <c r="F909" s="87"/>
      <c r="G909" s="87"/>
      <c r="H909" s="87"/>
      <c r="I909" s="87"/>
      <c r="J909" s="87"/>
      <c r="K909" s="87"/>
      <c r="L909" s="87"/>
      <c r="M909" s="87"/>
      <c r="N909" s="87"/>
      <c r="O909" s="87"/>
      <c r="P909" s="87"/>
      <c r="Q909" s="87"/>
      <c r="R909" s="87"/>
      <c r="S909" s="87"/>
      <c r="T909" s="87"/>
      <c r="U909" s="87"/>
      <c r="V909" s="87"/>
      <c r="W909" s="87"/>
      <c r="X909" s="87"/>
      <c r="Y909" s="87"/>
      <c r="Z909" s="87"/>
      <c r="AA909" s="87"/>
      <c r="AB909" s="87"/>
      <c r="AC909" s="87"/>
      <c r="AD909" s="87"/>
      <c r="AE909" s="87"/>
      <c r="AF909" s="87"/>
      <c r="AG909" s="87"/>
      <c r="AH909" s="33"/>
    </row>
    <row r="910" customFormat="false" ht="12.75" hidden="false" customHeight="true" outlineLevel="0" collapsed="false">
      <c r="A910" s="87"/>
      <c r="B910" s="87"/>
      <c r="C910" s="88"/>
      <c r="D910" s="87"/>
      <c r="E910" s="87"/>
      <c r="F910" s="87"/>
      <c r="G910" s="87"/>
      <c r="H910" s="87"/>
      <c r="I910" s="87"/>
      <c r="J910" s="87"/>
      <c r="K910" s="87"/>
      <c r="L910" s="87"/>
      <c r="M910" s="87"/>
      <c r="N910" s="87"/>
      <c r="O910" s="87"/>
      <c r="P910" s="87"/>
      <c r="Q910" s="87"/>
      <c r="R910" s="87"/>
      <c r="S910" s="87"/>
      <c r="T910" s="87"/>
      <c r="U910" s="87"/>
      <c r="V910" s="87"/>
      <c r="W910" s="87"/>
      <c r="X910" s="87"/>
      <c r="Y910" s="87"/>
      <c r="Z910" s="87"/>
      <c r="AA910" s="87"/>
      <c r="AB910" s="87"/>
      <c r="AC910" s="87"/>
      <c r="AD910" s="87"/>
      <c r="AE910" s="87"/>
      <c r="AF910" s="87"/>
      <c r="AG910" s="87"/>
      <c r="AH910" s="33"/>
    </row>
    <row r="911" customFormat="false" ht="12.75" hidden="false" customHeight="true" outlineLevel="0" collapsed="false">
      <c r="A911" s="87"/>
      <c r="B911" s="87"/>
      <c r="C911" s="88"/>
      <c r="D911" s="87"/>
      <c r="E911" s="87"/>
      <c r="F911" s="87"/>
      <c r="G911" s="87"/>
      <c r="H911" s="87"/>
      <c r="I911" s="87"/>
      <c r="J911" s="87"/>
      <c r="K911" s="87"/>
      <c r="L911" s="87"/>
      <c r="M911" s="87"/>
      <c r="N911" s="87"/>
      <c r="O911" s="87"/>
      <c r="P911" s="87"/>
      <c r="Q911" s="87"/>
      <c r="R911" s="87"/>
      <c r="S911" s="87"/>
      <c r="T911" s="87"/>
      <c r="U911" s="87"/>
      <c r="V911" s="87"/>
      <c r="W911" s="87"/>
      <c r="X911" s="87"/>
      <c r="Y911" s="87"/>
      <c r="Z911" s="87"/>
      <c r="AA911" s="87"/>
      <c r="AB911" s="87"/>
      <c r="AC911" s="87"/>
      <c r="AD911" s="87"/>
      <c r="AE911" s="87"/>
      <c r="AF911" s="87"/>
      <c r="AG911" s="87"/>
      <c r="AH911" s="33"/>
    </row>
    <row r="912" customFormat="false" ht="12.75" hidden="false" customHeight="true" outlineLevel="0" collapsed="false">
      <c r="A912" s="87"/>
      <c r="B912" s="87"/>
      <c r="C912" s="88"/>
      <c r="D912" s="87"/>
      <c r="E912" s="87"/>
      <c r="F912" s="87"/>
      <c r="G912" s="87"/>
      <c r="H912" s="87"/>
      <c r="I912" s="87"/>
      <c r="J912" s="87"/>
      <c r="K912" s="87"/>
      <c r="L912" s="87"/>
      <c r="M912" s="87"/>
      <c r="N912" s="87"/>
      <c r="O912" s="87"/>
      <c r="P912" s="87"/>
      <c r="Q912" s="87"/>
      <c r="R912" s="87"/>
      <c r="S912" s="87"/>
      <c r="T912" s="87"/>
      <c r="U912" s="87"/>
      <c r="V912" s="87"/>
      <c r="W912" s="87"/>
      <c r="X912" s="87"/>
      <c r="Y912" s="87"/>
      <c r="Z912" s="87"/>
      <c r="AA912" s="87"/>
      <c r="AB912" s="87"/>
      <c r="AC912" s="87"/>
      <c r="AD912" s="87"/>
      <c r="AE912" s="87"/>
      <c r="AF912" s="87"/>
      <c r="AG912" s="87"/>
      <c r="AH912" s="33"/>
    </row>
    <row r="913" customFormat="false" ht="12.75" hidden="false" customHeight="true" outlineLevel="0" collapsed="false">
      <c r="A913" s="87"/>
      <c r="B913" s="87"/>
      <c r="C913" s="88"/>
      <c r="D913" s="87"/>
      <c r="E913" s="87"/>
      <c r="F913" s="87"/>
      <c r="G913" s="87"/>
      <c r="H913" s="87"/>
      <c r="I913" s="87"/>
      <c r="J913" s="87"/>
      <c r="K913" s="87"/>
      <c r="L913" s="87"/>
      <c r="M913" s="87"/>
      <c r="N913" s="87"/>
      <c r="O913" s="87"/>
      <c r="P913" s="87"/>
      <c r="Q913" s="87"/>
      <c r="R913" s="87"/>
      <c r="S913" s="87"/>
      <c r="T913" s="87"/>
      <c r="U913" s="87"/>
      <c r="V913" s="87"/>
      <c r="W913" s="87"/>
      <c r="X913" s="87"/>
      <c r="Y913" s="87"/>
      <c r="Z913" s="87"/>
      <c r="AA913" s="87"/>
      <c r="AB913" s="87"/>
      <c r="AC913" s="87"/>
      <c r="AD913" s="87"/>
      <c r="AE913" s="87"/>
      <c r="AF913" s="87"/>
      <c r="AG913" s="87"/>
      <c r="AH913" s="33"/>
    </row>
    <row r="914" customFormat="false" ht="12.75" hidden="false" customHeight="true" outlineLevel="0" collapsed="false">
      <c r="A914" s="87"/>
      <c r="B914" s="87"/>
      <c r="C914" s="88"/>
      <c r="D914" s="87"/>
      <c r="E914" s="87"/>
      <c r="F914" s="87"/>
      <c r="G914" s="87"/>
      <c r="H914" s="87"/>
      <c r="I914" s="87"/>
      <c r="J914" s="87"/>
      <c r="K914" s="87"/>
      <c r="L914" s="87"/>
      <c r="M914" s="87"/>
      <c r="N914" s="87"/>
      <c r="O914" s="87"/>
      <c r="P914" s="87"/>
      <c r="Q914" s="87"/>
      <c r="R914" s="87"/>
      <c r="S914" s="87"/>
      <c r="T914" s="87"/>
      <c r="U914" s="87"/>
      <c r="V914" s="87"/>
      <c r="W914" s="87"/>
      <c r="X914" s="87"/>
      <c r="Y914" s="87"/>
      <c r="Z914" s="87"/>
      <c r="AA914" s="87"/>
      <c r="AB914" s="87"/>
      <c r="AC914" s="87"/>
      <c r="AD914" s="87"/>
      <c r="AE914" s="87"/>
      <c r="AF914" s="87"/>
      <c r="AG914" s="87"/>
      <c r="AH914" s="33"/>
    </row>
    <row r="915" customFormat="false" ht="12.75" hidden="false" customHeight="true" outlineLevel="0" collapsed="false">
      <c r="A915" s="87"/>
      <c r="B915" s="87"/>
      <c r="C915" s="88"/>
      <c r="D915" s="87"/>
      <c r="E915" s="87"/>
      <c r="F915" s="87"/>
      <c r="G915" s="87"/>
      <c r="H915" s="87"/>
      <c r="I915" s="87"/>
      <c r="J915" s="87"/>
      <c r="K915" s="87"/>
      <c r="L915" s="87"/>
      <c r="M915" s="87"/>
      <c r="N915" s="87"/>
      <c r="O915" s="87"/>
      <c r="P915" s="87"/>
      <c r="Q915" s="87"/>
      <c r="R915" s="87"/>
      <c r="S915" s="87"/>
      <c r="T915" s="87"/>
      <c r="U915" s="87"/>
      <c r="V915" s="87"/>
      <c r="W915" s="87"/>
      <c r="X915" s="87"/>
      <c r="Y915" s="87"/>
      <c r="Z915" s="87"/>
      <c r="AA915" s="87"/>
      <c r="AB915" s="87"/>
      <c r="AC915" s="87"/>
      <c r="AD915" s="87"/>
      <c r="AE915" s="87"/>
      <c r="AF915" s="87"/>
      <c r="AG915" s="87"/>
      <c r="AH915" s="33"/>
    </row>
    <row r="916" customFormat="false" ht="12.75" hidden="false" customHeight="true" outlineLevel="0" collapsed="false">
      <c r="A916" s="87"/>
      <c r="B916" s="87"/>
      <c r="C916" s="88"/>
      <c r="D916" s="87"/>
      <c r="E916" s="87"/>
      <c r="F916" s="87"/>
      <c r="G916" s="87"/>
      <c r="H916" s="87"/>
      <c r="I916" s="87"/>
      <c r="J916" s="87"/>
      <c r="K916" s="87"/>
      <c r="L916" s="87"/>
      <c r="M916" s="87"/>
      <c r="N916" s="87"/>
      <c r="O916" s="87"/>
      <c r="P916" s="87"/>
      <c r="Q916" s="87"/>
      <c r="R916" s="87"/>
      <c r="S916" s="87"/>
      <c r="T916" s="87"/>
      <c r="U916" s="87"/>
      <c r="V916" s="87"/>
      <c r="W916" s="87"/>
      <c r="X916" s="87"/>
      <c r="Y916" s="87"/>
      <c r="Z916" s="87"/>
      <c r="AA916" s="87"/>
      <c r="AB916" s="87"/>
      <c r="AC916" s="87"/>
      <c r="AD916" s="87"/>
      <c r="AE916" s="87"/>
      <c r="AF916" s="87"/>
      <c r="AG916" s="87"/>
      <c r="AH916" s="33"/>
    </row>
    <row r="917" customFormat="false" ht="12.75" hidden="false" customHeight="true" outlineLevel="0" collapsed="false">
      <c r="A917" s="87"/>
      <c r="B917" s="87"/>
      <c r="C917" s="88"/>
      <c r="D917" s="87"/>
      <c r="E917" s="87"/>
      <c r="F917" s="87"/>
      <c r="G917" s="87"/>
      <c r="H917" s="87"/>
      <c r="I917" s="87"/>
      <c r="J917" s="87"/>
      <c r="K917" s="87"/>
      <c r="L917" s="87"/>
      <c r="M917" s="87"/>
      <c r="N917" s="87"/>
      <c r="O917" s="87"/>
      <c r="P917" s="87"/>
      <c r="Q917" s="87"/>
      <c r="R917" s="87"/>
      <c r="S917" s="87"/>
      <c r="T917" s="87"/>
      <c r="U917" s="87"/>
      <c r="V917" s="87"/>
      <c r="W917" s="87"/>
      <c r="X917" s="87"/>
      <c r="Y917" s="87"/>
      <c r="Z917" s="87"/>
      <c r="AA917" s="87"/>
      <c r="AB917" s="87"/>
      <c r="AC917" s="87"/>
      <c r="AD917" s="87"/>
      <c r="AE917" s="87"/>
      <c r="AF917" s="87"/>
      <c r="AG917" s="87"/>
      <c r="AH917" s="33"/>
    </row>
    <row r="918" customFormat="false" ht="12.75" hidden="false" customHeight="true" outlineLevel="0" collapsed="false">
      <c r="A918" s="87"/>
      <c r="B918" s="87"/>
      <c r="C918" s="88"/>
      <c r="D918" s="87"/>
      <c r="E918" s="87"/>
      <c r="F918" s="87"/>
      <c r="G918" s="87"/>
      <c r="H918" s="87"/>
      <c r="I918" s="87"/>
      <c r="J918" s="87"/>
      <c r="K918" s="87"/>
      <c r="L918" s="87"/>
      <c r="M918" s="87"/>
      <c r="N918" s="87"/>
      <c r="O918" s="87"/>
      <c r="P918" s="87"/>
      <c r="Q918" s="87"/>
      <c r="R918" s="87"/>
      <c r="S918" s="87"/>
      <c r="T918" s="87"/>
      <c r="U918" s="87"/>
      <c r="V918" s="87"/>
      <c r="W918" s="87"/>
      <c r="X918" s="87"/>
      <c r="Y918" s="87"/>
      <c r="Z918" s="87"/>
      <c r="AA918" s="87"/>
      <c r="AB918" s="87"/>
      <c r="AC918" s="87"/>
      <c r="AD918" s="87"/>
      <c r="AE918" s="87"/>
      <c r="AF918" s="87"/>
      <c r="AG918" s="87"/>
      <c r="AH918" s="33"/>
    </row>
    <row r="919" customFormat="false" ht="12.75" hidden="false" customHeight="true" outlineLevel="0" collapsed="false">
      <c r="A919" s="87"/>
      <c r="B919" s="87"/>
      <c r="C919" s="88"/>
      <c r="D919" s="87"/>
      <c r="E919" s="87"/>
      <c r="F919" s="87"/>
      <c r="G919" s="87"/>
      <c r="H919" s="87"/>
      <c r="I919" s="87"/>
      <c r="J919" s="87"/>
      <c r="K919" s="87"/>
      <c r="L919" s="87"/>
      <c r="M919" s="87"/>
      <c r="N919" s="87"/>
      <c r="O919" s="87"/>
      <c r="P919" s="87"/>
      <c r="Q919" s="87"/>
      <c r="R919" s="87"/>
      <c r="S919" s="87"/>
      <c r="T919" s="87"/>
      <c r="U919" s="87"/>
      <c r="V919" s="87"/>
      <c r="W919" s="87"/>
      <c r="X919" s="87"/>
      <c r="Y919" s="87"/>
      <c r="Z919" s="87"/>
      <c r="AA919" s="87"/>
      <c r="AB919" s="87"/>
      <c r="AC919" s="87"/>
      <c r="AD919" s="87"/>
      <c r="AE919" s="87"/>
      <c r="AF919" s="87"/>
      <c r="AG919" s="87"/>
      <c r="AH919" s="33"/>
    </row>
    <row r="920" customFormat="false" ht="12.75" hidden="false" customHeight="true" outlineLevel="0" collapsed="false">
      <c r="A920" s="87"/>
      <c r="B920" s="87"/>
      <c r="C920" s="88"/>
      <c r="D920" s="87"/>
      <c r="E920" s="87"/>
      <c r="F920" s="87"/>
      <c r="G920" s="87"/>
      <c r="H920" s="87"/>
      <c r="I920" s="87"/>
      <c r="J920" s="87"/>
      <c r="K920" s="87"/>
      <c r="L920" s="87"/>
      <c r="M920" s="87"/>
      <c r="N920" s="87"/>
      <c r="O920" s="87"/>
      <c r="P920" s="87"/>
      <c r="Q920" s="87"/>
      <c r="R920" s="87"/>
      <c r="S920" s="87"/>
      <c r="T920" s="87"/>
      <c r="U920" s="87"/>
      <c r="V920" s="87"/>
      <c r="W920" s="87"/>
      <c r="X920" s="87"/>
      <c r="Y920" s="87"/>
      <c r="Z920" s="87"/>
      <c r="AA920" s="87"/>
      <c r="AB920" s="87"/>
      <c r="AC920" s="87"/>
      <c r="AD920" s="87"/>
      <c r="AE920" s="87"/>
      <c r="AF920" s="87"/>
      <c r="AG920" s="87"/>
      <c r="AH920" s="33"/>
    </row>
    <row r="921" customFormat="false" ht="12.75" hidden="false" customHeight="true" outlineLevel="0" collapsed="false">
      <c r="A921" s="87"/>
      <c r="B921" s="87"/>
      <c r="C921" s="88"/>
      <c r="D921" s="87"/>
      <c r="E921" s="87"/>
      <c r="F921" s="87"/>
      <c r="G921" s="87"/>
      <c r="H921" s="87"/>
      <c r="I921" s="87"/>
      <c r="J921" s="87"/>
      <c r="K921" s="87"/>
      <c r="L921" s="87"/>
      <c r="M921" s="87"/>
      <c r="N921" s="87"/>
      <c r="O921" s="87"/>
      <c r="P921" s="87"/>
      <c r="Q921" s="87"/>
      <c r="R921" s="87"/>
      <c r="S921" s="87"/>
      <c r="T921" s="87"/>
      <c r="U921" s="87"/>
      <c r="V921" s="87"/>
      <c r="W921" s="87"/>
      <c r="X921" s="87"/>
      <c r="Y921" s="87"/>
      <c r="Z921" s="87"/>
      <c r="AA921" s="87"/>
      <c r="AB921" s="87"/>
      <c r="AC921" s="87"/>
      <c r="AD921" s="87"/>
      <c r="AE921" s="87"/>
      <c r="AF921" s="87"/>
      <c r="AG921" s="87"/>
      <c r="AH921" s="33"/>
    </row>
    <row r="922" customFormat="false" ht="12.75" hidden="false" customHeight="true" outlineLevel="0" collapsed="false">
      <c r="A922" s="87"/>
      <c r="B922" s="87"/>
      <c r="C922" s="88"/>
      <c r="D922" s="87"/>
      <c r="E922" s="87"/>
      <c r="F922" s="87"/>
      <c r="G922" s="87"/>
      <c r="H922" s="87"/>
      <c r="I922" s="87"/>
      <c r="J922" s="87"/>
      <c r="K922" s="87"/>
      <c r="L922" s="87"/>
      <c r="M922" s="87"/>
      <c r="N922" s="87"/>
      <c r="O922" s="87"/>
      <c r="P922" s="87"/>
      <c r="Q922" s="87"/>
      <c r="R922" s="87"/>
      <c r="S922" s="87"/>
      <c r="T922" s="87"/>
      <c r="U922" s="87"/>
      <c r="V922" s="87"/>
      <c r="W922" s="87"/>
      <c r="X922" s="87"/>
      <c r="Y922" s="87"/>
      <c r="Z922" s="87"/>
      <c r="AA922" s="87"/>
      <c r="AB922" s="87"/>
      <c r="AC922" s="87"/>
      <c r="AD922" s="87"/>
      <c r="AE922" s="87"/>
      <c r="AF922" s="87"/>
      <c r="AG922" s="87"/>
      <c r="AH922" s="33"/>
    </row>
    <row r="923" customFormat="false" ht="12.75" hidden="false" customHeight="true" outlineLevel="0" collapsed="false">
      <c r="A923" s="87"/>
      <c r="B923" s="87"/>
      <c r="C923" s="88"/>
      <c r="D923" s="87"/>
      <c r="E923" s="87"/>
      <c r="F923" s="87"/>
      <c r="G923" s="87"/>
      <c r="H923" s="87"/>
      <c r="I923" s="87"/>
      <c r="J923" s="87"/>
      <c r="K923" s="87"/>
      <c r="L923" s="87"/>
      <c r="M923" s="87"/>
      <c r="N923" s="87"/>
      <c r="O923" s="87"/>
      <c r="P923" s="87"/>
      <c r="Q923" s="87"/>
      <c r="R923" s="87"/>
      <c r="S923" s="87"/>
      <c r="T923" s="87"/>
      <c r="U923" s="87"/>
      <c r="V923" s="87"/>
      <c r="W923" s="87"/>
      <c r="X923" s="87"/>
      <c r="Y923" s="87"/>
      <c r="Z923" s="87"/>
      <c r="AA923" s="87"/>
      <c r="AB923" s="87"/>
      <c r="AC923" s="87"/>
      <c r="AD923" s="87"/>
      <c r="AE923" s="87"/>
      <c r="AF923" s="87"/>
      <c r="AG923" s="87"/>
      <c r="AH923" s="33"/>
    </row>
    <row r="924" customFormat="false" ht="12.75" hidden="false" customHeight="true" outlineLevel="0" collapsed="false">
      <c r="A924" s="87"/>
      <c r="B924" s="87"/>
      <c r="C924" s="88"/>
      <c r="D924" s="87"/>
      <c r="E924" s="87"/>
      <c r="F924" s="87"/>
      <c r="G924" s="87"/>
      <c r="H924" s="87"/>
      <c r="I924" s="87"/>
      <c r="J924" s="87"/>
      <c r="K924" s="87"/>
      <c r="L924" s="87"/>
      <c r="M924" s="87"/>
      <c r="N924" s="87"/>
      <c r="O924" s="87"/>
      <c r="P924" s="87"/>
      <c r="Q924" s="87"/>
      <c r="R924" s="87"/>
      <c r="S924" s="87"/>
      <c r="T924" s="87"/>
      <c r="U924" s="87"/>
      <c r="V924" s="87"/>
      <c r="W924" s="87"/>
      <c r="X924" s="87"/>
      <c r="Y924" s="87"/>
      <c r="Z924" s="87"/>
      <c r="AA924" s="87"/>
      <c r="AB924" s="87"/>
      <c r="AC924" s="87"/>
      <c r="AD924" s="87"/>
      <c r="AE924" s="87"/>
      <c r="AF924" s="87"/>
      <c r="AG924" s="87"/>
      <c r="AH924" s="33"/>
    </row>
    <row r="925" customFormat="false" ht="12.75" hidden="false" customHeight="true" outlineLevel="0" collapsed="false">
      <c r="A925" s="87"/>
      <c r="B925" s="87"/>
      <c r="C925" s="88"/>
      <c r="D925" s="87"/>
      <c r="E925" s="87"/>
      <c r="F925" s="87"/>
      <c r="G925" s="87"/>
      <c r="H925" s="87"/>
      <c r="I925" s="87"/>
      <c r="J925" s="87"/>
      <c r="K925" s="87"/>
      <c r="L925" s="87"/>
      <c r="M925" s="87"/>
      <c r="N925" s="87"/>
      <c r="O925" s="87"/>
      <c r="P925" s="87"/>
      <c r="Q925" s="87"/>
      <c r="R925" s="87"/>
      <c r="S925" s="87"/>
      <c r="T925" s="87"/>
      <c r="U925" s="87"/>
      <c r="V925" s="87"/>
      <c r="W925" s="87"/>
      <c r="X925" s="87"/>
      <c r="Y925" s="87"/>
      <c r="Z925" s="87"/>
      <c r="AA925" s="87"/>
      <c r="AB925" s="87"/>
      <c r="AC925" s="87"/>
      <c r="AD925" s="87"/>
      <c r="AE925" s="87"/>
      <c r="AF925" s="87"/>
      <c r="AG925" s="87"/>
      <c r="AH925" s="33"/>
    </row>
    <row r="926" customFormat="false" ht="12.75" hidden="false" customHeight="true" outlineLevel="0" collapsed="false">
      <c r="A926" s="87"/>
      <c r="B926" s="87"/>
      <c r="C926" s="88"/>
      <c r="D926" s="87"/>
      <c r="E926" s="87"/>
      <c r="F926" s="87"/>
      <c r="G926" s="87"/>
      <c r="H926" s="87"/>
      <c r="I926" s="87"/>
      <c r="J926" s="87"/>
      <c r="K926" s="87"/>
      <c r="L926" s="87"/>
      <c r="M926" s="87"/>
      <c r="N926" s="87"/>
      <c r="O926" s="87"/>
      <c r="P926" s="87"/>
      <c r="Q926" s="87"/>
      <c r="R926" s="87"/>
      <c r="S926" s="87"/>
      <c r="T926" s="87"/>
      <c r="U926" s="87"/>
      <c r="V926" s="87"/>
      <c r="W926" s="87"/>
      <c r="X926" s="87"/>
      <c r="Y926" s="87"/>
      <c r="Z926" s="87"/>
      <c r="AA926" s="87"/>
      <c r="AB926" s="87"/>
      <c r="AC926" s="87"/>
      <c r="AD926" s="87"/>
      <c r="AE926" s="87"/>
      <c r="AF926" s="87"/>
      <c r="AG926" s="87"/>
      <c r="AH926" s="33"/>
    </row>
    <row r="927" customFormat="false" ht="12.75" hidden="false" customHeight="true" outlineLevel="0" collapsed="false">
      <c r="A927" s="87"/>
      <c r="B927" s="87"/>
      <c r="C927" s="88"/>
      <c r="D927" s="87"/>
      <c r="E927" s="87"/>
      <c r="F927" s="87"/>
      <c r="G927" s="87"/>
      <c r="H927" s="87"/>
      <c r="I927" s="87"/>
      <c r="J927" s="87"/>
      <c r="K927" s="87"/>
      <c r="L927" s="87"/>
      <c r="M927" s="87"/>
      <c r="N927" s="87"/>
      <c r="O927" s="87"/>
      <c r="P927" s="87"/>
      <c r="Q927" s="87"/>
      <c r="R927" s="87"/>
      <c r="S927" s="87"/>
      <c r="T927" s="87"/>
      <c r="U927" s="87"/>
      <c r="V927" s="87"/>
      <c r="W927" s="87"/>
      <c r="X927" s="87"/>
      <c r="Y927" s="87"/>
      <c r="Z927" s="87"/>
      <c r="AA927" s="87"/>
      <c r="AB927" s="87"/>
      <c r="AC927" s="87"/>
      <c r="AD927" s="87"/>
      <c r="AE927" s="87"/>
      <c r="AF927" s="87"/>
      <c r="AG927" s="87"/>
      <c r="AH927" s="33"/>
    </row>
    <row r="928" customFormat="false" ht="12.75" hidden="false" customHeight="true" outlineLevel="0" collapsed="false">
      <c r="A928" s="87"/>
      <c r="B928" s="87"/>
      <c r="C928" s="88"/>
      <c r="D928" s="87"/>
      <c r="E928" s="87"/>
      <c r="F928" s="87"/>
      <c r="G928" s="87"/>
      <c r="H928" s="87"/>
      <c r="I928" s="87"/>
      <c r="J928" s="87"/>
      <c r="K928" s="87"/>
      <c r="L928" s="87"/>
      <c r="M928" s="87"/>
      <c r="N928" s="87"/>
      <c r="O928" s="87"/>
      <c r="P928" s="87"/>
      <c r="Q928" s="87"/>
      <c r="R928" s="87"/>
      <c r="S928" s="87"/>
      <c r="T928" s="87"/>
      <c r="U928" s="87"/>
      <c r="V928" s="87"/>
      <c r="W928" s="87"/>
      <c r="X928" s="87"/>
      <c r="Y928" s="87"/>
      <c r="Z928" s="87"/>
      <c r="AA928" s="87"/>
      <c r="AB928" s="87"/>
      <c r="AC928" s="87"/>
      <c r="AD928" s="87"/>
      <c r="AE928" s="87"/>
      <c r="AF928" s="87"/>
      <c r="AG928" s="87"/>
      <c r="AH928" s="33"/>
    </row>
    <row r="929" customFormat="false" ht="12.75" hidden="false" customHeight="true" outlineLevel="0" collapsed="false">
      <c r="A929" s="87"/>
      <c r="B929" s="87"/>
      <c r="C929" s="88"/>
      <c r="D929" s="87"/>
      <c r="E929" s="87"/>
      <c r="F929" s="87"/>
      <c r="G929" s="87"/>
      <c r="H929" s="87"/>
      <c r="I929" s="87"/>
      <c r="J929" s="87"/>
      <c r="K929" s="87"/>
      <c r="L929" s="87"/>
      <c r="M929" s="87"/>
      <c r="N929" s="87"/>
      <c r="O929" s="87"/>
      <c r="P929" s="87"/>
      <c r="Q929" s="87"/>
      <c r="R929" s="87"/>
      <c r="S929" s="87"/>
      <c r="T929" s="87"/>
      <c r="U929" s="87"/>
      <c r="V929" s="87"/>
      <c r="W929" s="87"/>
      <c r="X929" s="87"/>
      <c r="Y929" s="87"/>
      <c r="Z929" s="87"/>
      <c r="AA929" s="87"/>
      <c r="AB929" s="87"/>
      <c r="AC929" s="87"/>
      <c r="AD929" s="87"/>
      <c r="AE929" s="87"/>
      <c r="AF929" s="87"/>
      <c r="AG929" s="87"/>
      <c r="AH929" s="33"/>
    </row>
    <row r="930" customFormat="false" ht="12.75" hidden="false" customHeight="true" outlineLevel="0" collapsed="false">
      <c r="A930" s="87"/>
      <c r="B930" s="87"/>
      <c r="C930" s="88"/>
      <c r="D930" s="87"/>
      <c r="E930" s="87"/>
      <c r="F930" s="87"/>
      <c r="G930" s="87"/>
      <c r="H930" s="87"/>
      <c r="I930" s="87"/>
      <c r="J930" s="87"/>
      <c r="K930" s="87"/>
      <c r="L930" s="87"/>
      <c r="M930" s="87"/>
      <c r="N930" s="87"/>
      <c r="O930" s="87"/>
      <c r="P930" s="87"/>
      <c r="Q930" s="87"/>
      <c r="R930" s="87"/>
      <c r="S930" s="87"/>
      <c r="T930" s="87"/>
      <c r="U930" s="87"/>
      <c r="V930" s="87"/>
      <c r="W930" s="87"/>
      <c r="X930" s="87"/>
      <c r="Y930" s="87"/>
      <c r="Z930" s="87"/>
      <c r="AA930" s="87"/>
      <c r="AB930" s="87"/>
      <c r="AC930" s="87"/>
      <c r="AD930" s="87"/>
      <c r="AE930" s="87"/>
      <c r="AF930" s="87"/>
      <c r="AG930" s="87"/>
      <c r="AH930" s="33"/>
    </row>
    <row r="931" customFormat="false" ht="12.75" hidden="false" customHeight="true" outlineLevel="0" collapsed="false">
      <c r="A931" s="87"/>
      <c r="B931" s="87"/>
      <c r="C931" s="88"/>
      <c r="D931" s="87"/>
      <c r="E931" s="87"/>
      <c r="F931" s="87"/>
      <c r="G931" s="87"/>
      <c r="H931" s="87"/>
      <c r="I931" s="87"/>
      <c r="J931" s="87"/>
      <c r="K931" s="87"/>
      <c r="L931" s="87"/>
      <c r="M931" s="87"/>
      <c r="N931" s="87"/>
      <c r="O931" s="87"/>
      <c r="P931" s="87"/>
      <c r="Q931" s="87"/>
      <c r="R931" s="87"/>
      <c r="S931" s="87"/>
      <c r="T931" s="87"/>
      <c r="U931" s="87"/>
      <c r="V931" s="87"/>
      <c r="W931" s="87"/>
      <c r="X931" s="87"/>
      <c r="Y931" s="87"/>
      <c r="Z931" s="87"/>
      <c r="AA931" s="87"/>
      <c r="AB931" s="87"/>
      <c r="AC931" s="87"/>
      <c r="AD931" s="87"/>
      <c r="AE931" s="87"/>
      <c r="AF931" s="87"/>
      <c r="AG931" s="87"/>
      <c r="AH931" s="33"/>
    </row>
    <row r="932" customFormat="false" ht="12.75" hidden="false" customHeight="true" outlineLevel="0" collapsed="false">
      <c r="A932" s="87"/>
      <c r="B932" s="87"/>
      <c r="C932" s="88"/>
      <c r="D932" s="87"/>
      <c r="E932" s="87"/>
      <c r="F932" s="87"/>
      <c r="G932" s="87"/>
      <c r="H932" s="87"/>
      <c r="I932" s="87"/>
      <c r="J932" s="87"/>
      <c r="K932" s="87"/>
      <c r="L932" s="87"/>
      <c r="M932" s="87"/>
      <c r="N932" s="87"/>
      <c r="O932" s="87"/>
      <c r="P932" s="87"/>
      <c r="Q932" s="87"/>
      <c r="R932" s="87"/>
      <c r="S932" s="87"/>
      <c r="T932" s="87"/>
      <c r="U932" s="87"/>
      <c r="V932" s="87"/>
      <c r="W932" s="87"/>
      <c r="X932" s="87"/>
      <c r="Y932" s="87"/>
      <c r="Z932" s="87"/>
      <c r="AA932" s="87"/>
      <c r="AB932" s="87"/>
      <c r="AC932" s="87"/>
      <c r="AD932" s="87"/>
      <c r="AE932" s="87"/>
      <c r="AF932" s="87"/>
      <c r="AG932" s="87"/>
      <c r="AH932" s="33"/>
    </row>
    <row r="933" customFormat="false" ht="12.75" hidden="false" customHeight="true" outlineLevel="0" collapsed="false">
      <c r="A933" s="87"/>
      <c r="B933" s="87"/>
      <c r="C933" s="88"/>
      <c r="D933" s="87"/>
      <c r="E933" s="87"/>
      <c r="F933" s="87"/>
      <c r="G933" s="87"/>
      <c r="H933" s="87"/>
      <c r="I933" s="87"/>
      <c r="J933" s="87"/>
      <c r="K933" s="87"/>
      <c r="L933" s="87"/>
      <c r="M933" s="87"/>
      <c r="N933" s="87"/>
      <c r="O933" s="87"/>
      <c r="P933" s="87"/>
      <c r="Q933" s="87"/>
      <c r="R933" s="87"/>
      <c r="S933" s="87"/>
      <c r="T933" s="87"/>
      <c r="U933" s="87"/>
      <c r="V933" s="87"/>
      <c r="W933" s="87"/>
      <c r="X933" s="87"/>
      <c r="Y933" s="87"/>
      <c r="Z933" s="87"/>
      <c r="AA933" s="87"/>
      <c r="AB933" s="87"/>
      <c r="AC933" s="87"/>
      <c r="AD933" s="87"/>
      <c r="AE933" s="87"/>
      <c r="AF933" s="87"/>
      <c r="AG933" s="87"/>
      <c r="AH933" s="33"/>
    </row>
    <row r="934" customFormat="false" ht="12.75" hidden="false" customHeight="true" outlineLevel="0" collapsed="false">
      <c r="A934" s="87"/>
      <c r="B934" s="87"/>
      <c r="C934" s="88"/>
      <c r="D934" s="87"/>
      <c r="E934" s="87"/>
      <c r="F934" s="87"/>
      <c r="G934" s="87"/>
      <c r="H934" s="87"/>
      <c r="I934" s="87"/>
      <c r="J934" s="87"/>
      <c r="K934" s="87"/>
      <c r="L934" s="87"/>
      <c r="M934" s="87"/>
      <c r="N934" s="87"/>
      <c r="O934" s="87"/>
      <c r="P934" s="87"/>
      <c r="Q934" s="87"/>
      <c r="R934" s="87"/>
      <c r="S934" s="87"/>
      <c r="T934" s="87"/>
      <c r="U934" s="87"/>
      <c r="V934" s="87"/>
      <c r="W934" s="87"/>
      <c r="X934" s="87"/>
      <c r="Y934" s="87"/>
      <c r="Z934" s="87"/>
      <c r="AA934" s="87"/>
      <c r="AB934" s="87"/>
      <c r="AC934" s="87"/>
      <c r="AD934" s="87"/>
      <c r="AE934" s="87"/>
      <c r="AF934" s="87"/>
      <c r="AG934" s="87"/>
      <c r="AH934" s="33"/>
    </row>
    <row r="935" customFormat="false" ht="12.75" hidden="false" customHeight="true" outlineLevel="0" collapsed="false">
      <c r="A935" s="87"/>
      <c r="B935" s="87"/>
      <c r="C935" s="88"/>
      <c r="D935" s="87"/>
      <c r="E935" s="87"/>
      <c r="F935" s="87"/>
      <c r="G935" s="87"/>
      <c r="H935" s="87"/>
      <c r="I935" s="87"/>
      <c r="J935" s="87"/>
      <c r="K935" s="87"/>
      <c r="L935" s="87"/>
      <c r="M935" s="87"/>
      <c r="N935" s="87"/>
      <c r="O935" s="87"/>
      <c r="P935" s="87"/>
      <c r="Q935" s="87"/>
      <c r="R935" s="87"/>
      <c r="S935" s="87"/>
      <c r="T935" s="87"/>
      <c r="U935" s="87"/>
      <c r="V935" s="87"/>
      <c r="W935" s="87"/>
      <c r="X935" s="87"/>
      <c r="Y935" s="87"/>
      <c r="Z935" s="87"/>
      <c r="AA935" s="87"/>
      <c r="AB935" s="87"/>
      <c r="AC935" s="87"/>
      <c r="AD935" s="87"/>
      <c r="AE935" s="87"/>
      <c r="AF935" s="87"/>
      <c r="AG935" s="87"/>
      <c r="AH935" s="33"/>
    </row>
    <row r="936" customFormat="false" ht="12.75" hidden="false" customHeight="true" outlineLevel="0" collapsed="false">
      <c r="A936" s="87"/>
      <c r="B936" s="87"/>
      <c r="C936" s="88"/>
      <c r="D936" s="87"/>
      <c r="E936" s="87"/>
      <c r="F936" s="87"/>
      <c r="G936" s="87"/>
      <c r="H936" s="87"/>
      <c r="I936" s="87"/>
      <c r="J936" s="87"/>
      <c r="K936" s="87"/>
      <c r="L936" s="87"/>
      <c r="M936" s="87"/>
      <c r="N936" s="87"/>
      <c r="O936" s="87"/>
      <c r="P936" s="87"/>
      <c r="Q936" s="87"/>
      <c r="R936" s="87"/>
      <c r="S936" s="87"/>
      <c r="T936" s="87"/>
      <c r="U936" s="87"/>
      <c r="V936" s="87"/>
      <c r="W936" s="87"/>
      <c r="X936" s="87"/>
      <c r="Y936" s="87"/>
      <c r="Z936" s="87"/>
      <c r="AA936" s="87"/>
      <c r="AB936" s="87"/>
      <c r="AC936" s="87"/>
      <c r="AD936" s="87"/>
      <c r="AE936" s="87"/>
      <c r="AF936" s="87"/>
      <c r="AG936" s="87"/>
      <c r="AH936" s="33"/>
    </row>
    <row r="937" customFormat="false" ht="12.75" hidden="false" customHeight="true" outlineLevel="0" collapsed="false">
      <c r="A937" s="87"/>
      <c r="B937" s="87"/>
      <c r="C937" s="88"/>
      <c r="D937" s="87"/>
      <c r="E937" s="87"/>
      <c r="F937" s="87"/>
      <c r="G937" s="87"/>
      <c r="H937" s="87"/>
      <c r="I937" s="87"/>
      <c r="J937" s="87"/>
      <c r="K937" s="87"/>
      <c r="L937" s="87"/>
      <c r="M937" s="87"/>
      <c r="N937" s="87"/>
      <c r="O937" s="87"/>
      <c r="P937" s="87"/>
      <c r="Q937" s="87"/>
      <c r="R937" s="87"/>
      <c r="S937" s="87"/>
      <c r="T937" s="87"/>
      <c r="U937" s="87"/>
      <c r="V937" s="87"/>
      <c r="W937" s="87"/>
      <c r="X937" s="87"/>
      <c r="Y937" s="87"/>
      <c r="Z937" s="87"/>
      <c r="AA937" s="87"/>
      <c r="AB937" s="87"/>
      <c r="AC937" s="87"/>
      <c r="AD937" s="87"/>
      <c r="AE937" s="87"/>
      <c r="AF937" s="87"/>
      <c r="AG937" s="87"/>
      <c r="AH937" s="33"/>
    </row>
    <row r="938" customFormat="false" ht="12.75" hidden="false" customHeight="true" outlineLevel="0" collapsed="false">
      <c r="A938" s="87"/>
      <c r="B938" s="87"/>
      <c r="C938" s="88"/>
      <c r="D938" s="87"/>
      <c r="E938" s="87"/>
      <c r="F938" s="87"/>
      <c r="G938" s="87"/>
      <c r="H938" s="87"/>
      <c r="I938" s="87"/>
      <c r="J938" s="87"/>
      <c r="K938" s="87"/>
      <c r="L938" s="87"/>
      <c r="M938" s="87"/>
      <c r="N938" s="87"/>
      <c r="O938" s="87"/>
      <c r="P938" s="87"/>
      <c r="Q938" s="87"/>
      <c r="R938" s="87"/>
      <c r="S938" s="87"/>
      <c r="T938" s="87"/>
      <c r="U938" s="87"/>
      <c r="V938" s="87"/>
      <c r="W938" s="87"/>
      <c r="X938" s="87"/>
      <c r="Y938" s="87"/>
      <c r="Z938" s="87"/>
      <c r="AA938" s="87"/>
      <c r="AB938" s="87"/>
      <c r="AC938" s="87"/>
      <c r="AD938" s="87"/>
      <c r="AE938" s="87"/>
      <c r="AF938" s="87"/>
      <c r="AG938" s="87"/>
      <c r="AH938" s="33"/>
    </row>
    <row r="939" customFormat="false" ht="12.75" hidden="false" customHeight="true" outlineLevel="0" collapsed="false">
      <c r="A939" s="87"/>
      <c r="B939" s="87"/>
      <c r="C939" s="88"/>
      <c r="D939" s="87"/>
      <c r="E939" s="87"/>
      <c r="F939" s="87"/>
      <c r="G939" s="87"/>
      <c r="H939" s="87"/>
      <c r="I939" s="87"/>
      <c r="J939" s="87"/>
      <c r="K939" s="87"/>
      <c r="L939" s="87"/>
      <c r="M939" s="87"/>
      <c r="N939" s="87"/>
      <c r="O939" s="87"/>
      <c r="P939" s="87"/>
      <c r="Q939" s="87"/>
      <c r="R939" s="87"/>
      <c r="S939" s="87"/>
      <c r="T939" s="87"/>
      <c r="U939" s="87"/>
      <c r="V939" s="87"/>
      <c r="W939" s="87"/>
      <c r="X939" s="87"/>
      <c r="Y939" s="87"/>
      <c r="Z939" s="87"/>
      <c r="AA939" s="87"/>
      <c r="AB939" s="87"/>
      <c r="AC939" s="87"/>
      <c r="AD939" s="87"/>
      <c r="AE939" s="87"/>
      <c r="AF939" s="87"/>
      <c r="AG939" s="87"/>
      <c r="AH939" s="33"/>
    </row>
    <row r="940" customFormat="false" ht="12.75" hidden="false" customHeight="true" outlineLevel="0" collapsed="false">
      <c r="A940" s="87"/>
      <c r="B940" s="87"/>
      <c r="C940" s="88"/>
      <c r="D940" s="87"/>
      <c r="E940" s="87"/>
      <c r="F940" s="87"/>
      <c r="G940" s="87"/>
      <c r="H940" s="87"/>
      <c r="I940" s="87"/>
      <c r="J940" s="87"/>
      <c r="K940" s="87"/>
      <c r="L940" s="87"/>
      <c r="M940" s="87"/>
      <c r="N940" s="87"/>
      <c r="O940" s="87"/>
      <c r="P940" s="87"/>
      <c r="Q940" s="87"/>
      <c r="R940" s="87"/>
      <c r="S940" s="87"/>
      <c r="T940" s="87"/>
      <c r="U940" s="87"/>
      <c r="V940" s="87"/>
      <c r="W940" s="87"/>
      <c r="X940" s="87"/>
      <c r="Y940" s="87"/>
      <c r="Z940" s="87"/>
      <c r="AA940" s="87"/>
      <c r="AB940" s="87"/>
      <c r="AC940" s="87"/>
      <c r="AD940" s="87"/>
      <c r="AE940" s="87"/>
      <c r="AF940" s="87"/>
      <c r="AG940" s="87"/>
      <c r="AH940" s="33"/>
    </row>
    <row r="941" customFormat="false" ht="12.75" hidden="false" customHeight="true" outlineLevel="0" collapsed="false">
      <c r="A941" s="87"/>
      <c r="B941" s="87"/>
      <c r="C941" s="88"/>
      <c r="D941" s="87"/>
      <c r="E941" s="87"/>
      <c r="F941" s="87"/>
      <c r="G941" s="87"/>
      <c r="H941" s="87"/>
      <c r="I941" s="87"/>
      <c r="J941" s="87"/>
      <c r="K941" s="87"/>
      <c r="L941" s="87"/>
      <c r="M941" s="87"/>
      <c r="N941" s="87"/>
      <c r="O941" s="87"/>
      <c r="P941" s="87"/>
      <c r="Q941" s="87"/>
      <c r="R941" s="87"/>
      <c r="S941" s="87"/>
      <c r="T941" s="87"/>
      <c r="U941" s="87"/>
      <c r="V941" s="87"/>
      <c r="W941" s="87"/>
      <c r="X941" s="87"/>
      <c r="Y941" s="87"/>
      <c r="Z941" s="87"/>
      <c r="AA941" s="87"/>
      <c r="AB941" s="87"/>
      <c r="AC941" s="87"/>
      <c r="AD941" s="87"/>
      <c r="AE941" s="87"/>
      <c r="AF941" s="87"/>
      <c r="AG941" s="87"/>
      <c r="AH941" s="33"/>
    </row>
    <row r="942" customFormat="false" ht="12.75" hidden="false" customHeight="true" outlineLevel="0" collapsed="false">
      <c r="A942" s="87"/>
      <c r="B942" s="87"/>
      <c r="C942" s="88"/>
      <c r="D942" s="87"/>
      <c r="E942" s="87"/>
      <c r="F942" s="87"/>
      <c r="G942" s="87"/>
      <c r="H942" s="87"/>
      <c r="I942" s="87"/>
      <c r="J942" s="87"/>
      <c r="K942" s="87"/>
      <c r="L942" s="87"/>
      <c r="M942" s="87"/>
      <c r="N942" s="87"/>
      <c r="O942" s="87"/>
      <c r="P942" s="87"/>
      <c r="Q942" s="87"/>
      <c r="R942" s="87"/>
      <c r="S942" s="87"/>
      <c r="T942" s="87"/>
      <c r="U942" s="87"/>
      <c r="V942" s="87"/>
      <c r="W942" s="87"/>
      <c r="X942" s="87"/>
      <c r="Y942" s="87"/>
      <c r="Z942" s="87"/>
      <c r="AA942" s="87"/>
      <c r="AB942" s="87"/>
      <c r="AC942" s="87"/>
      <c r="AD942" s="87"/>
      <c r="AE942" s="87"/>
      <c r="AF942" s="87"/>
      <c r="AG942" s="87"/>
      <c r="AH942" s="33"/>
    </row>
    <row r="943" customFormat="false" ht="12.75" hidden="false" customHeight="true" outlineLevel="0" collapsed="false">
      <c r="A943" s="87"/>
      <c r="B943" s="87"/>
      <c r="C943" s="88"/>
      <c r="D943" s="87"/>
      <c r="E943" s="87"/>
      <c r="F943" s="87"/>
      <c r="G943" s="87"/>
      <c r="H943" s="87"/>
      <c r="I943" s="87"/>
      <c r="J943" s="87"/>
      <c r="K943" s="87"/>
      <c r="L943" s="87"/>
      <c r="M943" s="87"/>
      <c r="N943" s="87"/>
      <c r="O943" s="87"/>
      <c r="P943" s="87"/>
      <c r="Q943" s="87"/>
      <c r="R943" s="87"/>
      <c r="S943" s="87"/>
      <c r="T943" s="87"/>
      <c r="U943" s="87"/>
      <c r="V943" s="87"/>
      <c r="W943" s="87"/>
      <c r="X943" s="87"/>
      <c r="Y943" s="87"/>
      <c r="Z943" s="87"/>
      <c r="AA943" s="87"/>
      <c r="AB943" s="87"/>
      <c r="AC943" s="87"/>
      <c r="AD943" s="87"/>
      <c r="AE943" s="87"/>
      <c r="AF943" s="87"/>
      <c r="AG943" s="87"/>
      <c r="AH943" s="33"/>
    </row>
    <row r="944" customFormat="false" ht="12.75" hidden="false" customHeight="true" outlineLevel="0" collapsed="false">
      <c r="A944" s="87"/>
      <c r="B944" s="87"/>
      <c r="C944" s="88"/>
      <c r="D944" s="87"/>
      <c r="E944" s="87"/>
      <c r="F944" s="87"/>
      <c r="G944" s="87"/>
      <c r="H944" s="87"/>
      <c r="I944" s="87"/>
      <c r="J944" s="87"/>
      <c r="K944" s="87"/>
      <c r="L944" s="87"/>
      <c r="M944" s="87"/>
      <c r="N944" s="87"/>
      <c r="O944" s="87"/>
      <c r="P944" s="87"/>
      <c r="Q944" s="87"/>
      <c r="R944" s="87"/>
      <c r="S944" s="87"/>
      <c r="T944" s="87"/>
      <c r="U944" s="87"/>
      <c r="V944" s="87"/>
      <c r="W944" s="87"/>
      <c r="X944" s="87"/>
      <c r="Y944" s="87"/>
      <c r="Z944" s="87"/>
      <c r="AA944" s="87"/>
      <c r="AB944" s="87"/>
      <c r="AC944" s="87"/>
      <c r="AD944" s="87"/>
      <c r="AE944" s="87"/>
      <c r="AF944" s="87"/>
      <c r="AG944" s="87"/>
      <c r="AH944" s="33"/>
    </row>
    <row r="945" customFormat="false" ht="12.75" hidden="false" customHeight="true" outlineLevel="0" collapsed="false">
      <c r="A945" s="87"/>
      <c r="B945" s="87"/>
      <c r="C945" s="88"/>
      <c r="D945" s="87"/>
      <c r="E945" s="87"/>
      <c r="F945" s="87"/>
      <c r="G945" s="87"/>
      <c r="H945" s="87"/>
      <c r="I945" s="87"/>
      <c r="J945" s="87"/>
      <c r="K945" s="87"/>
      <c r="L945" s="87"/>
      <c r="M945" s="87"/>
      <c r="N945" s="87"/>
      <c r="O945" s="87"/>
      <c r="P945" s="87"/>
      <c r="Q945" s="87"/>
      <c r="R945" s="87"/>
      <c r="S945" s="87"/>
      <c r="T945" s="87"/>
      <c r="U945" s="87"/>
      <c r="V945" s="87"/>
      <c r="W945" s="87"/>
      <c r="X945" s="87"/>
      <c r="Y945" s="87"/>
      <c r="Z945" s="87"/>
      <c r="AA945" s="87"/>
      <c r="AB945" s="87"/>
      <c r="AC945" s="87"/>
      <c r="AD945" s="87"/>
      <c r="AE945" s="87"/>
      <c r="AF945" s="87"/>
      <c r="AG945" s="87"/>
      <c r="AH945" s="33"/>
    </row>
    <row r="946" customFormat="false" ht="12.75" hidden="false" customHeight="true" outlineLevel="0" collapsed="false">
      <c r="A946" s="87"/>
      <c r="B946" s="87"/>
      <c r="C946" s="88"/>
      <c r="D946" s="87"/>
      <c r="E946" s="87"/>
      <c r="F946" s="87"/>
      <c r="G946" s="87"/>
      <c r="H946" s="87"/>
      <c r="I946" s="87"/>
      <c r="J946" s="87"/>
      <c r="K946" s="87"/>
      <c r="L946" s="87"/>
      <c r="M946" s="87"/>
      <c r="N946" s="87"/>
      <c r="O946" s="87"/>
      <c r="P946" s="87"/>
      <c r="Q946" s="87"/>
      <c r="R946" s="87"/>
      <c r="S946" s="87"/>
      <c r="T946" s="87"/>
      <c r="U946" s="87"/>
      <c r="V946" s="87"/>
      <c r="W946" s="87"/>
      <c r="X946" s="87"/>
      <c r="Y946" s="87"/>
      <c r="Z946" s="87"/>
      <c r="AA946" s="87"/>
      <c r="AB946" s="87"/>
      <c r="AC946" s="87"/>
      <c r="AD946" s="87"/>
      <c r="AE946" s="87"/>
      <c r="AF946" s="87"/>
      <c r="AG946" s="87"/>
      <c r="AH946" s="33"/>
    </row>
    <row r="947" customFormat="false" ht="12.75" hidden="false" customHeight="true" outlineLevel="0" collapsed="false">
      <c r="A947" s="87"/>
      <c r="B947" s="87"/>
      <c r="C947" s="88"/>
      <c r="D947" s="87"/>
      <c r="E947" s="87"/>
      <c r="F947" s="87"/>
      <c r="G947" s="87"/>
      <c r="H947" s="87"/>
      <c r="I947" s="87"/>
      <c r="J947" s="87"/>
      <c r="K947" s="87"/>
      <c r="L947" s="87"/>
      <c r="M947" s="87"/>
      <c r="N947" s="87"/>
      <c r="O947" s="87"/>
      <c r="P947" s="87"/>
      <c r="Q947" s="87"/>
      <c r="R947" s="87"/>
      <c r="S947" s="87"/>
      <c r="T947" s="87"/>
      <c r="U947" s="87"/>
      <c r="V947" s="87"/>
      <c r="W947" s="87"/>
      <c r="X947" s="87"/>
      <c r="Y947" s="87"/>
      <c r="Z947" s="87"/>
      <c r="AA947" s="87"/>
      <c r="AB947" s="87"/>
      <c r="AC947" s="87"/>
      <c r="AD947" s="87"/>
      <c r="AE947" s="87"/>
      <c r="AF947" s="87"/>
      <c r="AG947" s="87"/>
      <c r="AH947" s="33"/>
    </row>
    <row r="948" customFormat="false" ht="12.75" hidden="false" customHeight="true" outlineLevel="0" collapsed="false">
      <c r="A948" s="87"/>
      <c r="B948" s="87"/>
      <c r="C948" s="88"/>
      <c r="D948" s="87"/>
      <c r="E948" s="87"/>
      <c r="F948" s="87"/>
      <c r="G948" s="87"/>
      <c r="H948" s="87"/>
      <c r="I948" s="87"/>
      <c r="J948" s="87"/>
      <c r="K948" s="87"/>
      <c r="L948" s="87"/>
      <c r="M948" s="87"/>
      <c r="N948" s="87"/>
      <c r="O948" s="87"/>
      <c r="P948" s="87"/>
      <c r="Q948" s="87"/>
      <c r="R948" s="87"/>
      <c r="S948" s="87"/>
      <c r="T948" s="87"/>
      <c r="U948" s="87"/>
      <c r="V948" s="87"/>
      <c r="W948" s="87"/>
      <c r="X948" s="87"/>
      <c r="Y948" s="87"/>
      <c r="Z948" s="87"/>
      <c r="AA948" s="87"/>
      <c r="AB948" s="87"/>
      <c r="AC948" s="87"/>
      <c r="AD948" s="87"/>
      <c r="AE948" s="87"/>
      <c r="AF948" s="87"/>
      <c r="AG948" s="87"/>
      <c r="AH948" s="33"/>
    </row>
    <row r="949" customFormat="false" ht="12.75" hidden="false" customHeight="true" outlineLevel="0" collapsed="false">
      <c r="A949" s="87"/>
      <c r="B949" s="87"/>
      <c r="C949" s="88"/>
      <c r="D949" s="87"/>
      <c r="E949" s="87"/>
      <c r="F949" s="87"/>
      <c r="G949" s="87"/>
      <c r="H949" s="87"/>
      <c r="I949" s="87"/>
      <c r="J949" s="87"/>
      <c r="K949" s="87"/>
      <c r="L949" s="87"/>
      <c r="M949" s="87"/>
      <c r="N949" s="87"/>
      <c r="O949" s="87"/>
      <c r="P949" s="87"/>
      <c r="Q949" s="87"/>
      <c r="R949" s="87"/>
      <c r="S949" s="87"/>
      <c r="T949" s="87"/>
      <c r="U949" s="87"/>
      <c r="V949" s="87"/>
      <c r="W949" s="87"/>
      <c r="X949" s="87"/>
      <c r="Y949" s="87"/>
      <c r="Z949" s="87"/>
      <c r="AA949" s="87"/>
      <c r="AB949" s="87"/>
      <c r="AC949" s="87"/>
      <c r="AD949" s="87"/>
      <c r="AE949" s="87"/>
      <c r="AF949" s="87"/>
      <c r="AG949" s="87"/>
      <c r="AH949" s="33"/>
    </row>
    <row r="950" customFormat="false" ht="12.75" hidden="false" customHeight="true" outlineLevel="0" collapsed="false">
      <c r="A950" s="87"/>
      <c r="B950" s="87"/>
      <c r="C950" s="88"/>
      <c r="D950" s="87"/>
      <c r="E950" s="87"/>
      <c r="F950" s="87"/>
      <c r="G950" s="87"/>
      <c r="H950" s="87"/>
      <c r="I950" s="87"/>
      <c r="J950" s="87"/>
      <c r="K950" s="87"/>
      <c r="L950" s="87"/>
      <c r="M950" s="87"/>
      <c r="N950" s="87"/>
      <c r="O950" s="87"/>
      <c r="P950" s="87"/>
      <c r="Q950" s="87"/>
      <c r="R950" s="87"/>
      <c r="S950" s="87"/>
      <c r="T950" s="87"/>
      <c r="U950" s="87"/>
      <c r="V950" s="87"/>
      <c r="W950" s="87"/>
      <c r="X950" s="87"/>
      <c r="Y950" s="87"/>
      <c r="Z950" s="87"/>
      <c r="AA950" s="87"/>
      <c r="AB950" s="87"/>
      <c r="AC950" s="87"/>
      <c r="AD950" s="87"/>
      <c r="AE950" s="87"/>
      <c r="AF950" s="87"/>
      <c r="AG950" s="87"/>
      <c r="AH950" s="33"/>
    </row>
    <row r="951" customFormat="false" ht="12.75" hidden="false" customHeight="true" outlineLevel="0" collapsed="false">
      <c r="A951" s="87"/>
      <c r="B951" s="87"/>
      <c r="C951" s="88"/>
      <c r="D951" s="87"/>
      <c r="E951" s="87"/>
      <c r="F951" s="87"/>
      <c r="G951" s="87"/>
      <c r="H951" s="87"/>
      <c r="I951" s="87"/>
      <c r="J951" s="87"/>
      <c r="K951" s="87"/>
      <c r="L951" s="87"/>
      <c r="M951" s="87"/>
      <c r="N951" s="87"/>
      <c r="O951" s="87"/>
      <c r="P951" s="87"/>
      <c r="Q951" s="87"/>
      <c r="R951" s="87"/>
      <c r="S951" s="87"/>
      <c r="T951" s="87"/>
      <c r="U951" s="87"/>
      <c r="V951" s="87"/>
      <c r="W951" s="87"/>
      <c r="X951" s="87"/>
      <c r="Y951" s="87"/>
      <c r="Z951" s="87"/>
      <c r="AA951" s="87"/>
      <c r="AB951" s="87"/>
      <c r="AC951" s="87"/>
      <c r="AD951" s="87"/>
      <c r="AE951" s="87"/>
      <c r="AF951" s="87"/>
      <c r="AG951" s="87"/>
      <c r="AH951" s="33"/>
    </row>
    <row r="952" customFormat="false" ht="12.75" hidden="false" customHeight="true" outlineLevel="0" collapsed="false">
      <c r="A952" s="87"/>
      <c r="B952" s="87"/>
      <c r="C952" s="88"/>
      <c r="D952" s="87"/>
      <c r="E952" s="87"/>
      <c r="F952" s="87"/>
      <c r="G952" s="87"/>
      <c r="H952" s="87"/>
      <c r="I952" s="87"/>
      <c r="J952" s="87"/>
      <c r="K952" s="87"/>
      <c r="L952" s="87"/>
      <c r="M952" s="87"/>
      <c r="N952" s="87"/>
      <c r="O952" s="87"/>
      <c r="P952" s="87"/>
      <c r="Q952" s="87"/>
      <c r="R952" s="87"/>
      <c r="S952" s="87"/>
      <c r="T952" s="87"/>
      <c r="U952" s="87"/>
      <c r="V952" s="87"/>
      <c r="W952" s="87"/>
      <c r="X952" s="87"/>
      <c r="Y952" s="87"/>
      <c r="Z952" s="87"/>
      <c r="AA952" s="87"/>
      <c r="AB952" s="87"/>
      <c r="AC952" s="87"/>
      <c r="AD952" s="87"/>
      <c r="AE952" s="87"/>
      <c r="AF952" s="87"/>
      <c r="AG952" s="87"/>
      <c r="AH952" s="33"/>
    </row>
    <row r="953" customFormat="false" ht="12.75" hidden="false" customHeight="true" outlineLevel="0" collapsed="false">
      <c r="A953" s="87"/>
      <c r="B953" s="87"/>
      <c r="C953" s="88"/>
      <c r="D953" s="87"/>
      <c r="E953" s="87"/>
      <c r="F953" s="87"/>
      <c r="G953" s="87"/>
      <c r="H953" s="87"/>
      <c r="I953" s="87"/>
      <c r="J953" s="87"/>
      <c r="K953" s="87"/>
      <c r="L953" s="87"/>
      <c r="M953" s="87"/>
      <c r="N953" s="87"/>
      <c r="O953" s="87"/>
      <c r="P953" s="87"/>
      <c r="Q953" s="87"/>
      <c r="R953" s="87"/>
      <c r="S953" s="87"/>
      <c r="T953" s="87"/>
      <c r="U953" s="87"/>
      <c r="V953" s="87"/>
      <c r="W953" s="87"/>
      <c r="X953" s="87"/>
      <c r="Y953" s="87"/>
      <c r="Z953" s="87"/>
      <c r="AA953" s="87"/>
      <c r="AB953" s="87"/>
      <c r="AC953" s="87"/>
      <c r="AD953" s="87"/>
      <c r="AE953" s="87"/>
      <c r="AF953" s="87"/>
      <c r="AG953" s="87"/>
      <c r="AH953" s="33"/>
    </row>
    <row r="954" customFormat="false" ht="12.75" hidden="false" customHeight="true" outlineLevel="0" collapsed="false">
      <c r="A954" s="87"/>
      <c r="B954" s="87"/>
      <c r="C954" s="88"/>
      <c r="D954" s="87"/>
      <c r="E954" s="87"/>
      <c r="F954" s="87"/>
      <c r="G954" s="87"/>
      <c r="H954" s="87"/>
      <c r="I954" s="87"/>
      <c r="J954" s="87"/>
      <c r="K954" s="87"/>
      <c r="L954" s="87"/>
      <c r="M954" s="87"/>
      <c r="N954" s="87"/>
      <c r="O954" s="87"/>
      <c r="P954" s="87"/>
      <c r="Q954" s="87"/>
      <c r="R954" s="87"/>
      <c r="S954" s="87"/>
      <c r="T954" s="87"/>
      <c r="U954" s="87"/>
      <c r="V954" s="87"/>
      <c r="W954" s="87"/>
      <c r="X954" s="87"/>
      <c r="Y954" s="87"/>
      <c r="Z954" s="87"/>
      <c r="AA954" s="87"/>
      <c r="AB954" s="87"/>
      <c r="AC954" s="87"/>
      <c r="AD954" s="87"/>
      <c r="AE954" s="87"/>
      <c r="AF954" s="87"/>
      <c r="AG954" s="87"/>
      <c r="AH954" s="33"/>
    </row>
    <row r="955" customFormat="false" ht="12.75" hidden="false" customHeight="true" outlineLevel="0" collapsed="false">
      <c r="A955" s="87"/>
      <c r="B955" s="87"/>
      <c r="C955" s="88"/>
      <c r="D955" s="87"/>
      <c r="E955" s="87"/>
      <c r="F955" s="87"/>
      <c r="G955" s="87"/>
      <c r="H955" s="87"/>
      <c r="I955" s="87"/>
      <c r="J955" s="87"/>
      <c r="K955" s="87"/>
      <c r="L955" s="87"/>
      <c r="M955" s="87"/>
      <c r="N955" s="87"/>
      <c r="O955" s="87"/>
      <c r="P955" s="87"/>
      <c r="Q955" s="87"/>
      <c r="R955" s="87"/>
      <c r="S955" s="87"/>
      <c r="T955" s="87"/>
      <c r="U955" s="87"/>
      <c r="V955" s="87"/>
      <c r="W955" s="87"/>
      <c r="X955" s="87"/>
      <c r="Y955" s="87"/>
      <c r="Z955" s="87"/>
      <c r="AA955" s="87"/>
      <c r="AB955" s="87"/>
      <c r="AC955" s="87"/>
      <c r="AD955" s="87"/>
      <c r="AE955" s="87"/>
      <c r="AF955" s="87"/>
      <c r="AG955" s="87"/>
      <c r="AH955" s="33"/>
    </row>
    <row r="956" customFormat="false" ht="12.75" hidden="false" customHeight="true" outlineLevel="0" collapsed="false">
      <c r="A956" s="87"/>
      <c r="B956" s="87"/>
      <c r="C956" s="88"/>
      <c r="D956" s="87"/>
      <c r="E956" s="87"/>
      <c r="F956" s="87"/>
      <c r="G956" s="87"/>
      <c r="H956" s="87"/>
      <c r="I956" s="87"/>
      <c r="J956" s="87"/>
      <c r="K956" s="87"/>
      <c r="L956" s="87"/>
      <c r="M956" s="87"/>
      <c r="N956" s="87"/>
      <c r="O956" s="87"/>
      <c r="P956" s="87"/>
      <c r="Q956" s="87"/>
      <c r="R956" s="87"/>
      <c r="S956" s="87"/>
      <c r="T956" s="87"/>
      <c r="U956" s="87"/>
      <c r="V956" s="87"/>
      <c r="W956" s="87"/>
      <c r="X956" s="87"/>
      <c r="Y956" s="87"/>
      <c r="Z956" s="87"/>
      <c r="AA956" s="87"/>
      <c r="AB956" s="87"/>
      <c r="AC956" s="87"/>
      <c r="AD956" s="87"/>
      <c r="AE956" s="87"/>
      <c r="AF956" s="87"/>
      <c r="AG956" s="87"/>
      <c r="AH956" s="33"/>
    </row>
    <row r="957" customFormat="false" ht="12.75" hidden="false" customHeight="true" outlineLevel="0" collapsed="false">
      <c r="A957" s="87"/>
      <c r="B957" s="87"/>
      <c r="C957" s="88"/>
      <c r="D957" s="87"/>
      <c r="E957" s="87"/>
      <c r="F957" s="87"/>
      <c r="G957" s="87"/>
      <c r="H957" s="87"/>
      <c r="I957" s="87"/>
      <c r="J957" s="87"/>
      <c r="K957" s="87"/>
      <c r="L957" s="87"/>
      <c r="M957" s="87"/>
      <c r="N957" s="87"/>
      <c r="O957" s="87"/>
      <c r="P957" s="87"/>
      <c r="Q957" s="87"/>
      <c r="R957" s="87"/>
      <c r="S957" s="87"/>
      <c r="T957" s="87"/>
      <c r="U957" s="87"/>
      <c r="V957" s="87"/>
      <c r="W957" s="87"/>
      <c r="X957" s="87"/>
      <c r="Y957" s="87"/>
      <c r="Z957" s="87"/>
      <c r="AA957" s="87"/>
      <c r="AB957" s="87"/>
      <c r="AC957" s="87"/>
      <c r="AD957" s="87"/>
      <c r="AE957" s="87"/>
      <c r="AF957" s="87"/>
      <c r="AG957" s="87"/>
      <c r="AH957" s="33"/>
    </row>
    <row r="958" customFormat="false" ht="12.75" hidden="false" customHeight="true" outlineLevel="0" collapsed="false">
      <c r="A958" s="87"/>
      <c r="B958" s="87"/>
      <c r="C958" s="88"/>
      <c r="D958" s="87"/>
      <c r="E958" s="87"/>
      <c r="F958" s="87"/>
      <c r="G958" s="87"/>
      <c r="H958" s="87"/>
      <c r="I958" s="87"/>
      <c r="J958" s="87"/>
      <c r="K958" s="87"/>
      <c r="L958" s="87"/>
      <c r="M958" s="87"/>
      <c r="N958" s="87"/>
      <c r="O958" s="87"/>
      <c r="P958" s="87"/>
      <c r="Q958" s="87"/>
      <c r="R958" s="87"/>
      <c r="S958" s="87"/>
      <c r="T958" s="87"/>
      <c r="U958" s="87"/>
      <c r="V958" s="87"/>
      <c r="W958" s="87"/>
      <c r="X958" s="87"/>
      <c r="Y958" s="87"/>
      <c r="Z958" s="87"/>
      <c r="AA958" s="87"/>
      <c r="AB958" s="87"/>
      <c r="AC958" s="87"/>
      <c r="AD958" s="87"/>
      <c r="AE958" s="87"/>
      <c r="AF958" s="87"/>
      <c r="AG958" s="87"/>
      <c r="AH958" s="33"/>
    </row>
    <row r="959" customFormat="false" ht="12.75" hidden="false" customHeight="true" outlineLevel="0" collapsed="false">
      <c r="A959" s="87"/>
      <c r="B959" s="87"/>
      <c r="C959" s="88"/>
      <c r="D959" s="87"/>
      <c r="E959" s="87"/>
      <c r="F959" s="87"/>
      <c r="G959" s="87"/>
      <c r="H959" s="87"/>
      <c r="I959" s="87"/>
      <c r="J959" s="87"/>
      <c r="K959" s="87"/>
      <c r="L959" s="87"/>
      <c r="M959" s="87"/>
      <c r="N959" s="87"/>
      <c r="O959" s="87"/>
      <c r="P959" s="87"/>
      <c r="Q959" s="87"/>
      <c r="R959" s="87"/>
      <c r="S959" s="87"/>
      <c r="T959" s="87"/>
      <c r="U959" s="87"/>
      <c r="V959" s="87"/>
      <c r="W959" s="87"/>
      <c r="X959" s="87"/>
      <c r="Y959" s="87"/>
      <c r="Z959" s="87"/>
      <c r="AA959" s="87"/>
      <c r="AB959" s="87"/>
      <c r="AC959" s="87"/>
      <c r="AD959" s="87"/>
      <c r="AE959" s="87"/>
      <c r="AF959" s="87"/>
      <c r="AG959" s="87"/>
      <c r="AH959" s="33"/>
    </row>
    <row r="960" customFormat="false" ht="12.75" hidden="false" customHeight="true" outlineLevel="0" collapsed="false">
      <c r="A960" s="87"/>
      <c r="B960" s="87"/>
      <c r="C960" s="88"/>
      <c r="D960" s="87"/>
      <c r="E960" s="87"/>
      <c r="F960" s="87"/>
      <c r="G960" s="87"/>
      <c r="H960" s="87"/>
      <c r="I960" s="87"/>
      <c r="J960" s="87"/>
      <c r="K960" s="87"/>
      <c r="L960" s="87"/>
      <c r="M960" s="87"/>
      <c r="N960" s="87"/>
      <c r="O960" s="87"/>
      <c r="P960" s="87"/>
      <c r="Q960" s="87"/>
      <c r="R960" s="87"/>
      <c r="S960" s="87"/>
      <c r="T960" s="87"/>
      <c r="U960" s="87"/>
      <c r="V960" s="87"/>
      <c r="W960" s="87"/>
      <c r="X960" s="87"/>
      <c r="Y960" s="87"/>
      <c r="Z960" s="87"/>
      <c r="AA960" s="87"/>
      <c r="AB960" s="87"/>
      <c r="AC960" s="87"/>
      <c r="AD960" s="87"/>
      <c r="AE960" s="87"/>
      <c r="AF960" s="87"/>
      <c r="AG960" s="87"/>
      <c r="AH960" s="33"/>
    </row>
    <row r="961" customFormat="false" ht="12.75" hidden="false" customHeight="true" outlineLevel="0" collapsed="false">
      <c r="A961" s="87"/>
      <c r="B961" s="87"/>
      <c r="C961" s="88"/>
      <c r="D961" s="87"/>
      <c r="E961" s="87"/>
      <c r="F961" s="87"/>
      <c r="G961" s="87"/>
      <c r="H961" s="87"/>
      <c r="I961" s="87"/>
      <c r="J961" s="87"/>
      <c r="K961" s="87"/>
      <c r="L961" s="87"/>
      <c r="M961" s="87"/>
      <c r="N961" s="87"/>
      <c r="O961" s="87"/>
      <c r="P961" s="87"/>
      <c r="Q961" s="87"/>
      <c r="R961" s="87"/>
      <c r="S961" s="87"/>
      <c r="T961" s="87"/>
      <c r="U961" s="87"/>
      <c r="V961" s="87"/>
      <c r="W961" s="87"/>
      <c r="X961" s="87"/>
      <c r="Y961" s="87"/>
      <c r="Z961" s="87"/>
      <c r="AA961" s="87"/>
      <c r="AB961" s="87"/>
      <c r="AC961" s="87"/>
      <c r="AD961" s="87"/>
      <c r="AE961" s="87"/>
      <c r="AF961" s="87"/>
      <c r="AG961" s="87"/>
      <c r="AH961" s="33"/>
    </row>
    <row r="962" customFormat="false" ht="12.75" hidden="false" customHeight="true" outlineLevel="0" collapsed="false">
      <c r="A962" s="87"/>
      <c r="B962" s="87"/>
      <c r="C962" s="88"/>
      <c r="D962" s="87"/>
      <c r="E962" s="87"/>
      <c r="F962" s="87"/>
      <c r="G962" s="87"/>
      <c r="H962" s="87"/>
      <c r="I962" s="87"/>
      <c r="J962" s="87"/>
      <c r="K962" s="87"/>
      <c r="L962" s="87"/>
      <c r="M962" s="87"/>
      <c r="N962" s="87"/>
      <c r="O962" s="87"/>
      <c r="P962" s="87"/>
      <c r="Q962" s="87"/>
      <c r="R962" s="87"/>
      <c r="S962" s="87"/>
      <c r="T962" s="87"/>
      <c r="U962" s="87"/>
      <c r="V962" s="87"/>
      <c r="W962" s="87"/>
      <c r="X962" s="87"/>
      <c r="Y962" s="87"/>
      <c r="Z962" s="87"/>
      <c r="AA962" s="87"/>
      <c r="AB962" s="87"/>
      <c r="AC962" s="87"/>
      <c r="AD962" s="87"/>
      <c r="AE962" s="87"/>
      <c r="AF962" s="87"/>
      <c r="AG962" s="87"/>
      <c r="AH962" s="33"/>
    </row>
    <row r="963" customFormat="false" ht="12.75" hidden="false" customHeight="true" outlineLevel="0" collapsed="false">
      <c r="A963" s="87"/>
      <c r="B963" s="87"/>
      <c r="C963" s="88"/>
      <c r="D963" s="87"/>
      <c r="E963" s="87"/>
      <c r="F963" s="87"/>
      <c r="G963" s="87"/>
      <c r="H963" s="87"/>
      <c r="I963" s="87"/>
      <c r="J963" s="87"/>
      <c r="K963" s="87"/>
      <c r="L963" s="87"/>
      <c r="M963" s="87"/>
      <c r="N963" s="87"/>
      <c r="O963" s="87"/>
      <c r="P963" s="87"/>
      <c r="Q963" s="87"/>
      <c r="R963" s="87"/>
      <c r="S963" s="87"/>
      <c r="T963" s="87"/>
      <c r="U963" s="87"/>
      <c r="V963" s="87"/>
      <c r="W963" s="87"/>
      <c r="X963" s="87"/>
      <c r="Y963" s="87"/>
      <c r="Z963" s="87"/>
      <c r="AA963" s="87"/>
      <c r="AB963" s="87"/>
      <c r="AC963" s="87"/>
      <c r="AD963" s="87"/>
      <c r="AE963" s="87"/>
      <c r="AF963" s="87"/>
      <c r="AG963" s="87"/>
      <c r="AH963" s="33"/>
    </row>
    <row r="964" customFormat="false" ht="12.75" hidden="false" customHeight="true" outlineLevel="0" collapsed="false">
      <c r="A964" s="87"/>
      <c r="B964" s="87"/>
      <c r="C964" s="88"/>
      <c r="D964" s="87"/>
      <c r="E964" s="87"/>
      <c r="F964" s="87"/>
      <c r="G964" s="87"/>
      <c r="H964" s="87"/>
      <c r="I964" s="87"/>
      <c r="J964" s="87"/>
      <c r="K964" s="87"/>
      <c r="L964" s="87"/>
      <c r="M964" s="87"/>
      <c r="N964" s="87"/>
      <c r="O964" s="87"/>
      <c r="P964" s="87"/>
      <c r="Q964" s="87"/>
      <c r="R964" s="87"/>
      <c r="S964" s="87"/>
      <c r="T964" s="87"/>
      <c r="U964" s="87"/>
      <c r="V964" s="87"/>
      <c r="W964" s="87"/>
      <c r="X964" s="87"/>
      <c r="Y964" s="87"/>
      <c r="Z964" s="87"/>
      <c r="AA964" s="87"/>
      <c r="AB964" s="87"/>
      <c r="AC964" s="87"/>
      <c r="AD964" s="87"/>
      <c r="AE964" s="87"/>
      <c r="AF964" s="87"/>
      <c r="AG964" s="87"/>
      <c r="AH964" s="33"/>
    </row>
    <row r="965" customFormat="false" ht="12.75" hidden="false" customHeight="true" outlineLevel="0" collapsed="false">
      <c r="A965" s="87"/>
      <c r="B965" s="87"/>
      <c r="C965" s="88"/>
      <c r="D965" s="87"/>
      <c r="E965" s="87"/>
      <c r="F965" s="87"/>
      <c r="G965" s="87"/>
      <c r="H965" s="87"/>
      <c r="I965" s="87"/>
      <c r="J965" s="87"/>
      <c r="K965" s="87"/>
      <c r="L965" s="87"/>
      <c r="M965" s="87"/>
      <c r="N965" s="87"/>
      <c r="O965" s="87"/>
      <c r="P965" s="87"/>
      <c r="Q965" s="87"/>
      <c r="R965" s="87"/>
      <c r="S965" s="87"/>
      <c r="T965" s="87"/>
      <c r="U965" s="87"/>
      <c r="V965" s="87"/>
      <c r="W965" s="87"/>
      <c r="X965" s="87"/>
      <c r="Y965" s="87"/>
      <c r="Z965" s="87"/>
      <c r="AA965" s="87"/>
      <c r="AB965" s="87"/>
      <c r="AC965" s="87"/>
      <c r="AD965" s="87"/>
      <c r="AE965" s="87"/>
      <c r="AF965" s="87"/>
      <c r="AG965" s="87"/>
      <c r="AH965" s="33"/>
    </row>
    <row r="966" customFormat="false" ht="12.75" hidden="false" customHeight="true" outlineLevel="0" collapsed="false">
      <c r="A966" s="87"/>
      <c r="B966" s="87"/>
      <c r="C966" s="88"/>
      <c r="D966" s="87"/>
      <c r="E966" s="87"/>
      <c r="F966" s="87"/>
      <c r="G966" s="87"/>
      <c r="H966" s="87"/>
      <c r="I966" s="87"/>
      <c r="J966" s="87"/>
      <c r="K966" s="87"/>
      <c r="L966" s="87"/>
      <c r="M966" s="87"/>
      <c r="N966" s="87"/>
      <c r="O966" s="87"/>
      <c r="P966" s="87"/>
      <c r="Q966" s="87"/>
      <c r="R966" s="87"/>
      <c r="S966" s="87"/>
      <c r="T966" s="87"/>
      <c r="U966" s="87"/>
      <c r="V966" s="87"/>
      <c r="W966" s="87"/>
      <c r="X966" s="87"/>
      <c r="Y966" s="87"/>
      <c r="Z966" s="87"/>
      <c r="AA966" s="87"/>
      <c r="AB966" s="87"/>
      <c r="AC966" s="87"/>
      <c r="AD966" s="87"/>
      <c r="AE966" s="87"/>
      <c r="AF966" s="87"/>
      <c r="AG966" s="87"/>
      <c r="AH966" s="33"/>
    </row>
    <row r="967" customFormat="false" ht="12.75" hidden="false" customHeight="true" outlineLevel="0" collapsed="false">
      <c r="A967" s="87"/>
      <c r="B967" s="87"/>
      <c r="C967" s="88"/>
      <c r="D967" s="87"/>
      <c r="E967" s="87"/>
      <c r="F967" s="87"/>
      <c r="G967" s="87"/>
      <c r="H967" s="87"/>
      <c r="I967" s="87"/>
      <c r="J967" s="87"/>
      <c r="K967" s="87"/>
      <c r="L967" s="87"/>
      <c r="M967" s="87"/>
      <c r="N967" s="87"/>
      <c r="O967" s="87"/>
      <c r="P967" s="87"/>
      <c r="Q967" s="87"/>
      <c r="R967" s="87"/>
      <c r="S967" s="87"/>
      <c r="T967" s="87"/>
      <c r="U967" s="87"/>
      <c r="V967" s="87"/>
      <c r="W967" s="87"/>
      <c r="X967" s="87"/>
      <c r="Y967" s="87"/>
      <c r="Z967" s="87"/>
      <c r="AA967" s="87"/>
      <c r="AB967" s="87"/>
      <c r="AC967" s="87"/>
      <c r="AD967" s="87"/>
      <c r="AE967" s="87"/>
      <c r="AF967" s="87"/>
      <c r="AG967" s="87"/>
      <c r="AH967" s="33"/>
    </row>
    <row r="968" customFormat="false" ht="12.75" hidden="false" customHeight="true" outlineLevel="0" collapsed="false">
      <c r="A968" s="87"/>
      <c r="B968" s="87"/>
      <c r="C968" s="88"/>
      <c r="D968" s="87"/>
      <c r="E968" s="87"/>
      <c r="F968" s="87"/>
      <c r="G968" s="87"/>
      <c r="H968" s="87"/>
      <c r="I968" s="87"/>
      <c r="J968" s="87"/>
      <c r="K968" s="87"/>
      <c r="L968" s="87"/>
      <c r="M968" s="87"/>
      <c r="N968" s="87"/>
      <c r="O968" s="87"/>
      <c r="P968" s="87"/>
      <c r="Q968" s="87"/>
      <c r="R968" s="87"/>
      <c r="S968" s="87"/>
      <c r="T968" s="87"/>
      <c r="U968" s="87"/>
      <c r="V968" s="87"/>
      <c r="W968" s="87"/>
      <c r="X968" s="87"/>
      <c r="Y968" s="87"/>
      <c r="Z968" s="87"/>
      <c r="AA968" s="87"/>
      <c r="AB968" s="87"/>
      <c r="AC968" s="87"/>
      <c r="AD968" s="87"/>
      <c r="AE968" s="87"/>
      <c r="AF968" s="87"/>
      <c r="AG968" s="87"/>
      <c r="AH968" s="33"/>
    </row>
    <row r="969" customFormat="false" ht="12.75" hidden="false" customHeight="true" outlineLevel="0" collapsed="false">
      <c r="A969" s="87"/>
      <c r="B969" s="87"/>
      <c r="C969" s="88"/>
      <c r="D969" s="87"/>
      <c r="E969" s="87"/>
      <c r="F969" s="87"/>
      <c r="G969" s="87"/>
      <c r="H969" s="87"/>
      <c r="I969" s="87"/>
      <c r="J969" s="87"/>
      <c r="K969" s="87"/>
      <c r="L969" s="87"/>
      <c r="M969" s="87"/>
      <c r="N969" s="87"/>
      <c r="O969" s="87"/>
      <c r="P969" s="87"/>
      <c r="Q969" s="87"/>
      <c r="R969" s="87"/>
      <c r="S969" s="87"/>
      <c r="T969" s="87"/>
      <c r="U969" s="87"/>
      <c r="V969" s="87"/>
      <c r="W969" s="87"/>
      <c r="X969" s="87"/>
      <c r="Y969" s="87"/>
      <c r="Z969" s="87"/>
      <c r="AA969" s="87"/>
      <c r="AB969" s="87"/>
      <c r="AC969" s="87"/>
      <c r="AD969" s="87"/>
      <c r="AE969" s="87"/>
      <c r="AF969" s="87"/>
      <c r="AG969" s="87"/>
      <c r="AH969" s="33"/>
    </row>
    <row r="970" customFormat="false" ht="12.75" hidden="false" customHeight="true" outlineLevel="0" collapsed="false">
      <c r="A970" s="87"/>
      <c r="B970" s="87"/>
      <c r="C970" s="88"/>
      <c r="D970" s="87"/>
      <c r="E970" s="87"/>
      <c r="F970" s="87"/>
      <c r="G970" s="87"/>
      <c r="H970" s="87"/>
      <c r="I970" s="87"/>
      <c r="J970" s="87"/>
      <c r="K970" s="87"/>
      <c r="L970" s="87"/>
      <c r="M970" s="87"/>
      <c r="N970" s="87"/>
      <c r="O970" s="87"/>
      <c r="P970" s="87"/>
      <c r="Q970" s="87"/>
      <c r="R970" s="87"/>
      <c r="S970" s="87"/>
      <c r="T970" s="87"/>
      <c r="U970" s="87"/>
      <c r="V970" s="87"/>
      <c r="W970" s="87"/>
      <c r="X970" s="87"/>
      <c r="Y970" s="87"/>
      <c r="Z970" s="87"/>
      <c r="AA970" s="87"/>
      <c r="AB970" s="87"/>
      <c r="AC970" s="87"/>
      <c r="AD970" s="87"/>
      <c r="AE970" s="87"/>
      <c r="AF970" s="87"/>
      <c r="AG970" s="87"/>
      <c r="AH970" s="33"/>
    </row>
    <row r="971" customFormat="false" ht="12.75" hidden="false" customHeight="true" outlineLevel="0" collapsed="false">
      <c r="A971" s="87"/>
      <c r="B971" s="87"/>
      <c r="C971" s="88"/>
      <c r="D971" s="87"/>
      <c r="E971" s="87"/>
      <c r="F971" s="87"/>
      <c r="G971" s="87"/>
      <c r="H971" s="87"/>
      <c r="I971" s="87"/>
      <c r="J971" s="87"/>
      <c r="K971" s="87"/>
      <c r="L971" s="87"/>
      <c r="M971" s="87"/>
      <c r="N971" s="87"/>
      <c r="O971" s="87"/>
      <c r="P971" s="87"/>
      <c r="Q971" s="87"/>
      <c r="R971" s="87"/>
      <c r="S971" s="87"/>
      <c r="T971" s="87"/>
      <c r="U971" s="87"/>
      <c r="V971" s="87"/>
      <c r="W971" s="87"/>
      <c r="X971" s="87"/>
      <c r="Y971" s="87"/>
      <c r="Z971" s="87"/>
      <c r="AA971" s="87"/>
      <c r="AB971" s="87"/>
      <c r="AC971" s="87"/>
      <c r="AD971" s="87"/>
      <c r="AE971" s="87"/>
      <c r="AF971" s="87"/>
      <c r="AG971" s="87"/>
      <c r="AH971" s="33"/>
    </row>
    <row r="972" customFormat="false" ht="12.75" hidden="false" customHeight="true" outlineLevel="0" collapsed="false">
      <c r="A972" s="87"/>
      <c r="B972" s="87"/>
      <c r="C972" s="88"/>
      <c r="D972" s="87"/>
      <c r="E972" s="87"/>
      <c r="F972" s="87"/>
      <c r="G972" s="87"/>
      <c r="H972" s="87"/>
      <c r="I972" s="87"/>
      <c r="J972" s="87"/>
      <c r="K972" s="87"/>
      <c r="L972" s="87"/>
      <c r="M972" s="87"/>
      <c r="N972" s="87"/>
      <c r="O972" s="87"/>
      <c r="P972" s="87"/>
      <c r="Q972" s="87"/>
      <c r="R972" s="87"/>
      <c r="S972" s="87"/>
      <c r="T972" s="87"/>
      <c r="U972" s="87"/>
      <c r="V972" s="87"/>
      <c r="W972" s="87"/>
      <c r="X972" s="87"/>
      <c r="Y972" s="87"/>
      <c r="Z972" s="87"/>
      <c r="AA972" s="87"/>
      <c r="AB972" s="87"/>
      <c r="AC972" s="87"/>
      <c r="AD972" s="87"/>
      <c r="AE972" s="87"/>
      <c r="AF972" s="87"/>
      <c r="AG972" s="87"/>
      <c r="AH972" s="33"/>
    </row>
    <row r="973" customFormat="false" ht="12.75" hidden="false" customHeight="true" outlineLevel="0" collapsed="false">
      <c r="A973" s="87"/>
      <c r="B973" s="87"/>
      <c r="C973" s="88"/>
      <c r="D973" s="87"/>
      <c r="E973" s="87"/>
      <c r="F973" s="87"/>
      <c r="G973" s="87"/>
      <c r="H973" s="87"/>
      <c r="I973" s="87"/>
      <c r="J973" s="87"/>
      <c r="K973" s="87"/>
      <c r="L973" s="87"/>
      <c r="M973" s="87"/>
      <c r="N973" s="87"/>
      <c r="O973" s="87"/>
      <c r="P973" s="87"/>
      <c r="Q973" s="87"/>
      <c r="R973" s="87"/>
      <c r="S973" s="87"/>
      <c r="T973" s="87"/>
      <c r="U973" s="87"/>
      <c r="V973" s="87"/>
      <c r="W973" s="87"/>
      <c r="X973" s="87"/>
      <c r="Y973" s="87"/>
      <c r="Z973" s="87"/>
      <c r="AA973" s="87"/>
      <c r="AB973" s="87"/>
      <c r="AC973" s="87"/>
      <c r="AD973" s="87"/>
      <c r="AE973" s="87"/>
      <c r="AF973" s="87"/>
      <c r="AG973" s="87"/>
      <c r="AH973" s="33"/>
    </row>
    <row r="974" customFormat="false" ht="12.75" hidden="false" customHeight="true" outlineLevel="0" collapsed="false">
      <c r="A974" s="87"/>
      <c r="B974" s="87"/>
      <c r="C974" s="88"/>
      <c r="D974" s="87"/>
      <c r="E974" s="87"/>
      <c r="F974" s="87"/>
      <c r="G974" s="87"/>
      <c r="H974" s="87"/>
      <c r="I974" s="87"/>
      <c r="J974" s="87"/>
      <c r="K974" s="87"/>
      <c r="L974" s="87"/>
      <c r="M974" s="87"/>
      <c r="N974" s="87"/>
      <c r="O974" s="87"/>
      <c r="P974" s="87"/>
      <c r="Q974" s="87"/>
      <c r="R974" s="87"/>
      <c r="S974" s="87"/>
      <c r="T974" s="87"/>
      <c r="U974" s="87"/>
      <c r="V974" s="87"/>
      <c r="W974" s="87"/>
      <c r="X974" s="87"/>
      <c r="Y974" s="87"/>
      <c r="Z974" s="87"/>
      <c r="AA974" s="87"/>
      <c r="AB974" s="87"/>
      <c r="AC974" s="87"/>
      <c r="AD974" s="87"/>
      <c r="AE974" s="87"/>
      <c r="AF974" s="87"/>
      <c r="AG974" s="87"/>
      <c r="AH974" s="33"/>
    </row>
    <row r="975" customFormat="false" ht="12.75" hidden="false" customHeight="true" outlineLevel="0" collapsed="false">
      <c r="A975" s="87"/>
      <c r="B975" s="87"/>
      <c r="C975" s="88"/>
      <c r="D975" s="87"/>
      <c r="E975" s="87"/>
      <c r="F975" s="87"/>
      <c r="G975" s="87"/>
      <c r="H975" s="87"/>
      <c r="I975" s="87"/>
      <c r="J975" s="87"/>
      <c r="K975" s="87"/>
      <c r="L975" s="87"/>
      <c r="M975" s="87"/>
      <c r="N975" s="87"/>
      <c r="O975" s="87"/>
      <c r="P975" s="87"/>
      <c r="Q975" s="87"/>
      <c r="R975" s="87"/>
      <c r="S975" s="87"/>
      <c r="T975" s="87"/>
      <c r="U975" s="87"/>
      <c r="V975" s="87"/>
      <c r="W975" s="87"/>
      <c r="X975" s="87"/>
      <c r="Y975" s="87"/>
      <c r="Z975" s="87"/>
      <c r="AA975" s="87"/>
      <c r="AB975" s="87"/>
      <c r="AC975" s="87"/>
      <c r="AD975" s="87"/>
      <c r="AE975" s="87"/>
      <c r="AF975" s="87"/>
      <c r="AG975" s="87"/>
      <c r="AH975" s="33"/>
    </row>
    <row r="976" customFormat="false" ht="12.75" hidden="false" customHeight="true" outlineLevel="0" collapsed="false">
      <c r="A976" s="87"/>
      <c r="B976" s="87"/>
      <c r="C976" s="88"/>
      <c r="D976" s="87"/>
      <c r="E976" s="87"/>
      <c r="F976" s="87"/>
      <c r="G976" s="87"/>
      <c r="H976" s="87"/>
      <c r="I976" s="87"/>
      <c r="J976" s="87"/>
      <c r="K976" s="87"/>
      <c r="L976" s="87"/>
      <c r="M976" s="87"/>
      <c r="N976" s="87"/>
      <c r="O976" s="87"/>
      <c r="P976" s="87"/>
      <c r="Q976" s="87"/>
      <c r="R976" s="87"/>
      <c r="S976" s="87"/>
      <c r="T976" s="87"/>
      <c r="U976" s="87"/>
      <c r="V976" s="87"/>
      <c r="W976" s="87"/>
      <c r="X976" s="87"/>
      <c r="Y976" s="87"/>
      <c r="Z976" s="87"/>
      <c r="AA976" s="87"/>
      <c r="AB976" s="87"/>
      <c r="AC976" s="87"/>
      <c r="AD976" s="87"/>
      <c r="AE976" s="87"/>
      <c r="AF976" s="87"/>
      <c r="AG976" s="87"/>
      <c r="AH976" s="33"/>
    </row>
    <row r="977" customFormat="false" ht="12.75" hidden="false" customHeight="true" outlineLevel="0" collapsed="false">
      <c r="A977" s="87"/>
      <c r="B977" s="87"/>
      <c r="C977" s="88"/>
      <c r="D977" s="87"/>
      <c r="E977" s="87"/>
      <c r="F977" s="87"/>
      <c r="G977" s="87"/>
      <c r="H977" s="87"/>
      <c r="I977" s="87"/>
      <c r="J977" s="87"/>
      <c r="K977" s="87"/>
      <c r="L977" s="87"/>
      <c r="M977" s="87"/>
      <c r="N977" s="87"/>
      <c r="O977" s="87"/>
      <c r="P977" s="87"/>
      <c r="Q977" s="87"/>
      <c r="R977" s="87"/>
      <c r="S977" s="87"/>
      <c r="T977" s="87"/>
      <c r="U977" s="87"/>
      <c r="V977" s="87"/>
      <c r="W977" s="87"/>
      <c r="X977" s="87"/>
      <c r="Y977" s="87"/>
      <c r="Z977" s="87"/>
      <c r="AA977" s="87"/>
      <c r="AB977" s="87"/>
      <c r="AC977" s="87"/>
      <c r="AD977" s="87"/>
      <c r="AE977" s="87"/>
      <c r="AF977" s="87"/>
      <c r="AG977" s="87"/>
      <c r="AH977" s="33"/>
    </row>
    <row r="978" customFormat="false" ht="12.75" hidden="false" customHeight="true" outlineLevel="0" collapsed="false">
      <c r="A978" s="87"/>
      <c r="B978" s="87"/>
      <c r="C978" s="88"/>
      <c r="D978" s="87"/>
      <c r="E978" s="87"/>
      <c r="F978" s="87"/>
      <c r="G978" s="87"/>
      <c r="H978" s="87"/>
      <c r="I978" s="87"/>
      <c r="J978" s="87"/>
      <c r="K978" s="87"/>
      <c r="L978" s="87"/>
      <c r="M978" s="87"/>
      <c r="N978" s="87"/>
      <c r="O978" s="87"/>
      <c r="P978" s="87"/>
      <c r="Q978" s="87"/>
      <c r="R978" s="87"/>
      <c r="S978" s="87"/>
      <c r="T978" s="87"/>
      <c r="U978" s="87"/>
      <c r="V978" s="87"/>
      <c r="W978" s="87"/>
      <c r="X978" s="87"/>
      <c r="Y978" s="87"/>
      <c r="Z978" s="87"/>
      <c r="AA978" s="87"/>
      <c r="AB978" s="87"/>
      <c r="AC978" s="87"/>
      <c r="AD978" s="87"/>
      <c r="AE978" s="87"/>
      <c r="AF978" s="87"/>
      <c r="AG978" s="87"/>
      <c r="AH978" s="33"/>
    </row>
    <row r="979" customFormat="false" ht="12.75" hidden="false" customHeight="true" outlineLevel="0" collapsed="false">
      <c r="A979" s="87"/>
      <c r="B979" s="87"/>
      <c r="C979" s="88"/>
      <c r="D979" s="87"/>
      <c r="E979" s="87"/>
      <c r="F979" s="87"/>
      <c r="G979" s="87"/>
      <c r="H979" s="87"/>
      <c r="I979" s="87"/>
      <c r="J979" s="87"/>
      <c r="K979" s="87"/>
      <c r="L979" s="87"/>
      <c r="M979" s="87"/>
      <c r="N979" s="87"/>
      <c r="O979" s="87"/>
      <c r="P979" s="87"/>
      <c r="Q979" s="87"/>
      <c r="R979" s="87"/>
      <c r="S979" s="87"/>
      <c r="T979" s="87"/>
      <c r="U979" s="87"/>
      <c r="V979" s="87"/>
      <c r="W979" s="87"/>
      <c r="X979" s="87"/>
      <c r="Y979" s="87"/>
      <c r="Z979" s="87"/>
      <c r="AA979" s="87"/>
      <c r="AB979" s="87"/>
      <c r="AC979" s="87"/>
      <c r="AD979" s="87"/>
      <c r="AE979" s="87"/>
      <c r="AF979" s="87"/>
      <c r="AG979" s="87"/>
      <c r="AH979" s="33"/>
    </row>
    <row r="980" customFormat="false" ht="12.75" hidden="false" customHeight="true" outlineLevel="0" collapsed="false">
      <c r="A980" s="87"/>
      <c r="B980" s="87"/>
      <c r="C980" s="88"/>
      <c r="D980" s="87"/>
      <c r="E980" s="87"/>
      <c r="F980" s="87"/>
      <c r="G980" s="87"/>
      <c r="H980" s="87"/>
      <c r="I980" s="87"/>
      <c r="J980" s="87"/>
      <c r="K980" s="87"/>
      <c r="L980" s="87"/>
      <c r="M980" s="87"/>
      <c r="N980" s="87"/>
      <c r="O980" s="87"/>
      <c r="P980" s="87"/>
      <c r="Q980" s="87"/>
      <c r="R980" s="87"/>
      <c r="S980" s="87"/>
      <c r="T980" s="87"/>
      <c r="U980" s="87"/>
      <c r="V980" s="87"/>
      <c r="W980" s="87"/>
      <c r="X980" s="87"/>
      <c r="Y980" s="87"/>
      <c r="Z980" s="87"/>
      <c r="AA980" s="87"/>
      <c r="AB980" s="87"/>
      <c r="AC980" s="87"/>
      <c r="AD980" s="87"/>
      <c r="AE980" s="87"/>
      <c r="AF980" s="87"/>
      <c r="AG980" s="87"/>
      <c r="AH980" s="33"/>
    </row>
    <row r="981" customFormat="false" ht="12.75" hidden="false" customHeight="true" outlineLevel="0" collapsed="false">
      <c r="A981" s="87"/>
      <c r="B981" s="87"/>
      <c r="C981" s="88"/>
      <c r="D981" s="87"/>
      <c r="E981" s="87"/>
      <c r="F981" s="87"/>
      <c r="G981" s="87"/>
      <c r="H981" s="87"/>
      <c r="I981" s="87"/>
      <c r="J981" s="87"/>
      <c r="K981" s="87"/>
      <c r="L981" s="87"/>
      <c r="M981" s="87"/>
      <c r="N981" s="87"/>
      <c r="O981" s="87"/>
      <c r="P981" s="87"/>
      <c r="Q981" s="87"/>
      <c r="R981" s="87"/>
      <c r="S981" s="87"/>
      <c r="T981" s="87"/>
      <c r="U981" s="87"/>
      <c r="V981" s="87"/>
      <c r="W981" s="87"/>
      <c r="X981" s="87"/>
      <c r="Y981" s="87"/>
      <c r="Z981" s="87"/>
      <c r="AA981" s="87"/>
      <c r="AB981" s="87"/>
      <c r="AC981" s="87"/>
      <c r="AD981" s="87"/>
      <c r="AE981" s="87"/>
      <c r="AF981" s="87"/>
      <c r="AG981" s="87"/>
      <c r="AH981" s="33"/>
    </row>
    <row r="982" customFormat="false" ht="12.75" hidden="false" customHeight="true" outlineLevel="0" collapsed="false">
      <c r="A982" s="87"/>
      <c r="B982" s="87"/>
      <c r="C982" s="88"/>
      <c r="D982" s="87"/>
      <c r="E982" s="87"/>
      <c r="F982" s="87"/>
      <c r="G982" s="87"/>
      <c r="H982" s="87"/>
      <c r="I982" s="87"/>
      <c r="J982" s="87"/>
      <c r="K982" s="87"/>
      <c r="L982" s="87"/>
      <c r="M982" s="87"/>
      <c r="N982" s="87"/>
      <c r="O982" s="87"/>
      <c r="P982" s="87"/>
      <c r="Q982" s="87"/>
      <c r="R982" s="87"/>
      <c r="S982" s="87"/>
      <c r="T982" s="87"/>
      <c r="U982" s="87"/>
      <c r="V982" s="87"/>
      <c r="W982" s="87"/>
      <c r="X982" s="87"/>
      <c r="Y982" s="87"/>
      <c r="Z982" s="87"/>
      <c r="AA982" s="87"/>
      <c r="AB982" s="87"/>
      <c r="AC982" s="87"/>
      <c r="AD982" s="87"/>
      <c r="AE982" s="87"/>
      <c r="AF982" s="87"/>
      <c r="AG982" s="87"/>
      <c r="AH982" s="33"/>
    </row>
    <row r="983" customFormat="false" ht="12.75" hidden="false" customHeight="true" outlineLevel="0" collapsed="false">
      <c r="A983" s="87"/>
      <c r="B983" s="87"/>
      <c r="C983" s="88"/>
      <c r="D983" s="87"/>
      <c r="E983" s="87"/>
      <c r="F983" s="87"/>
      <c r="G983" s="87"/>
      <c r="H983" s="87"/>
      <c r="I983" s="87"/>
      <c r="J983" s="87"/>
      <c r="K983" s="87"/>
      <c r="L983" s="87"/>
      <c r="M983" s="87"/>
      <c r="N983" s="87"/>
      <c r="O983" s="87"/>
      <c r="P983" s="87"/>
      <c r="Q983" s="87"/>
      <c r="R983" s="87"/>
      <c r="S983" s="87"/>
      <c r="T983" s="87"/>
      <c r="U983" s="87"/>
      <c r="V983" s="87"/>
      <c r="W983" s="87"/>
      <c r="X983" s="87"/>
      <c r="Y983" s="87"/>
      <c r="Z983" s="87"/>
      <c r="AA983" s="87"/>
      <c r="AB983" s="87"/>
      <c r="AC983" s="87"/>
      <c r="AD983" s="87"/>
      <c r="AE983" s="87"/>
      <c r="AF983" s="87"/>
      <c r="AG983" s="87"/>
      <c r="AH983" s="33"/>
    </row>
    <row r="984" customFormat="false" ht="12.75" hidden="false" customHeight="true" outlineLevel="0" collapsed="false">
      <c r="A984" s="87"/>
      <c r="B984" s="87"/>
      <c r="C984" s="88"/>
      <c r="D984" s="87"/>
      <c r="E984" s="87"/>
      <c r="F984" s="87"/>
      <c r="G984" s="87"/>
      <c r="H984" s="87"/>
      <c r="I984" s="87"/>
      <c r="J984" s="87"/>
      <c r="K984" s="87"/>
      <c r="L984" s="87"/>
      <c r="M984" s="87"/>
      <c r="N984" s="87"/>
      <c r="O984" s="87"/>
      <c r="P984" s="87"/>
      <c r="Q984" s="87"/>
      <c r="R984" s="87"/>
      <c r="S984" s="87"/>
      <c r="T984" s="87"/>
      <c r="U984" s="87"/>
      <c r="V984" s="87"/>
      <c r="W984" s="87"/>
      <c r="X984" s="87"/>
      <c r="Y984" s="87"/>
      <c r="Z984" s="87"/>
      <c r="AA984" s="87"/>
      <c r="AB984" s="87"/>
      <c r="AC984" s="87"/>
      <c r="AD984" s="87"/>
      <c r="AE984" s="87"/>
      <c r="AF984" s="87"/>
      <c r="AG984" s="87"/>
      <c r="AH984" s="33"/>
    </row>
    <row r="985" customFormat="false" ht="12.75" hidden="false" customHeight="true" outlineLevel="0" collapsed="false">
      <c r="A985" s="87"/>
      <c r="B985" s="87"/>
      <c r="C985" s="88"/>
      <c r="D985" s="87"/>
      <c r="E985" s="87"/>
      <c r="F985" s="87"/>
      <c r="G985" s="87"/>
      <c r="H985" s="87"/>
      <c r="I985" s="87"/>
      <c r="J985" s="87"/>
      <c r="K985" s="87"/>
      <c r="L985" s="87"/>
      <c r="M985" s="87"/>
      <c r="N985" s="87"/>
      <c r="O985" s="87"/>
      <c r="P985" s="87"/>
      <c r="Q985" s="87"/>
      <c r="R985" s="87"/>
      <c r="S985" s="87"/>
      <c r="T985" s="87"/>
      <c r="U985" s="87"/>
      <c r="V985" s="87"/>
      <c r="W985" s="87"/>
      <c r="X985" s="87"/>
      <c r="Y985" s="87"/>
      <c r="Z985" s="87"/>
      <c r="AA985" s="87"/>
      <c r="AB985" s="87"/>
      <c r="AC985" s="87"/>
      <c r="AD985" s="87"/>
      <c r="AE985" s="87"/>
      <c r="AF985" s="87"/>
      <c r="AG985" s="87"/>
      <c r="AH985" s="33"/>
    </row>
    <row r="986" customFormat="false" ht="12.75" hidden="false" customHeight="true" outlineLevel="0" collapsed="false">
      <c r="A986" s="87"/>
      <c r="B986" s="87"/>
      <c r="C986" s="88"/>
      <c r="D986" s="87"/>
      <c r="E986" s="87"/>
      <c r="F986" s="87"/>
      <c r="G986" s="87"/>
      <c r="H986" s="87"/>
      <c r="I986" s="87"/>
      <c r="J986" s="87"/>
      <c r="K986" s="87"/>
      <c r="L986" s="87"/>
      <c r="M986" s="87"/>
      <c r="N986" s="87"/>
      <c r="O986" s="87"/>
      <c r="P986" s="87"/>
      <c r="Q986" s="87"/>
      <c r="R986" s="87"/>
      <c r="S986" s="87"/>
      <c r="T986" s="87"/>
      <c r="U986" s="87"/>
      <c r="V986" s="87"/>
      <c r="W986" s="87"/>
      <c r="X986" s="87"/>
      <c r="Y986" s="87"/>
      <c r="Z986" s="87"/>
      <c r="AA986" s="87"/>
      <c r="AB986" s="87"/>
      <c r="AC986" s="87"/>
      <c r="AD986" s="87"/>
      <c r="AE986" s="87"/>
      <c r="AF986" s="87"/>
      <c r="AG986" s="87"/>
      <c r="AH986" s="33"/>
    </row>
    <row r="987" customFormat="false" ht="12.75" hidden="false" customHeight="true" outlineLevel="0" collapsed="false">
      <c r="A987" s="87"/>
      <c r="B987" s="87"/>
      <c r="C987" s="88"/>
      <c r="D987" s="87"/>
      <c r="E987" s="87"/>
      <c r="F987" s="87"/>
      <c r="G987" s="87"/>
      <c r="H987" s="87"/>
      <c r="I987" s="87"/>
      <c r="J987" s="87"/>
      <c r="K987" s="87"/>
      <c r="L987" s="87"/>
      <c r="M987" s="87"/>
      <c r="N987" s="87"/>
      <c r="O987" s="87"/>
      <c r="P987" s="87"/>
      <c r="Q987" s="87"/>
      <c r="R987" s="87"/>
      <c r="S987" s="87"/>
      <c r="T987" s="87"/>
      <c r="U987" s="87"/>
      <c r="V987" s="87"/>
      <c r="W987" s="87"/>
      <c r="X987" s="87"/>
      <c r="Y987" s="87"/>
      <c r="Z987" s="87"/>
      <c r="AA987" s="87"/>
      <c r="AB987" s="87"/>
      <c r="AC987" s="87"/>
      <c r="AD987" s="87"/>
      <c r="AE987" s="87"/>
      <c r="AF987" s="87"/>
      <c r="AG987" s="87"/>
      <c r="AH987" s="33"/>
    </row>
    <row r="988" customFormat="false" ht="12.75" hidden="false" customHeight="true" outlineLevel="0" collapsed="false">
      <c r="A988" s="87"/>
      <c r="B988" s="87"/>
      <c r="C988" s="88"/>
      <c r="D988" s="87"/>
      <c r="E988" s="87"/>
      <c r="F988" s="87"/>
      <c r="G988" s="87"/>
      <c r="H988" s="87"/>
      <c r="I988" s="87"/>
      <c r="J988" s="87"/>
      <c r="K988" s="87"/>
      <c r="L988" s="87"/>
      <c r="M988" s="87"/>
      <c r="N988" s="87"/>
      <c r="O988" s="87"/>
      <c r="P988" s="87"/>
      <c r="Q988" s="87"/>
      <c r="R988" s="87"/>
      <c r="S988" s="87"/>
      <c r="T988" s="87"/>
      <c r="U988" s="87"/>
      <c r="V988" s="87"/>
      <c r="W988" s="87"/>
      <c r="X988" s="87"/>
      <c r="Y988" s="87"/>
      <c r="Z988" s="87"/>
      <c r="AA988" s="87"/>
      <c r="AB988" s="87"/>
      <c r="AC988" s="87"/>
      <c r="AD988" s="87"/>
      <c r="AE988" s="87"/>
      <c r="AF988" s="87"/>
      <c r="AG988" s="87"/>
      <c r="AH988" s="33"/>
    </row>
    <row r="989" customFormat="false" ht="12.75" hidden="false" customHeight="true" outlineLevel="0" collapsed="false">
      <c r="A989" s="87"/>
      <c r="B989" s="87"/>
      <c r="C989" s="88"/>
      <c r="D989" s="87"/>
      <c r="E989" s="87"/>
      <c r="F989" s="87"/>
      <c r="G989" s="87"/>
      <c r="H989" s="87"/>
      <c r="I989" s="87"/>
      <c r="J989" s="87"/>
      <c r="K989" s="87"/>
      <c r="L989" s="87"/>
      <c r="M989" s="87"/>
      <c r="N989" s="87"/>
      <c r="O989" s="87"/>
      <c r="P989" s="87"/>
      <c r="Q989" s="87"/>
      <c r="R989" s="87"/>
      <c r="S989" s="87"/>
      <c r="T989" s="87"/>
      <c r="U989" s="87"/>
      <c r="V989" s="87"/>
      <c r="W989" s="87"/>
      <c r="X989" s="87"/>
      <c r="Y989" s="87"/>
      <c r="Z989" s="87"/>
      <c r="AA989" s="87"/>
      <c r="AB989" s="87"/>
      <c r="AC989" s="87"/>
      <c r="AD989" s="87"/>
      <c r="AE989" s="87"/>
      <c r="AF989" s="87"/>
      <c r="AG989" s="87"/>
      <c r="AH989" s="33"/>
    </row>
    <row r="990" customFormat="false" ht="12.75" hidden="false" customHeight="true" outlineLevel="0" collapsed="false">
      <c r="A990" s="87"/>
      <c r="B990" s="87"/>
      <c r="C990" s="88"/>
      <c r="D990" s="87"/>
      <c r="E990" s="87"/>
      <c r="F990" s="87"/>
      <c r="G990" s="87"/>
      <c r="H990" s="87"/>
      <c r="I990" s="87"/>
      <c r="J990" s="87"/>
      <c r="K990" s="87"/>
      <c r="L990" s="87"/>
      <c r="M990" s="87"/>
      <c r="N990" s="87"/>
      <c r="O990" s="87"/>
      <c r="P990" s="87"/>
      <c r="Q990" s="87"/>
      <c r="R990" s="87"/>
      <c r="S990" s="87"/>
      <c r="T990" s="87"/>
      <c r="U990" s="87"/>
      <c r="V990" s="87"/>
      <c r="W990" s="87"/>
      <c r="X990" s="87"/>
      <c r="Y990" s="87"/>
      <c r="Z990" s="87"/>
      <c r="AA990" s="87"/>
      <c r="AB990" s="87"/>
      <c r="AC990" s="87"/>
      <c r="AD990" s="87"/>
      <c r="AE990" s="87"/>
      <c r="AF990" s="87"/>
      <c r="AG990" s="87"/>
      <c r="AH990" s="33"/>
    </row>
    <row r="991" customFormat="false" ht="12.75" hidden="false" customHeight="true" outlineLevel="0" collapsed="false">
      <c r="A991" s="87"/>
      <c r="B991" s="87"/>
      <c r="C991" s="88"/>
      <c r="D991" s="87"/>
      <c r="E991" s="87"/>
      <c r="F991" s="87"/>
      <c r="G991" s="87"/>
      <c r="H991" s="87"/>
      <c r="I991" s="87"/>
      <c r="J991" s="87"/>
      <c r="K991" s="87"/>
      <c r="L991" s="87"/>
      <c r="M991" s="87"/>
      <c r="N991" s="87"/>
      <c r="O991" s="87"/>
      <c r="P991" s="87"/>
      <c r="Q991" s="87"/>
      <c r="R991" s="87"/>
      <c r="S991" s="87"/>
      <c r="T991" s="87"/>
      <c r="U991" s="87"/>
      <c r="V991" s="87"/>
      <c r="W991" s="87"/>
      <c r="X991" s="87"/>
      <c r="Y991" s="87"/>
      <c r="Z991" s="87"/>
      <c r="AA991" s="87"/>
      <c r="AB991" s="87"/>
      <c r="AC991" s="87"/>
      <c r="AD991" s="87"/>
      <c r="AE991" s="87"/>
      <c r="AF991" s="87"/>
      <c r="AG991" s="87"/>
      <c r="AH991" s="33"/>
    </row>
    <row r="992" customFormat="false" ht="12.75" hidden="false" customHeight="true" outlineLevel="0" collapsed="false">
      <c r="A992" s="87"/>
      <c r="B992" s="87"/>
      <c r="C992" s="88"/>
      <c r="D992" s="87"/>
      <c r="E992" s="87"/>
      <c r="F992" s="87"/>
      <c r="G992" s="87"/>
      <c r="H992" s="87"/>
      <c r="I992" s="87"/>
      <c r="J992" s="87"/>
      <c r="K992" s="87"/>
      <c r="L992" s="87"/>
      <c r="M992" s="87"/>
      <c r="N992" s="87"/>
      <c r="O992" s="87"/>
      <c r="P992" s="87"/>
      <c r="Q992" s="87"/>
      <c r="R992" s="87"/>
      <c r="S992" s="87"/>
      <c r="T992" s="87"/>
      <c r="U992" s="87"/>
      <c r="V992" s="87"/>
      <c r="W992" s="87"/>
      <c r="X992" s="87"/>
      <c r="Y992" s="87"/>
      <c r="Z992" s="87"/>
      <c r="AA992" s="87"/>
      <c r="AB992" s="87"/>
      <c r="AC992" s="87"/>
      <c r="AD992" s="87"/>
      <c r="AE992" s="87"/>
      <c r="AF992" s="87"/>
      <c r="AG992" s="87"/>
      <c r="AH992" s="33"/>
    </row>
    <row r="993" customFormat="false" ht="12.75" hidden="false" customHeight="true" outlineLevel="0" collapsed="false">
      <c r="A993" s="87"/>
      <c r="B993" s="87"/>
      <c r="C993" s="88"/>
      <c r="D993" s="87"/>
      <c r="E993" s="87"/>
      <c r="F993" s="87"/>
      <c r="G993" s="87"/>
      <c r="H993" s="87"/>
      <c r="I993" s="87"/>
      <c r="J993" s="87"/>
      <c r="K993" s="87"/>
      <c r="L993" s="87"/>
      <c r="M993" s="87"/>
      <c r="N993" s="87"/>
      <c r="O993" s="87"/>
      <c r="P993" s="87"/>
      <c r="Q993" s="87"/>
      <c r="R993" s="87"/>
      <c r="S993" s="87"/>
      <c r="T993" s="87"/>
      <c r="U993" s="87"/>
      <c r="V993" s="87"/>
      <c r="W993" s="87"/>
      <c r="X993" s="87"/>
      <c r="Y993" s="87"/>
      <c r="Z993" s="87"/>
      <c r="AA993" s="87"/>
      <c r="AB993" s="87"/>
      <c r="AC993" s="87"/>
      <c r="AD993" s="87"/>
      <c r="AE993" s="87"/>
      <c r="AF993" s="87"/>
      <c r="AG993" s="87"/>
      <c r="AH993" s="33"/>
    </row>
    <row r="994" customFormat="false" ht="12.75" hidden="false" customHeight="true" outlineLevel="0" collapsed="false">
      <c r="A994" s="87"/>
      <c r="B994" s="87"/>
      <c r="C994" s="88"/>
      <c r="D994" s="87"/>
      <c r="E994" s="87"/>
      <c r="F994" s="87"/>
      <c r="G994" s="87"/>
      <c r="H994" s="87"/>
      <c r="I994" s="87"/>
      <c r="J994" s="87"/>
      <c r="K994" s="87"/>
      <c r="L994" s="87"/>
      <c r="M994" s="87"/>
      <c r="N994" s="87"/>
      <c r="O994" s="87"/>
      <c r="P994" s="87"/>
      <c r="Q994" s="87"/>
      <c r="R994" s="87"/>
      <c r="S994" s="87"/>
      <c r="T994" s="87"/>
      <c r="U994" s="87"/>
      <c r="V994" s="87"/>
      <c r="W994" s="87"/>
      <c r="X994" s="87"/>
      <c r="Y994" s="87"/>
      <c r="Z994" s="87"/>
      <c r="AA994" s="87"/>
      <c r="AB994" s="87"/>
      <c r="AC994" s="87"/>
      <c r="AD994" s="87"/>
      <c r="AE994" s="87"/>
      <c r="AF994" s="87"/>
      <c r="AG994" s="87"/>
      <c r="AH994" s="33"/>
    </row>
    <row r="995" customFormat="false" ht="12.75" hidden="false" customHeight="true" outlineLevel="0" collapsed="false">
      <c r="A995" s="87"/>
      <c r="B995" s="87"/>
      <c r="C995" s="88"/>
      <c r="D995" s="87"/>
      <c r="E995" s="87"/>
      <c r="F995" s="87"/>
      <c r="G995" s="87"/>
      <c r="H995" s="87"/>
      <c r="I995" s="87"/>
      <c r="J995" s="87"/>
      <c r="K995" s="87"/>
      <c r="L995" s="87"/>
      <c r="M995" s="87"/>
      <c r="N995" s="87"/>
      <c r="O995" s="87"/>
      <c r="P995" s="87"/>
      <c r="Q995" s="87"/>
      <c r="R995" s="87"/>
      <c r="S995" s="87"/>
      <c r="T995" s="87"/>
      <c r="U995" s="87"/>
      <c r="V995" s="87"/>
      <c r="W995" s="87"/>
      <c r="X995" s="87"/>
      <c r="Y995" s="87"/>
      <c r="Z995" s="87"/>
      <c r="AA995" s="87"/>
      <c r="AB995" s="87"/>
      <c r="AC995" s="87"/>
      <c r="AD995" s="87"/>
      <c r="AE995" s="87"/>
      <c r="AF995" s="87"/>
      <c r="AG995" s="87"/>
      <c r="AH995" s="33"/>
    </row>
    <row r="996" customFormat="false" ht="12.75" hidden="false" customHeight="true" outlineLevel="0" collapsed="false">
      <c r="A996" s="87"/>
      <c r="B996" s="87"/>
      <c r="C996" s="88"/>
      <c r="D996" s="87"/>
      <c r="E996" s="87"/>
      <c r="F996" s="87"/>
      <c r="G996" s="87"/>
      <c r="H996" s="87"/>
      <c r="I996" s="87"/>
      <c r="J996" s="87"/>
      <c r="K996" s="87"/>
      <c r="L996" s="87"/>
      <c r="M996" s="87"/>
      <c r="N996" s="87"/>
      <c r="O996" s="87"/>
      <c r="P996" s="87"/>
      <c r="Q996" s="87"/>
      <c r="R996" s="87"/>
      <c r="S996" s="87"/>
      <c r="T996" s="87"/>
      <c r="U996" s="87"/>
      <c r="V996" s="87"/>
      <c r="W996" s="87"/>
      <c r="X996" s="87"/>
      <c r="Y996" s="87"/>
      <c r="Z996" s="87"/>
      <c r="AA996" s="87"/>
      <c r="AB996" s="87"/>
      <c r="AC996" s="87"/>
      <c r="AD996" s="87"/>
      <c r="AE996" s="87"/>
      <c r="AF996" s="87"/>
      <c r="AG996" s="87"/>
      <c r="AH996" s="33"/>
    </row>
    <row r="997" customFormat="false" ht="12.75" hidden="false" customHeight="true" outlineLevel="0" collapsed="false">
      <c r="A997" s="87"/>
      <c r="B997" s="87"/>
      <c r="C997" s="88"/>
      <c r="D997" s="87"/>
      <c r="E997" s="87"/>
      <c r="F997" s="87"/>
      <c r="G997" s="87"/>
      <c r="H997" s="87"/>
      <c r="I997" s="87"/>
      <c r="J997" s="87"/>
      <c r="K997" s="87"/>
      <c r="L997" s="87"/>
      <c r="M997" s="87"/>
      <c r="N997" s="87"/>
      <c r="O997" s="87"/>
      <c r="P997" s="87"/>
      <c r="Q997" s="87"/>
      <c r="R997" s="87"/>
      <c r="S997" s="87"/>
      <c r="T997" s="87"/>
      <c r="U997" s="87"/>
      <c r="V997" s="87"/>
      <c r="W997" s="87"/>
      <c r="X997" s="87"/>
      <c r="Y997" s="87"/>
      <c r="Z997" s="87"/>
      <c r="AA997" s="87"/>
      <c r="AB997" s="87"/>
      <c r="AC997" s="87"/>
      <c r="AD997" s="87"/>
      <c r="AE997" s="87"/>
      <c r="AF997" s="87"/>
      <c r="AG997" s="87"/>
      <c r="AH997" s="33"/>
    </row>
    <row r="998" customFormat="false" ht="12.75" hidden="false" customHeight="true" outlineLevel="0" collapsed="false">
      <c r="A998" s="87"/>
      <c r="B998" s="87"/>
      <c r="C998" s="88"/>
      <c r="D998" s="87"/>
      <c r="E998" s="87"/>
      <c r="F998" s="87"/>
      <c r="G998" s="87"/>
      <c r="H998" s="87"/>
      <c r="I998" s="87"/>
      <c r="J998" s="87"/>
      <c r="K998" s="87"/>
      <c r="L998" s="87"/>
      <c r="M998" s="87"/>
      <c r="N998" s="87"/>
      <c r="O998" s="87"/>
      <c r="P998" s="87"/>
      <c r="Q998" s="87"/>
      <c r="R998" s="87"/>
      <c r="S998" s="87"/>
      <c r="T998" s="87"/>
      <c r="U998" s="87"/>
      <c r="V998" s="87"/>
      <c r="W998" s="87"/>
      <c r="X998" s="87"/>
      <c r="Y998" s="87"/>
      <c r="Z998" s="87"/>
      <c r="AA998" s="87"/>
      <c r="AB998" s="87"/>
      <c r="AC998" s="87"/>
      <c r="AD998" s="87"/>
      <c r="AE998" s="87"/>
      <c r="AF998" s="87"/>
      <c r="AG998" s="87"/>
      <c r="AH998" s="33"/>
    </row>
    <row r="999" customFormat="false" ht="12.75" hidden="false" customHeight="true" outlineLevel="0" collapsed="false">
      <c r="A999" s="87"/>
      <c r="B999" s="87"/>
      <c r="C999" s="88"/>
      <c r="D999" s="87"/>
      <c r="E999" s="87"/>
      <c r="F999" s="87"/>
      <c r="G999" s="87"/>
      <c r="H999" s="87"/>
      <c r="I999" s="87"/>
      <c r="J999" s="87"/>
      <c r="K999" s="87"/>
      <c r="L999" s="87"/>
      <c r="M999" s="87"/>
      <c r="N999" s="87"/>
      <c r="O999" s="87"/>
      <c r="P999" s="87"/>
      <c r="Q999" s="87"/>
      <c r="R999" s="87"/>
      <c r="S999" s="87"/>
      <c r="T999" s="87"/>
      <c r="U999" s="87"/>
      <c r="V999" s="87"/>
      <c r="W999" s="87"/>
      <c r="X999" s="87"/>
      <c r="Y999" s="87"/>
      <c r="Z999" s="87"/>
      <c r="AA999" s="87"/>
      <c r="AB999" s="87"/>
      <c r="AC999" s="87"/>
      <c r="AD999" s="87"/>
      <c r="AE999" s="87"/>
      <c r="AF999" s="87"/>
      <c r="AG999" s="87"/>
      <c r="AH999" s="33"/>
    </row>
    <row r="1000" customFormat="false" ht="12.75" hidden="false" customHeight="true" outlineLevel="0" collapsed="false">
      <c r="A1000" s="87"/>
      <c r="B1000" s="87"/>
      <c r="C1000" s="88"/>
      <c r="D1000" s="87"/>
      <c r="E1000" s="87"/>
      <c r="F1000" s="87"/>
      <c r="G1000" s="87"/>
      <c r="H1000" s="87"/>
      <c r="I1000" s="87"/>
      <c r="J1000" s="87"/>
      <c r="K1000" s="87"/>
      <c r="L1000" s="87"/>
      <c r="M1000" s="87"/>
      <c r="N1000" s="87"/>
      <c r="O1000" s="87"/>
      <c r="P1000" s="87"/>
      <c r="Q1000" s="87"/>
      <c r="R1000" s="87"/>
      <c r="S1000" s="87"/>
      <c r="T1000" s="87"/>
      <c r="U1000" s="87"/>
      <c r="V1000" s="87"/>
      <c r="W1000" s="87"/>
      <c r="X1000" s="87"/>
      <c r="Y1000" s="87"/>
      <c r="Z1000" s="87"/>
      <c r="AA1000" s="87"/>
      <c r="AB1000" s="87"/>
      <c r="AC1000" s="87"/>
      <c r="AD1000" s="87"/>
      <c r="AE1000" s="87"/>
      <c r="AF1000" s="87"/>
      <c r="AG1000" s="87"/>
      <c r="AH1000" s="33"/>
    </row>
  </sheetData>
  <mergeCells count="31">
    <mergeCell ref="D4:L4"/>
    <mergeCell ref="M4:U4"/>
    <mergeCell ref="D60:L60"/>
    <mergeCell ref="M60:U60"/>
    <mergeCell ref="D116:K116"/>
    <mergeCell ref="M116:U116"/>
    <mergeCell ref="E173:I173"/>
    <mergeCell ref="E180:G181"/>
    <mergeCell ref="H180:H181"/>
    <mergeCell ref="I180:I181"/>
    <mergeCell ref="E182:G183"/>
    <mergeCell ref="H182:H183"/>
    <mergeCell ref="I182:I183"/>
    <mergeCell ref="E184:G185"/>
    <mergeCell ref="H184:H185"/>
    <mergeCell ref="I184:I185"/>
    <mergeCell ref="E186:G187"/>
    <mergeCell ref="H186:H187"/>
    <mergeCell ref="I186:I187"/>
    <mergeCell ref="E188:G189"/>
    <mergeCell ref="H188:H189"/>
    <mergeCell ref="I188:I189"/>
    <mergeCell ref="E190:G191"/>
    <mergeCell ref="H190:H191"/>
    <mergeCell ref="E193:H193"/>
    <mergeCell ref="E194:G195"/>
    <mergeCell ref="H194:H195"/>
    <mergeCell ref="E196:G197"/>
    <mergeCell ref="H196:H197"/>
    <mergeCell ref="E198:G199"/>
    <mergeCell ref="H198:H199"/>
  </mergeCells>
  <dataValidations count="4">
    <dataValidation allowBlank="true" operator="between" showDropDown="false" showErrorMessage="true" showInputMessage="false" sqref="Z6:Z55 Z62:Z111 Z118:Z167" type="list">
      <formula1>Conditional_Clause</formula1>
      <formula2>0</formula2>
    </dataValidation>
    <dataValidation allowBlank="true" operator="between" showDropDown="false" showErrorMessage="true" showInputMessage="false" sqref="C6:C55 C62:C111 C118:C167" type="list">
      <formula1>Task_Reference</formula1>
      <formula2>0</formula2>
    </dataValidation>
    <dataValidation allowBlank="true" operator="between" showDropDown="false" showErrorMessage="true" showInputMessage="false" sqref="D6:D56 D117:D168" type="list">
      <formula1>#ref!</formula1>
      <formula2>0</formula2>
    </dataValidation>
    <dataValidation allowBlank="true" operator="between" showDropDown="false" showErrorMessage="true" showInputMessage="false" sqref="M6:M55 D62:D111 M62:M111 M118:M167" type="list">
      <formula1>Data_Types</formula1>
      <formula2>0</formula2>
    </dataValidation>
  </dataValidations>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1000"/>
  <sheetViews>
    <sheetView showFormulas="false" showGridLines="false" showRowColHeaders="true" showZeros="true" rightToLeft="false" tabSelected="false" showOutlineSymbols="true" defaultGridColor="true" view="normal" topLeftCell="D1" colorId="64" zoomScale="90" zoomScaleNormal="90" zoomScalePageLayoutView="100" workbookViewId="0">
      <selection pane="topLeft" activeCell="N14" activeCellId="0" sqref="N14"/>
    </sheetView>
  </sheetViews>
  <sheetFormatPr defaultColWidth="14.4609375" defaultRowHeight="13.2" zeroHeight="false" outlineLevelRow="0" outlineLevelCol="0"/>
  <cols>
    <col collapsed="false" customWidth="true" hidden="false" outlineLevel="0" max="1" min="1" style="0" width="4.66"/>
    <col collapsed="false" customWidth="true" hidden="false" outlineLevel="0" max="2" min="2" style="0" width="84.56"/>
    <col collapsed="false" customWidth="true" hidden="false" outlineLevel="0" max="3" min="3" style="0" width="10.99"/>
    <col collapsed="false" customWidth="true" hidden="false" outlineLevel="0" max="4" min="4" style="0" width="12.56"/>
    <col collapsed="false" customWidth="true" hidden="false" outlineLevel="0" max="5" min="5" style="0" width="9.11"/>
    <col collapsed="false" customWidth="true" hidden="false" outlineLevel="0" max="7" min="7" style="0" width="9.89"/>
    <col collapsed="false" customWidth="true" hidden="false" outlineLevel="0" max="8" min="8" style="0" width="8.89"/>
    <col collapsed="false" customWidth="true" hidden="false" outlineLevel="0" max="10" min="9" style="0" width="8"/>
    <col collapsed="false" customWidth="true" hidden="false" outlineLevel="0" max="15" min="11" style="0" width="7.67"/>
    <col collapsed="false" customWidth="true" hidden="false" outlineLevel="0" max="17" min="16" style="0" width="7.56"/>
    <col collapsed="false" customWidth="true" hidden="false" outlineLevel="0" max="20" min="18" style="0" width="11.56"/>
    <col collapsed="false" customWidth="true" hidden="false" outlineLevel="0" max="21" min="21" style="0" width="10"/>
    <col collapsed="false" customWidth="true" hidden="false" outlineLevel="0" max="22" min="22" style="0" width="12.33"/>
    <col collapsed="false" customWidth="true" hidden="false" outlineLevel="0" max="23" min="23" style="0" width="12.56"/>
    <col collapsed="false" customWidth="true" hidden="false" outlineLevel="0" max="24" min="24" style="0" width="11.33"/>
    <col collapsed="false" customWidth="true" hidden="false" outlineLevel="0" max="25" min="25" style="0" width="10.99"/>
    <col collapsed="false" customWidth="true" hidden="false" outlineLevel="0" max="26" min="26" style="0" width="11.11"/>
    <col collapsed="false" customWidth="true" hidden="false" outlineLevel="0" max="27" min="27" style="0" width="9.33"/>
    <col collapsed="false" customWidth="true" hidden="false" outlineLevel="0" max="28" min="28" style="0" width="9.11"/>
    <col collapsed="false" customWidth="true" hidden="false" outlineLevel="0" max="29" min="29" style="0" width="46.56"/>
    <col collapsed="false" customWidth="true" hidden="false" outlineLevel="0" max="30" min="30" style="0" width="39.55"/>
    <col collapsed="false" customWidth="true" hidden="false" outlineLevel="0" max="31" min="31" style="0" width="39.33"/>
    <col collapsed="false" customWidth="true" hidden="false" outlineLevel="0" max="33" min="32" style="0" width="41.11"/>
  </cols>
  <sheetData>
    <row r="1" customFormat="false" ht="12.75" hidden="false" customHeight="true" outlineLevel="0" collapsed="false">
      <c r="A1" s="87"/>
      <c r="B1" s="89"/>
      <c r="C1" s="90"/>
      <c r="D1" s="89"/>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row>
    <row r="2" customFormat="false" ht="24.3" hidden="false" customHeight="true" outlineLevel="0" collapsed="false">
      <c r="A2" s="87"/>
      <c r="B2" s="91"/>
      <c r="C2" s="92"/>
      <c r="D2" s="91"/>
      <c r="E2" s="87"/>
      <c r="F2" s="87"/>
      <c r="G2" s="87"/>
      <c r="H2" s="87"/>
      <c r="I2" s="87"/>
      <c r="J2" s="87"/>
      <c r="K2" s="87"/>
      <c r="L2" s="87"/>
      <c r="M2" s="87"/>
      <c r="N2" s="87"/>
      <c r="O2" s="87"/>
      <c r="P2" s="87"/>
      <c r="Q2" s="87"/>
      <c r="R2" s="87"/>
      <c r="S2" s="87"/>
      <c r="T2" s="87"/>
      <c r="U2" s="87"/>
      <c r="V2" s="87"/>
      <c r="W2" s="87"/>
      <c r="X2" s="87"/>
      <c r="Y2" s="87"/>
      <c r="Z2" s="87"/>
      <c r="AA2" s="87"/>
      <c r="AB2" s="87"/>
      <c r="AC2" s="87"/>
      <c r="AD2" s="87"/>
      <c r="AE2" s="87"/>
      <c r="AF2" s="87"/>
      <c r="AG2" s="87"/>
    </row>
    <row r="3" customFormat="false" ht="24.3" hidden="false" customHeight="true" outlineLevel="0" collapsed="false">
      <c r="A3" s="87"/>
      <c r="B3" s="91"/>
      <c r="C3" s="92"/>
      <c r="D3" s="91"/>
      <c r="E3" s="87"/>
      <c r="F3" s="87"/>
      <c r="G3" s="87"/>
      <c r="H3" s="87"/>
      <c r="I3" s="87"/>
      <c r="J3" s="87"/>
      <c r="K3" s="87"/>
      <c r="L3" s="87"/>
      <c r="M3" s="87"/>
      <c r="N3" s="87"/>
      <c r="O3" s="87"/>
      <c r="P3" s="87"/>
      <c r="Q3" s="87"/>
      <c r="R3" s="87"/>
      <c r="S3" s="87"/>
      <c r="T3" s="87"/>
      <c r="U3" s="87"/>
      <c r="V3" s="87"/>
      <c r="W3" s="87"/>
      <c r="X3" s="87"/>
      <c r="Y3" s="87"/>
      <c r="Z3" s="87"/>
      <c r="AA3" s="87"/>
      <c r="AB3" s="87"/>
      <c r="AC3" s="87"/>
      <c r="AD3" s="87"/>
      <c r="AE3" s="87"/>
      <c r="AF3" s="87"/>
      <c r="AG3" s="87"/>
    </row>
    <row r="4" customFormat="false" ht="24.3" hidden="false" customHeight="true" outlineLevel="0" collapsed="false">
      <c r="A4" s="87"/>
      <c r="B4" s="91"/>
      <c r="C4" s="92"/>
      <c r="D4" s="216"/>
      <c r="E4" s="168"/>
      <c r="F4" s="168"/>
      <c r="G4" s="168"/>
      <c r="H4" s="168"/>
      <c r="I4" s="168"/>
      <c r="J4" s="168"/>
      <c r="K4" s="168"/>
      <c r="L4" s="217"/>
      <c r="M4" s="218" t="s">
        <v>102</v>
      </c>
      <c r="N4" s="218"/>
      <c r="O4" s="218"/>
      <c r="P4" s="218"/>
      <c r="Q4" s="218"/>
      <c r="R4" s="218"/>
      <c r="S4" s="218"/>
      <c r="T4" s="218"/>
      <c r="U4" s="218"/>
      <c r="V4" s="87"/>
      <c r="W4" s="87"/>
      <c r="X4" s="87"/>
      <c r="Y4" s="87"/>
      <c r="Z4" s="87"/>
      <c r="AA4" s="87"/>
      <c r="AB4" s="87"/>
      <c r="AC4" s="87"/>
      <c r="AD4" s="87"/>
      <c r="AE4" s="87"/>
      <c r="AF4" s="87"/>
      <c r="AG4" s="87"/>
    </row>
    <row r="5" customFormat="false" ht="24.3" hidden="false" customHeight="true" outlineLevel="0" collapsed="false">
      <c r="A5" s="87"/>
      <c r="B5" s="96" t="s">
        <v>103</v>
      </c>
      <c r="C5" s="97" t="s">
        <v>104</v>
      </c>
      <c r="D5" s="219"/>
      <c r="E5" s="220"/>
      <c r="F5" s="220"/>
      <c r="G5" s="220"/>
      <c r="H5" s="220"/>
      <c r="I5" s="220"/>
      <c r="J5" s="220"/>
      <c r="K5" s="220"/>
      <c r="L5" s="221"/>
      <c r="M5" s="101" t="s">
        <v>105</v>
      </c>
      <c r="N5" s="102" t="s">
        <v>56</v>
      </c>
      <c r="O5" s="102" t="s">
        <v>106</v>
      </c>
      <c r="P5" s="102" t="s">
        <v>58</v>
      </c>
      <c r="Q5" s="102" t="s">
        <v>59</v>
      </c>
      <c r="R5" s="102" t="s">
        <v>107</v>
      </c>
      <c r="S5" s="222" t="s">
        <v>25</v>
      </c>
      <c r="T5" s="222" t="s">
        <v>61</v>
      </c>
      <c r="U5" s="222" t="s">
        <v>62</v>
      </c>
      <c r="V5" s="216"/>
      <c r="W5" s="168"/>
      <c r="X5" s="168"/>
      <c r="Y5" s="170"/>
      <c r="Z5" s="106" t="s">
        <v>108</v>
      </c>
      <c r="AA5" s="106" t="s">
        <v>109</v>
      </c>
      <c r="AB5" s="96" t="s">
        <v>110</v>
      </c>
      <c r="AC5" s="110" t="s">
        <v>111</v>
      </c>
      <c r="AD5" s="109" t="s">
        <v>112</v>
      </c>
      <c r="AE5" s="223" t="s">
        <v>113</v>
      </c>
      <c r="AF5" s="110" t="s">
        <v>114</v>
      </c>
      <c r="AG5" s="110" t="s">
        <v>115</v>
      </c>
    </row>
    <row r="6" customFormat="false" ht="24.3" hidden="false" customHeight="true" outlineLevel="0" collapsed="false">
      <c r="A6" s="127"/>
      <c r="B6" s="111" t="s">
        <v>116</v>
      </c>
      <c r="C6" s="112" t="n">
        <v>1</v>
      </c>
      <c r="D6" s="173"/>
      <c r="E6" s="174"/>
      <c r="F6" s="174"/>
      <c r="G6" s="224"/>
      <c r="H6" s="224"/>
      <c r="I6" s="224"/>
      <c r="J6" s="224"/>
      <c r="K6" s="224"/>
      <c r="L6" s="221"/>
      <c r="M6" s="225" t="s">
        <v>117</v>
      </c>
      <c r="N6" s="118" t="n">
        <v>10</v>
      </c>
      <c r="O6" s="225" t="n">
        <v>1</v>
      </c>
      <c r="P6" s="118" t="n">
        <v>1</v>
      </c>
      <c r="Q6" s="118" t="n">
        <v>2</v>
      </c>
      <c r="R6" s="226" t="n">
        <f aca="false">IF(AND(ISTEXT(T6),ISTEXT(U6)),"",SUM(T6:U6)*'Indices PF'!$E$54)</f>
        <v>10.4</v>
      </c>
      <c r="S6" s="227" t="n">
        <f aca="false">IF(OR(ISBLANK(N6),ISBLANK(O6)),"",  IF(M6="EI", IF((O6&lt;='Indices PF'!$D$7),   IF(('Funções Transações'!N6&lt;'Indices PF'!$E$10), 'Indices PF'!$E$7,   IF(('Funções Transações'!N6&lt;'Indices PF'!$F$10), 'Indices PF'!$F$7, 'Indices PF'!$G$7)),    IF((O6&lt;='Indices PF'!$D$8),    IF(('Funções Transações'!N6&lt;'Indices PF'!$E$10), 'Indices PF'!$E$8,    IF(('Funções Transações'!N6&lt;'Indices PF'!$F$10), 'Indices PF'!$F$8, 'Indices PF'!$G$8)),     IF((O6&gt;='Indices PF'!$D$9),     IF(('Funções Transações'!N6&lt;'Indices PF'!$E$10), 'Indices PF'!$E$9,     IF(('Funções Transações'!N6&lt;'Indices PF'!$F$10), 'Indices PF'!$F$9, 'Indices PF'!$G$9))))),   IF(M6="EQ", IF((O6&lt;='Indices PF'!$D$15),   IF(('Funções Transações'!N6&lt;'Indices PF'!$E$18), 'Indices PF'!$E$15,   IF(('Funções Transações'!N6&lt;'Indices PF'!$F$18), 'Indices PF'!$F$15, 'Indices PF'!$G$15)),    IF((O6&lt;='Indices PF'!$D$16),    IF(('Funções Transações'!N6&lt;'Indices PF'!$E$18), 'Indices PF'!$E$16,    IF(('Funções Transações'!N6&lt;'Indices PF'!$F$18), 'Indices PF'!$F$16, 'Indices PF'!$G$16)),     IF((O6&gt;='Indices PF'!$D$17),     IF(('Funções Transações'!N6&lt;'Indices PF'!$E$18), 'Indices PF'!$E$17,     IF(('Funções Transações'!N6&lt;'Indices PF'!$F$18), 'Indices PF'!$F$17, 'Indices PF'!$G$17))))),   IF(M6="EO", IF((O6&lt;='Indices PF'!$D$23),   IF(('Funções Transações'!N6&lt;'Indices PF'!$E$26), 'Indices PF'!$E$23,   IF(('Funções Transações'!N6&lt;'Indices PF'!$F$26), 'Indices PF'!$F$23, 'Indices PF'!$G$23)),    IF((O6&lt;='Indices PF'!$D$24),    IF(('Funções Transações'!N6&lt;'Indices PF'!$E$26), 'Indices PF'!$E$24,    IF(('Funções Transações'!N6&lt;'Indices PF'!$F$26), 'Indices PF'!$F$24, 'Indices PF'!$G$24)),     IF((O6&gt;='Indices PF'!$D$25),     IF(('Funções Transações'!N6&lt;'Indices PF'!$E$26), 'Indices PF'!$E$25,     IF(('Funções Transações'!N6&lt;'Indices PF'!$F$26), 'Indices PF'!$F$25, 'Indices PF'!$G$25)))))))))</f>
        <v>3</v>
      </c>
      <c r="T6" s="228" t="n">
        <f aca="false">IF(OR(ISBLANK(N6),ISBLANK(O6)),"",  IF(M6="EI", IF((O6&lt;='Indices PF'!$D$7),   IF(('Funções Transações'!N6&lt;'Indices PF'!$E$10), N6*'Indices PF'!$J$7,   IF(('Funções Transações'!N6&lt;'Indices PF'!$F$10), N6*'Indices PF'!$K$7, N6*'Indices PF'!$L$7)),    IF((O6&lt;='Indices PF'!$D$8),    IF(('Funções Transações'!N6&lt;'Indices PF'!$E$10), N6*'Indices PF'!$J$8,    IF(('Funções Transações'!N6&lt;'Indices PF'!$F$10), N6*'Indices PF'!$K$8, N6*'Indices PF'!$L$8)),     IF((O6&gt;='Indices PF'!$D$9),     IF(('Funções Transações'!N6&lt;'Indices PF'!$E$10), N6*'Indices PF'!$J$9,     IF(('Funções Transações'!N6&lt;'Indices PF'!$F$10), N6*'Indices PF'!$K$9, N6*'Indices PF'!$L$9))))),   IF(M6="EQ", IF((O6&lt;='Indices PF'!$D$15),   IF(('Funções Transações'!N6&lt;'Indices PF'!$E$18), N6*'Indices PF'!$J$15,   IF(('Funções Transações'!N6&lt;'Indices PF'!$F$18), N6*'Indices PF'!$K$15, N6*'Indices PF'!$L$15)),    IF((O6&lt;='Indices PF'!$D$16),    IF(('Funções Transações'!N6&lt;'Indices PF'!$E$18), N6*'Indices PF'!$J$16,    IF(('Funções Transações'!N6&lt;'Indices PF'!$F$18), N6*'Indices PF'!$K$16, N6*'Indices PF'!$L$16)),     IF((O6&gt;='Indices PF'!$D$17),     IF(('Funções Transações'!N6&lt;'Indices PF'!$E$18), N6*'Indices PF'!$J$17,     IF(('Funções Transações'!N6&lt;'Indices PF'!$F$18), N6*'Indices PF'!$K$17, N6*'Indices PF'!$L$17))))),   IF(M6="EO", IF((O6&lt;='Indices PF'!$D$23),   IF(('Funções Transações'!N6&lt;'Indices PF'!$E$26), N6*'Indices PF'!$J$23,   IF(('Funções Transações'!N6&lt;'Indices PF'!$F$26), N6*'Indices PF'!$K$23, N6*'Indices PF'!$L$23)),    IF((O6&lt;='Indices PF'!$D$24),    IF(('Funções Transações'!N6&lt;'Indices PF'!$E$26), N6*'Indices PF'!$J$24,    IF(('Funções Transações'!N6&lt;'Indices PF'!$F$26), N6*'Indices PF'!$K$24, N6*'Indices PF'!$L$24)),     IF((O6&gt;='Indices PF'!$D$25),     IF(('Funções Transações'!N6&lt;'Indices PF'!$E$26), N6*'Indices PF'!$J$25,     IF(('Funções Transações'!N6&lt;'Indices PF'!$F$26), N6*'Indices PF'!$K$25, N6*'Indices PF'!$L$25)))))))))</f>
        <v>2</v>
      </c>
      <c r="U6" s="229" t="n">
        <f aca="false">IF(OR(ISBLANK(P6),ISBLANK(Q6)),"",  IF((Q6&lt;='Indices PF'!$D$47),   IF(('Funções Transações'!P6&lt;'Indices PF'!$E$50), P6*'Indices PF'!$J$47,   IF(('Funções Transações'!P6&lt;'Indices PF'!$F$50), P6*'Indices PF'!$K$47, P6*'Indices PF'!$L$47)),    IF((Q6&lt;='Indices PF'!$D$48),    IF(('Funções Transações'!P6&lt;'Indices PF'!$E$50), P6*'Indices PF'!$J$48,    IF(('Funções Transações'!P6&lt;'Indices PF'!$F$50), P6*'Indices PF'!$K$48, P6*'Indices PF'!$L$48)),     IF((Q6&gt;='Indices PF'!$D$49),     IF(('Funções Transações'!P6&lt;'Indices PF'!$E$50), P6*'Indices PF'!$J$49,     IF(('Funções Transações'!P6&lt;'Indices PF'!$F$50), P6*'Indices PF'!$K$49, P6*'Indices PF'!$L$49))))))</f>
        <v>0.6</v>
      </c>
      <c r="V6" s="230"/>
      <c r="W6" s="231"/>
      <c r="X6" s="231"/>
      <c r="Y6" s="232"/>
      <c r="Z6" s="128"/>
      <c r="AA6" s="88"/>
      <c r="AB6" s="233" t="str">
        <f aca="false">IF(ISBLANK(AA6),"",IF(Z6="YES",(AA6*(SUM(T6:U6))/100),""))</f>
        <v/>
      </c>
      <c r="AC6" s="124"/>
      <c r="AD6" s="126"/>
      <c r="AE6" s="234"/>
      <c r="AF6" s="92"/>
      <c r="AG6" s="176" t="s">
        <v>118</v>
      </c>
    </row>
    <row r="7" customFormat="false" ht="24.3" hidden="false" customHeight="true" outlineLevel="0" collapsed="false">
      <c r="A7" s="127"/>
      <c r="B7" s="111" t="s">
        <v>119</v>
      </c>
      <c r="C7" s="112" t="n">
        <v>2</v>
      </c>
      <c r="D7" s="173"/>
      <c r="E7" s="174"/>
      <c r="F7" s="174"/>
      <c r="G7" s="224"/>
      <c r="H7" s="224"/>
      <c r="I7" s="224"/>
      <c r="J7" s="224"/>
      <c r="K7" s="224"/>
      <c r="L7" s="221"/>
      <c r="M7" s="225" t="s">
        <v>120</v>
      </c>
      <c r="N7" s="118" t="n">
        <v>10</v>
      </c>
      <c r="O7" s="225" t="n">
        <v>1</v>
      </c>
      <c r="P7" s="118" t="n">
        <v>1</v>
      </c>
      <c r="Q7" s="118" t="n">
        <v>2</v>
      </c>
      <c r="R7" s="235" t="n">
        <f aca="false">IF(AND(ISTEXT(T7),ISTEXT(U7)),"",SUM(T7:U7)*'Indices PF'!$E$54)</f>
        <v>10.8210526315789</v>
      </c>
      <c r="S7" s="227" t="n">
        <f aca="false">IF(OR(ISBLANK(N7),ISBLANK(O7)),"",  IF(M7="EI", IF((O7&lt;='Indices PF'!$D$7),   IF(('Funções Transações'!N7&lt;'Indices PF'!$E$10), 'Indices PF'!$E$7,   IF(('Funções Transações'!N7&lt;'Indices PF'!$F$10), 'Indices PF'!$F$7, 'Indices PF'!$G$7)),    IF((O7&lt;='Indices PF'!$D$8),    IF(('Funções Transações'!N7&lt;'Indices PF'!$E$10), 'Indices PF'!$E$8,    IF(('Funções Transações'!N7&lt;'Indices PF'!$F$10), 'Indices PF'!$F$8, 'Indices PF'!$G$8)),     IF((O7&gt;='Indices PF'!$D$9),     IF(('Funções Transações'!N7&lt;'Indices PF'!$E$10), 'Indices PF'!$E$9,     IF(('Funções Transações'!N7&lt;'Indices PF'!$F$10), 'Indices PF'!$F$9, 'Indices PF'!$G$9))))),   IF(M7="EQ", IF((O7&lt;='Indices PF'!$D$15),   IF(('Funções Transações'!N7&lt;'Indices PF'!$E$18), 'Indices PF'!$E$15,   IF(('Funções Transações'!N7&lt;'Indices PF'!$F$18), 'Indices PF'!$F$15, 'Indices PF'!$G$15)),    IF((O7&lt;='Indices PF'!$D$16),    IF(('Funções Transações'!N7&lt;'Indices PF'!$E$18), 'Indices PF'!$E$16,    IF(('Funções Transações'!N7&lt;'Indices PF'!$F$18), 'Indices PF'!$F$16, 'Indices PF'!$G$16)),     IF((O7&gt;='Indices PF'!$D$17),     IF(('Funções Transações'!N7&lt;'Indices PF'!$E$18), 'Indices PF'!$E$17,     IF(('Funções Transações'!N7&lt;'Indices PF'!$F$18), 'Indices PF'!$F$17, 'Indices PF'!$G$17))))),   IF(M7="EO", IF((O7&lt;='Indices PF'!$D$23),   IF(('Funções Transações'!N7&lt;'Indices PF'!$E$26), 'Indices PF'!$E$23,   IF(('Funções Transações'!N7&lt;'Indices PF'!$F$26), 'Indices PF'!$F$23, 'Indices PF'!$G$23)),    IF((O7&lt;='Indices PF'!$D$24),    IF(('Funções Transações'!N7&lt;'Indices PF'!$E$26), 'Indices PF'!$E$24,    IF(('Funções Transações'!N7&lt;'Indices PF'!$F$26), 'Indices PF'!$F$24, 'Indices PF'!$G$24)),     IF((O7&gt;='Indices PF'!$D$25),     IF(('Funções Transações'!N7&lt;'Indices PF'!$E$26), 'Indices PF'!$E$25,     IF(('Funções Transações'!N7&lt;'Indices PF'!$F$26), 'Indices PF'!$F$25, 'Indices PF'!$G$25)))))))))</f>
        <v>4</v>
      </c>
      <c r="T7" s="228" t="n">
        <f aca="false">IF(OR(ISBLANK(N7),ISBLANK(O7)),"",  IF(M7="EI", IF((O7&lt;='Indices PF'!$D$7),   IF(('Funções Transações'!N7&lt;'Indices PF'!$E$10), N7*'Indices PF'!$J$7,   IF(('Funções Transações'!N7&lt;'Indices PF'!$F$10), N7*'Indices PF'!$K$7, N7*'Indices PF'!$L$7)),    IF((O7&lt;='Indices PF'!$D$8),    IF(('Funções Transações'!N7&lt;'Indices PF'!$E$10), N7*'Indices PF'!$J$8,    IF(('Funções Transações'!N7&lt;'Indices PF'!$F$10), N7*'Indices PF'!$K$8, N7*'Indices PF'!$L$8)),     IF((O7&gt;='Indices PF'!$D$9),     IF(('Funções Transações'!N7&lt;'Indices PF'!$E$10), N7*'Indices PF'!$J$9,     IF(('Funções Transações'!N7&lt;'Indices PF'!$F$10), N7*'Indices PF'!$K$9, N7*'Indices PF'!$L$9))))),   IF(M7="EQ", IF((O7&lt;='Indices PF'!$D$15),   IF(('Funções Transações'!N7&lt;'Indices PF'!$E$18), N7*'Indices PF'!$J$15,   IF(('Funções Transações'!N7&lt;'Indices PF'!$F$18), N7*'Indices PF'!$K$15, N7*'Indices PF'!$L$15)),    IF((O7&lt;='Indices PF'!$D$16),    IF(('Funções Transações'!N7&lt;'Indices PF'!$E$18), N7*'Indices PF'!$J$16,    IF(('Funções Transações'!N7&lt;'Indices PF'!$F$18), N7*'Indices PF'!$K$16, N7*'Indices PF'!$L$16)),     IF((O7&gt;='Indices PF'!$D$17),     IF(('Funções Transações'!N7&lt;'Indices PF'!$E$18), N7*'Indices PF'!$J$17,     IF(('Funções Transações'!N7&lt;'Indices PF'!$F$18), N7*'Indices PF'!$K$17, N7*'Indices PF'!$L$17))))),   IF(M7="EO", IF((O7&lt;='Indices PF'!$D$23),   IF(('Funções Transações'!N7&lt;'Indices PF'!$E$26), N7*'Indices PF'!$J$23,   IF(('Funções Transações'!N7&lt;'Indices PF'!$F$26), N7*'Indices PF'!$K$23, N7*'Indices PF'!$L$23)),    IF((O7&lt;='Indices PF'!$D$24),    IF(('Funções Transações'!N7&lt;'Indices PF'!$E$26), N7*'Indices PF'!$J$24,    IF(('Funções Transações'!N7&lt;'Indices PF'!$F$26), N7*'Indices PF'!$K$24, N7*'Indices PF'!$L$24)),     IF((O7&gt;='Indices PF'!$D$25),     IF(('Funções Transações'!N7&lt;'Indices PF'!$E$26), N7*'Indices PF'!$J$25,     IF(('Funções Transações'!N7&lt;'Indices PF'!$F$26), N7*'Indices PF'!$K$25, N7*'Indices PF'!$L$25)))))))))</f>
        <v>2.10526315789474</v>
      </c>
      <c r="U7" s="229" t="n">
        <f aca="false">IF(OR(ISBLANK(P7),ISBLANK(Q7)),"",  IF((Q7&lt;='Indices PF'!$D$47),   IF(('Funções Transações'!P7&lt;'Indices PF'!$E$50), P7*'Indices PF'!$J$47,   IF(('Funções Transações'!P7&lt;'Indices PF'!$F$50), P7*'Indices PF'!$K$47, P7*'Indices PF'!$L$47)),    IF((Q7&lt;='Indices PF'!$D$48),    IF(('Funções Transações'!P7&lt;'Indices PF'!$E$50), P7*'Indices PF'!$J$48,    IF(('Funções Transações'!P7&lt;'Indices PF'!$F$50), P7*'Indices PF'!$K$48, P7*'Indices PF'!$L$48)),     IF((Q7&gt;='Indices PF'!$D$49),     IF(('Funções Transações'!P7&lt;'Indices PF'!$E$50), P7*'Indices PF'!$J$49,     IF(('Funções Transações'!P7&lt;'Indices PF'!$F$50), P7*'Indices PF'!$K$49, P7*'Indices PF'!$L$49))))))</f>
        <v>0.6</v>
      </c>
      <c r="V7" s="230"/>
      <c r="W7" s="231"/>
      <c r="X7" s="231"/>
      <c r="Y7" s="232"/>
      <c r="Z7" s="128"/>
      <c r="AA7" s="88"/>
      <c r="AB7" s="233" t="str">
        <f aca="false">IF(ISBLANK(AA7),"",IF(Z7="YES",(AA7*(SUM(T7:U7))/100),""))</f>
        <v/>
      </c>
      <c r="AC7" s="126"/>
      <c r="AD7" s="126"/>
      <c r="AE7" s="126"/>
      <c r="AF7" s="154"/>
      <c r="AG7" s="154"/>
    </row>
    <row r="8" customFormat="false" ht="24.3" hidden="false" customHeight="true" outlineLevel="0" collapsed="false">
      <c r="A8" s="127"/>
      <c r="B8" s="111" t="s">
        <v>74</v>
      </c>
      <c r="C8" s="112" t="n">
        <v>3</v>
      </c>
      <c r="D8" s="173"/>
      <c r="E8" s="174"/>
      <c r="F8" s="174"/>
      <c r="G8" s="224"/>
      <c r="H8" s="224"/>
      <c r="I8" s="224"/>
      <c r="J8" s="224"/>
      <c r="K8" s="224"/>
      <c r="L8" s="221"/>
      <c r="M8" s="225" t="s">
        <v>120</v>
      </c>
      <c r="N8" s="118" t="n">
        <v>40</v>
      </c>
      <c r="O8" s="225" t="n">
        <v>1</v>
      </c>
      <c r="P8" s="118" t="n">
        <v>1</v>
      </c>
      <c r="Q8" s="118" t="n">
        <v>2</v>
      </c>
      <c r="R8" s="235" t="n">
        <f aca="false">IF(AND(ISTEXT(T8),ISTEXT(U8)),"",SUM(T8:U8)*'Indices PF'!$E$54)</f>
        <v>42.4</v>
      </c>
      <c r="S8" s="227" t="n">
        <f aca="false">IF(OR(ISBLANK(N8),ISBLANK(O8)),"",  IF(M8="EI", IF((O8&lt;='Indices PF'!$D$7),   IF(('Funções Transações'!N8&lt;'Indices PF'!$E$10), 'Indices PF'!$E$7,   IF(('Funções Transações'!N8&lt;'Indices PF'!$F$10), 'Indices PF'!$F$7, 'Indices PF'!$G$7)),    IF((O8&lt;='Indices PF'!$D$8),    IF(('Funções Transações'!N8&lt;'Indices PF'!$E$10), 'Indices PF'!$E$8,    IF(('Funções Transações'!N8&lt;'Indices PF'!$F$10), 'Indices PF'!$F$8, 'Indices PF'!$G$8)),     IF((O8&gt;='Indices PF'!$D$9),     IF(('Funções Transações'!N8&lt;'Indices PF'!$E$10), 'Indices PF'!$E$9,     IF(('Funções Transações'!N8&lt;'Indices PF'!$F$10), 'Indices PF'!$F$9, 'Indices PF'!$G$9))))),   IF(M8="EQ", IF((O8&lt;='Indices PF'!$D$15),   IF(('Funções Transações'!N8&lt;'Indices PF'!$E$18), 'Indices PF'!$E$15,   IF(('Funções Transações'!N8&lt;'Indices PF'!$F$18), 'Indices PF'!$F$15, 'Indices PF'!$G$15)),    IF((O8&lt;='Indices PF'!$D$16),    IF(('Funções Transações'!N8&lt;'Indices PF'!$E$18), 'Indices PF'!$E$16,    IF(('Funções Transações'!N8&lt;'Indices PF'!$F$18), 'Indices PF'!$F$16, 'Indices PF'!$G$16)),     IF((O8&gt;='Indices PF'!$D$17),     IF(('Funções Transações'!N8&lt;'Indices PF'!$E$18), 'Indices PF'!$E$17,     IF(('Funções Transações'!N8&lt;'Indices PF'!$F$18), 'Indices PF'!$F$17, 'Indices PF'!$G$17))))),   IF(M8="EO", IF((O8&lt;='Indices PF'!$D$23),   IF(('Funções Transações'!N8&lt;'Indices PF'!$E$26), 'Indices PF'!$E$23,   IF(('Funções Transações'!N8&lt;'Indices PF'!$F$26), 'Indices PF'!$F$23, 'Indices PF'!$G$23)),    IF((O8&lt;='Indices PF'!$D$24),    IF(('Funções Transações'!N8&lt;'Indices PF'!$E$26), 'Indices PF'!$E$24,    IF(('Funções Transações'!N8&lt;'Indices PF'!$F$26), 'Indices PF'!$F$24, 'Indices PF'!$G$24)),     IF((O8&gt;='Indices PF'!$D$25),     IF(('Funções Transações'!N8&lt;'Indices PF'!$E$26), 'Indices PF'!$E$25,     IF(('Funções Transações'!N8&lt;'Indices PF'!$F$26), 'Indices PF'!$F$25, 'Indices PF'!$G$25)))))))))</f>
        <v>5</v>
      </c>
      <c r="T8" s="228" t="n">
        <f aca="false">IF(OR(ISBLANK(N8),ISBLANK(O8)),"",  IF(M8="EI", IF((O8&lt;='Indices PF'!$D$7),   IF(('Funções Transações'!N8&lt;'Indices PF'!$E$10), N8*'Indices PF'!$J$7,   IF(('Funções Transações'!N8&lt;'Indices PF'!$F$10), N8*'Indices PF'!$K$7, N8*'Indices PF'!$L$7)),    IF((O8&lt;='Indices PF'!$D$8),    IF(('Funções Transações'!N8&lt;'Indices PF'!$E$10), N8*'Indices PF'!$J$8,    IF(('Funções Transações'!N8&lt;'Indices PF'!$F$10), N8*'Indices PF'!$K$8, N8*'Indices PF'!$L$8)),     IF((O8&gt;='Indices PF'!$D$9),     IF(('Funções Transações'!N8&lt;'Indices PF'!$E$10), N8*'Indices PF'!$J$9,     IF(('Funções Transações'!N8&lt;'Indices PF'!$F$10), N8*'Indices PF'!$K$9, N8*'Indices PF'!$L$9))))),   IF(M8="EQ", IF((O8&lt;='Indices PF'!$D$15),   IF(('Funções Transações'!N8&lt;'Indices PF'!$E$18), N8*'Indices PF'!$J$15,   IF(('Funções Transações'!N8&lt;'Indices PF'!$F$18), N8*'Indices PF'!$K$15, N8*'Indices PF'!$L$15)),    IF((O8&lt;='Indices PF'!$D$16),    IF(('Funções Transações'!N8&lt;'Indices PF'!$E$18), N8*'Indices PF'!$J$16,    IF(('Funções Transações'!N8&lt;'Indices PF'!$F$18), N8*'Indices PF'!$K$16, N8*'Indices PF'!$L$16)),     IF((O8&gt;='Indices PF'!$D$17),     IF(('Funções Transações'!N8&lt;'Indices PF'!$E$18), N8*'Indices PF'!$J$17,     IF(('Funções Transações'!N8&lt;'Indices PF'!$F$18), N8*'Indices PF'!$K$17, N8*'Indices PF'!$L$17))))),   IF(M8="EO", IF((O8&lt;='Indices PF'!$D$23),   IF(('Funções Transações'!N8&lt;'Indices PF'!$E$26), N8*'Indices PF'!$J$23,   IF(('Funções Transações'!N8&lt;'Indices PF'!$F$26), N8*'Indices PF'!$K$23, N8*'Indices PF'!$L$23)),    IF((O8&lt;='Indices PF'!$D$24),    IF(('Funções Transações'!N8&lt;'Indices PF'!$E$26), N8*'Indices PF'!$J$24,    IF(('Funções Transações'!N8&lt;'Indices PF'!$F$26), N8*'Indices PF'!$K$24, N8*'Indices PF'!$L$24)),     IF((O8&gt;='Indices PF'!$D$25),     IF(('Funções Transações'!N8&lt;'Indices PF'!$E$26), N8*'Indices PF'!$J$25,     IF(('Funções Transações'!N8&lt;'Indices PF'!$F$26), N8*'Indices PF'!$K$25, N8*'Indices PF'!$L$25)))))))))</f>
        <v>10</v>
      </c>
      <c r="U8" s="229" t="n">
        <f aca="false">IF(OR(ISBLANK(P8),ISBLANK(Q8)),"",  IF((Q8&lt;='Indices PF'!$D$47),   IF(('Funções Transações'!P8&lt;'Indices PF'!$E$50), P8*'Indices PF'!$J$47,   IF(('Funções Transações'!P8&lt;'Indices PF'!$F$50), P8*'Indices PF'!$K$47, P8*'Indices PF'!$L$47)),    IF((Q8&lt;='Indices PF'!$D$48),    IF(('Funções Transações'!P8&lt;'Indices PF'!$E$50), P8*'Indices PF'!$J$48,    IF(('Funções Transações'!P8&lt;'Indices PF'!$F$50), P8*'Indices PF'!$K$48, P8*'Indices PF'!$L$48)),     IF((Q8&gt;='Indices PF'!$D$49),     IF(('Funções Transações'!P8&lt;'Indices PF'!$E$50), P8*'Indices PF'!$J$49,     IF(('Funções Transações'!P8&lt;'Indices PF'!$F$50), P8*'Indices PF'!$K$49, P8*'Indices PF'!$L$49))))))</f>
        <v>0.6</v>
      </c>
      <c r="V8" s="230"/>
      <c r="W8" s="231"/>
      <c r="X8" s="231"/>
      <c r="Y8" s="232"/>
      <c r="Z8" s="128"/>
      <c r="AA8" s="88"/>
      <c r="AB8" s="233" t="str">
        <f aca="false">IF(ISBLANK(AA8),"",IF(Z8="YES",(AA8*(SUM(T8:U8))/100),""))</f>
        <v/>
      </c>
      <c r="AC8" s="126"/>
      <c r="AD8" s="126"/>
      <c r="AE8" s="126"/>
      <c r="AF8" s="154"/>
      <c r="AG8" s="154"/>
    </row>
    <row r="9" customFormat="false" ht="24.3" hidden="false" customHeight="true" outlineLevel="0" collapsed="false">
      <c r="A9" s="127"/>
      <c r="B9" s="111" t="s">
        <v>121</v>
      </c>
      <c r="C9" s="112" t="n">
        <v>4</v>
      </c>
      <c r="D9" s="173"/>
      <c r="E9" s="174"/>
      <c r="F9" s="174"/>
      <c r="G9" s="224"/>
      <c r="H9" s="224"/>
      <c r="I9" s="224"/>
      <c r="J9" s="224"/>
      <c r="K9" s="224"/>
      <c r="L9" s="221"/>
      <c r="M9" s="225" t="s">
        <v>120</v>
      </c>
      <c r="N9" s="118" t="n">
        <v>12</v>
      </c>
      <c r="O9" s="225" t="n">
        <v>1</v>
      </c>
      <c r="P9" s="118" t="n">
        <v>0</v>
      </c>
      <c r="Q9" s="118" t="n">
        <v>3</v>
      </c>
      <c r="R9" s="235" t="n">
        <f aca="false">IF(AND(ISTEXT(T9),ISTEXT(U9)),"",SUM(T9:U9)*'Indices PF'!$E$54)</f>
        <v>10.1052631578947</v>
      </c>
      <c r="S9" s="227" t="n">
        <f aca="false">IF(OR(ISBLANK(N9),ISBLANK(O9)),"",  IF(M9="EI", IF((O9&lt;='Indices PF'!$D$7),   IF(('Funções Transações'!N9&lt;'Indices PF'!$E$10), 'Indices PF'!$E$7,   IF(('Funções Transações'!N9&lt;'Indices PF'!$F$10), 'Indices PF'!$F$7, 'Indices PF'!$G$7)),    IF((O9&lt;='Indices PF'!$D$8),    IF(('Funções Transações'!N9&lt;'Indices PF'!$E$10), 'Indices PF'!$E$8,    IF(('Funções Transações'!N9&lt;'Indices PF'!$F$10), 'Indices PF'!$F$8, 'Indices PF'!$G$8)),     IF((O9&gt;='Indices PF'!$D$9),     IF(('Funções Transações'!N9&lt;'Indices PF'!$E$10), 'Indices PF'!$E$9,     IF(('Funções Transações'!N9&lt;'Indices PF'!$F$10), 'Indices PF'!$F$9, 'Indices PF'!$G$9))))),   IF(M9="EQ", IF((O9&lt;='Indices PF'!$D$15),   IF(('Funções Transações'!N9&lt;'Indices PF'!$E$18), 'Indices PF'!$E$15,   IF(('Funções Transações'!N9&lt;'Indices PF'!$F$18), 'Indices PF'!$F$15, 'Indices PF'!$G$15)),    IF((O9&lt;='Indices PF'!$D$16),    IF(('Funções Transações'!N9&lt;'Indices PF'!$E$18), 'Indices PF'!$E$16,    IF(('Funções Transações'!N9&lt;'Indices PF'!$F$18), 'Indices PF'!$F$16, 'Indices PF'!$G$16)),     IF((O9&gt;='Indices PF'!$D$17),     IF(('Funções Transações'!N9&lt;'Indices PF'!$E$18), 'Indices PF'!$E$17,     IF(('Funções Transações'!N9&lt;'Indices PF'!$F$18), 'Indices PF'!$F$17, 'Indices PF'!$G$17))))),   IF(M9="EO", IF((O9&lt;='Indices PF'!$D$23),   IF(('Funções Transações'!N9&lt;'Indices PF'!$E$26), 'Indices PF'!$E$23,   IF(('Funções Transações'!N9&lt;'Indices PF'!$F$26), 'Indices PF'!$F$23, 'Indices PF'!$G$23)),    IF((O9&lt;='Indices PF'!$D$24),    IF(('Funções Transações'!N9&lt;'Indices PF'!$E$26), 'Indices PF'!$E$24,    IF(('Funções Transações'!N9&lt;'Indices PF'!$F$26), 'Indices PF'!$F$24, 'Indices PF'!$G$24)),     IF((O9&gt;='Indices PF'!$D$25),     IF(('Funções Transações'!N9&lt;'Indices PF'!$E$26), 'Indices PF'!$E$25,     IF(('Funções Transações'!N9&lt;'Indices PF'!$F$26), 'Indices PF'!$F$25, 'Indices PF'!$G$25)))))))))</f>
        <v>4</v>
      </c>
      <c r="T9" s="228" t="n">
        <f aca="false">IF(OR(ISBLANK(N9),ISBLANK(O9)),"",  IF(M9="EI", IF((O9&lt;='Indices PF'!$D$7),   IF(('Funções Transações'!N9&lt;'Indices PF'!$E$10), N9*'Indices PF'!$J$7,   IF(('Funções Transações'!N9&lt;'Indices PF'!$F$10), N9*'Indices PF'!$K$7, N9*'Indices PF'!$L$7)),    IF((O9&lt;='Indices PF'!$D$8),    IF(('Funções Transações'!N9&lt;'Indices PF'!$E$10), N9*'Indices PF'!$J$8,    IF(('Funções Transações'!N9&lt;'Indices PF'!$F$10), N9*'Indices PF'!$K$8, N9*'Indices PF'!$L$8)),     IF((O9&gt;='Indices PF'!$D$9),     IF(('Funções Transações'!N9&lt;'Indices PF'!$E$10), N9*'Indices PF'!$J$9,     IF(('Funções Transações'!N9&lt;'Indices PF'!$F$10), N9*'Indices PF'!$K$9, N9*'Indices PF'!$L$9))))),   IF(M9="EQ", IF((O9&lt;='Indices PF'!$D$15),   IF(('Funções Transações'!N9&lt;'Indices PF'!$E$18), N9*'Indices PF'!$J$15,   IF(('Funções Transações'!N9&lt;'Indices PF'!$F$18), N9*'Indices PF'!$K$15, N9*'Indices PF'!$L$15)),    IF((O9&lt;='Indices PF'!$D$16),    IF(('Funções Transações'!N9&lt;'Indices PF'!$E$18), N9*'Indices PF'!$J$16,    IF(('Funções Transações'!N9&lt;'Indices PF'!$F$18), N9*'Indices PF'!$K$16, N9*'Indices PF'!$L$16)),     IF((O9&gt;='Indices PF'!$D$17),     IF(('Funções Transações'!N9&lt;'Indices PF'!$E$18), N9*'Indices PF'!$J$17,     IF(('Funções Transações'!N9&lt;'Indices PF'!$F$18), N9*'Indices PF'!$K$17, N9*'Indices PF'!$L$17))))),   IF(M9="EO", IF((O9&lt;='Indices PF'!$D$23),   IF(('Funções Transações'!N9&lt;'Indices PF'!$E$26), N9*'Indices PF'!$J$23,   IF(('Funções Transações'!N9&lt;'Indices PF'!$F$26), N9*'Indices PF'!$K$23, N9*'Indices PF'!$L$23)),    IF((O9&lt;='Indices PF'!$D$24),    IF(('Funções Transações'!N9&lt;'Indices PF'!$E$26), N9*'Indices PF'!$J$24,    IF(('Funções Transações'!N9&lt;'Indices PF'!$F$26), N9*'Indices PF'!$K$24, N9*'Indices PF'!$L$24)),     IF((O9&gt;='Indices PF'!$D$25),     IF(('Funções Transações'!N9&lt;'Indices PF'!$E$26), N9*'Indices PF'!$J$25,     IF(('Funções Transações'!N9&lt;'Indices PF'!$F$26), N9*'Indices PF'!$K$25, N9*'Indices PF'!$L$25)))))))))</f>
        <v>2.52631578947368</v>
      </c>
      <c r="U9" s="229" t="n">
        <f aca="false">IF(OR(ISBLANK(P9),ISBLANK(Q9)),"",  IF((Q9&lt;='Indices PF'!$D$47),   IF(('Funções Transações'!P9&lt;'Indices PF'!$E$50), P9*'Indices PF'!$J$47,   IF(('Funções Transações'!P9&lt;'Indices PF'!$F$50), P9*'Indices PF'!$K$47, P9*'Indices PF'!$L$47)),    IF((Q9&lt;='Indices PF'!$D$48),    IF(('Funções Transações'!P9&lt;'Indices PF'!$E$50), P9*'Indices PF'!$J$48,    IF(('Funções Transações'!P9&lt;'Indices PF'!$F$50), P9*'Indices PF'!$K$48, P9*'Indices PF'!$L$48)),     IF((Q9&gt;='Indices PF'!$D$49),     IF(('Funções Transações'!P9&lt;'Indices PF'!$E$50), P9*'Indices PF'!$J$49,     IF(('Funções Transações'!P9&lt;'Indices PF'!$F$50), P9*'Indices PF'!$K$49, P9*'Indices PF'!$L$49))))))</f>
        <v>0</v>
      </c>
      <c r="V9" s="230"/>
      <c r="W9" s="231"/>
      <c r="X9" s="231"/>
      <c r="Y9" s="232"/>
      <c r="Z9" s="128"/>
      <c r="AA9" s="88"/>
      <c r="AB9" s="233" t="str">
        <f aca="false">IF(ISBLANK(AA9),"",IF(Z9="YES",(AA9*(SUM(T9:U9))/100),""))</f>
        <v/>
      </c>
      <c r="AC9" s="126"/>
      <c r="AD9" s="126"/>
      <c r="AE9" s="126"/>
      <c r="AF9" s="154"/>
      <c r="AG9" s="154"/>
    </row>
    <row r="10" customFormat="false" ht="24.3" hidden="false" customHeight="true" outlineLevel="0" collapsed="false">
      <c r="A10" s="127"/>
      <c r="B10" s="111" t="s">
        <v>122</v>
      </c>
      <c r="C10" s="112" t="n">
        <v>5</v>
      </c>
      <c r="D10" s="173"/>
      <c r="E10" s="174"/>
      <c r="F10" s="174"/>
      <c r="G10" s="224"/>
      <c r="H10" s="224"/>
      <c r="I10" s="224"/>
      <c r="J10" s="224"/>
      <c r="K10" s="224"/>
      <c r="L10" s="221"/>
      <c r="M10" s="225" t="s">
        <v>120</v>
      </c>
      <c r="N10" s="118" t="n">
        <v>8</v>
      </c>
      <c r="O10" s="225" t="n">
        <v>1</v>
      </c>
      <c r="P10" s="118" t="n">
        <v>2</v>
      </c>
      <c r="Q10" s="118" t="n">
        <v>3</v>
      </c>
      <c r="R10" s="235" t="n">
        <f aca="false">IF(AND(ISTEXT(T10),ISTEXT(U10)),"",SUM(T10:U10)*'Indices PF'!$E$54)</f>
        <v>11.5368421052632</v>
      </c>
      <c r="S10" s="227" t="n">
        <f aca="false">IF(OR(ISBLANK(N10),ISBLANK(O10)),"",  IF(M10="EI", IF((O10&lt;='Indices PF'!$D$7),   IF(('Funções Transações'!N10&lt;'Indices PF'!$E$10), 'Indices PF'!$E$7,   IF(('Funções Transações'!N10&lt;'Indices PF'!$F$10), 'Indices PF'!$F$7, 'Indices PF'!$G$7)),    IF((O10&lt;='Indices PF'!$D$8),    IF(('Funções Transações'!N10&lt;'Indices PF'!$E$10), 'Indices PF'!$E$8,    IF(('Funções Transações'!N10&lt;'Indices PF'!$F$10), 'Indices PF'!$F$8, 'Indices PF'!$G$8)),     IF((O10&gt;='Indices PF'!$D$9),     IF(('Funções Transações'!N10&lt;'Indices PF'!$E$10), 'Indices PF'!$E$9,     IF(('Funções Transações'!N10&lt;'Indices PF'!$F$10), 'Indices PF'!$F$9, 'Indices PF'!$G$9))))),   IF(M10="EQ", IF((O10&lt;='Indices PF'!$D$15),   IF(('Funções Transações'!N10&lt;'Indices PF'!$E$18), 'Indices PF'!$E$15,   IF(('Funções Transações'!N10&lt;'Indices PF'!$F$18), 'Indices PF'!$F$15, 'Indices PF'!$G$15)),    IF((O10&lt;='Indices PF'!$D$16),    IF(('Funções Transações'!N10&lt;'Indices PF'!$E$18), 'Indices PF'!$E$16,    IF(('Funções Transações'!N10&lt;'Indices PF'!$F$18), 'Indices PF'!$F$16, 'Indices PF'!$G$16)),     IF((O10&gt;='Indices PF'!$D$17),     IF(('Funções Transações'!N10&lt;'Indices PF'!$E$18), 'Indices PF'!$E$17,     IF(('Funções Transações'!N10&lt;'Indices PF'!$F$18), 'Indices PF'!$F$17, 'Indices PF'!$G$17))))),   IF(M10="EO", IF((O10&lt;='Indices PF'!$D$23),   IF(('Funções Transações'!N10&lt;'Indices PF'!$E$26), 'Indices PF'!$E$23,   IF(('Funções Transações'!N10&lt;'Indices PF'!$F$26), 'Indices PF'!$F$23, 'Indices PF'!$G$23)),    IF((O10&lt;='Indices PF'!$D$24),    IF(('Funções Transações'!N10&lt;'Indices PF'!$E$26), 'Indices PF'!$E$24,    IF(('Funções Transações'!N10&lt;'Indices PF'!$F$26), 'Indices PF'!$F$24, 'Indices PF'!$G$24)),     IF((O10&gt;='Indices PF'!$D$25),     IF(('Funções Transações'!N10&lt;'Indices PF'!$E$26), 'Indices PF'!$E$25,     IF(('Funções Transações'!N10&lt;'Indices PF'!$F$26), 'Indices PF'!$F$25, 'Indices PF'!$G$25)))))))))</f>
        <v>4</v>
      </c>
      <c r="T10" s="228" t="n">
        <f aca="false">IF(OR(ISBLANK(N10),ISBLANK(O10)),"",  IF(M10="EI", IF((O10&lt;='Indices PF'!$D$7),   IF(('Funções Transações'!N10&lt;'Indices PF'!$E$10), N10*'Indices PF'!$J$7,   IF(('Funções Transações'!N10&lt;'Indices PF'!$F$10), N10*'Indices PF'!$K$7, N10*'Indices PF'!$L$7)),    IF((O10&lt;='Indices PF'!$D$8),    IF(('Funções Transações'!N10&lt;'Indices PF'!$E$10), N10*'Indices PF'!$J$8,    IF(('Funções Transações'!N10&lt;'Indices PF'!$F$10), N10*'Indices PF'!$K$8, N10*'Indices PF'!$L$8)),     IF((O10&gt;='Indices PF'!$D$9),     IF(('Funções Transações'!N10&lt;'Indices PF'!$E$10), N10*'Indices PF'!$J$9,     IF(('Funções Transações'!N10&lt;'Indices PF'!$F$10), N10*'Indices PF'!$K$9, N10*'Indices PF'!$L$9))))),   IF(M10="EQ", IF((O10&lt;='Indices PF'!$D$15),   IF(('Funções Transações'!N10&lt;'Indices PF'!$E$18), N10*'Indices PF'!$J$15,   IF(('Funções Transações'!N10&lt;'Indices PF'!$F$18), N10*'Indices PF'!$K$15, N10*'Indices PF'!$L$15)),    IF((O10&lt;='Indices PF'!$D$16),    IF(('Funções Transações'!N10&lt;'Indices PF'!$E$18), N10*'Indices PF'!$J$16,    IF(('Funções Transações'!N10&lt;'Indices PF'!$F$18), N10*'Indices PF'!$K$16, N10*'Indices PF'!$L$16)),     IF((O10&gt;='Indices PF'!$D$17),     IF(('Funções Transações'!N10&lt;'Indices PF'!$E$18), N10*'Indices PF'!$J$17,     IF(('Funções Transações'!N10&lt;'Indices PF'!$F$18), N10*'Indices PF'!$K$17, N10*'Indices PF'!$L$17))))),   IF(M10="EO", IF((O10&lt;='Indices PF'!$D$23),   IF(('Funções Transações'!N10&lt;'Indices PF'!$E$26), N10*'Indices PF'!$J$23,   IF(('Funções Transações'!N10&lt;'Indices PF'!$F$26), N10*'Indices PF'!$K$23, N10*'Indices PF'!$L$23)),    IF((O10&lt;='Indices PF'!$D$24),    IF(('Funções Transações'!N10&lt;'Indices PF'!$E$26), N10*'Indices PF'!$J$24,    IF(('Funções Transações'!N10&lt;'Indices PF'!$F$26), N10*'Indices PF'!$K$24, N10*'Indices PF'!$L$24)),     IF((O10&gt;='Indices PF'!$D$25),     IF(('Funções Transações'!N10&lt;'Indices PF'!$E$26), N10*'Indices PF'!$J$25,     IF(('Funções Transações'!N10&lt;'Indices PF'!$F$26), N10*'Indices PF'!$K$25, N10*'Indices PF'!$L$25)))))))))</f>
        <v>1.68421052631579</v>
      </c>
      <c r="U10" s="229" t="n">
        <f aca="false">IF(OR(ISBLANK(P10),ISBLANK(Q10)),"",  IF((Q10&lt;='Indices PF'!$D$47),   IF(('Funções Transações'!P10&lt;'Indices PF'!$E$50), P10*'Indices PF'!$J$47,   IF(('Funções Transações'!P10&lt;'Indices PF'!$F$50), P10*'Indices PF'!$K$47, P10*'Indices PF'!$L$47)),    IF((Q10&lt;='Indices PF'!$D$48),    IF(('Funções Transações'!P10&lt;'Indices PF'!$E$50), P10*'Indices PF'!$J$48,    IF(('Funções Transações'!P10&lt;'Indices PF'!$F$50), P10*'Indices PF'!$K$48, P10*'Indices PF'!$L$48)),     IF((Q10&gt;='Indices PF'!$D$49),     IF(('Funções Transações'!P10&lt;'Indices PF'!$E$50), P10*'Indices PF'!$J$49,     IF(('Funções Transações'!P10&lt;'Indices PF'!$F$50), P10*'Indices PF'!$K$49, P10*'Indices PF'!$L$49))))))</f>
        <v>1.2</v>
      </c>
      <c r="V10" s="230"/>
      <c r="W10" s="231"/>
      <c r="X10" s="231"/>
      <c r="Y10" s="232"/>
      <c r="Z10" s="128"/>
      <c r="AA10" s="88"/>
      <c r="AB10" s="233" t="str">
        <f aca="false">IF(ISBLANK(AA10),"",IF(Z10="YES",(AA10*(SUM(T10:U10))/100),""))</f>
        <v/>
      </c>
      <c r="AC10" s="126"/>
      <c r="AD10" s="126"/>
      <c r="AE10" s="126"/>
      <c r="AF10" s="154"/>
      <c r="AG10" s="154"/>
    </row>
    <row r="11" customFormat="false" ht="24.3" hidden="false" customHeight="true" outlineLevel="0" collapsed="false">
      <c r="A11" s="127"/>
      <c r="B11" s="111"/>
      <c r="C11" s="112"/>
      <c r="D11" s="173"/>
      <c r="E11" s="174"/>
      <c r="F11" s="174"/>
      <c r="G11" s="224"/>
      <c r="H11" s="224"/>
      <c r="I11" s="224"/>
      <c r="J11" s="224"/>
      <c r="K11" s="224"/>
      <c r="L11" s="221"/>
      <c r="M11" s="225"/>
      <c r="N11" s="118"/>
      <c r="O11" s="225"/>
      <c r="P11" s="118"/>
      <c r="Q11" s="118"/>
      <c r="R11" s="235"/>
      <c r="S11" s="227"/>
      <c r="T11" s="228"/>
      <c r="U11" s="229"/>
      <c r="V11" s="230"/>
      <c r="W11" s="231"/>
      <c r="X11" s="231"/>
      <c r="Y11" s="232"/>
      <c r="Z11" s="128"/>
      <c r="AA11" s="88"/>
      <c r="AB11" s="233" t="str">
        <f aca="false">IF(ISBLANK(AA11),"",IF(Z11="YES",(AA11*(SUM(T11:U11))/100),""))</f>
        <v/>
      </c>
      <c r="AC11" s="126"/>
      <c r="AD11" s="88"/>
      <c r="AE11" s="126"/>
      <c r="AF11" s="154"/>
      <c r="AG11" s="154"/>
    </row>
    <row r="12" customFormat="false" ht="24.3" hidden="false" customHeight="true" outlineLevel="0" collapsed="false">
      <c r="A12" s="127"/>
      <c r="B12" s="111"/>
      <c r="C12" s="92"/>
      <c r="D12" s="173"/>
      <c r="E12" s="174"/>
      <c r="F12" s="174"/>
      <c r="G12" s="224"/>
      <c r="H12" s="224"/>
      <c r="I12" s="224"/>
      <c r="J12" s="224"/>
      <c r="K12" s="224"/>
      <c r="L12" s="221"/>
      <c r="M12" s="225"/>
      <c r="N12" s="118"/>
      <c r="O12" s="225"/>
      <c r="P12" s="118"/>
      <c r="Q12" s="118"/>
      <c r="R12" s="235"/>
      <c r="S12" s="227"/>
      <c r="T12" s="228"/>
      <c r="U12" s="229"/>
      <c r="V12" s="230"/>
      <c r="W12" s="231"/>
      <c r="X12" s="231"/>
      <c r="Y12" s="232"/>
      <c r="Z12" s="128"/>
      <c r="AA12" s="88"/>
      <c r="AB12" s="233" t="str">
        <f aca="false">IF(ISBLANK(AA12),"",IF(Z12="YES",(AA12*(SUM(T12:U12))/100),""))</f>
        <v/>
      </c>
      <c r="AC12" s="126"/>
      <c r="AD12" s="88"/>
      <c r="AE12" s="126"/>
      <c r="AF12" s="154"/>
      <c r="AG12" s="154"/>
    </row>
    <row r="13" customFormat="false" ht="24.3" hidden="false" customHeight="true" outlineLevel="0" collapsed="false">
      <c r="A13" s="127"/>
      <c r="B13" s="111"/>
      <c r="C13" s="92"/>
      <c r="D13" s="173"/>
      <c r="E13" s="174"/>
      <c r="F13" s="174"/>
      <c r="G13" s="224"/>
      <c r="H13" s="224"/>
      <c r="I13" s="224"/>
      <c r="J13" s="224"/>
      <c r="K13" s="224"/>
      <c r="L13" s="221"/>
      <c r="M13" s="128"/>
      <c r="N13" s="129"/>
      <c r="O13" s="129"/>
      <c r="P13" s="129"/>
      <c r="Q13" s="88"/>
      <c r="R13" s="235" t="str">
        <f aca="false">IF(AND(ISTEXT(T13),ISTEXT(U13)),"",SUM(T13:U13)*'Indices PF'!$E$54)</f>
        <v/>
      </c>
      <c r="S13" s="227" t="str">
        <f aca="false">IF(OR(ISBLANK(N13),ISBLANK(O13)),"",  IF(M13="EI", IF((O13&lt;='Indices PF'!$D$7),   IF(('Funções Transações'!N13&lt;'Indices PF'!$E$10), 'Indices PF'!$E$7,   IF(('Funções Transações'!N13&lt;'Indices PF'!$F$10), 'Indices PF'!$F$7, 'Indices PF'!$G$7)),    IF((O13&lt;='Indices PF'!$D$8),    IF(('Funções Transações'!N13&lt;'Indices PF'!$E$10), 'Indices PF'!$E$8,    IF(('Funções Transações'!N13&lt;'Indices PF'!$F$10), 'Indices PF'!$F$8, 'Indices PF'!$G$8)),     IF((O13&gt;='Indices PF'!$D$9),     IF(('Funções Transações'!N13&lt;'Indices PF'!$E$10), 'Indices PF'!$E$9,     IF(('Funções Transações'!N13&lt;'Indices PF'!$F$10), 'Indices PF'!$F$9, 'Indices PF'!$G$9))))),   IF(M13="EQ", IF((O13&lt;='Indices PF'!$D$15),   IF(('Funções Transações'!N13&lt;'Indices PF'!$E$18), 'Indices PF'!$E$15,   IF(('Funções Transações'!N13&lt;'Indices PF'!$F$18), 'Indices PF'!$F$15, 'Indices PF'!$G$15)),    IF((O13&lt;='Indices PF'!$D$16),    IF(('Funções Transações'!N13&lt;'Indices PF'!$E$18), 'Indices PF'!$E$16,    IF(('Funções Transações'!N13&lt;'Indices PF'!$F$18), 'Indices PF'!$F$16, 'Indices PF'!$G$16)),     IF((O13&gt;='Indices PF'!$D$17),     IF(('Funções Transações'!N13&lt;'Indices PF'!$E$18), 'Indices PF'!$E$17,     IF(('Funções Transações'!N13&lt;'Indices PF'!$F$18), 'Indices PF'!$F$17, 'Indices PF'!$G$17))))),   IF(M13="EO", IF((O13&lt;='Indices PF'!$D$23),   IF(('Funções Transações'!N13&lt;'Indices PF'!$E$26), 'Indices PF'!$E$23,   IF(('Funções Transações'!N13&lt;'Indices PF'!$F$26), 'Indices PF'!$F$23, 'Indices PF'!$G$23)),    IF((O13&lt;='Indices PF'!$D$24),    IF(('Funções Transações'!N13&lt;'Indices PF'!$E$26), 'Indices PF'!$E$24,    IF(('Funções Transações'!N13&lt;'Indices PF'!$F$26), 'Indices PF'!$F$24, 'Indices PF'!$G$24)),     IF((O13&gt;='Indices PF'!$D$25),     IF(('Funções Transações'!N13&lt;'Indices PF'!$E$26), 'Indices PF'!$E$25,     IF(('Funções Transações'!N13&lt;'Indices PF'!$F$26), 'Indices PF'!$F$25, 'Indices PF'!$G$25)))))))))</f>
        <v/>
      </c>
      <c r="T13" s="228" t="str">
        <f aca="false">IF(OR(ISBLANK(N13),ISBLANK(O13)),"",  IF(M13="EI", IF((O13&lt;='Indices PF'!$D$7),   IF(('Funções Transações'!N13&lt;'Indices PF'!$E$10), N13*'Indices PF'!$J$7,   IF(('Funções Transações'!N13&lt;'Indices PF'!$F$10), N13*'Indices PF'!$K$7, N13*'Indices PF'!$L$7)),    IF((O13&lt;='Indices PF'!$D$8),    IF(('Funções Transações'!N13&lt;'Indices PF'!$E$10), N13*'Indices PF'!$J$8,    IF(('Funções Transações'!N13&lt;'Indices PF'!$F$10), N13*'Indices PF'!$K$8, N13*'Indices PF'!$L$8)),     IF((O13&gt;='Indices PF'!$D$9),     IF(('Funções Transações'!N13&lt;'Indices PF'!$E$10), N13*'Indices PF'!$J$9,     IF(('Funções Transações'!N13&lt;'Indices PF'!$F$10), N13*'Indices PF'!$K$9, N13*'Indices PF'!$L$9))))),   IF(M13="EQ", IF((O13&lt;='Indices PF'!$D$15),   IF(('Funções Transações'!N13&lt;'Indices PF'!$E$18), N13*'Indices PF'!$J$15,   IF(('Funções Transações'!N13&lt;'Indices PF'!$F$18), N13*'Indices PF'!$K$15, N13*'Indices PF'!$L$15)),    IF((O13&lt;='Indices PF'!$D$16),    IF(('Funções Transações'!N13&lt;'Indices PF'!$E$18), N13*'Indices PF'!$J$16,    IF(('Funções Transações'!N13&lt;'Indices PF'!$F$18), N13*'Indices PF'!$K$16, N13*'Indices PF'!$L$16)),     IF((O13&gt;='Indices PF'!$D$17),     IF(('Funções Transações'!N13&lt;'Indices PF'!$E$18), N13*'Indices PF'!$J$17,     IF(('Funções Transações'!N13&lt;'Indices PF'!$F$18), N13*'Indices PF'!$K$17, N13*'Indices PF'!$L$17))))),   IF(M13="EO", IF((O13&lt;='Indices PF'!$D$23),   IF(('Funções Transações'!N13&lt;'Indices PF'!$E$26), N13*'Indices PF'!$J$23,   IF(('Funções Transações'!N13&lt;'Indices PF'!$F$26), N13*'Indices PF'!$K$23, N13*'Indices PF'!$L$23)),    IF((O13&lt;='Indices PF'!$D$24),    IF(('Funções Transações'!N13&lt;'Indices PF'!$E$26), N13*'Indices PF'!$J$24,    IF(('Funções Transações'!N13&lt;'Indices PF'!$F$26), N13*'Indices PF'!$K$24, N13*'Indices PF'!$L$24)),     IF((O13&gt;='Indices PF'!$D$25),     IF(('Funções Transações'!N13&lt;'Indices PF'!$E$26), N13*'Indices PF'!$J$25,     IF(('Funções Transações'!N13&lt;'Indices PF'!$F$26), N13*'Indices PF'!$K$25, N13*'Indices PF'!$L$25)))))))))</f>
        <v/>
      </c>
      <c r="U13" s="229" t="str">
        <f aca="false">IF(OR(ISBLANK(P13),ISBLANK(Q13)),"",  IF((Q13&lt;='Indices PF'!$D$47),   IF(('Funções Transações'!P13&lt;'Indices PF'!$E$50), P13*'Indices PF'!$J$47,   IF(('Funções Transações'!P13&lt;'Indices PF'!$F$50), P13*'Indices PF'!$K$47, P13*'Indices PF'!$L$47)),    IF((Q13&lt;='Indices PF'!$D$48),    IF(('Funções Transações'!P13&lt;'Indices PF'!$E$50), P13*'Indices PF'!$J$48,    IF(('Funções Transações'!P13&lt;'Indices PF'!$F$50), P13*'Indices PF'!$K$48, P13*'Indices PF'!$L$48)),     IF((Q13&gt;='Indices PF'!$D$49),     IF(('Funções Transações'!P13&lt;'Indices PF'!$E$50), P13*'Indices PF'!$J$49,     IF(('Funções Transações'!P13&lt;'Indices PF'!$F$50), P13*'Indices PF'!$K$49, P13*'Indices PF'!$L$49))))))</f>
        <v/>
      </c>
      <c r="V13" s="230"/>
      <c r="W13" s="231"/>
      <c r="X13" s="231"/>
      <c r="Y13" s="232"/>
      <c r="Z13" s="128"/>
      <c r="AA13" s="88"/>
      <c r="AB13" s="233" t="str">
        <f aca="false">IF(ISBLANK(AA13),"",IF(Z13="YES",(AA13*(SUM(T13:U13))/100),""))</f>
        <v/>
      </c>
      <c r="AC13" s="126"/>
      <c r="AD13" s="88"/>
      <c r="AE13" s="126"/>
      <c r="AF13" s="154"/>
      <c r="AG13" s="154"/>
    </row>
    <row r="14" customFormat="false" ht="24.3" hidden="false" customHeight="true" outlineLevel="0" collapsed="false">
      <c r="A14" s="127"/>
      <c r="B14" s="111"/>
      <c r="C14" s="92"/>
      <c r="D14" s="173"/>
      <c r="E14" s="174"/>
      <c r="F14" s="174"/>
      <c r="G14" s="224"/>
      <c r="H14" s="224"/>
      <c r="I14" s="224"/>
      <c r="J14" s="224"/>
      <c r="K14" s="224"/>
      <c r="L14" s="221"/>
      <c r="M14" s="128"/>
      <c r="N14" s="129"/>
      <c r="O14" s="129"/>
      <c r="P14" s="129"/>
      <c r="Q14" s="88"/>
      <c r="R14" s="235" t="str">
        <f aca="false">IF(AND(ISTEXT(T14),ISTEXT(U14)),"",SUM(T14:U14)*'Indices PF'!$E$54)</f>
        <v/>
      </c>
      <c r="S14" s="227" t="str">
        <f aca="false">IF(OR(ISBLANK(N14),ISBLANK(O14)),"",  IF(M14="EI", IF((O14&lt;='Indices PF'!$D$7),   IF(('Funções Transações'!N14&lt;'Indices PF'!$E$10), 'Indices PF'!$E$7,   IF(('Funções Transações'!N14&lt;'Indices PF'!$F$10), 'Indices PF'!$F$7, 'Indices PF'!$G$7)),    IF((O14&lt;='Indices PF'!$D$8),    IF(('Funções Transações'!N14&lt;'Indices PF'!$E$10), 'Indices PF'!$E$8,    IF(('Funções Transações'!N14&lt;'Indices PF'!$F$10), 'Indices PF'!$F$8, 'Indices PF'!$G$8)),     IF((O14&gt;='Indices PF'!$D$9),     IF(('Funções Transações'!N14&lt;'Indices PF'!$E$10), 'Indices PF'!$E$9,     IF(('Funções Transações'!N14&lt;'Indices PF'!$F$10), 'Indices PF'!$F$9, 'Indices PF'!$G$9))))),   IF(M14="EQ", IF((O14&lt;='Indices PF'!$D$15),   IF(('Funções Transações'!N14&lt;'Indices PF'!$E$18), 'Indices PF'!$E$15,   IF(('Funções Transações'!N14&lt;'Indices PF'!$F$18), 'Indices PF'!$F$15, 'Indices PF'!$G$15)),    IF((O14&lt;='Indices PF'!$D$16),    IF(('Funções Transações'!N14&lt;'Indices PF'!$E$18), 'Indices PF'!$E$16,    IF(('Funções Transações'!N14&lt;'Indices PF'!$F$18), 'Indices PF'!$F$16, 'Indices PF'!$G$16)),     IF((O14&gt;='Indices PF'!$D$17),     IF(('Funções Transações'!N14&lt;'Indices PF'!$E$18), 'Indices PF'!$E$17,     IF(('Funções Transações'!N14&lt;'Indices PF'!$F$18), 'Indices PF'!$F$17, 'Indices PF'!$G$17))))),   IF(M14="EO", IF((O14&lt;='Indices PF'!$D$23),   IF(('Funções Transações'!N14&lt;'Indices PF'!$E$26), 'Indices PF'!$E$23,   IF(('Funções Transações'!N14&lt;'Indices PF'!$F$26), 'Indices PF'!$F$23, 'Indices PF'!$G$23)),    IF((O14&lt;='Indices PF'!$D$24),    IF(('Funções Transações'!N14&lt;'Indices PF'!$E$26), 'Indices PF'!$E$24,    IF(('Funções Transações'!N14&lt;'Indices PF'!$F$26), 'Indices PF'!$F$24, 'Indices PF'!$G$24)),     IF((O14&gt;='Indices PF'!$D$25),     IF(('Funções Transações'!N14&lt;'Indices PF'!$E$26), 'Indices PF'!$E$25,     IF(('Funções Transações'!N14&lt;'Indices PF'!$F$26), 'Indices PF'!$F$25, 'Indices PF'!$G$25)))))))))</f>
        <v/>
      </c>
      <c r="T14" s="228" t="str">
        <f aca="false">IF(OR(ISBLANK(N14),ISBLANK(O14)),"",  IF(M14="EI", IF((O14&lt;='Indices PF'!$D$7),   IF(('Funções Transações'!N14&lt;'Indices PF'!$E$10), N14*'Indices PF'!$J$7,   IF(('Funções Transações'!N14&lt;'Indices PF'!$F$10), N14*'Indices PF'!$K$7, N14*'Indices PF'!$L$7)),    IF((O14&lt;='Indices PF'!$D$8),    IF(('Funções Transações'!N14&lt;'Indices PF'!$E$10), N14*'Indices PF'!$J$8,    IF(('Funções Transações'!N14&lt;'Indices PF'!$F$10), N14*'Indices PF'!$K$8, N14*'Indices PF'!$L$8)),     IF((O14&gt;='Indices PF'!$D$9),     IF(('Funções Transações'!N14&lt;'Indices PF'!$E$10), N14*'Indices PF'!$J$9,     IF(('Funções Transações'!N14&lt;'Indices PF'!$F$10), N14*'Indices PF'!$K$9, N14*'Indices PF'!$L$9))))),   IF(M14="EQ", IF((O14&lt;='Indices PF'!$D$15),   IF(('Funções Transações'!N14&lt;'Indices PF'!$E$18), N14*'Indices PF'!$J$15,   IF(('Funções Transações'!N14&lt;'Indices PF'!$F$18), N14*'Indices PF'!$K$15, N14*'Indices PF'!$L$15)),    IF((O14&lt;='Indices PF'!$D$16),    IF(('Funções Transações'!N14&lt;'Indices PF'!$E$18), N14*'Indices PF'!$J$16,    IF(('Funções Transações'!N14&lt;'Indices PF'!$F$18), N14*'Indices PF'!$K$16, N14*'Indices PF'!$L$16)),     IF((O14&gt;='Indices PF'!$D$17),     IF(('Funções Transações'!N14&lt;'Indices PF'!$E$18), N14*'Indices PF'!$J$17,     IF(('Funções Transações'!N14&lt;'Indices PF'!$F$18), N14*'Indices PF'!$K$17, N14*'Indices PF'!$L$17))))),   IF(M14="EO", IF((O14&lt;='Indices PF'!$D$23),   IF(('Funções Transações'!N14&lt;'Indices PF'!$E$26), N14*'Indices PF'!$J$23,   IF(('Funções Transações'!N14&lt;'Indices PF'!$F$26), N14*'Indices PF'!$K$23, N14*'Indices PF'!$L$23)),    IF((O14&lt;='Indices PF'!$D$24),    IF(('Funções Transações'!N14&lt;'Indices PF'!$E$26), N14*'Indices PF'!$J$24,    IF(('Funções Transações'!N14&lt;'Indices PF'!$F$26), N14*'Indices PF'!$K$24, N14*'Indices PF'!$L$24)),     IF((O14&gt;='Indices PF'!$D$25),     IF(('Funções Transações'!N14&lt;'Indices PF'!$E$26), N14*'Indices PF'!$J$25,     IF(('Funções Transações'!N14&lt;'Indices PF'!$F$26), N14*'Indices PF'!$K$25, N14*'Indices PF'!$L$25)))))))))</f>
        <v/>
      </c>
      <c r="U14" s="229" t="str">
        <f aca="false">IF(OR(ISBLANK(P14),ISBLANK(Q14)),"",  IF((Q14&lt;='Indices PF'!$D$47),   IF(('Funções Transações'!P14&lt;'Indices PF'!$E$50), P14*'Indices PF'!$J$47,   IF(('Funções Transações'!P14&lt;'Indices PF'!$F$50), P14*'Indices PF'!$K$47, P14*'Indices PF'!$L$47)),    IF((Q14&lt;='Indices PF'!$D$48),    IF(('Funções Transações'!P14&lt;'Indices PF'!$E$50), P14*'Indices PF'!$J$48,    IF(('Funções Transações'!P14&lt;'Indices PF'!$F$50), P14*'Indices PF'!$K$48, P14*'Indices PF'!$L$48)),     IF((Q14&gt;='Indices PF'!$D$49),     IF(('Funções Transações'!P14&lt;'Indices PF'!$E$50), P14*'Indices PF'!$J$49,     IF(('Funções Transações'!P14&lt;'Indices PF'!$F$50), P14*'Indices PF'!$K$49, P14*'Indices PF'!$L$49))))))</f>
        <v/>
      </c>
      <c r="V14" s="230"/>
      <c r="W14" s="231"/>
      <c r="X14" s="231"/>
      <c r="Y14" s="232"/>
      <c r="Z14" s="128"/>
      <c r="AA14" s="88"/>
      <c r="AB14" s="233" t="str">
        <f aca="false">IF(ISBLANK(AA14),"",IF(Z14="YES",(AA14*(SUM(T14:U14))/100),""))</f>
        <v/>
      </c>
      <c r="AC14" s="126"/>
      <c r="AD14" s="88"/>
      <c r="AE14" s="126"/>
      <c r="AF14" s="154"/>
      <c r="AG14" s="154"/>
    </row>
    <row r="15" customFormat="false" ht="24.3" hidden="false" customHeight="true" outlineLevel="0" collapsed="false">
      <c r="A15" s="127"/>
      <c r="B15" s="111"/>
      <c r="C15" s="92"/>
      <c r="D15" s="173"/>
      <c r="E15" s="174"/>
      <c r="F15" s="174"/>
      <c r="G15" s="224"/>
      <c r="H15" s="224"/>
      <c r="I15" s="224"/>
      <c r="J15" s="224"/>
      <c r="K15" s="224"/>
      <c r="L15" s="221"/>
      <c r="M15" s="88"/>
      <c r="N15" s="129"/>
      <c r="O15" s="129"/>
      <c r="P15" s="129"/>
      <c r="Q15" s="88"/>
      <c r="R15" s="235" t="str">
        <f aca="false">IF(AND(ISTEXT(T15),ISTEXT(U15)),"",SUM(T15:U15)*'Indices PF'!$E$54)</f>
        <v/>
      </c>
      <c r="S15" s="227" t="str">
        <f aca="false">IF(OR(ISBLANK(N15),ISBLANK(O15)),"",  IF(M15="EI", IF((O15&lt;='Indices PF'!$D$7),   IF(('Funções Transações'!N15&lt;'Indices PF'!$E$10), 'Indices PF'!$E$7,   IF(('Funções Transações'!N15&lt;'Indices PF'!$F$10), 'Indices PF'!$F$7, 'Indices PF'!$G$7)),    IF((O15&lt;='Indices PF'!$D$8),    IF(('Funções Transações'!N15&lt;'Indices PF'!$E$10), 'Indices PF'!$E$8,    IF(('Funções Transações'!N15&lt;'Indices PF'!$F$10), 'Indices PF'!$F$8, 'Indices PF'!$G$8)),     IF((O15&gt;='Indices PF'!$D$9),     IF(('Funções Transações'!N15&lt;'Indices PF'!$E$10), 'Indices PF'!$E$9,     IF(('Funções Transações'!N15&lt;'Indices PF'!$F$10), 'Indices PF'!$F$9, 'Indices PF'!$G$9))))),   IF(M15="EQ", IF((O15&lt;='Indices PF'!$D$15),   IF(('Funções Transações'!N15&lt;'Indices PF'!$E$18), 'Indices PF'!$E$15,   IF(('Funções Transações'!N15&lt;'Indices PF'!$F$18), 'Indices PF'!$F$15, 'Indices PF'!$G$15)),    IF((O15&lt;='Indices PF'!$D$16),    IF(('Funções Transações'!N15&lt;'Indices PF'!$E$18), 'Indices PF'!$E$16,    IF(('Funções Transações'!N15&lt;'Indices PF'!$F$18), 'Indices PF'!$F$16, 'Indices PF'!$G$16)),     IF((O15&gt;='Indices PF'!$D$17),     IF(('Funções Transações'!N15&lt;'Indices PF'!$E$18), 'Indices PF'!$E$17,     IF(('Funções Transações'!N15&lt;'Indices PF'!$F$18), 'Indices PF'!$F$17, 'Indices PF'!$G$17))))),   IF(M15="EO", IF((O15&lt;='Indices PF'!$D$23),   IF(('Funções Transações'!N15&lt;'Indices PF'!$E$26), 'Indices PF'!$E$23,   IF(('Funções Transações'!N15&lt;'Indices PF'!$F$26), 'Indices PF'!$F$23, 'Indices PF'!$G$23)),    IF((O15&lt;='Indices PF'!$D$24),    IF(('Funções Transações'!N15&lt;'Indices PF'!$E$26), 'Indices PF'!$E$24,    IF(('Funções Transações'!N15&lt;'Indices PF'!$F$26), 'Indices PF'!$F$24, 'Indices PF'!$G$24)),     IF((O15&gt;='Indices PF'!$D$25),     IF(('Funções Transações'!N15&lt;'Indices PF'!$E$26), 'Indices PF'!$E$25,     IF(('Funções Transações'!N15&lt;'Indices PF'!$F$26), 'Indices PF'!$F$25, 'Indices PF'!$G$25)))))))))</f>
        <v/>
      </c>
      <c r="T15" s="228" t="str">
        <f aca="false">IF(OR(ISBLANK(N15),ISBLANK(O15)),"",  IF(M15="EI", IF((O15&lt;='Indices PF'!$D$7),   IF(('Funções Transações'!N15&lt;'Indices PF'!$E$10), N15*'Indices PF'!$J$7,   IF(('Funções Transações'!N15&lt;'Indices PF'!$F$10), N15*'Indices PF'!$K$7, N15*'Indices PF'!$L$7)),    IF((O15&lt;='Indices PF'!$D$8),    IF(('Funções Transações'!N15&lt;'Indices PF'!$E$10), N15*'Indices PF'!$J$8,    IF(('Funções Transações'!N15&lt;'Indices PF'!$F$10), N15*'Indices PF'!$K$8, N15*'Indices PF'!$L$8)),     IF((O15&gt;='Indices PF'!$D$9),     IF(('Funções Transações'!N15&lt;'Indices PF'!$E$10), N15*'Indices PF'!$J$9,     IF(('Funções Transações'!N15&lt;'Indices PF'!$F$10), N15*'Indices PF'!$K$9, N15*'Indices PF'!$L$9))))),   IF(M15="EQ", IF((O15&lt;='Indices PF'!$D$15),   IF(('Funções Transações'!N15&lt;'Indices PF'!$E$18), N15*'Indices PF'!$J$15,   IF(('Funções Transações'!N15&lt;'Indices PF'!$F$18), N15*'Indices PF'!$K$15, N15*'Indices PF'!$L$15)),    IF((O15&lt;='Indices PF'!$D$16),    IF(('Funções Transações'!N15&lt;'Indices PF'!$E$18), N15*'Indices PF'!$J$16,    IF(('Funções Transações'!N15&lt;'Indices PF'!$F$18), N15*'Indices PF'!$K$16, N15*'Indices PF'!$L$16)),     IF((O15&gt;='Indices PF'!$D$17),     IF(('Funções Transações'!N15&lt;'Indices PF'!$E$18), N15*'Indices PF'!$J$17,     IF(('Funções Transações'!N15&lt;'Indices PF'!$F$18), N15*'Indices PF'!$K$17, N15*'Indices PF'!$L$17))))),   IF(M15="EO", IF((O15&lt;='Indices PF'!$D$23),   IF(('Funções Transações'!N15&lt;'Indices PF'!$E$26), N15*'Indices PF'!$J$23,   IF(('Funções Transações'!N15&lt;'Indices PF'!$F$26), N15*'Indices PF'!$K$23, N15*'Indices PF'!$L$23)),    IF((O15&lt;='Indices PF'!$D$24),    IF(('Funções Transações'!N15&lt;'Indices PF'!$E$26), N15*'Indices PF'!$J$24,    IF(('Funções Transações'!N15&lt;'Indices PF'!$F$26), N15*'Indices PF'!$K$24, N15*'Indices PF'!$L$24)),     IF((O15&gt;='Indices PF'!$D$25),     IF(('Funções Transações'!N15&lt;'Indices PF'!$E$26), N15*'Indices PF'!$J$25,     IF(('Funções Transações'!N15&lt;'Indices PF'!$F$26), N15*'Indices PF'!$K$25, N15*'Indices PF'!$L$25)))))))))</f>
        <v/>
      </c>
      <c r="U15" s="229" t="str">
        <f aca="false">IF(OR(ISBLANK(P15),ISBLANK(Q15)),"",  IF((Q15&lt;='Indices PF'!$D$47),   IF(('Funções Transações'!P15&lt;'Indices PF'!$E$50), P15*'Indices PF'!$J$47,   IF(('Funções Transações'!P15&lt;'Indices PF'!$F$50), P15*'Indices PF'!$K$47, P15*'Indices PF'!$L$47)),    IF((Q15&lt;='Indices PF'!$D$48),    IF(('Funções Transações'!P15&lt;'Indices PF'!$E$50), P15*'Indices PF'!$J$48,    IF(('Funções Transações'!P15&lt;'Indices PF'!$F$50), P15*'Indices PF'!$K$48, P15*'Indices PF'!$L$48)),     IF((Q15&gt;='Indices PF'!$D$49),     IF(('Funções Transações'!P15&lt;'Indices PF'!$E$50), P15*'Indices PF'!$J$49,     IF(('Funções Transações'!P15&lt;'Indices PF'!$F$50), P15*'Indices PF'!$K$49, P15*'Indices PF'!$L$49))))))</f>
        <v/>
      </c>
      <c r="V15" s="230"/>
      <c r="W15" s="231"/>
      <c r="X15" s="231"/>
      <c r="Y15" s="232"/>
      <c r="Z15" s="128"/>
      <c r="AA15" s="88"/>
      <c r="AB15" s="233" t="str">
        <f aca="false">IF(ISBLANK(AA15),"",IF(Z15="YES",(AA15*(SUM(T15:U15))/100),""))</f>
        <v/>
      </c>
      <c r="AC15" s="126"/>
      <c r="AD15" s="126"/>
      <c r="AE15" s="126"/>
      <c r="AF15" s="154"/>
      <c r="AG15" s="154"/>
    </row>
    <row r="16" customFormat="false" ht="24.3" hidden="false" customHeight="true" outlineLevel="0" collapsed="false">
      <c r="A16" s="127"/>
      <c r="B16" s="125"/>
      <c r="C16" s="92"/>
      <c r="D16" s="173"/>
      <c r="E16" s="174"/>
      <c r="F16" s="174"/>
      <c r="G16" s="224"/>
      <c r="H16" s="224"/>
      <c r="I16" s="224"/>
      <c r="J16" s="224"/>
      <c r="K16" s="224"/>
      <c r="L16" s="221"/>
      <c r="M16" s="88"/>
      <c r="N16" s="129"/>
      <c r="O16" s="129"/>
      <c r="P16" s="129"/>
      <c r="Q16" s="88"/>
      <c r="R16" s="235" t="str">
        <f aca="false">IF(AND(ISTEXT(T16),ISTEXT(U16)),"",SUM(T16:U16)*'Indices PF'!$E$54)</f>
        <v/>
      </c>
      <c r="S16" s="227" t="str">
        <f aca="false">IF(OR(ISBLANK(N16),ISBLANK(O16)),"",  IF(M16="EI", IF((O16&lt;='Indices PF'!$D$7),   IF(('Funções Transações'!N16&lt;'Indices PF'!$E$10), 'Indices PF'!$E$7,   IF(('Funções Transações'!N16&lt;'Indices PF'!$F$10), 'Indices PF'!$F$7, 'Indices PF'!$G$7)),    IF((O16&lt;='Indices PF'!$D$8),    IF(('Funções Transações'!N16&lt;'Indices PF'!$E$10), 'Indices PF'!$E$8,    IF(('Funções Transações'!N16&lt;'Indices PF'!$F$10), 'Indices PF'!$F$8, 'Indices PF'!$G$8)),     IF((O16&gt;='Indices PF'!$D$9),     IF(('Funções Transações'!N16&lt;'Indices PF'!$E$10), 'Indices PF'!$E$9,     IF(('Funções Transações'!N16&lt;'Indices PF'!$F$10), 'Indices PF'!$F$9, 'Indices PF'!$G$9))))),   IF(M16="EQ", IF((O16&lt;='Indices PF'!$D$15),   IF(('Funções Transações'!N16&lt;'Indices PF'!$E$18), 'Indices PF'!$E$15,   IF(('Funções Transações'!N16&lt;'Indices PF'!$F$18), 'Indices PF'!$F$15, 'Indices PF'!$G$15)),    IF((O16&lt;='Indices PF'!$D$16),    IF(('Funções Transações'!N16&lt;'Indices PF'!$E$18), 'Indices PF'!$E$16,    IF(('Funções Transações'!N16&lt;'Indices PF'!$F$18), 'Indices PF'!$F$16, 'Indices PF'!$G$16)),     IF((O16&gt;='Indices PF'!$D$17),     IF(('Funções Transações'!N16&lt;'Indices PF'!$E$18), 'Indices PF'!$E$17,     IF(('Funções Transações'!N16&lt;'Indices PF'!$F$18), 'Indices PF'!$F$17, 'Indices PF'!$G$17))))),   IF(M16="EO", IF((O16&lt;='Indices PF'!$D$23),   IF(('Funções Transações'!N16&lt;'Indices PF'!$E$26), 'Indices PF'!$E$23,   IF(('Funções Transações'!N16&lt;'Indices PF'!$F$26), 'Indices PF'!$F$23, 'Indices PF'!$G$23)),    IF((O16&lt;='Indices PF'!$D$24),    IF(('Funções Transações'!N16&lt;'Indices PF'!$E$26), 'Indices PF'!$E$24,    IF(('Funções Transações'!N16&lt;'Indices PF'!$F$26), 'Indices PF'!$F$24, 'Indices PF'!$G$24)),     IF((O16&gt;='Indices PF'!$D$25),     IF(('Funções Transações'!N16&lt;'Indices PF'!$E$26), 'Indices PF'!$E$25,     IF(('Funções Transações'!N16&lt;'Indices PF'!$F$26), 'Indices PF'!$F$25, 'Indices PF'!$G$25)))))))))</f>
        <v/>
      </c>
      <c r="T16" s="228" t="str">
        <f aca="false">IF(OR(ISBLANK(N16),ISBLANK(O16)),"",  IF(M16="EI", IF((O16&lt;='Indices PF'!$D$7),   IF(('Funções Transações'!N16&lt;'Indices PF'!$E$10), N16*'Indices PF'!$J$7,   IF(('Funções Transações'!N16&lt;'Indices PF'!$F$10), N16*'Indices PF'!$K$7, N16*'Indices PF'!$L$7)),    IF((O16&lt;='Indices PF'!$D$8),    IF(('Funções Transações'!N16&lt;'Indices PF'!$E$10), N16*'Indices PF'!$J$8,    IF(('Funções Transações'!N16&lt;'Indices PF'!$F$10), N16*'Indices PF'!$K$8, N16*'Indices PF'!$L$8)),     IF((O16&gt;='Indices PF'!$D$9),     IF(('Funções Transações'!N16&lt;'Indices PF'!$E$10), N16*'Indices PF'!$J$9,     IF(('Funções Transações'!N16&lt;'Indices PF'!$F$10), N16*'Indices PF'!$K$9, N16*'Indices PF'!$L$9))))),   IF(M16="EQ", IF((O16&lt;='Indices PF'!$D$15),   IF(('Funções Transações'!N16&lt;'Indices PF'!$E$18), N16*'Indices PF'!$J$15,   IF(('Funções Transações'!N16&lt;'Indices PF'!$F$18), N16*'Indices PF'!$K$15, N16*'Indices PF'!$L$15)),    IF((O16&lt;='Indices PF'!$D$16),    IF(('Funções Transações'!N16&lt;'Indices PF'!$E$18), N16*'Indices PF'!$J$16,    IF(('Funções Transações'!N16&lt;'Indices PF'!$F$18), N16*'Indices PF'!$K$16, N16*'Indices PF'!$L$16)),     IF((O16&gt;='Indices PF'!$D$17),     IF(('Funções Transações'!N16&lt;'Indices PF'!$E$18), N16*'Indices PF'!$J$17,     IF(('Funções Transações'!N16&lt;'Indices PF'!$F$18), N16*'Indices PF'!$K$17, N16*'Indices PF'!$L$17))))),   IF(M16="EO", IF((O16&lt;='Indices PF'!$D$23),   IF(('Funções Transações'!N16&lt;'Indices PF'!$E$26), N16*'Indices PF'!$J$23,   IF(('Funções Transações'!N16&lt;'Indices PF'!$F$26), N16*'Indices PF'!$K$23, N16*'Indices PF'!$L$23)),    IF((O16&lt;='Indices PF'!$D$24),    IF(('Funções Transações'!N16&lt;'Indices PF'!$E$26), N16*'Indices PF'!$J$24,    IF(('Funções Transações'!N16&lt;'Indices PF'!$F$26), N16*'Indices PF'!$K$24, N16*'Indices PF'!$L$24)),     IF((O16&gt;='Indices PF'!$D$25),     IF(('Funções Transações'!N16&lt;'Indices PF'!$E$26), N16*'Indices PF'!$J$25,     IF(('Funções Transações'!N16&lt;'Indices PF'!$F$26), N16*'Indices PF'!$K$25, N16*'Indices PF'!$L$25)))))))))</f>
        <v/>
      </c>
      <c r="U16" s="229" t="str">
        <f aca="false">IF(OR(ISBLANK(P16),ISBLANK(Q16)),"",  IF((Q16&lt;='Indices PF'!$D$47),   IF(('Funções Transações'!P16&lt;'Indices PF'!$E$50), P16*'Indices PF'!$J$47,   IF(('Funções Transações'!P16&lt;'Indices PF'!$F$50), P16*'Indices PF'!$K$47, P16*'Indices PF'!$L$47)),    IF((Q16&lt;='Indices PF'!$D$48),    IF(('Funções Transações'!P16&lt;'Indices PF'!$E$50), P16*'Indices PF'!$J$48,    IF(('Funções Transações'!P16&lt;'Indices PF'!$F$50), P16*'Indices PF'!$K$48, P16*'Indices PF'!$L$48)),     IF((Q16&gt;='Indices PF'!$D$49),     IF(('Funções Transações'!P16&lt;'Indices PF'!$E$50), P16*'Indices PF'!$J$49,     IF(('Funções Transações'!P16&lt;'Indices PF'!$F$50), P16*'Indices PF'!$K$49, P16*'Indices PF'!$L$49))))))</f>
        <v/>
      </c>
      <c r="V16" s="230"/>
      <c r="W16" s="231"/>
      <c r="X16" s="231"/>
      <c r="Y16" s="232"/>
      <c r="Z16" s="128"/>
      <c r="AA16" s="88"/>
      <c r="AB16" s="233" t="str">
        <f aca="false">IF(ISBLANK(AA16),"",IF(Z16="YES",(AA16*(SUM(T16:U16))/100),""))</f>
        <v/>
      </c>
      <c r="AC16" s="126"/>
      <c r="AD16" s="92"/>
      <c r="AE16" s="126"/>
      <c r="AF16" s="154"/>
      <c r="AG16" s="154"/>
    </row>
    <row r="17" customFormat="false" ht="24.3" hidden="false" customHeight="true" outlineLevel="0" collapsed="false">
      <c r="A17" s="127"/>
      <c r="B17" s="111"/>
      <c r="C17" s="92"/>
      <c r="D17" s="173"/>
      <c r="E17" s="174"/>
      <c r="F17" s="174"/>
      <c r="G17" s="224"/>
      <c r="H17" s="224"/>
      <c r="I17" s="224"/>
      <c r="J17" s="224"/>
      <c r="K17" s="224"/>
      <c r="L17" s="221"/>
      <c r="M17" s="88"/>
      <c r="N17" s="129"/>
      <c r="O17" s="129"/>
      <c r="P17" s="129"/>
      <c r="Q17" s="88"/>
      <c r="R17" s="235" t="str">
        <f aca="false">IF(AND(ISTEXT(T17),ISTEXT(U17)),"",SUM(T17:U17)*'Indices PF'!$E$54)</f>
        <v/>
      </c>
      <c r="S17" s="227" t="str">
        <f aca="false">IF(OR(ISBLANK(N17),ISBLANK(O17)),"",  IF(M17="EI", IF((O17&lt;='Indices PF'!$D$7),   IF(('Funções Transações'!N17&lt;'Indices PF'!$E$10), 'Indices PF'!$E$7,   IF(('Funções Transações'!N17&lt;'Indices PF'!$F$10), 'Indices PF'!$F$7, 'Indices PF'!$G$7)),    IF((O17&lt;='Indices PF'!$D$8),    IF(('Funções Transações'!N17&lt;'Indices PF'!$E$10), 'Indices PF'!$E$8,    IF(('Funções Transações'!N17&lt;'Indices PF'!$F$10), 'Indices PF'!$F$8, 'Indices PF'!$G$8)),     IF((O17&gt;='Indices PF'!$D$9),     IF(('Funções Transações'!N17&lt;'Indices PF'!$E$10), 'Indices PF'!$E$9,     IF(('Funções Transações'!N17&lt;'Indices PF'!$F$10), 'Indices PF'!$F$9, 'Indices PF'!$G$9))))),   IF(M17="EQ", IF((O17&lt;='Indices PF'!$D$15),   IF(('Funções Transações'!N17&lt;'Indices PF'!$E$18), 'Indices PF'!$E$15,   IF(('Funções Transações'!N17&lt;'Indices PF'!$F$18), 'Indices PF'!$F$15, 'Indices PF'!$G$15)),    IF((O17&lt;='Indices PF'!$D$16),    IF(('Funções Transações'!N17&lt;'Indices PF'!$E$18), 'Indices PF'!$E$16,    IF(('Funções Transações'!N17&lt;'Indices PF'!$F$18), 'Indices PF'!$F$16, 'Indices PF'!$G$16)),     IF((O17&gt;='Indices PF'!$D$17),     IF(('Funções Transações'!N17&lt;'Indices PF'!$E$18), 'Indices PF'!$E$17,     IF(('Funções Transações'!N17&lt;'Indices PF'!$F$18), 'Indices PF'!$F$17, 'Indices PF'!$G$17))))),   IF(M17="EO", IF((O17&lt;='Indices PF'!$D$23),   IF(('Funções Transações'!N17&lt;'Indices PF'!$E$26), 'Indices PF'!$E$23,   IF(('Funções Transações'!N17&lt;'Indices PF'!$F$26), 'Indices PF'!$F$23, 'Indices PF'!$G$23)),    IF((O17&lt;='Indices PF'!$D$24),    IF(('Funções Transações'!N17&lt;'Indices PF'!$E$26), 'Indices PF'!$E$24,    IF(('Funções Transações'!N17&lt;'Indices PF'!$F$26), 'Indices PF'!$F$24, 'Indices PF'!$G$24)),     IF((O17&gt;='Indices PF'!$D$25),     IF(('Funções Transações'!N17&lt;'Indices PF'!$E$26), 'Indices PF'!$E$25,     IF(('Funções Transações'!N17&lt;'Indices PF'!$F$26), 'Indices PF'!$F$25, 'Indices PF'!$G$25)))))))))</f>
        <v/>
      </c>
      <c r="T17" s="228" t="str">
        <f aca="false">IF(OR(ISBLANK(N17),ISBLANK(O17)),"",  IF(M17="EI", IF((O17&lt;='Indices PF'!$D$7),   IF(('Funções Transações'!N17&lt;'Indices PF'!$E$10), N17*'Indices PF'!$J$7,   IF(('Funções Transações'!N17&lt;'Indices PF'!$F$10), N17*'Indices PF'!$K$7, N17*'Indices PF'!$L$7)),    IF((O17&lt;='Indices PF'!$D$8),    IF(('Funções Transações'!N17&lt;'Indices PF'!$E$10), N17*'Indices PF'!$J$8,    IF(('Funções Transações'!N17&lt;'Indices PF'!$F$10), N17*'Indices PF'!$K$8, N17*'Indices PF'!$L$8)),     IF((O17&gt;='Indices PF'!$D$9),     IF(('Funções Transações'!N17&lt;'Indices PF'!$E$10), N17*'Indices PF'!$J$9,     IF(('Funções Transações'!N17&lt;'Indices PF'!$F$10), N17*'Indices PF'!$K$9, N17*'Indices PF'!$L$9))))),   IF(M17="EQ", IF((O17&lt;='Indices PF'!$D$15),   IF(('Funções Transações'!N17&lt;'Indices PF'!$E$18), N17*'Indices PF'!$J$15,   IF(('Funções Transações'!N17&lt;'Indices PF'!$F$18), N17*'Indices PF'!$K$15, N17*'Indices PF'!$L$15)),    IF((O17&lt;='Indices PF'!$D$16),    IF(('Funções Transações'!N17&lt;'Indices PF'!$E$18), N17*'Indices PF'!$J$16,    IF(('Funções Transações'!N17&lt;'Indices PF'!$F$18), N17*'Indices PF'!$K$16, N17*'Indices PF'!$L$16)),     IF((O17&gt;='Indices PF'!$D$17),     IF(('Funções Transações'!N17&lt;'Indices PF'!$E$18), N17*'Indices PF'!$J$17,     IF(('Funções Transações'!N17&lt;'Indices PF'!$F$18), N17*'Indices PF'!$K$17, N17*'Indices PF'!$L$17))))),   IF(M17="EO", IF((O17&lt;='Indices PF'!$D$23),   IF(('Funções Transações'!N17&lt;'Indices PF'!$E$26), N17*'Indices PF'!$J$23,   IF(('Funções Transações'!N17&lt;'Indices PF'!$F$26), N17*'Indices PF'!$K$23, N17*'Indices PF'!$L$23)),    IF((O17&lt;='Indices PF'!$D$24),    IF(('Funções Transações'!N17&lt;'Indices PF'!$E$26), N17*'Indices PF'!$J$24,    IF(('Funções Transações'!N17&lt;'Indices PF'!$F$26), N17*'Indices PF'!$K$24, N17*'Indices PF'!$L$24)),     IF((O17&gt;='Indices PF'!$D$25),     IF(('Funções Transações'!N17&lt;'Indices PF'!$E$26), N17*'Indices PF'!$J$25,     IF(('Funções Transações'!N17&lt;'Indices PF'!$F$26), N17*'Indices PF'!$K$25, N17*'Indices PF'!$L$25)))))))))</f>
        <v/>
      </c>
      <c r="U17" s="229" t="str">
        <f aca="false">IF(OR(ISBLANK(P17),ISBLANK(Q17)),"",  IF((Q17&lt;='Indices PF'!$D$47),   IF(('Funções Transações'!P17&lt;'Indices PF'!$E$50), P17*'Indices PF'!$J$47,   IF(('Funções Transações'!P17&lt;'Indices PF'!$F$50), P17*'Indices PF'!$K$47, P17*'Indices PF'!$L$47)),    IF((Q17&lt;='Indices PF'!$D$48),    IF(('Funções Transações'!P17&lt;'Indices PF'!$E$50), P17*'Indices PF'!$J$48,    IF(('Funções Transações'!P17&lt;'Indices PF'!$F$50), P17*'Indices PF'!$K$48, P17*'Indices PF'!$L$48)),     IF((Q17&gt;='Indices PF'!$D$49),     IF(('Funções Transações'!P17&lt;'Indices PF'!$E$50), P17*'Indices PF'!$J$49,     IF(('Funções Transações'!P17&lt;'Indices PF'!$F$50), P17*'Indices PF'!$K$49, P17*'Indices PF'!$L$49))))))</f>
        <v/>
      </c>
      <c r="V17" s="230"/>
      <c r="W17" s="231"/>
      <c r="X17" s="231"/>
      <c r="Y17" s="232"/>
      <c r="Z17" s="128"/>
      <c r="AA17" s="88"/>
      <c r="AB17" s="233" t="str">
        <f aca="false">IF(ISBLANK(AA17),"",IF(Z17="YES",(AA17*(SUM(T17:U17))/100),""))</f>
        <v/>
      </c>
      <c r="AC17" s="126"/>
      <c r="AD17" s="88"/>
      <c r="AE17" s="126"/>
      <c r="AF17" s="154"/>
      <c r="AG17" s="154"/>
    </row>
    <row r="18" customFormat="false" ht="24.3" hidden="false" customHeight="true" outlineLevel="0" collapsed="false">
      <c r="A18" s="127"/>
      <c r="B18" s="125"/>
      <c r="C18" s="92"/>
      <c r="D18" s="173"/>
      <c r="E18" s="174"/>
      <c r="F18" s="174"/>
      <c r="G18" s="224"/>
      <c r="H18" s="224"/>
      <c r="I18" s="224"/>
      <c r="J18" s="224"/>
      <c r="K18" s="224"/>
      <c r="L18" s="221"/>
      <c r="M18" s="88"/>
      <c r="N18" s="129"/>
      <c r="O18" s="129"/>
      <c r="P18" s="129"/>
      <c r="Q18" s="88"/>
      <c r="R18" s="235" t="str">
        <f aca="false">IF(AND(ISTEXT(T18),ISTEXT(U18)),"",SUM(T18:U18)*'Indices PF'!$E$54)</f>
        <v/>
      </c>
      <c r="S18" s="227" t="str">
        <f aca="false">IF(OR(ISBLANK(N18),ISBLANK(O18)),"",  IF(M18="EI", IF((O18&lt;='Indices PF'!$D$7),   IF(('Funções Transações'!N18&lt;'Indices PF'!$E$10), 'Indices PF'!$E$7,   IF(('Funções Transações'!N18&lt;'Indices PF'!$F$10), 'Indices PF'!$F$7, 'Indices PF'!$G$7)),    IF((O18&lt;='Indices PF'!$D$8),    IF(('Funções Transações'!N18&lt;'Indices PF'!$E$10), 'Indices PF'!$E$8,    IF(('Funções Transações'!N18&lt;'Indices PF'!$F$10), 'Indices PF'!$F$8, 'Indices PF'!$G$8)),     IF((O18&gt;='Indices PF'!$D$9),     IF(('Funções Transações'!N18&lt;'Indices PF'!$E$10), 'Indices PF'!$E$9,     IF(('Funções Transações'!N18&lt;'Indices PF'!$F$10), 'Indices PF'!$F$9, 'Indices PF'!$G$9))))),   IF(M18="EQ", IF((O18&lt;='Indices PF'!$D$15),   IF(('Funções Transações'!N18&lt;'Indices PF'!$E$18), 'Indices PF'!$E$15,   IF(('Funções Transações'!N18&lt;'Indices PF'!$F$18), 'Indices PF'!$F$15, 'Indices PF'!$G$15)),    IF((O18&lt;='Indices PF'!$D$16),    IF(('Funções Transações'!N18&lt;'Indices PF'!$E$18), 'Indices PF'!$E$16,    IF(('Funções Transações'!N18&lt;'Indices PF'!$F$18), 'Indices PF'!$F$16, 'Indices PF'!$G$16)),     IF((O18&gt;='Indices PF'!$D$17),     IF(('Funções Transações'!N18&lt;'Indices PF'!$E$18), 'Indices PF'!$E$17,     IF(('Funções Transações'!N18&lt;'Indices PF'!$F$18), 'Indices PF'!$F$17, 'Indices PF'!$G$17))))),   IF(M18="EO", IF((O18&lt;='Indices PF'!$D$23),   IF(('Funções Transações'!N18&lt;'Indices PF'!$E$26), 'Indices PF'!$E$23,   IF(('Funções Transações'!N18&lt;'Indices PF'!$F$26), 'Indices PF'!$F$23, 'Indices PF'!$G$23)),    IF((O18&lt;='Indices PF'!$D$24),    IF(('Funções Transações'!N18&lt;'Indices PF'!$E$26), 'Indices PF'!$E$24,    IF(('Funções Transações'!N18&lt;'Indices PF'!$F$26), 'Indices PF'!$F$24, 'Indices PF'!$G$24)),     IF((O18&gt;='Indices PF'!$D$25),     IF(('Funções Transações'!N18&lt;'Indices PF'!$E$26), 'Indices PF'!$E$25,     IF(('Funções Transações'!N18&lt;'Indices PF'!$F$26), 'Indices PF'!$F$25, 'Indices PF'!$G$25)))))))))</f>
        <v/>
      </c>
      <c r="T18" s="228" t="str">
        <f aca="false">IF(OR(ISBLANK(N18),ISBLANK(O18)),"",  IF(M18="EI", IF((O18&lt;='Indices PF'!$D$7),   IF(('Funções Transações'!N18&lt;'Indices PF'!$E$10), N18*'Indices PF'!$J$7,   IF(('Funções Transações'!N18&lt;'Indices PF'!$F$10), N18*'Indices PF'!$K$7, N18*'Indices PF'!$L$7)),    IF((O18&lt;='Indices PF'!$D$8),    IF(('Funções Transações'!N18&lt;'Indices PF'!$E$10), N18*'Indices PF'!$J$8,    IF(('Funções Transações'!N18&lt;'Indices PF'!$F$10), N18*'Indices PF'!$K$8, N18*'Indices PF'!$L$8)),     IF((O18&gt;='Indices PF'!$D$9),     IF(('Funções Transações'!N18&lt;'Indices PF'!$E$10), N18*'Indices PF'!$J$9,     IF(('Funções Transações'!N18&lt;'Indices PF'!$F$10), N18*'Indices PF'!$K$9, N18*'Indices PF'!$L$9))))),   IF(M18="EQ", IF((O18&lt;='Indices PF'!$D$15),   IF(('Funções Transações'!N18&lt;'Indices PF'!$E$18), N18*'Indices PF'!$J$15,   IF(('Funções Transações'!N18&lt;'Indices PF'!$F$18), N18*'Indices PF'!$K$15, N18*'Indices PF'!$L$15)),    IF((O18&lt;='Indices PF'!$D$16),    IF(('Funções Transações'!N18&lt;'Indices PF'!$E$18), N18*'Indices PF'!$J$16,    IF(('Funções Transações'!N18&lt;'Indices PF'!$F$18), N18*'Indices PF'!$K$16, N18*'Indices PF'!$L$16)),     IF((O18&gt;='Indices PF'!$D$17),     IF(('Funções Transações'!N18&lt;'Indices PF'!$E$18), N18*'Indices PF'!$J$17,     IF(('Funções Transações'!N18&lt;'Indices PF'!$F$18), N18*'Indices PF'!$K$17, N18*'Indices PF'!$L$17))))),   IF(M18="EO", IF((O18&lt;='Indices PF'!$D$23),   IF(('Funções Transações'!N18&lt;'Indices PF'!$E$26), N18*'Indices PF'!$J$23,   IF(('Funções Transações'!N18&lt;'Indices PF'!$F$26), N18*'Indices PF'!$K$23, N18*'Indices PF'!$L$23)),    IF((O18&lt;='Indices PF'!$D$24),    IF(('Funções Transações'!N18&lt;'Indices PF'!$E$26), N18*'Indices PF'!$J$24,    IF(('Funções Transações'!N18&lt;'Indices PF'!$F$26), N18*'Indices PF'!$K$24, N18*'Indices PF'!$L$24)),     IF((O18&gt;='Indices PF'!$D$25),     IF(('Funções Transações'!N18&lt;'Indices PF'!$E$26), N18*'Indices PF'!$J$25,     IF(('Funções Transações'!N18&lt;'Indices PF'!$F$26), N18*'Indices PF'!$K$25, N18*'Indices PF'!$L$25)))))))))</f>
        <v/>
      </c>
      <c r="U18" s="229" t="str">
        <f aca="false">IF(OR(ISBLANK(P18),ISBLANK(Q18)),"",  IF((Q18&lt;='Indices PF'!$D$47),   IF(('Funções Transações'!P18&lt;'Indices PF'!$E$50), P18*'Indices PF'!$J$47,   IF(('Funções Transações'!P18&lt;'Indices PF'!$F$50), P18*'Indices PF'!$K$47, P18*'Indices PF'!$L$47)),    IF((Q18&lt;='Indices PF'!$D$48),    IF(('Funções Transações'!P18&lt;'Indices PF'!$E$50), P18*'Indices PF'!$J$48,    IF(('Funções Transações'!P18&lt;'Indices PF'!$F$50), P18*'Indices PF'!$K$48, P18*'Indices PF'!$L$48)),     IF((Q18&gt;='Indices PF'!$D$49),     IF(('Funções Transações'!P18&lt;'Indices PF'!$E$50), P18*'Indices PF'!$J$49,     IF(('Funções Transações'!P18&lt;'Indices PF'!$F$50), P18*'Indices PF'!$K$49, P18*'Indices PF'!$L$49))))))</f>
        <v/>
      </c>
      <c r="V18" s="230"/>
      <c r="W18" s="231"/>
      <c r="X18" s="231"/>
      <c r="Y18" s="232"/>
      <c r="Z18" s="128"/>
      <c r="AA18" s="88"/>
      <c r="AB18" s="233" t="str">
        <f aca="false">IF(ISBLANK(AA18),"",IF(Z18="YES",(AA18*(SUM(T18:U18))/100),""))</f>
        <v/>
      </c>
      <c r="AC18" s="126"/>
      <c r="AD18" s="92"/>
      <c r="AE18" s="126"/>
      <c r="AF18" s="154"/>
      <c r="AG18" s="154"/>
    </row>
    <row r="19" customFormat="false" ht="24.3" hidden="false" customHeight="true" outlineLevel="0" collapsed="false">
      <c r="A19" s="127"/>
      <c r="B19" s="111"/>
      <c r="C19" s="92"/>
      <c r="D19" s="173"/>
      <c r="E19" s="174"/>
      <c r="F19" s="174"/>
      <c r="G19" s="224"/>
      <c r="H19" s="224"/>
      <c r="I19" s="224"/>
      <c r="J19" s="224"/>
      <c r="K19" s="224"/>
      <c r="L19" s="221"/>
      <c r="M19" s="88"/>
      <c r="N19" s="129"/>
      <c r="O19" s="129"/>
      <c r="P19" s="129"/>
      <c r="Q19" s="88"/>
      <c r="R19" s="235" t="str">
        <f aca="false">IF(AND(ISTEXT(T19),ISTEXT(U19)),"",SUM(T19:U19)*'Indices PF'!$E$54)</f>
        <v/>
      </c>
      <c r="S19" s="227" t="str">
        <f aca="false">IF(OR(ISBLANK(N19),ISBLANK(O19)),"",  IF(M19="EI", IF((O19&lt;='Indices PF'!$D$7),   IF(('Funções Transações'!N19&lt;'Indices PF'!$E$10), 'Indices PF'!$E$7,   IF(('Funções Transações'!N19&lt;'Indices PF'!$F$10), 'Indices PF'!$F$7, 'Indices PF'!$G$7)),    IF((O19&lt;='Indices PF'!$D$8),    IF(('Funções Transações'!N19&lt;'Indices PF'!$E$10), 'Indices PF'!$E$8,    IF(('Funções Transações'!N19&lt;'Indices PF'!$F$10), 'Indices PF'!$F$8, 'Indices PF'!$G$8)),     IF((O19&gt;='Indices PF'!$D$9),     IF(('Funções Transações'!N19&lt;'Indices PF'!$E$10), 'Indices PF'!$E$9,     IF(('Funções Transações'!N19&lt;'Indices PF'!$F$10), 'Indices PF'!$F$9, 'Indices PF'!$G$9))))),   IF(M19="EQ", IF((O19&lt;='Indices PF'!$D$15),   IF(('Funções Transações'!N19&lt;'Indices PF'!$E$18), 'Indices PF'!$E$15,   IF(('Funções Transações'!N19&lt;'Indices PF'!$F$18), 'Indices PF'!$F$15, 'Indices PF'!$G$15)),    IF((O19&lt;='Indices PF'!$D$16),    IF(('Funções Transações'!N19&lt;'Indices PF'!$E$18), 'Indices PF'!$E$16,    IF(('Funções Transações'!N19&lt;'Indices PF'!$F$18), 'Indices PF'!$F$16, 'Indices PF'!$G$16)),     IF((O19&gt;='Indices PF'!$D$17),     IF(('Funções Transações'!N19&lt;'Indices PF'!$E$18), 'Indices PF'!$E$17,     IF(('Funções Transações'!N19&lt;'Indices PF'!$F$18), 'Indices PF'!$F$17, 'Indices PF'!$G$17))))),   IF(M19="EO", IF((O19&lt;='Indices PF'!$D$23),   IF(('Funções Transações'!N19&lt;'Indices PF'!$E$26), 'Indices PF'!$E$23,   IF(('Funções Transações'!N19&lt;'Indices PF'!$F$26), 'Indices PF'!$F$23, 'Indices PF'!$G$23)),    IF((O19&lt;='Indices PF'!$D$24),    IF(('Funções Transações'!N19&lt;'Indices PF'!$E$26), 'Indices PF'!$E$24,    IF(('Funções Transações'!N19&lt;'Indices PF'!$F$26), 'Indices PF'!$F$24, 'Indices PF'!$G$24)),     IF((O19&gt;='Indices PF'!$D$25),     IF(('Funções Transações'!N19&lt;'Indices PF'!$E$26), 'Indices PF'!$E$25,     IF(('Funções Transações'!N19&lt;'Indices PF'!$F$26), 'Indices PF'!$F$25, 'Indices PF'!$G$25)))))))))</f>
        <v/>
      </c>
      <c r="T19" s="228" t="str">
        <f aca="false">IF(OR(ISBLANK(N19),ISBLANK(O19)),"",  IF(M19="EI", IF((O19&lt;='Indices PF'!$D$7),   IF(('Funções Transações'!N19&lt;'Indices PF'!$E$10), N19*'Indices PF'!$J$7,   IF(('Funções Transações'!N19&lt;'Indices PF'!$F$10), N19*'Indices PF'!$K$7, N19*'Indices PF'!$L$7)),    IF((O19&lt;='Indices PF'!$D$8),    IF(('Funções Transações'!N19&lt;'Indices PF'!$E$10), N19*'Indices PF'!$J$8,    IF(('Funções Transações'!N19&lt;'Indices PF'!$F$10), N19*'Indices PF'!$K$8, N19*'Indices PF'!$L$8)),     IF((O19&gt;='Indices PF'!$D$9),     IF(('Funções Transações'!N19&lt;'Indices PF'!$E$10), N19*'Indices PF'!$J$9,     IF(('Funções Transações'!N19&lt;'Indices PF'!$F$10), N19*'Indices PF'!$K$9, N19*'Indices PF'!$L$9))))),   IF(M19="EQ", IF((O19&lt;='Indices PF'!$D$15),   IF(('Funções Transações'!N19&lt;'Indices PF'!$E$18), N19*'Indices PF'!$J$15,   IF(('Funções Transações'!N19&lt;'Indices PF'!$F$18), N19*'Indices PF'!$K$15, N19*'Indices PF'!$L$15)),    IF((O19&lt;='Indices PF'!$D$16),    IF(('Funções Transações'!N19&lt;'Indices PF'!$E$18), N19*'Indices PF'!$J$16,    IF(('Funções Transações'!N19&lt;'Indices PF'!$F$18), N19*'Indices PF'!$K$16, N19*'Indices PF'!$L$16)),     IF((O19&gt;='Indices PF'!$D$17),     IF(('Funções Transações'!N19&lt;'Indices PF'!$E$18), N19*'Indices PF'!$J$17,     IF(('Funções Transações'!N19&lt;'Indices PF'!$F$18), N19*'Indices PF'!$K$17, N19*'Indices PF'!$L$17))))),   IF(M19="EO", IF((O19&lt;='Indices PF'!$D$23),   IF(('Funções Transações'!N19&lt;'Indices PF'!$E$26), N19*'Indices PF'!$J$23,   IF(('Funções Transações'!N19&lt;'Indices PF'!$F$26), N19*'Indices PF'!$K$23, N19*'Indices PF'!$L$23)),    IF((O19&lt;='Indices PF'!$D$24),    IF(('Funções Transações'!N19&lt;'Indices PF'!$E$26), N19*'Indices PF'!$J$24,    IF(('Funções Transações'!N19&lt;'Indices PF'!$F$26), N19*'Indices PF'!$K$24, N19*'Indices PF'!$L$24)),     IF((O19&gt;='Indices PF'!$D$25),     IF(('Funções Transações'!N19&lt;'Indices PF'!$E$26), N19*'Indices PF'!$J$25,     IF(('Funções Transações'!N19&lt;'Indices PF'!$F$26), N19*'Indices PF'!$K$25, N19*'Indices PF'!$L$25)))))))))</f>
        <v/>
      </c>
      <c r="U19" s="229" t="str">
        <f aca="false">IF(OR(ISBLANK(P19),ISBLANK(Q19)),"",  IF((Q19&lt;='Indices PF'!$D$47),   IF(('Funções Transações'!P19&lt;'Indices PF'!$E$50), P19*'Indices PF'!$J$47,   IF(('Funções Transações'!P19&lt;'Indices PF'!$F$50), P19*'Indices PF'!$K$47, P19*'Indices PF'!$L$47)),    IF((Q19&lt;='Indices PF'!$D$48),    IF(('Funções Transações'!P19&lt;'Indices PF'!$E$50), P19*'Indices PF'!$J$48,    IF(('Funções Transações'!P19&lt;'Indices PF'!$F$50), P19*'Indices PF'!$K$48, P19*'Indices PF'!$L$48)),     IF((Q19&gt;='Indices PF'!$D$49),     IF(('Funções Transações'!P19&lt;'Indices PF'!$E$50), P19*'Indices PF'!$J$49,     IF(('Funções Transações'!P19&lt;'Indices PF'!$F$50), P19*'Indices PF'!$K$49, P19*'Indices PF'!$L$49))))))</f>
        <v/>
      </c>
      <c r="V19" s="230"/>
      <c r="W19" s="231"/>
      <c r="X19" s="231"/>
      <c r="Y19" s="232"/>
      <c r="Z19" s="128"/>
      <c r="AA19" s="88"/>
      <c r="AB19" s="233" t="str">
        <f aca="false">IF(ISBLANK(AA19),"",IF(Z19="YES",(AA19*(SUM(T19:U19))/100),""))</f>
        <v/>
      </c>
      <c r="AC19" s="126"/>
      <c r="AD19" s="88"/>
      <c r="AE19" s="126"/>
      <c r="AF19" s="154"/>
      <c r="AG19" s="154"/>
    </row>
    <row r="20" customFormat="false" ht="24.3" hidden="false" customHeight="true" outlineLevel="0" collapsed="false">
      <c r="A20" s="127"/>
      <c r="B20" s="111"/>
      <c r="C20" s="92"/>
      <c r="D20" s="173"/>
      <c r="E20" s="174"/>
      <c r="F20" s="174"/>
      <c r="G20" s="224"/>
      <c r="H20" s="224"/>
      <c r="I20" s="224"/>
      <c r="J20" s="224"/>
      <c r="K20" s="224"/>
      <c r="L20" s="221"/>
      <c r="M20" s="88"/>
      <c r="N20" s="129"/>
      <c r="O20" s="129"/>
      <c r="P20" s="129"/>
      <c r="Q20" s="88"/>
      <c r="R20" s="235" t="str">
        <f aca="false">IF(AND(ISTEXT(T20),ISTEXT(U20)),"",SUM(T20:U20)*'Indices PF'!$E$54)</f>
        <v/>
      </c>
      <c r="S20" s="227" t="str">
        <f aca="false">IF(OR(ISBLANK(N20),ISBLANK(O20)),"",  IF(M20="EI", IF((O20&lt;='Indices PF'!$D$7),   IF(('Funções Transações'!N20&lt;'Indices PF'!$E$10), 'Indices PF'!$E$7,   IF(('Funções Transações'!N20&lt;'Indices PF'!$F$10), 'Indices PF'!$F$7, 'Indices PF'!$G$7)),    IF((O20&lt;='Indices PF'!$D$8),    IF(('Funções Transações'!N20&lt;'Indices PF'!$E$10), 'Indices PF'!$E$8,    IF(('Funções Transações'!N20&lt;'Indices PF'!$F$10), 'Indices PF'!$F$8, 'Indices PF'!$G$8)),     IF((O20&gt;='Indices PF'!$D$9),     IF(('Funções Transações'!N20&lt;'Indices PF'!$E$10), 'Indices PF'!$E$9,     IF(('Funções Transações'!N20&lt;'Indices PF'!$F$10), 'Indices PF'!$F$9, 'Indices PF'!$G$9))))),   IF(M20="EQ", IF((O20&lt;='Indices PF'!$D$15),   IF(('Funções Transações'!N20&lt;'Indices PF'!$E$18), 'Indices PF'!$E$15,   IF(('Funções Transações'!N20&lt;'Indices PF'!$F$18), 'Indices PF'!$F$15, 'Indices PF'!$G$15)),    IF((O20&lt;='Indices PF'!$D$16),    IF(('Funções Transações'!N20&lt;'Indices PF'!$E$18), 'Indices PF'!$E$16,    IF(('Funções Transações'!N20&lt;'Indices PF'!$F$18), 'Indices PF'!$F$16, 'Indices PF'!$G$16)),     IF((O20&gt;='Indices PF'!$D$17),     IF(('Funções Transações'!N20&lt;'Indices PF'!$E$18), 'Indices PF'!$E$17,     IF(('Funções Transações'!N20&lt;'Indices PF'!$F$18), 'Indices PF'!$F$17, 'Indices PF'!$G$17))))),   IF(M20="EO", IF((O20&lt;='Indices PF'!$D$23),   IF(('Funções Transações'!N20&lt;'Indices PF'!$E$26), 'Indices PF'!$E$23,   IF(('Funções Transações'!N20&lt;'Indices PF'!$F$26), 'Indices PF'!$F$23, 'Indices PF'!$G$23)),    IF((O20&lt;='Indices PF'!$D$24),    IF(('Funções Transações'!N20&lt;'Indices PF'!$E$26), 'Indices PF'!$E$24,    IF(('Funções Transações'!N20&lt;'Indices PF'!$F$26), 'Indices PF'!$F$24, 'Indices PF'!$G$24)),     IF((O20&gt;='Indices PF'!$D$25),     IF(('Funções Transações'!N20&lt;'Indices PF'!$E$26), 'Indices PF'!$E$25,     IF(('Funções Transações'!N20&lt;'Indices PF'!$F$26), 'Indices PF'!$F$25, 'Indices PF'!$G$25)))))))))</f>
        <v/>
      </c>
      <c r="T20" s="228" t="str">
        <f aca="false">IF(OR(ISBLANK(N20),ISBLANK(O20)),"",  IF(M20="EI", IF((O20&lt;='Indices PF'!$D$7),   IF(('Funções Transações'!N20&lt;'Indices PF'!$E$10), N20*'Indices PF'!$J$7,   IF(('Funções Transações'!N20&lt;'Indices PF'!$F$10), N20*'Indices PF'!$K$7, N20*'Indices PF'!$L$7)),    IF((O20&lt;='Indices PF'!$D$8),    IF(('Funções Transações'!N20&lt;'Indices PF'!$E$10), N20*'Indices PF'!$J$8,    IF(('Funções Transações'!N20&lt;'Indices PF'!$F$10), N20*'Indices PF'!$K$8, N20*'Indices PF'!$L$8)),     IF((O20&gt;='Indices PF'!$D$9),     IF(('Funções Transações'!N20&lt;'Indices PF'!$E$10), N20*'Indices PF'!$J$9,     IF(('Funções Transações'!N20&lt;'Indices PF'!$F$10), N20*'Indices PF'!$K$9, N20*'Indices PF'!$L$9))))),   IF(M20="EQ", IF((O20&lt;='Indices PF'!$D$15),   IF(('Funções Transações'!N20&lt;'Indices PF'!$E$18), N20*'Indices PF'!$J$15,   IF(('Funções Transações'!N20&lt;'Indices PF'!$F$18), N20*'Indices PF'!$K$15, N20*'Indices PF'!$L$15)),    IF((O20&lt;='Indices PF'!$D$16),    IF(('Funções Transações'!N20&lt;'Indices PF'!$E$18), N20*'Indices PF'!$J$16,    IF(('Funções Transações'!N20&lt;'Indices PF'!$F$18), N20*'Indices PF'!$K$16, N20*'Indices PF'!$L$16)),     IF((O20&gt;='Indices PF'!$D$17),     IF(('Funções Transações'!N20&lt;'Indices PF'!$E$18), N20*'Indices PF'!$J$17,     IF(('Funções Transações'!N20&lt;'Indices PF'!$F$18), N20*'Indices PF'!$K$17, N20*'Indices PF'!$L$17))))),   IF(M20="EO", IF((O20&lt;='Indices PF'!$D$23),   IF(('Funções Transações'!N20&lt;'Indices PF'!$E$26), N20*'Indices PF'!$J$23,   IF(('Funções Transações'!N20&lt;'Indices PF'!$F$26), N20*'Indices PF'!$K$23, N20*'Indices PF'!$L$23)),    IF((O20&lt;='Indices PF'!$D$24),    IF(('Funções Transações'!N20&lt;'Indices PF'!$E$26), N20*'Indices PF'!$J$24,    IF(('Funções Transações'!N20&lt;'Indices PF'!$F$26), N20*'Indices PF'!$K$24, N20*'Indices PF'!$L$24)),     IF((O20&gt;='Indices PF'!$D$25),     IF(('Funções Transações'!N20&lt;'Indices PF'!$E$26), N20*'Indices PF'!$J$25,     IF(('Funções Transações'!N20&lt;'Indices PF'!$F$26), N20*'Indices PF'!$K$25, N20*'Indices PF'!$L$25)))))))))</f>
        <v/>
      </c>
      <c r="U20" s="229" t="str">
        <f aca="false">IF(OR(ISBLANK(P20),ISBLANK(Q20)),"",  IF((Q20&lt;='Indices PF'!$D$47),   IF(('Funções Transações'!P20&lt;'Indices PF'!$E$50), P20*'Indices PF'!$J$47,   IF(('Funções Transações'!P20&lt;'Indices PF'!$F$50), P20*'Indices PF'!$K$47, P20*'Indices PF'!$L$47)),    IF((Q20&lt;='Indices PF'!$D$48),    IF(('Funções Transações'!P20&lt;'Indices PF'!$E$50), P20*'Indices PF'!$J$48,    IF(('Funções Transações'!P20&lt;'Indices PF'!$F$50), P20*'Indices PF'!$K$48, P20*'Indices PF'!$L$48)),     IF((Q20&gt;='Indices PF'!$D$49),     IF(('Funções Transações'!P20&lt;'Indices PF'!$E$50), P20*'Indices PF'!$J$49,     IF(('Funções Transações'!P20&lt;'Indices PF'!$F$50), P20*'Indices PF'!$K$49, P20*'Indices PF'!$L$49))))))</f>
        <v/>
      </c>
      <c r="V20" s="230"/>
      <c r="W20" s="231"/>
      <c r="X20" s="231"/>
      <c r="Y20" s="232"/>
      <c r="Z20" s="128"/>
      <c r="AA20" s="88"/>
      <c r="AB20" s="233" t="str">
        <f aca="false">IF(ISBLANK(AA20),"",IF(Z20="YES",(AA20*(SUM(T20:U20))/100),""))</f>
        <v/>
      </c>
      <c r="AC20" s="126"/>
      <c r="AD20" s="126"/>
      <c r="AE20" s="126"/>
      <c r="AF20" s="154"/>
      <c r="AG20" s="154"/>
    </row>
    <row r="21" customFormat="false" ht="24.3" hidden="false" customHeight="true" outlineLevel="0" collapsed="false">
      <c r="A21" s="127"/>
      <c r="B21" s="111"/>
      <c r="C21" s="92"/>
      <c r="D21" s="173"/>
      <c r="E21" s="174"/>
      <c r="F21" s="174"/>
      <c r="G21" s="224"/>
      <c r="H21" s="224"/>
      <c r="I21" s="224"/>
      <c r="J21" s="224"/>
      <c r="K21" s="224"/>
      <c r="L21" s="221"/>
      <c r="M21" s="128"/>
      <c r="N21" s="129"/>
      <c r="O21" s="129"/>
      <c r="P21" s="129"/>
      <c r="Q21" s="88"/>
      <c r="R21" s="235" t="str">
        <f aca="false">IF(AND(ISTEXT(T21),ISTEXT(U21)),"",SUM(T21:U21)*'Indices PF'!$E$54)</f>
        <v/>
      </c>
      <c r="S21" s="227" t="str">
        <f aca="false">IF(OR(ISBLANK(N21),ISBLANK(O21)),"",  IF(M21="EI", IF((O21&lt;='Indices PF'!$D$7),   IF(('Funções Transações'!N21&lt;'Indices PF'!$E$10), 'Indices PF'!$E$7,   IF(('Funções Transações'!N21&lt;'Indices PF'!$F$10), 'Indices PF'!$F$7, 'Indices PF'!$G$7)),    IF((O21&lt;='Indices PF'!$D$8),    IF(('Funções Transações'!N21&lt;'Indices PF'!$E$10), 'Indices PF'!$E$8,    IF(('Funções Transações'!N21&lt;'Indices PF'!$F$10), 'Indices PF'!$F$8, 'Indices PF'!$G$8)),     IF((O21&gt;='Indices PF'!$D$9),     IF(('Funções Transações'!N21&lt;'Indices PF'!$E$10), 'Indices PF'!$E$9,     IF(('Funções Transações'!N21&lt;'Indices PF'!$F$10), 'Indices PF'!$F$9, 'Indices PF'!$G$9))))),   IF(M21="EQ", IF((O21&lt;='Indices PF'!$D$15),   IF(('Funções Transações'!N21&lt;'Indices PF'!$E$18), 'Indices PF'!$E$15,   IF(('Funções Transações'!N21&lt;'Indices PF'!$F$18), 'Indices PF'!$F$15, 'Indices PF'!$G$15)),    IF((O21&lt;='Indices PF'!$D$16),    IF(('Funções Transações'!N21&lt;'Indices PF'!$E$18), 'Indices PF'!$E$16,    IF(('Funções Transações'!N21&lt;'Indices PF'!$F$18), 'Indices PF'!$F$16, 'Indices PF'!$G$16)),     IF((O21&gt;='Indices PF'!$D$17),     IF(('Funções Transações'!N21&lt;'Indices PF'!$E$18), 'Indices PF'!$E$17,     IF(('Funções Transações'!N21&lt;'Indices PF'!$F$18), 'Indices PF'!$F$17, 'Indices PF'!$G$17))))),   IF(M21="EO", IF((O21&lt;='Indices PF'!$D$23),   IF(('Funções Transações'!N21&lt;'Indices PF'!$E$26), 'Indices PF'!$E$23,   IF(('Funções Transações'!N21&lt;'Indices PF'!$F$26), 'Indices PF'!$F$23, 'Indices PF'!$G$23)),    IF((O21&lt;='Indices PF'!$D$24),    IF(('Funções Transações'!N21&lt;'Indices PF'!$E$26), 'Indices PF'!$E$24,    IF(('Funções Transações'!N21&lt;'Indices PF'!$F$26), 'Indices PF'!$F$24, 'Indices PF'!$G$24)),     IF((O21&gt;='Indices PF'!$D$25),     IF(('Funções Transações'!N21&lt;'Indices PF'!$E$26), 'Indices PF'!$E$25,     IF(('Funções Transações'!N21&lt;'Indices PF'!$F$26), 'Indices PF'!$F$25, 'Indices PF'!$G$25)))))))))</f>
        <v/>
      </c>
      <c r="T21" s="228" t="str">
        <f aca="false">IF(OR(ISBLANK(N21),ISBLANK(O21)),"",  IF(M21="EI", IF((O21&lt;='Indices PF'!$D$7),   IF(('Funções Transações'!N21&lt;'Indices PF'!$E$10), N21*'Indices PF'!$J$7,   IF(('Funções Transações'!N21&lt;'Indices PF'!$F$10), N21*'Indices PF'!$K$7, N21*'Indices PF'!$L$7)),    IF((O21&lt;='Indices PF'!$D$8),    IF(('Funções Transações'!N21&lt;'Indices PF'!$E$10), N21*'Indices PF'!$J$8,    IF(('Funções Transações'!N21&lt;'Indices PF'!$F$10), N21*'Indices PF'!$K$8, N21*'Indices PF'!$L$8)),     IF((O21&gt;='Indices PF'!$D$9),     IF(('Funções Transações'!N21&lt;'Indices PF'!$E$10), N21*'Indices PF'!$J$9,     IF(('Funções Transações'!N21&lt;'Indices PF'!$F$10), N21*'Indices PF'!$K$9, N21*'Indices PF'!$L$9))))),   IF(M21="EQ", IF((O21&lt;='Indices PF'!$D$15),   IF(('Funções Transações'!N21&lt;'Indices PF'!$E$18), N21*'Indices PF'!$J$15,   IF(('Funções Transações'!N21&lt;'Indices PF'!$F$18), N21*'Indices PF'!$K$15, N21*'Indices PF'!$L$15)),    IF((O21&lt;='Indices PF'!$D$16),    IF(('Funções Transações'!N21&lt;'Indices PF'!$E$18), N21*'Indices PF'!$J$16,    IF(('Funções Transações'!N21&lt;'Indices PF'!$F$18), N21*'Indices PF'!$K$16, N21*'Indices PF'!$L$16)),     IF((O21&gt;='Indices PF'!$D$17),     IF(('Funções Transações'!N21&lt;'Indices PF'!$E$18), N21*'Indices PF'!$J$17,     IF(('Funções Transações'!N21&lt;'Indices PF'!$F$18), N21*'Indices PF'!$K$17, N21*'Indices PF'!$L$17))))),   IF(M21="EO", IF((O21&lt;='Indices PF'!$D$23),   IF(('Funções Transações'!N21&lt;'Indices PF'!$E$26), N21*'Indices PF'!$J$23,   IF(('Funções Transações'!N21&lt;'Indices PF'!$F$26), N21*'Indices PF'!$K$23, N21*'Indices PF'!$L$23)),    IF((O21&lt;='Indices PF'!$D$24),    IF(('Funções Transações'!N21&lt;'Indices PF'!$E$26), N21*'Indices PF'!$J$24,    IF(('Funções Transações'!N21&lt;'Indices PF'!$F$26), N21*'Indices PF'!$K$24, N21*'Indices PF'!$L$24)),     IF((O21&gt;='Indices PF'!$D$25),     IF(('Funções Transações'!N21&lt;'Indices PF'!$E$26), N21*'Indices PF'!$J$25,     IF(('Funções Transações'!N21&lt;'Indices PF'!$F$26), N21*'Indices PF'!$K$25, N21*'Indices PF'!$L$25)))))))))</f>
        <v/>
      </c>
      <c r="U21" s="229" t="str">
        <f aca="false">IF(OR(ISBLANK(P21),ISBLANK(Q21)),"",  IF((Q21&lt;='Indices PF'!$D$47),   IF(('Funções Transações'!P21&lt;'Indices PF'!$E$50), P21*'Indices PF'!$J$47,   IF(('Funções Transações'!P21&lt;'Indices PF'!$F$50), P21*'Indices PF'!$K$47, P21*'Indices PF'!$L$47)),    IF((Q21&lt;='Indices PF'!$D$48),    IF(('Funções Transações'!P21&lt;'Indices PF'!$E$50), P21*'Indices PF'!$J$48,    IF(('Funções Transações'!P21&lt;'Indices PF'!$F$50), P21*'Indices PF'!$K$48, P21*'Indices PF'!$L$48)),     IF((Q21&gt;='Indices PF'!$D$49),     IF(('Funções Transações'!P21&lt;'Indices PF'!$E$50), P21*'Indices PF'!$J$49,     IF(('Funções Transações'!P21&lt;'Indices PF'!$F$50), P21*'Indices PF'!$K$49, P21*'Indices PF'!$L$49))))))</f>
        <v/>
      </c>
      <c r="V21" s="230"/>
      <c r="W21" s="231"/>
      <c r="X21" s="231"/>
      <c r="Y21" s="232"/>
      <c r="Z21" s="128"/>
      <c r="AA21" s="88"/>
      <c r="AB21" s="233" t="str">
        <f aca="false">IF(ISBLANK(AA21),"",IF(Z21="YES",(AA21*(SUM(T21:U21))/100),""))</f>
        <v/>
      </c>
      <c r="AC21" s="126"/>
      <c r="AD21" s="126"/>
      <c r="AE21" s="126"/>
      <c r="AF21" s="154"/>
      <c r="AG21" s="154"/>
    </row>
    <row r="22" customFormat="false" ht="24.3" hidden="false" customHeight="true" outlineLevel="0" collapsed="false">
      <c r="A22" s="127"/>
      <c r="B22" s="111"/>
      <c r="C22" s="92"/>
      <c r="D22" s="173"/>
      <c r="E22" s="174"/>
      <c r="F22" s="174"/>
      <c r="G22" s="224"/>
      <c r="H22" s="224"/>
      <c r="I22" s="224"/>
      <c r="J22" s="224"/>
      <c r="K22" s="224"/>
      <c r="L22" s="221"/>
      <c r="M22" s="128"/>
      <c r="N22" s="129"/>
      <c r="O22" s="129"/>
      <c r="P22" s="129"/>
      <c r="Q22" s="88"/>
      <c r="R22" s="235" t="str">
        <f aca="false">IF(AND(ISTEXT(T22),ISTEXT(U22)),"",SUM(T22:U22)*'Indices PF'!$E$54)</f>
        <v/>
      </c>
      <c r="S22" s="227" t="str">
        <f aca="false">IF(OR(ISBLANK(N22),ISBLANK(O22)),"",  IF(M22="EI", IF((O22&lt;='Indices PF'!$D$7),   IF(('Funções Transações'!N22&lt;'Indices PF'!$E$10), 'Indices PF'!$E$7,   IF(('Funções Transações'!N22&lt;'Indices PF'!$F$10), 'Indices PF'!$F$7, 'Indices PF'!$G$7)),    IF((O22&lt;='Indices PF'!$D$8),    IF(('Funções Transações'!N22&lt;'Indices PF'!$E$10), 'Indices PF'!$E$8,    IF(('Funções Transações'!N22&lt;'Indices PF'!$F$10), 'Indices PF'!$F$8, 'Indices PF'!$G$8)),     IF((O22&gt;='Indices PF'!$D$9),     IF(('Funções Transações'!N22&lt;'Indices PF'!$E$10), 'Indices PF'!$E$9,     IF(('Funções Transações'!N22&lt;'Indices PF'!$F$10), 'Indices PF'!$F$9, 'Indices PF'!$G$9))))),   IF(M22="EQ", IF((O22&lt;='Indices PF'!$D$15),   IF(('Funções Transações'!N22&lt;'Indices PF'!$E$18), 'Indices PF'!$E$15,   IF(('Funções Transações'!N22&lt;'Indices PF'!$F$18), 'Indices PF'!$F$15, 'Indices PF'!$G$15)),    IF((O22&lt;='Indices PF'!$D$16),    IF(('Funções Transações'!N22&lt;'Indices PF'!$E$18), 'Indices PF'!$E$16,    IF(('Funções Transações'!N22&lt;'Indices PF'!$F$18), 'Indices PF'!$F$16, 'Indices PF'!$G$16)),     IF((O22&gt;='Indices PF'!$D$17),     IF(('Funções Transações'!N22&lt;'Indices PF'!$E$18), 'Indices PF'!$E$17,     IF(('Funções Transações'!N22&lt;'Indices PF'!$F$18), 'Indices PF'!$F$17, 'Indices PF'!$G$17))))),   IF(M22="EO", IF((O22&lt;='Indices PF'!$D$23),   IF(('Funções Transações'!N22&lt;'Indices PF'!$E$26), 'Indices PF'!$E$23,   IF(('Funções Transações'!N22&lt;'Indices PF'!$F$26), 'Indices PF'!$F$23, 'Indices PF'!$G$23)),    IF((O22&lt;='Indices PF'!$D$24),    IF(('Funções Transações'!N22&lt;'Indices PF'!$E$26), 'Indices PF'!$E$24,    IF(('Funções Transações'!N22&lt;'Indices PF'!$F$26), 'Indices PF'!$F$24, 'Indices PF'!$G$24)),     IF((O22&gt;='Indices PF'!$D$25),     IF(('Funções Transações'!N22&lt;'Indices PF'!$E$26), 'Indices PF'!$E$25,     IF(('Funções Transações'!N22&lt;'Indices PF'!$F$26), 'Indices PF'!$F$25, 'Indices PF'!$G$25)))))))))</f>
        <v/>
      </c>
      <c r="T22" s="228" t="str">
        <f aca="false">IF(OR(ISBLANK(N22),ISBLANK(O22)),"",  IF(M22="EI", IF((O22&lt;='Indices PF'!$D$7),   IF(('Funções Transações'!N22&lt;'Indices PF'!$E$10), N22*'Indices PF'!$J$7,   IF(('Funções Transações'!N22&lt;'Indices PF'!$F$10), N22*'Indices PF'!$K$7, N22*'Indices PF'!$L$7)),    IF((O22&lt;='Indices PF'!$D$8),    IF(('Funções Transações'!N22&lt;'Indices PF'!$E$10), N22*'Indices PF'!$J$8,    IF(('Funções Transações'!N22&lt;'Indices PF'!$F$10), N22*'Indices PF'!$K$8, N22*'Indices PF'!$L$8)),     IF((O22&gt;='Indices PF'!$D$9),     IF(('Funções Transações'!N22&lt;'Indices PF'!$E$10), N22*'Indices PF'!$J$9,     IF(('Funções Transações'!N22&lt;'Indices PF'!$F$10), N22*'Indices PF'!$K$9, N22*'Indices PF'!$L$9))))),   IF(M22="EQ", IF((O22&lt;='Indices PF'!$D$15),   IF(('Funções Transações'!N22&lt;'Indices PF'!$E$18), N22*'Indices PF'!$J$15,   IF(('Funções Transações'!N22&lt;'Indices PF'!$F$18), N22*'Indices PF'!$K$15, N22*'Indices PF'!$L$15)),    IF((O22&lt;='Indices PF'!$D$16),    IF(('Funções Transações'!N22&lt;'Indices PF'!$E$18), N22*'Indices PF'!$J$16,    IF(('Funções Transações'!N22&lt;'Indices PF'!$F$18), N22*'Indices PF'!$K$16, N22*'Indices PF'!$L$16)),     IF((O22&gt;='Indices PF'!$D$17),     IF(('Funções Transações'!N22&lt;'Indices PF'!$E$18), N22*'Indices PF'!$J$17,     IF(('Funções Transações'!N22&lt;'Indices PF'!$F$18), N22*'Indices PF'!$K$17, N22*'Indices PF'!$L$17))))),   IF(M22="EO", IF((O22&lt;='Indices PF'!$D$23),   IF(('Funções Transações'!N22&lt;'Indices PF'!$E$26), N22*'Indices PF'!$J$23,   IF(('Funções Transações'!N22&lt;'Indices PF'!$F$26), N22*'Indices PF'!$K$23, N22*'Indices PF'!$L$23)),    IF((O22&lt;='Indices PF'!$D$24),    IF(('Funções Transações'!N22&lt;'Indices PF'!$E$26), N22*'Indices PF'!$J$24,    IF(('Funções Transações'!N22&lt;'Indices PF'!$F$26), N22*'Indices PF'!$K$24, N22*'Indices PF'!$L$24)),     IF((O22&gt;='Indices PF'!$D$25),     IF(('Funções Transações'!N22&lt;'Indices PF'!$E$26), N22*'Indices PF'!$J$25,     IF(('Funções Transações'!N22&lt;'Indices PF'!$F$26), N22*'Indices PF'!$K$25, N22*'Indices PF'!$L$25)))))))))</f>
        <v/>
      </c>
      <c r="U22" s="229" t="str">
        <f aca="false">IF(OR(ISBLANK(P22),ISBLANK(Q22)),"",  IF((Q22&lt;='Indices PF'!$D$47),   IF(('Funções Transações'!P22&lt;'Indices PF'!$E$50), P22*'Indices PF'!$J$47,   IF(('Funções Transações'!P22&lt;'Indices PF'!$F$50), P22*'Indices PF'!$K$47, P22*'Indices PF'!$L$47)),    IF((Q22&lt;='Indices PF'!$D$48),    IF(('Funções Transações'!P22&lt;'Indices PF'!$E$50), P22*'Indices PF'!$J$48,    IF(('Funções Transações'!P22&lt;'Indices PF'!$F$50), P22*'Indices PF'!$K$48, P22*'Indices PF'!$L$48)),     IF((Q22&gt;='Indices PF'!$D$49),     IF(('Funções Transações'!P22&lt;'Indices PF'!$E$50), P22*'Indices PF'!$J$49,     IF(('Funções Transações'!P22&lt;'Indices PF'!$F$50), P22*'Indices PF'!$K$49, P22*'Indices PF'!$L$49))))))</f>
        <v/>
      </c>
      <c r="V22" s="230"/>
      <c r="W22" s="231"/>
      <c r="X22" s="231"/>
      <c r="Y22" s="232"/>
      <c r="Z22" s="128"/>
      <c r="AA22" s="88"/>
      <c r="AB22" s="233" t="str">
        <f aca="false">IF(ISBLANK(AA22),"",IF(Z22="YES",(AA22*(SUM(T22:U22))/100),""))</f>
        <v/>
      </c>
      <c r="AC22" s="126"/>
      <c r="AD22" s="88"/>
      <c r="AE22" s="126"/>
      <c r="AF22" s="154"/>
      <c r="AG22" s="154"/>
    </row>
    <row r="23" customFormat="false" ht="24.3" hidden="false" customHeight="true" outlineLevel="0" collapsed="false">
      <c r="A23" s="127"/>
      <c r="B23" s="111"/>
      <c r="C23" s="92"/>
      <c r="D23" s="173"/>
      <c r="E23" s="174"/>
      <c r="F23" s="174"/>
      <c r="G23" s="224"/>
      <c r="H23" s="224"/>
      <c r="I23" s="224"/>
      <c r="J23" s="224"/>
      <c r="K23" s="224"/>
      <c r="L23" s="221"/>
      <c r="M23" s="128"/>
      <c r="N23" s="129"/>
      <c r="O23" s="129"/>
      <c r="P23" s="129"/>
      <c r="Q23" s="88"/>
      <c r="R23" s="235" t="str">
        <f aca="false">IF(AND(ISTEXT(T23),ISTEXT(U23)),"",SUM(T23:U23)*'Indices PF'!$E$54)</f>
        <v/>
      </c>
      <c r="S23" s="227" t="str">
        <f aca="false">IF(OR(ISBLANK(N23),ISBLANK(O23)),"",  IF(M23="EI", IF((O23&lt;='Indices PF'!$D$7),   IF(('Funções Transações'!N23&lt;'Indices PF'!$E$10), 'Indices PF'!$E$7,   IF(('Funções Transações'!N23&lt;'Indices PF'!$F$10), 'Indices PF'!$F$7, 'Indices PF'!$G$7)),    IF((O23&lt;='Indices PF'!$D$8),    IF(('Funções Transações'!N23&lt;'Indices PF'!$E$10), 'Indices PF'!$E$8,    IF(('Funções Transações'!N23&lt;'Indices PF'!$F$10), 'Indices PF'!$F$8, 'Indices PF'!$G$8)),     IF((O23&gt;='Indices PF'!$D$9),     IF(('Funções Transações'!N23&lt;'Indices PF'!$E$10), 'Indices PF'!$E$9,     IF(('Funções Transações'!N23&lt;'Indices PF'!$F$10), 'Indices PF'!$F$9, 'Indices PF'!$G$9))))),   IF(M23="EQ", IF((O23&lt;='Indices PF'!$D$15),   IF(('Funções Transações'!N23&lt;'Indices PF'!$E$18), 'Indices PF'!$E$15,   IF(('Funções Transações'!N23&lt;'Indices PF'!$F$18), 'Indices PF'!$F$15, 'Indices PF'!$G$15)),    IF((O23&lt;='Indices PF'!$D$16),    IF(('Funções Transações'!N23&lt;'Indices PF'!$E$18), 'Indices PF'!$E$16,    IF(('Funções Transações'!N23&lt;'Indices PF'!$F$18), 'Indices PF'!$F$16, 'Indices PF'!$G$16)),     IF((O23&gt;='Indices PF'!$D$17),     IF(('Funções Transações'!N23&lt;'Indices PF'!$E$18), 'Indices PF'!$E$17,     IF(('Funções Transações'!N23&lt;'Indices PF'!$F$18), 'Indices PF'!$F$17, 'Indices PF'!$G$17))))),   IF(M23="EO", IF((O23&lt;='Indices PF'!$D$23),   IF(('Funções Transações'!N23&lt;'Indices PF'!$E$26), 'Indices PF'!$E$23,   IF(('Funções Transações'!N23&lt;'Indices PF'!$F$26), 'Indices PF'!$F$23, 'Indices PF'!$G$23)),    IF((O23&lt;='Indices PF'!$D$24),    IF(('Funções Transações'!N23&lt;'Indices PF'!$E$26), 'Indices PF'!$E$24,    IF(('Funções Transações'!N23&lt;'Indices PF'!$F$26), 'Indices PF'!$F$24, 'Indices PF'!$G$24)),     IF((O23&gt;='Indices PF'!$D$25),     IF(('Funções Transações'!N23&lt;'Indices PF'!$E$26), 'Indices PF'!$E$25,     IF(('Funções Transações'!N23&lt;'Indices PF'!$F$26), 'Indices PF'!$F$25, 'Indices PF'!$G$25)))))))))</f>
        <v/>
      </c>
      <c r="T23" s="228" t="str">
        <f aca="false">IF(OR(ISBLANK(N23),ISBLANK(O23)),"",  IF(M23="EI", IF((O23&lt;='Indices PF'!$D$7),   IF(('Funções Transações'!N23&lt;'Indices PF'!$E$10), N23*'Indices PF'!$J$7,   IF(('Funções Transações'!N23&lt;'Indices PF'!$F$10), N23*'Indices PF'!$K$7, N23*'Indices PF'!$L$7)),    IF((O23&lt;='Indices PF'!$D$8),    IF(('Funções Transações'!N23&lt;'Indices PF'!$E$10), N23*'Indices PF'!$J$8,    IF(('Funções Transações'!N23&lt;'Indices PF'!$F$10), N23*'Indices PF'!$K$8, N23*'Indices PF'!$L$8)),     IF((O23&gt;='Indices PF'!$D$9),     IF(('Funções Transações'!N23&lt;'Indices PF'!$E$10), N23*'Indices PF'!$J$9,     IF(('Funções Transações'!N23&lt;'Indices PF'!$F$10), N23*'Indices PF'!$K$9, N23*'Indices PF'!$L$9))))),   IF(M23="EQ", IF((O23&lt;='Indices PF'!$D$15),   IF(('Funções Transações'!N23&lt;'Indices PF'!$E$18), N23*'Indices PF'!$J$15,   IF(('Funções Transações'!N23&lt;'Indices PF'!$F$18), N23*'Indices PF'!$K$15, N23*'Indices PF'!$L$15)),    IF((O23&lt;='Indices PF'!$D$16),    IF(('Funções Transações'!N23&lt;'Indices PF'!$E$18), N23*'Indices PF'!$J$16,    IF(('Funções Transações'!N23&lt;'Indices PF'!$F$18), N23*'Indices PF'!$K$16, N23*'Indices PF'!$L$16)),     IF((O23&gt;='Indices PF'!$D$17),     IF(('Funções Transações'!N23&lt;'Indices PF'!$E$18), N23*'Indices PF'!$J$17,     IF(('Funções Transações'!N23&lt;'Indices PF'!$F$18), N23*'Indices PF'!$K$17, N23*'Indices PF'!$L$17))))),   IF(M23="EO", IF((O23&lt;='Indices PF'!$D$23),   IF(('Funções Transações'!N23&lt;'Indices PF'!$E$26), N23*'Indices PF'!$J$23,   IF(('Funções Transações'!N23&lt;'Indices PF'!$F$26), N23*'Indices PF'!$K$23, N23*'Indices PF'!$L$23)),    IF((O23&lt;='Indices PF'!$D$24),    IF(('Funções Transações'!N23&lt;'Indices PF'!$E$26), N23*'Indices PF'!$J$24,    IF(('Funções Transações'!N23&lt;'Indices PF'!$F$26), N23*'Indices PF'!$K$24, N23*'Indices PF'!$L$24)),     IF((O23&gt;='Indices PF'!$D$25),     IF(('Funções Transações'!N23&lt;'Indices PF'!$E$26), N23*'Indices PF'!$J$25,     IF(('Funções Transações'!N23&lt;'Indices PF'!$F$26), N23*'Indices PF'!$K$25, N23*'Indices PF'!$L$25)))))))))</f>
        <v/>
      </c>
      <c r="U23" s="229" t="str">
        <f aca="false">IF(OR(ISBLANK(P23),ISBLANK(Q23)),"",  IF((Q23&lt;='Indices PF'!$D$47),   IF(('Funções Transações'!P23&lt;'Indices PF'!$E$50), P23*'Indices PF'!$J$47,   IF(('Funções Transações'!P23&lt;'Indices PF'!$F$50), P23*'Indices PF'!$K$47, P23*'Indices PF'!$L$47)),    IF((Q23&lt;='Indices PF'!$D$48),    IF(('Funções Transações'!P23&lt;'Indices PF'!$E$50), P23*'Indices PF'!$J$48,    IF(('Funções Transações'!P23&lt;'Indices PF'!$F$50), P23*'Indices PF'!$K$48, P23*'Indices PF'!$L$48)),     IF((Q23&gt;='Indices PF'!$D$49),     IF(('Funções Transações'!P23&lt;'Indices PF'!$E$50), P23*'Indices PF'!$J$49,     IF(('Funções Transações'!P23&lt;'Indices PF'!$F$50), P23*'Indices PF'!$K$49, P23*'Indices PF'!$L$49))))))</f>
        <v/>
      </c>
      <c r="V23" s="230"/>
      <c r="W23" s="231"/>
      <c r="X23" s="231"/>
      <c r="Y23" s="232"/>
      <c r="Z23" s="128"/>
      <c r="AA23" s="88"/>
      <c r="AB23" s="233" t="str">
        <f aca="false">IF(ISBLANK(AA23),"",IF(Z23="YES",(AA23*(SUM(T23:U23))/100),""))</f>
        <v/>
      </c>
      <c r="AC23" s="126"/>
      <c r="AD23" s="126"/>
      <c r="AE23" s="126"/>
      <c r="AF23" s="154"/>
      <c r="AG23" s="154"/>
    </row>
    <row r="24" customFormat="false" ht="24.3" hidden="false" customHeight="true" outlineLevel="0" collapsed="false">
      <c r="A24" s="127"/>
      <c r="B24" s="111"/>
      <c r="C24" s="92"/>
      <c r="D24" s="173"/>
      <c r="E24" s="174"/>
      <c r="F24" s="174"/>
      <c r="G24" s="224"/>
      <c r="H24" s="224"/>
      <c r="I24" s="224"/>
      <c r="J24" s="224"/>
      <c r="K24" s="224"/>
      <c r="L24" s="221"/>
      <c r="M24" s="128"/>
      <c r="N24" s="129"/>
      <c r="O24" s="129"/>
      <c r="P24" s="129"/>
      <c r="Q24" s="88"/>
      <c r="R24" s="235" t="str">
        <f aca="false">IF(AND(ISTEXT(T24),ISTEXT(U24)),"",SUM(T24:U24)*'Indices PF'!$E$54)</f>
        <v/>
      </c>
      <c r="S24" s="227" t="str">
        <f aca="false">IF(OR(ISBLANK(N24),ISBLANK(O24)),"",  IF(M24="EI", IF((O24&lt;='Indices PF'!$D$7),   IF(('Funções Transações'!N24&lt;'Indices PF'!$E$10), 'Indices PF'!$E$7,   IF(('Funções Transações'!N24&lt;'Indices PF'!$F$10), 'Indices PF'!$F$7, 'Indices PF'!$G$7)),    IF((O24&lt;='Indices PF'!$D$8),    IF(('Funções Transações'!N24&lt;'Indices PF'!$E$10), 'Indices PF'!$E$8,    IF(('Funções Transações'!N24&lt;'Indices PF'!$F$10), 'Indices PF'!$F$8, 'Indices PF'!$G$8)),     IF((O24&gt;='Indices PF'!$D$9),     IF(('Funções Transações'!N24&lt;'Indices PF'!$E$10), 'Indices PF'!$E$9,     IF(('Funções Transações'!N24&lt;'Indices PF'!$F$10), 'Indices PF'!$F$9, 'Indices PF'!$G$9))))),   IF(M24="EQ", IF((O24&lt;='Indices PF'!$D$15),   IF(('Funções Transações'!N24&lt;'Indices PF'!$E$18), 'Indices PF'!$E$15,   IF(('Funções Transações'!N24&lt;'Indices PF'!$F$18), 'Indices PF'!$F$15, 'Indices PF'!$G$15)),    IF((O24&lt;='Indices PF'!$D$16),    IF(('Funções Transações'!N24&lt;'Indices PF'!$E$18), 'Indices PF'!$E$16,    IF(('Funções Transações'!N24&lt;'Indices PF'!$F$18), 'Indices PF'!$F$16, 'Indices PF'!$G$16)),     IF((O24&gt;='Indices PF'!$D$17),     IF(('Funções Transações'!N24&lt;'Indices PF'!$E$18), 'Indices PF'!$E$17,     IF(('Funções Transações'!N24&lt;'Indices PF'!$F$18), 'Indices PF'!$F$17, 'Indices PF'!$G$17))))),   IF(M24="EO", IF((O24&lt;='Indices PF'!$D$23),   IF(('Funções Transações'!N24&lt;'Indices PF'!$E$26), 'Indices PF'!$E$23,   IF(('Funções Transações'!N24&lt;'Indices PF'!$F$26), 'Indices PF'!$F$23, 'Indices PF'!$G$23)),    IF((O24&lt;='Indices PF'!$D$24),    IF(('Funções Transações'!N24&lt;'Indices PF'!$E$26), 'Indices PF'!$E$24,    IF(('Funções Transações'!N24&lt;'Indices PF'!$F$26), 'Indices PF'!$F$24, 'Indices PF'!$G$24)),     IF((O24&gt;='Indices PF'!$D$25),     IF(('Funções Transações'!N24&lt;'Indices PF'!$E$26), 'Indices PF'!$E$25,     IF(('Funções Transações'!N24&lt;'Indices PF'!$F$26), 'Indices PF'!$F$25, 'Indices PF'!$G$25)))))))))</f>
        <v/>
      </c>
      <c r="T24" s="228" t="str">
        <f aca="false">IF(OR(ISBLANK(N24),ISBLANK(O24)),"",  IF(M24="EI", IF((O24&lt;='Indices PF'!$D$7),   IF(('Funções Transações'!N24&lt;'Indices PF'!$E$10), N24*'Indices PF'!$J$7,   IF(('Funções Transações'!N24&lt;'Indices PF'!$F$10), N24*'Indices PF'!$K$7, N24*'Indices PF'!$L$7)),    IF((O24&lt;='Indices PF'!$D$8),    IF(('Funções Transações'!N24&lt;'Indices PF'!$E$10), N24*'Indices PF'!$J$8,    IF(('Funções Transações'!N24&lt;'Indices PF'!$F$10), N24*'Indices PF'!$K$8, N24*'Indices PF'!$L$8)),     IF((O24&gt;='Indices PF'!$D$9),     IF(('Funções Transações'!N24&lt;'Indices PF'!$E$10), N24*'Indices PF'!$J$9,     IF(('Funções Transações'!N24&lt;'Indices PF'!$F$10), N24*'Indices PF'!$K$9, N24*'Indices PF'!$L$9))))),   IF(M24="EQ", IF((O24&lt;='Indices PF'!$D$15),   IF(('Funções Transações'!N24&lt;'Indices PF'!$E$18), N24*'Indices PF'!$J$15,   IF(('Funções Transações'!N24&lt;'Indices PF'!$F$18), N24*'Indices PF'!$K$15, N24*'Indices PF'!$L$15)),    IF((O24&lt;='Indices PF'!$D$16),    IF(('Funções Transações'!N24&lt;'Indices PF'!$E$18), N24*'Indices PF'!$J$16,    IF(('Funções Transações'!N24&lt;'Indices PF'!$F$18), N24*'Indices PF'!$K$16, N24*'Indices PF'!$L$16)),     IF((O24&gt;='Indices PF'!$D$17),     IF(('Funções Transações'!N24&lt;'Indices PF'!$E$18), N24*'Indices PF'!$J$17,     IF(('Funções Transações'!N24&lt;'Indices PF'!$F$18), N24*'Indices PF'!$K$17, N24*'Indices PF'!$L$17))))),   IF(M24="EO", IF((O24&lt;='Indices PF'!$D$23),   IF(('Funções Transações'!N24&lt;'Indices PF'!$E$26), N24*'Indices PF'!$J$23,   IF(('Funções Transações'!N24&lt;'Indices PF'!$F$26), N24*'Indices PF'!$K$23, N24*'Indices PF'!$L$23)),    IF((O24&lt;='Indices PF'!$D$24),    IF(('Funções Transações'!N24&lt;'Indices PF'!$E$26), N24*'Indices PF'!$J$24,    IF(('Funções Transações'!N24&lt;'Indices PF'!$F$26), N24*'Indices PF'!$K$24, N24*'Indices PF'!$L$24)),     IF((O24&gt;='Indices PF'!$D$25),     IF(('Funções Transações'!N24&lt;'Indices PF'!$E$26), N24*'Indices PF'!$J$25,     IF(('Funções Transações'!N24&lt;'Indices PF'!$F$26), N24*'Indices PF'!$K$25, N24*'Indices PF'!$L$25)))))))))</f>
        <v/>
      </c>
      <c r="U24" s="229" t="str">
        <f aca="false">IF(OR(ISBLANK(P24),ISBLANK(Q24)),"",  IF((Q24&lt;='Indices PF'!$D$47),   IF(('Funções Transações'!P24&lt;'Indices PF'!$E$50), P24*'Indices PF'!$J$47,   IF(('Funções Transações'!P24&lt;'Indices PF'!$F$50), P24*'Indices PF'!$K$47, P24*'Indices PF'!$L$47)),    IF((Q24&lt;='Indices PF'!$D$48),    IF(('Funções Transações'!P24&lt;'Indices PF'!$E$50), P24*'Indices PF'!$J$48,    IF(('Funções Transações'!P24&lt;'Indices PF'!$F$50), P24*'Indices PF'!$K$48, P24*'Indices PF'!$L$48)),     IF((Q24&gt;='Indices PF'!$D$49),     IF(('Funções Transações'!P24&lt;'Indices PF'!$E$50), P24*'Indices PF'!$J$49,     IF(('Funções Transações'!P24&lt;'Indices PF'!$F$50), P24*'Indices PF'!$K$49, P24*'Indices PF'!$L$49))))))</f>
        <v/>
      </c>
      <c r="V24" s="230"/>
      <c r="W24" s="231"/>
      <c r="X24" s="231"/>
      <c r="Y24" s="232"/>
      <c r="Z24" s="128"/>
      <c r="AA24" s="88"/>
      <c r="AB24" s="233" t="str">
        <f aca="false">IF(ISBLANK(AA24),"",IF(Z24="YES",(AA24*(SUM(T24:U24))/100),""))</f>
        <v/>
      </c>
      <c r="AC24" s="126"/>
      <c r="AD24" s="126"/>
      <c r="AE24" s="126"/>
      <c r="AF24" s="154"/>
      <c r="AG24" s="154"/>
    </row>
    <row r="25" customFormat="false" ht="24.3" hidden="false" customHeight="true" outlineLevel="0" collapsed="false">
      <c r="A25" s="127"/>
      <c r="B25" s="111"/>
      <c r="C25" s="92"/>
      <c r="D25" s="173"/>
      <c r="E25" s="174"/>
      <c r="F25" s="174"/>
      <c r="G25" s="224"/>
      <c r="H25" s="224"/>
      <c r="I25" s="224"/>
      <c r="J25" s="224"/>
      <c r="K25" s="224"/>
      <c r="L25" s="221"/>
      <c r="M25" s="128"/>
      <c r="N25" s="129"/>
      <c r="O25" s="129"/>
      <c r="P25" s="129"/>
      <c r="Q25" s="88"/>
      <c r="R25" s="235" t="str">
        <f aca="false">IF(AND(ISTEXT(T25),ISTEXT(U25)),"",SUM(T25:U25)*'Indices PF'!$E$54)</f>
        <v/>
      </c>
      <c r="S25" s="227" t="str">
        <f aca="false">IF(OR(ISBLANK(N25),ISBLANK(O25)),"",  IF(M25="EI", IF((O25&lt;='Indices PF'!$D$7),   IF(('Funções Transações'!N25&lt;'Indices PF'!$E$10), 'Indices PF'!$E$7,   IF(('Funções Transações'!N25&lt;'Indices PF'!$F$10), 'Indices PF'!$F$7, 'Indices PF'!$G$7)),    IF((O25&lt;='Indices PF'!$D$8),    IF(('Funções Transações'!N25&lt;'Indices PF'!$E$10), 'Indices PF'!$E$8,    IF(('Funções Transações'!N25&lt;'Indices PF'!$F$10), 'Indices PF'!$F$8, 'Indices PF'!$G$8)),     IF((O25&gt;='Indices PF'!$D$9),     IF(('Funções Transações'!N25&lt;'Indices PF'!$E$10), 'Indices PF'!$E$9,     IF(('Funções Transações'!N25&lt;'Indices PF'!$F$10), 'Indices PF'!$F$9, 'Indices PF'!$G$9))))),   IF(M25="EQ", IF((O25&lt;='Indices PF'!$D$15),   IF(('Funções Transações'!N25&lt;'Indices PF'!$E$18), 'Indices PF'!$E$15,   IF(('Funções Transações'!N25&lt;'Indices PF'!$F$18), 'Indices PF'!$F$15, 'Indices PF'!$G$15)),    IF((O25&lt;='Indices PF'!$D$16),    IF(('Funções Transações'!N25&lt;'Indices PF'!$E$18), 'Indices PF'!$E$16,    IF(('Funções Transações'!N25&lt;'Indices PF'!$F$18), 'Indices PF'!$F$16, 'Indices PF'!$G$16)),     IF((O25&gt;='Indices PF'!$D$17),     IF(('Funções Transações'!N25&lt;'Indices PF'!$E$18), 'Indices PF'!$E$17,     IF(('Funções Transações'!N25&lt;'Indices PF'!$F$18), 'Indices PF'!$F$17, 'Indices PF'!$G$17))))),   IF(M25="EO", IF((O25&lt;='Indices PF'!$D$23),   IF(('Funções Transações'!N25&lt;'Indices PF'!$E$26), 'Indices PF'!$E$23,   IF(('Funções Transações'!N25&lt;'Indices PF'!$F$26), 'Indices PF'!$F$23, 'Indices PF'!$G$23)),    IF((O25&lt;='Indices PF'!$D$24),    IF(('Funções Transações'!N25&lt;'Indices PF'!$E$26), 'Indices PF'!$E$24,    IF(('Funções Transações'!N25&lt;'Indices PF'!$F$26), 'Indices PF'!$F$24, 'Indices PF'!$G$24)),     IF((O25&gt;='Indices PF'!$D$25),     IF(('Funções Transações'!N25&lt;'Indices PF'!$E$26), 'Indices PF'!$E$25,     IF(('Funções Transações'!N25&lt;'Indices PF'!$F$26), 'Indices PF'!$F$25, 'Indices PF'!$G$25)))))))))</f>
        <v/>
      </c>
      <c r="T25" s="228" t="str">
        <f aca="false">IF(OR(ISBLANK(N25),ISBLANK(O25)),"",  IF(M25="EI", IF((O25&lt;='Indices PF'!$D$7),   IF(('Funções Transações'!N25&lt;'Indices PF'!$E$10), N25*'Indices PF'!$J$7,   IF(('Funções Transações'!N25&lt;'Indices PF'!$F$10), N25*'Indices PF'!$K$7, N25*'Indices PF'!$L$7)),    IF((O25&lt;='Indices PF'!$D$8),    IF(('Funções Transações'!N25&lt;'Indices PF'!$E$10), N25*'Indices PF'!$J$8,    IF(('Funções Transações'!N25&lt;'Indices PF'!$F$10), N25*'Indices PF'!$K$8, N25*'Indices PF'!$L$8)),     IF((O25&gt;='Indices PF'!$D$9),     IF(('Funções Transações'!N25&lt;'Indices PF'!$E$10), N25*'Indices PF'!$J$9,     IF(('Funções Transações'!N25&lt;'Indices PF'!$F$10), N25*'Indices PF'!$K$9, N25*'Indices PF'!$L$9))))),   IF(M25="EQ", IF((O25&lt;='Indices PF'!$D$15),   IF(('Funções Transações'!N25&lt;'Indices PF'!$E$18), N25*'Indices PF'!$J$15,   IF(('Funções Transações'!N25&lt;'Indices PF'!$F$18), N25*'Indices PF'!$K$15, N25*'Indices PF'!$L$15)),    IF((O25&lt;='Indices PF'!$D$16),    IF(('Funções Transações'!N25&lt;'Indices PF'!$E$18), N25*'Indices PF'!$J$16,    IF(('Funções Transações'!N25&lt;'Indices PF'!$F$18), N25*'Indices PF'!$K$16, N25*'Indices PF'!$L$16)),     IF((O25&gt;='Indices PF'!$D$17),     IF(('Funções Transações'!N25&lt;'Indices PF'!$E$18), N25*'Indices PF'!$J$17,     IF(('Funções Transações'!N25&lt;'Indices PF'!$F$18), N25*'Indices PF'!$K$17, N25*'Indices PF'!$L$17))))),   IF(M25="EO", IF((O25&lt;='Indices PF'!$D$23),   IF(('Funções Transações'!N25&lt;'Indices PF'!$E$26), N25*'Indices PF'!$J$23,   IF(('Funções Transações'!N25&lt;'Indices PF'!$F$26), N25*'Indices PF'!$K$23, N25*'Indices PF'!$L$23)),    IF((O25&lt;='Indices PF'!$D$24),    IF(('Funções Transações'!N25&lt;'Indices PF'!$E$26), N25*'Indices PF'!$J$24,    IF(('Funções Transações'!N25&lt;'Indices PF'!$F$26), N25*'Indices PF'!$K$24, N25*'Indices PF'!$L$24)),     IF((O25&gt;='Indices PF'!$D$25),     IF(('Funções Transações'!N25&lt;'Indices PF'!$E$26), N25*'Indices PF'!$J$25,     IF(('Funções Transações'!N25&lt;'Indices PF'!$F$26), N25*'Indices PF'!$K$25, N25*'Indices PF'!$L$25)))))))))</f>
        <v/>
      </c>
      <c r="U25" s="229" t="str">
        <f aca="false">IF(OR(ISBLANK(P25),ISBLANK(Q25)),"",  IF((Q25&lt;='Indices PF'!$D$47),   IF(('Funções Transações'!P25&lt;'Indices PF'!$E$50), P25*'Indices PF'!$J$47,   IF(('Funções Transações'!P25&lt;'Indices PF'!$F$50), P25*'Indices PF'!$K$47, P25*'Indices PF'!$L$47)),    IF((Q25&lt;='Indices PF'!$D$48),    IF(('Funções Transações'!P25&lt;'Indices PF'!$E$50), P25*'Indices PF'!$J$48,    IF(('Funções Transações'!P25&lt;'Indices PF'!$F$50), P25*'Indices PF'!$K$48, P25*'Indices PF'!$L$48)),     IF((Q25&gt;='Indices PF'!$D$49),     IF(('Funções Transações'!P25&lt;'Indices PF'!$E$50), P25*'Indices PF'!$J$49,     IF(('Funções Transações'!P25&lt;'Indices PF'!$F$50), P25*'Indices PF'!$K$49, P25*'Indices PF'!$L$49))))))</f>
        <v/>
      </c>
      <c r="V25" s="230"/>
      <c r="W25" s="231"/>
      <c r="X25" s="231"/>
      <c r="Y25" s="232"/>
      <c r="Z25" s="128"/>
      <c r="AA25" s="88"/>
      <c r="AB25" s="233" t="str">
        <f aca="false">IF(ISBLANK(AA25),"",IF(Z25="YES",(AA25*(SUM(T25:U25))/100),""))</f>
        <v/>
      </c>
      <c r="AC25" s="126"/>
      <c r="AD25" s="126"/>
      <c r="AE25" s="126"/>
      <c r="AF25" s="154"/>
      <c r="AG25" s="154"/>
    </row>
    <row r="26" customFormat="false" ht="24.3" hidden="false" customHeight="true" outlineLevel="0" collapsed="false">
      <c r="A26" s="127"/>
      <c r="B26" s="111"/>
      <c r="C26" s="92"/>
      <c r="D26" s="173"/>
      <c r="E26" s="174"/>
      <c r="F26" s="174"/>
      <c r="G26" s="224"/>
      <c r="H26" s="224"/>
      <c r="I26" s="224"/>
      <c r="J26" s="224"/>
      <c r="K26" s="224"/>
      <c r="L26" s="221"/>
      <c r="M26" s="128"/>
      <c r="N26" s="129"/>
      <c r="O26" s="129"/>
      <c r="P26" s="129"/>
      <c r="Q26" s="88"/>
      <c r="R26" s="235" t="str">
        <f aca="false">IF(AND(ISTEXT(T26),ISTEXT(U26)),"",SUM(T26:U26)*'Indices PF'!$E$54)</f>
        <v/>
      </c>
      <c r="S26" s="227" t="str">
        <f aca="false">IF(OR(ISBLANK(N26),ISBLANK(O26)),"",  IF(M26="EI", IF((O26&lt;='Indices PF'!$D$7),   IF(('Funções Transações'!N26&lt;'Indices PF'!$E$10), 'Indices PF'!$E$7,   IF(('Funções Transações'!N26&lt;'Indices PF'!$F$10), 'Indices PF'!$F$7, 'Indices PF'!$G$7)),    IF((O26&lt;='Indices PF'!$D$8),    IF(('Funções Transações'!N26&lt;'Indices PF'!$E$10), 'Indices PF'!$E$8,    IF(('Funções Transações'!N26&lt;'Indices PF'!$F$10), 'Indices PF'!$F$8, 'Indices PF'!$G$8)),     IF((O26&gt;='Indices PF'!$D$9),     IF(('Funções Transações'!N26&lt;'Indices PF'!$E$10), 'Indices PF'!$E$9,     IF(('Funções Transações'!N26&lt;'Indices PF'!$F$10), 'Indices PF'!$F$9, 'Indices PF'!$G$9))))),   IF(M26="EQ", IF((O26&lt;='Indices PF'!$D$15),   IF(('Funções Transações'!N26&lt;'Indices PF'!$E$18), 'Indices PF'!$E$15,   IF(('Funções Transações'!N26&lt;'Indices PF'!$F$18), 'Indices PF'!$F$15, 'Indices PF'!$G$15)),    IF((O26&lt;='Indices PF'!$D$16),    IF(('Funções Transações'!N26&lt;'Indices PF'!$E$18), 'Indices PF'!$E$16,    IF(('Funções Transações'!N26&lt;'Indices PF'!$F$18), 'Indices PF'!$F$16, 'Indices PF'!$G$16)),     IF((O26&gt;='Indices PF'!$D$17),     IF(('Funções Transações'!N26&lt;'Indices PF'!$E$18), 'Indices PF'!$E$17,     IF(('Funções Transações'!N26&lt;'Indices PF'!$F$18), 'Indices PF'!$F$17, 'Indices PF'!$G$17))))),   IF(M26="EO", IF((O26&lt;='Indices PF'!$D$23),   IF(('Funções Transações'!N26&lt;'Indices PF'!$E$26), 'Indices PF'!$E$23,   IF(('Funções Transações'!N26&lt;'Indices PF'!$F$26), 'Indices PF'!$F$23, 'Indices PF'!$G$23)),    IF((O26&lt;='Indices PF'!$D$24),    IF(('Funções Transações'!N26&lt;'Indices PF'!$E$26), 'Indices PF'!$E$24,    IF(('Funções Transações'!N26&lt;'Indices PF'!$F$26), 'Indices PF'!$F$24, 'Indices PF'!$G$24)),     IF((O26&gt;='Indices PF'!$D$25),     IF(('Funções Transações'!N26&lt;'Indices PF'!$E$26), 'Indices PF'!$E$25,     IF(('Funções Transações'!N26&lt;'Indices PF'!$F$26), 'Indices PF'!$F$25, 'Indices PF'!$G$25)))))))))</f>
        <v/>
      </c>
      <c r="T26" s="228" t="str">
        <f aca="false">IF(OR(ISBLANK(N26),ISBLANK(O26)),"",  IF(M26="EI", IF((O26&lt;='Indices PF'!$D$7),   IF(('Funções Transações'!N26&lt;'Indices PF'!$E$10), N26*'Indices PF'!$J$7,   IF(('Funções Transações'!N26&lt;'Indices PF'!$F$10), N26*'Indices PF'!$K$7, N26*'Indices PF'!$L$7)),    IF((O26&lt;='Indices PF'!$D$8),    IF(('Funções Transações'!N26&lt;'Indices PF'!$E$10), N26*'Indices PF'!$J$8,    IF(('Funções Transações'!N26&lt;'Indices PF'!$F$10), N26*'Indices PF'!$K$8, N26*'Indices PF'!$L$8)),     IF((O26&gt;='Indices PF'!$D$9),     IF(('Funções Transações'!N26&lt;'Indices PF'!$E$10), N26*'Indices PF'!$J$9,     IF(('Funções Transações'!N26&lt;'Indices PF'!$F$10), N26*'Indices PF'!$K$9, N26*'Indices PF'!$L$9))))),   IF(M26="EQ", IF((O26&lt;='Indices PF'!$D$15),   IF(('Funções Transações'!N26&lt;'Indices PF'!$E$18), N26*'Indices PF'!$J$15,   IF(('Funções Transações'!N26&lt;'Indices PF'!$F$18), N26*'Indices PF'!$K$15, N26*'Indices PF'!$L$15)),    IF((O26&lt;='Indices PF'!$D$16),    IF(('Funções Transações'!N26&lt;'Indices PF'!$E$18), N26*'Indices PF'!$J$16,    IF(('Funções Transações'!N26&lt;'Indices PF'!$F$18), N26*'Indices PF'!$K$16, N26*'Indices PF'!$L$16)),     IF((O26&gt;='Indices PF'!$D$17),     IF(('Funções Transações'!N26&lt;'Indices PF'!$E$18), N26*'Indices PF'!$J$17,     IF(('Funções Transações'!N26&lt;'Indices PF'!$F$18), N26*'Indices PF'!$K$17, N26*'Indices PF'!$L$17))))),   IF(M26="EO", IF((O26&lt;='Indices PF'!$D$23),   IF(('Funções Transações'!N26&lt;'Indices PF'!$E$26), N26*'Indices PF'!$J$23,   IF(('Funções Transações'!N26&lt;'Indices PF'!$F$26), N26*'Indices PF'!$K$23, N26*'Indices PF'!$L$23)),    IF((O26&lt;='Indices PF'!$D$24),    IF(('Funções Transações'!N26&lt;'Indices PF'!$E$26), N26*'Indices PF'!$J$24,    IF(('Funções Transações'!N26&lt;'Indices PF'!$F$26), N26*'Indices PF'!$K$24, N26*'Indices PF'!$L$24)),     IF((O26&gt;='Indices PF'!$D$25),     IF(('Funções Transações'!N26&lt;'Indices PF'!$E$26), N26*'Indices PF'!$J$25,     IF(('Funções Transações'!N26&lt;'Indices PF'!$F$26), N26*'Indices PF'!$K$25, N26*'Indices PF'!$L$25)))))))))</f>
        <v/>
      </c>
      <c r="U26" s="229" t="str">
        <f aca="false">IF(OR(ISBLANK(P26),ISBLANK(Q26)),"",  IF((Q26&lt;='Indices PF'!$D$47),   IF(('Funções Transações'!P26&lt;'Indices PF'!$E$50), P26*'Indices PF'!$J$47,   IF(('Funções Transações'!P26&lt;'Indices PF'!$F$50), P26*'Indices PF'!$K$47, P26*'Indices PF'!$L$47)),    IF((Q26&lt;='Indices PF'!$D$48),    IF(('Funções Transações'!P26&lt;'Indices PF'!$E$50), P26*'Indices PF'!$J$48,    IF(('Funções Transações'!P26&lt;'Indices PF'!$F$50), P26*'Indices PF'!$K$48, P26*'Indices PF'!$L$48)),     IF((Q26&gt;='Indices PF'!$D$49),     IF(('Funções Transações'!P26&lt;'Indices PF'!$E$50), P26*'Indices PF'!$J$49,     IF(('Funções Transações'!P26&lt;'Indices PF'!$F$50), P26*'Indices PF'!$K$49, P26*'Indices PF'!$L$49))))))</f>
        <v/>
      </c>
      <c r="V26" s="230"/>
      <c r="W26" s="231"/>
      <c r="X26" s="231"/>
      <c r="Y26" s="232"/>
      <c r="Z26" s="128"/>
      <c r="AA26" s="88"/>
      <c r="AB26" s="233" t="str">
        <f aca="false">IF(ISBLANK(AA26),"",IF(Z26="YES",(AA26*(SUM(T26:U26))/100),""))</f>
        <v/>
      </c>
      <c r="AC26" s="126"/>
      <c r="AD26" s="88"/>
      <c r="AE26" s="126"/>
      <c r="AF26" s="154"/>
      <c r="AG26" s="154"/>
    </row>
    <row r="27" customFormat="false" ht="24.3" hidden="false" customHeight="true" outlineLevel="0" collapsed="false">
      <c r="A27" s="127"/>
      <c r="B27" s="111"/>
      <c r="C27" s="92"/>
      <c r="D27" s="173"/>
      <c r="E27" s="174"/>
      <c r="F27" s="174"/>
      <c r="G27" s="224"/>
      <c r="H27" s="224"/>
      <c r="I27" s="224"/>
      <c r="J27" s="224"/>
      <c r="K27" s="224"/>
      <c r="L27" s="221"/>
      <c r="M27" s="88"/>
      <c r="N27" s="129"/>
      <c r="O27" s="129"/>
      <c r="P27" s="129"/>
      <c r="Q27" s="88"/>
      <c r="R27" s="235" t="str">
        <f aca="false">IF(AND(ISTEXT(T27),ISTEXT(U27)),"",SUM(T27:U27)*'Indices PF'!$E$54)</f>
        <v/>
      </c>
      <c r="S27" s="227" t="str">
        <f aca="false">IF(OR(ISBLANK(N27),ISBLANK(O27)),"",  IF(M27="EI", IF((O27&lt;='Indices PF'!$D$7),   IF(('Funções Transações'!N27&lt;'Indices PF'!$E$10), 'Indices PF'!$E$7,   IF(('Funções Transações'!N27&lt;'Indices PF'!$F$10), 'Indices PF'!$F$7, 'Indices PF'!$G$7)),    IF((O27&lt;='Indices PF'!$D$8),    IF(('Funções Transações'!N27&lt;'Indices PF'!$E$10), 'Indices PF'!$E$8,    IF(('Funções Transações'!N27&lt;'Indices PF'!$F$10), 'Indices PF'!$F$8, 'Indices PF'!$G$8)),     IF((O27&gt;='Indices PF'!$D$9),     IF(('Funções Transações'!N27&lt;'Indices PF'!$E$10), 'Indices PF'!$E$9,     IF(('Funções Transações'!N27&lt;'Indices PF'!$F$10), 'Indices PF'!$F$9, 'Indices PF'!$G$9))))),   IF(M27="EQ", IF((O27&lt;='Indices PF'!$D$15),   IF(('Funções Transações'!N27&lt;'Indices PF'!$E$18), 'Indices PF'!$E$15,   IF(('Funções Transações'!N27&lt;'Indices PF'!$F$18), 'Indices PF'!$F$15, 'Indices PF'!$G$15)),    IF((O27&lt;='Indices PF'!$D$16),    IF(('Funções Transações'!N27&lt;'Indices PF'!$E$18), 'Indices PF'!$E$16,    IF(('Funções Transações'!N27&lt;'Indices PF'!$F$18), 'Indices PF'!$F$16, 'Indices PF'!$G$16)),     IF((O27&gt;='Indices PF'!$D$17),     IF(('Funções Transações'!N27&lt;'Indices PF'!$E$18), 'Indices PF'!$E$17,     IF(('Funções Transações'!N27&lt;'Indices PF'!$F$18), 'Indices PF'!$F$17, 'Indices PF'!$G$17))))),   IF(M27="EO", IF((O27&lt;='Indices PF'!$D$23),   IF(('Funções Transações'!N27&lt;'Indices PF'!$E$26), 'Indices PF'!$E$23,   IF(('Funções Transações'!N27&lt;'Indices PF'!$F$26), 'Indices PF'!$F$23, 'Indices PF'!$G$23)),    IF((O27&lt;='Indices PF'!$D$24),    IF(('Funções Transações'!N27&lt;'Indices PF'!$E$26), 'Indices PF'!$E$24,    IF(('Funções Transações'!N27&lt;'Indices PF'!$F$26), 'Indices PF'!$F$24, 'Indices PF'!$G$24)),     IF((O27&gt;='Indices PF'!$D$25),     IF(('Funções Transações'!N27&lt;'Indices PF'!$E$26), 'Indices PF'!$E$25,     IF(('Funções Transações'!N27&lt;'Indices PF'!$F$26), 'Indices PF'!$F$25, 'Indices PF'!$G$25)))))))))</f>
        <v/>
      </c>
      <c r="T27" s="228" t="str">
        <f aca="false">IF(OR(ISBLANK(N27),ISBLANK(O27)),"",  IF(M27="EI", IF((O27&lt;='Indices PF'!$D$7),   IF(('Funções Transações'!N27&lt;'Indices PF'!$E$10), N27*'Indices PF'!$J$7,   IF(('Funções Transações'!N27&lt;'Indices PF'!$F$10), N27*'Indices PF'!$K$7, N27*'Indices PF'!$L$7)),    IF((O27&lt;='Indices PF'!$D$8),    IF(('Funções Transações'!N27&lt;'Indices PF'!$E$10), N27*'Indices PF'!$J$8,    IF(('Funções Transações'!N27&lt;'Indices PF'!$F$10), N27*'Indices PF'!$K$8, N27*'Indices PF'!$L$8)),     IF((O27&gt;='Indices PF'!$D$9),     IF(('Funções Transações'!N27&lt;'Indices PF'!$E$10), N27*'Indices PF'!$J$9,     IF(('Funções Transações'!N27&lt;'Indices PF'!$F$10), N27*'Indices PF'!$K$9, N27*'Indices PF'!$L$9))))),   IF(M27="EQ", IF((O27&lt;='Indices PF'!$D$15),   IF(('Funções Transações'!N27&lt;'Indices PF'!$E$18), N27*'Indices PF'!$J$15,   IF(('Funções Transações'!N27&lt;'Indices PF'!$F$18), N27*'Indices PF'!$K$15, N27*'Indices PF'!$L$15)),    IF((O27&lt;='Indices PF'!$D$16),    IF(('Funções Transações'!N27&lt;'Indices PF'!$E$18), N27*'Indices PF'!$J$16,    IF(('Funções Transações'!N27&lt;'Indices PF'!$F$18), N27*'Indices PF'!$K$16, N27*'Indices PF'!$L$16)),     IF((O27&gt;='Indices PF'!$D$17),     IF(('Funções Transações'!N27&lt;'Indices PF'!$E$18), N27*'Indices PF'!$J$17,     IF(('Funções Transações'!N27&lt;'Indices PF'!$F$18), N27*'Indices PF'!$K$17, N27*'Indices PF'!$L$17))))),   IF(M27="EO", IF((O27&lt;='Indices PF'!$D$23),   IF(('Funções Transações'!N27&lt;'Indices PF'!$E$26), N27*'Indices PF'!$J$23,   IF(('Funções Transações'!N27&lt;'Indices PF'!$F$26), N27*'Indices PF'!$K$23, N27*'Indices PF'!$L$23)),    IF((O27&lt;='Indices PF'!$D$24),    IF(('Funções Transações'!N27&lt;'Indices PF'!$E$26), N27*'Indices PF'!$J$24,    IF(('Funções Transações'!N27&lt;'Indices PF'!$F$26), N27*'Indices PF'!$K$24, N27*'Indices PF'!$L$24)),     IF((O27&gt;='Indices PF'!$D$25),     IF(('Funções Transações'!N27&lt;'Indices PF'!$E$26), N27*'Indices PF'!$J$25,     IF(('Funções Transações'!N27&lt;'Indices PF'!$F$26), N27*'Indices PF'!$K$25, N27*'Indices PF'!$L$25)))))))))</f>
        <v/>
      </c>
      <c r="U27" s="229" t="str">
        <f aca="false">IF(OR(ISBLANK(P27),ISBLANK(Q27)),"",  IF((Q27&lt;='Indices PF'!$D$47),   IF(('Funções Transações'!P27&lt;'Indices PF'!$E$50), P27*'Indices PF'!$J$47,   IF(('Funções Transações'!P27&lt;'Indices PF'!$F$50), P27*'Indices PF'!$K$47, P27*'Indices PF'!$L$47)),    IF((Q27&lt;='Indices PF'!$D$48),    IF(('Funções Transações'!P27&lt;'Indices PF'!$E$50), P27*'Indices PF'!$J$48,    IF(('Funções Transações'!P27&lt;'Indices PF'!$F$50), P27*'Indices PF'!$K$48, P27*'Indices PF'!$L$48)),     IF((Q27&gt;='Indices PF'!$D$49),     IF(('Funções Transações'!P27&lt;'Indices PF'!$E$50), P27*'Indices PF'!$J$49,     IF(('Funções Transações'!P27&lt;'Indices PF'!$F$50), P27*'Indices PF'!$K$49, P27*'Indices PF'!$L$49))))))</f>
        <v/>
      </c>
      <c r="V27" s="230"/>
      <c r="W27" s="231"/>
      <c r="X27" s="231"/>
      <c r="Y27" s="232"/>
      <c r="Z27" s="128"/>
      <c r="AA27" s="88"/>
      <c r="AB27" s="233" t="str">
        <f aca="false">IF(ISBLANK(AA27),"",IF(Z27="YES",(AA27*(SUM(T27:U27))/100),""))</f>
        <v/>
      </c>
      <c r="AC27" s="126"/>
      <c r="AD27" s="88"/>
      <c r="AE27" s="126"/>
      <c r="AF27" s="154"/>
      <c r="AG27" s="154"/>
    </row>
    <row r="28" customFormat="false" ht="24.3" hidden="false" customHeight="true" outlineLevel="0" collapsed="false">
      <c r="A28" s="127"/>
      <c r="B28" s="111"/>
      <c r="C28" s="92"/>
      <c r="D28" s="173"/>
      <c r="E28" s="174"/>
      <c r="F28" s="174"/>
      <c r="G28" s="224"/>
      <c r="H28" s="224"/>
      <c r="I28" s="224"/>
      <c r="J28" s="224"/>
      <c r="K28" s="224"/>
      <c r="L28" s="221"/>
      <c r="M28" s="88"/>
      <c r="N28" s="129"/>
      <c r="O28" s="129"/>
      <c r="P28" s="129"/>
      <c r="Q28" s="88"/>
      <c r="R28" s="235" t="str">
        <f aca="false">IF(AND(ISTEXT(T28),ISTEXT(U28)),"",SUM(T28:U28)*'Indices PF'!$E$54)</f>
        <v/>
      </c>
      <c r="S28" s="227" t="str">
        <f aca="false">IF(OR(ISBLANK(N28),ISBLANK(O28)),"",  IF(M28="EI", IF((O28&lt;='Indices PF'!$D$7),   IF(('Funções Transações'!N28&lt;'Indices PF'!$E$10), 'Indices PF'!$E$7,   IF(('Funções Transações'!N28&lt;'Indices PF'!$F$10), 'Indices PF'!$F$7, 'Indices PF'!$G$7)),    IF((O28&lt;='Indices PF'!$D$8),    IF(('Funções Transações'!N28&lt;'Indices PF'!$E$10), 'Indices PF'!$E$8,    IF(('Funções Transações'!N28&lt;'Indices PF'!$F$10), 'Indices PF'!$F$8, 'Indices PF'!$G$8)),     IF((O28&gt;='Indices PF'!$D$9),     IF(('Funções Transações'!N28&lt;'Indices PF'!$E$10), 'Indices PF'!$E$9,     IF(('Funções Transações'!N28&lt;'Indices PF'!$F$10), 'Indices PF'!$F$9, 'Indices PF'!$G$9))))),   IF(M28="EQ", IF((O28&lt;='Indices PF'!$D$15),   IF(('Funções Transações'!N28&lt;'Indices PF'!$E$18), 'Indices PF'!$E$15,   IF(('Funções Transações'!N28&lt;'Indices PF'!$F$18), 'Indices PF'!$F$15, 'Indices PF'!$G$15)),    IF((O28&lt;='Indices PF'!$D$16),    IF(('Funções Transações'!N28&lt;'Indices PF'!$E$18), 'Indices PF'!$E$16,    IF(('Funções Transações'!N28&lt;'Indices PF'!$F$18), 'Indices PF'!$F$16, 'Indices PF'!$G$16)),     IF((O28&gt;='Indices PF'!$D$17),     IF(('Funções Transações'!N28&lt;'Indices PF'!$E$18), 'Indices PF'!$E$17,     IF(('Funções Transações'!N28&lt;'Indices PF'!$F$18), 'Indices PF'!$F$17, 'Indices PF'!$G$17))))),   IF(M28="EO", IF((O28&lt;='Indices PF'!$D$23),   IF(('Funções Transações'!N28&lt;'Indices PF'!$E$26), 'Indices PF'!$E$23,   IF(('Funções Transações'!N28&lt;'Indices PF'!$F$26), 'Indices PF'!$F$23, 'Indices PF'!$G$23)),    IF((O28&lt;='Indices PF'!$D$24),    IF(('Funções Transações'!N28&lt;'Indices PF'!$E$26), 'Indices PF'!$E$24,    IF(('Funções Transações'!N28&lt;'Indices PF'!$F$26), 'Indices PF'!$F$24, 'Indices PF'!$G$24)),     IF((O28&gt;='Indices PF'!$D$25),     IF(('Funções Transações'!N28&lt;'Indices PF'!$E$26), 'Indices PF'!$E$25,     IF(('Funções Transações'!N28&lt;'Indices PF'!$F$26), 'Indices PF'!$F$25, 'Indices PF'!$G$25)))))))))</f>
        <v/>
      </c>
      <c r="T28" s="228" t="str">
        <f aca="false">IF(OR(ISBLANK(N28),ISBLANK(O28)),"",  IF(M28="EI", IF((O28&lt;='Indices PF'!$D$7),   IF(('Funções Transações'!N28&lt;'Indices PF'!$E$10), N28*'Indices PF'!$J$7,   IF(('Funções Transações'!N28&lt;'Indices PF'!$F$10), N28*'Indices PF'!$K$7, N28*'Indices PF'!$L$7)),    IF((O28&lt;='Indices PF'!$D$8),    IF(('Funções Transações'!N28&lt;'Indices PF'!$E$10), N28*'Indices PF'!$J$8,    IF(('Funções Transações'!N28&lt;'Indices PF'!$F$10), N28*'Indices PF'!$K$8, N28*'Indices PF'!$L$8)),     IF((O28&gt;='Indices PF'!$D$9),     IF(('Funções Transações'!N28&lt;'Indices PF'!$E$10), N28*'Indices PF'!$J$9,     IF(('Funções Transações'!N28&lt;'Indices PF'!$F$10), N28*'Indices PF'!$K$9, N28*'Indices PF'!$L$9))))),   IF(M28="EQ", IF((O28&lt;='Indices PF'!$D$15),   IF(('Funções Transações'!N28&lt;'Indices PF'!$E$18), N28*'Indices PF'!$J$15,   IF(('Funções Transações'!N28&lt;'Indices PF'!$F$18), N28*'Indices PF'!$K$15, N28*'Indices PF'!$L$15)),    IF((O28&lt;='Indices PF'!$D$16),    IF(('Funções Transações'!N28&lt;'Indices PF'!$E$18), N28*'Indices PF'!$J$16,    IF(('Funções Transações'!N28&lt;'Indices PF'!$F$18), N28*'Indices PF'!$K$16, N28*'Indices PF'!$L$16)),     IF((O28&gt;='Indices PF'!$D$17),     IF(('Funções Transações'!N28&lt;'Indices PF'!$E$18), N28*'Indices PF'!$J$17,     IF(('Funções Transações'!N28&lt;'Indices PF'!$F$18), N28*'Indices PF'!$K$17, N28*'Indices PF'!$L$17))))),   IF(M28="EO", IF((O28&lt;='Indices PF'!$D$23),   IF(('Funções Transações'!N28&lt;'Indices PF'!$E$26), N28*'Indices PF'!$J$23,   IF(('Funções Transações'!N28&lt;'Indices PF'!$F$26), N28*'Indices PF'!$K$23, N28*'Indices PF'!$L$23)),    IF((O28&lt;='Indices PF'!$D$24),    IF(('Funções Transações'!N28&lt;'Indices PF'!$E$26), N28*'Indices PF'!$J$24,    IF(('Funções Transações'!N28&lt;'Indices PF'!$F$26), N28*'Indices PF'!$K$24, N28*'Indices PF'!$L$24)),     IF((O28&gt;='Indices PF'!$D$25),     IF(('Funções Transações'!N28&lt;'Indices PF'!$E$26), N28*'Indices PF'!$J$25,     IF(('Funções Transações'!N28&lt;'Indices PF'!$F$26), N28*'Indices PF'!$K$25, N28*'Indices PF'!$L$25)))))))))</f>
        <v/>
      </c>
      <c r="U28" s="229" t="str">
        <f aca="false">IF(OR(ISBLANK(P28),ISBLANK(Q28)),"",  IF((Q28&lt;='Indices PF'!$D$47),   IF(('Funções Transações'!P28&lt;'Indices PF'!$E$50), P28*'Indices PF'!$J$47,   IF(('Funções Transações'!P28&lt;'Indices PF'!$F$50), P28*'Indices PF'!$K$47, P28*'Indices PF'!$L$47)),    IF((Q28&lt;='Indices PF'!$D$48),    IF(('Funções Transações'!P28&lt;'Indices PF'!$E$50), P28*'Indices PF'!$J$48,    IF(('Funções Transações'!P28&lt;'Indices PF'!$F$50), P28*'Indices PF'!$K$48, P28*'Indices PF'!$L$48)),     IF((Q28&gt;='Indices PF'!$D$49),     IF(('Funções Transações'!P28&lt;'Indices PF'!$E$50), P28*'Indices PF'!$J$49,     IF(('Funções Transações'!P28&lt;'Indices PF'!$F$50), P28*'Indices PF'!$K$49, P28*'Indices PF'!$L$49))))))</f>
        <v/>
      </c>
      <c r="V28" s="230"/>
      <c r="W28" s="231"/>
      <c r="X28" s="231"/>
      <c r="Y28" s="232"/>
      <c r="Z28" s="128"/>
      <c r="AA28" s="88"/>
      <c r="AB28" s="233" t="str">
        <f aca="false">IF(ISBLANK(AA28),"",IF(Z28="YES",(AA28*(SUM(T28:U28))/100),""))</f>
        <v/>
      </c>
      <c r="AC28" s="126"/>
      <c r="AD28" s="88"/>
      <c r="AE28" s="126"/>
      <c r="AF28" s="154"/>
      <c r="AG28" s="154"/>
    </row>
    <row r="29" customFormat="false" ht="24.3" hidden="false" customHeight="true" outlineLevel="0" collapsed="false">
      <c r="A29" s="127"/>
      <c r="B29" s="111"/>
      <c r="C29" s="92"/>
      <c r="D29" s="173"/>
      <c r="E29" s="174"/>
      <c r="F29" s="174"/>
      <c r="G29" s="224"/>
      <c r="H29" s="224"/>
      <c r="I29" s="224"/>
      <c r="J29" s="224"/>
      <c r="K29" s="224"/>
      <c r="L29" s="221"/>
      <c r="M29" s="128"/>
      <c r="N29" s="129"/>
      <c r="O29" s="236"/>
      <c r="P29" s="129"/>
      <c r="Q29" s="154"/>
      <c r="R29" s="235" t="str">
        <f aca="false">IF(AND(ISTEXT(T29),ISTEXT(U29)),"",SUM(T29:U29)*'Indices PF'!$E$54)</f>
        <v/>
      </c>
      <c r="S29" s="227" t="str">
        <f aca="false">IF(OR(ISBLANK(N29),ISBLANK(O29)),"",  IF(M29="EI", IF((O29&lt;='Indices PF'!$D$7),   IF(('Funções Transações'!N29&lt;'Indices PF'!$E$10), 'Indices PF'!$E$7,   IF(('Funções Transações'!N29&lt;'Indices PF'!$F$10), 'Indices PF'!$F$7, 'Indices PF'!$G$7)),    IF((O29&lt;='Indices PF'!$D$8),    IF(('Funções Transações'!N29&lt;'Indices PF'!$E$10), 'Indices PF'!$E$8,    IF(('Funções Transações'!N29&lt;'Indices PF'!$F$10), 'Indices PF'!$F$8, 'Indices PF'!$G$8)),     IF((O29&gt;='Indices PF'!$D$9),     IF(('Funções Transações'!N29&lt;'Indices PF'!$E$10), 'Indices PF'!$E$9,     IF(('Funções Transações'!N29&lt;'Indices PF'!$F$10), 'Indices PF'!$F$9, 'Indices PF'!$G$9))))),   IF(M29="EQ", IF((O29&lt;='Indices PF'!$D$15),   IF(('Funções Transações'!N29&lt;'Indices PF'!$E$18), 'Indices PF'!$E$15,   IF(('Funções Transações'!N29&lt;'Indices PF'!$F$18), 'Indices PF'!$F$15, 'Indices PF'!$G$15)),    IF((O29&lt;='Indices PF'!$D$16),    IF(('Funções Transações'!N29&lt;'Indices PF'!$E$18), 'Indices PF'!$E$16,    IF(('Funções Transações'!N29&lt;'Indices PF'!$F$18), 'Indices PF'!$F$16, 'Indices PF'!$G$16)),     IF((O29&gt;='Indices PF'!$D$17),     IF(('Funções Transações'!N29&lt;'Indices PF'!$E$18), 'Indices PF'!$E$17,     IF(('Funções Transações'!N29&lt;'Indices PF'!$F$18), 'Indices PF'!$F$17, 'Indices PF'!$G$17))))),   IF(M29="EO", IF((O29&lt;='Indices PF'!$D$23),   IF(('Funções Transações'!N29&lt;'Indices PF'!$E$26), 'Indices PF'!$E$23,   IF(('Funções Transações'!N29&lt;'Indices PF'!$F$26), 'Indices PF'!$F$23, 'Indices PF'!$G$23)),    IF((O29&lt;='Indices PF'!$D$24),    IF(('Funções Transações'!N29&lt;'Indices PF'!$E$26), 'Indices PF'!$E$24,    IF(('Funções Transações'!N29&lt;'Indices PF'!$F$26), 'Indices PF'!$F$24, 'Indices PF'!$G$24)),     IF((O29&gt;='Indices PF'!$D$25),     IF(('Funções Transações'!N29&lt;'Indices PF'!$E$26), 'Indices PF'!$E$25,     IF(('Funções Transações'!N29&lt;'Indices PF'!$F$26), 'Indices PF'!$F$25, 'Indices PF'!$G$25)))))))))</f>
        <v/>
      </c>
      <c r="T29" s="228" t="str">
        <f aca="false">IF(OR(ISBLANK(N29),ISBLANK(O29)),"",  IF(M29="EI", IF((O29&lt;='Indices PF'!$D$7),   IF(('Funções Transações'!N29&lt;'Indices PF'!$E$10), N29*'Indices PF'!$J$7,   IF(('Funções Transações'!N29&lt;'Indices PF'!$F$10), N29*'Indices PF'!$K$7, N29*'Indices PF'!$L$7)),    IF((O29&lt;='Indices PF'!$D$8),    IF(('Funções Transações'!N29&lt;'Indices PF'!$E$10), N29*'Indices PF'!$J$8,    IF(('Funções Transações'!N29&lt;'Indices PF'!$F$10), N29*'Indices PF'!$K$8, N29*'Indices PF'!$L$8)),     IF((O29&gt;='Indices PF'!$D$9),     IF(('Funções Transações'!N29&lt;'Indices PF'!$E$10), N29*'Indices PF'!$J$9,     IF(('Funções Transações'!N29&lt;'Indices PF'!$F$10), N29*'Indices PF'!$K$9, N29*'Indices PF'!$L$9))))),   IF(M29="EQ", IF((O29&lt;='Indices PF'!$D$15),   IF(('Funções Transações'!N29&lt;'Indices PF'!$E$18), N29*'Indices PF'!$J$15,   IF(('Funções Transações'!N29&lt;'Indices PF'!$F$18), N29*'Indices PF'!$K$15, N29*'Indices PF'!$L$15)),    IF((O29&lt;='Indices PF'!$D$16),    IF(('Funções Transações'!N29&lt;'Indices PF'!$E$18), N29*'Indices PF'!$J$16,    IF(('Funções Transações'!N29&lt;'Indices PF'!$F$18), N29*'Indices PF'!$K$16, N29*'Indices PF'!$L$16)),     IF((O29&gt;='Indices PF'!$D$17),     IF(('Funções Transações'!N29&lt;'Indices PF'!$E$18), N29*'Indices PF'!$J$17,     IF(('Funções Transações'!N29&lt;'Indices PF'!$F$18), N29*'Indices PF'!$K$17, N29*'Indices PF'!$L$17))))),   IF(M29="EO", IF((O29&lt;='Indices PF'!$D$23),   IF(('Funções Transações'!N29&lt;'Indices PF'!$E$26), N29*'Indices PF'!$J$23,   IF(('Funções Transações'!N29&lt;'Indices PF'!$F$26), N29*'Indices PF'!$K$23, N29*'Indices PF'!$L$23)),    IF((O29&lt;='Indices PF'!$D$24),    IF(('Funções Transações'!N29&lt;'Indices PF'!$E$26), N29*'Indices PF'!$J$24,    IF(('Funções Transações'!N29&lt;'Indices PF'!$F$26), N29*'Indices PF'!$K$24, N29*'Indices PF'!$L$24)),     IF((O29&gt;='Indices PF'!$D$25),     IF(('Funções Transações'!N29&lt;'Indices PF'!$E$26), N29*'Indices PF'!$J$25,     IF(('Funções Transações'!N29&lt;'Indices PF'!$F$26), N29*'Indices PF'!$K$25, N29*'Indices PF'!$L$25)))))))))</f>
        <v/>
      </c>
      <c r="U29" s="229" t="str">
        <f aca="false">IF(OR(ISBLANK(P29),ISBLANK(Q29)),"",  IF((Q29&lt;='Indices PF'!$D$47),   IF(('Funções Transações'!P29&lt;'Indices PF'!$E$50), P29*'Indices PF'!$J$47,   IF(('Funções Transações'!P29&lt;'Indices PF'!$F$50), P29*'Indices PF'!$K$47, P29*'Indices PF'!$L$47)),    IF((Q29&lt;='Indices PF'!$D$48),    IF(('Funções Transações'!P29&lt;'Indices PF'!$E$50), P29*'Indices PF'!$J$48,    IF(('Funções Transações'!P29&lt;'Indices PF'!$F$50), P29*'Indices PF'!$K$48, P29*'Indices PF'!$L$48)),     IF((Q29&gt;='Indices PF'!$D$49),     IF(('Funções Transações'!P29&lt;'Indices PF'!$E$50), P29*'Indices PF'!$J$49,     IF(('Funções Transações'!P29&lt;'Indices PF'!$F$50), P29*'Indices PF'!$K$49, P29*'Indices PF'!$L$49))))))</f>
        <v/>
      </c>
      <c r="V29" s="230"/>
      <c r="W29" s="231"/>
      <c r="X29" s="231"/>
      <c r="Y29" s="232"/>
      <c r="Z29" s="128"/>
      <c r="AA29" s="88"/>
      <c r="AB29" s="233" t="str">
        <f aca="false">IF(ISBLANK(AA29),"",IF(Z29="YES",(AA29*(SUM(T29:U29))/100),""))</f>
        <v/>
      </c>
      <c r="AC29" s="126"/>
      <c r="AD29" s="126"/>
      <c r="AE29" s="237"/>
      <c r="AF29" s="126"/>
      <c r="AG29" s="154"/>
    </row>
    <row r="30" customFormat="false" ht="24.3" hidden="false" customHeight="true" outlineLevel="0" collapsed="false">
      <c r="A30" s="127"/>
      <c r="B30" s="111"/>
      <c r="C30" s="92"/>
      <c r="D30" s="173"/>
      <c r="E30" s="174"/>
      <c r="F30" s="174"/>
      <c r="G30" s="224"/>
      <c r="H30" s="224"/>
      <c r="I30" s="224"/>
      <c r="J30" s="224"/>
      <c r="K30" s="224"/>
      <c r="L30" s="221"/>
      <c r="M30" s="128"/>
      <c r="N30" s="129"/>
      <c r="O30" s="129"/>
      <c r="P30" s="129"/>
      <c r="Q30" s="88"/>
      <c r="R30" s="235" t="str">
        <f aca="false">IF(AND(ISTEXT(T30),ISTEXT(U30)),"",SUM(T30:U30)*'Indices PF'!$E$54)</f>
        <v/>
      </c>
      <c r="S30" s="227" t="str">
        <f aca="false">IF(OR(ISBLANK(N30),ISBLANK(O30)),"",  IF(M30="EI", IF((O30&lt;='Indices PF'!$D$7),   IF(('Funções Transações'!N30&lt;'Indices PF'!$E$10), 'Indices PF'!$E$7,   IF(('Funções Transações'!N30&lt;'Indices PF'!$F$10), 'Indices PF'!$F$7, 'Indices PF'!$G$7)),    IF((O30&lt;='Indices PF'!$D$8),    IF(('Funções Transações'!N30&lt;'Indices PF'!$E$10), 'Indices PF'!$E$8,    IF(('Funções Transações'!N30&lt;'Indices PF'!$F$10), 'Indices PF'!$F$8, 'Indices PF'!$G$8)),     IF((O30&gt;='Indices PF'!$D$9),     IF(('Funções Transações'!N30&lt;'Indices PF'!$E$10), 'Indices PF'!$E$9,     IF(('Funções Transações'!N30&lt;'Indices PF'!$F$10), 'Indices PF'!$F$9, 'Indices PF'!$G$9))))),   IF(M30="EQ", IF((O30&lt;='Indices PF'!$D$15),   IF(('Funções Transações'!N30&lt;'Indices PF'!$E$18), 'Indices PF'!$E$15,   IF(('Funções Transações'!N30&lt;'Indices PF'!$F$18), 'Indices PF'!$F$15, 'Indices PF'!$G$15)),    IF((O30&lt;='Indices PF'!$D$16),    IF(('Funções Transações'!N30&lt;'Indices PF'!$E$18), 'Indices PF'!$E$16,    IF(('Funções Transações'!N30&lt;'Indices PF'!$F$18), 'Indices PF'!$F$16, 'Indices PF'!$G$16)),     IF((O30&gt;='Indices PF'!$D$17),     IF(('Funções Transações'!N30&lt;'Indices PF'!$E$18), 'Indices PF'!$E$17,     IF(('Funções Transações'!N30&lt;'Indices PF'!$F$18), 'Indices PF'!$F$17, 'Indices PF'!$G$17))))),   IF(M30="EO", IF((O30&lt;='Indices PF'!$D$23),   IF(('Funções Transações'!N30&lt;'Indices PF'!$E$26), 'Indices PF'!$E$23,   IF(('Funções Transações'!N30&lt;'Indices PF'!$F$26), 'Indices PF'!$F$23, 'Indices PF'!$G$23)),    IF((O30&lt;='Indices PF'!$D$24),    IF(('Funções Transações'!N30&lt;'Indices PF'!$E$26), 'Indices PF'!$E$24,    IF(('Funções Transações'!N30&lt;'Indices PF'!$F$26), 'Indices PF'!$F$24, 'Indices PF'!$G$24)),     IF((O30&gt;='Indices PF'!$D$25),     IF(('Funções Transações'!N30&lt;'Indices PF'!$E$26), 'Indices PF'!$E$25,     IF(('Funções Transações'!N30&lt;'Indices PF'!$F$26), 'Indices PF'!$F$25, 'Indices PF'!$G$25)))))))))</f>
        <v/>
      </c>
      <c r="T30" s="228" t="str">
        <f aca="false">IF(OR(ISBLANK(N30),ISBLANK(O30)),"",  IF(M30="EI", IF((O30&lt;='Indices PF'!$D$7),   IF(('Funções Transações'!N30&lt;'Indices PF'!$E$10), N30*'Indices PF'!$J$7,   IF(('Funções Transações'!N30&lt;'Indices PF'!$F$10), N30*'Indices PF'!$K$7, N30*'Indices PF'!$L$7)),    IF((O30&lt;='Indices PF'!$D$8),    IF(('Funções Transações'!N30&lt;'Indices PF'!$E$10), N30*'Indices PF'!$J$8,    IF(('Funções Transações'!N30&lt;'Indices PF'!$F$10), N30*'Indices PF'!$K$8, N30*'Indices PF'!$L$8)),     IF((O30&gt;='Indices PF'!$D$9),     IF(('Funções Transações'!N30&lt;'Indices PF'!$E$10), N30*'Indices PF'!$J$9,     IF(('Funções Transações'!N30&lt;'Indices PF'!$F$10), N30*'Indices PF'!$K$9, N30*'Indices PF'!$L$9))))),   IF(M30="EQ", IF((O30&lt;='Indices PF'!$D$15),   IF(('Funções Transações'!N30&lt;'Indices PF'!$E$18), N30*'Indices PF'!$J$15,   IF(('Funções Transações'!N30&lt;'Indices PF'!$F$18), N30*'Indices PF'!$K$15, N30*'Indices PF'!$L$15)),    IF((O30&lt;='Indices PF'!$D$16),    IF(('Funções Transações'!N30&lt;'Indices PF'!$E$18), N30*'Indices PF'!$J$16,    IF(('Funções Transações'!N30&lt;'Indices PF'!$F$18), N30*'Indices PF'!$K$16, N30*'Indices PF'!$L$16)),     IF((O30&gt;='Indices PF'!$D$17),     IF(('Funções Transações'!N30&lt;'Indices PF'!$E$18), N30*'Indices PF'!$J$17,     IF(('Funções Transações'!N30&lt;'Indices PF'!$F$18), N30*'Indices PF'!$K$17, N30*'Indices PF'!$L$17))))),   IF(M30="EO", IF((O30&lt;='Indices PF'!$D$23),   IF(('Funções Transações'!N30&lt;'Indices PF'!$E$26), N30*'Indices PF'!$J$23,   IF(('Funções Transações'!N30&lt;'Indices PF'!$F$26), N30*'Indices PF'!$K$23, N30*'Indices PF'!$L$23)),    IF((O30&lt;='Indices PF'!$D$24),    IF(('Funções Transações'!N30&lt;'Indices PF'!$E$26), N30*'Indices PF'!$J$24,    IF(('Funções Transações'!N30&lt;'Indices PF'!$F$26), N30*'Indices PF'!$K$24, N30*'Indices PF'!$L$24)),     IF((O30&gt;='Indices PF'!$D$25),     IF(('Funções Transações'!N30&lt;'Indices PF'!$E$26), N30*'Indices PF'!$J$25,     IF(('Funções Transações'!N30&lt;'Indices PF'!$F$26), N30*'Indices PF'!$K$25, N30*'Indices PF'!$L$25)))))))))</f>
        <v/>
      </c>
      <c r="U30" s="229" t="str">
        <f aca="false">IF(OR(ISBLANK(P30),ISBLANK(Q30)),"",  IF((Q30&lt;='Indices PF'!$D$47),   IF(('Funções Transações'!P30&lt;'Indices PF'!$E$50), P30*'Indices PF'!$J$47,   IF(('Funções Transações'!P30&lt;'Indices PF'!$F$50), P30*'Indices PF'!$K$47, P30*'Indices PF'!$L$47)),    IF((Q30&lt;='Indices PF'!$D$48),    IF(('Funções Transações'!P30&lt;'Indices PF'!$E$50), P30*'Indices PF'!$J$48,    IF(('Funções Transações'!P30&lt;'Indices PF'!$F$50), P30*'Indices PF'!$K$48, P30*'Indices PF'!$L$48)),     IF((Q30&gt;='Indices PF'!$D$49),     IF(('Funções Transações'!P30&lt;'Indices PF'!$E$50), P30*'Indices PF'!$J$49,     IF(('Funções Transações'!P30&lt;'Indices PF'!$F$50), P30*'Indices PF'!$K$49, P30*'Indices PF'!$L$49))))))</f>
        <v/>
      </c>
      <c r="V30" s="230"/>
      <c r="W30" s="231"/>
      <c r="X30" s="231"/>
      <c r="Y30" s="232"/>
      <c r="Z30" s="128"/>
      <c r="AA30" s="88"/>
      <c r="AB30" s="233" t="str">
        <f aca="false">IF(ISBLANK(AA30),"",IF(Z30="YES",(AA30*(SUM(T30:U30))/100),""))</f>
        <v/>
      </c>
      <c r="AC30" s="126"/>
      <c r="AD30" s="126"/>
      <c r="AE30" s="126"/>
      <c r="AF30" s="154"/>
      <c r="AG30" s="154"/>
    </row>
    <row r="31" customFormat="false" ht="24.3" hidden="false" customHeight="true" outlineLevel="0" collapsed="false">
      <c r="A31" s="127"/>
      <c r="B31" s="111"/>
      <c r="C31" s="92"/>
      <c r="D31" s="173"/>
      <c r="E31" s="174"/>
      <c r="F31" s="174"/>
      <c r="G31" s="224"/>
      <c r="H31" s="224"/>
      <c r="I31" s="224"/>
      <c r="J31" s="224"/>
      <c r="K31" s="224"/>
      <c r="L31" s="221"/>
      <c r="M31" s="128"/>
      <c r="N31" s="129"/>
      <c r="O31" s="129"/>
      <c r="P31" s="129"/>
      <c r="Q31" s="88"/>
      <c r="R31" s="235" t="str">
        <f aca="false">IF(AND(ISTEXT(T31),ISTEXT(U31)),"",SUM(T31:U31)*'Indices PF'!$E$54)</f>
        <v/>
      </c>
      <c r="S31" s="227" t="str">
        <f aca="false">IF(OR(ISBLANK(N31),ISBLANK(O31)),"",  IF(M31="EI", IF((O31&lt;='Indices PF'!$D$7),   IF(('Funções Transações'!N31&lt;'Indices PF'!$E$10), 'Indices PF'!$E$7,   IF(('Funções Transações'!N31&lt;'Indices PF'!$F$10), 'Indices PF'!$F$7, 'Indices PF'!$G$7)),    IF((O31&lt;='Indices PF'!$D$8),    IF(('Funções Transações'!N31&lt;'Indices PF'!$E$10), 'Indices PF'!$E$8,    IF(('Funções Transações'!N31&lt;'Indices PF'!$F$10), 'Indices PF'!$F$8, 'Indices PF'!$G$8)),     IF((O31&gt;='Indices PF'!$D$9),     IF(('Funções Transações'!N31&lt;'Indices PF'!$E$10), 'Indices PF'!$E$9,     IF(('Funções Transações'!N31&lt;'Indices PF'!$F$10), 'Indices PF'!$F$9, 'Indices PF'!$G$9))))),   IF(M31="EQ", IF((O31&lt;='Indices PF'!$D$15),   IF(('Funções Transações'!N31&lt;'Indices PF'!$E$18), 'Indices PF'!$E$15,   IF(('Funções Transações'!N31&lt;'Indices PF'!$F$18), 'Indices PF'!$F$15, 'Indices PF'!$G$15)),    IF((O31&lt;='Indices PF'!$D$16),    IF(('Funções Transações'!N31&lt;'Indices PF'!$E$18), 'Indices PF'!$E$16,    IF(('Funções Transações'!N31&lt;'Indices PF'!$F$18), 'Indices PF'!$F$16, 'Indices PF'!$G$16)),     IF((O31&gt;='Indices PF'!$D$17),     IF(('Funções Transações'!N31&lt;'Indices PF'!$E$18), 'Indices PF'!$E$17,     IF(('Funções Transações'!N31&lt;'Indices PF'!$F$18), 'Indices PF'!$F$17, 'Indices PF'!$G$17))))),   IF(M31="EO", IF((O31&lt;='Indices PF'!$D$23),   IF(('Funções Transações'!N31&lt;'Indices PF'!$E$26), 'Indices PF'!$E$23,   IF(('Funções Transações'!N31&lt;'Indices PF'!$F$26), 'Indices PF'!$F$23, 'Indices PF'!$G$23)),    IF((O31&lt;='Indices PF'!$D$24),    IF(('Funções Transações'!N31&lt;'Indices PF'!$E$26), 'Indices PF'!$E$24,    IF(('Funções Transações'!N31&lt;'Indices PF'!$F$26), 'Indices PF'!$F$24, 'Indices PF'!$G$24)),     IF((O31&gt;='Indices PF'!$D$25),     IF(('Funções Transações'!N31&lt;'Indices PF'!$E$26), 'Indices PF'!$E$25,     IF(('Funções Transações'!N31&lt;'Indices PF'!$F$26), 'Indices PF'!$F$25, 'Indices PF'!$G$25)))))))))</f>
        <v/>
      </c>
      <c r="T31" s="228" t="str">
        <f aca="false">IF(OR(ISBLANK(N31),ISBLANK(O31)),"",  IF(M31="EI", IF((O31&lt;='Indices PF'!$D$7),   IF(('Funções Transações'!N31&lt;'Indices PF'!$E$10), N31*'Indices PF'!$J$7,   IF(('Funções Transações'!N31&lt;'Indices PF'!$F$10), N31*'Indices PF'!$K$7, N31*'Indices PF'!$L$7)),    IF((O31&lt;='Indices PF'!$D$8),    IF(('Funções Transações'!N31&lt;'Indices PF'!$E$10), N31*'Indices PF'!$J$8,    IF(('Funções Transações'!N31&lt;'Indices PF'!$F$10), N31*'Indices PF'!$K$8, N31*'Indices PF'!$L$8)),     IF((O31&gt;='Indices PF'!$D$9),     IF(('Funções Transações'!N31&lt;'Indices PF'!$E$10), N31*'Indices PF'!$J$9,     IF(('Funções Transações'!N31&lt;'Indices PF'!$F$10), N31*'Indices PF'!$K$9, N31*'Indices PF'!$L$9))))),   IF(M31="EQ", IF((O31&lt;='Indices PF'!$D$15),   IF(('Funções Transações'!N31&lt;'Indices PF'!$E$18), N31*'Indices PF'!$J$15,   IF(('Funções Transações'!N31&lt;'Indices PF'!$F$18), N31*'Indices PF'!$K$15, N31*'Indices PF'!$L$15)),    IF((O31&lt;='Indices PF'!$D$16),    IF(('Funções Transações'!N31&lt;'Indices PF'!$E$18), N31*'Indices PF'!$J$16,    IF(('Funções Transações'!N31&lt;'Indices PF'!$F$18), N31*'Indices PF'!$K$16, N31*'Indices PF'!$L$16)),     IF((O31&gt;='Indices PF'!$D$17),     IF(('Funções Transações'!N31&lt;'Indices PF'!$E$18), N31*'Indices PF'!$J$17,     IF(('Funções Transações'!N31&lt;'Indices PF'!$F$18), N31*'Indices PF'!$K$17, N31*'Indices PF'!$L$17))))),   IF(M31="EO", IF((O31&lt;='Indices PF'!$D$23),   IF(('Funções Transações'!N31&lt;'Indices PF'!$E$26), N31*'Indices PF'!$J$23,   IF(('Funções Transações'!N31&lt;'Indices PF'!$F$26), N31*'Indices PF'!$K$23, N31*'Indices PF'!$L$23)),    IF((O31&lt;='Indices PF'!$D$24),    IF(('Funções Transações'!N31&lt;'Indices PF'!$E$26), N31*'Indices PF'!$J$24,    IF(('Funções Transações'!N31&lt;'Indices PF'!$F$26), N31*'Indices PF'!$K$24, N31*'Indices PF'!$L$24)),     IF((O31&gt;='Indices PF'!$D$25),     IF(('Funções Transações'!N31&lt;'Indices PF'!$E$26), N31*'Indices PF'!$J$25,     IF(('Funções Transações'!N31&lt;'Indices PF'!$F$26), N31*'Indices PF'!$K$25, N31*'Indices PF'!$L$25)))))))))</f>
        <v/>
      </c>
      <c r="U31" s="229" t="str">
        <f aca="false">IF(OR(ISBLANK(P31),ISBLANK(Q31)),"",  IF((Q31&lt;='Indices PF'!$D$47),   IF(('Funções Transações'!P31&lt;'Indices PF'!$E$50), P31*'Indices PF'!$J$47,   IF(('Funções Transações'!P31&lt;'Indices PF'!$F$50), P31*'Indices PF'!$K$47, P31*'Indices PF'!$L$47)),    IF((Q31&lt;='Indices PF'!$D$48),    IF(('Funções Transações'!P31&lt;'Indices PF'!$E$50), P31*'Indices PF'!$J$48,    IF(('Funções Transações'!P31&lt;'Indices PF'!$F$50), P31*'Indices PF'!$K$48, P31*'Indices PF'!$L$48)),     IF((Q31&gt;='Indices PF'!$D$49),     IF(('Funções Transações'!P31&lt;'Indices PF'!$E$50), P31*'Indices PF'!$J$49,     IF(('Funções Transações'!P31&lt;'Indices PF'!$F$50), P31*'Indices PF'!$K$49, P31*'Indices PF'!$L$49))))))</f>
        <v/>
      </c>
      <c r="V31" s="230"/>
      <c r="W31" s="231"/>
      <c r="X31" s="231"/>
      <c r="Y31" s="232"/>
      <c r="Z31" s="128"/>
      <c r="AA31" s="88"/>
      <c r="AB31" s="233" t="str">
        <f aca="false">IF(ISBLANK(AA31),"",IF(Z31="YES",(AA31*(SUM(T31:U31))/100),""))</f>
        <v/>
      </c>
      <c r="AC31" s="126"/>
      <c r="AD31" s="126"/>
      <c r="AE31" s="126"/>
      <c r="AF31" s="154"/>
      <c r="AG31" s="154"/>
    </row>
    <row r="32" customFormat="false" ht="24.3" hidden="false" customHeight="true" outlineLevel="0" collapsed="false">
      <c r="A32" s="127"/>
      <c r="B32" s="111"/>
      <c r="C32" s="92"/>
      <c r="D32" s="173"/>
      <c r="E32" s="174"/>
      <c r="F32" s="174"/>
      <c r="G32" s="224"/>
      <c r="H32" s="224"/>
      <c r="I32" s="224"/>
      <c r="J32" s="224"/>
      <c r="K32" s="224"/>
      <c r="L32" s="221"/>
      <c r="M32" s="128"/>
      <c r="N32" s="129"/>
      <c r="O32" s="129"/>
      <c r="P32" s="129"/>
      <c r="Q32" s="88"/>
      <c r="R32" s="235" t="str">
        <f aca="false">IF(AND(ISTEXT(T32),ISTEXT(U32)),"",SUM(T32:U32)*'Indices PF'!$E$54)</f>
        <v/>
      </c>
      <c r="S32" s="227" t="str">
        <f aca="false">IF(OR(ISBLANK(N32),ISBLANK(O32)),"",  IF(M32="EI", IF((O32&lt;='Indices PF'!$D$7),   IF(('Funções Transações'!N32&lt;'Indices PF'!$E$10), 'Indices PF'!$E$7,   IF(('Funções Transações'!N32&lt;'Indices PF'!$F$10), 'Indices PF'!$F$7, 'Indices PF'!$G$7)),    IF((O32&lt;='Indices PF'!$D$8),    IF(('Funções Transações'!N32&lt;'Indices PF'!$E$10), 'Indices PF'!$E$8,    IF(('Funções Transações'!N32&lt;'Indices PF'!$F$10), 'Indices PF'!$F$8, 'Indices PF'!$G$8)),     IF((O32&gt;='Indices PF'!$D$9),     IF(('Funções Transações'!N32&lt;'Indices PF'!$E$10), 'Indices PF'!$E$9,     IF(('Funções Transações'!N32&lt;'Indices PF'!$F$10), 'Indices PF'!$F$9, 'Indices PF'!$G$9))))),   IF(M32="EQ", IF((O32&lt;='Indices PF'!$D$15),   IF(('Funções Transações'!N32&lt;'Indices PF'!$E$18), 'Indices PF'!$E$15,   IF(('Funções Transações'!N32&lt;'Indices PF'!$F$18), 'Indices PF'!$F$15, 'Indices PF'!$G$15)),    IF((O32&lt;='Indices PF'!$D$16),    IF(('Funções Transações'!N32&lt;'Indices PF'!$E$18), 'Indices PF'!$E$16,    IF(('Funções Transações'!N32&lt;'Indices PF'!$F$18), 'Indices PF'!$F$16, 'Indices PF'!$G$16)),     IF((O32&gt;='Indices PF'!$D$17),     IF(('Funções Transações'!N32&lt;'Indices PF'!$E$18), 'Indices PF'!$E$17,     IF(('Funções Transações'!N32&lt;'Indices PF'!$F$18), 'Indices PF'!$F$17, 'Indices PF'!$G$17))))),   IF(M32="EO", IF((O32&lt;='Indices PF'!$D$23),   IF(('Funções Transações'!N32&lt;'Indices PF'!$E$26), 'Indices PF'!$E$23,   IF(('Funções Transações'!N32&lt;'Indices PF'!$F$26), 'Indices PF'!$F$23, 'Indices PF'!$G$23)),    IF((O32&lt;='Indices PF'!$D$24),    IF(('Funções Transações'!N32&lt;'Indices PF'!$E$26), 'Indices PF'!$E$24,    IF(('Funções Transações'!N32&lt;'Indices PF'!$F$26), 'Indices PF'!$F$24, 'Indices PF'!$G$24)),     IF((O32&gt;='Indices PF'!$D$25),     IF(('Funções Transações'!N32&lt;'Indices PF'!$E$26), 'Indices PF'!$E$25,     IF(('Funções Transações'!N32&lt;'Indices PF'!$F$26), 'Indices PF'!$F$25, 'Indices PF'!$G$25)))))))))</f>
        <v/>
      </c>
      <c r="T32" s="228" t="str">
        <f aca="false">IF(OR(ISBLANK(N32),ISBLANK(O32)),"",  IF(M32="EI", IF((O32&lt;='Indices PF'!$D$7),   IF(('Funções Transações'!N32&lt;'Indices PF'!$E$10), N32*'Indices PF'!$J$7,   IF(('Funções Transações'!N32&lt;'Indices PF'!$F$10), N32*'Indices PF'!$K$7, N32*'Indices PF'!$L$7)),    IF((O32&lt;='Indices PF'!$D$8),    IF(('Funções Transações'!N32&lt;'Indices PF'!$E$10), N32*'Indices PF'!$J$8,    IF(('Funções Transações'!N32&lt;'Indices PF'!$F$10), N32*'Indices PF'!$K$8, N32*'Indices PF'!$L$8)),     IF((O32&gt;='Indices PF'!$D$9),     IF(('Funções Transações'!N32&lt;'Indices PF'!$E$10), N32*'Indices PF'!$J$9,     IF(('Funções Transações'!N32&lt;'Indices PF'!$F$10), N32*'Indices PF'!$K$9, N32*'Indices PF'!$L$9))))),   IF(M32="EQ", IF((O32&lt;='Indices PF'!$D$15),   IF(('Funções Transações'!N32&lt;'Indices PF'!$E$18), N32*'Indices PF'!$J$15,   IF(('Funções Transações'!N32&lt;'Indices PF'!$F$18), N32*'Indices PF'!$K$15, N32*'Indices PF'!$L$15)),    IF((O32&lt;='Indices PF'!$D$16),    IF(('Funções Transações'!N32&lt;'Indices PF'!$E$18), N32*'Indices PF'!$J$16,    IF(('Funções Transações'!N32&lt;'Indices PF'!$F$18), N32*'Indices PF'!$K$16, N32*'Indices PF'!$L$16)),     IF((O32&gt;='Indices PF'!$D$17),     IF(('Funções Transações'!N32&lt;'Indices PF'!$E$18), N32*'Indices PF'!$J$17,     IF(('Funções Transações'!N32&lt;'Indices PF'!$F$18), N32*'Indices PF'!$K$17, N32*'Indices PF'!$L$17))))),   IF(M32="EO", IF((O32&lt;='Indices PF'!$D$23),   IF(('Funções Transações'!N32&lt;'Indices PF'!$E$26), N32*'Indices PF'!$J$23,   IF(('Funções Transações'!N32&lt;'Indices PF'!$F$26), N32*'Indices PF'!$K$23, N32*'Indices PF'!$L$23)),    IF((O32&lt;='Indices PF'!$D$24),    IF(('Funções Transações'!N32&lt;'Indices PF'!$E$26), N32*'Indices PF'!$J$24,    IF(('Funções Transações'!N32&lt;'Indices PF'!$F$26), N32*'Indices PF'!$K$24, N32*'Indices PF'!$L$24)),     IF((O32&gt;='Indices PF'!$D$25),     IF(('Funções Transações'!N32&lt;'Indices PF'!$E$26), N32*'Indices PF'!$J$25,     IF(('Funções Transações'!N32&lt;'Indices PF'!$F$26), N32*'Indices PF'!$K$25, N32*'Indices PF'!$L$25)))))))))</f>
        <v/>
      </c>
      <c r="U32" s="229" t="str">
        <f aca="false">IF(OR(ISBLANK(P32),ISBLANK(Q32)),"",  IF((Q32&lt;='Indices PF'!$D$47),   IF(('Funções Transações'!P32&lt;'Indices PF'!$E$50), P32*'Indices PF'!$J$47,   IF(('Funções Transações'!P32&lt;'Indices PF'!$F$50), P32*'Indices PF'!$K$47, P32*'Indices PF'!$L$47)),    IF((Q32&lt;='Indices PF'!$D$48),    IF(('Funções Transações'!P32&lt;'Indices PF'!$E$50), P32*'Indices PF'!$J$48,    IF(('Funções Transações'!P32&lt;'Indices PF'!$F$50), P32*'Indices PF'!$K$48, P32*'Indices PF'!$L$48)),     IF((Q32&gt;='Indices PF'!$D$49),     IF(('Funções Transações'!P32&lt;'Indices PF'!$E$50), P32*'Indices PF'!$J$49,     IF(('Funções Transações'!P32&lt;'Indices PF'!$F$50), P32*'Indices PF'!$K$49, P32*'Indices PF'!$L$49))))))</f>
        <v/>
      </c>
      <c r="V32" s="230"/>
      <c r="W32" s="231"/>
      <c r="X32" s="231"/>
      <c r="Y32" s="232"/>
      <c r="Z32" s="128"/>
      <c r="AA32" s="88"/>
      <c r="AB32" s="233" t="str">
        <f aca="false">IF(ISBLANK(AA32),"",IF(Z32="YES",(AA32*(SUM(T32:U32))/100),""))</f>
        <v/>
      </c>
      <c r="AC32" s="126"/>
      <c r="AD32" s="126"/>
      <c r="AE32" s="126"/>
      <c r="AF32" s="154"/>
      <c r="AG32" s="154"/>
    </row>
    <row r="33" customFormat="false" ht="24.3" hidden="false" customHeight="true" outlineLevel="0" collapsed="false">
      <c r="A33" s="127"/>
      <c r="B33" s="111"/>
      <c r="C33" s="92"/>
      <c r="D33" s="173"/>
      <c r="E33" s="174"/>
      <c r="F33" s="174"/>
      <c r="G33" s="224"/>
      <c r="H33" s="224"/>
      <c r="I33" s="224"/>
      <c r="J33" s="224"/>
      <c r="K33" s="224"/>
      <c r="L33" s="221"/>
      <c r="M33" s="128"/>
      <c r="N33" s="129"/>
      <c r="O33" s="129"/>
      <c r="P33" s="129"/>
      <c r="Q33" s="88"/>
      <c r="R33" s="235" t="str">
        <f aca="false">IF(AND(ISTEXT(T33),ISTEXT(U33)),"",SUM(T33:U33)*'Indices PF'!$E$54)</f>
        <v/>
      </c>
      <c r="S33" s="227" t="str">
        <f aca="false">IF(OR(ISBLANK(N33),ISBLANK(O33)),"",  IF(M33="EI", IF((O33&lt;='Indices PF'!$D$7),   IF(('Funções Transações'!N33&lt;'Indices PF'!$E$10), 'Indices PF'!$E$7,   IF(('Funções Transações'!N33&lt;'Indices PF'!$F$10), 'Indices PF'!$F$7, 'Indices PF'!$G$7)),    IF((O33&lt;='Indices PF'!$D$8),    IF(('Funções Transações'!N33&lt;'Indices PF'!$E$10), 'Indices PF'!$E$8,    IF(('Funções Transações'!N33&lt;'Indices PF'!$F$10), 'Indices PF'!$F$8, 'Indices PF'!$G$8)),     IF((O33&gt;='Indices PF'!$D$9),     IF(('Funções Transações'!N33&lt;'Indices PF'!$E$10), 'Indices PF'!$E$9,     IF(('Funções Transações'!N33&lt;'Indices PF'!$F$10), 'Indices PF'!$F$9, 'Indices PF'!$G$9))))),   IF(M33="EQ", IF((O33&lt;='Indices PF'!$D$15),   IF(('Funções Transações'!N33&lt;'Indices PF'!$E$18), 'Indices PF'!$E$15,   IF(('Funções Transações'!N33&lt;'Indices PF'!$F$18), 'Indices PF'!$F$15, 'Indices PF'!$G$15)),    IF((O33&lt;='Indices PF'!$D$16),    IF(('Funções Transações'!N33&lt;'Indices PF'!$E$18), 'Indices PF'!$E$16,    IF(('Funções Transações'!N33&lt;'Indices PF'!$F$18), 'Indices PF'!$F$16, 'Indices PF'!$G$16)),     IF((O33&gt;='Indices PF'!$D$17),     IF(('Funções Transações'!N33&lt;'Indices PF'!$E$18), 'Indices PF'!$E$17,     IF(('Funções Transações'!N33&lt;'Indices PF'!$F$18), 'Indices PF'!$F$17, 'Indices PF'!$G$17))))),   IF(M33="EO", IF((O33&lt;='Indices PF'!$D$23),   IF(('Funções Transações'!N33&lt;'Indices PF'!$E$26), 'Indices PF'!$E$23,   IF(('Funções Transações'!N33&lt;'Indices PF'!$F$26), 'Indices PF'!$F$23, 'Indices PF'!$G$23)),    IF((O33&lt;='Indices PF'!$D$24),    IF(('Funções Transações'!N33&lt;'Indices PF'!$E$26), 'Indices PF'!$E$24,    IF(('Funções Transações'!N33&lt;'Indices PF'!$F$26), 'Indices PF'!$F$24, 'Indices PF'!$G$24)),     IF((O33&gt;='Indices PF'!$D$25),     IF(('Funções Transações'!N33&lt;'Indices PF'!$E$26), 'Indices PF'!$E$25,     IF(('Funções Transações'!N33&lt;'Indices PF'!$F$26), 'Indices PF'!$F$25, 'Indices PF'!$G$25)))))))))</f>
        <v/>
      </c>
      <c r="T33" s="228" t="str">
        <f aca="false">IF(OR(ISBLANK(N33),ISBLANK(O33)),"",  IF(M33="EI", IF((O33&lt;='Indices PF'!$D$7),   IF(('Funções Transações'!N33&lt;'Indices PF'!$E$10), N33*'Indices PF'!$J$7,   IF(('Funções Transações'!N33&lt;'Indices PF'!$F$10), N33*'Indices PF'!$K$7, N33*'Indices PF'!$L$7)),    IF((O33&lt;='Indices PF'!$D$8),    IF(('Funções Transações'!N33&lt;'Indices PF'!$E$10), N33*'Indices PF'!$J$8,    IF(('Funções Transações'!N33&lt;'Indices PF'!$F$10), N33*'Indices PF'!$K$8, N33*'Indices PF'!$L$8)),     IF((O33&gt;='Indices PF'!$D$9),     IF(('Funções Transações'!N33&lt;'Indices PF'!$E$10), N33*'Indices PF'!$J$9,     IF(('Funções Transações'!N33&lt;'Indices PF'!$F$10), N33*'Indices PF'!$K$9, N33*'Indices PF'!$L$9))))),   IF(M33="EQ", IF((O33&lt;='Indices PF'!$D$15),   IF(('Funções Transações'!N33&lt;'Indices PF'!$E$18), N33*'Indices PF'!$J$15,   IF(('Funções Transações'!N33&lt;'Indices PF'!$F$18), N33*'Indices PF'!$K$15, N33*'Indices PF'!$L$15)),    IF((O33&lt;='Indices PF'!$D$16),    IF(('Funções Transações'!N33&lt;'Indices PF'!$E$18), N33*'Indices PF'!$J$16,    IF(('Funções Transações'!N33&lt;'Indices PF'!$F$18), N33*'Indices PF'!$K$16, N33*'Indices PF'!$L$16)),     IF((O33&gt;='Indices PF'!$D$17),     IF(('Funções Transações'!N33&lt;'Indices PF'!$E$18), N33*'Indices PF'!$J$17,     IF(('Funções Transações'!N33&lt;'Indices PF'!$F$18), N33*'Indices PF'!$K$17, N33*'Indices PF'!$L$17))))),   IF(M33="EO", IF((O33&lt;='Indices PF'!$D$23),   IF(('Funções Transações'!N33&lt;'Indices PF'!$E$26), N33*'Indices PF'!$J$23,   IF(('Funções Transações'!N33&lt;'Indices PF'!$F$26), N33*'Indices PF'!$K$23, N33*'Indices PF'!$L$23)),    IF((O33&lt;='Indices PF'!$D$24),    IF(('Funções Transações'!N33&lt;'Indices PF'!$E$26), N33*'Indices PF'!$J$24,    IF(('Funções Transações'!N33&lt;'Indices PF'!$F$26), N33*'Indices PF'!$K$24, N33*'Indices PF'!$L$24)),     IF((O33&gt;='Indices PF'!$D$25),     IF(('Funções Transações'!N33&lt;'Indices PF'!$E$26), N33*'Indices PF'!$J$25,     IF(('Funções Transações'!N33&lt;'Indices PF'!$F$26), N33*'Indices PF'!$K$25, N33*'Indices PF'!$L$25)))))))))</f>
        <v/>
      </c>
      <c r="U33" s="229" t="str">
        <f aca="false">IF(OR(ISBLANK(P33),ISBLANK(Q33)),"",  IF((Q33&lt;='Indices PF'!$D$47),   IF(('Funções Transações'!P33&lt;'Indices PF'!$E$50), P33*'Indices PF'!$J$47,   IF(('Funções Transações'!P33&lt;'Indices PF'!$F$50), P33*'Indices PF'!$K$47, P33*'Indices PF'!$L$47)),    IF((Q33&lt;='Indices PF'!$D$48),    IF(('Funções Transações'!P33&lt;'Indices PF'!$E$50), P33*'Indices PF'!$J$48,    IF(('Funções Transações'!P33&lt;'Indices PF'!$F$50), P33*'Indices PF'!$K$48, P33*'Indices PF'!$L$48)),     IF((Q33&gt;='Indices PF'!$D$49),     IF(('Funções Transações'!P33&lt;'Indices PF'!$E$50), P33*'Indices PF'!$J$49,     IF(('Funções Transações'!P33&lt;'Indices PF'!$F$50), P33*'Indices PF'!$K$49, P33*'Indices PF'!$L$49))))))</f>
        <v/>
      </c>
      <c r="V33" s="230"/>
      <c r="W33" s="231"/>
      <c r="X33" s="231"/>
      <c r="Y33" s="232"/>
      <c r="Z33" s="128"/>
      <c r="AA33" s="88"/>
      <c r="AB33" s="233" t="str">
        <f aca="false">IF(ISBLANK(AA33),"",IF(Z33="YES",(AA33*(SUM(T33:U33))/100),""))</f>
        <v/>
      </c>
      <c r="AC33" s="126"/>
      <c r="AD33" s="126"/>
      <c r="AE33" s="126"/>
      <c r="AF33" s="154"/>
      <c r="AG33" s="154"/>
    </row>
    <row r="34" customFormat="false" ht="24.3" hidden="false" customHeight="true" outlineLevel="0" collapsed="false">
      <c r="A34" s="127"/>
      <c r="B34" s="111"/>
      <c r="C34" s="92"/>
      <c r="D34" s="173"/>
      <c r="E34" s="174"/>
      <c r="F34" s="174"/>
      <c r="G34" s="224"/>
      <c r="H34" s="224"/>
      <c r="I34" s="224"/>
      <c r="J34" s="224"/>
      <c r="K34" s="224"/>
      <c r="L34" s="221"/>
      <c r="M34" s="128"/>
      <c r="N34" s="129"/>
      <c r="O34" s="129"/>
      <c r="P34" s="129"/>
      <c r="Q34" s="88"/>
      <c r="R34" s="235" t="str">
        <f aca="false">IF(AND(ISTEXT(T34),ISTEXT(U34)),"",SUM(T34:U34)*'Indices PF'!$E$54)</f>
        <v/>
      </c>
      <c r="S34" s="227" t="str">
        <f aca="false">IF(OR(ISBLANK(N34),ISBLANK(O34)),"",  IF(M34="EI", IF((O34&lt;='Indices PF'!$D$7),   IF(('Funções Transações'!N34&lt;'Indices PF'!$E$10), 'Indices PF'!$E$7,   IF(('Funções Transações'!N34&lt;'Indices PF'!$F$10), 'Indices PF'!$F$7, 'Indices PF'!$G$7)),    IF((O34&lt;='Indices PF'!$D$8),    IF(('Funções Transações'!N34&lt;'Indices PF'!$E$10), 'Indices PF'!$E$8,    IF(('Funções Transações'!N34&lt;'Indices PF'!$F$10), 'Indices PF'!$F$8, 'Indices PF'!$G$8)),     IF((O34&gt;='Indices PF'!$D$9),     IF(('Funções Transações'!N34&lt;'Indices PF'!$E$10), 'Indices PF'!$E$9,     IF(('Funções Transações'!N34&lt;'Indices PF'!$F$10), 'Indices PF'!$F$9, 'Indices PF'!$G$9))))),   IF(M34="EQ", IF((O34&lt;='Indices PF'!$D$15),   IF(('Funções Transações'!N34&lt;'Indices PF'!$E$18), 'Indices PF'!$E$15,   IF(('Funções Transações'!N34&lt;'Indices PF'!$F$18), 'Indices PF'!$F$15, 'Indices PF'!$G$15)),    IF((O34&lt;='Indices PF'!$D$16),    IF(('Funções Transações'!N34&lt;'Indices PF'!$E$18), 'Indices PF'!$E$16,    IF(('Funções Transações'!N34&lt;'Indices PF'!$F$18), 'Indices PF'!$F$16, 'Indices PF'!$G$16)),     IF((O34&gt;='Indices PF'!$D$17),     IF(('Funções Transações'!N34&lt;'Indices PF'!$E$18), 'Indices PF'!$E$17,     IF(('Funções Transações'!N34&lt;'Indices PF'!$F$18), 'Indices PF'!$F$17, 'Indices PF'!$G$17))))),   IF(M34="EO", IF((O34&lt;='Indices PF'!$D$23),   IF(('Funções Transações'!N34&lt;'Indices PF'!$E$26), 'Indices PF'!$E$23,   IF(('Funções Transações'!N34&lt;'Indices PF'!$F$26), 'Indices PF'!$F$23, 'Indices PF'!$G$23)),    IF((O34&lt;='Indices PF'!$D$24),    IF(('Funções Transações'!N34&lt;'Indices PF'!$E$26), 'Indices PF'!$E$24,    IF(('Funções Transações'!N34&lt;'Indices PF'!$F$26), 'Indices PF'!$F$24, 'Indices PF'!$G$24)),     IF((O34&gt;='Indices PF'!$D$25),     IF(('Funções Transações'!N34&lt;'Indices PF'!$E$26), 'Indices PF'!$E$25,     IF(('Funções Transações'!N34&lt;'Indices PF'!$F$26), 'Indices PF'!$F$25, 'Indices PF'!$G$25)))))))))</f>
        <v/>
      </c>
      <c r="T34" s="228" t="str">
        <f aca="false">IF(OR(ISBLANK(N34),ISBLANK(O34)),"",  IF(M34="EI", IF((O34&lt;='Indices PF'!$D$7),   IF(('Funções Transações'!N34&lt;'Indices PF'!$E$10), N34*'Indices PF'!$J$7,   IF(('Funções Transações'!N34&lt;'Indices PF'!$F$10), N34*'Indices PF'!$K$7, N34*'Indices PF'!$L$7)),    IF((O34&lt;='Indices PF'!$D$8),    IF(('Funções Transações'!N34&lt;'Indices PF'!$E$10), N34*'Indices PF'!$J$8,    IF(('Funções Transações'!N34&lt;'Indices PF'!$F$10), N34*'Indices PF'!$K$8, N34*'Indices PF'!$L$8)),     IF((O34&gt;='Indices PF'!$D$9),     IF(('Funções Transações'!N34&lt;'Indices PF'!$E$10), N34*'Indices PF'!$J$9,     IF(('Funções Transações'!N34&lt;'Indices PF'!$F$10), N34*'Indices PF'!$K$9, N34*'Indices PF'!$L$9))))),   IF(M34="EQ", IF((O34&lt;='Indices PF'!$D$15),   IF(('Funções Transações'!N34&lt;'Indices PF'!$E$18), N34*'Indices PF'!$J$15,   IF(('Funções Transações'!N34&lt;'Indices PF'!$F$18), N34*'Indices PF'!$K$15, N34*'Indices PF'!$L$15)),    IF((O34&lt;='Indices PF'!$D$16),    IF(('Funções Transações'!N34&lt;'Indices PF'!$E$18), N34*'Indices PF'!$J$16,    IF(('Funções Transações'!N34&lt;'Indices PF'!$F$18), N34*'Indices PF'!$K$16, N34*'Indices PF'!$L$16)),     IF((O34&gt;='Indices PF'!$D$17),     IF(('Funções Transações'!N34&lt;'Indices PF'!$E$18), N34*'Indices PF'!$J$17,     IF(('Funções Transações'!N34&lt;'Indices PF'!$F$18), N34*'Indices PF'!$K$17, N34*'Indices PF'!$L$17))))),   IF(M34="EO", IF((O34&lt;='Indices PF'!$D$23),   IF(('Funções Transações'!N34&lt;'Indices PF'!$E$26), N34*'Indices PF'!$J$23,   IF(('Funções Transações'!N34&lt;'Indices PF'!$F$26), N34*'Indices PF'!$K$23, N34*'Indices PF'!$L$23)),    IF((O34&lt;='Indices PF'!$D$24),    IF(('Funções Transações'!N34&lt;'Indices PF'!$E$26), N34*'Indices PF'!$J$24,    IF(('Funções Transações'!N34&lt;'Indices PF'!$F$26), N34*'Indices PF'!$K$24, N34*'Indices PF'!$L$24)),     IF((O34&gt;='Indices PF'!$D$25),     IF(('Funções Transações'!N34&lt;'Indices PF'!$E$26), N34*'Indices PF'!$J$25,     IF(('Funções Transações'!N34&lt;'Indices PF'!$F$26), N34*'Indices PF'!$K$25, N34*'Indices PF'!$L$25)))))))))</f>
        <v/>
      </c>
      <c r="U34" s="229" t="str">
        <f aca="false">IF(OR(ISBLANK(P34),ISBLANK(Q34)),"",  IF((Q34&lt;='Indices PF'!$D$47),   IF(('Funções Transações'!P34&lt;'Indices PF'!$E$50), P34*'Indices PF'!$J$47,   IF(('Funções Transações'!P34&lt;'Indices PF'!$F$50), P34*'Indices PF'!$K$47, P34*'Indices PF'!$L$47)),    IF((Q34&lt;='Indices PF'!$D$48),    IF(('Funções Transações'!P34&lt;'Indices PF'!$E$50), P34*'Indices PF'!$J$48,    IF(('Funções Transações'!P34&lt;'Indices PF'!$F$50), P34*'Indices PF'!$K$48, P34*'Indices PF'!$L$48)),     IF((Q34&gt;='Indices PF'!$D$49),     IF(('Funções Transações'!P34&lt;'Indices PF'!$E$50), P34*'Indices PF'!$J$49,     IF(('Funções Transações'!P34&lt;'Indices PF'!$F$50), P34*'Indices PF'!$K$49, P34*'Indices PF'!$L$49))))))</f>
        <v/>
      </c>
      <c r="V34" s="230"/>
      <c r="W34" s="231"/>
      <c r="X34" s="231"/>
      <c r="Y34" s="232"/>
      <c r="Z34" s="128"/>
      <c r="AA34" s="88"/>
      <c r="AB34" s="233" t="str">
        <f aca="false">IF(ISBLANK(AA34),"",IF(Z34="YES",(AA34*(SUM(T34:U34))/100),""))</f>
        <v/>
      </c>
      <c r="AC34" s="126"/>
      <c r="AD34" s="126"/>
      <c r="AE34" s="126"/>
      <c r="AF34" s="154"/>
      <c r="AG34" s="154"/>
    </row>
    <row r="35" customFormat="false" ht="24.3" hidden="false" customHeight="true" outlineLevel="0" collapsed="false">
      <c r="A35" s="127"/>
      <c r="B35" s="111"/>
      <c r="C35" s="92"/>
      <c r="D35" s="173"/>
      <c r="E35" s="174"/>
      <c r="F35" s="174"/>
      <c r="G35" s="224"/>
      <c r="H35" s="224"/>
      <c r="I35" s="224"/>
      <c r="J35" s="224"/>
      <c r="K35" s="224"/>
      <c r="L35" s="221"/>
      <c r="M35" s="128"/>
      <c r="N35" s="129"/>
      <c r="O35" s="129"/>
      <c r="P35" s="129"/>
      <c r="Q35" s="88"/>
      <c r="R35" s="235" t="str">
        <f aca="false">IF(AND(ISTEXT(T35),ISTEXT(U35)),"",SUM(T35:U35)*'Indices PF'!$E$54)</f>
        <v/>
      </c>
      <c r="S35" s="227" t="str">
        <f aca="false">IF(OR(ISBLANK(N35),ISBLANK(O35)),"",  IF(M35="EI", IF((O35&lt;='Indices PF'!$D$7),   IF(('Funções Transações'!N35&lt;'Indices PF'!$E$10), 'Indices PF'!$E$7,   IF(('Funções Transações'!N35&lt;'Indices PF'!$F$10), 'Indices PF'!$F$7, 'Indices PF'!$G$7)),    IF((O35&lt;='Indices PF'!$D$8),    IF(('Funções Transações'!N35&lt;'Indices PF'!$E$10), 'Indices PF'!$E$8,    IF(('Funções Transações'!N35&lt;'Indices PF'!$F$10), 'Indices PF'!$F$8, 'Indices PF'!$G$8)),     IF((O35&gt;='Indices PF'!$D$9),     IF(('Funções Transações'!N35&lt;'Indices PF'!$E$10), 'Indices PF'!$E$9,     IF(('Funções Transações'!N35&lt;'Indices PF'!$F$10), 'Indices PF'!$F$9, 'Indices PF'!$G$9))))),   IF(M35="EQ", IF((O35&lt;='Indices PF'!$D$15),   IF(('Funções Transações'!N35&lt;'Indices PF'!$E$18), 'Indices PF'!$E$15,   IF(('Funções Transações'!N35&lt;'Indices PF'!$F$18), 'Indices PF'!$F$15, 'Indices PF'!$G$15)),    IF((O35&lt;='Indices PF'!$D$16),    IF(('Funções Transações'!N35&lt;'Indices PF'!$E$18), 'Indices PF'!$E$16,    IF(('Funções Transações'!N35&lt;'Indices PF'!$F$18), 'Indices PF'!$F$16, 'Indices PF'!$G$16)),     IF((O35&gt;='Indices PF'!$D$17),     IF(('Funções Transações'!N35&lt;'Indices PF'!$E$18), 'Indices PF'!$E$17,     IF(('Funções Transações'!N35&lt;'Indices PF'!$F$18), 'Indices PF'!$F$17, 'Indices PF'!$G$17))))),   IF(M35="EO", IF((O35&lt;='Indices PF'!$D$23),   IF(('Funções Transações'!N35&lt;'Indices PF'!$E$26), 'Indices PF'!$E$23,   IF(('Funções Transações'!N35&lt;'Indices PF'!$F$26), 'Indices PF'!$F$23, 'Indices PF'!$G$23)),    IF((O35&lt;='Indices PF'!$D$24),    IF(('Funções Transações'!N35&lt;'Indices PF'!$E$26), 'Indices PF'!$E$24,    IF(('Funções Transações'!N35&lt;'Indices PF'!$F$26), 'Indices PF'!$F$24, 'Indices PF'!$G$24)),     IF((O35&gt;='Indices PF'!$D$25),     IF(('Funções Transações'!N35&lt;'Indices PF'!$E$26), 'Indices PF'!$E$25,     IF(('Funções Transações'!N35&lt;'Indices PF'!$F$26), 'Indices PF'!$F$25, 'Indices PF'!$G$25)))))))))</f>
        <v/>
      </c>
      <c r="T35" s="228" t="str">
        <f aca="false">IF(OR(ISBLANK(N35),ISBLANK(O35)),"",  IF(M35="EI", IF((O35&lt;='Indices PF'!$D$7),   IF(('Funções Transações'!N35&lt;'Indices PF'!$E$10), N35*'Indices PF'!$J$7,   IF(('Funções Transações'!N35&lt;'Indices PF'!$F$10), N35*'Indices PF'!$K$7, N35*'Indices PF'!$L$7)),    IF((O35&lt;='Indices PF'!$D$8),    IF(('Funções Transações'!N35&lt;'Indices PF'!$E$10), N35*'Indices PF'!$J$8,    IF(('Funções Transações'!N35&lt;'Indices PF'!$F$10), N35*'Indices PF'!$K$8, N35*'Indices PF'!$L$8)),     IF((O35&gt;='Indices PF'!$D$9),     IF(('Funções Transações'!N35&lt;'Indices PF'!$E$10), N35*'Indices PF'!$J$9,     IF(('Funções Transações'!N35&lt;'Indices PF'!$F$10), N35*'Indices PF'!$K$9, N35*'Indices PF'!$L$9))))),   IF(M35="EQ", IF((O35&lt;='Indices PF'!$D$15),   IF(('Funções Transações'!N35&lt;'Indices PF'!$E$18), N35*'Indices PF'!$J$15,   IF(('Funções Transações'!N35&lt;'Indices PF'!$F$18), N35*'Indices PF'!$K$15, N35*'Indices PF'!$L$15)),    IF((O35&lt;='Indices PF'!$D$16),    IF(('Funções Transações'!N35&lt;'Indices PF'!$E$18), N35*'Indices PF'!$J$16,    IF(('Funções Transações'!N35&lt;'Indices PF'!$F$18), N35*'Indices PF'!$K$16, N35*'Indices PF'!$L$16)),     IF((O35&gt;='Indices PF'!$D$17),     IF(('Funções Transações'!N35&lt;'Indices PF'!$E$18), N35*'Indices PF'!$J$17,     IF(('Funções Transações'!N35&lt;'Indices PF'!$F$18), N35*'Indices PF'!$K$17, N35*'Indices PF'!$L$17))))),   IF(M35="EO", IF((O35&lt;='Indices PF'!$D$23),   IF(('Funções Transações'!N35&lt;'Indices PF'!$E$26), N35*'Indices PF'!$J$23,   IF(('Funções Transações'!N35&lt;'Indices PF'!$F$26), N35*'Indices PF'!$K$23, N35*'Indices PF'!$L$23)),    IF((O35&lt;='Indices PF'!$D$24),    IF(('Funções Transações'!N35&lt;'Indices PF'!$E$26), N35*'Indices PF'!$J$24,    IF(('Funções Transações'!N35&lt;'Indices PF'!$F$26), N35*'Indices PF'!$K$24, N35*'Indices PF'!$L$24)),     IF((O35&gt;='Indices PF'!$D$25),     IF(('Funções Transações'!N35&lt;'Indices PF'!$E$26), N35*'Indices PF'!$J$25,     IF(('Funções Transações'!N35&lt;'Indices PF'!$F$26), N35*'Indices PF'!$K$25, N35*'Indices PF'!$L$25)))))))))</f>
        <v/>
      </c>
      <c r="U35" s="229" t="str">
        <f aca="false">IF(OR(ISBLANK(P35),ISBLANK(Q35)),"",  IF((Q35&lt;='Indices PF'!$D$47),   IF(('Funções Transações'!P35&lt;'Indices PF'!$E$50), P35*'Indices PF'!$J$47,   IF(('Funções Transações'!P35&lt;'Indices PF'!$F$50), P35*'Indices PF'!$K$47, P35*'Indices PF'!$L$47)),    IF((Q35&lt;='Indices PF'!$D$48),    IF(('Funções Transações'!P35&lt;'Indices PF'!$E$50), P35*'Indices PF'!$J$48,    IF(('Funções Transações'!P35&lt;'Indices PF'!$F$50), P35*'Indices PF'!$K$48, P35*'Indices PF'!$L$48)),     IF((Q35&gt;='Indices PF'!$D$49),     IF(('Funções Transações'!P35&lt;'Indices PF'!$E$50), P35*'Indices PF'!$J$49,     IF(('Funções Transações'!P35&lt;'Indices PF'!$F$50), P35*'Indices PF'!$K$49, P35*'Indices PF'!$L$49))))))</f>
        <v/>
      </c>
      <c r="V35" s="230"/>
      <c r="W35" s="231"/>
      <c r="X35" s="231"/>
      <c r="Y35" s="232"/>
      <c r="Z35" s="128"/>
      <c r="AA35" s="88"/>
      <c r="AB35" s="233" t="str">
        <f aca="false">IF(ISBLANK(AA35),"",IF(Z35="YES",(AA35*(SUM(T35:U35))/100),""))</f>
        <v/>
      </c>
      <c r="AC35" s="126"/>
      <c r="AD35" s="88"/>
      <c r="AE35" s="126"/>
      <c r="AF35" s="154"/>
      <c r="AG35" s="154"/>
    </row>
    <row r="36" customFormat="false" ht="24.3" hidden="false" customHeight="true" outlineLevel="0" collapsed="false">
      <c r="A36" s="127"/>
      <c r="B36" s="111"/>
      <c r="C36" s="92"/>
      <c r="D36" s="173"/>
      <c r="E36" s="174"/>
      <c r="F36" s="174"/>
      <c r="G36" s="224"/>
      <c r="H36" s="224"/>
      <c r="I36" s="224"/>
      <c r="J36" s="224"/>
      <c r="K36" s="224"/>
      <c r="L36" s="221"/>
      <c r="M36" s="128"/>
      <c r="N36" s="129"/>
      <c r="O36" s="129"/>
      <c r="P36" s="129"/>
      <c r="Q36" s="88"/>
      <c r="R36" s="235" t="str">
        <f aca="false">IF(AND(ISTEXT(T36),ISTEXT(U36)),"",SUM(T36:U36)*'Indices PF'!$E$54)</f>
        <v/>
      </c>
      <c r="S36" s="227" t="str">
        <f aca="false">IF(OR(ISBLANK(N36),ISBLANK(O36)),"",  IF(M36="EI", IF((O36&lt;='Indices PF'!$D$7),   IF(('Funções Transações'!N36&lt;'Indices PF'!$E$10), 'Indices PF'!$E$7,   IF(('Funções Transações'!N36&lt;'Indices PF'!$F$10), 'Indices PF'!$F$7, 'Indices PF'!$G$7)),    IF((O36&lt;='Indices PF'!$D$8),    IF(('Funções Transações'!N36&lt;'Indices PF'!$E$10), 'Indices PF'!$E$8,    IF(('Funções Transações'!N36&lt;'Indices PF'!$F$10), 'Indices PF'!$F$8, 'Indices PF'!$G$8)),     IF((O36&gt;='Indices PF'!$D$9),     IF(('Funções Transações'!N36&lt;'Indices PF'!$E$10), 'Indices PF'!$E$9,     IF(('Funções Transações'!N36&lt;'Indices PF'!$F$10), 'Indices PF'!$F$9, 'Indices PF'!$G$9))))),   IF(M36="EQ", IF((O36&lt;='Indices PF'!$D$15),   IF(('Funções Transações'!N36&lt;'Indices PF'!$E$18), 'Indices PF'!$E$15,   IF(('Funções Transações'!N36&lt;'Indices PF'!$F$18), 'Indices PF'!$F$15, 'Indices PF'!$G$15)),    IF((O36&lt;='Indices PF'!$D$16),    IF(('Funções Transações'!N36&lt;'Indices PF'!$E$18), 'Indices PF'!$E$16,    IF(('Funções Transações'!N36&lt;'Indices PF'!$F$18), 'Indices PF'!$F$16, 'Indices PF'!$G$16)),     IF((O36&gt;='Indices PF'!$D$17),     IF(('Funções Transações'!N36&lt;'Indices PF'!$E$18), 'Indices PF'!$E$17,     IF(('Funções Transações'!N36&lt;'Indices PF'!$F$18), 'Indices PF'!$F$17, 'Indices PF'!$G$17))))),   IF(M36="EO", IF((O36&lt;='Indices PF'!$D$23),   IF(('Funções Transações'!N36&lt;'Indices PF'!$E$26), 'Indices PF'!$E$23,   IF(('Funções Transações'!N36&lt;'Indices PF'!$F$26), 'Indices PF'!$F$23, 'Indices PF'!$G$23)),    IF((O36&lt;='Indices PF'!$D$24),    IF(('Funções Transações'!N36&lt;'Indices PF'!$E$26), 'Indices PF'!$E$24,    IF(('Funções Transações'!N36&lt;'Indices PF'!$F$26), 'Indices PF'!$F$24, 'Indices PF'!$G$24)),     IF((O36&gt;='Indices PF'!$D$25),     IF(('Funções Transações'!N36&lt;'Indices PF'!$E$26), 'Indices PF'!$E$25,     IF(('Funções Transações'!N36&lt;'Indices PF'!$F$26), 'Indices PF'!$F$25, 'Indices PF'!$G$25)))))))))</f>
        <v/>
      </c>
      <c r="T36" s="228" t="str">
        <f aca="false">IF(OR(ISBLANK(N36),ISBLANK(O36)),"",  IF(M36="EI", IF((O36&lt;='Indices PF'!$D$7),   IF(('Funções Transações'!N36&lt;'Indices PF'!$E$10), N36*'Indices PF'!$J$7,   IF(('Funções Transações'!N36&lt;'Indices PF'!$F$10), N36*'Indices PF'!$K$7, N36*'Indices PF'!$L$7)),    IF((O36&lt;='Indices PF'!$D$8),    IF(('Funções Transações'!N36&lt;'Indices PF'!$E$10), N36*'Indices PF'!$J$8,    IF(('Funções Transações'!N36&lt;'Indices PF'!$F$10), N36*'Indices PF'!$K$8, N36*'Indices PF'!$L$8)),     IF((O36&gt;='Indices PF'!$D$9),     IF(('Funções Transações'!N36&lt;'Indices PF'!$E$10), N36*'Indices PF'!$J$9,     IF(('Funções Transações'!N36&lt;'Indices PF'!$F$10), N36*'Indices PF'!$K$9, N36*'Indices PF'!$L$9))))),   IF(M36="EQ", IF((O36&lt;='Indices PF'!$D$15),   IF(('Funções Transações'!N36&lt;'Indices PF'!$E$18), N36*'Indices PF'!$J$15,   IF(('Funções Transações'!N36&lt;'Indices PF'!$F$18), N36*'Indices PF'!$K$15, N36*'Indices PF'!$L$15)),    IF((O36&lt;='Indices PF'!$D$16),    IF(('Funções Transações'!N36&lt;'Indices PF'!$E$18), N36*'Indices PF'!$J$16,    IF(('Funções Transações'!N36&lt;'Indices PF'!$F$18), N36*'Indices PF'!$K$16, N36*'Indices PF'!$L$16)),     IF((O36&gt;='Indices PF'!$D$17),     IF(('Funções Transações'!N36&lt;'Indices PF'!$E$18), N36*'Indices PF'!$J$17,     IF(('Funções Transações'!N36&lt;'Indices PF'!$F$18), N36*'Indices PF'!$K$17, N36*'Indices PF'!$L$17))))),   IF(M36="EO", IF((O36&lt;='Indices PF'!$D$23),   IF(('Funções Transações'!N36&lt;'Indices PF'!$E$26), N36*'Indices PF'!$J$23,   IF(('Funções Transações'!N36&lt;'Indices PF'!$F$26), N36*'Indices PF'!$K$23, N36*'Indices PF'!$L$23)),    IF((O36&lt;='Indices PF'!$D$24),    IF(('Funções Transações'!N36&lt;'Indices PF'!$E$26), N36*'Indices PF'!$J$24,    IF(('Funções Transações'!N36&lt;'Indices PF'!$F$26), N36*'Indices PF'!$K$24, N36*'Indices PF'!$L$24)),     IF((O36&gt;='Indices PF'!$D$25),     IF(('Funções Transações'!N36&lt;'Indices PF'!$E$26), N36*'Indices PF'!$J$25,     IF(('Funções Transações'!N36&lt;'Indices PF'!$F$26), N36*'Indices PF'!$K$25, N36*'Indices PF'!$L$25)))))))))</f>
        <v/>
      </c>
      <c r="U36" s="229" t="str">
        <f aca="false">IF(OR(ISBLANK(P36),ISBLANK(Q36)),"",  IF((Q36&lt;='Indices PF'!$D$47),   IF(('Funções Transações'!P36&lt;'Indices PF'!$E$50), P36*'Indices PF'!$J$47,   IF(('Funções Transações'!P36&lt;'Indices PF'!$F$50), P36*'Indices PF'!$K$47, P36*'Indices PF'!$L$47)),    IF((Q36&lt;='Indices PF'!$D$48),    IF(('Funções Transações'!P36&lt;'Indices PF'!$E$50), P36*'Indices PF'!$J$48,    IF(('Funções Transações'!P36&lt;'Indices PF'!$F$50), P36*'Indices PF'!$K$48, P36*'Indices PF'!$L$48)),     IF((Q36&gt;='Indices PF'!$D$49),     IF(('Funções Transações'!P36&lt;'Indices PF'!$E$50), P36*'Indices PF'!$J$49,     IF(('Funções Transações'!P36&lt;'Indices PF'!$F$50), P36*'Indices PF'!$K$49, P36*'Indices PF'!$L$49))))))</f>
        <v/>
      </c>
      <c r="V36" s="230"/>
      <c r="W36" s="231"/>
      <c r="X36" s="231"/>
      <c r="Y36" s="232"/>
      <c r="Z36" s="128"/>
      <c r="AA36" s="88"/>
      <c r="AB36" s="233" t="str">
        <f aca="false">IF(ISBLANK(AA36),"",IF(Z36="YES",(AA36*(SUM(T36:U36))/100),""))</f>
        <v/>
      </c>
      <c r="AC36" s="126"/>
      <c r="AD36" s="88"/>
      <c r="AE36" s="126"/>
      <c r="AF36" s="154"/>
      <c r="AG36" s="154"/>
    </row>
    <row r="37" customFormat="false" ht="24.3" hidden="false" customHeight="true" outlineLevel="0" collapsed="false">
      <c r="A37" s="127"/>
      <c r="B37" s="111"/>
      <c r="C37" s="92"/>
      <c r="D37" s="173"/>
      <c r="E37" s="174"/>
      <c r="F37" s="174"/>
      <c r="G37" s="224"/>
      <c r="H37" s="224"/>
      <c r="I37" s="224"/>
      <c r="J37" s="224"/>
      <c r="K37" s="224"/>
      <c r="L37" s="221"/>
      <c r="M37" s="128"/>
      <c r="N37" s="129"/>
      <c r="O37" s="129"/>
      <c r="P37" s="129"/>
      <c r="Q37" s="88"/>
      <c r="R37" s="235" t="str">
        <f aca="false">IF(AND(ISTEXT(T37),ISTEXT(U37)),"",SUM(T37:U37)*'Indices PF'!$E$54)</f>
        <v/>
      </c>
      <c r="S37" s="227" t="str">
        <f aca="false">IF(OR(ISBLANK(N37),ISBLANK(O37)),"",  IF(M37="EI", IF((O37&lt;='Indices PF'!$D$7),   IF(('Funções Transações'!N37&lt;'Indices PF'!$E$10), 'Indices PF'!$E$7,   IF(('Funções Transações'!N37&lt;'Indices PF'!$F$10), 'Indices PF'!$F$7, 'Indices PF'!$G$7)),    IF((O37&lt;='Indices PF'!$D$8),    IF(('Funções Transações'!N37&lt;'Indices PF'!$E$10), 'Indices PF'!$E$8,    IF(('Funções Transações'!N37&lt;'Indices PF'!$F$10), 'Indices PF'!$F$8, 'Indices PF'!$G$8)),     IF((O37&gt;='Indices PF'!$D$9),     IF(('Funções Transações'!N37&lt;'Indices PF'!$E$10), 'Indices PF'!$E$9,     IF(('Funções Transações'!N37&lt;'Indices PF'!$F$10), 'Indices PF'!$F$9, 'Indices PF'!$G$9))))),   IF(M37="EQ", IF((O37&lt;='Indices PF'!$D$15),   IF(('Funções Transações'!N37&lt;'Indices PF'!$E$18), 'Indices PF'!$E$15,   IF(('Funções Transações'!N37&lt;'Indices PF'!$F$18), 'Indices PF'!$F$15, 'Indices PF'!$G$15)),    IF((O37&lt;='Indices PF'!$D$16),    IF(('Funções Transações'!N37&lt;'Indices PF'!$E$18), 'Indices PF'!$E$16,    IF(('Funções Transações'!N37&lt;'Indices PF'!$F$18), 'Indices PF'!$F$16, 'Indices PF'!$G$16)),     IF((O37&gt;='Indices PF'!$D$17),     IF(('Funções Transações'!N37&lt;'Indices PF'!$E$18), 'Indices PF'!$E$17,     IF(('Funções Transações'!N37&lt;'Indices PF'!$F$18), 'Indices PF'!$F$17, 'Indices PF'!$G$17))))),   IF(M37="EO", IF((O37&lt;='Indices PF'!$D$23),   IF(('Funções Transações'!N37&lt;'Indices PF'!$E$26), 'Indices PF'!$E$23,   IF(('Funções Transações'!N37&lt;'Indices PF'!$F$26), 'Indices PF'!$F$23, 'Indices PF'!$G$23)),    IF((O37&lt;='Indices PF'!$D$24),    IF(('Funções Transações'!N37&lt;'Indices PF'!$E$26), 'Indices PF'!$E$24,    IF(('Funções Transações'!N37&lt;'Indices PF'!$F$26), 'Indices PF'!$F$24, 'Indices PF'!$G$24)),     IF((O37&gt;='Indices PF'!$D$25),     IF(('Funções Transações'!N37&lt;'Indices PF'!$E$26), 'Indices PF'!$E$25,     IF(('Funções Transações'!N37&lt;'Indices PF'!$F$26), 'Indices PF'!$F$25, 'Indices PF'!$G$25)))))))))</f>
        <v/>
      </c>
      <c r="T37" s="228" t="str">
        <f aca="false">IF(OR(ISBLANK(N37),ISBLANK(O37)),"",  IF(M37="EI", IF((O37&lt;='Indices PF'!$D$7),   IF(('Funções Transações'!N37&lt;'Indices PF'!$E$10), N37*'Indices PF'!$J$7,   IF(('Funções Transações'!N37&lt;'Indices PF'!$F$10), N37*'Indices PF'!$K$7, N37*'Indices PF'!$L$7)),    IF((O37&lt;='Indices PF'!$D$8),    IF(('Funções Transações'!N37&lt;'Indices PF'!$E$10), N37*'Indices PF'!$J$8,    IF(('Funções Transações'!N37&lt;'Indices PF'!$F$10), N37*'Indices PF'!$K$8, N37*'Indices PF'!$L$8)),     IF((O37&gt;='Indices PF'!$D$9),     IF(('Funções Transações'!N37&lt;'Indices PF'!$E$10), N37*'Indices PF'!$J$9,     IF(('Funções Transações'!N37&lt;'Indices PF'!$F$10), N37*'Indices PF'!$K$9, N37*'Indices PF'!$L$9))))),   IF(M37="EQ", IF((O37&lt;='Indices PF'!$D$15),   IF(('Funções Transações'!N37&lt;'Indices PF'!$E$18), N37*'Indices PF'!$J$15,   IF(('Funções Transações'!N37&lt;'Indices PF'!$F$18), N37*'Indices PF'!$K$15, N37*'Indices PF'!$L$15)),    IF((O37&lt;='Indices PF'!$D$16),    IF(('Funções Transações'!N37&lt;'Indices PF'!$E$18), N37*'Indices PF'!$J$16,    IF(('Funções Transações'!N37&lt;'Indices PF'!$F$18), N37*'Indices PF'!$K$16, N37*'Indices PF'!$L$16)),     IF((O37&gt;='Indices PF'!$D$17),     IF(('Funções Transações'!N37&lt;'Indices PF'!$E$18), N37*'Indices PF'!$J$17,     IF(('Funções Transações'!N37&lt;'Indices PF'!$F$18), N37*'Indices PF'!$K$17, N37*'Indices PF'!$L$17))))),   IF(M37="EO", IF((O37&lt;='Indices PF'!$D$23),   IF(('Funções Transações'!N37&lt;'Indices PF'!$E$26), N37*'Indices PF'!$J$23,   IF(('Funções Transações'!N37&lt;'Indices PF'!$F$26), N37*'Indices PF'!$K$23, N37*'Indices PF'!$L$23)),    IF((O37&lt;='Indices PF'!$D$24),    IF(('Funções Transações'!N37&lt;'Indices PF'!$E$26), N37*'Indices PF'!$J$24,    IF(('Funções Transações'!N37&lt;'Indices PF'!$F$26), N37*'Indices PF'!$K$24, N37*'Indices PF'!$L$24)),     IF((O37&gt;='Indices PF'!$D$25),     IF(('Funções Transações'!N37&lt;'Indices PF'!$E$26), N37*'Indices PF'!$J$25,     IF(('Funções Transações'!N37&lt;'Indices PF'!$F$26), N37*'Indices PF'!$K$25, N37*'Indices PF'!$L$25)))))))))</f>
        <v/>
      </c>
      <c r="U37" s="229" t="str">
        <f aca="false">IF(OR(ISBLANK(P37),ISBLANK(Q37)),"",  IF((Q37&lt;='Indices PF'!$D$47),   IF(('Funções Transações'!P37&lt;'Indices PF'!$E$50), P37*'Indices PF'!$J$47,   IF(('Funções Transações'!P37&lt;'Indices PF'!$F$50), P37*'Indices PF'!$K$47, P37*'Indices PF'!$L$47)),    IF((Q37&lt;='Indices PF'!$D$48),    IF(('Funções Transações'!P37&lt;'Indices PF'!$E$50), P37*'Indices PF'!$J$48,    IF(('Funções Transações'!P37&lt;'Indices PF'!$F$50), P37*'Indices PF'!$K$48, P37*'Indices PF'!$L$48)),     IF((Q37&gt;='Indices PF'!$D$49),     IF(('Funções Transações'!P37&lt;'Indices PF'!$E$50), P37*'Indices PF'!$J$49,     IF(('Funções Transações'!P37&lt;'Indices PF'!$F$50), P37*'Indices PF'!$K$49, P37*'Indices PF'!$L$49))))))</f>
        <v/>
      </c>
      <c r="V37" s="230"/>
      <c r="W37" s="231"/>
      <c r="X37" s="231"/>
      <c r="Y37" s="232"/>
      <c r="Z37" s="128"/>
      <c r="AA37" s="88"/>
      <c r="AB37" s="233" t="str">
        <f aca="false">IF(ISBLANK(AA37),"",IF(Z37="YES",(AA37*(SUM(T37:U37))/100),""))</f>
        <v/>
      </c>
      <c r="AC37" s="126"/>
      <c r="AD37" s="88"/>
      <c r="AE37" s="126"/>
      <c r="AF37" s="154"/>
      <c r="AG37" s="154"/>
    </row>
    <row r="38" customFormat="false" ht="24.3" hidden="false" customHeight="true" outlineLevel="0" collapsed="false">
      <c r="A38" s="127"/>
      <c r="B38" s="111"/>
      <c r="C38" s="92"/>
      <c r="D38" s="173"/>
      <c r="E38" s="174"/>
      <c r="F38" s="174"/>
      <c r="G38" s="224"/>
      <c r="H38" s="224"/>
      <c r="I38" s="224"/>
      <c r="J38" s="224"/>
      <c r="K38" s="224"/>
      <c r="L38" s="221"/>
      <c r="M38" s="128"/>
      <c r="N38" s="129"/>
      <c r="O38" s="129"/>
      <c r="P38" s="129"/>
      <c r="Q38" s="88"/>
      <c r="R38" s="235" t="str">
        <f aca="false">IF(AND(ISTEXT(T38),ISTEXT(U38)),"",SUM(T38:U38)*'Indices PF'!$E$54)</f>
        <v/>
      </c>
      <c r="S38" s="227" t="str">
        <f aca="false">IF(OR(ISBLANK(N38),ISBLANK(O38)),"",  IF(M38="EI", IF((O38&lt;='Indices PF'!$D$7),   IF(('Funções Transações'!N38&lt;'Indices PF'!$E$10), 'Indices PF'!$E$7,   IF(('Funções Transações'!N38&lt;'Indices PF'!$F$10), 'Indices PF'!$F$7, 'Indices PF'!$G$7)),    IF((O38&lt;='Indices PF'!$D$8),    IF(('Funções Transações'!N38&lt;'Indices PF'!$E$10), 'Indices PF'!$E$8,    IF(('Funções Transações'!N38&lt;'Indices PF'!$F$10), 'Indices PF'!$F$8, 'Indices PF'!$G$8)),     IF((O38&gt;='Indices PF'!$D$9),     IF(('Funções Transações'!N38&lt;'Indices PF'!$E$10), 'Indices PF'!$E$9,     IF(('Funções Transações'!N38&lt;'Indices PF'!$F$10), 'Indices PF'!$F$9, 'Indices PF'!$G$9))))),   IF(M38="EQ", IF((O38&lt;='Indices PF'!$D$15),   IF(('Funções Transações'!N38&lt;'Indices PF'!$E$18), 'Indices PF'!$E$15,   IF(('Funções Transações'!N38&lt;'Indices PF'!$F$18), 'Indices PF'!$F$15, 'Indices PF'!$G$15)),    IF((O38&lt;='Indices PF'!$D$16),    IF(('Funções Transações'!N38&lt;'Indices PF'!$E$18), 'Indices PF'!$E$16,    IF(('Funções Transações'!N38&lt;'Indices PF'!$F$18), 'Indices PF'!$F$16, 'Indices PF'!$G$16)),     IF((O38&gt;='Indices PF'!$D$17),     IF(('Funções Transações'!N38&lt;'Indices PF'!$E$18), 'Indices PF'!$E$17,     IF(('Funções Transações'!N38&lt;'Indices PF'!$F$18), 'Indices PF'!$F$17, 'Indices PF'!$G$17))))),   IF(M38="EO", IF((O38&lt;='Indices PF'!$D$23),   IF(('Funções Transações'!N38&lt;'Indices PF'!$E$26), 'Indices PF'!$E$23,   IF(('Funções Transações'!N38&lt;'Indices PF'!$F$26), 'Indices PF'!$F$23, 'Indices PF'!$G$23)),    IF((O38&lt;='Indices PF'!$D$24),    IF(('Funções Transações'!N38&lt;'Indices PF'!$E$26), 'Indices PF'!$E$24,    IF(('Funções Transações'!N38&lt;'Indices PF'!$F$26), 'Indices PF'!$F$24, 'Indices PF'!$G$24)),     IF((O38&gt;='Indices PF'!$D$25),     IF(('Funções Transações'!N38&lt;'Indices PF'!$E$26), 'Indices PF'!$E$25,     IF(('Funções Transações'!N38&lt;'Indices PF'!$F$26), 'Indices PF'!$F$25, 'Indices PF'!$G$25)))))))))</f>
        <v/>
      </c>
      <c r="T38" s="228" t="str">
        <f aca="false">IF(OR(ISBLANK(N38),ISBLANK(O38)),"",  IF(M38="EI", IF((O38&lt;='Indices PF'!$D$7),   IF(('Funções Transações'!N38&lt;'Indices PF'!$E$10), N38*'Indices PF'!$J$7,   IF(('Funções Transações'!N38&lt;'Indices PF'!$F$10), N38*'Indices PF'!$K$7, N38*'Indices PF'!$L$7)),    IF((O38&lt;='Indices PF'!$D$8),    IF(('Funções Transações'!N38&lt;'Indices PF'!$E$10), N38*'Indices PF'!$J$8,    IF(('Funções Transações'!N38&lt;'Indices PF'!$F$10), N38*'Indices PF'!$K$8, N38*'Indices PF'!$L$8)),     IF((O38&gt;='Indices PF'!$D$9),     IF(('Funções Transações'!N38&lt;'Indices PF'!$E$10), N38*'Indices PF'!$J$9,     IF(('Funções Transações'!N38&lt;'Indices PF'!$F$10), N38*'Indices PF'!$K$9, N38*'Indices PF'!$L$9))))),   IF(M38="EQ", IF((O38&lt;='Indices PF'!$D$15),   IF(('Funções Transações'!N38&lt;'Indices PF'!$E$18), N38*'Indices PF'!$J$15,   IF(('Funções Transações'!N38&lt;'Indices PF'!$F$18), N38*'Indices PF'!$K$15, N38*'Indices PF'!$L$15)),    IF((O38&lt;='Indices PF'!$D$16),    IF(('Funções Transações'!N38&lt;'Indices PF'!$E$18), N38*'Indices PF'!$J$16,    IF(('Funções Transações'!N38&lt;'Indices PF'!$F$18), N38*'Indices PF'!$K$16, N38*'Indices PF'!$L$16)),     IF((O38&gt;='Indices PF'!$D$17),     IF(('Funções Transações'!N38&lt;'Indices PF'!$E$18), N38*'Indices PF'!$J$17,     IF(('Funções Transações'!N38&lt;'Indices PF'!$F$18), N38*'Indices PF'!$K$17, N38*'Indices PF'!$L$17))))),   IF(M38="EO", IF((O38&lt;='Indices PF'!$D$23),   IF(('Funções Transações'!N38&lt;'Indices PF'!$E$26), N38*'Indices PF'!$J$23,   IF(('Funções Transações'!N38&lt;'Indices PF'!$F$26), N38*'Indices PF'!$K$23, N38*'Indices PF'!$L$23)),    IF((O38&lt;='Indices PF'!$D$24),    IF(('Funções Transações'!N38&lt;'Indices PF'!$E$26), N38*'Indices PF'!$J$24,    IF(('Funções Transações'!N38&lt;'Indices PF'!$F$26), N38*'Indices PF'!$K$24, N38*'Indices PF'!$L$24)),     IF((O38&gt;='Indices PF'!$D$25),     IF(('Funções Transações'!N38&lt;'Indices PF'!$E$26), N38*'Indices PF'!$J$25,     IF(('Funções Transações'!N38&lt;'Indices PF'!$F$26), N38*'Indices PF'!$K$25, N38*'Indices PF'!$L$25)))))))))</f>
        <v/>
      </c>
      <c r="U38" s="229" t="str">
        <f aca="false">IF(OR(ISBLANK(P38),ISBLANK(Q38)),"",  IF((Q38&lt;='Indices PF'!$D$47),   IF(('Funções Transações'!P38&lt;'Indices PF'!$E$50), P38*'Indices PF'!$J$47,   IF(('Funções Transações'!P38&lt;'Indices PF'!$F$50), P38*'Indices PF'!$K$47, P38*'Indices PF'!$L$47)),    IF((Q38&lt;='Indices PF'!$D$48),    IF(('Funções Transações'!P38&lt;'Indices PF'!$E$50), P38*'Indices PF'!$J$48,    IF(('Funções Transações'!P38&lt;'Indices PF'!$F$50), P38*'Indices PF'!$K$48, P38*'Indices PF'!$L$48)),     IF((Q38&gt;='Indices PF'!$D$49),     IF(('Funções Transações'!P38&lt;'Indices PF'!$E$50), P38*'Indices PF'!$J$49,     IF(('Funções Transações'!P38&lt;'Indices PF'!$F$50), P38*'Indices PF'!$K$49, P38*'Indices PF'!$L$49))))))</f>
        <v/>
      </c>
      <c r="V38" s="230"/>
      <c r="W38" s="231"/>
      <c r="X38" s="231"/>
      <c r="Y38" s="232"/>
      <c r="Z38" s="128"/>
      <c r="AA38" s="88"/>
      <c r="AB38" s="233" t="str">
        <f aca="false">IF(ISBLANK(AA38),"",IF(Z38="YES",(AA38*(SUM(T38:U38))/100),""))</f>
        <v/>
      </c>
      <c r="AC38" s="126"/>
      <c r="AD38" s="88"/>
      <c r="AE38" s="126"/>
      <c r="AF38" s="154"/>
      <c r="AG38" s="154"/>
    </row>
    <row r="39" customFormat="false" ht="24.3" hidden="false" customHeight="true" outlineLevel="0" collapsed="false">
      <c r="A39" s="127"/>
      <c r="B39" s="111"/>
      <c r="C39" s="92"/>
      <c r="D39" s="173"/>
      <c r="E39" s="174"/>
      <c r="F39" s="174"/>
      <c r="G39" s="224"/>
      <c r="H39" s="224"/>
      <c r="I39" s="224"/>
      <c r="J39" s="224"/>
      <c r="K39" s="224"/>
      <c r="L39" s="221"/>
      <c r="M39" s="128"/>
      <c r="N39" s="129"/>
      <c r="O39" s="129"/>
      <c r="P39" s="129"/>
      <c r="Q39" s="88"/>
      <c r="R39" s="235" t="str">
        <f aca="false">IF(AND(ISTEXT(T39),ISTEXT(U39)),"",SUM(T39:U39)*'Indices PF'!$E$54)</f>
        <v/>
      </c>
      <c r="S39" s="227" t="str">
        <f aca="false">IF(OR(ISBLANK(N39),ISBLANK(O39)),"",  IF(M39="EI", IF((O39&lt;='Indices PF'!$D$7),   IF(('Funções Transações'!N39&lt;'Indices PF'!$E$10), 'Indices PF'!$E$7,   IF(('Funções Transações'!N39&lt;'Indices PF'!$F$10), 'Indices PF'!$F$7, 'Indices PF'!$G$7)),    IF((O39&lt;='Indices PF'!$D$8),    IF(('Funções Transações'!N39&lt;'Indices PF'!$E$10), 'Indices PF'!$E$8,    IF(('Funções Transações'!N39&lt;'Indices PF'!$F$10), 'Indices PF'!$F$8, 'Indices PF'!$G$8)),     IF((O39&gt;='Indices PF'!$D$9),     IF(('Funções Transações'!N39&lt;'Indices PF'!$E$10), 'Indices PF'!$E$9,     IF(('Funções Transações'!N39&lt;'Indices PF'!$F$10), 'Indices PF'!$F$9, 'Indices PF'!$G$9))))),   IF(M39="EQ", IF((O39&lt;='Indices PF'!$D$15),   IF(('Funções Transações'!N39&lt;'Indices PF'!$E$18), 'Indices PF'!$E$15,   IF(('Funções Transações'!N39&lt;'Indices PF'!$F$18), 'Indices PF'!$F$15, 'Indices PF'!$G$15)),    IF((O39&lt;='Indices PF'!$D$16),    IF(('Funções Transações'!N39&lt;'Indices PF'!$E$18), 'Indices PF'!$E$16,    IF(('Funções Transações'!N39&lt;'Indices PF'!$F$18), 'Indices PF'!$F$16, 'Indices PF'!$G$16)),     IF((O39&gt;='Indices PF'!$D$17),     IF(('Funções Transações'!N39&lt;'Indices PF'!$E$18), 'Indices PF'!$E$17,     IF(('Funções Transações'!N39&lt;'Indices PF'!$F$18), 'Indices PF'!$F$17, 'Indices PF'!$G$17))))),   IF(M39="EO", IF((O39&lt;='Indices PF'!$D$23),   IF(('Funções Transações'!N39&lt;'Indices PF'!$E$26), 'Indices PF'!$E$23,   IF(('Funções Transações'!N39&lt;'Indices PF'!$F$26), 'Indices PF'!$F$23, 'Indices PF'!$G$23)),    IF((O39&lt;='Indices PF'!$D$24),    IF(('Funções Transações'!N39&lt;'Indices PF'!$E$26), 'Indices PF'!$E$24,    IF(('Funções Transações'!N39&lt;'Indices PF'!$F$26), 'Indices PF'!$F$24, 'Indices PF'!$G$24)),     IF((O39&gt;='Indices PF'!$D$25),     IF(('Funções Transações'!N39&lt;'Indices PF'!$E$26), 'Indices PF'!$E$25,     IF(('Funções Transações'!N39&lt;'Indices PF'!$F$26), 'Indices PF'!$F$25, 'Indices PF'!$G$25)))))))))</f>
        <v/>
      </c>
      <c r="T39" s="228" t="str">
        <f aca="false">IF(OR(ISBLANK(N39),ISBLANK(O39)),"",  IF(M39="EI", IF((O39&lt;='Indices PF'!$D$7),   IF(('Funções Transações'!N39&lt;'Indices PF'!$E$10), N39*'Indices PF'!$J$7,   IF(('Funções Transações'!N39&lt;'Indices PF'!$F$10), N39*'Indices PF'!$K$7, N39*'Indices PF'!$L$7)),    IF((O39&lt;='Indices PF'!$D$8),    IF(('Funções Transações'!N39&lt;'Indices PF'!$E$10), N39*'Indices PF'!$J$8,    IF(('Funções Transações'!N39&lt;'Indices PF'!$F$10), N39*'Indices PF'!$K$8, N39*'Indices PF'!$L$8)),     IF((O39&gt;='Indices PF'!$D$9),     IF(('Funções Transações'!N39&lt;'Indices PF'!$E$10), N39*'Indices PF'!$J$9,     IF(('Funções Transações'!N39&lt;'Indices PF'!$F$10), N39*'Indices PF'!$K$9, N39*'Indices PF'!$L$9))))),   IF(M39="EQ", IF((O39&lt;='Indices PF'!$D$15),   IF(('Funções Transações'!N39&lt;'Indices PF'!$E$18), N39*'Indices PF'!$J$15,   IF(('Funções Transações'!N39&lt;'Indices PF'!$F$18), N39*'Indices PF'!$K$15, N39*'Indices PF'!$L$15)),    IF((O39&lt;='Indices PF'!$D$16),    IF(('Funções Transações'!N39&lt;'Indices PF'!$E$18), N39*'Indices PF'!$J$16,    IF(('Funções Transações'!N39&lt;'Indices PF'!$F$18), N39*'Indices PF'!$K$16, N39*'Indices PF'!$L$16)),     IF((O39&gt;='Indices PF'!$D$17),     IF(('Funções Transações'!N39&lt;'Indices PF'!$E$18), N39*'Indices PF'!$J$17,     IF(('Funções Transações'!N39&lt;'Indices PF'!$F$18), N39*'Indices PF'!$K$17, N39*'Indices PF'!$L$17))))),   IF(M39="EO", IF((O39&lt;='Indices PF'!$D$23),   IF(('Funções Transações'!N39&lt;'Indices PF'!$E$26), N39*'Indices PF'!$J$23,   IF(('Funções Transações'!N39&lt;'Indices PF'!$F$26), N39*'Indices PF'!$K$23, N39*'Indices PF'!$L$23)),    IF((O39&lt;='Indices PF'!$D$24),    IF(('Funções Transações'!N39&lt;'Indices PF'!$E$26), N39*'Indices PF'!$J$24,    IF(('Funções Transações'!N39&lt;'Indices PF'!$F$26), N39*'Indices PF'!$K$24, N39*'Indices PF'!$L$24)),     IF((O39&gt;='Indices PF'!$D$25),     IF(('Funções Transações'!N39&lt;'Indices PF'!$E$26), N39*'Indices PF'!$J$25,     IF(('Funções Transações'!N39&lt;'Indices PF'!$F$26), N39*'Indices PF'!$K$25, N39*'Indices PF'!$L$25)))))))))</f>
        <v/>
      </c>
      <c r="U39" s="229" t="str">
        <f aca="false">IF(OR(ISBLANK(P39),ISBLANK(Q39)),"",  IF((Q39&lt;='Indices PF'!$D$47),   IF(('Funções Transações'!P39&lt;'Indices PF'!$E$50), P39*'Indices PF'!$J$47,   IF(('Funções Transações'!P39&lt;'Indices PF'!$F$50), P39*'Indices PF'!$K$47, P39*'Indices PF'!$L$47)),    IF((Q39&lt;='Indices PF'!$D$48),    IF(('Funções Transações'!P39&lt;'Indices PF'!$E$50), P39*'Indices PF'!$J$48,    IF(('Funções Transações'!P39&lt;'Indices PF'!$F$50), P39*'Indices PF'!$K$48, P39*'Indices PF'!$L$48)),     IF((Q39&gt;='Indices PF'!$D$49),     IF(('Funções Transações'!P39&lt;'Indices PF'!$E$50), P39*'Indices PF'!$J$49,     IF(('Funções Transações'!P39&lt;'Indices PF'!$F$50), P39*'Indices PF'!$K$49, P39*'Indices PF'!$L$49))))))</f>
        <v/>
      </c>
      <c r="V39" s="230"/>
      <c r="W39" s="231"/>
      <c r="X39" s="231"/>
      <c r="Y39" s="232"/>
      <c r="Z39" s="128"/>
      <c r="AA39" s="88"/>
      <c r="AB39" s="233" t="str">
        <f aca="false">IF(ISBLANK(AA39),"",IF(Z39="YES",(AA39*(SUM(T39:U39))/100),""))</f>
        <v/>
      </c>
      <c r="AC39" s="126"/>
      <c r="AD39" s="88"/>
      <c r="AE39" s="126"/>
      <c r="AF39" s="154"/>
      <c r="AG39" s="154"/>
    </row>
    <row r="40" customFormat="false" ht="24.3" hidden="false" customHeight="true" outlineLevel="0" collapsed="false">
      <c r="A40" s="127"/>
      <c r="B40" s="111"/>
      <c r="C40" s="92"/>
      <c r="D40" s="173"/>
      <c r="E40" s="174"/>
      <c r="F40" s="174"/>
      <c r="G40" s="224"/>
      <c r="H40" s="224"/>
      <c r="I40" s="224"/>
      <c r="J40" s="224"/>
      <c r="K40" s="224"/>
      <c r="L40" s="221"/>
      <c r="M40" s="88"/>
      <c r="N40" s="129"/>
      <c r="O40" s="129"/>
      <c r="P40" s="129"/>
      <c r="Q40" s="88"/>
      <c r="R40" s="235" t="str">
        <f aca="false">IF(AND(ISTEXT(T40),ISTEXT(U40)),"",SUM(T40:U40)*'Indices PF'!$E$54)</f>
        <v/>
      </c>
      <c r="S40" s="227" t="str">
        <f aca="false">IF(OR(ISBLANK(N40),ISBLANK(O40)),"",  IF(M40="EI", IF((O40&lt;='Indices PF'!$D$7),   IF(('Funções Transações'!N40&lt;'Indices PF'!$E$10), 'Indices PF'!$E$7,   IF(('Funções Transações'!N40&lt;'Indices PF'!$F$10), 'Indices PF'!$F$7, 'Indices PF'!$G$7)),    IF((O40&lt;='Indices PF'!$D$8),    IF(('Funções Transações'!N40&lt;'Indices PF'!$E$10), 'Indices PF'!$E$8,    IF(('Funções Transações'!N40&lt;'Indices PF'!$F$10), 'Indices PF'!$F$8, 'Indices PF'!$G$8)),     IF((O40&gt;='Indices PF'!$D$9),     IF(('Funções Transações'!N40&lt;'Indices PF'!$E$10), 'Indices PF'!$E$9,     IF(('Funções Transações'!N40&lt;'Indices PF'!$F$10), 'Indices PF'!$F$9, 'Indices PF'!$G$9))))),   IF(M40="EQ", IF((O40&lt;='Indices PF'!$D$15),   IF(('Funções Transações'!N40&lt;'Indices PF'!$E$18), 'Indices PF'!$E$15,   IF(('Funções Transações'!N40&lt;'Indices PF'!$F$18), 'Indices PF'!$F$15, 'Indices PF'!$G$15)),    IF((O40&lt;='Indices PF'!$D$16),    IF(('Funções Transações'!N40&lt;'Indices PF'!$E$18), 'Indices PF'!$E$16,    IF(('Funções Transações'!N40&lt;'Indices PF'!$F$18), 'Indices PF'!$F$16, 'Indices PF'!$G$16)),     IF((O40&gt;='Indices PF'!$D$17),     IF(('Funções Transações'!N40&lt;'Indices PF'!$E$18), 'Indices PF'!$E$17,     IF(('Funções Transações'!N40&lt;'Indices PF'!$F$18), 'Indices PF'!$F$17, 'Indices PF'!$G$17))))),   IF(M40="EO", IF((O40&lt;='Indices PF'!$D$23),   IF(('Funções Transações'!N40&lt;'Indices PF'!$E$26), 'Indices PF'!$E$23,   IF(('Funções Transações'!N40&lt;'Indices PF'!$F$26), 'Indices PF'!$F$23, 'Indices PF'!$G$23)),    IF((O40&lt;='Indices PF'!$D$24),    IF(('Funções Transações'!N40&lt;'Indices PF'!$E$26), 'Indices PF'!$E$24,    IF(('Funções Transações'!N40&lt;'Indices PF'!$F$26), 'Indices PF'!$F$24, 'Indices PF'!$G$24)),     IF((O40&gt;='Indices PF'!$D$25),     IF(('Funções Transações'!N40&lt;'Indices PF'!$E$26), 'Indices PF'!$E$25,     IF(('Funções Transações'!N40&lt;'Indices PF'!$F$26), 'Indices PF'!$F$25, 'Indices PF'!$G$25)))))))))</f>
        <v/>
      </c>
      <c r="T40" s="228" t="str">
        <f aca="false">IF(OR(ISBLANK(N40),ISBLANK(O40)),"",  IF(M40="EI", IF((O40&lt;='Indices PF'!$D$7),   IF(('Funções Transações'!N40&lt;'Indices PF'!$E$10), N40*'Indices PF'!$J$7,   IF(('Funções Transações'!N40&lt;'Indices PF'!$F$10), N40*'Indices PF'!$K$7, N40*'Indices PF'!$L$7)),    IF((O40&lt;='Indices PF'!$D$8),    IF(('Funções Transações'!N40&lt;'Indices PF'!$E$10), N40*'Indices PF'!$J$8,    IF(('Funções Transações'!N40&lt;'Indices PF'!$F$10), N40*'Indices PF'!$K$8, N40*'Indices PF'!$L$8)),     IF((O40&gt;='Indices PF'!$D$9),     IF(('Funções Transações'!N40&lt;'Indices PF'!$E$10), N40*'Indices PF'!$J$9,     IF(('Funções Transações'!N40&lt;'Indices PF'!$F$10), N40*'Indices PF'!$K$9, N40*'Indices PF'!$L$9))))),   IF(M40="EQ", IF((O40&lt;='Indices PF'!$D$15),   IF(('Funções Transações'!N40&lt;'Indices PF'!$E$18), N40*'Indices PF'!$J$15,   IF(('Funções Transações'!N40&lt;'Indices PF'!$F$18), N40*'Indices PF'!$K$15, N40*'Indices PF'!$L$15)),    IF((O40&lt;='Indices PF'!$D$16),    IF(('Funções Transações'!N40&lt;'Indices PF'!$E$18), N40*'Indices PF'!$J$16,    IF(('Funções Transações'!N40&lt;'Indices PF'!$F$18), N40*'Indices PF'!$K$16, N40*'Indices PF'!$L$16)),     IF((O40&gt;='Indices PF'!$D$17),     IF(('Funções Transações'!N40&lt;'Indices PF'!$E$18), N40*'Indices PF'!$J$17,     IF(('Funções Transações'!N40&lt;'Indices PF'!$F$18), N40*'Indices PF'!$K$17, N40*'Indices PF'!$L$17))))),   IF(M40="EO", IF((O40&lt;='Indices PF'!$D$23),   IF(('Funções Transações'!N40&lt;'Indices PF'!$E$26), N40*'Indices PF'!$J$23,   IF(('Funções Transações'!N40&lt;'Indices PF'!$F$26), N40*'Indices PF'!$K$23, N40*'Indices PF'!$L$23)),    IF((O40&lt;='Indices PF'!$D$24),    IF(('Funções Transações'!N40&lt;'Indices PF'!$E$26), N40*'Indices PF'!$J$24,    IF(('Funções Transações'!N40&lt;'Indices PF'!$F$26), N40*'Indices PF'!$K$24, N40*'Indices PF'!$L$24)),     IF((O40&gt;='Indices PF'!$D$25),     IF(('Funções Transações'!N40&lt;'Indices PF'!$E$26), N40*'Indices PF'!$J$25,     IF(('Funções Transações'!N40&lt;'Indices PF'!$F$26), N40*'Indices PF'!$K$25, N40*'Indices PF'!$L$25)))))))))</f>
        <v/>
      </c>
      <c r="U40" s="229" t="str">
        <f aca="false">IF(OR(ISBLANK(P40),ISBLANK(Q40)),"",  IF((Q40&lt;='Indices PF'!$D$47),   IF(('Funções Transações'!P40&lt;'Indices PF'!$E$50), P40*'Indices PF'!$J$47,   IF(('Funções Transações'!P40&lt;'Indices PF'!$F$50), P40*'Indices PF'!$K$47, P40*'Indices PF'!$L$47)),    IF((Q40&lt;='Indices PF'!$D$48),    IF(('Funções Transações'!P40&lt;'Indices PF'!$E$50), P40*'Indices PF'!$J$48,    IF(('Funções Transações'!P40&lt;'Indices PF'!$F$50), P40*'Indices PF'!$K$48, P40*'Indices PF'!$L$48)),     IF((Q40&gt;='Indices PF'!$D$49),     IF(('Funções Transações'!P40&lt;'Indices PF'!$E$50), P40*'Indices PF'!$J$49,     IF(('Funções Transações'!P40&lt;'Indices PF'!$F$50), P40*'Indices PF'!$K$49, P40*'Indices PF'!$L$49))))))</f>
        <v/>
      </c>
      <c r="V40" s="230"/>
      <c r="W40" s="231"/>
      <c r="X40" s="231"/>
      <c r="Y40" s="232"/>
      <c r="Z40" s="128"/>
      <c r="AA40" s="88"/>
      <c r="AB40" s="233" t="str">
        <f aca="false">IF(ISBLANK(AA40),"",IF(Z40="YES",(AA40*(SUM(T40:U40))/100),""))</f>
        <v/>
      </c>
      <c r="AC40" s="126"/>
      <c r="AD40" s="88"/>
      <c r="AE40" s="126"/>
      <c r="AF40" s="154"/>
      <c r="AG40" s="154"/>
    </row>
    <row r="41" customFormat="false" ht="24.3" hidden="false" customHeight="true" outlineLevel="0" collapsed="false">
      <c r="A41" s="127"/>
      <c r="B41" s="111"/>
      <c r="C41" s="92"/>
      <c r="D41" s="173"/>
      <c r="E41" s="174"/>
      <c r="F41" s="174"/>
      <c r="G41" s="224"/>
      <c r="H41" s="224"/>
      <c r="I41" s="224"/>
      <c r="J41" s="224"/>
      <c r="K41" s="224"/>
      <c r="L41" s="221"/>
      <c r="M41" s="88"/>
      <c r="N41" s="129"/>
      <c r="O41" s="129"/>
      <c r="P41" s="129"/>
      <c r="Q41" s="88"/>
      <c r="R41" s="235" t="str">
        <f aca="false">IF(AND(ISTEXT(T41),ISTEXT(U41)),"",SUM(T41:U41)*'Indices PF'!$E$54)</f>
        <v/>
      </c>
      <c r="S41" s="227" t="str">
        <f aca="false">IF(OR(ISBLANK(N41),ISBLANK(O41)),"",  IF(M41="EI", IF((O41&lt;='Indices PF'!$D$7),   IF(('Funções Transações'!N41&lt;'Indices PF'!$E$10), 'Indices PF'!$E$7,   IF(('Funções Transações'!N41&lt;'Indices PF'!$F$10), 'Indices PF'!$F$7, 'Indices PF'!$G$7)),    IF((O41&lt;='Indices PF'!$D$8),    IF(('Funções Transações'!N41&lt;'Indices PF'!$E$10), 'Indices PF'!$E$8,    IF(('Funções Transações'!N41&lt;'Indices PF'!$F$10), 'Indices PF'!$F$8, 'Indices PF'!$G$8)),     IF((O41&gt;='Indices PF'!$D$9),     IF(('Funções Transações'!N41&lt;'Indices PF'!$E$10), 'Indices PF'!$E$9,     IF(('Funções Transações'!N41&lt;'Indices PF'!$F$10), 'Indices PF'!$F$9, 'Indices PF'!$G$9))))),   IF(M41="EQ", IF((O41&lt;='Indices PF'!$D$15),   IF(('Funções Transações'!N41&lt;'Indices PF'!$E$18), 'Indices PF'!$E$15,   IF(('Funções Transações'!N41&lt;'Indices PF'!$F$18), 'Indices PF'!$F$15, 'Indices PF'!$G$15)),    IF((O41&lt;='Indices PF'!$D$16),    IF(('Funções Transações'!N41&lt;'Indices PF'!$E$18), 'Indices PF'!$E$16,    IF(('Funções Transações'!N41&lt;'Indices PF'!$F$18), 'Indices PF'!$F$16, 'Indices PF'!$G$16)),     IF((O41&gt;='Indices PF'!$D$17),     IF(('Funções Transações'!N41&lt;'Indices PF'!$E$18), 'Indices PF'!$E$17,     IF(('Funções Transações'!N41&lt;'Indices PF'!$F$18), 'Indices PF'!$F$17, 'Indices PF'!$G$17))))),   IF(M41="EO", IF((O41&lt;='Indices PF'!$D$23),   IF(('Funções Transações'!N41&lt;'Indices PF'!$E$26), 'Indices PF'!$E$23,   IF(('Funções Transações'!N41&lt;'Indices PF'!$F$26), 'Indices PF'!$F$23, 'Indices PF'!$G$23)),    IF((O41&lt;='Indices PF'!$D$24),    IF(('Funções Transações'!N41&lt;'Indices PF'!$E$26), 'Indices PF'!$E$24,    IF(('Funções Transações'!N41&lt;'Indices PF'!$F$26), 'Indices PF'!$F$24, 'Indices PF'!$G$24)),     IF((O41&gt;='Indices PF'!$D$25),     IF(('Funções Transações'!N41&lt;'Indices PF'!$E$26), 'Indices PF'!$E$25,     IF(('Funções Transações'!N41&lt;'Indices PF'!$F$26), 'Indices PF'!$F$25, 'Indices PF'!$G$25)))))))))</f>
        <v/>
      </c>
      <c r="T41" s="228" t="str">
        <f aca="false">IF(OR(ISBLANK(N41),ISBLANK(O41)),"",  IF(M41="EI", IF((O41&lt;='Indices PF'!$D$7),   IF(('Funções Transações'!N41&lt;'Indices PF'!$E$10), N41*'Indices PF'!$J$7,   IF(('Funções Transações'!N41&lt;'Indices PF'!$F$10), N41*'Indices PF'!$K$7, N41*'Indices PF'!$L$7)),    IF((O41&lt;='Indices PF'!$D$8),    IF(('Funções Transações'!N41&lt;'Indices PF'!$E$10), N41*'Indices PF'!$J$8,    IF(('Funções Transações'!N41&lt;'Indices PF'!$F$10), N41*'Indices PF'!$K$8, N41*'Indices PF'!$L$8)),     IF((O41&gt;='Indices PF'!$D$9),     IF(('Funções Transações'!N41&lt;'Indices PF'!$E$10), N41*'Indices PF'!$J$9,     IF(('Funções Transações'!N41&lt;'Indices PF'!$F$10), N41*'Indices PF'!$K$9, N41*'Indices PF'!$L$9))))),   IF(M41="EQ", IF((O41&lt;='Indices PF'!$D$15),   IF(('Funções Transações'!N41&lt;'Indices PF'!$E$18), N41*'Indices PF'!$J$15,   IF(('Funções Transações'!N41&lt;'Indices PF'!$F$18), N41*'Indices PF'!$K$15, N41*'Indices PF'!$L$15)),    IF((O41&lt;='Indices PF'!$D$16),    IF(('Funções Transações'!N41&lt;'Indices PF'!$E$18), N41*'Indices PF'!$J$16,    IF(('Funções Transações'!N41&lt;'Indices PF'!$F$18), N41*'Indices PF'!$K$16, N41*'Indices PF'!$L$16)),     IF((O41&gt;='Indices PF'!$D$17),     IF(('Funções Transações'!N41&lt;'Indices PF'!$E$18), N41*'Indices PF'!$J$17,     IF(('Funções Transações'!N41&lt;'Indices PF'!$F$18), N41*'Indices PF'!$K$17, N41*'Indices PF'!$L$17))))),   IF(M41="EO", IF((O41&lt;='Indices PF'!$D$23),   IF(('Funções Transações'!N41&lt;'Indices PF'!$E$26), N41*'Indices PF'!$J$23,   IF(('Funções Transações'!N41&lt;'Indices PF'!$F$26), N41*'Indices PF'!$K$23, N41*'Indices PF'!$L$23)),    IF((O41&lt;='Indices PF'!$D$24),    IF(('Funções Transações'!N41&lt;'Indices PF'!$E$26), N41*'Indices PF'!$J$24,    IF(('Funções Transações'!N41&lt;'Indices PF'!$F$26), N41*'Indices PF'!$K$24, N41*'Indices PF'!$L$24)),     IF((O41&gt;='Indices PF'!$D$25),     IF(('Funções Transações'!N41&lt;'Indices PF'!$E$26), N41*'Indices PF'!$J$25,     IF(('Funções Transações'!N41&lt;'Indices PF'!$F$26), N41*'Indices PF'!$K$25, N41*'Indices PF'!$L$25)))))))))</f>
        <v/>
      </c>
      <c r="U41" s="229" t="str">
        <f aca="false">IF(OR(ISBLANK(P41),ISBLANK(Q41)),"",  IF((Q41&lt;='Indices PF'!$D$47),   IF(('Funções Transações'!P41&lt;'Indices PF'!$E$50), P41*'Indices PF'!$J$47,   IF(('Funções Transações'!P41&lt;'Indices PF'!$F$50), P41*'Indices PF'!$K$47, P41*'Indices PF'!$L$47)),    IF((Q41&lt;='Indices PF'!$D$48),    IF(('Funções Transações'!P41&lt;'Indices PF'!$E$50), P41*'Indices PF'!$J$48,    IF(('Funções Transações'!P41&lt;'Indices PF'!$F$50), P41*'Indices PF'!$K$48, P41*'Indices PF'!$L$48)),     IF((Q41&gt;='Indices PF'!$D$49),     IF(('Funções Transações'!P41&lt;'Indices PF'!$E$50), P41*'Indices PF'!$J$49,     IF(('Funções Transações'!P41&lt;'Indices PF'!$F$50), P41*'Indices PF'!$K$49, P41*'Indices PF'!$L$49))))))</f>
        <v/>
      </c>
      <c r="V41" s="230"/>
      <c r="W41" s="231"/>
      <c r="X41" s="231"/>
      <c r="Y41" s="232"/>
      <c r="Z41" s="128"/>
      <c r="AA41" s="88"/>
      <c r="AB41" s="233" t="str">
        <f aca="false">IF(ISBLANK(AA41),"",IF(Z41="YES",(AA41*(SUM(T41:U41))/100),""))</f>
        <v/>
      </c>
      <c r="AC41" s="126"/>
      <c r="AD41" s="88"/>
      <c r="AE41" s="126"/>
      <c r="AF41" s="154"/>
      <c r="AG41" s="154"/>
    </row>
    <row r="42" customFormat="false" ht="24.3" hidden="false" customHeight="true" outlineLevel="0" collapsed="false">
      <c r="A42" s="127"/>
      <c r="B42" s="111"/>
      <c r="C42" s="92"/>
      <c r="D42" s="173"/>
      <c r="E42" s="174"/>
      <c r="F42" s="174"/>
      <c r="G42" s="224"/>
      <c r="H42" s="224"/>
      <c r="I42" s="224"/>
      <c r="J42" s="224"/>
      <c r="K42" s="224"/>
      <c r="L42" s="221"/>
      <c r="M42" s="88"/>
      <c r="N42" s="129"/>
      <c r="O42" s="129"/>
      <c r="P42" s="129"/>
      <c r="Q42" s="88"/>
      <c r="R42" s="235" t="str">
        <f aca="false">IF(AND(ISTEXT(T42),ISTEXT(U42)),"",SUM(T42:U42)*'Indices PF'!$E$54)</f>
        <v/>
      </c>
      <c r="S42" s="227" t="str">
        <f aca="false">IF(OR(ISBLANK(N42),ISBLANK(O42)),"",  IF(M42="EI", IF((O42&lt;='Indices PF'!$D$7),   IF(('Funções Transações'!N42&lt;'Indices PF'!$E$10), 'Indices PF'!$E$7,   IF(('Funções Transações'!N42&lt;'Indices PF'!$F$10), 'Indices PF'!$F$7, 'Indices PF'!$G$7)),    IF((O42&lt;='Indices PF'!$D$8),    IF(('Funções Transações'!N42&lt;'Indices PF'!$E$10), 'Indices PF'!$E$8,    IF(('Funções Transações'!N42&lt;'Indices PF'!$F$10), 'Indices PF'!$F$8, 'Indices PF'!$G$8)),     IF((O42&gt;='Indices PF'!$D$9),     IF(('Funções Transações'!N42&lt;'Indices PF'!$E$10), 'Indices PF'!$E$9,     IF(('Funções Transações'!N42&lt;'Indices PF'!$F$10), 'Indices PF'!$F$9, 'Indices PF'!$G$9))))),   IF(M42="EQ", IF((O42&lt;='Indices PF'!$D$15),   IF(('Funções Transações'!N42&lt;'Indices PF'!$E$18), 'Indices PF'!$E$15,   IF(('Funções Transações'!N42&lt;'Indices PF'!$F$18), 'Indices PF'!$F$15, 'Indices PF'!$G$15)),    IF((O42&lt;='Indices PF'!$D$16),    IF(('Funções Transações'!N42&lt;'Indices PF'!$E$18), 'Indices PF'!$E$16,    IF(('Funções Transações'!N42&lt;'Indices PF'!$F$18), 'Indices PF'!$F$16, 'Indices PF'!$G$16)),     IF((O42&gt;='Indices PF'!$D$17),     IF(('Funções Transações'!N42&lt;'Indices PF'!$E$18), 'Indices PF'!$E$17,     IF(('Funções Transações'!N42&lt;'Indices PF'!$F$18), 'Indices PF'!$F$17, 'Indices PF'!$G$17))))),   IF(M42="EO", IF((O42&lt;='Indices PF'!$D$23),   IF(('Funções Transações'!N42&lt;'Indices PF'!$E$26), 'Indices PF'!$E$23,   IF(('Funções Transações'!N42&lt;'Indices PF'!$F$26), 'Indices PF'!$F$23, 'Indices PF'!$G$23)),    IF((O42&lt;='Indices PF'!$D$24),    IF(('Funções Transações'!N42&lt;'Indices PF'!$E$26), 'Indices PF'!$E$24,    IF(('Funções Transações'!N42&lt;'Indices PF'!$F$26), 'Indices PF'!$F$24, 'Indices PF'!$G$24)),     IF((O42&gt;='Indices PF'!$D$25),     IF(('Funções Transações'!N42&lt;'Indices PF'!$E$26), 'Indices PF'!$E$25,     IF(('Funções Transações'!N42&lt;'Indices PF'!$F$26), 'Indices PF'!$F$25, 'Indices PF'!$G$25)))))))))</f>
        <v/>
      </c>
      <c r="T42" s="228" t="str">
        <f aca="false">IF(OR(ISBLANK(N42),ISBLANK(O42)),"",  IF(M42="EI", IF((O42&lt;='Indices PF'!$D$7),   IF(('Funções Transações'!N42&lt;'Indices PF'!$E$10), N42*'Indices PF'!$J$7,   IF(('Funções Transações'!N42&lt;'Indices PF'!$F$10), N42*'Indices PF'!$K$7, N42*'Indices PF'!$L$7)),    IF((O42&lt;='Indices PF'!$D$8),    IF(('Funções Transações'!N42&lt;'Indices PF'!$E$10), N42*'Indices PF'!$J$8,    IF(('Funções Transações'!N42&lt;'Indices PF'!$F$10), N42*'Indices PF'!$K$8, N42*'Indices PF'!$L$8)),     IF((O42&gt;='Indices PF'!$D$9),     IF(('Funções Transações'!N42&lt;'Indices PF'!$E$10), N42*'Indices PF'!$J$9,     IF(('Funções Transações'!N42&lt;'Indices PF'!$F$10), N42*'Indices PF'!$K$9, N42*'Indices PF'!$L$9))))),   IF(M42="EQ", IF((O42&lt;='Indices PF'!$D$15),   IF(('Funções Transações'!N42&lt;'Indices PF'!$E$18), N42*'Indices PF'!$J$15,   IF(('Funções Transações'!N42&lt;'Indices PF'!$F$18), N42*'Indices PF'!$K$15, N42*'Indices PF'!$L$15)),    IF((O42&lt;='Indices PF'!$D$16),    IF(('Funções Transações'!N42&lt;'Indices PF'!$E$18), N42*'Indices PF'!$J$16,    IF(('Funções Transações'!N42&lt;'Indices PF'!$F$18), N42*'Indices PF'!$K$16, N42*'Indices PF'!$L$16)),     IF((O42&gt;='Indices PF'!$D$17),     IF(('Funções Transações'!N42&lt;'Indices PF'!$E$18), N42*'Indices PF'!$J$17,     IF(('Funções Transações'!N42&lt;'Indices PF'!$F$18), N42*'Indices PF'!$K$17, N42*'Indices PF'!$L$17))))),   IF(M42="EO", IF((O42&lt;='Indices PF'!$D$23),   IF(('Funções Transações'!N42&lt;'Indices PF'!$E$26), N42*'Indices PF'!$J$23,   IF(('Funções Transações'!N42&lt;'Indices PF'!$F$26), N42*'Indices PF'!$K$23, N42*'Indices PF'!$L$23)),    IF((O42&lt;='Indices PF'!$D$24),    IF(('Funções Transações'!N42&lt;'Indices PF'!$E$26), N42*'Indices PF'!$J$24,    IF(('Funções Transações'!N42&lt;'Indices PF'!$F$26), N42*'Indices PF'!$K$24, N42*'Indices PF'!$L$24)),     IF((O42&gt;='Indices PF'!$D$25),     IF(('Funções Transações'!N42&lt;'Indices PF'!$E$26), N42*'Indices PF'!$J$25,     IF(('Funções Transações'!N42&lt;'Indices PF'!$F$26), N42*'Indices PF'!$K$25, N42*'Indices PF'!$L$25)))))))))</f>
        <v/>
      </c>
      <c r="U42" s="229" t="str">
        <f aca="false">IF(OR(ISBLANK(P42),ISBLANK(Q42)),"",  IF((Q42&lt;='Indices PF'!$D$47),   IF(('Funções Transações'!P42&lt;'Indices PF'!$E$50), P42*'Indices PF'!$J$47,   IF(('Funções Transações'!P42&lt;'Indices PF'!$F$50), P42*'Indices PF'!$K$47, P42*'Indices PF'!$L$47)),    IF((Q42&lt;='Indices PF'!$D$48),    IF(('Funções Transações'!P42&lt;'Indices PF'!$E$50), P42*'Indices PF'!$J$48,    IF(('Funções Transações'!P42&lt;'Indices PF'!$F$50), P42*'Indices PF'!$K$48, P42*'Indices PF'!$L$48)),     IF((Q42&gt;='Indices PF'!$D$49),     IF(('Funções Transações'!P42&lt;'Indices PF'!$E$50), P42*'Indices PF'!$J$49,     IF(('Funções Transações'!P42&lt;'Indices PF'!$F$50), P42*'Indices PF'!$K$49, P42*'Indices PF'!$L$49))))))</f>
        <v/>
      </c>
      <c r="V42" s="230"/>
      <c r="W42" s="231"/>
      <c r="X42" s="231"/>
      <c r="Y42" s="232"/>
      <c r="Z42" s="128"/>
      <c r="AA42" s="88"/>
      <c r="AB42" s="233" t="str">
        <f aca="false">IF(ISBLANK(AA42),"",IF(Z42="YES",(AA42*(SUM(T42:U42))/100),""))</f>
        <v/>
      </c>
      <c r="AC42" s="126"/>
      <c r="AD42" s="88"/>
      <c r="AE42" s="126"/>
      <c r="AF42" s="154"/>
      <c r="AG42" s="154"/>
    </row>
    <row r="43" customFormat="false" ht="24.3" hidden="false" customHeight="true" outlineLevel="0" collapsed="false">
      <c r="A43" s="127"/>
      <c r="B43" s="111"/>
      <c r="C43" s="92"/>
      <c r="D43" s="173"/>
      <c r="E43" s="174"/>
      <c r="F43" s="174"/>
      <c r="G43" s="224"/>
      <c r="H43" s="224"/>
      <c r="I43" s="224"/>
      <c r="J43" s="224"/>
      <c r="K43" s="224"/>
      <c r="L43" s="221"/>
      <c r="M43" s="88"/>
      <c r="N43" s="129"/>
      <c r="O43" s="129"/>
      <c r="P43" s="129"/>
      <c r="Q43" s="88"/>
      <c r="R43" s="235" t="str">
        <f aca="false">IF(AND(ISTEXT(T43),ISTEXT(U43)),"",SUM(T43:U43)*'Indices PF'!$E$54)</f>
        <v/>
      </c>
      <c r="S43" s="227" t="str">
        <f aca="false">IF(OR(ISBLANK(N43),ISBLANK(O43)),"",  IF(M43="EI", IF((O43&lt;='Indices PF'!$D$7),   IF(('Funções Transações'!N43&lt;'Indices PF'!$E$10), 'Indices PF'!$E$7,   IF(('Funções Transações'!N43&lt;'Indices PF'!$F$10), 'Indices PF'!$F$7, 'Indices PF'!$G$7)),    IF((O43&lt;='Indices PF'!$D$8),    IF(('Funções Transações'!N43&lt;'Indices PF'!$E$10), 'Indices PF'!$E$8,    IF(('Funções Transações'!N43&lt;'Indices PF'!$F$10), 'Indices PF'!$F$8, 'Indices PF'!$G$8)),     IF((O43&gt;='Indices PF'!$D$9),     IF(('Funções Transações'!N43&lt;'Indices PF'!$E$10), 'Indices PF'!$E$9,     IF(('Funções Transações'!N43&lt;'Indices PF'!$F$10), 'Indices PF'!$F$9, 'Indices PF'!$G$9))))),   IF(M43="EQ", IF((O43&lt;='Indices PF'!$D$15),   IF(('Funções Transações'!N43&lt;'Indices PF'!$E$18), 'Indices PF'!$E$15,   IF(('Funções Transações'!N43&lt;'Indices PF'!$F$18), 'Indices PF'!$F$15, 'Indices PF'!$G$15)),    IF((O43&lt;='Indices PF'!$D$16),    IF(('Funções Transações'!N43&lt;'Indices PF'!$E$18), 'Indices PF'!$E$16,    IF(('Funções Transações'!N43&lt;'Indices PF'!$F$18), 'Indices PF'!$F$16, 'Indices PF'!$G$16)),     IF((O43&gt;='Indices PF'!$D$17),     IF(('Funções Transações'!N43&lt;'Indices PF'!$E$18), 'Indices PF'!$E$17,     IF(('Funções Transações'!N43&lt;'Indices PF'!$F$18), 'Indices PF'!$F$17, 'Indices PF'!$G$17))))),   IF(M43="EO", IF((O43&lt;='Indices PF'!$D$23),   IF(('Funções Transações'!N43&lt;'Indices PF'!$E$26), 'Indices PF'!$E$23,   IF(('Funções Transações'!N43&lt;'Indices PF'!$F$26), 'Indices PF'!$F$23, 'Indices PF'!$G$23)),    IF((O43&lt;='Indices PF'!$D$24),    IF(('Funções Transações'!N43&lt;'Indices PF'!$E$26), 'Indices PF'!$E$24,    IF(('Funções Transações'!N43&lt;'Indices PF'!$F$26), 'Indices PF'!$F$24, 'Indices PF'!$G$24)),     IF((O43&gt;='Indices PF'!$D$25),     IF(('Funções Transações'!N43&lt;'Indices PF'!$E$26), 'Indices PF'!$E$25,     IF(('Funções Transações'!N43&lt;'Indices PF'!$F$26), 'Indices PF'!$F$25, 'Indices PF'!$G$25)))))))))</f>
        <v/>
      </c>
      <c r="T43" s="228" t="str">
        <f aca="false">IF(OR(ISBLANK(N43),ISBLANK(O43)),"",  IF(M43="EI", IF((O43&lt;='Indices PF'!$D$7),   IF(('Funções Transações'!N43&lt;'Indices PF'!$E$10), N43*'Indices PF'!$J$7,   IF(('Funções Transações'!N43&lt;'Indices PF'!$F$10), N43*'Indices PF'!$K$7, N43*'Indices PF'!$L$7)),    IF((O43&lt;='Indices PF'!$D$8),    IF(('Funções Transações'!N43&lt;'Indices PF'!$E$10), N43*'Indices PF'!$J$8,    IF(('Funções Transações'!N43&lt;'Indices PF'!$F$10), N43*'Indices PF'!$K$8, N43*'Indices PF'!$L$8)),     IF((O43&gt;='Indices PF'!$D$9),     IF(('Funções Transações'!N43&lt;'Indices PF'!$E$10), N43*'Indices PF'!$J$9,     IF(('Funções Transações'!N43&lt;'Indices PF'!$F$10), N43*'Indices PF'!$K$9, N43*'Indices PF'!$L$9))))),   IF(M43="EQ", IF((O43&lt;='Indices PF'!$D$15),   IF(('Funções Transações'!N43&lt;'Indices PF'!$E$18), N43*'Indices PF'!$J$15,   IF(('Funções Transações'!N43&lt;'Indices PF'!$F$18), N43*'Indices PF'!$K$15, N43*'Indices PF'!$L$15)),    IF((O43&lt;='Indices PF'!$D$16),    IF(('Funções Transações'!N43&lt;'Indices PF'!$E$18), N43*'Indices PF'!$J$16,    IF(('Funções Transações'!N43&lt;'Indices PF'!$F$18), N43*'Indices PF'!$K$16, N43*'Indices PF'!$L$16)),     IF((O43&gt;='Indices PF'!$D$17),     IF(('Funções Transações'!N43&lt;'Indices PF'!$E$18), N43*'Indices PF'!$J$17,     IF(('Funções Transações'!N43&lt;'Indices PF'!$F$18), N43*'Indices PF'!$K$17, N43*'Indices PF'!$L$17))))),   IF(M43="EO", IF((O43&lt;='Indices PF'!$D$23),   IF(('Funções Transações'!N43&lt;'Indices PF'!$E$26), N43*'Indices PF'!$J$23,   IF(('Funções Transações'!N43&lt;'Indices PF'!$F$26), N43*'Indices PF'!$K$23, N43*'Indices PF'!$L$23)),    IF((O43&lt;='Indices PF'!$D$24),    IF(('Funções Transações'!N43&lt;'Indices PF'!$E$26), N43*'Indices PF'!$J$24,    IF(('Funções Transações'!N43&lt;'Indices PF'!$F$26), N43*'Indices PF'!$K$24, N43*'Indices PF'!$L$24)),     IF((O43&gt;='Indices PF'!$D$25),     IF(('Funções Transações'!N43&lt;'Indices PF'!$E$26), N43*'Indices PF'!$J$25,     IF(('Funções Transações'!N43&lt;'Indices PF'!$F$26), N43*'Indices PF'!$K$25, N43*'Indices PF'!$L$25)))))))))</f>
        <v/>
      </c>
      <c r="U43" s="229" t="str">
        <f aca="false">IF(OR(ISBLANK(P43),ISBLANK(Q43)),"",  IF((Q43&lt;='Indices PF'!$D$47),   IF(('Funções Transações'!P43&lt;'Indices PF'!$E$50), P43*'Indices PF'!$J$47,   IF(('Funções Transações'!P43&lt;'Indices PF'!$F$50), P43*'Indices PF'!$K$47, P43*'Indices PF'!$L$47)),    IF((Q43&lt;='Indices PF'!$D$48),    IF(('Funções Transações'!P43&lt;'Indices PF'!$E$50), P43*'Indices PF'!$J$48,    IF(('Funções Transações'!P43&lt;'Indices PF'!$F$50), P43*'Indices PF'!$K$48, P43*'Indices PF'!$L$48)),     IF((Q43&gt;='Indices PF'!$D$49),     IF(('Funções Transações'!P43&lt;'Indices PF'!$E$50), P43*'Indices PF'!$J$49,     IF(('Funções Transações'!P43&lt;'Indices PF'!$F$50), P43*'Indices PF'!$K$49, P43*'Indices PF'!$L$49))))))</f>
        <v/>
      </c>
      <c r="V43" s="230"/>
      <c r="W43" s="231"/>
      <c r="X43" s="231"/>
      <c r="Y43" s="232"/>
      <c r="Z43" s="128"/>
      <c r="AA43" s="88"/>
      <c r="AB43" s="233" t="str">
        <f aca="false">IF(ISBLANK(AA43),"",IF(Z43="YES",(AA43*(SUM(T43:U43))/100),""))</f>
        <v/>
      </c>
      <c r="AC43" s="126"/>
      <c r="AD43" s="88"/>
      <c r="AE43" s="126"/>
      <c r="AF43" s="154"/>
      <c r="AG43" s="154"/>
    </row>
    <row r="44" customFormat="false" ht="24.3" hidden="false" customHeight="true" outlineLevel="0" collapsed="false">
      <c r="A44" s="127"/>
      <c r="B44" s="111"/>
      <c r="C44" s="92"/>
      <c r="D44" s="173"/>
      <c r="E44" s="174"/>
      <c r="F44" s="174"/>
      <c r="G44" s="224"/>
      <c r="H44" s="224"/>
      <c r="I44" s="224"/>
      <c r="J44" s="224"/>
      <c r="K44" s="224"/>
      <c r="L44" s="221"/>
      <c r="M44" s="88"/>
      <c r="N44" s="129"/>
      <c r="O44" s="129"/>
      <c r="P44" s="129"/>
      <c r="Q44" s="88"/>
      <c r="R44" s="235" t="str">
        <f aca="false">IF(AND(ISTEXT(T44),ISTEXT(U44)),"",SUM(T44:U44)*'Indices PF'!$E$54)</f>
        <v/>
      </c>
      <c r="S44" s="227" t="str">
        <f aca="false">IF(OR(ISBLANK(N44),ISBLANK(O44)),"",  IF(M44="EI", IF((O44&lt;='Indices PF'!$D$7),   IF(('Funções Transações'!N44&lt;'Indices PF'!$E$10), 'Indices PF'!$E$7,   IF(('Funções Transações'!N44&lt;'Indices PF'!$F$10), 'Indices PF'!$F$7, 'Indices PF'!$G$7)),    IF((O44&lt;='Indices PF'!$D$8),    IF(('Funções Transações'!N44&lt;'Indices PF'!$E$10), 'Indices PF'!$E$8,    IF(('Funções Transações'!N44&lt;'Indices PF'!$F$10), 'Indices PF'!$F$8, 'Indices PF'!$G$8)),     IF((O44&gt;='Indices PF'!$D$9),     IF(('Funções Transações'!N44&lt;'Indices PF'!$E$10), 'Indices PF'!$E$9,     IF(('Funções Transações'!N44&lt;'Indices PF'!$F$10), 'Indices PF'!$F$9, 'Indices PF'!$G$9))))),   IF(M44="EQ", IF((O44&lt;='Indices PF'!$D$15),   IF(('Funções Transações'!N44&lt;'Indices PF'!$E$18), 'Indices PF'!$E$15,   IF(('Funções Transações'!N44&lt;'Indices PF'!$F$18), 'Indices PF'!$F$15, 'Indices PF'!$G$15)),    IF((O44&lt;='Indices PF'!$D$16),    IF(('Funções Transações'!N44&lt;'Indices PF'!$E$18), 'Indices PF'!$E$16,    IF(('Funções Transações'!N44&lt;'Indices PF'!$F$18), 'Indices PF'!$F$16, 'Indices PF'!$G$16)),     IF((O44&gt;='Indices PF'!$D$17),     IF(('Funções Transações'!N44&lt;'Indices PF'!$E$18), 'Indices PF'!$E$17,     IF(('Funções Transações'!N44&lt;'Indices PF'!$F$18), 'Indices PF'!$F$17, 'Indices PF'!$G$17))))),   IF(M44="EO", IF((O44&lt;='Indices PF'!$D$23),   IF(('Funções Transações'!N44&lt;'Indices PF'!$E$26), 'Indices PF'!$E$23,   IF(('Funções Transações'!N44&lt;'Indices PF'!$F$26), 'Indices PF'!$F$23, 'Indices PF'!$G$23)),    IF((O44&lt;='Indices PF'!$D$24),    IF(('Funções Transações'!N44&lt;'Indices PF'!$E$26), 'Indices PF'!$E$24,    IF(('Funções Transações'!N44&lt;'Indices PF'!$F$26), 'Indices PF'!$F$24, 'Indices PF'!$G$24)),     IF((O44&gt;='Indices PF'!$D$25),     IF(('Funções Transações'!N44&lt;'Indices PF'!$E$26), 'Indices PF'!$E$25,     IF(('Funções Transações'!N44&lt;'Indices PF'!$F$26), 'Indices PF'!$F$25, 'Indices PF'!$G$25)))))))))</f>
        <v/>
      </c>
      <c r="T44" s="228" t="str">
        <f aca="false">IF(OR(ISBLANK(N44),ISBLANK(O44)),"",  IF(M44="EI", IF((O44&lt;='Indices PF'!$D$7),   IF(('Funções Transações'!N44&lt;'Indices PF'!$E$10), N44*'Indices PF'!$J$7,   IF(('Funções Transações'!N44&lt;'Indices PF'!$F$10), N44*'Indices PF'!$K$7, N44*'Indices PF'!$L$7)),    IF((O44&lt;='Indices PF'!$D$8),    IF(('Funções Transações'!N44&lt;'Indices PF'!$E$10), N44*'Indices PF'!$J$8,    IF(('Funções Transações'!N44&lt;'Indices PF'!$F$10), N44*'Indices PF'!$K$8, N44*'Indices PF'!$L$8)),     IF((O44&gt;='Indices PF'!$D$9),     IF(('Funções Transações'!N44&lt;'Indices PF'!$E$10), N44*'Indices PF'!$J$9,     IF(('Funções Transações'!N44&lt;'Indices PF'!$F$10), N44*'Indices PF'!$K$9, N44*'Indices PF'!$L$9))))),   IF(M44="EQ", IF((O44&lt;='Indices PF'!$D$15),   IF(('Funções Transações'!N44&lt;'Indices PF'!$E$18), N44*'Indices PF'!$J$15,   IF(('Funções Transações'!N44&lt;'Indices PF'!$F$18), N44*'Indices PF'!$K$15, N44*'Indices PF'!$L$15)),    IF((O44&lt;='Indices PF'!$D$16),    IF(('Funções Transações'!N44&lt;'Indices PF'!$E$18), N44*'Indices PF'!$J$16,    IF(('Funções Transações'!N44&lt;'Indices PF'!$F$18), N44*'Indices PF'!$K$16, N44*'Indices PF'!$L$16)),     IF((O44&gt;='Indices PF'!$D$17),     IF(('Funções Transações'!N44&lt;'Indices PF'!$E$18), N44*'Indices PF'!$J$17,     IF(('Funções Transações'!N44&lt;'Indices PF'!$F$18), N44*'Indices PF'!$K$17, N44*'Indices PF'!$L$17))))),   IF(M44="EO", IF((O44&lt;='Indices PF'!$D$23),   IF(('Funções Transações'!N44&lt;'Indices PF'!$E$26), N44*'Indices PF'!$J$23,   IF(('Funções Transações'!N44&lt;'Indices PF'!$F$26), N44*'Indices PF'!$K$23, N44*'Indices PF'!$L$23)),    IF((O44&lt;='Indices PF'!$D$24),    IF(('Funções Transações'!N44&lt;'Indices PF'!$E$26), N44*'Indices PF'!$J$24,    IF(('Funções Transações'!N44&lt;'Indices PF'!$F$26), N44*'Indices PF'!$K$24, N44*'Indices PF'!$L$24)),     IF((O44&gt;='Indices PF'!$D$25),     IF(('Funções Transações'!N44&lt;'Indices PF'!$E$26), N44*'Indices PF'!$J$25,     IF(('Funções Transações'!N44&lt;'Indices PF'!$F$26), N44*'Indices PF'!$K$25, N44*'Indices PF'!$L$25)))))))))</f>
        <v/>
      </c>
      <c r="U44" s="229" t="str">
        <f aca="false">IF(OR(ISBLANK(P44),ISBLANK(Q44)),"",  IF((Q44&lt;='Indices PF'!$D$47),   IF(('Funções Transações'!P44&lt;'Indices PF'!$E$50), P44*'Indices PF'!$J$47,   IF(('Funções Transações'!P44&lt;'Indices PF'!$F$50), P44*'Indices PF'!$K$47, P44*'Indices PF'!$L$47)),    IF((Q44&lt;='Indices PF'!$D$48),    IF(('Funções Transações'!P44&lt;'Indices PF'!$E$50), P44*'Indices PF'!$J$48,    IF(('Funções Transações'!P44&lt;'Indices PF'!$F$50), P44*'Indices PF'!$K$48, P44*'Indices PF'!$L$48)),     IF((Q44&gt;='Indices PF'!$D$49),     IF(('Funções Transações'!P44&lt;'Indices PF'!$E$50), P44*'Indices PF'!$J$49,     IF(('Funções Transações'!P44&lt;'Indices PF'!$F$50), P44*'Indices PF'!$K$49, P44*'Indices PF'!$L$49))))))</f>
        <v/>
      </c>
      <c r="V44" s="230"/>
      <c r="W44" s="231"/>
      <c r="X44" s="231"/>
      <c r="Y44" s="232"/>
      <c r="Z44" s="128"/>
      <c r="AA44" s="88"/>
      <c r="AB44" s="233" t="str">
        <f aca="false">IF(ISBLANK(AA44),"",IF(Z44="YES",(AA44*(SUM(T44:U44))/100),""))</f>
        <v/>
      </c>
      <c r="AC44" s="126"/>
      <c r="AD44" s="88"/>
      <c r="AE44" s="126"/>
      <c r="AF44" s="154"/>
      <c r="AG44" s="154"/>
    </row>
    <row r="45" customFormat="false" ht="24.3" hidden="false" customHeight="true" outlineLevel="0" collapsed="false">
      <c r="A45" s="127"/>
      <c r="B45" s="111"/>
      <c r="C45" s="92"/>
      <c r="D45" s="173"/>
      <c r="E45" s="174"/>
      <c r="F45" s="174"/>
      <c r="G45" s="224"/>
      <c r="H45" s="224"/>
      <c r="I45" s="224"/>
      <c r="J45" s="224"/>
      <c r="K45" s="224"/>
      <c r="L45" s="221"/>
      <c r="M45" s="88"/>
      <c r="N45" s="129"/>
      <c r="O45" s="129"/>
      <c r="P45" s="129"/>
      <c r="Q45" s="88"/>
      <c r="R45" s="235" t="str">
        <f aca="false">IF(AND(ISTEXT(T45),ISTEXT(U45)),"",SUM(T45:U45)*'Indices PF'!$E$54)</f>
        <v/>
      </c>
      <c r="S45" s="227" t="str">
        <f aca="false">IF(OR(ISBLANK(N45),ISBLANK(O45)),"",  IF(M45="EI", IF((O45&lt;='Indices PF'!$D$7),   IF(('Funções Transações'!N45&lt;'Indices PF'!$E$10), 'Indices PF'!$E$7,   IF(('Funções Transações'!N45&lt;'Indices PF'!$F$10), 'Indices PF'!$F$7, 'Indices PF'!$G$7)),    IF((O45&lt;='Indices PF'!$D$8),    IF(('Funções Transações'!N45&lt;'Indices PF'!$E$10), 'Indices PF'!$E$8,    IF(('Funções Transações'!N45&lt;'Indices PF'!$F$10), 'Indices PF'!$F$8, 'Indices PF'!$G$8)),     IF((O45&gt;='Indices PF'!$D$9),     IF(('Funções Transações'!N45&lt;'Indices PF'!$E$10), 'Indices PF'!$E$9,     IF(('Funções Transações'!N45&lt;'Indices PF'!$F$10), 'Indices PF'!$F$9, 'Indices PF'!$G$9))))),   IF(M45="EQ", IF((O45&lt;='Indices PF'!$D$15),   IF(('Funções Transações'!N45&lt;'Indices PF'!$E$18), 'Indices PF'!$E$15,   IF(('Funções Transações'!N45&lt;'Indices PF'!$F$18), 'Indices PF'!$F$15, 'Indices PF'!$G$15)),    IF((O45&lt;='Indices PF'!$D$16),    IF(('Funções Transações'!N45&lt;'Indices PF'!$E$18), 'Indices PF'!$E$16,    IF(('Funções Transações'!N45&lt;'Indices PF'!$F$18), 'Indices PF'!$F$16, 'Indices PF'!$G$16)),     IF((O45&gt;='Indices PF'!$D$17),     IF(('Funções Transações'!N45&lt;'Indices PF'!$E$18), 'Indices PF'!$E$17,     IF(('Funções Transações'!N45&lt;'Indices PF'!$F$18), 'Indices PF'!$F$17, 'Indices PF'!$G$17))))),   IF(M45="EO", IF((O45&lt;='Indices PF'!$D$23),   IF(('Funções Transações'!N45&lt;'Indices PF'!$E$26), 'Indices PF'!$E$23,   IF(('Funções Transações'!N45&lt;'Indices PF'!$F$26), 'Indices PF'!$F$23, 'Indices PF'!$G$23)),    IF((O45&lt;='Indices PF'!$D$24),    IF(('Funções Transações'!N45&lt;'Indices PF'!$E$26), 'Indices PF'!$E$24,    IF(('Funções Transações'!N45&lt;'Indices PF'!$F$26), 'Indices PF'!$F$24, 'Indices PF'!$G$24)),     IF((O45&gt;='Indices PF'!$D$25),     IF(('Funções Transações'!N45&lt;'Indices PF'!$E$26), 'Indices PF'!$E$25,     IF(('Funções Transações'!N45&lt;'Indices PF'!$F$26), 'Indices PF'!$F$25, 'Indices PF'!$G$25)))))))))</f>
        <v/>
      </c>
      <c r="T45" s="228" t="str">
        <f aca="false">IF(OR(ISBLANK(N45),ISBLANK(O45)),"",  IF(M45="EI", IF((O45&lt;='Indices PF'!$D$7),   IF(('Funções Transações'!N45&lt;'Indices PF'!$E$10), N45*'Indices PF'!$J$7,   IF(('Funções Transações'!N45&lt;'Indices PF'!$F$10), N45*'Indices PF'!$K$7, N45*'Indices PF'!$L$7)),    IF((O45&lt;='Indices PF'!$D$8),    IF(('Funções Transações'!N45&lt;'Indices PF'!$E$10), N45*'Indices PF'!$J$8,    IF(('Funções Transações'!N45&lt;'Indices PF'!$F$10), N45*'Indices PF'!$K$8, N45*'Indices PF'!$L$8)),     IF((O45&gt;='Indices PF'!$D$9),     IF(('Funções Transações'!N45&lt;'Indices PF'!$E$10), N45*'Indices PF'!$J$9,     IF(('Funções Transações'!N45&lt;'Indices PF'!$F$10), N45*'Indices PF'!$K$9, N45*'Indices PF'!$L$9))))),   IF(M45="EQ", IF((O45&lt;='Indices PF'!$D$15),   IF(('Funções Transações'!N45&lt;'Indices PF'!$E$18), N45*'Indices PF'!$J$15,   IF(('Funções Transações'!N45&lt;'Indices PF'!$F$18), N45*'Indices PF'!$K$15, N45*'Indices PF'!$L$15)),    IF((O45&lt;='Indices PF'!$D$16),    IF(('Funções Transações'!N45&lt;'Indices PF'!$E$18), N45*'Indices PF'!$J$16,    IF(('Funções Transações'!N45&lt;'Indices PF'!$F$18), N45*'Indices PF'!$K$16, N45*'Indices PF'!$L$16)),     IF((O45&gt;='Indices PF'!$D$17),     IF(('Funções Transações'!N45&lt;'Indices PF'!$E$18), N45*'Indices PF'!$J$17,     IF(('Funções Transações'!N45&lt;'Indices PF'!$F$18), N45*'Indices PF'!$K$17, N45*'Indices PF'!$L$17))))),   IF(M45="EO", IF((O45&lt;='Indices PF'!$D$23),   IF(('Funções Transações'!N45&lt;'Indices PF'!$E$26), N45*'Indices PF'!$J$23,   IF(('Funções Transações'!N45&lt;'Indices PF'!$F$26), N45*'Indices PF'!$K$23, N45*'Indices PF'!$L$23)),    IF((O45&lt;='Indices PF'!$D$24),    IF(('Funções Transações'!N45&lt;'Indices PF'!$E$26), N45*'Indices PF'!$J$24,    IF(('Funções Transações'!N45&lt;'Indices PF'!$F$26), N45*'Indices PF'!$K$24, N45*'Indices PF'!$L$24)),     IF((O45&gt;='Indices PF'!$D$25),     IF(('Funções Transações'!N45&lt;'Indices PF'!$E$26), N45*'Indices PF'!$J$25,     IF(('Funções Transações'!N45&lt;'Indices PF'!$F$26), N45*'Indices PF'!$K$25, N45*'Indices PF'!$L$25)))))))))</f>
        <v/>
      </c>
      <c r="U45" s="229" t="str">
        <f aca="false">IF(OR(ISBLANK(P45),ISBLANK(Q45)),"",  IF((Q45&lt;='Indices PF'!$D$47),   IF(('Funções Transações'!P45&lt;'Indices PF'!$E$50), P45*'Indices PF'!$J$47,   IF(('Funções Transações'!P45&lt;'Indices PF'!$F$50), P45*'Indices PF'!$K$47, P45*'Indices PF'!$L$47)),    IF((Q45&lt;='Indices PF'!$D$48),    IF(('Funções Transações'!P45&lt;'Indices PF'!$E$50), P45*'Indices PF'!$J$48,    IF(('Funções Transações'!P45&lt;'Indices PF'!$F$50), P45*'Indices PF'!$K$48, P45*'Indices PF'!$L$48)),     IF((Q45&gt;='Indices PF'!$D$49),     IF(('Funções Transações'!P45&lt;'Indices PF'!$E$50), P45*'Indices PF'!$J$49,     IF(('Funções Transações'!P45&lt;'Indices PF'!$F$50), P45*'Indices PF'!$K$49, P45*'Indices PF'!$L$49))))))</f>
        <v/>
      </c>
      <c r="V45" s="230"/>
      <c r="W45" s="231"/>
      <c r="X45" s="231"/>
      <c r="Y45" s="232"/>
      <c r="Z45" s="128"/>
      <c r="AA45" s="88"/>
      <c r="AB45" s="233" t="str">
        <f aca="false">IF(ISBLANK(AA45),"",IF(Z45="YES",(AA45*(SUM(T45:U45))/100),""))</f>
        <v/>
      </c>
      <c r="AC45" s="126"/>
      <c r="AD45" s="88"/>
      <c r="AE45" s="126"/>
      <c r="AF45" s="154"/>
      <c r="AG45" s="154"/>
    </row>
    <row r="46" customFormat="false" ht="24.3" hidden="false" customHeight="true" outlineLevel="0" collapsed="false">
      <c r="A46" s="127"/>
      <c r="B46" s="111"/>
      <c r="C46" s="92"/>
      <c r="D46" s="173"/>
      <c r="E46" s="174"/>
      <c r="F46" s="174"/>
      <c r="G46" s="224"/>
      <c r="H46" s="224"/>
      <c r="I46" s="224"/>
      <c r="J46" s="224"/>
      <c r="K46" s="224"/>
      <c r="L46" s="221"/>
      <c r="M46" s="88"/>
      <c r="N46" s="129"/>
      <c r="O46" s="129"/>
      <c r="P46" s="129"/>
      <c r="Q46" s="88"/>
      <c r="R46" s="235" t="str">
        <f aca="false">IF(AND(ISTEXT(T46),ISTEXT(U46)),"",SUM(T46:U46)*'Indices PF'!$E$54)</f>
        <v/>
      </c>
      <c r="S46" s="227" t="str">
        <f aca="false">IF(OR(ISBLANK(N46),ISBLANK(O46)),"",  IF(M46="EI", IF((O46&lt;='Indices PF'!$D$7),   IF(('Funções Transações'!N46&lt;'Indices PF'!$E$10), 'Indices PF'!$E$7,   IF(('Funções Transações'!N46&lt;'Indices PF'!$F$10), 'Indices PF'!$F$7, 'Indices PF'!$G$7)),    IF((O46&lt;='Indices PF'!$D$8),    IF(('Funções Transações'!N46&lt;'Indices PF'!$E$10), 'Indices PF'!$E$8,    IF(('Funções Transações'!N46&lt;'Indices PF'!$F$10), 'Indices PF'!$F$8, 'Indices PF'!$G$8)),     IF((O46&gt;='Indices PF'!$D$9),     IF(('Funções Transações'!N46&lt;'Indices PF'!$E$10), 'Indices PF'!$E$9,     IF(('Funções Transações'!N46&lt;'Indices PF'!$F$10), 'Indices PF'!$F$9, 'Indices PF'!$G$9))))),   IF(M46="EQ", IF((O46&lt;='Indices PF'!$D$15),   IF(('Funções Transações'!N46&lt;'Indices PF'!$E$18), 'Indices PF'!$E$15,   IF(('Funções Transações'!N46&lt;'Indices PF'!$F$18), 'Indices PF'!$F$15, 'Indices PF'!$G$15)),    IF((O46&lt;='Indices PF'!$D$16),    IF(('Funções Transações'!N46&lt;'Indices PF'!$E$18), 'Indices PF'!$E$16,    IF(('Funções Transações'!N46&lt;'Indices PF'!$F$18), 'Indices PF'!$F$16, 'Indices PF'!$G$16)),     IF((O46&gt;='Indices PF'!$D$17),     IF(('Funções Transações'!N46&lt;'Indices PF'!$E$18), 'Indices PF'!$E$17,     IF(('Funções Transações'!N46&lt;'Indices PF'!$F$18), 'Indices PF'!$F$17, 'Indices PF'!$G$17))))),   IF(M46="EO", IF((O46&lt;='Indices PF'!$D$23),   IF(('Funções Transações'!N46&lt;'Indices PF'!$E$26), 'Indices PF'!$E$23,   IF(('Funções Transações'!N46&lt;'Indices PF'!$F$26), 'Indices PF'!$F$23, 'Indices PF'!$G$23)),    IF((O46&lt;='Indices PF'!$D$24),    IF(('Funções Transações'!N46&lt;'Indices PF'!$E$26), 'Indices PF'!$E$24,    IF(('Funções Transações'!N46&lt;'Indices PF'!$F$26), 'Indices PF'!$F$24, 'Indices PF'!$G$24)),     IF((O46&gt;='Indices PF'!$D$25),     IF(('Funções Transações'!N46&lt;'Indices PF'!$E$26), 'Indices PF'!$E$25,     IF(('Funções Transações'!N46&lt;'Indices PF'!$F$26), 'Indices PF'!$F$25, 'Indices PF'!$G$25)))))))))</f>
        <v/>
      </c>
      <c r="T46" s="228" t="str">
        <f aca="false">IF(OR(ISBLANK(N46),ISBLANK(O46)),"",  IF(M46="EI", IF((O46&lt;='Indices PF'!$D$7),   IF(('Funções Transações'!N46&lt;'Indices PF'!$E$10), N46*'Indices PF'!$J$7,   IF(('Funções Transações'!N46&lt;'Indices PF'!$F$10), N46*'Indices PF'!$K$7, N46*'Indices PF'!$L$7)),    IF((O46&lt;='Indices PF'!$D$8),    IF(('Funções Transações'!N46&lt;'Indices PF'!$E$10), N46*'Indices PF'!$J$8,    IF(('Funções Transações'!N46&lt;'Indices PF'!$F$10), N46*'Indices PF'!$K$8, N46*'Indices PF'!$L$8)),     IF((O46&gt;='Indices PF'!$D$9),     IF(('Funções Transações'!N46&lt;'Indices PF'!$E$10), N46*'Indices PF'!$J$9,     IF(('Funções Transações'!N46&lt;'Indices PF'!$F$10), N46*'Indices PF'!$K$9, N46*'Indices PF'!$L$9))))),   IF(M46="EQ", IF((O46&lt;='Indices PF'!$D$15),   IF(('Funções Transações'!N46&lt;'Indices PF'!$E$18), N46*'Indices PF'!$J$15,   IF(('Funções Transações'!N46&lt;'Indices PF'!$F$18), N46*'Indices PF'!$K$15, N46*'Indices PF'!$L$15)),    IF((O46&lt;='Indices PF'!$D$16),    IF(('Funções Transações'!N46&lt;'Indices PF'!$E$18), N46*'Indices PF'!$J$16,    IF(('Funções Transações'!N46&lt;'Indices PF'!$F$18), N46*'Indices PF'!$K$16, N46*'Indices PF'!$L$16)),     IF((O46&gt;='Indices PF'!$D$17),     IF(('Funções Transações'!N46&lt;'Indices PF'!$E$18), N46*'Indices PF'!$J$17,     IF(('Funções Transações'!N46&lt;'Indices PF'!$F$18), N46*'Indices PF'!$K$17, N46*'Indices PF'!$L$17))))),   IF(M46="EO", IF((O46&lt;='Indices PF'!$D$23),   IF(('Funções Transações'!N46&lt;'Indices PF'!$E$26), N46*'Indices PF'!$J$23,   IF(('Funções Transações'!N46&lt;'Indices PF'!$F$26), N46*'Indices PF'!$K$23, N46*'Indices PF'!$L$23)),    IF((O46&lt;='Indices PF'!$D$24),    IF(('Funções Transações'!N46&lt;'Indices PF'!$E$26), N46*'Indices PF'!$J$24,    IF(('Funções Transações'!N46&lt;'Indices PF'!$F$26), N46*'Indices PF'!$K$24, N46*'Indices PF'!$L$24)),     IF((O46&gt;='Indices PF'!$D$25),     IF(('Funções Transações'!N46&lt;'Indices PF'!$E$26), N46*'Indices PF'!$J$25,     IF(('Funções Transações'!N46&lt;'Indices PF'!$F$26), N46*'Indices PF'!$K$25, N46*'Indices PF'!$L$25)))))))))</f>
        <v/>
      </c>
      <c r="U46" s="229" t="str">
        <f aca="false">IF(OR(ISBLANK(P46),ISBLANK(Q46)),"",  IF((Q46&lt;='Indices PF'!$D$47),   IF(('Funções Transações'!P46&lt;'Indices PF'!$E$50), P46*'Indices PF'!$J$47,   IF(('Funções Transações'!P46&lt;'Indices PF'!$F$50), P46*'Indices PF'!$K$47, P46*'Indices PF'!$L$47)),    IF((Q46&lt;='Indices PF'!$D$48),    IF(('Funções Transações'!P46&lt;'Indices PF'!$E$50), P46*'Indices PF'!$J$48,    IF(('Funções Transações'!P46&lt;'Indices PF'!$F$50), P46*'Indices PF'!$K$48, P46*'Indices PF'!$L$48)),     IF((Q46&gt;='Indices PF'!$D$49),     IF(('Funções Transações'!P46&lt;'Indices PF'!$E$50), P46*'Indices PF'!$J$49,     IF(('Funções Transações'!P46&lt;'Indices PF'!$F$50), P46*'Indices PF'!$K$49, P46*'Indices PF'!$L$49))))))</f>
        <v/>
      </c>
      <c r="V46" s="230"/>
      <c r="W46" s="231"/>
      <c r="X46" s="231"/>
      <c r="Y46" s="232"/>
      <c r="Z46" s="128"/>
      <c r="AA46" s="88"/>
      <c r="AB46" s="233" t="str">
        <f aca="false">IF(ISBLANK(AA46),"",IF(Z46="YES",(AA46*(SUM(T46:U46))/100),""))</f>
        <v/>
      </c>
      <c r="AC46" s="126"/>
      <c r="AD46" s="126"/>
      <c r="AE46" s="126"/>
      <c r="AF46" s="126"/>
      <c r="AG46" s="154"/>
    </row>
    <row r="47" customFormat="false" ht="24.3" hidden="false" customHeight="true" outlineLevel="0" collapsed="false">
      <c r="A47" s="127"/>
      <c r="B47" s="111"/>
      <c r="C47" s="92"/>
      <c r="D47" s="173"/>
      <c r="E47" s="174"/>
      <c r="F47" s="174"/>
      <c r="G47" s="224"/>
      <c r="H47" s="224"/>
      <c r="I47" s="224"/>
      <c r="J47" s="224"/>
      <c r="K47" s="224"/>
      <c r="L47" s="221"/>
      <c r="M47" s="88"/>
      <c r="N47" s="129"/>
      <c r="O47" s="129"/>
      <c r="P47" s="129"/>
      <c r="Q47" s="88"/>
      <c r="R47" s="235" t="str">
        <f aca="false">IF(AND(ISTEXT(T47),ISTEXT(U47)),"",SUM(T47:U47)*'Indices PF'!$E$54)</f>
        <v/>
      </c>
      <c r="S47" s="227" t="str">
        <f aca="false">IF(OR(ISBLANK(N47),ISBLANK(O47)),"",  IF(M47="EI", IF((O47&lt;='Indices PF'!$D$7),   IF(('Funções Transações'!N47&lt;'Indices PF'!$E$10), 'Indices PF'!$E$7,   IF(('Funções Transações'!N47&lt;'Indices PF'!$F$10), 'Indices PF'!$F$7, 'Indices PF'!$G$7)),    IF((O47&lt;='Indices PF'!$D$8),    IF(('Funções Transações'!N47&lt;'Indices PF'!$E$10), 'Indices PF'!$E$8,    IF(('Funções Transações'!N47&lt;'Indices PF'!$F$10), 'Indices PF'!$F$8, 'Indices PF'!$G$8)),     IF((O47&gt;='Indices PF'!$D$9),     IF(('Funções Transações'!N47&lt;'Indices PF'!$E$10), 'Indices PF'!$E$9,     IF(('Funções Transações'!N47&lt;'Indices PF'!$F$10), 'Indices PF'!$F$9, 'Indices PF'!$G$9))))),   IF(M47="EQ", IF((O47&lt;='Indices PF'!$D$15),   IF(('Funções Transações'!N47&lt;'Indices PF'!$E$18), 'Indices PF'!$E$15,   IF(('Funções Transações'!N47&lt;'Indices PF'!$F$18), 'Indices PF'!$F$15, 'Indices PF'!$G$15)),    IF((O47&lt;='Indices PF'!$D$16),    IF(('Funções Transações'!N47&lt;'Indices PF'!$E$18), 'Indices PF'!$E$16,    IF(('Funções Transações'!N47&lt;'Indices PF'!$F$18), 'Indices PF'!$F$16, 'Indices PF'!$G$16)),     IF((O47&gt;='Indices PF'!$D$17),     IF(('Funções Transações'!N47&lt;'Indices PF'!$E$18), 'Indices PF'!$E$17,     IF(('Funções Transações'!N47&lt;'Indices PF'!$F$18), 'Indices PF'!$F$17, 'Indices PF'!$G$17))))),   IF(M47="EO", IF((O47&lt;='Indices PF'!$D$23),   IF(('Funções Transações'!N47&lt;'Indices PF'!$E$26), 'Indices PF'!$E$23,   IF(('Funções Transações'!N47&lt;'Indices PF'!$F$26), 'Indices PF'!$F$23, 'Indices PF'!$G$23)),    IF((O47&lt;='Indices PF'!$D$24),    IF(('Funções Transações'!N47&lt;'Indices PF'!$E$26), 'Indices PF'!$E$24,    IF(('Funções Transações'!N47&lt;'Indices PF'!$F$26), 'Indices PF'!$F$24, 'Indices PF'!$G$24)),     IF((O47&gt;='Indices PF'!$D$25),     IF(('Funções Transações'!N47&lt;'Indices PF'!$E$26), 'Indices PF'!$E$25,     IF(('Funções Transações'!N47&lt;'Indices PF'!$F$26), 'Indices PF'!$F$25, 'Indices PF'!$G$25)))))))))</f>
        <v/>
      </c>
      <c r="T47" s="228" t="str">
        <f aca="false">IF(OR(ISBLANK(N47),ISBLANK(O47)),"",  IF(M47="EI", IF((O47&lt;='Indices PF'!$D$7),   IF(('Funções Transações'!N47&lt;'Indices PF'!$E$10), N47*'Indices PF'!$J$7,   IF(('Funções Transações'!N47&lt;'Indices PF'!$F$10), N47*'Indices PF'!$K$7, N47*'Indices PF'!$L$7)),    IF((O47&lt;='Indices PF'!$D$8),    IF(('Funções Transações'!N47&lt;'Indices PF'!$E$10), N47*'Indices PF'!$J$8,    IF(('Funções Transações'!N47&lt;'Indices PF'!$F$10), N47*'Indices PF'!$K$8, N47*'Indices PF'!$L$8)),     IF((O47&gt;='Indices PF'!$D$9),     IF(('Funções Transações'!N47&lt;'Indices PF'!$E$10), N47*'Indices PF'!$J$9,     IF(('Funções Transações'!N47&lt;'Indices PF'!$F$10), N47*'Indices PF'!$K$9, N47*'Indices PF'!$L$9))))),   IF(M47="EQ", IF((O47&lt;='Indices PF'!$D$15),   IF(('Funções Transações'!N47&lt;'Indices PF'!$E$18), N47*'Indices PF'!$J$15,   IF(('Funções Transações'!N47&lt;'Indices PF'!$F$18), N47*'Indices PF'!$K$15, N47*'Indices PF'!$L$15)),    IF((O47&lt;='Indices PF'!$D$16),    IF(('Funções Transações'!N47&lt;'Indices PF'!$E$18), N47*'Indices PF'!$J$16,    IF(('Funções Transações'!N47&lt;'Indices PF'!$F$18), N47*'Indices PF'!$K$16, N47*'Indices PF'!$L$16)),     IF((O47&gt;='Indices PF'!$D$17),     IF(('Funções Transações'!N47&lt;'Indices PF'!$E$18), N47*'Indices PF'!$J$17,     IF(('Funções Transações'!N47&lt;'Indices PF'!$F$18), N47*'Indices PF'!$K$17, N47*'Indices PF'!$L$17))))),   IF(M47="EO", IF((O47&lt;='Indices PF'!$D$23),   IF(('Funções Transações'!N47&lt;'Indices PF'!$E$26), N47*'Indices PF'!$J$23,   IF(('Funções Transações'!N47&lt;'Indices PF'!$F$26), N47*'Indices PF'!$K$23, N47*'Indices PF'!$L$23)),    IF((O47&lt;='Indices PF'!$D$24),    IF(('Funções Transações'!N47&lt;'Indices PF'!$E$26), N47*'Indices PF'!$J$24,    IF(('Funções Transações'!N47&lt;'Indices PF'!$F$26), N47*'Indices PF'!$K$24, N47*'Indices PF'!$L$24)),     IF((O47&gt;='Indices PF'!$D$25),     IF(('Funções Transações'!N47&lt;'Indices PF'!$E$26), N47*'Indices PF'!$J$25,     IF(('Funções Transações'!N47&lt;'Indices PF'!$F$26), N47*'Indices PF'!$K$25, N47*'Indices PF'!$L$25)))))))))</f>
        <v/>
      </c>
      <c r="U47" s="229" t="str">
        <f aca="false">IF(OR(ISBLANK(P47),ISBLANK(Q47)),"",  IF((Q47&lt;='Indices PF'!$D$47),   IF(('Funções Transações'!P47&lt;'Indices PF'!$E$50), P47*'Indices PF'!$J$47,   IF(('Funções Transações'!P47&lt;'Indices PF'!$F$50), P47*'Indices PF'!$K$47, P47*'Indices PF'!$L$47)),    IF((Q47&lt;='Indices PF'!$D$48),    IF(('Funções Transações'!P47&lt;'Indices PF'!$E$50), P47*'Indices PF'!$J$48,    IF(('Funções Transações'!P47&lt;'Indices PF'!$F$50), P47*'Indices PF'!$K$48, P47*'Indices PF'!$L$48)),     IF((Q47&gt;='Indices PF'!$D$49),     IF(('Funções Transações'!P47&lt;'Indices PF'!$E$50), P47*'Indices PF'!$J$49,     IF(('Funções Transações'!P47&lt;'Indices PF'!$F$50), P47*'Indices PF'!$K$49, P47*'Indices PF'!$L$49))))))</f>
        <v/>
      </c>
      <c r="V47" s="230"/>
      <c r="W47" s="231"/>
      <c r="X47" s="231"/>
      <c r="Y47" s="232"/>
      <c r="Z47" s="128"/>
      <c r="AA47" s="88"/>
      <c r="AB47" s="233" t="str">
        <f aca="false">IF(ISBLANK(AA47),"",IF(Z47="YES",(AA47*(SUM(T47:U47))/100),""))</f>
        <v/>
      </c>
      <c r="AC47" s="126"/>
      <c r="AD47" s="154"/>
      <c r="AE47" s="126"/>
      <c r="AF47" s="126"/>
      <c r="AG47" s="154"/>
    </row>
    <row r="48" customFormat="false" ht="24.3" hidden="false" customHeight="true" outlineLevel="0" collapsed="false">
      <c r="A48" s="127"/>
      <c r="B48" s="111"/>
      <c r="C48" s="92"/>
      <c r="D48" s="173"/>
      <c r="E48" s="174"/>
      <c r="F48" s="174"/>
      <c r="G48" s="224"/>
      <c r="H48" s="224"/>
      <c r="I48" s="224"/>
      <c r="J48" s="224"/>
      <c r="K48" s="224"/>
      <c r="L48" s="221"/>
      <c r="M48" s="88"/>
      <c r="N48" s="129"/>
      <c r="O48" s="129"/>
      <c r="P48" s="129"/>
      <c r="Q48" s="88"/>
      <c r="R48" s="235" t="str">
        <f aca="false">IF(AND(ISTEXT(T48),ISTEXT(U48)),"",SUM(T48:U48)*'Indices PF'!$E$54)</f>
        <v/>
      </c>
      <c r="S48" s="227" t="str">
        <f aca="false">IF(OR(ISBLANK(N48),ISBLANK(O48)),"",  IF(M48="EI", IF((O48&lt;='Indices PF'!$D$7),   IF(('Funções Transações'!N48&lt;'Indices PF'!$E$10), 'Indices PF'!$E$7,   IF(('Funções Transações'!N48&lt;'Indices PF'!$F$10), 'Indices PF'!$F$7, 'Indices PF'!$G$7)),    IF((O48&lt;='Indices PF'!$D$8),    IF(('Funções Transações'!N48&lt;'Indices PF'!$E$10), 'Indices PF'!$E$8,    IF(('Funções Transações'!N48&lt;'Indices PF'!$F$10), 'Indices PF'!$F$8, 'Indices PF'!$G$8)),     IF((O48&gt;='Indices PF'!$D$9),     IF(('Funções Transações'!N48&lt;'Indices PF'!$E$10), 'Indices PF'!$E$9,     IF(('Funções Transações'!N48&lt;'Indices PF'!$F$10), 'Indices PF'!$F$9, 'Indices PF'!$G$9))))),   IF(M48="EQ", IF((O48&lt;='Indices PF'!$D$15),   IF(('Funções Transações'!N48&lt;'Indices PF'!$E$18), 'Indices PF'!$E$15,   IF(('Funções Transações'!N48&lt;'Indices PF'!$F$18), 'Indices PF'!$F$15, 'Indices PF'!$G$15)),    IF((O48&lt;='Indices PF'!$D$16),    IF(('Funções Transações'!N48&lt;'Indices PF'!$E$18), 'Indices PF'!$E$16,    IF(('Funções Transações'!N48&lt;'Indices PF'!$F$18), 'Indices PF'!$F$16, 'Indices PF'!$G$16)),     IF((O48&gt;='Indices PF'!$D$17),     IF(('Funções Transações'!N48&lt;'Indices PF'!$E$18), 'Indices PF'!$E$17,     IF(('Funções Transações'!N48&lt;'Indices PF'!$F$18), 'Indices PF'!$F$17, 'Indices PF'!$G$17))))),   IF(M48="EO", IF((O48&lt;='Indices PF'!$D$23),   IF(('Funções Transações'!N48&lt;'Indices PF'!$E$26), 'Indices PF'!$E$23,   IF(('Funções Transações'!N48&lt;'Indices PF'!$F$26), 'Indices PF'!$F$23, 'Indices PF'!$G$23)),    IF((O48&lt;='Indices PF'!$D$24),    IF(('Funções Transações'!N48&lt;'Indices PF'!$E$26), 'Indices PF'!$E$24,    IF(('Funções Transações'!N48&lt;'Indices PF'!$F$26), 'Indices PF'!$F$24, 'Indices PF'!$G$24)),     IF((O48&gt;='Indices PF'!$D$25),     IF(('Funções Transações'!N48&lt;'Indices PF'!$E$26), 'Indices PF'!$E$25,     IF(('Funções Transações'!N48&lt;'Indices PF'!$F$26), 'Indices PF'!$F$25, 'Indices PF'!$G$25)))))))))</f>
        <v/>
      </c>
      <c r="T48" s="228" t="str">
        <f aca="false">IF(OR(ISBLANK(N48),ISBLANK(O48)),"",  IF(M48="EI", IF((O48&lt;='Indices PF'!$D$7),   IF(('Funções Transações'!N48&lt;'Indices PF'!$E$10), N48*'Indices PF'!$J$7,   IF(('Funções Transações'!N48&lt;'Indices PF'!$F$10), N48*'Indices PF'!$K$7, N48*'Indices PF'!$L$7)),    IF((O48&lt;='Indices PF'!$D$8),    IF(('Funções Transações'!N48&lt;'Indices PF'!$E$10), N48*'Indices PF'!$J$8,    IF(('Funções Transações'!N48&lt;'Indices PF'!$F$10), N48*'Indices PF'!$K$8, N48*'Indices PF'!$L$8)),     IF((O48&gt;='Indices PF'!$D$9),     IF(('Funções Transações'!N48&lt;'Indices PF'!$E$10), N48*'Indices PF'!$J$9,     IF(('Funções Transações'!N48&lt;'Indices PF'!$F$10), N48*'Indices PF'!$K$9, N48*'Indices PF'!$L$9))))),   IF(M48="EQ", IF((O48&lt;='Indices PF'!$D$15),   IF(('Funções Transações'!N48&lt;'Indices PF'!$E$18), N48*'Indices PF'!$J$15,   IF(('Funções Transações'!N48&lt;'Indices PF'!$F$18), N48*'Indices PF'!$K$15, N48*'Indices PF'!$L$15)),    IF((O48&lt;='Indices PF'!$D$16),    IF(('Funções Transações'!N48&lt;'Indices PF'!$E$18), N48*'Indices PF'!$J$16,    IF(('Funções Transações'!N48&lt;'Indices PF'!$F$18), N48*'Indices PF'!$K$16, N48*'Indices PF'!$L$16)),     IF((O48&gt;='Indices PF'!$D$17),     IF(('Funções Transações'!N48&lt;'Indices PF'!$E$18), N48*'Indices PF'!$J$17,     IF(('Funções Transações'!N48&lt;'Indices PF'!$F$18), N48*'Indices PF'!$K$17, N48*'Indices PF'!$L$17))))),   IF(M48="EO", IF((O48&lt;='Indices PF'!$D$23),   IF(('Funções Transações'!N48&lt;'Indices PF'!$E$26), N48*'Indices PF'!$J$23,   IF(('Funções Transações'!N48&lt;'Indices PF'!$F$26), N48*'Indices PF'!$K$23, N48*'Indices PF'!$L$23)),    IF((O48&lt;='Indices PF'!$D$24),    IF(('Funções Transações'!N48&lt;'Indices PF'!$E$26), N48*'Indices PF'!$J$24,    IF(('Funções Transações'!N48&lt;'Indices PF'!$F$26), N48*'Indices PF'!$K$24, N48*'Indices PF'!$L$24)),     IF((O48&gt;='Indices PF'!$D$25),     IF(('Funções Transações'!N48&lt;'Indices PF'!$E$26), N48*'Indices PF'!$J$25,     IF(('Funções Transações'!N48&lt;'Indices PF'!$F$26), N48*'Indices PF'!$K$25, N48*'Indices PF'!$L$25)))))))))</f>
        <v/>
      </c>
      <c r="U48" s="229" t="str">
        <f aca="false">IF(OR(ISBLANK(P48),ISBLANK(Q48)),"",  IF((Q48&lt;='Indices PF'!$D$47),   IF(('Funções Transações'!P48&lt;'Indices PF'!$E$50), P48*'Indices PF'!$J$47,   IF(('Funções Transações'!P48&lt;'Indices PF'!$F$50), P48*'Indices PF'!$K$47, P48*'Indices PF'!$L$47)),    IF((Q48&lt;='Indices PF'!$D$48),    IF(('Funções Transações'!P48&lt;'Indices PF'!$E$50), P48*'Indices PF'!$J$48,    IF(('Funções Transações'!P48&lt;'Indices PF'!$F$50), P48*'Indices PF'!$K$48, P48*'Indices PF'!$L$48)),     IF((Q48&gt;='Indices PF'!$D$49),     IF(('Funções Transações'!P48&lt;'Indices PF'!$E$50), P48*'Indices PF'!$J$49,     IF(('Funções Transações'!P48&lt;'Indices PF'!$F$50), P48*'Indices PF'!$K$49, P48*'Indices PF'!$L$49))))))</f>
        <v/>
      </c>
      <c r="V48" s="230"/>
      <c r="W48" s="231"/>
      <c r="X48" s="231"/>
      <c r="Y48" s="232"/>
      <c r="Z48" s="128"/>
      <c r="AA48" s="88"/>
      <c r="AB48" s="233" t="str">
        <f aca="false">IF(ISBLANK(AA48),"",IF(Z48="YES",(AA48*(SUM(T48:U48))/100),""))</f>
        <v/>
      </c>
      <c r="AC48" s="154"/>
      <c r="AD48" s="126"/>
      <c r="AE48" s="126"/>
      <c r="AF48" s="154"/>
      <c r="AG48" s="154"/>
    </row>
    <row r="49" customFormat="false" ht="24.3" hidden="false" customHeight="true" outlineLevel="0" collapsed="false">
      <c r="A49" s="127"/>
      <c r="B49" s="111"/>
      <c r="C49" s="92"/>
      <c r="D49" s="173"/>
      <c r="E49" s="174"/>
      <c r="F49" s="174"/>
      <c r="G49" s="224"/>
      <c r="H49" s="224"/>
      <c r="I49" s="224"/>
      <c r="J49" s="224"/>
      <c r="K49" s="224"/>
      <c r="L49" s="221"/>
      <c r="M49" s="88"/>
      <c r="N49" s="129"/>
      <c r="O49" s="129"/>
      <c r="P49" s="129"/>
      <c r="Q49" s="88"/>
      <c r="R49" s="235" t="str">
        <f aca="false">IF(AND(ISTEXT(T49),ISTEXT(U49)),"",SUM(T49:U49)*'Indices PF'!$E$54)</f>
        <v/>
      </c>
      <c r="S49" s="227" t="str">
        <f aca="false">IF(OR(ISBLANK(N49),ISBLANK(O49)),"",  IF(M49="EI", IF((O49&lt;='Indices PF'!$D$7),   IF(('Funções Transações'!N49&lt;'Indices PF'!$E$10), 'Indices PF'!$E$7,   IF(('Funções Transações'!N49&lt;'Indices PF'!$F$10), 'Indices PF'!$F$7, 'Indices PF'!$G$7)),    IF((O49&lt;='Indices PF'!$D$8),    IF(('Funções Transações'!N49&lt;'Indices PF'!$E$10), 'Indices PF'!$E$8,    IF(('Funções Transações'!N49&lt;'Indices PF'!$F$10), 'Indices PF'!$F$8, 'Indices PF'!$G$8)),     IF((O49&gt;='Indices PF'!$D$9),     IF(('Funções Transações'!N49&lt;'Indices PF'!$E$10), 'Indices PF'!$E$9,     IF(('Funções Transações'!N49&lt;'Indices PF'!$F$10), 'Indices PF'!$F$9, 'Indices PF'!$G$9))))),   IF(M49="EQ", IF((O49&lt;='Indices PF'!$D$15),   IF(('Funções Transações'!N49&lt;'Indices PF'!$E$18), 'Indices PF'!$E$15,   IF(('Funções Transações'!N49&lt;'Indices PF'!$F$18), 'Indices PF'!$F$15, 'Indices PF'!$G$15)),    IF((O49&lt;='Indices PF'!$D$16),    IF(('Funções Transações'!N49&lt;'Indices PF'!$E$18), 'Indices PF'!$E$16,    IF(('Funções Transações'!N49&lt;'Indices PF'!$F$18), 'Indices PF'!$F$16, 'Indices PF'!$G$16)),     IF((O49&gt;='Indices PF'!$D$17),     IF(('Funções Transações'!N49&lt;'Indices PF'!$E$18), 'Indices PF'!$E$17,     IF(('Funções Transações'!N49&lt;'Indices PF'!$F$18), 'Indices PF'!$F$17, 'Indices PF'!$G$17))))),   IF(M49="EO", IF((O49&lt;='Indices PF'!$D$23),   IF(('Funções Transações'!N49&lt;'Indices PF'!$E$26), 'Indices PF'!$E$23,   IF(('Funções Transações'!N49&lt;'Indices PF'!$F$26), 'Indices PF'!$F$23, 'Indices PF'!$G$23)),    IF((O49&lt;='Indices PF'!$D$24),    IF(('Funções Transações'!N49&lt;'Indices PF'!$E$26), 'Indices PF'!$E$24,    IF(('Funções Transações'!N49&lt;'Indices PF'!$F$26), 'Indices PF'!$F$24, 'Indices PF'!$G$24)),     IF((O49&gt;='Indices PF'!$D$25),     IF(('Funções Transações'!N49&lt;'Indices PF'!$E$26), 'Indices PF'!$E$25,     IF(('Funções Transações'!N49&lt;'Indices PF'!$F$26), 'Indices PF'!$F$25, 'Indices PF'!$G$25)))))))))</f>
        <v/>
      </c>
      <c r="T49" s="228" t="str">
        <f aca="false">IF(OR(ISBLANK(N49),ISBLANK(O49)),"",  IF(M49="EI", IF((O49&lt;='Indices PF'!$D$7),   IF(('Funções Transações'!N49&lt;'Indices PF'!$E$10), N49*'Indices PF'!$J$7,   IF(('Funções Transações'!N49&lt;'Indices PF'!$F$10), N49*'Indices PF'!$K$7, N49*'Indices PF'!$L$7)),    IF((O49&lt;='Indices PF'!$D$8),    IF(('Funções Transações'!N49&lt;'Indices PF'!$E$10), N49*'Indices PF'!$J$8,    IF(('Funções Transações'!N49&lt;'Indices PF'!$F$10), N49*'Indices PF'!$K$8, N49*'Indices PF'!$L$8)),     IF((O49&gt;='Indices PF'!$D$9),     IF(('Funções Transações'!N49&lt;'Indices PF'!$E$10), N49*'Indices PF'!$J$9,     IF(('Funções Transações'!N49&lt;'Indices PF'!$F$10), N49*'Indices PF'!$K$9, N49*'Indices PF'!$L$9))))),   IF(M49="EQ", IF((O49&lt;='Indices PF'!$D$15),   IF(('Funções Transações'!N49&lt;'Indices PF'!$E$18), N49*'Indices PF'!$J$15,   IF(('Funções Transações'!N49&lt;'Indices PF'!$F$18), N49*'Indices PF'!$K$15, N49*'Indices PF'!$L$15)),    IF((O49&lt;='Indices PF'!$D$16),    IF(('Funções Transações'!N49&lt;'Indices PF'!$E$18), N49*'Indices PF'!$J$16,    IF(('Funções Transações'!N49&lt;'Indices PF'!$F$18), N49*'Indices PF'!$K$16, N49*'Indices PF'!$L$16)),     IF((O49&gt;='Indices PF'!$D$17),     IF(('Funções Transações'!N49&lt;'Indices PF'!$E$18), N49*'Indices PF'!$J$17,     IF(('Funções Transações'!N49&lt;'Indices PF'!$F$18), N49*'Indices PF'!$K$17, N49*'Indices PF'!$L$17))))),   IF(M49="EO", IF((O49&lt;='Indices PF'!$D$23),   IF(('Funções Transações'!N49&lt;'Indices PF'!$E$26), N49*'Indices PF'!$J$23,   IF(('Funções Transações'!N49&lt;'Indices PF'!$F$26), N49*'Indices PF'!$K$23, N49*'Indices PF'!$L$23)),    IF((O49&lt;='Indices PF'!$D$24),    IF(('Funções Transações'!N49&lt;'Indices PF'!$E$26), N49*'Indices PF'!$J$24,    IF(('Funções Transações'!N49&lt;'Indices PF'!$F$26), N49*'Indices PF'!$K$24, N49*'Indices PF'!$L$24)),     IF((O49&gt;='Indices PF'!$D$25),     IF(('Funções Transações'!N49&lt;'Indices PF'!$E$26), N49*'Indices PF'!$J$25,     IF(('Funções Transações'!N49&lt;'Indices PF'!$F$26), N49*'Indices PF'!$K$25, N49*'Indices PF'!$L$25)))))))))</f>
        <v/>
      </c>
      <c r="U49" s="229" t="str">
        <f aca="false">IF(OR(ISBLANK(P49),ISBLANK(Q49)),"",  IF((Q49&lt;='Indices PF'!$D$47),   IF(('Funções Transações'!P49&lt;'Indices PF'!$E$50), P49*'Indices PF'!$J$47,   IF(('Funções Transações'!P49&lt;'Indices PF'!$F$50), P49*'Indices PF'!$K$47, P49*'Indices PF'!$L$47)),    IF((Q49&lt;='Indices PF'!$D$48),    IF(('Funções Transações'!P49&lt;'Indices PF'!$E$50), P49*'Indices PF'!$J$48,    IF(('Funções Transações'!P49&lt;'Indices PF'!$F$50), P49*'Indices PF'!$K$48, P49*'Indices PF'!$L$48)),     IF((Q49&gt;='Indices PF'!$D$49),     IF(('Funções Transações'!P49&lt;'Indices PF'!$E$50), P49*'Indices PF'!$J$49,     IF(('Funções Transações'!P49&lt;'Indices PF'!$F$50), P49*'Indices PF'!$K$49, P49*'Indices PF'!$L$49))))))</f>
        <v/>
      </c>
      <c r="V49" s="230"/>
      <c r="W49" s="231"/>
      <c r="X49" s="231"/>
      <c r="Y49" s="232"/>
      <c r="Z49" s="128"/>
      <c r="AA49" s="88"/>
      <c r="AB49" s="233" t="str">
        <f aca="false">IF(ISBLANK(AA49),"",IF(Z49="YES",(AA49*(SUM(T49:U49))/100),""))</f>
        <v/>
      </c>
      <c r="AC49" s="154"/>
      <c r="AD49" s="126"/>
      <c r="AE49" s="126"/>
      <c r="AF49" s="154"/>
      <c r="AG49" s="154"/>
    </row>
    <row r="50" customFormat="false" ht="24.3" hidden="false" customHeight="true" outlineLevel="0" collapsed="false">
      <c r="A50" s="127"/>
      <c r="B50" s="111"/>
      <c r="C50" s="92"/>
      <c r="D50" s="173"/>
      <c r="E50" s="174"/>
      <c r="F50" s="174"/>
      <c r="G50" s="224"/>
      <c r="H50" s="224"/>
      <c r="I50" s="224"/>
      <c r="J50" s="224"/>
      <c r="K50" s="224"/>
      <c r="L50" s="221"/>
      <c r="M50" s="88"/>
      <c r="N50" s="129"/>
      <c r="O50" s="129"/>
      <c r="P50" s="129"/>
      <c r="Q50" s="88"/>
      <c r="R50" s="235" t="str">
        <f aca="false">IF(AND(ISTEXT(T50),ISTEXT(U50)),"",SUM(T50:U50)*'Indices PF'!$E$54)</f>
        <v/>
      </c>
      <c r="S50" s="227" t="str">
        <f aca="false">IF(OR(ISBLANK(N50),ISBLANK(O50)),"",  IF(M50="EI", IF((O50&lt;='Indices PF'!$D$7),   IF(('Funções Transações'!N50&lt;'Indices PF'!$E$10), 'Indices PF'!$E$7,   IF(('Funções Transações'!N50&lt;'Indices PF'!$F$10), 'Indices PF'!$F$7, 'Indices PF'!$G$7)),    IF((O50&lt;='Indices PF'!$D$8),    IF(('Funções Transações'!N50&lt;'Indices PF'!$E$10), 'Indices PF'!$E$8,    IF(('Funções Transações'!N50&lt;'Indices PF'!$F$10), 'Indices PF'!$F$8, 'Indices PF'!$G$8)),     IF((O50&gt;='Indices PF'!$D$9),     IF(('Funções Transações'!N50&lt;'Indices PF'!$E$10), 'Indices PF'!$E$9,     IF(('Funções Transações'!N50&lt;'Indices PF'!$F$10), 'Indices PF'!$F$9, 'Indices PF'!$G$9))))),   IF(M50="EQ", IF((O50&lt;='Indices PF'!$D$15),   IF(('Funções Transações'!N50&lt;'Indices PF'!$E$18), 'Indices PF'!$E$15,   IF(('Funções Transações'!N50&lt;'Indices PF'!$F$18), 'Indices PF'!$F$15, 'Indices PF'!$G$15)),    IF((O50&lt;='Indices PF'!$D$16),    IF(('Funções Transações'!N50&lt;'Indices PF'!$E$18), 'Indices PF'!$E$16,    IF(('Funções Transações'!N50&lt;'Indices PF'!$F$18), 'Indices PF'!$F$16, 'Indices PF'!$G$16)),     IF((O50&gt;='Indices PF'!$D$17),     IF(('Funções Transações'!N50&lt;'Indices PF'!$E$18), 'Indices PF'!$E$17,     IF(('Funções Transações'!N50&lt;'Indices PF'!$F$18), 'Indices PF'!$F$17, 'Indices PF'!$G$17))))),   IF(M50="EO", IF((O50&lt;='Indices PF'!$D$23),   IF(('Funções Transações'!N50&lt;'Indices PF'!$E$26), 'Indices PF'!$E$23,   IF(('Funções Transações'!N50&lt;'Indices PF'!$F$26), 'Indices PF'!$F$23, 'Indices PF'!$G$23)),    IF((O50&lt;='Indices PF'!$D$24),    IF(('Funções Transações'!N50&lt;'Indices PF'!$E$26), 'Indices PF'!$E$24,    IF(('Funções Transações'!N50&lt;'Indices PF'!$F$26), 'Indices PF'!$F$24, 'Indices PF'!$G$24)),     IF((O50&gt;='Indices PF'!$D$25),     IF(('Funções Transações'!N50&lt;'Indices PF'!$E$26), 'Indices PF'!$E$25,     IF(('Funções Transações'!N50&lt;'Indices PF'!$F$26), 'Indices PF'!$F$25, 'Indices PF'!$G$25)))))))))</f>
        <v/>
      </c>
      <c r="T50" s="228" t="str">
        <f aca="false">IF(OR(ISBLANK(N50),ISBLANK(O50)),"",  IF(M50="EI", IF((O50&lt;='Indices PF'!$D$7),   IF(('Funções Transações'!N50&lt;'Indices PF'!$E$10), N50*'Indices PF'!$J$7,   IF(('Funções Transações'!N50&lt;'Indices PF'!$F$10), N50*'Indices PF'!$K$7, N50*'Indices PF'!$L$7)),    IF((O50&lt;='Indices PF'!$D$8),    IF(('Funções Transações'!N50&lt;'Indices PF'!$E$10), N50*'Indices PF'!$J$8,    IF(('Funções Transações'!N50&lt;'Indices PF'!$F$10), N50*'Indices PF'!$K$8, N50*'Indices PF'!$L$8)),     IF((O50&gt;='Indices PF'!$D$9),     IF(('Funções Transações'!N50&lt;'Indices PF'!$E$10), N50*'Indices PF'!$J$9,     IF(('Funções Transações'!N50&lt;'Indices PF'!$F$10), N50*'Indices PF'!$K$9, N50*'Indices PF'!$L$9))))),   IF(M50="EQ", IF((O50&lt;='Indices PF'!$D$15),   IF(('Funções Transações'!N50&lt;'Indices PF'!$E$18), N50*'Indices PF'!$J$15,   IF(('Funções Transações'!N50&lt;'Indices PF'!$F$18), N50*'Indices PF'!$K$15, N50*'Indices PF'!$L$15)),    IF((O50&lt;='Indices PF'!$D$16),    IF(('Funções Transações'!N50&lt;'Indices PF'!$E$18), N50*'Indices PF'!$J$16,    IF(('Funções Transações'!N50&lt;'Indices PF'!$F$18), N50*'Indices PF'!$K$16, N50*'Indices PF'!$L$16)),     IF((O50&gt;='Indices PF'!$D$17),     IF(('Funções Transações'!N50&lt;'Indices PF'!$E$18), N50*'Indices PF'!$J$17,     IF(('Funções Transações'!N50&lt;'Indices PF'!$F$18), N50*'Indices PF'!$K$17, N50*'Indices PF'!$L$17))))),   IF(M50="EO", IF((O50&lt;='Indices PF'!$D$23),   IF(('Funções Transações'!N50&lt;'Indices PF'!$E$26), N50*'Indices PF'!$J$23,   IF(('Funções Transações'!N50&lt;'Indices PF'!$F$26), N50*'Indices PF'!$K$23, N50*'Indices PF'!$L$23)),    IF((O50&lt;='Indices PF'!$D$24),    IF(('Funções Transações'!N50&lt;'Indices PF'!$E$26), N50*'Indices PF'!$J$24,    IF(('Funções Transações'!N50&lt;'Indices PF'!$F$26), N50*'Indices PF'!$K$24, N50*'Indices PF'!$L$24)),     IF((O50&gt;='Indices PF'!$D$25),     IF(('Funções Transações'!N50&lt;'Indices PF'!$E$26), N50*'Indices PF'!$J$25,     IF(('Funções Transações'!N50&lt;'Indices PF'!$F$26), N50*'Indices PF'!$K$25, N50*'Indices PF'!$L$25)))))))))</f>
        <v/>
      </c>
      <c r="U50" s="229" t="str">
        <f aca="false">IF(OR(ISBLANK(P50),ISBLANK(Q50)),"",  IF((Q50&lt;='Indices PF'!$D$47),   IF(('Funções Transações'!P50&lt;'Indices PF'!$E$50), P50*'Indices PF'!$J$47,   IF(('Funções Transações'!P50&lt;'Indices PF'!$F$50), P50*'Indices PF'!$K$47, P50*'Indices PF'!$L$47)),    IF((Q50&lt;='Indices PF'!$D$48),    IF(('Funções Transações'!P50&lt;'Indices PF'!$E$50), P50*'Indices PF'!$J$48,    IF(('Funções Transações'!P50&lt;'Indices PF'!$F$50), P50*'Indices PF'!$K$48, P50*'Indices PF'!$L$48)),     IF((Q50&gt;='Indices PF'!$D$49),     IF(('Funções Transações'!P50&lt;'Indices PF'!$E$50), P50*'Indices PF'!$J$49,     IF(('Funções Transações'!P50&lt;'Indices PF'!$F$50), P50*'Indices PF'!$K$49, P50*'Indices PF'!$L$49))))))</f>
        <v/>
      </c>
      <c r="V50" s="230"/>
      <c r="W50" s="231"/>
      <c r="X50" s="231"/>
      <c r="Y50" s="232"/>
      <c r="Z50" s="128"/>
      <c r="AA50" s="88"/>
      <c r="AB50" s="233" t="str">
        <f aca="false">IF(ISBLANK(AA50),"",IF(Z50="YES",(AA50*(SUM(T50:U50))/100),""))</f>
        <v/>
      </c>
      <c r="AC50" s="154"/>
      <c r="AD50" s="126"/>
      <c r="AE50" s="126"/>
      <c r="AF50" s="154"/>
      <c r="AG50" s="154"/>
    </row>
    <row r="51" customFormat="false" ht="24.3" hidden="false" customHeight="true" outlineLevel="0" collapsed="false">
      <c r="A51" s="127"/>
      <c r="B51" s="111"/>
      <c r="C51" s="92"/>
      <c r="D51" s="173"/>
      <c r="E51" s="174"/>
      <c r="F51" s="174"/>
      <c r="G51" s="224"/>
      <c r="H51" s="224"/>
      <c r="I51" s="224"/>
      <c r="J51" s="224"/>
      <c r="K51" s="224"/>
      <c r="L51" s="221"/>
      <c r="M51" s="88"/>
      <c r="N51" s="129"/>
      <c r="O51" s="129"/>
      <c r="P51" s="129"/>
      <c r="Q51" s="88"/>
      <c r="R51" s="235" t="str">
        <f aca="false">IF(AND(ISTEXT(T51),ISTEXT(U51)),"",SUM(T51:U51)*'Indices PF'!$E$54)</f>
        <v/>
      </c>
      <c r="S51" s="227" t="str">
        <f aca="false">IF(OR(ISBLANK(N51),ISBLANK(O51)),"",  IF(M51="EI", IF((O51&lt;='Indices PF'!$D$7),   IF(('Funções Transações'!N51&lt;'Indices PF'!$E$10), 'Indices PF'!$E$7,   IF(('Funções Transações'!N51&lt;'Indices PF'!$F$10), 'Indices PF'!$F$7, 'Indices PF'!$G$7)),    IF((O51&lt;='Indices PF'!$D$8),    IF(('Funções Transações'!N51&lt;'Indices PF'!$E$10), 'Indices PF'!$E$8,    IF(('Funções Transações'!N51&lt;'Indices PF'!$F$10), 'Indices PF'!$F$8, 'Indices PF'!$G$8)),     IF((O51&gt;='Indices PF'!$D$9),     IF(('Funções Transações'!N51&lt;'Indices PF'!$E$10), 'Indices PF'!$E$9,     IF(('Funções Transações'!N51&lt;'Indices PF'!$F$10), 'Indices PF'!$F$9, 'Indices PF'!$G$9))))),   IF(M51="EQ", IF((O51&lt;='Indices PF'!$D$15),   IF(('Funções Transações'!N51&lt;'Indices PF'!$E$18), 'Indices PF'!$E$15,   IF(('Funções Transações'!N51&lt;'Indices PF'!$F$18), 'Indices PF'!$F$15, 'Indices PF'!$G$15)),    IF((O51&lt;='Indices PF'!$D$16),    IF(('Funções Transações'!N51&lt;'Indices PF'!$E$18), 'Indices PF'!$E$16,    IF(('Funções Transações'!N51&lt;'Indices PF'!$F$18), 'Indices PF'!$F$16, 'Indices PF'!$G$16)),     IF((O51&gt;='Indices PF'!$D$17),     IF(('Funções Transações'!N51&lt;'Indices PF'!$E$18), 'Indices PF'!$E$17,     IF(('Funções Transações'!N51&lt;'Indices PF'!$F$18), 'Indices PF'!$F$17, 'Indices PF'!$G$17))))),   IF(M51="EO", IF((O51&lt;='Indices PF'!$D$23),   IF(('Funções Transações'!N51&lt;'Indices PF'!$E$26), 'Indices PF'!$E$23,   IF(('Funções Transações'!N51&lt;'Indices PF'!$F$26), 'Indices PF'!$F$23, 'Indices PF'!$G$23)),    IF((O51&lt;='Indices PF'!$D$24),    IF(('Funções Transações'!N51&lt;'Indices PF'!$E$26), 'Indices PF'!$E$24,    IF(('Funções Transações'!N51&lt;'Indices PF'!$F$26), 'Indices PF'!$F$24, 'Indices PF'!$G$24)),     IF((O51&gt;='Indices PF'!$D$25),     IF(('Funções Transações'!N51&lt;'Indices PF'!$E$26), 'Indices PF'!$E$25,     IF(('Funções Transações'!N51&lt;'Indices PF'!$F$26), 'Indices PF'!$F$25, 'Indices PF'!$G$25)))))))))</f>
        <v/>
      </c>
      <c r="T51" s="228" t="str">
        <f aca="false">IF(OR(ISBLANK(N51),ISBLANK(O51)),"",  IF(M51="EI", IF((O51&lt;='Indices PF'!$D$7),   IF(('Funções Transações'!N51&lt;'Indices PF'!$E$10), N51*'Indices PF'!$J$7,   IF(('Funções Transações'!N51&lt;'Indices PF'!$F$10), N51*'Indices PF'!$K$7, N51*'Indices PF'!$L$7)),    IF((O51&lt;='Indices PF'!$D$8),    IF(('Funções Transações'!N51&lt;'Indices PF'!$E$10), N51*'Indices PF'!$J$8,    IF(('Funções Transações'!N51&lt;'Indices PF'!$F$10), N51*'Indices PF'!$K$8, N51*'Indices PF'!$L$8)),     IF((O51&gt;='Indices PF'!$D$9),     IF(('Funções Transações'!N51&lt;'Indices PF'!$E$10), N51*'Indices PF'!$J$9,     IF(('Funções Transações'!N51&lt;'Indices PF'!$F$10), N51*'Indices PF'!$K$9, N51*'Indices PF'!$L$9))))),   IF(M51="EQ", IF((O51&lt;='Indices PF'!$D$15),   IF(('Funções Transações'!N51&lt;'Indices PF'!$E$18), N51*'Indices PF'!$J$15,   IF(('Funções Transações'!N51&lt;'Indices PF'!$F$18), N51*'Indices PF'!$K$15, N51*'Indices PF'!$L$15)),    IF((O51&lt;='Indices PF'!$D$16),    IF(('Funções Transações'!N51&lt;'Indices PF'!$E$18), N51*'Indices PF'!$J$16,    IF(('Funções Transações'!N51&lt;'Indices PF'!$F$18), N51*'Indices PF'!$K$16, N51*'Indices PF'!$L$16)),     IF((O51&gt;='Indices PF'!$D$17),     IF(('Funções Transações'!N51&lt;'Indices PF'!$E$18), N51*'Indices PF'!$J$17,     IF(('Funções Transações'!N51&lt;'Indices PF'!$F$18), N51*'Indices PF'!$K$17, N51*'Indices PF'!$L$17))))),   IF(M51="EO", IF((O51&lt;='Indices PF'!$D$23),   IF(('Funções Transações'!N51&lt;'Indices PF'!$E$26), N51*'Indices PF'!$J$23,   IF(('Funções Transações'!N51&lt;'Indices PF'!$F$26), N51*'Indices PF'!$K$23, N51*'Indices PF'!$L$23)),    IF((O51&lt;='Indices PF'!$D$24),    IF(('Funções Transações'!N51&lt;'Indices PF'!$E$26), N51*'Indices PF'!$J$24,    IF(('Funções Transações'!N51&lt;'Indices PF'!$F$26), N51*'Indices PF'!$K$24, N51*'Indices PF'!$L$24)),     IF((O51&gt;='Indices PF'!$D$25),     IF(('Funções Transações'!N51&lt;'Indices PF'!$E$26), N51*'Indices PF'!$J$25,     IF(('Funções Transações'!N51&lt;'Indices PF'!$F$26), N51*'Indices PF'!$K$25, N51*'Indices PF'!$L$25)))))))))</f>
        <v/>
      </c>
      <c r="U51" s="229" t="str">
        <f aca="false">IF(OR(ISBLANK(P51),ISBLANK(Q51)),"",  IF((Q51&lt;='Indices PF'!$D$47),   IF(('Funções Transações'!P51&lt;'Indices PF'!$E$50), P51*'Indices PF'!$J$47,   IF(('Funções Transações'!P51&lt;'Indices PF'!$F$50), P51*'Indices PF'!$K$47, P51*'Indices PF'!$L$47)),    IF((Q51&lt;='Indices PF'!$D$48),    IF(('Funções Transações'!P51&lt;'Indices PF'!$E$50), P51*'Indices PF'!$J$48,    IF(('Funções Transações'!P51&lt;'Indices PF'!$F$50), P51*'Indices PF'!$K$48, P51*'Indices PF'!$L$48)),     IF((Q51&gt;='Indices PF'!$D$49),     IF(('Funções Transações'!P51&lt;'Indices PF'!$E$50), P51*'Indices PF'!$J$49,     IF(('Funções Transações'!P51&lt;'Indices PF'!$F$50), P51*'Indices PF'!$K$49, P51*'Indices PF'!$L$49))))))</f>
        <v/>
      </c>
      <c r="V51" s="230"/>
      <c r="W51" s="231"/>
      <c r="X51" s="231"/>
      <c r="Y51" s="232"/>
      <c r="Z51" s="128"/>
      <c r="AA51" s="88"/>
      <c r="AB51" s="233" t="str">
        <f aca="false">IF(ISBLANK(AA51),"",IF(Z51="YES",(AA51*(SUM(T51:U51))/100),""))</f>
        <v/>
      </c>
      <c r="AC51" s="154"/>
      <c r="AD51" s="126"/>
      <c r="AE51" s="126"/>
      <c r="AF51" s="154"/>
      <c r="AG51" s="154"/>
    </row>
    <row r="52" customFormat="false" ht="24.3" hidden="false" customHeight="true" outlineLevel="0" collapsed="false">
      <c r="A52" s="127"/>
      <c r="B52" s="111"/>
      <c r="C52" s="92"/>
      <c r="D52" s="173"/>
      <c r="E52" s="174"/>
      <c r="F52" s="174"/>
      <c r="G52" s="224"/>
      <c r="H52" s="224"/>
      <c r="I52" s="224"/>
      <c r="J52" s="224"/>
      <c r="K52" s="224"/>
      <c r="L52" s="221"/>
      <c r="M52" s="88"/>
      <c r="N52" s="129"/>
      <c r="O52" s="129"/>
      <c r="P52" s="129"/>
      <c r="Q52" s="88"/>
      <c r="R52" s="235" t="str">
        <f aca="false">IF(AND(ISTEXT(T52),ISTEXT(U52)),"",SUM(T52:U52)*'Indices PF'!$E$54)</f>
        <v/>
      </c>
      <c r="S52" s="227" t="str">
        <f aca="false">IF(OR(ISBLANK(N52),ISBLANK(O52)),"",  IF(M52="EI", IF((O52&lt;='Indices PF'!$D$7),   IF(('Funções Transações'!N52&lt;'Indices PF'!$E$10), 'Indices PF'!$E$7,   IF(('Funções Transações'!N52&lt;'Indices PF'!$F$10), 'Indices PF'!$F$7, 'Indices PF'!$G$7)),    IF((O52&lt;='Indices PF'!$D$8),    IF(('Funções Transações'!N52&lt;'Indices PF'!$E$10), 'Indices PF'!$E$8,    IF(('Funções Transações'!N52&lt;'Indices PF'!$F$10), 'Indices PF'!$F$8, 'Indices PF'!$G$8)),     IF((O52&gt;='Indices PF'!$D$9),     IF(('Funções Transações'!N52&lt;'Indices PF'!$E$10), 'Indices PF'!$E$9,     IF(('Funções Transações'!N52&lt;'Indices PF'!$F$10), 'Indices PF'!$F$9, 'Indices PF'!$G$9))))),   IF(M52="EQ", IF((O52&lt;='Indices PF'!$D$15),   IF(('Funções Transações'!N52&lt;'Indices PF'!$E$18), 'Indices PF'!$E$15,   IF(('Funções Transações'!N52&lt;'Indices PF'!$F$18), 'Indices PF'!$F$15, 'Indices PF'!$G$15)),    IF((O52&lt;='Indices PF'!$D$16),    IF(('Funções Transações'!N52&lt;'Indices PF'!$E$18), 'Indices PF'!$E$16,    IF(('Funções Transações'!N52&lt;'Indices PF'!$F$18), 'Indices PF'!$F$16, 'Indices PF'!$G$16)),     IF((O52&gt;='Indices PF'!$D$17),     IF(('Funções Transações'!N52&lt;'Indices PF'!$E$18), 'Indices PF'!$E$17,     IF(('Funções Transações'!N52&lt;'Indices PF'!$F$18), 'Indices PF'!$F$17, 'Indices PF'!$G$17))))),   IF(M52="EO", IF((O52&lt;='Indices PF'!$D$23),   IF(('Funções Transações'!N52&lt;'Indices PF'!$E$26), 'Indices PF'!$E$23,   IF(('Funções Transações'!N52&lt;'Indices PF'!$F$26), 'Indices PF'!$F$23, 'Indices PF'!$G$23)),    IF((O52&lt;='Indices PF'!$D$24),    IF(('Funções Transações'!N52&lt;'Indices PF'!$E$26), 'Indices PF'!$E$24,    IF(('Funções Transações'!N52&lt;'Indices PF'!$F$26), 'Indices PF'!$F$24, 'Indices PF'!$G$24)),     IF((O52&gt;='Indices PF'!$D$25),     IF(('Funções Transações'!N52&lt;'Indices PF'!$E$26), 'Indices PF'!$E$25,     IF(('Funções Transações'!N52&lt;'Indices PF'!$F$26), 'Indices PF'!$F$25, 'Indices PF'!$G$25)))))))))</f>
        <v/>
      </c>
      <c r="T52" s="228" t="str">
        <f aca="false">IF(OR(ISBLANK(N52),ISBLANK(O52)),"",  IF(M52="EI", IF((O52&lt;='Indices PF'!$D$7),   IF(('Funções Transações'!N52&lt;'Indices PF'!$E$10), N52*'Indices PF'!$J$7,   IF(('Funções Transações'!N52&lt;'Indices PF'!$F$10), N52*'Indices PF'!$K$7, N52*'Indices PF'!$L$7)),    IF((O52&lt;='Indices PF'!$D$8),    IF(('Funções Transações'!N52&lt;'Indices PF'!$E$10), N52*'Indices PF'!$J$8,    IF(('Funções Transações'!N52&lt;'Indices PF'!$F$10), N52*'Indices PF'!$K$8, N52*'Indices PF'!$L$8)),     IF((O52&gt;='Indices PF'!$D$9),     IF(('Funções Transações'!N52&lt;'Indices PF'!$E$10), N52*'Indices PF'!$J$9,     IF(('Funções Transações'!N52&lt;'Indices PF'!$F$10), N52*'Indices PF'!$K$9, N52*'Indices PF'!$L$9))))),   IF(M52="EQ", IF((O52&lt;='Indices PF'!$D$15),   IF(('Funções Transações'!N52&lt;'Indices PF'!$E$18), N52*'Indices PF'!$J$15,   IF(('Funções Transações'!N52&lt;'Indices PF'!$F$18), N52*'Indices PF'!$K$15, N52*'Indices PF'!$L$15)),    IF((O52&lt;='Indices PF'!$D$16),    IF(('Funções Transações'!N52&lt;'Indices PF'!$E$18), N52*'Indices PF'!$J$16,    IF(('Funções Transações'!N52&lt;'Indices PF'!$F$18), N52*'Indices PF'!$K$16, N52*'Indices PF'!$L$16)),     IF((O52&gt;='Indices PF'!$D$17),     IF(('Funções Transações'!N52&lt;'Indices PF'!$E$18), N52*'Indices PF'!$J$17,     IF(('Funções Transações'!N52&lt;'Indices PF'!$F$18), N52*'Indices PF'!$K$17, N52*'Indices PF'!$L$17))))),   IF(M52="EO", IF((O52&lt;='Indices PF'!$D$23),   IF(('Funções Transações'!N52&lt;'Indices PF'!$E$26), N52*'Indices PF'!$J$23,   IF(('Funções Transações'!N52&lt;'Indices PF'!$F$26), N52*'Indices PF'!$K$23, N52*'Indices PF'!$L$23)),    IF((O52&lt;='Indices PF'!$D$24),    IF(('Funções Transações'!N52&lt;'Indices PF'!$E$26), N52*'Indices PF'!$J$24,    IF(('Funções Transações'!N52&lt;'Indices PF'!$F$26), N52*'Indices PF'!$K$24, N52*'Indices PF'!$L$24)),     IF((O52&gt;='Indices PF'!$D$25),     IF(('Funções Transações'!N52&lt;'Indices PF'!$E$26), N52*'Indices PF'!$J$25,     IF(('Funções Transações'!N52&lt;'Indices PF'!$F$26), N52*'Indices PF'!$K$25, N52*'Indices PF'!$L$25)))))))))</f>
        <v/>
      </c>
      <c r="U52" s="229" t="str">
        <f aca="false">IF(OR(ISBLANK(P52),ISBLANK(Q52)),"",  IF((Q52&lt;='Indices PF'!$D$47),   IF(('Funções Transações'!P52&lt;'Indices PF'!$E$50), P52*'Indices PF'!$J$47,   IF(('Funções Transações'!P52&lt;'Indices PF'!$F$50), P52*'Indices PF'!$K$47, P52*'Indices PF'!$L$47)),    IF((Q52&lt;='Indices PF'!$D$48),    IF(('Funções Transações'!P52&lt;'Indices PF'!$E$50), P52*'Indices PF'!$J$48,    IF(('Funções Transações'!P52&lt;'Indices PF'!$F$50), P52*'Indices PF'!$K$48, P52*'Indices PF'!$L$48)),     IF((Q52&gt;='Indices PF'!$D$49),     IF(('Funções Transações'!P52&lt;'Indices PF'!$E$50), P52*'Indices PF'!$J$49,     IF(('Funções Transações'!P52&lt;'Indices PF'!$F$50), P52*'Indices PF'!$K$49, P52*'Indices PF'!$L$49))))))</f>
        <v/>
      </c>
      <c r="V52" s="230"/>
      <c r="W52" s="231"/>
      <c r="X52" s="231"/>
      <c r="Y52" s="232"/>
      <c r="Z52" s="128"/>
      <c r="AA52" s="88"/>
      <c r="AB52" s="233" t="str">
        <f aca="false">IF(ISBLANK(AA52),"",IF(Z52="YES",(AA52*(SUM(T52:U52))/100),""))</f>
        <v/>
      </c>
      <c r="AC52" s="154"/>
      <c r="AD52" s="126"/>
      <c r="AE52" s="126"/>
      <c r="AF52" s="154"/>
      <c r="AG52" s="154"/>
    </row>
    <row r="53" customFormat="false" ht="24.3" hidden="false" customHeight="true" outlineLevel="0" collapsed="false">
      <c r="A53" s="127"/>
      <c r="B53" s="111"/>
      <c r="C53" s="92"/>
      <c r="D53" s="173"/>
      <c r="E53" s="174"/>
      <c r="F53" s="174"/>
      <c r="G53" s="224"/>
      <c r="H53" s="224"/>
      <c r="I53" s="224"/>
      <c r="J53" s="224"/>
      <c r="K53" s="224"/>
      <c r="L53" s="221"/>
      <c r="M53" s="88"/>
      <c r="N53" s="129"/>
      <c r="O53" s="129"/>
      <c r="P53" s="129"/>
      <c r="Q53" s="88"/>
      <c r="R53" s="235" t="str">
        <f aca="false">IF(AND(ISTEXT(T53),ISTEXT(U53)),"",SUM(T53:U53)*'Indices PF'!$E$54)</f>
        <v/>
      </c>
      <c r="S53" s="227" t="str">
        <f aca="false">IF(OR(ISBLANK(N53),ISBLANK(O53)),"",  IF(M53="EI", IF((O53&lt;='Indices PF'!$D$7),   IF(('Funções Transações'!N53&lt;'Indices PF'!$E$10), 'Indices PF'!$E$7,   IF(('Funções Transações'!N53&lt;'Indices PF'!$F$10), 'Indices PF'!$F$7, 'Indices PF'!$G$7)),    IF((O53&lt;='Indices PF'!$D$8),    IF(('Funções Transações'!N53&lt;'Indices PF'!$E$10), 'Indices PF'!$E$8,    IF(('Funções Transações'!N53&lt;'Indices PF'!$F$10), 'Indices PF'!$F$8, 'Indices PF'!$G$8)),     IF((O53&gt;='Indices PF'!$D$9),     IF(('Funções Transações'!N53&lt;'Indices PF'!$E$10), 'Indices PF'!$E$9,     IF(('Funções Transações'!N53&lt;'Indices PF'!$F$10), 'Indices PF'!$F$9, 'Indices PF'!$G$9))))),   IF(M53="EQ", IF((O53&lt;='Indices PF'!$D$15),   IF(('Funções Transações'!N53&lt;'Indices PF'!$E$18), 'Indices PF'!$E$15,   IF(('Funções Transações'!N53&lt;'Indices PF'!$F$18), 'Indices PF'!$F$15, 'Indices PF'!$G$15)),    IF((O53&lt;='Indices PF'!$D$16),    IF(('Funções Transações'!N53&lt;'Indices PF'!$E$18), 'Indices PF'!$E$16,    IF(('Funções Transações'!N53&lt;'Indices PF'!$F$18), 'Indices PF'!$F$16, 'Indices PF'!$G$16)),     IF((O53&gt;='Indices PF'!$D$17),     IF(('Funções Transações'!N53&lt;'Indices PF'!$E$18), 'Indices PF'!$E$17,     IF(('Funções Transações'!N53&lt;'Indices PF'!$F$18), 'Indices PF'!$F$17, 'Indices PF'!$G$17))))),   IF(M53="EO", IF((O53&lt;='Indices PF'!$D$23),   IF(('Funções Transações'!N53&lt;'Indices PF'!$E$26), 'Indices PF'!$E$23,   IF(('Funções Transações'!N53&lt;'Indices PF'!$F$26), 'Indices PF'!$F$23, 'Indices PF'!$G$23)),    IF((O53&lt;='Indices PF'!$D$24),    IF(('Funções Transações'!N53&lt;'Indices PF'!$E$26), 'Indices PF'!$E$24,    IF(('Funções Transações'!N53&lt;'Indices PF'!$F$26), 'Indices PF'!$F$24, 'Indices PF'!$G$24)),     IF((O53&gt;='Indices PF'!$D$25),     IF(('Funções Transações'!N53&lt;'Indices PF'!$E$26), 'Indices PF'!$E$25,     IF(('Funções Transações'!N53&lt;'Indices PF'!$F$26), 'Indices PF'!$F$25, 'Indices PF'!$G$25)))))))))</f>
        <v/>
      </c>
      <c r="T53" s="228" t="str">
        <f aca="false">IF(OR(ISBLANK(N53),ISBLANK(O53)),"",  IF(M53="EI", IF((O53&lt;='Indices PF'!$D$7),   IF(('Funções Transações'!N53&lt;'Indices PF'!$E$10), N53*'Indices PF'!$J$7,   IF(('Funções Transações'!N53&lt;'Indices PF'!$F$10), N53*'Indices PF'!$K$7, N53*'Indices PF'!$L$7)),    IF((O53&lt;='Indices PF'!$D$8),    IF(('Funções Transações'!N53&lt;'Indices PF'!$E$10), N53*'Indices PF'!$J$8,    IF(('Funções Transações'!N53&lt;'Indices PF'!$F$10), N53*'Indices PF'!$K$8, N53*'Indices PF'!$L$8)),     IF((O53&gt;='Indices PF'!$D$9),     IF(('Funções Transações'!N53&lt;'Indices PF'!$E$10), N53*'Indices PF'!$J$9,     IF(('Funções Transações'!N53&lt;'Indices PF'!$F$10), N53*'Indices PF'!$K$9, N53*'Indices PF'!$L$9))))),   IF(M53="EQ", IF((O53&lt;='Indices PF'!$D$15),   IF(('Funções Transações'!N53&lt;'Indices PF'!$E$18), N53*'Indices PF'!$J$15,   IF(('Funções Transações'!N53&lt;'Indices PF'!$F$18), N53*'Indices PF'!$K$15, N53*'Indices PF'!$L$15)),    IF((O53&lt;='Indices PF'!$D$16),    IF(('Funções Transações'!N53&lt;'Indices PF'!$E$18), N53*'Indices PF'!$J$16,    IF(('Funções Transações'!N53&lt;'Indices PF'!$F$18), N53*'Indices PF'!$K$16, N53*'Indices PF'!$L$16)),     IF((O53&gt;='Indices PF'!$D$17),     IF(('Funções Transações'!N53&lt;'Indices PF'!$E$18), N53*'Indices PF'!$J$17,     IF(('Funções Transações'!N53&lt;'Indices PF'!$F$18), N53*'Indices PF'!$K$17, N53*'Indices PF'!$L$17))))),   IF(M53="EO", IF((O53&lt;='Indices PF'!$D$23),   IF(('Funções Transações'!N53&lt;'Indices PF'!$E$26), N53*'Indices PF'!$J$23,   IF(('Funções Transações'!N53&lt;'Indices PF'!$F$26), N53*'Indices PF'!$K$23, N53*'Indices PF'!$L$23)),    IF((O53&lt;='Indices PF'!$D$24),    IF(('Funções Transações'!N53&lt;'Indices PF'!$E$26), N53*'Indices PF'!$J$24,    IF(('Funções Transações'!N53&lt;'Indices PF'!$F$26), N53*'Indices PF'!$K$24, N53*'Indices PF'!$L$24)),     IF((O53&gt;='Indices PF'!$D$25),     IF(('Funções Transações'!N53&lt;'Indices PF'!$E$26), N53*'Indices PF'!$J$25,     IF(('Funções Transações'!N53&lt;'Indices PF'!$F$26), N53*'Indices PF'!$K$25, N53*'Indices PF'!$L$25)))))))))</f>
        <v/>
      </c>
      <c r="U53" s="229" t="str">
        <f aca="false">IF(OR(ISBLANK(P53),ISBLANK(Q53)),"",  IF((Q53&lt;='Indices PF'!$D$47),   IF(('Funções Transações'!P53&lt;'Indices PF'!$E$50), P53*'Indices PF'!$J$47,   IF(('Funções Transações'!P53&lt;'Indices PF'!$F$50), P53*'Indices PF'!$K$47, P53*'Indices PF'!$L$47)),    IF((Q53&lt;='Indices PF'!$D$48),    IF(('Funções Transações'!P53&lt;'Indices PF'!$E$50), P53*'Indices PF'!$J$48,    IF(('Funções Transações'!P53&lt;'Indices PF'!$F$50), P53*'Indices PF'!$K$48, P53*'Indices PF'!$L$48)),     IF((Q53&gt;='Indices PF'!$D$49),     IF(('Funções Transações'!P53&lt;'Indices PF'!$E$50), P53*'Indices PF'!$J$49,     IF(('Funções Transações'!P53&lt;'Indices PF'!$F$50), P53*'Indices PF'!$K$49, P53*'Indices PF'!$L$49))))))</f>
        <v/>
      </c>
      <c r="V53" s="230"/>
      <c r="W53" s="231"/>
      <c r="X53" s="231"/>
      <c r="Y53" s="232"/>
      <c r="Z53" s="128"/>
      <c r="AA53" s="88"/>
      <c r="AB53" s="233" t="str">
        <f aca="false">IF(ISBLANK(AA53),"",IF(Z53="YES",(AA53*(SUM(T53:U53))/100),""))</f>
        <v/>
      </c>
      <c r="AC53" s="154"/>
      <c r="AD53" s="126"/>
      <c r="AE53" s="126"/>
      <c r="AF53" s="154"/>
      <c r="AG53" s="154"/>
    </row>
    <row r="54" customFormat="false" ht="24.3" hidden="false" customHeight="true" outlineLevel="0" collapsed="false">
      <c r="A54" s="127"/>
      <c r="B54" s="111"/>
      <c r="C54" s="92"/>
      <c r="D54" s="173"/>
      <c r="E54" s="174"/>
      <c r="F54" s="174"/>
      <c r="G54" s="224"/>
      <c r="H54" s="224"/>
      <c r="I54" s="224"/>
      <c r="J54" s="224"/>
      <c r="K54" s="224"/>
      <c r="L54" s="221"/>
      <c r="M54" s="88"/>
      <c r="N54" s="129"/>
      <c r="O54" s="129"/>
      <c r="P54" s="129"/>
      <c r="Q54" s="88"/>
      <c r="R54" s="235" t="str">
        <f aca="false">IF(AND(ISTEXT(T54),ISTEXT(U54)),"",SUM(T54:U54)*'Indices PF'!$E$54)</f>
        <v/>
      </c>
      <c r="S54" s="227" t="str">
        <f aca="false">IF(OR(ISBLANK(N54),ISBLANK(O54)),"",  IF(M54="EI", IF((O54&lt;='Indices PF'!$D$7),   IF(('Funções Transações'!N54&lt;'Indices PF'!$E$10), 'Indices PF'!$E$7,   IF(('Funções Transações'!N54&lt;'Indices PF'!$F$10), 'Indices PF'!$F$7, 'Indices PF'!$G$7)),    IF((O54&lt;='Indices PF'!$D$8),    IF(('Funções Transações'!N54&lt;'Indices PF'!$E$10), 'Indices PF'!$E$8,    IF(('Funções Transações'!N54&lt;'Indices PF'!$F$10), 'Indices PF'!$F$8, 'Indices PF'!$G$8)),     IF((O54&gt;='Indices PF'!$D$9),     IF(('Funções Transações'!N54&lt;'Indices PF'!$E$10), 'Indices PF'!$E$9,     IF(('Funções Transações'!N54&lt;'Indices PF'!$F$10), 'Indices PF'!$F$9, 'Indices PF'!$G$9))))),   IF(M54="EQ", IF((O54&lt;='Indices PF'!$D$15),   IF(('Funções Transações'!N54&lt;'Indices PF'!$E$18), 'Indices PF'!$E$15,   IF(('Funções Transações'!N54&lt;'Indices PF'!$F$18), 'Indices PF'!$F$15, 'Indices PF'!$G$15)),    IF((O54&lt;='Indices PF'!$D$16),    IF(('Funções Transações'!N54&lt;'Indices PF'!$E$18), 'Indices PF'!$E$16,    IF(('Funções Transações'!N54&lt;'Indices PF'!$F$18), 'Indices PF'!$F$16, 'Indices PF'!$G$16)),     IF((O54&gt;='Indices PF'!$D$17),     IF(('Funções Transações'!N54&lt;'Indices PF'!$E$18), 'Indices PF'!$E$17,     IF(('Funções Transações'!N54&lt;'Indices PF'!$F$18), 'Indices PF'!$F$17, 'Indices PF'!$G$17))))),   IF(M54="EO", IF((O54&lt;='Indices PF'!$D$23),   IF(('Funções Transações'!N54&lt;'Indices PF'!$E$26), 'Indices PF'!$E$23,   IF(('Funções Transações'!N54&lt;'Indices PF'!$F$26), 'Indices PF'!$F$23, 'Indices PF'!$G$23)),    IF((O54&lt;='Indices PF'!$D$24),    IF(('Funções Transações'!N54&lt;'Indices PF'!$E$26), 'Indices PF'!$E$24,    IF(('Funções Transações'!N54&lt;'Indices PF'!$F$26), 'Indices PF'!$F$24, 'Indices PF'!$G$24)),     IF((O54&gt;='Indices PF'!$D$25),     IF(('Funções Transações'!N54&lt;'Indices PF'!$E$26), 'Indices PF'!$E$25,     IF(('Funções Transações'!N54&lt;'Indices PF'!$F$26), 'Indices PF'!$F$25, 'Indices PF'!$G$25)))))))))</f>
        <v/>
      </c>
      <c r="T54" s="228" t="str">
        <f aca="false">IF(OR(ISBLANK(N54),ISBLANK(O54)),"",  IF(M54="EI", IF((O54&lt;='Indices PF'!$D$7),   IF(('Funções Transações'!N54&lt;'Indices PF'!$E$10), N54*'Indices PF'!$J$7,   IF(('Funções Transações'!N54&lt;'Indices PF'!$F$10), N54*'Indices PF'!$K$7, N54*'Indices PF'!$L$7)),    IF((O54&lt;='Indices PF'!$D$8),    IF(('Funções Transações'!N54&lt;'Indices PF'!$E$10), N54*'Indices PF'!$J$8,    IF(('Funções Transações'!N54&lt;'Indices PF'!$F$10), N54*'Indices PF'!$K$8, N54*'Indices PF'!$L$8)),     IF((O54&gt;='Indices PF'!$D$9),     IF(('Funções Transações'!N54&lt;'Indices PF'!$E$10), N54*'Indices PF'!$J$9,     IF(('Funções Transações'!N54&lt;'Indices PF'!$F$10), N54*'Indices PF'!$K$9, N54*'Indices PF'!$L$9))))),   IF(M54="EQ", IF((O54&lt;='Indices PF'!$D$15),   IF(('Funções Transações'!N54&lt;'Indices PF'!$E$18), N54*'Indices PF'!$J$15,   IF(('Funções Transações'!N54&lt;'Indices PF'!$F$18), N54*'Indices PF'!$K$15, N54*'Indices PF'!$L$15)),    IF((O54&lt;='Indices PF'!$D$16),    IF(('Funções Transações'!N54&lt;'Indices PF'!$E$18), N54*'Indices PF'!$J$16,    IF(('Funções Transações'!N54&lt;'Indices PF'!$F$18), N54*'Indices PF'!$K$16, N54*'Indices PF'!$L$16)),     IF((O54&gt;='Indices PF'!$D$17),     IF(('Funções Transações'!N54&lt;'Indices PF'!$E$18), N54*'Indices PF'!$J$17,     IF(('Funções Transações'!N54&lt;'Indices PF'!$F$18), N54*'Indices PF'!$K$17, N54*'Indices PF'!$L$17))))),   IF(M54="EO", IF((O54&lt;='Indices PF'!$D$23),   IF(('Funções Transações'!N54&lt;'Indices PF'!$E$26), N54*'Indices PF'!$J$23,   IF(('Funções Transações'!N54&lt;'Indices PF'!$F$26), N54*'Indices PF'!$K$23, N54*'Indices PF'!$L$23)),    IF((O54&lt;='Indices PF'!$D$24),    IF(('Funções Transações'!N54&lt;'Indices PF'!$E$26), N54*'Indices PF'!$J$24,    IF(('Funções Transações'!N54&lt;'Indices PF'!$F$26), N54*'Indices PF'!$K$24, N54*'Indices PF'!$L$24)),     IF((O54&gt;='Indices PF'!$D$25),     IF(('Funções Transações'!N54&lt;'Indices PF'!$E$26), N54*'Indices PF'!$J$25,     IF(('Funções Transações'!N54&lt;'Indices PF'!$F$26), N54*'Indices PF'!$K$25, N54*'Indices PF'!$L$25)))))))))</f>
        <v/>
      </c>
      <c r="U54" s="229" t="str">
        <f aca="false">IF(OR(ISBLANK(P54),ISBLANK(Q54)),"",  IF((Q54&lt;='Indices PF'!$D$47),   IF(('Funções Transações'!P54&lt;'Indices PF'!$E$50), P54*'Indices PF'!$J$47,   IF(('Funções Transações'!P54&lt;'Indices PF'!$F$50), P54*'Indices PF'!$K$47, P54*'Indices PF'!$L$47)),    IF((Q54&lt;='Indices PF'!$D$48),    IF(('Funções Transações'!P54&lt;'Indices PF'!$E$50), P54*'Indices PF'!$J$48,    IF(('Funções Transações'!P54&lt;'Indices PF'!$F$50), P54*'Indices PF'!$K$48, P54*'Indices PF'!$L$48)),     IF((Q54&gt;='Indices PF'!$D$49),     IF(('Funções Transações'!P54&lt;'Indices PF'!$E$50), P54*'Indices PF'!$J$49,     IF(('Funções Transações'!P54&lt;'Indices PF'!$F$50), P54*'Indices PF'!$K$49, P54*'Indices PF'!$L$49))))))</f>
        <v/>
      </c>
      <c r="V54" s="230"/>
      <c r="W54" s="231"/>
      <c r="X54" s="231"/>
      <c r="Y54" s="232"/>
      <c r="Z54" s="128"/>
      <c r="AA54" s="88"/>
      <c r="AB54" s="233" t="str">
        <f aca="false">IF(ISBLANK(AA54),"",IF(Z54="YES",(AA54*(SUM(T54:U54))/100),""))</f>
        <v/>
      </c>
      <c r="AC54" s="154"/>
      <c r="AD54" s="126"/>
      <c r="AE54" s="126"/>
      <c r="AF54" s="154"/>
      <c r="AG54" s="154"/>
    </row>
    <row r="55" customFormat="false" ht="24.3" hidden="false" customHeight="true" outlineLevel="0" collapsed="false">
      <c r="A55" s="127"/>
      <c r="B55" s="111"/>
      <c r="C55" s="92"/>
      <c r="D55" s="173"/>
      <c r="E55" s="174"/>
      <c r="F55" s="174"/>
      <c r="G55" s="224"/>
      <c r="H55" s="224"/>
      <c r="I55" s="224"/>
      <c r="J55" s="224"/>
      <c r="K55" s="224"/>
      <c r="L55" s="221"/>
      <c r="M55" s="88"/>
      <c r="N55" s="129"/>
      <c r="O55" s="129"/>
      <c r="P55" s="129"/>
      <c r="Q55" s="88"/>
      <c r="R55" s="235" t="str">
        <f aca="false">IF(AND(ISTEXT(T55),ISTEXT(U55)),"",SUM(T55:U55)*'Indices PF'!$E$54)</f>
        <v/>
      </c>
      <c r="S55" s="227" t="str">
        <f aca="false">IF(OR(ISBLANK(N55),ISBLANK(O55)),"",  IF(M55="EI", IF((O55&lt;='Indices PF'!$D$7),   IF(('Funções Transações'!N55&lt;'Indices PF'!$E$10), 'Indices PF'!$E$7,   IF(('Funções Transações'!N55&lt;'Indices PF'!$F$10), 'Indices PF'!$F$7, 'Indices PF'!$G$7)),    IF((O55&lt;='Indices PF'!$D$8),    IF(('Funções Transações'!N55&lt;'Indices PF'!$E$10), 'Indices PF'!$E$8,    IF(('Funções Transações'!N55&lt;'Indices PF'!$F$10), 'Indices PF'!$F$8, 'Indices PF'!$G$8)),     IF((O55&gt;='Indices PF'!$D$9),     IF(('Funções Transações'!N55&lt;'Indices PF'!$E$10), 'Indices PF'!$E$9,     IF(('Funções Transações'!N55&lt;'Indices PF'!$F$10), 'Indices PF'!$F$9, 'Indices PF'!$G$9))))),   IF(M55="EQ", IF((O55&lt;='Indices PF'!$D$15),   IF(('Funções Transações'!N55&lt;'Indices PF'!$E$18), 'Indices PF'!$E$15,   IF(('Funções Transações'!N55&lt;'Indices PF'!$F$18), 'Indices PF'!$F$15, 'Indices PF'!$G$15)),    IF((O55&lt;='Indices PF'!$D$16),    IF(('Funções Transações'!N55&lt;'Indices PF'!$E$18), 'Indices PF'!$E$16,    IF(('Funções Transações'!N55&lt;'Indices PF'!$F$18), 'Indices PF'!$F$16, 'Indices PF'!$G$16)),     IF((O55&gt;='Indices PF'!$D$17),     IF(('Funções Transações'!N55&lt;'Indices PF'!$E$18), 'Indices PF'!$E$17,     IF(('Funções Transações'!N55&lt;'Indices PF'!$F$18), 'Indices PF'!$F$17, 'Indices PF'!$G$17))))),   IF(M55="EO", IF((O55&lt;='Indices PF'!$D$23),   IF(('Funções Transações'!N55&lt;'Indices PF'!$E$26), 'Indices PF'!$E$23,   IF(('Funções Transações'!N55&lt;'Indices PF'!$F$26), 'Indices PF'!$F$23, 'Indices PF'!$G$23)),    IF((O55&lt;='Indices PF'!$D$24),    IF(('Funções Transações'!N55&lt;'Indices PF'!$E$26), 'Indices PF'!$E$24,    IF(('Funções Transações'!N55&lt;'Indices PF'!$F$26), 'Indices PF'!$F$24, 'Indices PF'!$G$24)),     IF((O55&gt;='Indices PF'!$D$25),     IF(('Funções Transações'!N55&lt;'Indices PF'!$E$26), 'Indices PF'!$E$25,     IF(('Funções Transações'!N55&lt;'Indices PF'!$F$26), 'Indices PF'!$F$25, 'Indices PF'!$G$25)))))))))</f>
        <v/>
      </c>
      <c r="T55" s="228" t="str">
        <f aca="false">IF(OR(ISBLANK(N55),ISBLANK(O55)),"",  IF(M55="EI", IF((O55&lt;='Indices PF'!$D$7),   IF(('Funções Transações'!N55&lt;'Indices PF'!$E$10), N55*'Indices PF'!$J$7,   IF(('Funções Transações'!N55&lt;'Indices PF'!$F$10), N55*'Indices PF'!$K$7, N55*'Indices PF'!$L$7)),    IF((O55&lt;='Indices PF'!$D$8),    IF(('Funções Transações'!N55&lt;'Indices PF'!$E$10), N55*'Indices PF'!$J$8,    IF(('Funções Transações'!N55&lt;'Indices PF'!$F$10), N55*'Indices PF'!$K$8, N55*'Indices PF'!$L$8)),     IF((O55&gt;='Indices PF'!$D$9),     IF(('Funções Transações'!N55&lt;'Indices PF'!$E$10), N55*'Indices PF'!$J$9,     IF(('Funções Transações'!N55&lt;'Indices PF'!$F$10), N55*'Indices PF'!$K$9, N55*'Indices PF'!$L$9))))),   IF(M55="EQ", IF((O55&lt;='Indices PF'!$D$15),   IF(('Funções Transações'!N55&lt;'Indices PF'!$E$18), N55*'Indices PF'!$J$15,   IF(('Funções Transações'!N55&lt;'Indices PF'!$F$18), N55*'Indices PF'!$K$15, N55*'Indices PF'!$L$15)),    IF((O55&lt;='Indices PF'!$D$16),    IF(('Funções Transações'!N55&lt;'Indices PF'!$E$18), N55*'Indices PF'!$J$16,    IF(('Funções Transações'!N55&lt;'Indices PF'!$F$18), N55*'Indices PF'!$K$16, N55*'Indices PF'!$L$16)),     IF((O55&gt;='Indices PF'!$D$17),     IF(('Funções Transações'!N55&lt;'Indices PF'!$E$18), N55*'Indices PF'!$J$17,     IF(('Funções Transações'!N55&lt;'Indices PF'!$F$18), N55*'Indices PF'!$K$17, N55*'Indices PF'!$L$17))))),   IF(M55="EO", IF((O55&lt;='Indices PF'!$D$23),   IF(('Funções Transações'!N55&lt;'Indices PF'!$E$26), N55*'Indices PF'!$J$23,   IF(('Funções Transações'!N55&lt;'Indices PF'!$F$26), N55*'Indices PF'!$K$23, N55*'Indices PF'!$L$23)),    IF((O55&lt;='Indices PF'!$D$24),    IF(('Funções Transações'!N55&lt;'Indices PF'!$E$26), N55*'Indices PF'!$J$24,    IF(('Funções Transações'!N55&lt;'Indices PF'!$F$26), N55*'Indices PF'!$K$24, N55*'Indices PF'!$L$24)),     IF((O55&gt;='Indices PF'!$D$25),     IF(('Funções Transações'!N55&lt;'Indices PF'!$E$26), N55*'Indices PF'!$J$25,     IF(('Funções Transações'!N55&lt;'Indices PF'!$F$26), N55*'Indices PF'!$K$25, N55*'Indices PF'!$L$25)))))))))</f>
        <v/>
      </c>
      <c r="U55" s="229" t="str">
        <f aca="false">IF(OR(ISBLANK(P55),ISBLANK(Q55)),"",  IF((Q55&lt;='Indices PF'!$D$47),   IF(('Funções Transações'!P55&lt;'Indices PF'!$E$50), P55*'Indices PF'!$J$47,   IF(('Funções Transações'!P55&lt;'Indices PF'!$F$50), P55*'Indices PF'!$K$47, P55*'Indices PF'!$L$47)),    IF((Q55&lt;='Indices PF'!$D$48),    IF(('Funções Transações'!P55&lt;'Indices PF'!$E$50), P55*'Indices PF'!$J$48,    IF(('Funções Transações'!P55&lt;'Indices PF'!$F$50), P55*'Indices PF'!$K$48, P55*'Indices PF'!$L$48)),     IF((Q55&gt;='Indices PF'!$D$49),     IF(('Funções Transações'!P55&lt;'Indices PF'!$E$50), P55*'Indices PF'!$J$49,     IF(('Funções Transações'!P55&lt;'Indices PF'!$F$50), P55*'Indices PF'!$K$49, P55*'Indices PF'!$L$49))))))</f>
        <v/>
      </c>
      <c r="V55" s="230"/>
      <c r="W55" s="231"/>
      <c r="X55" s="231"/>
      <c r="Y55" s="232"/>
      <c r="Z55" s="128"/>
      <c r="AA55" s="88"/>
      <c r="AB55" s="233" t="str">
        <f aca="false">IF(ISBLANK(AA55),"",IF(Z55="YES",(AA55*(SUM(T55:U55))/100),""))</f>
        <v/>
      </c>
      <c r="AC55" s="154"/>
      <c r="AD55" s="126"/>
      <c r="AE55" s="126"/>
      <c r="AF55" s="154"/>
      <c r="AG55" s="154"/>
    </row>
    <row r="56" customFormat="false" ht="24.3" hidden="false" customHeight="true" outlineLevel="0" collapsed="false">
      <c r="A56" s="127"/>
      <c r="B56" s="111"/>
      <c r="C56" s="92"/>
      <c r="D56" s="173"/>
      <c r="E56" s="174"/>
      <c r="F56" s="174"/>
      <c r="G56" s="224"/>
      <c r="H56" s="224"/>
      <c r="I56" s="224"/>
      <c r="J56" s="224"/>
      <c r="K56" s="224"/>
      <c r="L56" s="221"/>
      <c r="M56" s="88"/>
      <c r="N56" s="129"/>
      <c r="O56" s="129"/>
      <c r="P56" s="129"/>
      <c r="Q56" s="88"/>
      <c r="R56" s="235" t="str">
        <f aca="false">IF(AND(ISTEXT(T56),ISTEXT(U56)),"",SUM(T56:U56)*'Indices PF'!$E$54)</f>
        <v/>
      </c>
      <c r="S56" s="227" t="str">
        <f aca="false">IF(OR(ISBLANK(N56),ISBLANK(O56)),"",  IF(M56="EI", IF((O56&lt;='Indices PF'!$D$7),   IF(('Funções Transações'!N56&lt;'Indices PF'!$E$10), 'Indices PF'!$E$7,   IF(('Funções Transações'!N56&lt;'Indices PF'!$F$10), 'Indices PF'!$F$7, 'Indices PF'!$G$7)),    IF((O56&lt;='Indices PF'!$D$8),    IF(('Funções Transações'!N56&lt;'Indices PF'!$E$10), 'Indices PF'!$E$8,    IF(('Funções Transações'!N56&lt;'Indices PF'!$F$10), 'Indices PF'!$F$8, 'Indices PF'!$G$8)),     IF((O56&gt;='Indices PF'!$D$9),     IF(('Funções Transações'!N56&lt;'Indices PF'!$E$10), 'Indices PF'!$E$9,     IF(('Funções Transações'!N56&lt;'Indices PF'!$F$10), 'Indices PF'!$F$9, 'Indices PF'!$G$9))))),   IF(M56="EQ", IF((O56&lt;='Indices PF'!$D$15),   IF(('Funções Transações'!N56&lt;'Indices PF'!$E$18), 'Indices PF'!$E$15,   IF(('Funções Transações'!N56&lt;'Indices PF'!$F$18), 'Indices PF'!$F$15, 'Indices PF'!$G$15)),    IF((O56&lt;='Indices PF'!$D$16),    IF(('Funções Transações'!N56&lt;'Indices PF'!$E$18), 'Indices PF'!$E$16,    IF(('Funções Transações'!N56&lt;'Indices PF'!$F$18), 'Indices PF'!$F$16, 'Indices PF'!$G$16)),     IF((O56&gt;='Indices PF'!$D$17),     IF(('Funções Transações'!N56&lt;'Indices PF'!$E$18), 'Indices PF'!$E$17,     IF(('Funções Transações'!N56&lt;'Indices PF'!$F$18), 'Indices PF'!$F$17, 'Indices PF'!$G$17))))),   IF(M56="EO", IF((O56&lt;='Indices PF'!$D$23),   IF(('Funções Transações'!N56&lt;'Indices PF'!$E$26), 'Indices PF'!$E$23,   IF(('Funções Transações'!N56&lt;'Indices PF'!$F$26), 'Indices PF'!$F$23, 'Indices PF'!$G$23)),    IF((O56&lt;='Indices PF'!$D$24),    IF(('Funções Transações'!N56&lt;'Indices PF'!$E$26), 'Indices PF'!$E$24,    IF(('Funções Transações'!N56&lt;'Indices PF'!$F$26), 'Indices PF'!$F$24, 'Indices PF'!$G$24)),     IF((O56&gt;='Indices PF'!$D$25),     IF(('Funções Transações'!N56&lt;'Indices PF'!$E$26), 'Indices PF'!$E$25,     IF(('Funções Transações'!N56&lt;'Indices PF'!$F$26), 'Indices PF'!$F$25, 'Indices PF'!$G$25)))))))))</f>
        <v/>
      </c>
      <c r="T56" s="228" t="str">
        <f aca="false">IF(OR(ISBLANK(N56),ISBLANK(O56)),"",  IF(M56="EI", IF((O56&lt;='Indices PF'!$D$7),   IF(('Funções Transações'!N56&lt;'Indices PF'!$E$10), N56*'Indices PF'!$J$7,   IF(('Funções Transações'!N56&lt;'Indices PF'!$F$10), N56*'Indices PF'!$K$7, N56*'Indices PF'!$L$7)),    IF((O56&lt;='Indices PF'!$D$8),    IF(('Funções Transações'!N56&lt;'Indices PF'!$E$10), N56*'Indices PF'!$J$8,    IF(('Funções Transações'!N56&lt;'Indices PF'!$F$10), N56*'Indices PF'!$K$8, N56*'Indices PF'!$L$8)),     IF((O56&gt;='Indices PF'!$D$9),     IF(('Funções Transações'!N56&lt;'Indices PF'!$E$10), N56*'Indices PF'!$J$9,     IF(('Funções Transações'!N56&lt;'Indices PF'!$F$10), N56*'Indices PF'!$K$9, N56*'Indices PF'!$L$9))))),   IF(M56="EQ", IF((O56&lt;='Indices PF'!$D$15),   IF(('Funções Transações'!N56&lt;'Indices PF'!$E$18), N56*'Indices PF'!$J$15,   IF(('Funções Transações'!N56&lt;'Indices PF'!$F$18), N56*'Indices PF'!$K$15, N56*'Indices PF'!$L$15)),    IF((O56&lt;='Indices PF'!$D$16),    IF(('Funções Transações'!N56&lt;'Indices PF'!$E$18), N56*'Indices PF'!$J$16,    IF(('Funções Transações'!N56&lt;'Indices PF'!$F$18), N56*'Indices PF'!$K$16, N56*'Indices PF'!$L$16)),     IF((O56&gt;='Indices PF'!$D$17),     IF(('Funções Transações'!N56&lt;'Indices PF'!$E$18), N56*'Indices PF'!$J$17,     IF(('Funções Transações'!N56&lt;'Indices PF'!$F$18), N56*'Indices PF'!$K$17, N56*'Indices PF'!$L$17))))),   IF(M56="EO", IF((O56&lt;='Indices PF'!$D$23),   IF(('Funções Transações'!N56&lt;'Indices PF'!$E$26), N56*'Indices PF'!$J$23,   IF(('Funções Transações'!N56&lt;'Indices PF'!$F$26), N56*'Indices PF'!$K$23, N56*'Indices PF'!$L$23)),    IF((O56&lt;='Indices PF'!$D$24),    IF(('Funções Transações'!N56&lt;'Indices PF'!$E$26), N56*'Indices PF'!$J$24,    IF(('Funções Transações'!N56&lt;'Indices PF'!$F$26), N56*'Indices PF'!$K$24, N56*'Indices PF'!$L$24)),     IF((O56&gt;='Indices PF'!$D$25),     IF(('Funções Transações'!N56&lt;'Indices PF'!$E$26), N56*'Indices PF'!$J$25,     IF(('Funções Transações'!N56&lt;'Indices PF'!$F$26), N56*'Indices PF'!$K$25, N56*'Indices PF'!$L$25)))))))))</f>
        <v/>
      </c>
      <c r="U56" s="229" t="str">
        <f aca="false">IF(OR(ISBLANK(P56),ISBLANK(Q56)),"",  IF((Q56&lt;='Indices PF'!$D$47),   IF(('Funções Transações'!P56&lt;'Indices PF'!$E$50), P56*'Indices PF'!$J$47,   IF(('Funções Transações'!P56&lt;'Indices PF'!$F$50), P56*'Indices PF'!$K$47, P56*'Indices PF'!$L$47)),    IF((Q56&lt;='Indices PF'!$D$48),    IF(('Funções Transações'!P56&lt;'Indices PF'!$E$50), P56*'Indices PF'!$J$48,    IF(('Funções Transações'!P56&lt;'Indices PF'!$F$50), P56*'Indices PF'!$K$48, P56*'Indices PF'!$L$48)),     IF((Q56&gt;='Indices PF'!$D$49),     IF(('Funções Transações'!P56&lt;'Indices PF'!$E$50), P56*'Indices PF'!$J$49,     IF(('Funções Transações'!P56&lt;'Indices PF'!$F$50), P56*'Indices PF'!$K$49, P56*'Indices PF'!$L$49))))))</f>
        <v/>
      </c>
      <c r="V56" s="230"/>
      <c r="W56" s="231"/>
      <c r="X56" s="231"/>
      <c r="Y56" s="232"/>
      <c r="Z56" s="128"/>
      <c r="AA56" s="88"/>
      <c r="AB56" s="233" t="str">
        <f aca="false">IF(ISBLANK(AA56),"",IF(Z56="YES",(AA56*(SUM(T56:U56))/100),""))</f>
        <v/>
      </c>
      <c r="AC56" s="154"/>
      <c r="AD56" s="126"/>
      <c r="AE56" s="126"/>
      <c r="AF56" s="154"/>
      <c r="AG56" s="154"/>
    </row>
    <row r="57" customFormat="false" ht="24.3" hidden="false" customHeight="true" outlineLevel="0" collapsed="false">
      <c r="A57" s="127"/>
      <c r="B57" s="111"/>
      <c r="C57" s="92"/>
      <c r="D57" s="173"/>
      <c r="E57" s="174"/>
      <c r="F57" s="174"/>
      <c r="G57" s="224"/>
      <c r="H57" s="224"/>
      <c r="I57" s="224"/>
      <c r="J57" s="224"/>
      <c r="K57" s="224"/>
      <c r="L57" s="221"/>
      <c r="M57" s="88"/>
      <c r="N57" s="129"/>
      <c r="O57" s="129"/>
      <c r="P57" s="129"/>
      <c r="Q57" s="88"/>
      <c r="R57" s="235" t="str">
        <f aca="false">IF(AND(ISTEXT(T57),ISTEXT(U57)),"",SUM(T57:U57)*'Indices PF'!$E$54)</f>
        <v/>
      </c>
      <c r="S57" s="227" t="str">
        <f aca="false">IF(OR(ISBLANK(N57),ISBLANK(O57)),"",  IF(M57="EI", IF((O57&lt;='Indices PF'!$D$7),   IF(('Funções Transações'!N57&lt;'Indices PF'!$E$10), 'Indices PF'!$E$7,   IF(('Funções Transações'!N57&lt;'Indices PF'!$F$10), 'Indices PF'!$F$7, 'Indices PF'!$G$7)),    IF((O57&lt;='Indices PF'!$D$8),    IF(('Funções Transações'!N57&lt;'Indices PF'!$E$10), 'Indices PF'!$E$8,    IF(('Funções Transações'!N57&lt;'Indices PF'!$F$10), 'Indices PF'!$F$8, 'Indices PF'!$G$8)),     IF((O57&gt;='Indices PF'!$D$9),     IF(('Funções Transações'!N57&lt;'Indices PF'!$E$10), 'Indices PF'!$E$9,     IF(('Funções Transações'!N57&lt;'Indices PF'!$F$10), 'Indices PF'!$F$9, 'Indices PF'!$G$9))))),   IF(M57="EQ", IF((O57&lt;='Indices PF'!$D$15),   IF(('Funções Transações'!N57&lt;'Indices PF'!$E$18), 'Indices PF'!$E$15,   IF(('Funções Transações'!N57&lt;'Indices PF'!$F$18), 'Indices PF'!$F$15, 'Indices PF'!$G$15)),    IF((O57&lt;='Indices PF'!$D$16),    IF(('Funções Transações'!N57&lt;'Indices PF'!$E$18), 'Indices PF'!$E$16,    IF(('Funções Transações'!N57&lt;'Indices PF'!$F$18), 'Indices PF'!$F$16, 'Indices PF'!$G$16)),     IF((O57&gt;='Indices PF'!$D$17),     IF(('Funções Transações'!N57&lt;'Indices PF'!$E$18), 'Indices PF'!$E$17,     IF(('Funções Transações'!N57&lt;'Indices PF'!$F$18), 'Indices PF'!$F$17, 'Indices PF'!$G$17))))),   IF(M57="EO", IF((O57&lt;='Indices PF'!$D$23),   IF(('Funções Transações'!N57&lt;'Indices PF'!$E$26), 'Indices PF'!$E$23,   IF(('Funções Transações'!N57&lt;'Indices PF'!$F$26), 'Indices PF'!$F$23, 'Indices PF'!$G$23)),    IF((O57&lt;='Indices PF'!$D$24),    IF(('Funções Transações'!N57&lt;'Indices PF'!$E$26), 'Indices PF'!$E$24,    IF(('Funções Transações'!N57&lt;'Indices PF'!$F$26), 'Indices PF'!$F$24, 'Indices PF'!$G$24)),     IF((O57&gt;='Indices PF'!$D$25),     IF(('Funções Transações'!N57&lt;'Indices PF'!$E$26), 'Indices PF'!$E$25,     IF(('Funções Transações'!N57&lt;'Indices PF'!$F$26), 'Indices PF'!$F$25, 'Indices PF'!$G$25)))))))))</f>
        <v/>
      </c>
      <c r="T57" s="228" t="str">
        <f aca="false">IF(OR(ISBLANK(N57),ISBLANK(O57)),"",  IF(M57="EI", IF((O57&lt;='Indices PF'!$D$7),   IF(('Funções Transações'!N57&lt;'Indices PF'!$E$10), N57*'Indices PF'!$J$7,   IF(('Funções Transações'!N57&lt;'Indices PF'!$F$10), N57*'Indices PF'!$K$7, N57*'Indices PF'!$L$7)),    IF((O57&lt;='Indices PF'!$D$8),    IF(('Funções Transações'!N57&lt;'Indices PF'!$E$10), N57*'Indices PF'!$J$8,    IF(('Funções Transações'!N57&lt;'Indices PF'!$F$10), N57*'Indices PF'!$K$8, N57*'Indices PF'!$L$8)),     IF((O57&gt;='Indices PF'!$D$9),     IF(('Funções Transações'!N57&lt;'Indices PF'!$E$10), N57*'Indices PF'!$J$9,     IF(('Funções Transações'!N57&lt;'Indices PF'!$F$10), N57*'Indices PF'!$K$9, N57*'Indices PF'!$L$9))))),   IF(M57="EQ", IF((O57&lt;='Indices PF'!$D$15),   IF(('Funções Transações'!N57&lt;'Indices PF'!$E$18), N57*'Indices PF'!$J$15,   IF(('Funções Transações'!N57&lt;'Indices PF'!$F$18), N57*'Indices PF'!$K$15, N57*'Indices PF'!$L$15)),    IF((O57&lt;='Indices PF'!$D$16),    IF(('Funções Transações'!N57&lt;'Indices PF'!$E$18), N57*'Indices PF'!$J$16,    IF(('Funções Transações'!N57&lt;'Indices PF'!$F$18), N57*'Indices PF'!$K$16, N57*'Indices PF'!$L$16)),     IF((O57&gt;='Indices PF'!$D$17),     IF(('Funções Transações'!N57&lt;'Indices PF'!$E$18), N57*'Indices PF'!$J$17,     IF(('Funções Transações'!N57&lt;'Indices PF'!$F$18), N57*'Indices PF'!$K$17, N57*'Indices PF'!$L$17))))),   IF(M57="EO", IF((O57&lt;='Indices PF'!$D$23),   IF(('Funções Transações'!N57&lt;'Indices PF'!$E$26), N57*'Indices PF'!$J$23,   IF(('Funções Transações'!N57&lt;'Indices PF'!$F$26), N57*'Indices PF'!$K$23, N57*'Indices PF'!$L$23)),    IF((O57&lt;='Indices PF'!$D$24),    IF(('Funções Transações'!N57&lt;'Indices PF'!$E$26), N57*'Indices PF'!$J$24,    IF(('Funções Transações'!N57&lt;'Indices PF'!$F$26), N57*'Indices PF'!$K$24, N57*'Indices PF'!$L$24)),     IF((O57&gt;='Indices PF'!$D$25),     IF(('Funções Transações'!N57&lt;'Indices PF'!$E$26), N57*'Indices PF'!$J$25,     IF(('Funções Transações'!N57&lt;'Indices PF'!$F$26), N57*'Indices PF'!$K$25, N57*'Indices PF'!$L$25)))))))))</f>
        <v/>
      </c>
      <c r="U57" s="229" t="str">
        <f aca="false">IF(OR(ISBLANK(P57),ISBLANK(Q57)),"",  IF((Q57&lt;='Indices PF'!$D$47),   IF(('Funções Transações'!P57&lt;'Indices PF'!$E$50), P57*'Indices PF'!$J$47,   IF(('Funções Transações'!P57&lt;'Indices PF'!$F$50), P57*'Indices PF'!$K$47, P57*'Indices PF'!$L$47)),    IF((Q57&lt;='Indices PF'!$D$48),    IF(('Funções Transações'!P57&lt;'Indices PF'!$E$50), P57*'Indices PF'!$J$48,    IF(('Funções Transações'!P57&lt;'Indices PF'!$F$50), P57*'Indices PF'!$K$48, P57*'Indices PF'!$L$48)),     IF((Q57&gt;='Indices PF'!$D$49),     IF(('Funções Transações'!P57&lt;'Indices PF'!$E$50), P57*'Indices PF'!$J$49,     IF(('Funções Transações'!P57&lt;'Indices PF'!$F$50), P57*'Indices PF'!$K$49, P57*'Indices PF'!$L$49))))))</f>
        <v/>
      </c>
      <c r="V57" s="230"/>
      <c r="W57" s="231"/>
      <c r="X57" s="231"/>
      <c r="Y57" s="232"/>
      <c r="Z57" s="128"/>
      <c r="AA57" s="88"/>
      <c r="AB57" s="233" t="str">
        <f aca="false">IF(ISBLANK(AA57),"",IF(Z57="YES",(AA57*(SUM(T57:U57))/100),""))</f>
        <v/>
      </c>
      <c r="AC57" s="154"/>
      <c r="AD57" s="126"/>
      <c r="AE57" s="126"/>
      <c r="AF57" s="154"/>
      <c r="AG57" s="154"/>
    </row>
    <row r="58" customFormat="false" ht="24.3" hidden="false" customHeight="true" outlineLevel="0" collapsed="false">
      <c r="A58" s="127"/>
      <c r="B58" s="111"/>
      <c r="C58" s="92"/>
      <c r="D58" s="173"/>
      <c r="E58" s="174"/>
      <c r="F58" s="174"/>
      <c r="G58" s="224"/>
      <c r="H58" s="224"/>
      <c r="I58" s="224"/>
      <c r="J58" s="224"/>
      <c r="K58" s="224"/>
      <c r="L58" s="221"/>
      <c r="M58" s="88"/>
      <c r="N58" s="129"/>
      <c r="O58" s="129"/>
      <c r="P58" s="129"/>
      <c r="Q58" s="88"/>
      <c r="R58" s="235" t="str">
        <f aca="false">IF(AND(ISTEXT(T58),ISTEXT(U58)),"",SUM(T58:U58)*'Indices PF'!$E$54)</f>
        <v/>
      </c>
      <c r="S58" s="227" t="str">
        <f aca="false">IF(OR(ISBLANK(N58),ISBLANK(O58)),"",  IF(M58="EI", IF((O58&lt;='Indices PF'!$D$7),   IF(('Funções Transações'!N58&lt;'Indices PF'!$E$10), 'Indices PF'!$E$7,   IF(('Funções Transações'!N58&lt;'Indices PF'!$F$10), 'Indices PF'!$F$7, 'Indices PF'!$G$7)),    IF((O58&lt;='Indices PF'!$D$8),    IF(('Funções Transações'!N58&lt;'Indices PF'!$E$10), 'Indices PF'!$E$8,    IF(('Funções Transações'!N58&lt;'Indices PF'!$F$10), 'Indices PF'!$F$8, 'Indices PF'!$G$8)),     IF((O58&gt;='Indices PF'!$D$9),     IF(('Funções Transações'!N58&lt;'Indices PF'!$E$10), 'Indices PF'!$E$9,     IF(('Funções Transações'!N58&lt;'Indices PF'!$F$10), 'Indices PF'!$F$9, 'Indices PF'!$G$9))))),   IF(M58="EQ", IF((O58&lt;='Indices PF'!$D$15),   IF(('Funções Transações'!N58&lt;'Indices PF'!$E$18), 'Indices PF'!$E$15,   IF(('Funções Transações'!N58&lt;'Indices PF'!$F$18), 'Indices PF'!$F$15, 'Indices PF'!$G$15)),    IF((O58&lt;='Indices PF'!$D$16),    IF(('Funções Transações'!N58&lt;'Indices PF'!$E$18), 'Indices PF'!$E$16,    IF(('Funções Transações'!N58&lt;'Indices PF'!$F$18), 'Indices PF'!$F$16, 'Indices PF'!$G$16)),     IF((O58&gt;='Indices PF'!$D$17),     IF(('Funções Transações'!N58&lt;'Indices PF'!$E$18), 'Indices PF'!$E$17,     IF(('Funções Transações'!N58&lt;'Indices PF'!$F$18), 'Indices PF'!$F$17, 'Indices PF'!$G$17))))),   IF(M58="EO", IF((O58&lt;='Indices PF'!$D$23),   IF(('Funções Transações'!N58&lt;'Indices PF'!$E$26), 'Indices PF'!$E$23,   IF(('Funções Transações'!N58&lt;'Indices PF'!$F$26), 'Indices PF'!$F$23, 'Indices PF'!$G$23)),    IF((O58&lt;='Indices PF'!$D$24),    IF(('Funções Transações'!N58&lt;'Indices PF'!$E$26), 'Indices PF'!$E$24,    IF(('Funções Transações'!N58&lt;'Indices PF'!$F$26), 'Indices PF'!$F$24, 'Indices PF'!$G$24)),     IF((O58&gt;='Indices PF'!$D$25),     IF(('Funções Transações'!N58&lt;'Indices PF'!$E$26), 'Indices PF'!$E$25,     IF(('Funções Transações'!N58&lt;'Indices PF'!$F$26), 'Indices PF'!$F$25, 'Indices PF'!$G$25)))))))))</f>
        <v/>
      </c>
      <c r="T58" s="228" t="str">
        <f aca="false">IF(OR(ISBLANK(N58),ISBLANK(O58)),"",  IF(M58="EI", IF((O58&lt;='Indices PF'!$D$7),   IF(('Funções Transações'!N58&lt;'Indices PF'!$E$10), N58*'Indices PF'!$J$7,   IF(('Funções Transações'!N58&lt;'Indices PF'!$F$10), N58*'Indices PF'!$K$7, N58*'Indices PF'!$L$7)),    IF((O58&lt;='Indices PF'!$D$8),    IF(('Funções Transações'!N58&lt;'Indices PF'!$E$10), N58*'Indices PF'!$J$8,    IF(('Funções Transações'!N58&lt;'Indices PF'!$F$10), N58*'Indices PF'!$K$8, N58*'Indices PF'!$L$8)),     IF((O58&gt;='Indices PF'!$D$9),     IF(('Funções Transações'!N58&lt;'Indices PF'!$E$10), N58*'Indices PF'!$J$9,     IF(('Funções Transações'!N58&lt;'Indices PF'!$F$10), N58*'Indices PF'!$K$9, N58*'Indices PF'!$L$9))))),   IF(M58="EQ", IF((O58&lt;='Indices PF'!$D$15),   IF(('Funções Transações'!N58&lt;'Indices PF'!$E$18), N58*'Indices PF'!$J$15,   IF(('Funções Transações'!N58&lt;'Indices PF'!$F$18), N58*'Indices PF'!$K$15, N58*'Indices PF'!$L$15)),    IF((O58&lt;='Indices PF'!$D$16),    IF(('Funções Transações'!N58&lt;'Indices PF'!$E$18), N58*'Indices PF'!$J$16,    IF(('Funções Transações'!N58&lt;'Indices PF'!$F$18), N58*'Indices PF'!$K$16, N58*'Indices PF'!$L$16)),     IF((O58&gt;='Indices PF'!$D$17),     IF(('Funções Transações'!N58&lt;'Indices PF'!$E$18), N58*'Indices PF'!$J$17,     IF(('Funções Transações'!N58&lt;'Indices PF'!$F$18), N58*'Indices PF'!$K$17, N58*'Indices PF'!$L$17))))),   IF(M58="EO", IF((O58&lt;='Indices PF'!$D$23),   IF(('Funções Transações'!N58&lt;'Indices PF'!$E$26), N58*'Indices PF'!$J$23,   IF(('Funções Transações'!N58&lt;'Indices PF'!$F$26), N58*'Indices PF'!$K$23, N58*'Indices PF'!$L$23)),    IF((O58&lt;='Indices PF'!$D$24),    IF(('Funções Transações'!N58&lt;'Indices PF'!$E$26), N58*'Indices PF'!$J$24,    IF(('Funções Transações'!N58&lt;'Indices PF'!$F$26), N58*'Indices PF'!$K$24, N58*'Indices PF'!$L$24)),     IF((O58&gt;='Indices PF'!$D$25),     IF(('Funções Transações'!N58&lt;'Indices PF'!$E$26), N58*'Indices PF'!$J$25,     IF(('Funções Transações'!N58&lt;'Indices PF'!$F$26), N58*'Indices PF'!$K$25, N58*'Indices PF'!$L$25)))))))))</f>
        <v/>
      </c>
      <c r="U58" s="229" t="str">
        <f aca="false">IF(OR(ISBLANK(P58),ISBLANK(Q58)),"",  IF((Q58&lt;='Indices PF'!$D$47),   IF(('Funções Transações'!P58&lt;'Indices PF'!$E$50), P58*'Indices PF'!$J$47,   IF(('Funções Transações'!P58&lt;'Indices PF'!$F$50), P58*'Indices PF'!$K$47, P58*'Indices PF'!$L$47)),    IF((Q58&lt;='Indices PF'!$D$48),    IF(('Funções Transações'!P58&lt;'Indices PF'!$E$50), P58*'Indices PF'!$J$48,    IF(('Funções Transações'!P58&lt;'Indices PF'!$F$50), P58*'Indices PF'!$K$48, P58*'Indices PF'!$L$48)),     IF((Q58&gt;='Indices PF'!$D$49),     IF(('Funções Transações'!P58&lt;'Indices PF'!$E$50), P58*'Indices PF'!$J$49,     IF(('Funções Transações'!P58&lt;'Indices PF'!$F$50), P58*'Indices PF'!$K$49, P58*'Indices PF'!$L$49))))))</f>
        <v/>
      </c>
      <c r="V58" s="230"/>
      <c r="W58" s="231"/>
      <c r="X58" s="231"/>
      <c r="Y58" s="232"/>
      <c r="Z58" s="128"/>
      <c r="AA58" s="88"/>
      <c r="AB58" s="233" t="str">
        <f aca="false">IF(ISBLANK(AA58),"",IF(Z58="YES",(AA58*(SUM(T58:U58))/100),""))</f>
        <v/>
      </c>
      <c r="AC58" s="154"/>
      <c r="AD58" s="126"/>
      <c r="AE58" s="126"/>
      <c r="AF58" s="154"/>
      <c r="AG58" s="154"/>
    </row>
    <row r="59" customFormat="false" ht="24.3" hidden="false" customHeight="true" outlineLevel="0" collapsed="false">
      <c r="A59" s="127"/>
      <c r="B59" s="111"/>
      <c r="C59" s="92"/>
      <c r="D59" s="173"/>
      <c r="E59" s="174"/>
      <c r="F59" s="174"/>
      <c r="G59" s="224"/>
      <c r="H59" s="224"/>
      <c r="I59" s="224"/>
      <c r="J59" s="224"/>
      <c r="K59" s="224"/>
      <c r="L59" s="221"/>
      <c r="M59" s="88"/>
      <c r="N59" s="129"/>
      <c r="O59" s="129"/>
      <c r="P59" s="129"/>
      <c r="Q59" s="88"/>
      <c r="R59" s="235" t="str">
        <f aca="false">IF(AND(ISTEXT(T59),ISTEXT(U59)),"",SUM(T59:U59)*'Indices PF'!$E$54)</f>
        <v/>
      </c>
      <c r="S59" s="227" t="str">
        <f aca="false">IF(OR(ISBLANK(N59),ISBLANK(O59)),"",  IF(M59="EI", IF((O59&lt;='Indices PF'!$D$7),   IF(('Funções Transações'!N59&lt;'Indices PF'!$E$10), 'Indices PF'!$E$7,   IF(('Funções Transações'!N59&lt;'Indices PF'!$F$10), 'Indices PF'!$F$7, 'Indices PF'!$G$7)),    IF((O59&lt;='Indices PF'!$D$8),    IF(('Funções Transações'!N59&lt;'Indices PF'!$E$10), 'Indices PF'!$E$8,    IF(('Funções Transações'!N59&lt;'Indices PF'!$F$10), 'Indices PF'!$F$8, 'Indices PF'!$G$8)),     IF((O59&gt;='Indices PF'!$D$9),     IF(('Funções Transações'!N59&lt;'Indices PF'!$E$10), 'Indices PF'!$E$9,     IF(('Funções Transações'!N59&lt;'Indices PF'!$F$10), 'Indices PF'!$F$9, 'Indices PF'!$G$9))))),   IF(M59="EQ", IF((O59&lt;='Indices PF'!$D$15),   IF(('Funções Transações'!N59&lt;'Indices PF'!$E$18), 'Indices PF'!$E$15,   IF(('Funções Transações'!N59&lt;'Indices PF'!$F$18), 'Indices PF'!$F$15, 'Indices PF'!$G$15)),    IF((O59&lt;='Indices PF'!$D$16),    IF(('Funções Transações'!N59&lt;'Indices PF'!$E$18), 'Indices PF'!$E$16,    IF(('Funções Transações'!N59&lt;'Indices PF'!$F$18), 'Indices PF'!$F$16, 'Indices PF'!$G$16)),     IF((O59&gt;='Indices PF'!$D$17),     IF(('Funções Transações'!N59&lt;'Indices PF'!$E$18), 'Indices PF'!$E$17,     IF(('Funções Transações'!N59&lt;'Indices PF'!$F$18), 'Indices PF'!$F$17, 'Indices PF'!$G$17))))),   IF(M59="EO", IF((O59&lt;='Indices PF'!$D$23),   IF(('Funções Transações'!N59&lt;'Indices PF'!$E$26), 'Indices PF'!$E$23,   IF(('Funções Transações'!N59&lt;'Indices PF'!$F$26), 'Indices PF'!$F$23, 'Indices PF'!$G$23)),    IF((O59&lt;='Indices PF'!$D$24),    IF(('Funções Transações'!N59&lt;'Indices PF'!$E$26), 'Indices PF'!$E$24,    IF(('Funções Transações'!N59&lt;'Indices PF'!$F$26), 'Indices PF'!$F$24, 'Indices PF'!$G$24)),     IF((O59&gt;='Indices PF'!$D$25),     IF(('Funções Transações'!N59&lt;'Indices PF'!$E$26), 'Indices PF'!$E$25,     IF(('Funções Transações'!N59&lt;'Indices PF'!$F$26), 'Indices PF'!$F$25, 'Indices PF'!$G$25)))))))))</f>
        <v/>
      </c>
      <c r="T59" s="228" t="str">
        <f aca="false">IF(OR(ISBLANK(N59),ISBLANK(O59)),"",  IF(M59="EI", IF((O59&lt;='Indices PF'!$D$7),   IF(('Funções Transações'!N59&lt;'Indices PF'!$E$10), N59*'Indices PF'!$J$7,   IF(('Funções Transações'!N59&lt;'Indices PF'!$F$10), N59*'Indices PF'!$K$7, N59*'Indices PF'!$L$7)),    IF((O59&lt;='Indices PF'!$D$8),    IF(('Funções Transações'!N59&lt;'Indices PF'!$E$10), N59*'Indices PF'!$J$8,    IF(('Funções Transações'!N59&lt;'Indices PF'!$F$10), N59*'Indices PF'!$K$8, N59*'Indices PF'!$L$8)),     IF((O59&gt;='Indices PF'!$D$9),     IF(('Funções Transações'!N59&lt;'Indices PF'!$E$10), N59*'Indices PF'!$J$9,     IF(('Funções Transações'!N59&lt;'Indices PF'!$F$10), N59*'Indices PF'!$K$9, N59*'Indices PF'!$L$9))))),   IF(M59="EQ", IF((O59&lt;='Indices PF'!$D$15),   IF(('Funções Transações'!N59&lt;'Indices PF'!$E$18), N59*'Indices PF'!$J$15,   IF(('Funções Transações'!N59&lt;'Indices PF'!$F$18), N59*'Indices PF'!$K$15, N59*'Indices PF'!$L$15)),    IF((O59&lt;='Indices PF'!$D$16),    IF(('Funções Transações'!N59&lt;'Indices PF'!$E$18), N59*'Indices PF'!$J$16,    IF(('Funções Transações'!N59&lt;'Indices PF'!$F$18), N59*'Indices PF'!$K$16, N59*'Indices PF'!$L$16)),     IF((O59&gt;='Indices PF'!$D$17),     IF(('Funções Transações'!N59&lt;'Indices PF'!$E$18), N59*'Indices PF'!$J$17,     IF(('Funções Transações'!N59&lt;'Indices PF'!$F$18), N59*'Indices PF'!$K$17, N59*'Indices PF'!$L$17))))),   IF(M59="EO", IF((O59&lt;='Indices PF'!$D$23),   IF(('Funções Transações'!N59&lt;'Indices PF'!$E$26), N59*'Indices PF'!$J$23,   IF(('Funções Transações'!N59&lt;'Indices PF'!$F$26), N59*'Indices PF'!$K$23, N59*'Indices PF'!$L$23)),    IF((O59&lt;='Indices PF'!$D$24),    IF(('Funções Transações'!N59&lt;'Indices PF'!$E$26), N59*'Indices PF'!$J$24,    IF(('Funções Transações'!N59&lt;'Indices PF'!$F$26), N59*'Indices PF'!$K$24, N59*'Indices PF'!$L$24)),     IF((O59&gt;='Indices PF'!$D$25),     IF(('Funções Transações'!N59&lt;'Indices PF'!$E$26), N59*'Indices PF'!$J$25,     IF(('Funções Transações'!N59&lt;'Indices PF'!$F$26), N59*'Indices PF'!$K$25, N59*'Indices PF'!$L$25)))))))))</f>
        <v/>
      </c>
      <c r="U59" s="229" t="str">
        <f aca="false">IF(OR(ISBLANK(P59),ISBLANK(Q59)),"",  IF((Q59&lt;='Indices PF'!$D$47),   IF(('Funções Transações'!P59&lt;'Indices PF'!$E$50), P59*'Indices PF'!$J$47,   IF(('Funções Transações'!P59&lt;'Indices PF'!$F$50), P59*'Indices PF'!$K$47, P59*'Indices PF'!$L$47)),    IF((Q59&lt;='Indices PF'!$D$48),    IF(('Funções Transações'!P59&lt;'Indices PF'!$E$50), P59*'Indices PF'!$J$48,    IF(('Funções Transações'!P59&lt;'Indices PF'!$F$50), P59*'Indices PF'!$K$48, P59*'Indices PF'!$L$48)),     IF((Q59&gt;='Indices PF'!$D$49),     IF(('Funções Transações'!P59&lt;'Indices PF'!$E$50), P59*'Indices PF'!$J$49,     IF(('Funções Transações'!P59&lt;'Indices PF'!$F$50), P59*'Indices PF'!$K$49, P59*'Indices PF'!$L$49))))))</f>
        <v/>
      </c>
      <c r="V59" s="230"/>
      <c r="W59" s="231"/>
      <c r="X59" s="231"/>
      <c r="Y59" s="232"/>
      <c r="Z59" s="128"/>
      <c r="AA59" s="88"/>
      <c r="AB59" s="233" t="str">
        <f aca="false">IF(ISBLANK(AA59),"",IF(Z59="YES",(AA59*(SUM(T59:U59))/100),""))</f>
        <v/>
      </c>
      <c r="AC59" s="154"/>
      <c r="AD59" s="126"/>
      <c r="AE59" s="126"/>
      <c r="AF59" s="154"/>
      <c r="AG59" s="154"/>
    </row>
    <row r="60" customFormat="false" ht="24.3" hidden="false" customHeight="true" outlineLevel="0" collapsed="false">
      <c r="A60" s="127"/>
      <c r="B60" s="111"/>
      <c r="C60" s="92"/>
      <c r="D60" s="173"/>
      <c r="E60" s="174"/>
      <c r="F60" s="174"/>
      <c r="G60" s="224"/>
      <c r="H60" s="224"/>
      <c r="I60" s="224"/>
      <c r="J60" s="224"/>
      <c r="K60" s="224"/>
      <c r="L60" s="221"/>
      <c r="M60" s="88"/>
      <c r="N60" s="129"/>
      <c r="O60" s="129"/>
      <c r="P60" s="129"/>
      <c r="Q60" s="88"/>
      <c r="R60" s="235" t="str">
        <f aca="false">IF(AND(ISTEXT(T60),ISTEXT(U60)),"",SUM(T60:U60)*'Indices PF'!$E$54)</f>
        <v/>
      </c>
      <c r="S60" s="227" t="str">
        <f aca="false">IF(OR(ISBLANK(N60),ISBLANK(O60)),"",  IF(M60="EI", IF((O60&lt;='Indices PF'!$D$7),   IF(('Funções Transações'!N60&lt;'Indices PF'!$E$10), 'Indices PF'!$E$7,   IF(('Funções Transações'!N60&lt;'Indices PF'!$F$10), 'Indices PF'!$F$7, 'Indices PF'!$G$7)),    IF((O60&lt;='Indices PF'!$D$8),    IF(('Funções Transações'!N60&lt;'Indices PF'!$E$10), 'Indices PF'!$E$8,    IF(('Funções Transações'!N60&lt;'Indices PF'!$F$10), 'Indices PF'!$F$8, 'Indices PF'!$G$8)),     IF((O60&gt;='Indices PF'!$D$9),     IF(('Funções Transações'!N60&lt;'Indices PF'!$E$10), 'Indices PF'!$E$9,     IF(('Funções Transações'!N60&lt;'Indices PF'!$F$10), 'Indices PF'!$F$9, 'Indices PF'!$G$9))))),   IF(M60="EQ", IF((O60&lt;='Indices PF'!$D$15),   IF(('Funções Transações'!N60&lt;'Indices PF'!$E$18), 'Indices PF'!$E$15,   IF(('Funções Transações'!N60&lt;'Indices PF'!$F$18), 'Indices PF'!$F$15, 'Indices PF'!$G$15)),    IF((O60&lt;='Indices PF'!$D$16),    IF(('Funções Transações'!N60&lt;'Indices PF'!$E$18), 'Indices PF'!$E$16,    IF(('Funções Transações'!N60&lt;'Indices PF'!$F$18), 'Indices PF'!$F$16, 'Indices PF'!$G$16)),     IF((O60&gt;='Indices PF'!$D$17),     IF(('Funções Transações'!N60&lt;'Indices PF'!$E$18), 'Indices PF'!$E$17,     IF(('Funções Transações'!N60&lt;'Indices PF'!$F$18), 'Indices PF'!$F$17, 'Indices PF'!$G$17))))),   IF(M60="EO", IF((O60&lt;='Indices PF'!$D$23),   IF(('Funções Transações'!N60&lt;'Indices PF'!$E$26), 'Indices PF'!$E$23,   IF(('Funções Transações'!N60&lt;'Indices PF'!$F$26), 'Indices PF'!$F$23, 'Indices PF'!$G$23)),    IF((O60&lt;='Indices PF'!$D$24),    IF(('Funções Transações'!N60&lt;'Indices PF'!$E$26), 'Indices PF'!$E$24,    IF(('Funções Transações'!N60&lt;'Indices PF'!$F$26), 'Indices PF'!$F$24, 'Indices PF'!$G$24)),     IF((O60&gt;='Indices PF'!$D$25),     IF(('Funções Transações'!N60&lt;'Indices PF'!$E$26), 'Indices PF'!$E$25,     IF(('Funções Transações'!N60&lt;'Indices PF'!$F$26), 'Indices PF'!$F$25, 'Indices PF'!$G$25)))))))))</f>
        <v/>
      </c>
      <c r="T60" s="228" t="str">
        <f aca="false">IF(OR(ISBLANK(N60),ISBLANK(O60)),"",  IF(M60="EI", IF((O60&lt;='Indices PF'!$D$7),   IF(('Funções Transações'!N60&lt;'Indices PF'!$E$10), N60*'Indices PF'!$J$7,   IF(('Funções Transações'!N60&lt;'Indices PF'!$F$10), N60*'Indices PF'!$K$7, N60*'Indices PF'!$L$7)),    IF((O60&lt;='Indices PF'!$D$8),    IF(('Funções Transações'!N60&lt;'Indices PF'!$E$10), N60*'Indices PF'!$J$8,    IF(('Funções Transações'!N60&lt;'Indices PF'!$F$10), N60*'Indices PF'!$K$8, N60*'Indices PF'!$L$8)),     IF((O60&gt;='Indices PF'!$D$9),     IF(('Funções Transações'!N60&lt;'Indices PF'!$E$10), N60*'Indices PF'!$J$9,     IF(('Funções Transações'!N60&lt;'Indices PF'!$F$10), N60*'Indices PF'!$K$9, N60*'Indices PF'!$L$9))))),   IF(M60="EQ", IF((O60&lt;='Indices PF'!$D$15),   IF(('Funções Transações'!N60&lt;'Indices PF'!$E$18), N60*'Indices PF'!$J$15,   IF(('Funções Transações'!N60&lt;'Indices PF'!$F$18), N60*'Indices PF'!$K$15, N60*'Indices PF'!$L$15)),    IF((O60&lt;='Indices PF'!$D$16),    IF(('Funções Transações'!N60&lt;'Indices PF'!$E$18), N60*'Indices PF'!$J$16,    IF(('Funções Transações'!N60&lt;'Indices PF'!$F$18), N60*'Indices PF'!$K$16, N60*'Indices PF'!$L$16)),     IF((O60&gt;='Indices PF'!$D$17),     IF(('Funções Transações'!N60&lt;'Indices PF'!$E$18), N60*'Indices PF'!$J$17,     IF(('Funções Transações'!N60&lt;'Indices PF'!$F$18), N60*'Indices PF'!$K$17, N60*'Indices PF'!$L$17))))),   IF(M60="EO", IF((O60&lt;='Indices PF'!$D$23),   IF(('Funções Transações'!N60&lt;'Indices PF'!$E$26), N60*'Indices PF'!$J$23,   IF(('Funções Transações'!N60&lt;'Indices PF'!$F$26), N60*'Indices PF'!$K$23, N60*'Indices PF'!$L$23)),    IF((O60&lt;='Indices PF'!$D$24),    IF(('Funções Transações'!N60&lt;'Indices PF'!$E$26), N60*'Indices PF'!$J$24,    IF(('Funções Transações'!N60&lt;'Indices PF'!$F$26), N60*'Indices PF'!$K$24, N60*'Indices PF'!$L$24)),     IF((O60&gt;='Indices PF'!$D$25),     IF(('Funções Transações'!N60&lt;'Indices PF'!$E$26), N60*'Indices PF'!$J$25,     IF(('Funções Transações'!N60&lt;'Indices PF'!$F$26), N60*'Indices PF'!$K$25, N60*'Indices PF'!$L$25)))))))))</f>
        <v/>
      </c>
      <c r="U60" s="229" t="str">
        <f aca="false">IF(OR(ISBLANK(P60),ISBLANK(Q60)),"",  IF((Q60&lt;='Indices PF'!$D$47),   IF(('Funções Transações'!P60&lt;'Indices PF'!$E$50), P60*'Indices PF'!$J$47,   IF(('Funções Transações'!P60&lt;'Indices PF'!$F$50), P60*'Indices PF'!$K$47, P60*'Indices PF'!$L$47)),    IF((Q60&lt;='Indices PF'!$D$48),    IF(('Funções Transações'!P60&lt;'Indices PF'!$E$50), P60*'Indices PF'!$J$48,    IF(('Funções Transações'!P60&lt;'Indices PF'!$F$50), P60*'Indices PF'!$K$48, P60*'Indices PF'!$L$48)),     IF((Q60&gt;='Indices PF'!$D$49),     IF(('Funções Transações'!P60&lt;'Indices PF'!$E$50), P60*'Indices PF'!$J$49,     IF(('Funções Transações'!P60&lt;'Indices PF'!$F$50), P60*'Indices PF'!$K$49, P60*'Indices PF'!$L$49))))))</f>
        <v/>
      </c>
      <c r="V60" s="230"/>
      <c r="W60" s="231"/>
      <c r="X60" s="231"/>
      <c r="Y60" s="232"/>
      <c r="Z60" s="128"/>
      <c r="AA60" s="88"/>
      <c r="AB60" s="233" t="str">
        <f aca="false">IF(ISBLANK(AA60),"",IF(Z60="YES",(AA60*(SUM(T60:U60))/100),""))</f>
        <v/>
      </c>
      <c r="AC60" s="154"/>
      <c r="AD60" s="126"/>
      <c r="AE60" s="126"/>
      <c r="AF60" s="154"/>
      <c r="AG60" s="154"/>
    </row>
    <row r="61" customFormat="false" ht="24.3" hidden="false" customHeight="true" outlineLevel="0" collapsed="false">
      <c r="A61" s="127"/>
      <c r="B61" s="111"/>
      <c r="C61" s="92"/>
      <c r="D61" s="173"/>
      <c r="E61" s="174"/>
      <c r="F61" s="174"/>
      <c r="G61" s="224"/>
      <c r="H61" s="224"/>
      <c r="I61" s="224"/>
      <c r="J61" s="224"/>
      <c r="K61" s="224"/>
      <c r="L61" s="221"/>
      <c r="M61" s="88"/>
      <c r="N61" s="129"/>
      <c r="O61" s="129"/>
      <c r="P61" s="129"/>
      <c r="Q61" s="88"/>
      <c r="R61" s="235" t="str">
        <f aca="false">IF(AND(ISTEXT(T61),ISTEXT(U61)),"",SUM(T61:U61)*'Indices PF'!$E$54)</f>
        <v/>
      </c>
      <c r="S61" s="227" t="str">
        <f aca="false">IF(OR(ISBLANK(N61),ISBLANK(O61)),"",  IF(M61="EI", IF((O61&lt;='Indices PF'!$D$7),   IF(('Funções Transações'!N61&lt;'Indices PF'!$E$10), 'Indices PF'!$E$7,   IF(('Funções Transações'!N61&lt;'Indices PF'!$F$10), 'Indices PF'!$F$7, 'Indices PF'!$G$7)),    IF((O61&lt;='Indices PF'!$D$8),    IF(('Funções Transações'!N61&lt;'Indices PF'!$E$10), 'Indices PF'!$E$8,    IF(('Funções Transações'!N61&lt;'Indices PF'!$F$10), 'Indices PF'!$F$8, 'Indices PF'!$G$8)),     IF((O61&gt;='Indices PF'!$D$9),     IF(('Funções Transações'!N61&lt;'Indices PF'!$E$10), 'Indices PF'!$E$9,     IF(('Funções Transações'!N61&lt;'Indices PF'!$F$10), 'Indices PF'!$F$9, 'Indices PF'!$G$9))))),   IF(M61="EQ", IF((O61&lt;='Indices PF'!$D$15),   IF(('Funções Transações'!N61&lt;'Indices PF'!$E$18), 'Indices PF'!$E$15,   IF(('Funções Transações'!N61&lt;'Indices PF'!$F$18), 'Indices PF'!$F$15, 'Indices PF'!$G$15)),    IF((O61&lt;='Indices PF'!$D$16),    IF(('Funções Transações'!N61&lt;'Indices PF'!$E$18), 'Indices PF'!$E$16,    IF(('Funções Transações'!N61&lt;'Indices PF'!$F$18), 'Indices PF'!$F$16, 'Indices PF'!$G$16)),     IF((O61&gt;='Indices PF'!$D$17),     IF(('Funções Transações'!N61&lt;'Indices PF'!$E$18), 'Indices PF'!$E$17,     IF(('Funções Transações'!N61&lt;'Indices PF'!$F$18), 'Indices PF'!$F$17, 'Indices PF'!$G$17))))),   IF(M61="EO", IF((O61&lt;='Indices PF'!$D$23),   IF(('Funções Transações'!N61&lt;'Indices PF'!$E$26), 'Indices PF'!$E$23,   IF(('Funções Transações'!N61&lt;'Indices PF'!$F$26), 'Indices PF'!$F$23, 'Indices PF'!$G$23)),    IF((O61&lt;='Indices PF'!$D$24),    IF(('Funções Transações'!N61&lt;'Indices PF'!$E$26), 'Indices PF'!$E$24,    IF(('Funções Transações'!N61&lt;'Indices PF'!$F$26), 'Indices PF'!$F$24, 'Indices PF'!$G$24)),     IF((O61&gt;='Indices PF'!$D$25),     IF(('Funções Transações'!N61&lt;'Indices PF'!$E$26), 'Indices PF'!$E$25,     IF(('Funções Transações'!N61&lt;'Indices PF'!$F$26), 'Indices PF'!$F$25, 'Indices PF'!$G$25)))))))))</f>
        <v/>
      </c>
      <c r="T61" s="228" t="str">
        <f aca="false">IF(OR(ISBLANK(N61),ISBLANK(O61)),"",  IF(M61="EI", IF((O61&lt;='Indices PF'!$D$7),   IF(('Funções Transações'!N61&lt;'Indices PF'!$E$10), N61*'Indices PF'!$J$7,   IF(('Funções Transações'!N61&lt;'Indices PF'!$F$10), N61*'Indices PF'!$K$7, N61*'Indices PF'!$L$7)),    IF((O61&lt;='Indices PF'!$D$8),    IF(('Funções Transações'!N61&lt;'Indices PF'!$E$10), N61*'Indices PF'!$J$8,    IF(('Funções Transações'!N61&lt;'Indices PF'!$F$10), N61*'Indices PF'!$K$8, N61*'Indices PF'!$L$8)),     IF((O61&gt;='Indices PF'!$D$9),     IF(('Funções Transações'!N61&lt;'Indices PF'!$E$10), N61*'Indices PF'!$J$9,     IF(('Funções Transações'!N61&lt;'Indices PF'!$F$10), N61*'Indices PF'!$K$9, N61*'Indices PF'!$L$9))))),   IF(M61="EQ", IF((O61&lt;='Indices PF'!$D$15),   IF(('Funções Transações'!N61&lt;'Indices PF'!$E$18), N61*'Indices PF'!$J$15,   IF(('Funções Transações'!N61&lt;'Indices PF'!$F$18), N61*'Indices PF'!$K$15, N61*'Indices PF'!$L$15)),    IF((O61&lt;='Indices PF'!$D$16),    IF(('Funções Transações'!N61&lt;'Indices PF'!$E$18), N61*'Indices PF'!$J$16,    IF(('Funções Transações'!N61&lt;'Indices PF'!$F$18), N61*'Indices PF'!$K$16, N61*'Indices PF'!$L$16)),     IF((O61&gt;='Indices PF'!$D$17),     IF(('Funções Transações'!N61&lt;'Indices PF'!$E$18), N61*'Indices PF'!$J$17,     IF(('Funções Transações'!N61&lt;'Indices PF'!$F$18), N61*'Indices PF'!$K$17, N61*'Indices PF'!$L$17))))),   IF(M61="EO", IF((O61&lt;='Indices PF'!$D$23),   IF(('Funções Transações'!N61&lt;'Indices PF'!$E$26), N61*'Indices PF'!$J$23,   IF(('Funções Transações'!N61&lt;'Indices PF'!$F$26), N61*'Indices PF'!$K$23, N61*'Indices PF'!$L$23)),    IF((O61&lt;='Indices PF'!$D$24),    IF(('Funções Transações'!N61&lt;'Indices PF'!$E$26), N61*'Indices PF'!$J$24,    IF(('Funções Transações'!N61&lt;'Indices PF'!$F$26), N61*'Indices PF'!$K$24, N61*'Indices PF'!$L$24)),     IF((O61&gt;='Indices PF'!$D$25),     IF(('Funções Transações'!N61&lt;'Indices PF'!$E$26), N61*'Indices PF'!$J$25,     IF(('Funções Transações'!N61&lt;'Indices PF'!$F$26), N61*'Indices PF'!$K$25, N61*'Indices PF'!$L$25)))))))))</f>
        <v/>
      </c>
      <c r="U61" s="229" t="str">
        <f aca="false">IF(OR(ISBLANK(P61),ISBLANK(Q61)),"",  IF((Q61&lt;='Indices PF'!$D$47),   IF(('Funções Transações'!P61&lt;'Indices PF'!$E$50), P61*'Indices PF'!$J$47,   IF(('Funções Transações'!P61&lt;'Indices PF'!$F$50), P61*'Indices PF'!$K$47, P61*'Indices PF'!$L$47)),    IF((Q61&lt;='Indices PF'!$D$48),    IF(('Funções Transações'!P61&lt;'Indices PF'!$E$50), P61*'Indices PF'!$J$48,    IF(('Funções Transações'!P61&lt;'Indices PF'!$F$50), P61*'Indices PF'!$K$48, P61*'Indices PF'!$L$48)),     IF((Q61&gt;='Indices PF'!$D$49),     IF(('Funções Transações'!P61&lt;'Indices PF'!$E$50), P61*'Indices PF'!$J$49,     IF(('Funções Transações'!P61&lt;'Indices PF'!$F$50), P61*'Indices PF'!$K$49, P61*'Indices PF'!$L$49))))))</f>
        <v/>
      </c>
      <c r="V61" s="230"/>
      <c r="W61" s="231"/>
      <c r="X61" s="231"/>
      <c r="Y61" s="232"/>
      <c r="Z61" s="128"/>
      <c r="AA61" s="88"/>
      <c r="AB61" s="233" t="str">
        <f aca="false">IF(ISBLANK(AA61),"",IF(Z61="YES",(AA61*(SUM(T61:U61))/100),""))</f>
        <v/>
      </c>
      <c r="AC61" s="154"/>
      <c r="AD61" s="126"/>
      <c r="AE61" s="126"/>
      <c r="AF61" s="154"/>
      <c r="AG61" s="154"/>
    </row>
    <row r="62" customFormat="false" ht="24.3" hidden="false" customHeight="true" outlineLevel="0" collapsed="false">
      <c r="A62" s="127"/>
      <c r="B62" s="111"/>
      <c r="C62" s="92"/>
      <c r="D62" s="173"/>
      <c r="E62" s="174"/>
      <c r="F62" s="174"/>
      <c r="G62" s="224"/>
      <c r="H62" s="224"/>
      <c r="I62" s="224"/>
      <c r="J62" s="224"/>
      <c r="K62" s="224"/>
      <c r="L62" s="221"/>
      <c r="M62" s="88"/>
      <c r="N62" s="129"/>
      <c r="O62" s="129"/>
      <c r="P62" s="129"/>
      <c r="Q62" s="88"/>
      <c r="R62" s="235" t="str">
        <f aca="false">IF(AND(ISTEXT(T62),ISTEXT(U62)),"",SUM(T62:U62)*'Indices PF'!$E$54)</f>
        <v/>
      </c>
      <c r="S62" s="227" t="str">
        <f aca="false">IF(OR(ISBLANK(N62),ISBLANK(O62)),"",  IF(M62="EI", IF((O62&lt;='Indices PF'!$D$7),   IF(('Funções Transações'!N62&lt;'Indices PF'!$E$10), 'Indices PF'!$E$7,   IF(('Funções Transações'!N62&lt;'Indices PF'!$F$10), 'Indices PF'!$F$7, 'Indices PF'!$G$7)),    IF((O62&lt;='Indices PF'!$D$8),    IF(('Funções Transações'!N62&lt;'Indices PF'!$E$10), 'Indices PF'!$E$8,    IF(('Funções Transações'!N62&lt;'Indices PF'!$F$10), 'Indices PF'!$F$8, 'Indices PF'!$G$8)),     IF((O62&gt;='Indices PF'!$D$9),     IF(('Funções Transações'!N62&lt;'Indices PF'!$E$10), 'Indices PF'!$E$9,     IF(('Funções Transações'!N62&lt;'Indices PF'!$F$10), 'Indices PF'!$F$9, 'Indices PF'!$G$9))))),   IF(M62="EQ", IF((O62&lt;='Indices PF'!$D$15),   IF(('Funções Transações'!N62&lt;'Indices PF'!$E$18), 'Indices PF'!$E$15,   IF(('Funções Transações'!N62&lt;'Indices PF'!$F$18), 'Indices PF'!$F$15, 'Indices PF'!$G$15)),    IF((O62&lt;='Indices PF'!$D$16),    IF(('Funções Transações'!N62&lt;'Indices PF'!$E$18), 'Indices PF'!$E$16,    IF(('Funções Transações'!N62&lt;'Indices PF'!$F$18), 'Indices PF'!$F$16, 'Indices PF'!$G$16)),     IF((O62&gt;='Indices PF'!$D$17),     IF(('Funções Transações'!N62&lt;'Indices PF'!$E$18), 'Indices PF'!$E$17,     IF(('Funções Transações'!N62&lt;'Indices PF'!$F$18), 'Indices PF'!$F$17, 'Indices PF'!$G$17))))),   IF(M62="EO", IF((O62&lt;='Indices PF'!$D$23),   IF(('Funções Transações'!N62&lt;'Indices PF'!$E$26), 'Indices PF'!$E$23,   IF(('Funções Transações'!N62&lt;'Indices PF'!$F$26), 'Indices PF'!$F$23, 'Indices PF'!$G$23)),    IF((O62&lt;='Indices PF'!$D$24),    IF(('Funções Transações'!N62&lt;'Indices PF'!$E$26), 'Indices PF'!$E$24,    IF(('Funções Transações'!N62&lt;'Indices PF'!$F$26), 'Indices PF'!$F$24, 'Indices PF'!$G$24)),     IF((O62&gt;='Indices PF'!$D$25),     IF(('Funções Transações'!N62&lt;'Indices PF'!$E$26), 'Indices PF'!$E$25,     IF(('Funções Transações'!N62&lt;'Indices PF'!$F$26), 'Indices PF'!$F$25, 'Indices PF'!$G$25)))))))))</f>
        <v/>
      </c>
      <c r="T62" s="228" t="str">
        <f aca="false">IF(OR(ISBLANK(N62),ISBLANK(O62)),"",  IF(M62="EI", IF((O62&lt;='Indices PF'!$D$7),   IF(('Funções Transações'!N62&lt;'Indices PF'!$E$10), N62*'Indices PF'!$J$7,   IF(('Funções Transações'!N62&lt;'Indices PF'!$F$10), N62*'Indices PF'!$K$7, N62*'Indices PF'!$L$7)),    IF((O62&lt;='Indices PF'!$D$8),    IF(('Funções Transações'!N62&lt;'Indices PF'!$E$10), N62*'Indices PF'!$J$8,    IF(('Funções Transações'!N62&lt;'Indices PF'!$F$10), N62*'Indices PF'!$K$8, N62*'Indices PF'!$L$8)),     IF((O62&gt;='Indices PF'!$D$9),     IF(('Funções Transações'!N62&lt;'Indices PF'!$E$10), N62*'Indices PF'!$J$9,     IF(('Funções Transações'!N62&lt;'Indices PF'!$F$10), N62*'Indices PF'!$K$9, N62*'Indices PF'!$L$9))))),   IF(M62="EQ", IF((O62&lt;='Indices PF'!$D$15),   IF(('Funções Transações'!N62&lt;'Indices PF'!$E$18), N62*'Indices PF'!$J$15,   IF(('Funções Transações'!N62&lt;'Indices PF'!$F$18), N62*'Indices PF'!$K$15, N62*'Indices PF'!$L$15)),    IF((O62&lt;='Indices PF'!$D$16),    IF(('Funções Transações'!N62&lt;'Indices PF'!$E$18), N62*'Indices PF'!$J$16,    IF(('Funções Transações'!N62&lt;'Indices PF'!$F$18), N62*'Indices PF'!$K$16, N62*'Indices PF'!$L$16)),     IF((O62&gt;='Indices PF'!$D$17),     IF(('Funções Transações'!N62&lt;'Indices PF'!$E$18), N62*'Indices PF'!$J$17,     IF(('Funções Transações'!N62&lt;'Indices PF'!$F$18), N62*'Indices PF'!$K$17, N62*'Indices PF'!$L$17))))),   IF(M62="EO", IF((O62&lt;='Indices PF'!$D$23),   IF(('Funções Transações'!N62&lt;'Indices PF'!$E$26), N62*'Indices PF'!$J$23,   IF(('Funções Transações'!N62&lt;'Indices PF'!$F$26), N62*'Indices PF'!$K$23, N62*'Indices PF'!$L$23)),    IF((O62&lt;='Indices PF'!$D$24),    IF(('Funções Transações'!N62&lt;'Indices PF'!$E$26), N62*'Indices PF'!$J$24,    IF(('Funções Transações'!N62&lt;'Indices PF'!$F$26), N62*'Indices PF'!$K$24, N62*'Indices PF'!$L$24)),     IF((O62&gt;='Indices PF'!$D$25),     IF(('Funções Transações'!N62&lt;'Indices PF'!$E$26), N62*'Indices PF'!$J$25,     IF(('Funções Transações'!N62&lt;'Indices PF'!$F$26), N62*'Indices PF'!$K$25, N62*'Indices PF'!$L$25)))))))))</f>
        <v/>
      </c>
      <c r="U62" s="229" t="str">
        <f aca="false">IF(OR(ISBLANK(P62),ISBLANK(Q62)),"",  IF((Q62&lt;='Indices PF'!$D$47),   IF(('Funções Transações'!P62&lt;'Indices PF'!$E$50), P62*'Indices PF'!$J$47,   IF(('Funções Transações'!P62&lt;'Indices PF'!$F$50), P62*'Indices PF'!$K$47, P62*'Indices PF'!$L$47)),    IF((Q62&lt;='Indices PF'!$D$48),    IF(('Funções Transações'!P62&lt;'Indices PF'!$E$50), P62*'Indices PF'!$J$48,    IF(('Funções Transações'!P62&lt;'Indices PF'!$F$50), P62*'Indices PF'!$K$48, P62*'Indices PF'!$L$48)),     IF((Q62&gt;='Indices PF'!$D$49),     IF(('Funções Transações'!P62&lt;'Indices PF'!$E$50), P62*'Indices PF'!$J$49,     IF(('Funções Transações'!P62&lt;'Indices PF'!$F$50), P62*'Indices PF'!$K$49, P62*'Indices PF'!$L$49))))))</f>
        <v/>
      </c>
      <c r="V62" s="230"/>
      <c r="W62" s="231"/>
      <c r="X62" s="231"/>
      <c r="Y62" s="232"/>
      <c r="Z62" s="128"/>
      <c r="AA62" s="88"/>
      <c r="AB62" s="233" t="str">
        <f aca="false">IF(ISBLANK(AA62),"",IF(Z62="YES",(AA62*(SUM(T62:U62))/100),""))</f>
        <v/>
      </c>
      <c r="AC62" s="154"/>
      <c r="AD62" s="126"/>
      <c r="AE62" s="126"/>
      <c r="AF62" s="154"/>
      <c r="AG62" s="154"/>
    </row>
    <row r="63" customFormat="false" ht="24.3" hidden="false" customHeight="true" outlineLevel="0" collapsed="false">
      <c r="A63" s="127"/>
      <c r="B63" s="111"/>
      <c r="C63" s="92"/>
      <c r="D63" s="173"/>
      <c r="E63" s="174"/>
      <c r="F63" s="174"/>
      <c r="G63" s="224"/>
      <c r="H63" s="224"/>
      <c r="I63" s="224"/>
      <c r="J63" s="224"/>
      <c r="K63" s="224"/>
      <c r="L63" s="221"/>
      <c r="M63" s="88"/>
      <c r="N63" s="129"/>
      <c r="O63" s="129"/>
      <c r="P63" s="129"/>
      <c r="Q63" s="88"/>
      <c r="R63" s="235" t="str">
        <f aca="false">IF(AND(ISTEXT(T63),ISTEXT(U63)),"",SUM(T63:U63)*'Indices PF'!$E$54)</f>
        <v/>
      </c>
      <c r="S63" s="227" t="str">
        <f aca="false">IF(OR(ISBLANK(N63),ISBLANK(O63)),"",  IF(M63="EI", IF((O63&lt;='Indices PF'!$D$7),   IF(('Funções Transações'!N63&lt;'Indices PF'!$E$10), 'Indices PF'!$E$7,   IF(('Funções Transações'!N63&lt;'Indices PF'!$F$10), 'Indices PF'!$F$7, 'Indices PF'!$G$7)),    IF((O63&lt;='Indices PF'!$D$8),    IF(('Funções Transações'!N63&lt;'Indices PF'!$E$10), 'Indices PF'!$E$8,    IF(('Funções Transações'!N63&lt;'Indices PF'!$F$10), 'Indices PF'!$F$8, 'Indices PF'!$G$8)),     IF((O63&gt;='Indices PF'!$D$9),     IF(('Funções Transações'!N63&lt;'Indices PF'!$E$10), 'Indices PF'!$E$9,     IF(('Funções Transações'!N63&lt;'Indices PF'!$F$10), 'Indices PF'!$F$9, 'Indices PF'!$G$9))))),   IF(M63="EQ", IF((O63&lt;='Indices PF'!$D$15),   IF(('Funções Transações'!N63&lt;'Indices PF'!$E$18), 'Indices PF'!$E$15,   IF(('Funções Transações'!N63&lt;'Indices PF'!$F$18), 'Indices PF'!$F$15, 'Indices PF'!$G$15)),    IF((O63&lt;='Indices PF'!$D$16),    IF(('Funções Transações'!N63&lt;'Indices PF'!$E$18), 'Indices PF'!$E$16,    IF(('Funções Transações'!N63&lt;'Indices PF'!$F$18), 'Indices PF'!$F$16, 'Indices PF'!$G$16)),     IF((O63&gt;='Indices PF'!$D$17),     IF(('Funções Transações'!N63&lt;'Indices PF'!$E$18), 'Indices PF'!$E$17,     IF(('Funções Transações'!N63&lt;'Indices PF'!$F$18), 'Indices PF'!$F$17, 'Indices PF'!$G$17))))),   IF(M63="EO", IF((O63&lt;='Indices PF'!$D$23),   IF(('Funções Transações'!N63&lt;'Indices PF'!$E$26), 'Indices PF'!$E$23,   IF(('Funções Transações'!N63&lt;'Indices PF'!$F$26), 'Indices PF'!$F$23, 'Indices PF'!$G$23)),    IF((O63&lt;='Indices PF'!$D$24),    IF(('Funções Transações'!N63&lt;'Indices PF'!$E$26), 'Indices PF'!$E$24,    IF(('Funções Transações'!N63&lt;'Indices PF'!$F$26), 'Indices PF'!$F$24, 'Indices PF'!$G$24)),     IF((O63&gt;='Indices PF'!$D$25),     IF(('Funções Transações'!N63&lt;'Indices PF'!$E$26), 'Indices PF'!$E$25,     IF(('Funções Transações'!N63&lt;'Indices PF'!$F$26), 'Indices PF'!$F$25, 'Indices PF'!$G$25)))))))))</f>
        <v/>
      </c>
      <c r="T63" s="228" t="str">
        <f aca="false">IF(OR(ISBLANK(N63),ISBLANK(O63)),"",  IF(M63="EI", IF((O63&lt;='Indices PF'!$D$7),   IF(('Funções Transações'!N63&lt;'Indices PF'!$E$10), N63*'Indices PF'!$J$7,   IF(('Funções Transações'!N63&lt;'Indices PF'!$F$10), N63*'Indices PF'!$K$7, N63*'Indices PF'!$L$7)),    IF((O63&lt;='Indices PF'!$D$8),    IF(('Funções Transações'!N63&lt;'Indices PF'!$E$10), N63*'Indices PF'!$J$8,    IF(('Funções Transações'!N63&lt;'Indices PF'!$F$10), N63*'Indices PF'!$K$8, N63*'Indices PF'!$L$8)),     IF((O63&gt;='Indices PF'!$D$9),     IF(('Funções Transações'!N63&lt;'Indices PF'!$E$10), N63*'Indices PF'!$J$9,     IF(('Funções Transações'!N63&lt;'Indices PF'!$F$10), N63*'Indices PF'!$K$9, N63*'Indices PF'!$L$9))))),   IF(M63="EQ", IF((O63&lt;='Indices PF'!$D$15),   IF(('Funções Transações'!N63&lt;'Indices PF'!$E$18), N63*'Indices PF'!$J$15,   IF(('Funções Transações'!N63&lt;'Indices PF'!$F$18), N63*'Indices PF'!$K$15, N63*'Indices PF'!$L$15)),    IF((O63&lt;='Indices PF'!$D$16),    IF(('Funções Transações'!N63&lt;'Indices PF'!$E$18), N63*'Indices PF'!$J$16,    IF(('Funções Transações'!N63&lt;'Indices PF'!$F$18), N63*'Indices PF'!$K$16, N63*'Indices PF'!$L$16)),     IF((O63&gt;='Indices PF'!$D$17),     IF(('Funções Transações'!N63&lt;'Indices PF'!$E$18), N63*'Indices PF'!$J$17,     IF(('Funções Transações'!N63&lt;'Indices PF'!$F$18), N63*'Indices PF'!$K$17, N63*'Indices PF'!$L$17))))),   IF(M63="EO", IF((O63&lt;='Indices PF'!$D$23),   IF(('Funções Transações'!N63&lt;'Indices PF'!$E$26), N63*'Indices PF'!$J$23,   IF(('Funções Transações'!N63&lt;'Indices PF'!$F$26), N63*'Indices PF'!$K$23, N63*'Indices PF'!$L$23)),    IF((O63&lt;='Indices PF'!$D$24),    IF(('Funções Transações'!N63&lt;'Indices PF'!$E$26), N63*'Indices PF'!$J$24,    IF(('Funções Transações'!N63&lt;'Indices PF'!$F$26), N63*'Indices PF'!$K$24, N63*'Indices PF'!$L$24)),     IF((O63&gt;='Indices PF'!$D$25),     IF(('Funções Transações'!N63&lt;'Indices PF'!$E$26), N63*'Indices PF'!$J$25,     IF(('Funções Transações'!N63&lt;'Indices PF'!$F$26), N63*'Indices PF'!$K$25, N63*'Indices PF'!$L$25)))))))))</f>
        <v/>
      </c>
      <c r="U63" s="229" t="str">
        <f aca="false">IF(OR(ISBLANK(P63),ISBLANK(Q63)),"",  IF((Q63&lt;='Indices PF'!$D$47),   IF(('Funções Transações'!P63&lt;'Indices PF'!$E$50), P63*'Indices PF'!$J$47,   IF(('Funções Transações'!P63&lt;'Indices PF'!$F$50), P63*'Indices PF'!$K$47, P63*'Indices PF'!$L$47)),    IF((Q63&lt;='Indices PF'!$D$48),    IF(('Funções Transações'!P63&lt;'Indices PF'!$E$50), P63*'Indices PF'!$J$48,    IF(('Funções Transações'!P63&lt;'Indices PF'!$F$50), P63*'Indices PF'!$K$48, P63*'Indices PF'!$L$48)),     IF((Q63&gt;='Indices PF'!$D$49),     IF(('Funções Transações'!P63&lt;'Indices PF'!$E$50), P63*'Indices PF'!$J$49,     IF(('Funções Transações'!P63&lt;'Indices PF'!$F$50), P63*'Indices PF'!$K$49, P63*'Indices PF'!$L$49))))))</f>
        <v/>
      </c>
      <c r="V63" s="230"/>
      <c r="W63" s="231"/>
      <c r="X63" s="231"/>
      <c r="Y63" s="232"/>
      <c r="Z63" s="128"/>
      <c r="AA63" s="88"/>
      <c r="AB63" s="233" t="str">
        <f aca="false">IF(ISBLANK(AA63),"",IF(Z63="YES",(AA63*(SUM(T63:U63))/100),""))</f>
        <v/>
      </c>
      <c r="AC63" s="154"/>
      <c r="AD63" s="126"/>
      <c r="AE63" s="126"/>
      <c r="AF63" s="154"/>
      <c r="AG63" s="154"/>
    </row>
    <row r="64" customFormat="false" ht="24.3" hidden="false" customHeight="true" outlineLevel="0" collapsed="false">
      <c r="A64" s="127"/>
      <c r="B64" s="111"/>
      <c r="C64" s="92"/>
      <c r="D64" s="173"/>
      <c r="E64" s="174"/>
      <c r="F64" s="174"/>
      <c r="G64" s="224"/>
      <c r="H64" s="224"/>
      <c r="I64" s="224"/>
      <c r="J64" s="224"/>
      <c r="K64" s="224"/>
      <c r="L64" s="221"/>
      <c r="M64" s="88"/>
      <c r="N64" s="129"/>
      <c r="O64" s="129"/>
      <c r="P64" s="129"/>
      <c r="Q64" s="88"/>
      <c r="R64" s="235" t="str">
        <f aca="false">IF(AND(ISTEXT(T64),ISTEXT(U64)),"",SUM(T64:U64)*'Indices PF'!$E$54)</f>
        <v/>
      </c>
      <c r="S64" s="227" t="str">
        <f aca="false">IF(OR(ISBLANK(N64),ISBLANK(O64)),"",  IF(M64="EI", IF((O64&lt;='Indices PF'!$D$7),   IF(('Funções Transações'!N64&lt;'Indices PF'!$E$10), 'Indices PF'!$E$7,   IF(('Funções Transações'!N64&lt;'Indices PF'!$F$10), 'Indices PF'!$F$7, 'Indices PF'!$G$7)),    IF((O64&lt;='Indices PF'!$D$8),    IF(('Funções Transações'!N64&lt;'Indices PF'!$E$10), 'Indices PF'!$E$8,    IF(('Funções Transações'!N64&lt;'Indices PF'!$F$10), 'Indices PF'!$F$8, 'Indices PF'!$G$8)),     IF((O64&gt;='Indices PF'!$D$9),     IF(('Funções Transações'!N64&lt;'Indices PF'!$E$10), 'Indices PF'!$E$9,     IF(('Funções Transações'!N64&lt;'Indices PF'!$F$10), 'Indices PF'!$F$9, 'Indices PF'!$G$9))))),   IF(M64="EQ", IF((O64&lt;='Indices PF'!$D$15),   IF(('Funções Transações'!N64&lt;'Indices PF'!$E$18), 'Indices PF'!$E$15,   IF(('Funções Transações'!N64&lt;'Indices PF'!$F$18), 'Indices PF'!$F$15, 'Indices PF'!$G$15)),    IF((O64&lt;='Indices PF'!$D$16),    IF(('Funções Transações'!N64&lt;'Indices PF'!$E$18), 'Indices PF'!$E$16,    IF(('Funções Transações'!N64&lt;'Indices PF'!$F$18), 'Indices PF'!$F$16, 'Indices PF'!$G$16)),     IF((O64&gt;='Indices PF'!$D$17),     IF(('Funções Transações'!N64&lt;'Indices PF'!$E$18), 'Indices PF'!$E$17,     IF(('Funções Transações'!N64&lt;'Indices PF'!$F$18), 'Indices PF'!$F$17, 'Indices PF'!$G$17))))),   IF(M64="EO", IF((O64&lt;='Indices PF'!$D$23),   IF(('Funções Transações'!N64&lt;'Indices PF'!$E$26), 'Indices PF'!$E$23,   IF(('Funções Transações'!N64&lt;'Indices PF'!$F$26), 'Indices PF'!$F$23, 'Indices PF'!$G$23)),    IF((O64&lt;='Indices PF'!$D$24),    IF(('Funções Transações'!N64&lt;'Indices PF'!$E$26), 'Indices PF'!$E$24,    IF(('Funções Transações'!N64&lt;'Indices PF'!$F$26), 'Indices PF'!$F$24, 'Indices PF'!$G$24)),     IF((O64&gt;='Indices PF'!$D$25),     IF(('Funções Transações'!N64&lt;'Indices PF'!$E$26), 'Indices PF'!$E$25,     IF(('Funções Transações'!N64&lt;'Indices PF'!$F$26), 'Indices PF'!$F$25, 'Indices PF'!$G$25)))))))))</f>
        <v/>
      </c>
      <c r="T64" s="228" t="str">
        <f aca="false">IF(OR(ISBLANK(N64),ISBLANK(O64)),"",  IF(M64="EI", IF((O64&lt;='Indices PF'!$D$7),   IF(('Funções Transações'!N64&lt;'Indices PF'!$E$10), N64*'Indices PF'!$J$7,   IF(('Funções Transações'!N64&lt;'Indices PF'!$F$10), N64*'Indices PF'!$K$7, N64*'Indices PF'!$L$7)),    IF((O64&lt;='Indices PF'!$D$8),    IF(('Funções Transações'!N64&lt;'Indices PF'!$E$10), N64*'Indices PF'!$J$8,    IF(('Funções Transações'!N64&lt;'Indices PF'!$F$10), N64*'Indices PF'!$K$8, N64*'Indices PF'!$L$8)),     IF((O64&gt;='Indices PF'!$D$9),     IF(('Funções Transações'!N64&lt;'Indices PF'!$E$10), N64*'Indices PF'!$J$9,     IF(('Funções Transações'!N64&lt;'Indices PF'!$F$10), N64*'Indices PF'!$K$9, N64*'Indices PF'!$L$9))))),   IF(M64="EQ", IF((O64&lt;='Indices PF'!$D$15),   IF(('Funções Transações'!N64&lt;'Indices PF'!$E$18), N64*'Indices PF'!$J$15,   IF(('Funções Transações'!N64&lt;'Indices PF'!$F$18), N64*'Indices PF'!$K$15, N64*'Indices PF'!$L$15)),    IF((O64&lt;='Indices PF'!$D$16),    IF(('Funções Transações'!N64&lt;'Indices PF'!$E$18), N64*'Indices PF'!$J$16,    IF(('Funções Transações'!N64&lt;'Indices PF'!$F$18), N64*'Indices PF'!$K$16, N64*'Indices PF'!$L$16)),     IF((O64&gt;='Indices PF'!$D$17),     IF(('Funções Transações'!N64&lt;'Indices PF'!$E$18), N64*'Indices PF'!$J$17,     IF(('Funções Transações'!N64&lt;'Indices PF'!$F$18), N64*'Indices PF'!$K$17, N64*'Indices PF'!$L$17))))),   IF(M64="EO", IF((O64&lt;='Indices PF'!$D$23),   IF(('Funções Transações'!N64&lt;'Indices PF'!$E$26), N64*'Indices PF'!$J$23,   IF(('Funções Transações'!N64&lt;'Indices PF'!$F$26), N64*'Indices PF'!$K$23, N64*'Indices PF'!$L$23)),    IF((O64&lt;='Indices PF'!$D$24),    IF(('Funções Transações'!N64&lt;'Indices PF'!$E$26), N64*'Indices PF'!$J$24,    IF(('Funções Transações'!N64&lt;'Indices PF'!$F$26), N64*'Indices PF'!$K$24, N64*'Indices PF'!$L$24)),     IF((O64&gt;='Indices PF'!$D$25),     IF(('Funções Transações'!N64&lt;'Indices PF'!$E$26), N64*'Indices PF'!$J$25,     IF(('Funções Transações'!N64&lt;'Indices PF'!$F$26), N64*'Indices PF'!$K$25, N64*'Indices PF'!$L$25)))))))))</f>
        <v/>
      </c>
      <c r="U64" s="229" t="str">
        <f aca="false">IF(OR(ISBLANK(P64),ISBLANK(Q64)),"",  IF((Q64&lt;='Indices PF'!$D$47),   IF(('Funções Transações'!P64&lt;'Indices PF'!$E$50), P64*'Indices PF'!$J$47,   IF(('Funções Transações'!P64&lt;'Indices PF'!$F$50), P64*'Indices PF'!$K$47, P64*'Indices PF'!$L$47)),    IF((Q64&lt;='Indices PF'!$D$48),    IF(('Funções Transações'!P64&lt;'Indices PF'!$E$50), P64*'Indices PF'!$J$48,    IF(('Funções Transações'!P64&lt;'Indices PF'!$F$50), P64*'Indices PF'!$K$48, P64*'Indices PF'!$L$48)),     IF((Q64&gt;='Indices PF'!$D$49),     IF(('Funções Transações'!P64&lt;'Indices PF'!$E$50), P64*'Indices PF'!$J$49,     IF(('Funções Transações'!P64&lt;'Indices PF'!$F$50), P64*'Indices PF'!$K$49, P64*'Indices PF'!$L$49))))))</f>
        <v/>
      </c>
      <c r="V64" s="230"/>
      <c r="W64" s="231"/>
      <c r="X64" s="231"/>
      <c r="Y64" s="232"/>
      <c r="Z64" s="128"/>
      <c r="AA64" s="88"/>
      <c r="AB64" s="233" t="str">
        <f aca="false">IF(ISBLANK(AA64),"",IF(Z64="YES",(AA64*(SUM(T64:U64))/100),""))</f>
        <v/>
      </c>
      <c r="AC64" s="154"/>
      <c r="AD64" s="126"/>
      <c r="AE64" s="126"/>
      <c r="AF64" s="154"/>
      <c r="AG64" s="154"/>
    </row>
    <row r="65" customFormat="false" ht="24.3" hidden="false" customHeight="true" outlineLevel="0" collapsed="false">
      <c r="A65" s="127"/>
      <c r="B65" s="111"/>
      <c r="C65" s="92"/>
      <c r="D65" s="173"/>
      <c r="E65" s="174"/>
      <c r="F65" s="174"/>
      <c r="G65" s="224"/>
      <c r="H65" s="224"/>
      <c r="I65" s="224"/>
      <c r="J65" s="224"/>
      <c r="K65" s="224"/>
      <c r="L65" s="221"/>
      <c r="M65" s="88"/>
      <c r="N65" s="129"/>
      <c r="O65" s="129"/>
      <c r="P65" s="129"/>
      <c r="Q65" s="88"/>
      <c r="R65" s="235" t="str">
        <f aca="false">IF(AND(ISTEXT(T65),ISTEXT(U65)),"",SUM(T65:U65)*'Indices PF'!$E$54)</f>
        <v/>
      </c>
      <c r="S65" s="227" t="str">
        <f aca="false">IF(OR(ISBLANK(N65),ISBLANK(O65)),"",  IF(M65="EI", IF((O65&lt;='Indices PF'!$D$7),   IF(('Funções Transações'!N65&lt;'Indices PF'!$E$10), 'Indices PF'!$E$7,   IF(('Funções Transações'!N65&lt;'Indices PF'!$F$10), 'Indices PF'!$F$7, 'Indices PF'!$G$7)),    IF((O65&lt;='Indices PF'!$D$8),    IF(('Funções Transações'!N65&lt;'Indices PF'!$E$10), 'Indices PF'!$E$8,    IF(('Funções Transações'!N65&lt;'Indices PF'!$F$10), 'Indices PF'!$F$8, 'Indices PF'!$G$8)),     IF((O65&gt;='Indices PF'!$D$9),     IF(('Funções Transações'!N65&lt;'Indices PF'!$E$10), 'Indices PF'!$E$9,     IF(('Funções Transações'!N65&lt;'Indices PF'!$F$10), 'Indices PF'!$F$9, 'Indices PF'!$G$9))))),   IF(M65="EQ", IF((O65&lt;='Indices PF'!$D$15),   IF(('Funções Transações'!N65&lt;'Indices PF'!$E$18), 'Indices PF'!$E$15,   IF(('Funções Transações'!N65&lt;'Indices PF'!$F$18), 'Indices PF'!$F$15, 'Indices PF'!$G$15)),    IF((O65&lt;='Indices PF'!$D$16),    IF(('Funções Transações'!N65&lt;'Indices PF'!$E$18), 'Indices PF'!$E$16,    IF(('Funções Transações'!N65&lt;'Indices PF'!$F$18), 'Indices PF'!$F$16, 'Indices PF'!$G$16)),     IF((O65&gt;='Indices PF'!$D$17),     IF(('Funções Transações'!N65&lt;'Indices PF'!$E$18), 'Indices PF'!$E$17,     IF(('Funções Transações'!N65&lt;'Indices PF'!$F$18), 'Indices PF'!$F$17, 'Indices PF'!$G$17))))),   IF(M65="EO", IF((O65&lt;='Indices PF'!$D$23),   IF(('Funções Transações'!N65&lt;'Indices PF'!$E$26), 'Indices PF'!$E$23,   IF(('Funções Transações'!N65&lt;'Indices PF'!$F$26), 'Indices PF'!$F$23, 'Indices PF'!$G$23)),    IF((O65&lt;='Indices PF'!$D$24),    IF(('Funções Transações'!N65&lt;'Indices PF'!$E$26), 'Indices PF'!$E$24,    IF(('Funções Transações'!N65&lt;'Indices PF'!$F$26), 'Indices PF'!$F$24, 'Indices PF'!$G$24)),     IF((O65&gt;='Indices PF'!$D$25),     IF(('Funções Transações'!N65&lt;'Indices PF'!$E$26), 'Indices PF'!$E$25,     IF(('Funções Transações'!N65&lt;'Indices PF'!$F$26), 'Indices PF'!$F$25, 'Indices PF'!$G$25)))))))))</f>
        <v/>
      </c>
      <c r="T65" s="228" t="str">
        <f aca="false">IF(OR(ISBLANK(N65),ISBLANK(O65)),"",  IF(M65="EI", IF((O65&lt;='Indices PF'!$D$7),   IF(('Funções Transações'!N65&lt;'Indices PF'!$E$10), N65*'Indices PF'!$J$7,   IF(('Funções Transações'!N65&lt;'Indices PF'!$F$10), N65*'Indices PF'!$K$7, N65*'Indices PF'!$L$7)),    IF((O65&lt;='Indices PF'!$D$8),    IF(('Funções Transações'!N65&lt;'Indices PF'!$E$10), N65*'Indices PF'!$J$8,    IF(('Funções Transações'!N65&lt;'Indices PF'!$F$10), N65*'Indices PF'!$K$8, N65*'Indices PF'!$L$8)),     IF((O65&gt;='Indices PF'!$D$9),     IF(('Funções Transações'!N65&lt;'Indices PF'!$E$10), N65*'Indices PF'!$J$9,     IF(('Funções Transações'!N65&lt;'Indices PF'!$F$10), N65*'Indices PF'!$K$9, N65*'Indices PF'!$L$9))))),   IF(M65="EQ", IF((O65&lt;='Indices PF'!$D$15),   IF(('Funções Transações'!N65&lt;'Indices PF'!$E$18), N65*'Indices PF'!$J$15,   IF(('Funções Transações'!N65&lt;'Indices PF'!$F$18), N65*'Indices PF'!$K$15, N65*'Indices PF'!$L$15)),    IF((O65&lt;='Indices PF'!$D$16),    IF(('Funções Transações'!N65&lt;'Indices PF'!$E$18), N65*'Indices PF'!$J$16,    IF(('Funções Transações'!N65&lt;'Indices PF'!$F$18), N65*'Indices PF'!$K$16, N65*'Indices PF'!$L$16)),     IF((O65&gt;='Indices PF'!$D$17),     IF(('Funções Transações'!N65&lt;'Indices PF'!$E$18), N65*'Indices PF'!$J$17,     IF(('Funções Transações'!N65&lt;'Indices PF'!$F$18), N65*'Indices PF'!$K$17, N65*'Indices PF'!$L$17))))),   IF(M65="EO", IF((O65&lt;='Indices PF'!$D$23),   IF(('Funções Transações'!N65&lt;'Indices PF'!$E$26), N65*'Indices PF'!$J$23,   IF(('Funções Transações'!N65&lt;'Indices PF'!$F$26), N65*'Indices PF'!$K$23, N65*'Indices PF'!$L$23)),    IF((O65&lt;='Indices PF'!$D$24),    IF(('Funções Transações'!N65&lt;'Indices PF'!$E$26), N65*'Indices PF'!$J$24,    IF(('Funções Transações'!N65&lt;'Indices PF'!$F$26), N65*'Indices PF'!$K$24, N65*'Indices PF'!$L$24)),     IF((O65&gt;='Indices PF'!$D$25),     IF(('Funções Transações'!N65&lt;'Indices PF'!$E$26), N65*'Indices PF'!$J$25,     IF(('Funções Transações'!N65&lt;'Indices PF'!$F$26), N65*'Indices PF'!$K$25, N65*'Indices PF'!$L$25)))))))))</f>
        <v/>
      </c>
      <c r="U65" s="229" t="str">
        <f aca="false">IF(OR(ISBLANK(P65),ISBLANK(Q65)),"",  IF((Q65&lt;='Indices PF'!$D$47),   IF(('Funções Transações'!P65&lt;'Indices PF'!$E$50), P65*'Indices PF'!$J$47,   IF(('Funções Transações'!P65&lt;'Indices PF'!$F$50), P65*'Indices PF'!$K$47, P65*'Indices PF'!$L$47)),    IF((Q65&lt;='Indices PF'!$D$48),    IF(('Funções Transações'!P65&lt;'Indices PF'!$E$50), P65*'Indices PF'!$J$48,    IF(('Funções Transações'!P65&lt;'Indices PF'!$F$50), P65*'Indices PF'!$K$48, P65*'Indices PF'!$L$48)),     IF((Q65&gt;='Indices PF'!$D$49),     IF(('Funções Transações'!P65&lt;'Indices PF'!$E$50), P65*'Indices PF'!$J$49,     IF(('Funções Transações'!P65&lt;'Indices PF'!$F$50), P65*'Indices PF'!$K$49, P65*'Indices PF'!$L$49))))))</f>
        <v/>
      </c>
      <c r="V65" s="230"/>
      <c r="W65" s="231"/>
      <c r="X65" s="231"/>
      <c r="Y65" s="232"/>
      <c r="Z65" s="128"/>
      <c r="AA65" s="88"/>
      <c r="AB65" s="233" t="str">
        <f aca="false">IF(ISBLANK(AA65),"",IF(Z65="YES",(AA65*(SUM(T65:U65))/100),""))</f>
        <v/>
      </c>
      <c r="AC65" s="154"/>
      <c r="AD65" s="126"/>
      <c r="AE65" s="126"/>
      <c r="AF65" s="154"/>
      <c r="AG65" s="154"/>
    </row>
    <row r="66" customFormat="false" ht="24.3" hidden="false" customHeight="true" outlineLevel="0" collapsed="false">
      <c r="A66" s="127"/>
      <c r="B66" s="111"/>
      <c r="C66" s="92"/>
      <c r="D66" s="173"/>
      <c r="E66" s="174"/>
      <c r="F66" s="174"/>
      <c r="G66" s="224"/>
      <c r="H66" s="224"/>
      <c r="I66" s="224"/>
      <c r="J66" s="224"/>
      <c r="K66" s="224"/>
      <c r="L66" s="221"/>
      <c r="M66" s="88"/>
      <c r="N66" s="129"/>
      <c r="O66" s="129"/>
      <c r="P66" s="129"/>
      <c r="Q66" s="88"/>
      <c r="R66" s="235" t="str">
        <f aca="false">IF(AND(ISTEXT(T66),ISTEXT(U66)),"",SUM(T66:U66)*'Indices PF'!$E$54)</f>
        <v/>
      </c>
      <c r="S66" s="227" t="str">
        <f aca="false">IF(OR(ISBLANK(N66),ISBLANK(O66)),"",  IF(M66="EI", IF((O66&lt;='Indices PF'!$D$7),   IF(('Funções Transações'!N66&lt;'Indices PF'!$E$10), 'Indices PF'!$E$7,   IF(('Funções Transações'!N66&lt;'Indices PF'!$F$10), 'Indices PF'!$F$7, 'Indices PF'!$G$7)),    IF((O66&lt;='Indices PF'!$D$8),    IF(('Funções Transações'!N66&lt;'Indices PF'!$E$10), 'Indices PF'!$E$8,    IF(('Funções Transações'!N66&lt;'Indices PF'!$F$10), 'Indices PF'!$F$8, 'Indices PF'!$G$8)),     IF((O66&gt;='Indices PF'!$D$9),     IF(('Funções Transações'!N66&lt;'Indices PF'!$E$10), 'Indices PF'!$E$9,     IF(('Funções Transações'!N66&lt;'Indices PF'!$F$10), 'Indices PF'!$F$9, 'Indices PF'!$G$9))))),   IF(M66="EQ", IF((O66&lt;='Indices PF'!$D$15),   IF(('Funções Transações'!N66&lt;'Indices PF'!$E$18), 'Indices PF'!$E$15,   IF(('Funções Transações'!N66&lt;'Indices PF'!$F$18), 'Indices PF'!$F$15, 'Indices PF'!$G$15)),    IF((O66&lt;='Indices PF'!$D$16),    IF(('Funções Transações'!N66&lt;'Indices PF'!$E$18), 'Indices PF'!$E$16,    IF(('Funções Transações'!N66&lt;'Indices PF'!$F$18), 'Indices PF'!$F$16, 'Indices PF'!$G$16)),     IF((O66&gt;='Indices PF'!$D$17),     IF(('Funções Transações'!N66&lt;'Indices PF'!$E$18), 'Indices PF'!$E$17,     IF(('Funções Transações'!N66&lt;'Indices PF'!$F$18), 'Indices PF'!$F$17, 'Indices PF'!$G$17))))),   IF(M66="EO", IF((O66&lt;='Indices PF'!$D$23),   IF(('Funções Transações'!N66&lt;'Indices PF'!$E$26), 'Indices PF'!$E$23,   IF(('Funções Transações'!N66&lt;'Indices PF'!$F$26), 'Indices PF'!$F$23, 'Indices PF'!$G$23)),    IF((O66&lt;='Indices PF'!$D$24),    IF(('Funções Transações'!N66&lt;'Indices PF'!$E$26), 'Indices PF'!$E$24,    IF(('Funções Transações'!N66&lt;'Indices PF'!$F$26), 'Indices PF'!$F$24, 'Indices PF'!$G$24)),     IF((O66&gt;='Indices PF'!$D$25),     IF(('Funções Transações'!N66&lt;'Indices PF'!$E$26), 'Indices PF'!$E$25,     IF(('Funções Transações'!N66&lt;'Indices PF'!$F$26), 'Indices PF'!$F$25, 'Indices PF'!$G$25)))))))))</f>
        <v/>
      </c>
      <c r="T66" s="228" t="str">
        <f aca="false">IF(OR(ISBLANK(N66),ISBLANK(O66)),"",  IF(M66="EI", IF((O66&lt;='Indices PF'!$D$7),   IF(('Funções Transações'!N66&lt;'Indices PF'!$E$10), N66*'Indices PF'!$J$7,   IF(('Funções Transações'!N66&lt;'Indices PF'!$F$10), N66*'Indices PF'!$K$7, N66*'Indices PF'!$L$7)),    IF((O66&lt;='Indices PF'!$D$8),    IF(('Funções Transações'!N66&lt;'Indices PF'!$E$10), N66*'Indices PF'!$J$8,    IF(('Funções Transações'!N66&lt;'Indices PF'!$F$10), N66*'Indices PF'!$K$8, N66*'Indices PF'!$L$8)),     IF((O66&gt;='Indices PF'!$D$9),     IF(('Funções Transações'!N66&lt;'Indices PF'!$E$10), N66*'Indices PF'!$J$9,     IF(('Funções Transações'!N66&lt;'Indices PF'!$F$10), N66*'Indices PF'!$K$9, N66*'Indices PF'!$L$9))))),   IF(M66="EQ", IF((O66&lt;='Indices PF'!$D$15),   IF(('Funções Transações'!N66&lt;'Indices PF'!$E$18), N66*'Indices PF'!$J$15,   IF(('Funções Transações'!N66&lt;'Indices PF'!$F$18), N66*'Indices PF'!$K$15, N66*'Indices PF'!$L$15)),    IF((O66&lt;='Indices PF'!$D$16),    IF(('Funções Transações'!N66&lt;'Indices PF'!$E$18), N66*'Indices PF'!$J$16,    IF(('Funções Transações'!N66&lt;'Indices PF'!$F$18), N66*'Indices PF'!$K$16, N66*'Indices PF'!$L$16)),     IF((O66&gt;='Indices PF'!$D$17),     IF(('Funções Transações'!N66&lt;'Indices PF'!$E$18), N66*'Indices PF'!$J$17,     IF(('Funções Transações'!N66&lt;'Indices PF'!$F$18), N66*'Indices PF'!$K$17, N66*'Indices PF'!$L$17))))),   IF(M66="EO", IF((O66&lt;='Indices PF'!$D$23),   IF(('Funções Transações'!N66&lt;'Indices PF'!$E$26), N66*'Indices PF'!$J$23,   IF(('Funções Transações'!N66&lt;'Indices PF'!$F$26), N66*'Indices PF'!$K$23, N66*'Indices PF'!$L$23)),    IF((O66&lt;='Indices PF'!$D$24),    IF(('Funções Transações'!N66&lt;'Indices PF'!$E$26), N66*'Indices PF'!$J$24,    IF(('Funções Transações'!N66&lt;'Indices PF'!$F$26), N66*'Indices PF'!$K$24, N66*'Indices PF'!$L$24)),     IF((O66&gt;='Indices PF'!$D$25),     IF(('Funções Transações'!N66&lt;'Indices PF'!$E$26), N66*'Indices PF'!$J$25,     IF(('Funções Transações'!N66&lt;'Indices PF'!$F$26), N66*'Indices PF'!$K$25, N66*'Indices PF'!$L$25)))))))))</f>
        <v/>
      </c>
      <c r="U66" s="229" t="str">
        <f aca="false">IF(OR(ISBLANK(P66),ISBLANK(Q66)),"",  IF((Q66&lt;='Indices PF'!$D$47),   IF(('Funções Transações'!P66&lt;'Indices PF'!$E$50), P66*'Indices PF'!$J$47,   IF(('Funções Transações'!P66&lt;'Indices PF'!$F$50), P66*'Indices PF'!$K$47, P66*'Indices PF'!$L$47)),    IF((Q66&lt;='Indices PF'!$D$48),    IF(('Funções Transações'!P66&lt;'Indices PF'!$E$50), P66*'Indices PF'!$J$48,    IF(('Funções Transações'!P66&lt;'Indices PF'!$F$50), P66*'Indices PF'!$K$48, P66*'Indices PF'!$L$48)),     IF((Q66&gt;='Indices PF'!$D$49),     IF(('Funções Transações'!P66&lt;'Indices PF'!$E$50), P66*'Indices PF'!$J$49,     IF(('Funções Transações'!P66&lt;'Indices PF'!$F$50), P66*'Indices PF'!$K$49, P66*'Indices PF'!$L$49))))))</f>
        <v/>
      </c>
      <c r="V66" s="230"/>
      <c r="W66" s="231"/>
      <c r="X66" s="231"/>
      <c r="Y66" s="232"/>
      <c r="Z66" s="128"/>
      <c r="AA66" s="88"/>
      <c r="AB66" s="233" t="str">
        <f aca="false">IF(ISBLANK(AA66),"",IF(Z66="YES",(AA66*(SUM(T66:U66))/100),""))</f>
        <v/>
      </c>
      <c r="AC66" s="154"/>
      <c r="AD66" s="126"/>
      <c r="AE66" s="126"/>
      <c r="AF66" s="154"/>
      <c r="AG66" s="154"/>
    </row>
    <row r="67" customFormat="false" ht="24.3" hidden="false" customHeight="true" outlineLevel="0" collapsed="false">
      <c r="A67" s="127"/>
      <c r="B67" s="111"/>
      <c r="C67" s="92"/>
      <c r="D67" s="173"/>
      <c r="E67" s="174"/>
      <c r="F67" s="174"/>
      <c r="G67" s="224"/>
      <c r="H67" s="224"/>
      <c r="I67" s="224"/>
      <c r="J67" s="224"/>
      <c r="K67" s="224"/>
      <c r="L67" s="221"/>
      <c r="M67" s="88"/>
      <c r="N67" s="129"/>
      <c r="O67" s="129"/>
      <c r="P67" s="129"/>
      <c r="Q67" s="88"/>
      <c r="R67" s="235" t="str">
        <f aca="false">IF(AND(ISTEXT(T67),ISTEXT(U67)),"",SUM(T67:U67)*'Indices PF'!$E$54)</f>
        <v/>
      </c>
      <c r="S67" s="227" t="str">
        <f aca="false">IF(OR(ISBLANK(N67),ISBLANK(O67)),"",  IF(M67="EI", IF((O67&lt;='Indices PF'!$D$7),   IF(('Funções Transações'!N67&lt;'Indices PF'!$E$10), 'Indices PF'!$E$7,   IF(('Funções Transações'!N67&lt;'Indices PF'!$F$10), 'Indices PF'!$F$7, 'Indices PF'!$G$7)),    IF((O67&lt;='Indices PF'!$D$8),    IF(('Funções Transações'!N67&lt;'Indices PF'!$E$10), 'Indices PF'!$E$8,    IF(('Funções Transações'!N67&lt;'Indices PF'!$F$10), 'Indices PF'!$F$8, 'Indices PF'!$G$8)),     IF((O67&gt;='Indices PF'!$D$9),     IF(('Funções Transações'!N67&lt;'Indices PF'!$E$10), 'Indices PF'!$E$9,     IF(('Funções Transações'!N67&lt;'Indices PF'!$F$10), 'Indices PF'!$F$9, 'Indices PF'!$G$9))))),   IF(M67="EQ", IF((O67&lt;='Indices PF'!$D$15),   IF(('Funções Transações'!N67&lt;'Indices PF'!$E$18), 'Indices PF'!$E$15,   IF(('Funções Transações'!N67&lt;'Indices PF'!$F$18), 'Indices PF'!$F$15, 'Indices PF'!$G$15)),    IF((O67&lt;='Indices PF'!$D$16),    IF(('Funções Transações'!N67&lt;'Indices PF'!$E$18), 'Indices PF'!$E$16,    IF(('Funções Transações'!N67&lt;'Indices PF'!$F$18), 'Indices PF'!$F$16, 'Indices PF'!$G$16)),     IF((O67&gt;='Indices PF'!$D$17),     IF(('Funções Transações'!N67&lt;'Indices PF'!$E$18), 'Indices PF'!$E$17,     IF(('Funções Transações'!N67&lt;'Indices PF'!$F$18), 'Indices PF'!$F$17, 'Indices PF'!$G$17))))),   IF(M67="EO", IF((O67&lt;='Indices PF'!$D$23),   IF(('Funções Transações'!N67&lt;'Indices PF'!$E$26), 'Indices PF'!$E$23,   IF(('Funções Transações'!N67&lt;'Indices PF'!$F$26), 'Indices PF'!$F$23, 'Indices PF'!$G$23)),    IF((O67&lt;='Indices PF'!$D$24),    IF(('Funções Transações'!N67&lt;'Indices PF'!$E$26), 'Indices PF'!$E$24,    IF(('Funções Transações'!N67&lt;'Indices PF'!$F$26), 'Indices PF'!$F$24, 'Indices PF'!$G$24)),     IF((O67&gt;='Indices PF'!$D$25),     IF(('Funções Transações'!N67&lt;'Indices PF'!$E$26), 'Indices PF'!$E$25,     IF(('Funções Transações'!N67&lt;'Indices PF'!$F$26), 'Indices PF'!$F$25, 'Indices PF'!$G$25)))))))))</f>
        <v/>
      </c>
      <c r="T67" s="228" t="str">
        <f aca="false">IF(OR(ISBLANK(N67),ISBLANK(O67)),"",  IF(M67="EI", IF((O67&lt;='Indices PF'!$D$7),   IF(('Funções Transações'!N67&lt;'Indices PF'!$E$10), N67*'Indices PF'!$J$7,   IF(('Funções Transações'!N67&lt;'Indices PF'!$F$10), N67*'Indices PF'!$K$7, N67*'Indices PF'!$L$7)),    IF((O67&lt;='Indices PF'!$D$8),    IF(('Funções Transações'!N67&lt;'Indices PF'!$E$10), N67*'Indices PF'!$J$8,    IF(('Funções Transações'!N67&lt;'Indices PF'!$F$10), N67*'Indices PF'!$K$8, N67*'Indices PF'!$L$8)),     IF((O67&gt;='Indices PF'!$D$9),     IF(('Funções Transações'!N67&lt;'Indices PF'!$E$10), N67*'Indices PF'!$J$9,     IF(('Funções Transações'!N67&lt;'Indices PF'!$F$10), N67*'Indices PF'!$K$9, N67*'Indices PF'!$L$9))))),   IF(M67="EQ", IF((O67&lt;='Indices PF'!$D$15),   IF(('Funções Transações'!N67&lt;'Indices PF'!$E$18), N67*'Indices PF'!$J$15,   IF(('Funções Transações'!N67&lt;'Indices PF'!$F$18), N67*'Indices PF'!$K$15, N67*'Indices PF'!$L$15)),    IF((O67&lt;='Indices PF'!$D$16),    IF(('Funções Transações'!N67&lt;'Indices PF'!$E$18), N67*'Indices PF'!$J$16,    IF(('Funções Transações'!N67&lt;'Indices PF'!$F$18), N67*'Indices PF'!$K$16, N67*'Indices PF'!$L$16)),     IF((O67&gt;='Indices PF'!$D$17),     IF(('Funções Transações'!N67&lt;'Indices PF'!$E$18), N67*'Indices PF'!$J$17,     IF(('Funções Transações'!N67&lt;'Indices PF'!$F$18), N67*'Indices PF'!$K$17, N67*'Indices PF'!$L$17))))),   IF(M67="EO", IF((O67&lt;='Indices PF'!$D$23),   IF(('Funções Transações'!N67&lt;'Indices PF'!$E$26), N67*'Indices PF'!$J$23,   IF(('Funções Transações'!N67&lt;'Indices PF'!$F$26), N67*'Indices PF'!$K$23, N67*'Indices PF'!$L$23)),    IF((O67&lt;='Indices PF'!$D$24),    IF(('Funções Transações'!N67&lt;'Indices PF'!$E$26), N67*'Indices PF'!$J$24,    IF(('Funções Transações'!N67&lt;'Indices PF'!$F$26), N67*'Indices PF'!$K$24, N67*'Indices PF'!$L$24)),     IF((O67&gt;='Indices PF'!$D$25),     IF(('Funções Transações'!N67&lt;'Indices PF'!$E$26), N67*'Indices PF'!$J$25,     IF(('Funções Transações'!N67&lt;'Indices PF'!$F$26), N67*'Indices PF'!$K$25, N67*'Indices PF'!$L$25)))))))))</f>
        <v/>
      </c>
      <c r="U67" s="229" t="str">
        <f aca="false">IF(OR(ISBLANK(P67),ISBLANK(Q67)),"",  IF((Q67&lt;='Indices PF'!$D$47),   IF(('Funções Transações'!P67&lt;'Indices PF'!$E$50), P67*'Indices PF'!$J$47,   IF(('Funções Transações'!P67&lt;'Indices PF'!$F$50), P67*'Indices PF'!$K$47, P67*'Indices PF'!$L$47)),    IF((Q67&lt;='Indices PF'!$D$48),    IF(('Funções Transações'!P67&lt;'Indices PF'!$E$50), P67*'Indices PF'!$J$48,    IF(('Funções Transações'!P67&lt;'Indices PF'!$F$50), P67*'Indices PF'!$K$48, P67*'Indices PF'!$L$48)),     IF((Q67&gt;='Indices PF'!$D$49),     IF(('Funções Transações'!P67&lt;'Indices PF'!$E$50), P67*'Indices PF'!$J$49,     IF(('Funções Transações'!P67&lt;'Indices PF'!$F$50), P67*'Indices PF'!$K$49, P67*'Indices PF'!$L$49))))))</f>
        <v/>
      </c>
      <c r="V67" s="230"/>
      <c r="W67" s="231"/>
      <c r="X67" s="231"/>
      <c r="Y67" s="232"/>
      <c r="Z67" s="128"/>
      <c r="AA67" s="88"/>
      <c r="AB67" s="233" t="str">
        <f aca="false">IF(ISBLANK(AA67),"",IF(Z67="YES",(AA67*(SUM(T67:U67))/100),""))</f>
        <v/>
      </c>
      <c r="AC67" s="154"/>
      <c r="AD67" s="126"/>
      <c r="AE67" s="126"/>
      <c r="AF67" s="154"/>
      <c r="AG67" s="154"/>
    </row>
    <row r="68" customFormat="false" ht="24.3" hidden="false" customHeight="true" outlineLevel="0" collapsed="false">
      <c r="A68" s="127"/>
      <c r="B68" s="111"/>
      <c r="C68" s="92"/>
      <c r="D68" s="173"/>
      <c r="E68" s="174"/>
      <c r="F68" s="174"/>
      <c r="G68" s="224"/>
      <c r="H68" s="224"/>
      <c r="I68" s="224"/>
      <c r="J68" s="224"/>
      <c r="K68" s="224"/>
      <c r="L68" s="221"/>
      <c r="M68" s="88"/>
      <c r="N68" s="129"/>
      <c r="O68" s="129"/>
      <c r="P68" s="129"/>
      <c r="Q68" s="88"/>
      <c r="R68" s="235" t="str">
        <f aca="false">IF(AND(ISTEXT(T68),ISTEXT(U68)),"",SUM(T68:U68)*'Indices PF'!$E$54)</f>
        <v/>
      </c>
      <c r="S68" s="227" t="str">
        <f aca="false">IF(OR(ISBLANK(N68),ISBLANK(O68)),"",  IF(M68="EI", IF((O68&lt;='Indices PF'!$D$7),   IF(('Funções Transações'!N68&lt;'Indices PF'!$E$10), 'Indices PF'!$E$7,   IF(('Funções Transações'!N68&lt;'Indices PF'!$F$10), 'Indices PF'!$F$7, 'Indices PF'!$G$7)),    IF((O68&lt;='Indices PF'!$D$8),    IF(('Funções Transações'!N68&lt;'Indices PF'!$E$10), 'Indices PF'!$E$8,    IF(('Funções Transações'!N68&lt;'Indices PF'!$F$10), 'Indices PF'!$F$8, 'Indices PF'!$G$8)),     IF((O68&gt;='Indices PF'!$D$9),     IF(('Funções Transações'!N68&lt;'Indices PF'!$E$10), 'Indices PF'!$E$9,     IF(('Funções Transações'!N68&lt;'Indices PF'!$F$10), 'Indices PF'!$F$9, 'Indices PF'!$G$9))))),   IF(M68="EQ", IF((O68&lt;='Indices PF'!$D$15),   IF(('Funções Transações'!N68&lt;'Indices PF'!$E$18), 'Indices PF'!$E$15,   IF(('Funções Transações'!N68&lt;'Indices PF'!$F$18), 'Indices PF'!$F$15, 'Indices PF'!$G$15)),    IF((O68&lt;='Indices PF'!$D$16),    IF(('Funções Transações'!N68&lt;'Indices PF'!$E$18), 'Indices PF'!$E$16,    IF(('Funções Transações'!N68&lt;'Indices PF'!$F$18), 'Indices PF'!$F$16, 'Indices PF'!$G$16)),     IF((O68&gt;='Indices PF'!$D$17),     IF(('Funções Transações'!N68&lt;'Indices PF'!$E$18), 'Indices PF'!$E$17,     IF(('Funções Transações'!N68&lt;'Indices PF'!$F$18), 'Indices PF'!$F$17, 'Indices PF'!$G$17))))),   IF(M68="EO", IF((O68&lt;='Indices PF'!$D$23),   IF(('Funções Transações'!N68&lt;'Indices PF'!$E$26), 'Indices PF'!$E$23,   IF(('Funções Transações'!N68&lt;'Indices PF'!$F$26), 'Indices PF'!$F$23, 'Indices PF'!$G$23)),    IF((O68&lt;='Indices PF'!$D$24),    IF(('Funções Transações'!N68&lt;'Indices PF'!$E$26), 'Indices PF'!$E$24,    IF(('Funções Transações'!N68&lt;'Indices PF'!$F$26), 'Indices PF'!$F$24, 'Indices PF'!$G$24)),     IF((O68&gt;='Indices PF'!$D$25),     IF(('Funções Transações'!N68&lt;'Indices PF'!$E$26), 'Indices PF'!$E$25,     IF(('Funções Transações'!N68&lt;'Indices PF'!$F$26), 'Indices PF'!$F$25, 'Indices PF'!$G$25)))))))))</f>
        <v/>
      </c>
      <c r="T68" s="228" t="str">
        <f aca="false">IF(OR(ISBLANK(N68),ISBLANK(O68)),"",  IF(M68="EI", IF((O68&lt;='Indices PF'!$D$7),   IF(('Funções Transações'!N68&lt;'Indices PF'!$E$10), N68*'Indices PF'!$J$7,   IF(('Funções Transações'!N68&lt;'Indices PF'!$F$10), N68*'Indices PF'!$K$7, N68*'Indices PF'!$L$7)),    IF((O68&lt;='Indices PF'!$D$8),    IF(('Funções Transações'!N68&lt;'Indices PF'!$E$10), N68*'Indices PF'!$J$8,    IF(('Funções Transações'!N68&lt;'Indices PF'!$F$10), N68*'Indices PF'!$K$8, N68*'Indices PF'!$L$8)),     IF((O68&gt;='Indices PF'!$D$9),     IF(('Funções Transações'!N68&lt;'Indices PF'!$E$10), N68*'Indices PF'!$J$9,     IF(('Funções Transações'!N68&lt;'Indices PF'!$F$10), N68*'Indices PF'!$K$9, N68*'Indices PF'!$L$9))))),   IF(M68="EQ", IF((O68&lt;='Indices PF'!$D$15),   IF(('Funções Transações'!N68&lt;'Indices PF'!$E$18), N68*'Indices PF'!$J$15,   IF(('Funções Transações'!N68&lt;'Indices PF'!$F$18), N68*'Indices PF'!$K$15, N68*'Indices PF'!$L$15)),    IF((O68&lt;='Indices PF'!$D$16),    IF(('Funções Transações'!N68&lt;'Indices PF'!$E$18), N68*'Indices PF'!$J$16,    IF(('Funções Transações'!N68&lt;'Indices PF'!$F$18), N68*'Indices PF'!$K$16, N68*'Indices PF'!$L$16)),     IF((O68&gt;='Indices PF'!$D$17),     IF(('Funções Transações'!N68&lt;'Indices PF'!$E$18), N68*'Indices PF'!$J$17,     IF(('Funções Transações'!N68&lt;'Indices PF'!$F$18), N68*'Indices PF'!$K$17, N68*'Indices PF'!$L$17))))),   IF(M68="EO", IF((O68&lt;='Indices PF'!$D$23),   IF(('Funções Transações'!N68&lt;'Indices PF'!$E$26), N68*'Indices PF'!$J$23,   IF(('Funções Transações'!N68&lt;'Indices PF'!$F$26), N68*'Indices PF'!$K$23, N68*'Indices PF'!$L$23)),    IF((O68&lt;='Indices PF'!$D$24),    IF(('Funções Transações'!N68&lt;'Indices PF'!$E$26), N68*'Indices PF'!$J$24,    IF(('Funções Transações'!N68&lt;'Indices PF'!$F$26), N68*'Indices PF'!$K$24, N68*'Indices PF'!$L$24)),     IF((O68&gt;='Indices PF'!$D$25),     IF(('Funções Transações'!N68&lt;'Indices PF'!$E$26), N68*'Indices PF'!$J$25,     IF(('Funções Transações'!N68&lt;'Indices PF'!$F$26), N68*'Indices PF'!$K$25, N68*'Indices PF'!$L$25)))))))))</f>
        <v/>
      </c>
      <c r="U68" s="229" t="str">
        <f aca="false">IF(OR(ISBLANK(P68),ISBLANK(Q68)),"",  IF((Q68&lt;='Indices PF'!$D$47),   IF(('Funções Transações'!P68&lt;'Indices PF'!$E$50), P68*'Indices PF'!$J$47,   IF(('Funções Transações'!P68&lt;'Indices PF'!$F$50), P68*'Indices PF'!$K$47, P68*'Indices PF'!$L$47)),    IF((Q68&lt;='Indices PF'!$D$48),    IF(('Funções Transações'!P68&lt;'Indices PF'!$E$50), P68*'Indices PF'!$J$48,    IF(('Funções Transações'!P68&lt;'Indices PF'!$F$50), P68*'Indices PF'!$K$48, P68*'Indices PF'!$L$48)),     IF((Q68&gt;='Indices PF'!$D$49),     IF(('Funções Transações'!P68&lt;'Indices PF'!$E$50), P68*'Indices PF'!$J$49,     IF(('Funções Transações'!P68&lt;'Indices PF'!$F$50), P68*'Indices PF'!$K$49, P68*'Indices PF'!$L$49))))))</f>
        <v/>
      </c>
      <c r="V68" s="230"/>
      <c r="W68" s="231"/>
      <c r="X68" s="231"/>
      <c r="Y68" s="232"/>
      <c r="Z68" s="128"/>
      <c r="AA68" s="88"/>
      <c r="AB68" s="233" t="str">
        <f aca="false">IF(ISBLANK(AA68),"",IF(Z68="YES",(AA68*(SUM(T68:U68))/100),""))</f>
        <v/>
      </c>
      <c r="AC68" s="154"/>
      <c r="AD68" s="126"/>
      <c r="AE68" s="126"/>
      <c r="AF68" s="154"/>
      <c r="AG68" s="154"/>
    </row>
    <row r="69" customFormat="false" ht="24.3" hidden="false" customHeight="true" outlineLevel="0" collapsed="false">
      <c r="A69" s="127"/>
      <c r="B69" s="111"/>
      <c r="C69" s="92"/>
      <c r="D69" s="173"/>
      <c r="E69" s="174"/>
      <c r="F69" s="174"/>
      <c r="G69" s="224"/>
      <c r="H69" s="224"/>
      <c r="I69" s="224"/>
      <c r="J69" s="224"/>
      <c r="K69" s="224"/>
      <c r="L69" s="221"/>
      <c r="M69" s="88"/>
      <c r="N69" s="129"/>
      <c r="O69" s="129"/>
      <c r="P69" s="129"/>
      <c r="Q69" s="88"/>
      <c r="R69" s="235" t="str">
        <f aca="false">IF(AND(ISTEXT(T69),ISTEXT(U69)),"",SUM(T69:U69)*'Indices PF'!$E$54)</f>
        <v/>
      </c>
      <c r="S69" s="227" t="str">
        <f aca="false">IF(OR(ISBLANK(N69),ISBLANK(O69)),"",  IF(M69="EI", IF((O69&lt;='Indices PF'!$D$7),   IF(('Funções Transações'!N69&lt;'Indices PF'!$E$10), 'Indices PF'!$E$7,   IF(('Funções Transações'!N69&lt;'Indices PF'!$F$10), 'Indices PF'!$F$7, 'Indices PF'!$G$7)),    IF((O69&lt;='Indices PF'!$D$8),    IF(('Funções Transações'!N69&lt;'Indices PF'!$E$10), 'Indices PF'!$E$8,    IF(('Funções Transações'!N69&lt;'Indices PF'!$F$10), 'Indices PF'!$F$8, 'Indices PF'!$G$8)),     IF((O69&gt;='Indices PF'!$D$9),     IF(('Funções Transações'!N69&lt;'Indices PF'!$E$10), 'Indices PF'!$E$9,     IF(('Funções Transações'!N69&lt;'Indices PF'!$F$10), 'Indices PF'!$F$9, 'Indices PF'!$G$9))))),   IF(M69="EQ", IF((O69&lt;='Indices PF'!$D$15),   IF(('Funções Transações'!N69&lt;'Indices PF'!$E$18), 'Indices PF'!$E$15,   IF(('Funções Transações'!N69&lt;'Indices PF'!$F$18), 'Indices PF'!$F$15, 'Indices PF'!$G$15)),    IF((O69&lt;='Indices PF'!$D$16),    IF(('Funções Transações'!N69&lt;'Indices PF'!$E$18), 'Indices PF'!$E$16,    IF(('Funções Transações'!N69&lt;'Indices PF'!$F$18), 'Indices PF'!$F$16, 'Indices PF'!$G$16)),     IF((O69&gt;='Indices PF'!$D$17),     IF(('Funções Transações'!N69&lt;'Indices PF'!$E$18), 'Indices PF'!$E$17,     IF(('Funções Transações'!N69&lt;'Indices PF'!$F$18), 'Indices PF'!$F$17, 'Indices PF'!$G$17))))),   IF(M69="EO", IF((O69&lt;='Indices PF'!$D$23),   IF(('Funções Transações'!N69&lt;'Indices PF'!$E$26), 'Indices PF'!$E$23,   IF(('Funções Transações'!N69&lt;'Indices PF'!$F$26), 'Indices PF'!$F$23, 'Indices PF'!$G$23)),    IF((O69&lt;='Indices PF'!$D$24),    IF(('Funções Transações'!N69&lt;'Indices PF'!$E$26), 'Indices PF'!$E$24,    IF(('Funções Transações'!N69&lt;'Indices PF'!$F$26), 'Indices PF'!$F$24, 'Indices PF'!$G$24)),     IF((O69&gt;='Indices PF'!$D$25),     IF(('Funções Transações'!N69&lt;'Indices PF'!$E$26), 'Indices PF'!$E$25,     IF(('Funções Transações'!N69&lt;'Indices PF'!$F$26), 'Indices PF'!$F$25, 'Indices PF'!$G$25)))))))))</f>
        <v/>
      </c>
      <c r="T69" s="228" t="str">
        <f aca="false">IF(OR(ISBLANK(N69),ISBLANK(O69)),"",  IF(M69="EI", IF((O69&lt;='Indices PF'!$D$7),   IF(('Funções Transações'!N69&lt;'Indices PF'!$E$10), N69*'Indices PF'!$J$7,   IF(('Funções Transações'!N69&lt;'Indices PF'!$F$10), N69*'Indices PF'!$K$7, N69*'Indices PF'!$L$7)),    IF((O69&lt;='Indices PF'!$D$8),    IF(('Funções Transações'!N69&lt;'Indices PF'!$E$10), N69*'Indices PF'!$J$8,    IF(('Funções Transações'!N69&lt;'Indices PF'!$F$10), N69*'Indices PF'!$K$8, N69*'Indices PF'!$L$8)),     IF((O69&gt;='Indices PF'!$D$9),     IF(('Funções Transações'!N69&lt;'Indices PF'!$E$10), N69*'Indices PF'!$J$9,     IF(('Funções Transações'!N69&lt;'Indices PF'!$F$10), N69*'Indices PF'!$K$9, N69*'Indices PF'!$L$9))))),   IF(M69="EQ", IF((O69&lt;='Indices PF'!$D$15),   IF(('Funções Transações'!N69&lt;'Indices PF'!$E$18), N69*'Indices PF'!$J$15,   IF(('Funções Transações'!N69&lt;'Indices PF'!$F$18), N69*'Indices PF'!$K$15, N69*'Indices PF'!$L$15)),    IF((O69&lt;='Indices PF'!$D$16),    IF(('Funções Transações'!N69&lt;'Indices PF'!$E$18), N69*'Indices PF'!$J$16,    IF(('Funções Transações'!N69&lt;'Indices PF'!$F$18), N69*'Indices PF'!$K$16, N69*'Indices PF'!$L$16)),     IF((O69&gt;='Indices PF'!$D$17),     IF(('Funções Transações'!N69&lt;'Indices PF'!$E$18), N69*'Indices PF'!$J$17,     IF(('Funções Transações'!N69&lt;'Indices PF'!$F$18), N69*'Indices PF'!$K$17, N69*'Indices PF'!$L$17))))),   IF(M69="EO", IF((O69&lt;='Indices PF'!$D$23),   IF(('Funções Transações'!N69&lt;'Indices PF'!$E$26), N69*'Indices PF'!$J$23,   IF(('Funções Transações'!N69&lt;'Indices PF'!$F$26), N69*'Indices PF'!$K$23, N69*'Indices PF'!$L$23)),    IF((O69&lt;='Indices PF'!$D$24),    IF(('Funções Transações'!N69&lt;'Indices PF'!$E$26), N69*'Indices PF'!$J$24,    IF(('Funções Transações'!N69&lt;'Indices PF'!$F$26), N69*'Indices PF'!$K$24, N69*'Indices PF'!$L$24)),     IF((O69&gt;='Indices PF'!$D$25),     IF(('Funções Transações'!N69&lt;'Indices PF'!$E$26), N69*'Indices PF'!$J$25,     IF(('Funções Transações'!N69&lt;'Indices PF'!$F$26), N69*'Indices PF'!$K$25, N69*'Indices PF'!$L$25)))))))))</f>
        <v/>
      </c>
      <c r="U69" s="229" t="str">
        <f aca="false">IF(OR(ISBLANK(P69),ISBLANK(Q69)),"",  IF((Q69&lt;='Indices PF'!$D$47),   IF(('Funções Transações'!P69&lt;'Indices PF'!$E$50), P69*'Indices PF'!$J$47,   IF(('Funções Transações'!P69&lt;'Indices PF'!$F$50), P69*'Indices PF'!$K$47, P69*'Indices PF'!$L$47)),    IF((Q69&lt;='Indices PF'!$D$48),    IF(('Funções Transações'!P69&lt;'Indices PF'!$E$50), P69*'Indices PF'!$J$48,    IF(('Funções Transações'!P69&lt;'Indices PF'!$F$50), P69*'Indices PF'!$K$48, P69*'Indices PF'!$L$48)),     IF((Q69&gt;='Indices PF'!$D$49),     IF(('Funções Transações'!P69&lt;'Indices PF'!$E$50), P69*'Indices PF'!$J$49,     IF(('Funções Transações'!P69&lt;'Indices PF'!$F$50), P69*'Indices PF'!$K$49, P69*'Indices PF'!$L$49))))))</f>
        <v/>
      </c>
      <c r="V69" s="230"/>
      <c r="W69" s="231"/>
      <c r="X69" s="231"/>
      <c r="Y69" s="232"/>
      <c r="Z69" s="128"/>
      <c r="AA69" s="88"/>
      <c r="AB69" s="233" t="str">
        <f aca="false">IF(ISBLANK(AA69),"",IF(Z69="YES",(AA69*(SUM(T69:U69))/100),""))</f>
        <v/>
      </c>
      <c r="AC69" s="154"/>
      <c r="AD69" s="126"/>
      <c r="AE69" s="126"/>
      <c r="AF69" s="154"/>
      <c r="AG69" s="154"/>
    </row>
    <row r="70" customFormat="false" ht="24.3" hidden="false" customHeight="true" outlineLevel="0" collapsed="false">
      <c r="A70" s="127"/>
      <c r="B70" s="111"/>
      <c r="C70" s="92"/>
      <c r="D70" s="173"/>
      <c r="E70" s="174"/>
      <c r="F70" s="174"/>
      <c r="G70" s="224"/>
      <c r="H70" s="224"/>
      <c r="I70" s="224"/>
      <c r="J70" s="224"/>
      <c r="K70" s="224"/>
      <c r="L70" s="221"/>
      <c r="M70" s="88"/>
      <c r="N70" s="129"/>
      <c r="O70" s="129"/>
      <c r="P70" s="129"/>
      <c r="Q70" s="88"/>
      <c r="R70" s="235" t="str">
        <f aca="false">IF(AND(ISTEXT(T70),ISTEXT(U70)),"",SUM(T70:U70)*'Indices PF'!$E$54)</f>
        <v/>
      </c>
      <c r="S70" s="227" t="str">
        <f aca="false">IF(OR(ISBLANK(N70),ISBLANK(O70)),"",  IF(M70="EI", IF((O70&lt;='Indices PF'!$D$7),   IF(('Funções Transações'!N70&lt;'Indices PF'!$E$10), 'Indices PF'!$E$7,   IF(('Funções Transações'!N70&lt;'Indices PF'!$F$10), 'Indices PF'!$F$7, 'Indices PF'!$G$7)),    IF((O70&lt;='Indices PF'!$D$8),    IF(('Funções Transações'!N70&lt;'Indices PF'!$E$10), 'Indices PF'!$E$8,    IF(('Funções Transações'!N70&lt;'Indices PF'!$F$10), 'Indices PF'!$F$8, 'Indices PF'!$G$8)),     IF((O70&gt;='Indices PF'!$D$9),     IF(('Funções Transações'!N70&lt;'Indices PF'!$E$10), 'Indices PF'!$E$9,     IF(('Funções Transações'!N70&lt;'Indices PF'!$F$10), 'Indices PF'!$F$9, 'Indices PF'!$G$9))))),   IF(M70="EQ", IF((O70&lt;='Indices PF'!$D$15),   IF(('Funções Transações'!N70&lt;'Indices PF'!$E$18), 'Indices PF'!$E$15,   IF(('Funções Transações'!N70&lt;'Indices PF'!$F$18), 'Indices PF'!$F$15, 'Indices PF'!$G$15)),    IF((O70&lt;='Indices PF'!$D$16),    IF(('Funções Transações'!N70&lt;'Indices PF'!$E$18), 'Indices PF'!$E$16,    IF(('Funções Transações'!N70&lt;'Indices PF'!$F$18), 'Indices PF'!$F$16, 'Indices PF'!$G$16)),     IF((O70&gt;='Indices PF'!$D$17),     IF(('Funções Transações'!N70&lt;'Indices PF'!$E$18), 'Indices PF'!$E$17,     IF(('Funções Transações'!N70&lt;'Indices PF'!$F$18), 'Indices PF'!$F$17, 'Indices PF'!$G$17))))),   IF(M70="EO", IF((O70&lt;='Indices PF'!$D$23),   IF(('Funções Transações'!N70&lt;'Indices PF'!$E$26), 'Indices PF'!$E$23,   IF(('Funções Transações'!N70&lt;'Indices PF'!$F$26), 'Indices PF'!$F$23, 'Indices PF'!$G$23)),    IF((O70&lt;='Indices PF'!$D$24),    IF(('Funções Transações'!N70&lt;'Indices PF'!$E$26), 'Indices PF'!$E$24,    IF(('Funções Transações'!N70&lt;'Indices PF'!$F$26), 'Indices PF'!$F$24, 'Indices PF'!$G$24)),     IF((O70&gt;='Indices PF'!$D$25),     IF(('Funções Transações'!N70&lt;'Indices PF'!$E$26), 'Indices PF'!$E$25,     IF(('Funções Transações'!N70&lt;'Indices PF'!$F$26), 'Indices PF'!$F$25, 'Indices PF'!$G$25)))))))))</f>
        <v/>
      </c>
      <c r="T70" s="228" t="str">
        <f aca="false">IF(OR(ISBLANK(N70),ISBLANK(O70)),"",  IF(M70="EI", IF((O70&lt;='Indices PF'!$D$7),   IF(('Funções Transações'!N70&lt;'Indices PF'!$E$10), N70*'Indices PF'!$J$7,   IF(('Funções Transações'!N70&lt;'Indices PF'!$F$10), N70*'Indices PF'!$K$7, N70*'Indices PF'!$L$7)),    IF((O70&lt;='Indices PF'!$D$8),    IF(('Funções Transações'!N70&lt;'Indices PF'!$E$10), N70*'Indices PF'!$J$8,    IF(('Funções Transações'!N70&lt;'Indices PF'!$F$10), N70*'Indices PF'!$K$8, N70*'Indices PF'!$L$8)),     IF((O70&gt;='Indices PF'!$D$9),     IF(('Funções Transações'!N70&lt;'Indices PF'!$E$10), N70*'Indices PF'!$J$9,     IF(('Funções Transações'!N70&lt;'Indices PF'!$F$10), N70*'Indices PF'!$K$9, N70*'Indices PF'!$L$9))))),   IF(M70="EQ", IF((O70&lt;='Indices PF'!$D$15),   IF(('Funções Transações'!N70&lt;'Indices PF'!$E$18), N70*'Indices PF'!$J$15,   IF(('Funções Transações'!N70&lt;'Indices PF'!$F$18), N70*'Indices PF'!$K$15, N70*'Indices PF'!$L$15)),    IF((O70&lt;='Indices PF'!$D$16),    IF(('Funções Transações'!N70&lt;'Indices PF'!$E$18), N70*'Indices PF'!$J$16,    IF(('Funções Transações'!N70&lt;'Indices PF'!$F$18), N70*'Indices PF'!$K$16, N70*'Indices PF'!$L$16)),     IF((O70&gt;='Indices PF'!$D$17),     IF(('Funções Transações'!N70&lt;'Indices PF'!$E$18), N70*'Indices PF'!$J$17,     IF(('Funções Transações'!N70&lt;'Indices PF'!$F$18), N70*'Indices PF'!$K$17, N70*'Indices PF'!$L$17))))),   IF(M70="EO", IF((O70&lt;='Indices PF'!$D$23),   IF(('Funções Transações'!N70&lt;'Indices PF'!$E$26), N70*'Indices PF'!$J$23,   IF(('Funções Transações'!N70&lt;'Indices PF'!$F$26), N70*'Indices PF'!$K$23, N70*'Indices PF'!$L$23)),    IF((O70&lt;='Indices PF'!$D$24),    IF(('Funções Transações'!N70&lt;'Indices PF'!$E$26), N70*'Indices PF'!$J$24,    IF(('Funções Transações'!N70&lt;'Indices PF'!$F$26), N70*'Indices PF'!$K$24, N70*'Indices PF'!$L$24)),     IF((O70&gt;='Indices PF'!$D$25),     IF(('Funções Transações'!N70&lt;'Indices PF'!$E$26), N70*'Indices PF'!$J$25,     IF(('Funções Transações'!N70&lt;'Indices PF'!$F$26), N70*'Indices PF'!$K$25, N70*'Indices PF'!$L$25)))))))))</f>
        <v/>
      </c>
      <c r="U70" s="229" t="str">
        <f aca="false">IF(OR(ISBLANK(P70),ISBLANK(Q70)),"",  IF((Q70&lt;='Indices PF'!$D$47),   IF(('Funções Transações'!P70&lt;'Indices PF'!$E$50), P70*'Indices PF'!$J$47,   IF(('Funções Transações'!P70&lt;'Indices PF'!$F$50), P70*'Indices PF'!$K$47, P70*'Indices PF'!$L$47)),    IF((Q70&lt;='Indices PF'!$D$48),    IF(('Funções Transações'!P70&lt;'Indices PF'!$E$50), P70*'Indices PF'!$J$48,    IF(('Funções Transações'!P70&lt;'Indices PF'!$F$50), P70*'Indices PF'!$K$48, P70*'Indices PF'!$L$48)),     IF((Q70&gt;='Indices PF'!$D$49),     IF(('Funções Transações'!P70&lt;'Indices PF'!$E$50), P70*'Indices PF'!$J$49,     IF(('Funções Transações'!P70&lt;'Indices PF'!$F$50), P70*'Indices PF'!$K$49, P70*'Indices PF'!$L$49))))))</f>
        <v/>
      </c>
      <c r="V70" s="230"/>
      <c r="W70" s="231"/>
      <c r="X70" s="231"/>
      <c r="Y70" s="232"/>
      <c r="Z70" s="128"/>
      <c r="AA70" s="88"/>
      <c r="AB70" s="233" t="str">
        <f aca="false">IF(ISBLANK(AA70),"",IF(Z70="YES",(AA70*(SUM(T70:U70))/100),""))</f>
        <v/>
      </c>
      <c r="AC70" s="154"/>
      <c r="AD70" s="126"/>
      <c r="AE70" s="126"/>
      <c r="AF70" s="154"/>
      <c r="AG70" s="154"/>
    </row>
    <row r="71" customFormat="false" ht="24.3" hidden="false" customHeight="true" outlineLevel="0" collapsed="false">
      <c r="A71" s="127"/>
      <c r="B71" s="111"/>
      <c r="C71" s="92"/>
      <c r="D71" s="173"/>
      <c r="E71" s="174"/>
      <c r="F71" s="174"/>
      <c r="G71" s="224"/>
      <c r="H71" s="224"/>
      <c r="I71" s="224"/>
      <c r="J71" s="224"/>
      <c r="K71" s="224"/>
      <c r="L71" s="221"/>
      <c r="M71" s="88"/>
      <c r="N71" s="129"/>
      <c r="O71" s="129"/>
      <c r="P71" s="129"/>
      <c r="Q71" s="88"/>
      <c r="R71" s="235" t="str">
        <f aca="false">IF(AND(ISTEXT(T71),ISTEXT(U71)),"",SUM(T71:U71)*'Indices PF'!$E$54)</f>
        <v/>
      </c>
      <c r="S71" s="227" t="str">
        <f aca="false">IF(OR(ISBLANK(N71),ISBLANK(O71)),"",  IF(M71="EI", IF((O71&lt;='Indices PF'!$D$7),   IF(('Funções Transações'!N71&lt;'Indices PF'!$E$10), 'Indices PF'!$E$7,   IF(('Funções Transações'!N71&lt;'Indices PF'!$F$10), 'Indices PF'!$F$7, 'Indices PF'!$G$7)),    IF((O71&lt;='Indices PF'!$D$8),    IF(('Funções Transações'!N71&lt;'Indices PF'!$E$10), 'Indices PF'!$E$8,    IF(('Funções Transações'!N71&lt;'Indices PF'!$F$10), 'Indices PF'!$F$8, 'Indices PF'!$G$8)),     IF((O71&gt;='Indices PF'!$D$9),     IF(('Funções Transações'!N71&lt;'Indices PF'!$E$10), 'Indices PF'!$E$9,     IF(('Funções Transações'!N71&lt;'Indices PF'!$F$10), 'Indices PF'!$F$9, 'Indices PF'!$G$9))))),   IF(M71="EQ", IF((O71&lt;='Indices PF'!$D$15),   IF(('Funções Transações'!N71&lt;'Indices PF'!$E$18), 'Indices PF'!$E$15,   IF(('Funções Transações'!N71&lt;'Indices PF'!$F$18), 'Indices PF'!$F$15, 'Indices PF'!$G$15)),    IF((O71&lt;='Indices PF'!$D$16),    IF(('Funções Transações'!N71&lt;'Indices PF'!$E$18), 'Indices PF'!$E$16,    IF(('Funções Transações'!N71&lt;'Indices PF'!$F$18), 'Indices PF'!$F$16, 'Indices PF'!$G$16)),     IF((O71&gt;='Indices PF'!$D$17),     IF(('Funções Transações'!N71&lt;'Indices PF'!$E$18), 'Indices PF'!$E$17,     IF(('Funções Transações'!N71&lt;'Indices PF'!$F$18), 'Indices PF'!$F$17, 'Indices PF'!$G$17))))),   IF(M71="EO", IF((O71&lt;='Indices PF'!$D$23),   IF(('Funções Transações'!N71&lt;'Indices PF'!$E$26), 'Indices PF'!$E$23,   IF(('Funções Transações'!N71&lt;'Indices PF'!$F$26), 'Indices PF'!$F$23, 'Indices PF'!$G$23)),    IF((O71&lt;='Indices PF'!$D$24),    IF(('Funções Transações'!N71&lt;'Indices PF'!$E$26), 'Indices PF'!$E$24,    IF(('Funções Transações'!N71&lt;'Indices PF'!$F$26), 'Indices PF'!$F$24, 'Indices PF'!$G$24)),     IF((O71&gt;='Indices PF'!$D$25),     IF(('Funções Transações'!N71&lt;'Indices PF'!$E$26), 'Indices PF'!$E$25,     IF(('Funções Transações'!N71&lt;'Indices PF'!$F$26), 'Indices PF'!$F$25, 'Indices PF'!$G$25)))))))))</f>
        <v/>
      </c>
      <c r="T71" s="228" t="str">
        <f aca="false">IF(OR(ISBLANK(N71),ISBLANK(O71)),"",  IF(M71="EI", IF((O71&lt;='Indices PF'!$D$7),   IF(('Funções Transações'!N71&lt;'Indices PF'!$E$10), N71*'Indices PF'!$J$7,   IF(('Funções Transações'!N71&lt;'Indices PF'!$F$10), N71*'Indices PF'!$K$7, N71*'Indices PF'!$L$7)),    IF((O71&lt;='Indices PF'!$D$8),    IF(('Funções Transações'!N71&lt;'Indices PF'!$E$10), N71*'Indices PF'!$J$8,    IF(('Funções Transações'!N71&lt;'Indices PF'!$F$10), N71*'Indices PF'!$K$8, N71*'Indices PF'!$L$8)),     IF((O71&gt;='Indices PF'!$D$9),     IF(('Funções Transações'!N71&lt;'Indices PF'!$E$10), N71*'Indices PF'!$J$9,     IF(('Funções Transações'!N71&lt;'Indices PF'!$F$10), N71*'Indices PF'!$K$9, N71*'Indices PF'!$L$9))))),   IF(M71="EQ", IF((O71&lt;='Indices PF'!$D$15),   IF(('Funções Transações'!N71&lt;'Indices PF'!$E$18), N71*'Indices PF'!$J$15,   IF(('Funções Transações'!N71&lt;'Indices PF'!$F$18), N71*'Indices PF'!$K$15, N71*'Indices PF'!$L$15)),    IF((O71&lt;='Indices PF'!$D$16),    IF(('Funções Transações'!N71&lt;'Indices PF'!$E$18), N71*'Indices PF'!$J$16,    IF(('Funções Transações'!N71&lt;'Indices PF'!$F$18), N71*'Indices PF'!$K$16, N71*'Indices PF'!$L$16)),     IF((O71&gt;='Indices PF'!$D$17),     IF(('Funções Transações'!N71&lt;'Indices PF'!$E$18), N71*'Indices PF'!$J$17,     IF(('Funções Transações'!N71&lt;'Indices PF'!$F$18), N71*'Indices PF'!$K$17, N71*'Indices PF'!$L$17))))),   IF(M71="EO", IF((O71&lt;='Indices PF'!$D$23),   IF(('Funções Transações'!N71&lt;'Indices PF'!$E$26), N71*'Indices PF'!$J$23,   IF(('Funções Transações'!N71&lt;'Indices PF'!$F$26), N71*'Indices PF'!$K$23, N71*'Indices PF'!$L$23)),    IF((O71&lt;='Indices PF'!$D$24),    IF(('Funções Transações'!N71&lt;'Indices PF'!$E$26), N71*'Indices PF'!$J$24,    IF(('Funções Transações'!N71&lt;'Indices PF'!$F$26), N71*'Indices PF'!$K$24, N71*'Indices PF'!$L$24)),     IF((O71&gt;='Indices PF'!$D$25),     IF(('Funções Transações'!N71&lt;'Indices PF'!$E$26), N71*'Indices PF'!$J$25,     IF(('Funções Transações'!N71&lt;'Indices PF'!$F$26), N71*'Indices PF'!$K$25, N71*'Indices PF'!$L$25)))))))))</f>
        <v/>
      </c>
      <c r="U71" s="229" t="str">
        <f aca="false">IF(OR(ISBLANK(P71),ISBLANK(Q71)),"",  IF((Q71&lt;='Indices PF'!$D$47),   IF(('Funções Transações'!P71&lt;'Indices PF'!$E$50), P71*'Indices PF'!$J$47,   IF(('Funções Transações'!P71&lt;'Indices PF'!$F$50), P71*'Indices PF'!$K$47, P71*'Indices PF'!$L$47)),    IF((Q71&lt;='Indices PF'!$D$48),    IF(('Funções Transações'!P71&lt;'Indices PF'!$E$50), P71*'Indices PF'!$J$48,    IF(('Funções Transações'!P71&lt;'Indices PF'!$F$50), P71*'Indices PF'!$K$48, P71*'Indices PF'!$L$48)),     IF((Q71&gt;='Indices PF'!$D$49),     IF(('Funções Transações'!P71&lt;'Indices PF'!$E$50), P71*'Indices PF'!$J$49,     IF(('Funções Transações'!P71&lt;'Indices PF'!$F$50), P71*'Indices PF'!$K$49, P71*'Indices PF'!$L$49))))))</f>
        <v/>
      </c>
      <c r="V71" s="230"/>
      <c r="W71" s="231"/>
      <c r="X71" s="231"/>
      <c r="Y71" s="232"/>
      <c r="Z71" s="128"/>
      <c r="AA71" s="88"/>
      <c r="AB71" s="233" t="str">
        <f aca="false">IF(ISBLANK(AA71),"",IF(Z71="YES",(AA71*(SUM(T71:U71))/100),""))</f>
        <v/>
      </c>
      <c r="AC71" s="154"/>
      <c r="AD71" s="126"/>
      <c r="AE71" s="126"/>
      <c r="AF71" s="154"/>
      <c r="AG71" s="154"/>
    </row>
    <row r="72" customFormat="false" ht="24.3" hidden="false" customHeight="true" outlineLevel="0" collapsed="false">
      <c r="A72" s="127"/>
      <c r="B72" s="111"/>
      <c r="C72" s="92"/>
      <c r="D72" s="173"/>
      <c r="E72" s="174"/>
      <c r="F72" s="174"/>
      <c r="G72" s="224"/>
      <c r="H72" s="224"/>
      <c r="I72" s="224"/>
      <c r="J72" s="224"/>
      <c r="K72" s="224"/>
      <c r="L72" s="221"/>
      <c r="M72" s="88"/>
      <c r="N72" s="129"/>
      <c r="O72" s="129"/>
      <c r="P72" s="129"/>
      <c r="Q72" s="88"/>
      <c r="R72" s="235" t="str">
        <f aca="false">IF(AND(ISTEXT(T72),ISTEXT(U72)),"",SUM(T72:U72)*'Indices PF'!$E$54)</f>
        <v/>
      </c>
      <c r="S72" s="227" t="str">
        <f aca="false">IF(OR(ISBLANK(N72),ISBLANK(O72)),"",  IF(M72="EI", IF((O72&lt;='Indices PF'!$D$7),   IF(('Funções Transações'!N72&lt;'Indices PF'!$E$10), 'Indices PF'!$E$7,   IF(('Funções Transações'!N72&lt;'Indices PF'!$F$10), 'Indices PF'!$F$7, 'Indices PF'!$G$7)),    IF((O72&lt;='Indices PF'!$D$8),    IF(('Funções Transações'!N72&lt;'Indices PF'!$E$10), 'Indices PF'!$E$8,    IF(('Funções Transações'!N72&lt;'Indices PF'!$F$10), 'Indices PF'!$F$8, 'Indices PF'!$G$8)),     IF((O72&gt;='Indices PF'!$D$9),     IF(('Funções Transações'!N72&lt;'Indices PF'!$E$10), 'Indices PF'!$E$9,     IF(('Funções Transações'!N72&lt;'Indices PF'!$F$10), 'Indices PF'!$F$9, 'Indices PF'!$G$9))))),   IF(M72="EQ", IF((O72&lt;='Indices PF'!$D$15),   IF(('Funções Transações'!N72&lt;'Indices PF'!$E$18), 'Indices PF'!$E$15,   IF(('Funções Transações'!N72&lt;'Indices PF'!$F$18), 'Indices PF'!$F$15, 'Indices PF'!$G$15)),    IF((O72&lt;='Indices PF'!$D$16),    IF(('Funções Transações'!N72&lt;'Indices PF'!$E$18), 'Indices PF'!$E$16,    IF(('Funções Transações'!N72&lt;'Indices PF'!$F$18), 'Indices PF'!$F$16, 'Indices PF'!$G$16)),     IF((O72&gt;='Indices PF'!$D$17),     IF(('Funções Transações'!N72&lt;'Indices PF'!$E$18), 'Indices PF'!$E$17,     IF(('Funções Transações'!N72&lt;'Indices PF'!$F$18), 'Indices PF'!$F$17, 'Indices PF'!$G$17))))),   IF(M72="EO", IF((O72&lt;='Indices PF'!$D$23),   IF(('Funções Transações'!N72&lt;'Indices PF'!$E$26), 'Indices PF'!$E$23,   IF(('Funções Transações'!N72&lt;'Indices PF'!$F$26), 'Indices PF'!$F$23, 'Indices PF'!$G$23)),    IF((O72&lt;='Indices PF'!$D$24),    IF(('Funções Transações'!N72&lt;'Indices PF'!$E$26), 'Indices PF'!$E$24,    IF(('Funções Transações'!N72&lt;'Indices PF'!$F$26), 'Indices PF'!$F$24, 'Indices PF'!$G$24)),     IF((O72&gt;='Indices PF'!$D$25),     IF(('Funções Transações'!N72&lt;'Indices PF'!$E$26), 'Indices PF'!$E$25,     IF(('Funções Transações'!N72&lt;'Indices PF'!$F$26), 'Indices PF'!$F$25, 'Indices PF'!$G$25)))))))))</f>
        <v/>
      </c>
      <c r="T72" s="228" t="str">
        <f aca="false">IF(OR(ISBLANK(N72),ISBLANK(O72)),"",  IF(M72="EI", IF((O72&lt;='Indices PF'!$D$7),   IF(('Funções Transações'!N72&lt;'Indices PF'!$E$10), N72*'Indices PF'!$J$7,   IF(('Funções Transações'!N72&lt;'Indices PF'!$F$10), N72*'Indices PF'!$K$7, N72*'Indices PF'!$L$7)),    IF((O72&lt;='Indices PF'!$D$8),    IF(('Funções Transações'!N72&lt;'Indices PF'!$E$10), N72*'Indices PF'!$J$8,    IF(('Funções Transações'!N72&lt;'Indices PF'!$F$10), N72*'Indices PF'!$K$8, N72*'Indices PF'!$L$8)),     IF((O72&gt;='Indices PF'!$D$9),     IF(('Funções Transações'!N72&lt;'Indices PF'!$E$10), N72*'Indices PF'!$J$9,     IF(('Funções Transações'!N72&lt;'Indices PF'!$F$10), N72*'Indices PF'!$K$9, N72*'Indices PF'!$L$9))))),   IF(M72="EQ", IF((O72&lt;='Indices PF'!$D$15),   IF(('Funções Transações'!N72&lt;'Indices PF'!$E$18), N72*'Indices PF'!$J$15,   IF(('Funções Transações'!N72&lt;'Indices PF'!$F$18), N72*'Indices PF'!$K$15, N72*'Indices PF'!$L$15)),    IF((O72&lt;='Indices PF'!$D$16),    IF(('Funções Transações'!N72&lt;'Indices PF'!$E$18), N72*'Indices PF'!$J$16,    IF(('Funções Transações'!N72&lt;'Indices PF'!$F$18), N72*'Indices PF'!$K$16, N72*'Indices PF'!$L$16)),     IF((O72&gt;='Indices PF'!$D$17),     IF(('Funções Transações'!N72&lt;'Indices PF'!$E$18), N72*'Indices PF'!$J$17,     IF(('Funções Transações'!N72&lt;'Indices PF'!$F$18), N72*'Indices PF'!$K$17, N72*'Indices PF'!$L$17))))),   IF(M72="EO", IF((O72&lt;='Indices PF'!$D$23),   IF(('Funções Transações'!N72&lt;'Indices PF'!$E$26), N72*'Indices PF'!$J$23,   IF(('Funções Transações'!N72&lt;'Indices PF'!$F$26), N72*'Indices PF'!$K$23, N72*'Indices PF'!$L$23)),    IF((O72&lt;='Indices PF'!$D$24),    IF(('Funções Transações'!N72&lt;'Indices PF'!$E$26), N72*'Indices PF'!$J$24,    IF(('Funções Transações'!N72&lt;'Indices PF'!$F$26), N72*'Indices PF'!$K$24, N72*'Indices PF'!$L$24)),     IF((O72&gt;='Indices PF'!$D$25),     IF(('Funções Transações'!N72&lt;'Indices PF'!$E$26), N72*'Indices PF'!$J$25,     IF(('Funções Transações'!N72&lt;'Indices PF'!$F$26), N72*'Indices PF'!$K$25, N72*'Indices PF'!$L$25)))))))))</f>
        <v/>
      </c>
      <c r="U72" s="229" t="str">
        <f aca="false">IF(OR(ISBLANK(P72),ISBLANK(Q72)),"",  IF((Q72&lt;='Indices PF'!$D$47),   IF(('Funções Transações'!P72&lt;'Indices PF'!$E$50), P72*'Indices PF'!$J$47,   IF(('Funções Transações'!P72&lt;'Indices PF'!$F$50), P72*'Indices PF'!$K$47, P72*'Indices PF'!$L$47)),    IF((Q72&lt;='Indices PF'!$D$48),    IF(('Funções Transações'!P72&lt;'Indices PF'!$E$50), P72*'Indices PF'!$J$48,    IF(('Funções Transações'!P72&lt;'Indices PF'!$F$50), P72*'Indices PF'!$K$48, P72*'Indices PF'!$L$48)),     IF((Q72&gt;='Indices PF'!$D$49),     IF(('Funções Transações'!P72&lt;'Indices PF'!$E$50), P72*'Indices PF'!$J$49,     IF(('Funções Transações'!P72&lt;'Indices PF'!$F$50), P72*'Indices PF'!$K$49, P72*'Indices PF'!$L$49))))))</f>
        <v/>
      </c>
      <c r="V72" s="230"/>
      <c r="W72" s="231"/>
      <c r="X72" s="231"/>
      <c r="Y72" s="232"/>
      <c r="Z72" s="128"/>
      <c r="AA72" s="88"/>
      <c r="AB72" s="233" t="str">
        <f aca="false">IF(ISBLANK(AA72),"",IF(Z72="YES",(AA72*(SUM(T72:U72))/100),""))</f>
        <v/>
      </c>
      <c r="AC72" s="154"/>
      <c r="AD72" s="126"/>
      <c r="AE72" s="126"/>
      <c r="AF72" s="154"/>
      <c r="AG72" s="154"/>
    </row>
    <row r="73" customFormat="false" ht="24.3" hidden="false" customHeight="true" outlineLevel="0" collapsed="false">
      <c r="A73" s="127"/>
      <c r="B73" s="111"/>
      <c r="C73" s="92"/>
      <c r="D73" s="173"/>
      <c r="E73" s="174"/>
      <c r="F73" s="174"/>
      <c r="G73" s="224"/>
      <c r="H73" s="224"/>
      <c r="I73" s="224"/>
      <c r="J73" s="224"/>
      <c r="K73" s="224"/>
      <c r="L73" s="221"/>
      <c r="M73" s="88"/>
      <c r="N73" s="129"/>
      <c r="O73" s="129"/>
      <c r="P73" s="129"/>
      <c r="Q73" s="88"/>
      <c r="R73" s="235" t="str">
        <f aca="false">IF(AND(ISTEXT(T73),ISTEXT(U73)),"",SUM(T73:U73)*'Indices PF'!$E$54)</f>
        <v/>
      </c>
      <c r="S73" s="227" t="str">
        <f aca="false">IF(OR(ISBLANK(N73),ISBLANK(O73)),"",  IF(M73="EI", IF((O73&lt;='Indices PF'!$D$7),   IF(('Funções Transações'!N73&lt;'Indices PF'!$E$10), 'Indices PF'!$E$7,   IF(('Funções Transações'!N73&lt;'Indices PF'!$F$10), 'Indices PF'!$F$7, 'Indices PF'!$G$7)),    IF((O73&lt;='Indices PF'!$D$8),    IF(('Funções Transações'!N73&lt;'Indices PF'!$E$10), 'Indices PF'!$E$8,    IF(('Funções Transações'!N73&lt;'Indices PF'!$F$10), 'Indices PF'!$F$8, 'Indices PF'!$G$8)),     IF((O73&gt;='Indices PF'!$D$9),     IF(('Funções Transações'!N73&lt;'Indices PF'!$E$10), 'Indices PF'!$E$9,     IF(('Funções Transações'!N73&lt;'Indices PF'!$F$10), 'Indices PF'!$F$9, 'Indices PF'!$G$9))))),   IF(M73="EQ", IF((O73&lt;='Indices PF'!$D$15),   IF(('Funções Transações'!N73&lt;'Indices PF'!$E$18), 'Indices PF'!$E$15,   IF(('Funções Transações'!N73&lt;'Indices PF'!$F$18), 'Indices PF'!$F$15, 'Indices PF'!$G$15)),    IF((O73&lt;='Indices PF'!$D$16),    IF(('Funções Transações'!N73&lt;'Indices PF'!$E$18), 'Indices PF'!$E$16,    IF(('Funções Transações'!N73&lt;'Indices PF'!$F$18), 'Indices PF'!$F$16, 'Indices PF'!$G$16)),     IF((O73&gt;='Indices PF'!$D$17),     IF(('Funções Transações'!N73&lt;'Indices PF'!$E$18), 'Indices PF'!$E$17,     IF(('Funções Transações'!N73&lt;'Indices PF'!$F$18), 'Indices PF'!$F$17, 'Indices PF'!$G$17))))),   IF(M73="EO", IF((O73&lt;='Indices PF'!$D$23),   IF(('Funções Transações'!N73&lt;'Indices PF'!$E$26), 'Indices PF'!$E$23,   IF(('Funções Transações'!N73&lt;'Indices PF'!$F$26), 'Indices PF'!$F$23, 'Indices PF'!$G$23)),    IF((O73&lt;='Indices PF'!$D$24),    IF(('Funções Transações'!N73&lt;'Indices PF'!$E$26), 'Indices PF'!$E$24,    IF(('Funções Transações'!N73&lt;'Indices PF'!$F$26), 'Indices PF'!$F$24, 'Indices PF'!$G$24)),     IF((O73&gt;='Indices PF'!$D$25),     IF(('Funções Transações'!N73&lt;'Indices PF'!$E$26), 'Indices PF'!$E$25,     IF(('Funções Transações'!N73&lt;'Indices PF'!$F$26), 'Indices PF'!$F$25, 'Indices PF'!$G$25)))))))))</f>
        <v/>
      </c>
      <c r="T73" s="228" t="str">
        <f aca="false">IF(OR(ISBLANK(N73),ISBLANK(O73)),"",  IF(M73="EI", IF((O73&lt;='Indices PF'!$D$7),   IF(('Funções Transações'!N73&lt;'Indices PF'!$E$10), N73*'Indices PF'!$J$7,   IF(('Funções Transações'!N73&lt;'Indices PF'!$F$10), N73*'Indices PF'!$K$7, N73*'Indices PF'!$L$7)),    IF((O73&lt;='Indices PF'!$D$8),    IF(('Funções Transações'!N73&lt;'Indices PF'!$E$10), N73*'Indices PF'!$J$8,    IF(('Funções Transações'!N73&lt;'Indices PF'!$F$10), N73*'Indices PF'!$K$8, N73*'Indices PF'!$L$8)),     IF((O73&gt;='Indices PF'!$D$9),     IF(('Funções Transações'!N73&lt;'Indices PF'!$E$10), N73*'Indices PF'!$J$9,     IF(('Funções Transações'!N73&lt;'Indices PF'!$F$10), N73*'Indices PF'!$K$9, N73*'Indices PF'!$L$9))))),   IF(M73="EQ", IF((O73&lt;='Indices PF'!$D$15),   IF(('Funções Transações'!N73&lt;'Indices PF'!$E$18), N73*'Indices PF'!$J$15,   IF(('Funções Transações'!N73&lt;'Indices PF'!$F$18), N73*'Indices PF'!$K$15, N73*'Indices PF'!$L$15)),    IF((O73&lt;='Indices PF'!$D$16),    IF(('Funções Transações'!N73&lt;'Indices PF'!$E$18), N73*'Indices PF'!$J$16,    IF(('Funções Transações'!N73&lt;'Indices PF'!$F$18), N73*'Indices PF'!$K$16, N73*'Indices PF'!$L$16)),     IF((O73&gt;='Indices PF'!$D$17),     IF(('Funções Transações'!N73&lt;'Indices PF'!$E$18), N73*'Indices PF'!$J$17,     IF(('Funções Transações'!N73&lt;'Indices PF'!$F$18), N73*'Indices PF'!$K$17, N73*'Indices PF'!$L$17))))),   IF(M73="EO", IF((O73&lt;='Indices PF'!$D$23),   IF(('Funções Transações'!N73&lt;'Indices PF'!$E$26), N73*'Indices PF'!$J$23,   IF(('Funções Transações'!N73&lt;'Indices PF'!$F$26), N73*'Indices PF'!$K$23, N73*'Indices PF'!$L$23)),    IF((O73&lt;='Indices PF'!$D$24),    IF(('Funções Transações'!N73&lt;'Indices PF'!$E$26), N73*'Indices PF'!$J$24,    IF(('Funções Transações'!N73&lt;'Indices PF'!$F$26), N73*'Indices PF'!$K$24, N73*'Indices PF'!$L$24)),     IF((O73&gt;='Indices PF'!$D$25),     IF(('Funções Transações'!N73&lt;'Indices PF'!$E$26), N73*'Indices PF'!$J$25,     IF(('Funções Transações'!N73&lt;'Indices PF'!$F$26), N73*'Indices PF'!$K$25, N73*'Indices PF'!$L$25)))))))))</f>
        <v/>
      </c>
      <c r="U73" s="229" t="str">
        <f aca="false">IF(OR(ISBLANK(P73),ISBLANK(Q73)),"",  IF((Q73&lt;='Indices PF'!$D$47),   IF(('Funções Transações'!P73&lt;'Indices PF'!$E$50), P73*'Indices PF'!$J$47,   IF(('Funções Transações'!P73&lt;'Indices PF'!$F$50), P73*'Indices PF'!$K$47, P73*'Indices PF'!$L$47)),    IF((Q73&lt;='Indices PF'!$D$48),    IF(('Funções Transações'!P73&lt;'Indices PF'!$E$50), P73*'Indices PF'!$J$48,    IF(('Funções Transações'!P73&lt;'Indices PF'!$F$50), P73*'Indices PF'!$K$48, P73*'Indices PF'!$L$48)),     IF((Q73&gt;='Indices PF'!$D$49),     IF(('Funções Transações'!P73&lt;'Indices PF'!$E$50), P73*'Indices PF'!$J$49,     IF(('Funções Transações'!P73&lt;'Indices PF'!$F$50), P73*'Indices PF'!$K$49, P73*'Indices PF'!$L$49))))))</f>
        <v/>
      </c>
      <c r="V73" s="230"/>
      <c r="W73" s="231"/>
      <c r="X73" s="231"/>
      <c r="Y73" s="232"/>
      <c r="Z73" s="128"/>
      <c r="AA73" s="88"/>
      <c r="AB73" s="233" t="str">
        <f aca="false">IF(ISBLANK(AA73),"",IF(Z73="YES",(AA73*(SUM(T73:U73))/100),""))</f>
        <v/>
      </c>
      <c r="AC73" s="154"/>
      <c r="AD73" s="126"/>
      <c r="AE73" s="126"/>
      <c r="AF73" s="154"/>
      <c r="AG73" s="154"/>
    </row>
    <row r="74" customFormat="false" ht="24.3" hidden="false" customHeight="true" outlineLevel="0" collapsed="false">
      <c r="A74" s="127"/>
      <c r="B74" s="111"/>
      <c r="C74" s="92"/>
      <c r="D74" s="173"/>
      <c r="E74" s="174"/>
      <c r="F74" s="174"/>
      <c r="G74" s="224"/>
      <c r="H74" s="224"/>
      <c r="I74" s="224"/>
      <c r="J74" s="224"/>
      <c r="K74" s="224"/>
      <c r="L74" s="221"/>
      <c r="M74" s="88"/>
      <c r="N74" s="129"/>
      <c r="O74" s="129"/>
      <c r="P74" s="129"/>
      <c r="Q74" s="88"/>
      <c r="R74" s="235" t="str">
        <f aca="false">IF(AND(ISTEXT(T74),ISTEXT(U74)),"",SUM(T74:U74)*'Indices PF'!$E$54)</f>
        <v/>
      </c>
      <c r="S74" s="227" t="str">
        <f aca="false">IF(OR(ISBLANK(N74),ISBLANK(O74)),"",  IF(M74="EI", IF((O74&lt;='Indices PF'!$D$7),   IF(('Funções Transações'!N74&lt;'Indices PF'!$E$10), 'Indices PF'!$E$7,   IF(('Funções Transações'!N74&lt;'Indices PF'!$F$10), 'Indices PF'!$F$7, 'Indices PF'!$G$7)),    IF((O74&lt;='Indices PF'!$D$8),    IF(('Funções Transações'!N74&lt;'Indices PF'!$E$10), 'Indices PF'!$E$8,    IF(('Funções Transações'!N74&lt;'Indices PF'!$F$10), 'Indices PF'!$F$8, 'Indices PF'!$G$8)),     IF((O74&gt;='Indices PF'!$D$9),     IF(('Funções Transações'!N74&lt;'Indices PF'!$E$10), 'Indices PF'!$E$9,     IF(('Funções Transações'!N74&lt;'Indices PF'!$F$10), 'Indices PF'!$F$9, 'Indices PF'!$G$9))))),   IF(M74="EQ", IF((O74&lt;='Indices PF'!$D$15),   IF(('Funções Transações'!N74&lt;'Indices PF'!$E$18), 'Indices PF'!$E$15,   IF(('Funções Transações'!N74&lt;'Indices PF'!$F$18), 'Indices PF'!$F$15, 'Indices PF'!$G$15)),    IF((O74&lt;='Indices PF'!$D$16),    IF(('Funções Transações'!N74&lt;'Indices PF'!$E$18), 'Indices PF'!$E$16,    IF(('Funções Transações'!N74&lt;'Indices PF'!$F$18), 'Indices PF'!$F$16, 'Indices PF'!$G$16)),     IF((O74&gt;='Indices PF'!$D$17),     IF(('Funções Transações'!N74&lt;'Indices PF'!$E$18), 'Indices PF'!$E$17,     IF(('Funções Transações'!N74&lt;'Indices PF'!$F$18), 'Indices PF'!$F$17, 'Indices PF'!$G$17))))),   IF(M74="EO", IF((O74&lt;='Indices PF'!$D$23),   IF(('Funções Transações'!N74&lt;'Indices PF'!$E$26), 'Indices PF'!$E$23,   IF(('Funções Transações'!N74&lt;'Indices PF'!$F$26), 'Indices PF'!$F$23, 'Indices PF'!$G$23)),    IF((O74&lt;='Indices PF'!$D$24),    IF(('Funções Transações'!N74&lt;'Indices PF'!$E$26), 'Indices PF'!$E$24,    IF(('Funções Transações'!N74&lt;'Indices PF'!$F$26), 'Indices PF'!$F$24, 'Indices PF'!$G$24)),     IF((O74&gt;='Indices PF'!$D$25),     IF(('Funções Transações'!N74&lt;'Indices PF'!$E$26), 'Indices PF'!$E$25,     IF(('Funções Transações'!N74&lt;'Indices PF'!$F$26), 'Indices PF'!$F$25, 'Indices PF'!$G$25)))))))))</f>
        <v/>
      </c>
      <c r="T74" s="228" t="str">
        <f aca="false">IF(OR(ISBLANK(N74),ISBLANK(O74)),"",  IF(M74="EI", IF((O74&lt;='Indices PF'!$D$7),   IF(('Funções Transações'!N74&lt;'Indices PF'!$E$10), N74*'Indices PF'!$J$7,   IF(('Funções Transações'!N74&lt;'Indices PF'!$F$10), N74*'Indices PF'!$K$7, N74*'Indices PF'!$L$7)),    IF((O74&lt;='Indices PF'!$D$8),    IF(('Funções Transações'!N74&lt;'Indices PF'!$E$10), N74*'Indices PF'!$J$8,    IF(('Funções Transações'!N74&lt;'Indices PF'!$F$10), N74*'Indices PF'!$K$8, N74*'Indices PF'!$L$8)),     IF((O74&gt;='Indices PF'!$D$9),     IF(('Funções Transações'!N74&lt;'Indices PF'!$E$10), N74*'Indices PF'!$J$9,     IF(('Funções Transações'!N74&lt;'Indices PF'!$F$10), N74*'Indices PF'!$K$9, N74*'Indices PF'!$L$9))))),   IF(M74="EQ", IF((O74&lt;='Indices PF'!$D$15),   IF(('Funções Transações'!N74&lt;'Indices PF'!$E$18), N74*'Indices PF'!$J$15,   IF(('Funções Transações'!N74&lt;'Indices PF'!$F$18), N74*'Indices PF'!$K$15, N74*'Indices PF'!$L$15)),    IF((O74&lt;='Indices PF'!$D$16),    IF(('Funções Transações'!N74&lt;'Indices PF'!$E$18), N74*'Indices PF'!$J$16,    IF(('Funções Transações'!N74&lt;'Indices PF'!$F$18), N74*'Indices PF'!$K$16, N74*'Indices PF'!$L$16)),     IF((O74&gt;='Indices PF'!$D$17),     IF(('Funções Transações'!N74&lt;'Indices PF'!$E$18), N74*'Indices PF'!$J$17,     IF(('Funções Transações'!N74&lt;'Indices PF'!$F$18), N74*'Indices PF'!$K$17, N74*'Indices PF'!$L$17))))),   IF(M74="EO", IF((O74&lt;='Indices PF'!$D$23),   IF(('Funções Transações'!N74&lt;'Indices PF'!$E$26), N74*'Indices PF'!$J$23,   IF(('Funções Transações'!N74&lt;'Indices PF'!$F$26), N74*'Indices PF'!$K$23, N74*'Indices PF'!$L$23)),    IF((O74&lt;='Indices PF'!$D$24),    IF(('Funções Transações'!N74&lt;'Indices PF'!$E$26), N74*'Indices PF'!$J$24,    IF(('Funções Transações'!N74&lt;'Indices PF'!$F$26), N74*'Indices PF'!$K$24, N74*'Indices PF'!$L$24)),     IF((O74&gt;='Indices PF'!$D$25),     IF(('Funções Transações'!N74&lt;'Indices PF'!$E$26), N74*'Indices PF'!$J$25,     IF(('Funções Transações'!N74&lt;'Indices PF'!$F$26), N74*'Indices PF'!$K$25, N74*'Indices PF'!$L$25)))))))))</f>
        <v/>
      </c>
      <c r="U74" s="229" t="str">
        <f aca="false">IF(OR(ISBLANK(P74),ISBLANK(Q74)),"",  IF((Q74&lt;='Indices PF'!$D$47),   IF(('Funções Transações'!P74&lt;'Indices PF'!$E$50), P74*'Indices PF'!$J$47,   IF(('Funções Transações'!P74&lt;'Indices PF'!$F$50), P74*'Indices PF'!$K$47, P74*'Indices PF'!$L$47)),    IF((Q74&lt;='Indices PF'!$D$48),    IF(('Funções Transações'!P74&lt;'Indices PF'!$E$50), P74*'Indices PF'!$J$48,    IF(('Funções Transações'!P74&lt;'Indices PF'!$F$50), P74*'Indices PF'!$K$48, P74*'Indices PF'!$L$48)),     IF((Q74&gt;='Indices PF'!$D$49),     IF(('Funções Transações'!P74&lt;'Indices PF'!$E$50), P74*'Indices PF'!$J$49,     IF(('Funções Transações'!P74&lt;'Indices PF'!$F$50), P74*'Indices PF'!$K$49, P74*'Indices PF'!$L$49))))))</f>
        <v/>
      </c>
      <c r="V74" s="230"/>
      <c r="W74" s="231"/>
      <c r="X74" s="231"/>
      <c r="Y74" s="232"/>
      <c r="Z74" s="128"/>
      <c r="AA74" s="88"/>
      <c r="AB74" s="233" t="str">
        <f aca="false">IF(ISBLANK(AA74),"",IF(Z74="YES",(AA74*(SUM(T74:U74))/100),""))</f>
        <v/>
      </c>
      <c r="AC74" s="154"/>
      <c r="AD74" s="126"/>
      <c r="AE74" s="126"/>
      <c r="AF74" s="154"/>
      <c r="AG74" s="154"/>
    </row>
    <row r="75" customFormat="false" ht="24.3" hidden="false" customHeight="true" outlineLevel="0" collapsed="false">
      <c r="A75" s="127"/>
      <c r="B75" s="111"/>
      <c r="C75" s="92"/>
      <c r="D75" s="173"/>
      <c r="E75" s="174"/>
      <c r="F75" s="174"/>
      <c r="G75" s="224"/>
      <c r="H75" s="224"/>
      <c r="I75" s="224"/>
      <c r="J75" s="224"/>
      <c r="K75" s="224"/>
      <c r="L75" s="221"/>
      <c r="M75" s="88"/>
      <c r="N75" s="129"/>
      <c r="O75" s="129"/>
      <c r="P75" s="129"/>
      <c r="Q75" s="88"/>
      <c r="R75" s="235" t="str">
        <f aca="false">IF(AND(ISTEXT(T75),ISTEXT(U75)),"",SUM(T75:U75)*'Indices PF'!$E$54)</f>
        <v/>
      </c>
      <c r="S75" s="227" t="str">
        <f aca="false">IF(OR(ISBLANK(N75),ISBLANK(O75)),"",  IF(M75="EI", IF((O75&lt;='Indices PF'!$D$7),   IF(('Funções Transações'!N75&lt;'Indices PF'!$E$10), 'Indices PF'!$E$7,   IF(('Funções Transações'!N75&lt;'Indices PF'!$F$10), 'Indices PF'!$F$7, 'Indices PF'!$G$7)),    IF((O75&lt;='Indices PF'!$D$8),    IF(('Funções Transações'!N75&lt;'Indices PF'!$E$10), 'Indices PF'!$E$8,    IF(('Funções Transações'!N75&lt;'Indices PF'!$F$10), 'Indices PF'!$F$8, 'Indices PF'!$G$8)),     IF((O75&gt;='Indices PF'!$D$9),     IF(('Funções Transações'!N75&lt;'Indices PF'!$E$10), 'Indices PF'!$E$9,     IF(('Funções Transações'!N75&lt;'Indices PF'!$F$10), 'Indices PF'!$F$9, 'Indices PF'!$G$9))))),   IF(M75="EQ", IF((O75&lt;='Indices PF'!$D$15),   IF(('Funções Transações'!N75&lt;'Indices PF'!$E$18), 'Indices PF'!$E$15,   IF(('Funções Transações'!N75&lt;'Indices PF'!$F$18), 'Indices PF'!$F$15, 'Indices PF'!$G$15)),    IF((O75&lt;='Indices PF'!$D$16),    IF(('Funções Transações'!N75&lt;'Indices PF'!$E$18), 'Indices PF'!$E$16,    IF(('Funções Transações'!N75&lt;'Indices PF'!$F$18), 'Indices PF'!$F$16, 'Indices PF'!$G$16)),     IF((O75&gt;='Indices PF'!$D$17),     IF(('Funções Transações'!N75&lt;'Indices PF'!$E$18), 'Indices PF'!$E$17,     IF(('Funções Transações'!N75&lt;'Indices PF'!$F$18), 'Indices PF'!$F$17, 'Indices PF'!$G$17))))),   IF(M75="EO", IF((O75&lt;='Indices PF'!$D$23),   IF(('Funções Transações'!N75&lt;'Indices PF'!$E$26), 'Indices PF'!$E$23,   IF(('Funções Transações'!N75&lt;'Indices PF'!$F$26), 'Indices PF'!$F$23, 'Indices PF'!$G$23)),    IF((O75&lt;='Indices PF'!$D$24),    IF(('Funções Transações'!N75&lt;'Indices PF'!$E$26), 'Indices PF'!$E$24,    IF(('Funções Transações'!N75&lt;'Indices PF'!$F$26), 'Indices PF'!$F$24, 'Indices PF'!$G$24)),     IF((O75&gt;='Indices PF'!$D$25),     IF(('Funções Transações'!N75&lt;'Indices PF'!$E$26), 'Indices PF'!$E$25,     IF(('Funções Transações'!N75&lt;'Indices PF'!$F$26), 'Indices PF'!$F$25, 'Indices PF'!$G$25)))))))))</f>
        <v/>
      </c>
      <c r="T75" s="228" t="str">
        <f aca="false">IF(OR(ISBLANK(N75),ISBLANK(O75)),"",  IF(M75="EI", IF((O75&lt;='Indices PF'!$D$7),   IF(('Funções Transações'!N75&lt;'Indices PF'!$E$10), N75*'Indices PF'!$J$7,   IF(('Funções Transações'!N75&lt;'Indices PF'!$F$10), N75*'Indices PF'!$K$7, N75*'Indices PF'!$L$7)),    IF((O75&lt;='Indices PF'!$D$8),    IF(('Funções Transações'!N75&lt;'Indices PF'!$E$10), N75*'Indices PF'!$J$8,    IF(('Funções Transações'!N75&lt;'Indices PF'!$F$10), N75*'Indices PF'!$K$8, N75*'Indices PF'!$L$8)),     IF((O75&gt;='Indices PF'!$D$9),     IF(('Funções Transações'!N75&lt;'Indices PF'!$E$10), N75*'Indices PF'!$J$9,     IF(('Funções Transações'!N75&lt;'Indices PF'!$F$10), N75*'Indices PF'!$K$9, N75*'Indices PF'!$L$9))))),   IF(M75="EQ", IF((O75&lt;='Indices PF'!$D$15),   IF(('Funções Transações'!N75&lt;'Indices PF'!$E$18), N75*'Indices PF'!$J$15,   IF(('Funções Transações'!N75&lt;'Indices PF'!$F$18), N75*'Indices PF'!$K$15, N75*'Indices PF'!$L$15)),    IF((O75&lt;='Indices PF'!$D$16),    IF(('Funções Transações'!N75&lt;'Indices PF'!$E$18), N75*'Indices PF'!$J$16,    IF(('Funções Transações'!N75&lt;'Indices PF'!$F$18), N75*'Indices PF'!$K$16, N75*'Indices PF'!$L$16)),     IF((O75&gt;='Indices PF'!$D$17),     IF(('Funções Transações'!N75&lt;'Indices PF'!$E$18), N75*'Indices PF'!$J$17,     IF(('Funções Transações'!N75&lt;'Indices PF'!$F$18), N75*'Indices PF'!$K$17, N75*'Indices PF'!$L$17))))),   IF(M75="EO", IF((O75&lt;='Indices PF'!$D$23),   IF(('Funções Transações'!N75&lt;'Indices PF'!$E$26), N75*'Indices PF'!$J$23,   IF(('Funções Transações'!N75&lt;'Indices PF'!$F$26), N75*'Indices PF'!$K$23, N75*'Indices PF'!$L$23)),    IF((O75&lt;='Indices PF'!$D$24),    IF(('Funções Transações'!N75&lt;'Indices PF'!$E$26), N75*'Indices PF'!$J$24,    IF(('Funções Transações'!N75&lt;'Indices PF'!$F$26), N75*'Indices PF'!$K$24, N75*'Indices PF'!$L$24)),     IF((O75&gt;='Indices PF'!$D$25),     IF(('Funções Transações'!N75&lt;'Indices PF'!$E$26), N75*'Indices PF'!$J$25,     IF(('Funções Transações'!N75&lt;'Indices PF'!$F$26), N75*'Indices PF'!$K$25, N75*'Indices PF'!$L$25)))))))))</f>
        <v/>
      </c>
      <c r="U75" s="229" t="str">
        <f aca="false">IF(OR(ISBLANK(P75),ISBLANK(Q75)),"",  IF((Q75&lt;='Indices PF'!$D$47),   IF(('Funções Transações'!P75&lt;'Indices PF'!$E$50), P75*'Indices PF'!$J$47,   IF(('Funções Transações'!P75&lt;'Indices PF'!$F$50), P75*'Indices PF'!$K$47, P75*'Indices PF'!$L$47)),    IF((Q75&lt;='Indices PF'!$D$48),    IF(('Funções Transações'!P75&lt;'Indices PF'!$E$50), P75*'Indices PF'!$J$48,    IF(('Funções Transações'!P75&lt;'Indices PF'!$F$50), P75*'Indices PF'!$K$48, P75*'Indices PF'!$L$48)),     IF((Q75&gt;='Indices PF'!$D$49),     IF(('Funções Transações'!P75&lt;'Indices PF'!$E$50), P75*'Indices PF'!$J$49,     IF(('Funções Transações'!P75&lt;'Indices PF'!$F$50), P75*'Indices PF'!$K$49, P75*'Indices PF'!$L$49))))))</f>
        <v/>
      </c>
      <c r="V75" s="230"/>
      <c r="W75" s="231"/>
      <c r="X75" s="231"/>
      <c r="Y75" s="232"/>
      <c r="Z75" s="128"/>
      <c r="AA75" s="88"/>
      <c r="AB75" s="233" t="str">
        <f aca="false">IF(ISBLANK(AA75),"",IF(Z75="YES",(AA75*(SUM(T75:U75))/100),""))</f>
        <v/>
      </c>
      <c r="AC75" s="154"/>
      <c r="AD75" s="126"/>
      <c r="AE75" s="126"/>
      <c r="AF75" s="154"/>
      <c r="AG75" s="154"/>
    </row>
    <row r="76" customFormat="false" ht="24.3" hidden="false" customHeight="true" outlineLevel="0" collapsed="false">
      <c r="A76" s="127"/>
      <c r="B76" s="111"/>
      <c r="C76" s="92"/>
      <c r="D76" s="173"/>
      <c r="E76" s="174"/>
      <c r="F76" s="174"/>
      <c r="G76" s="224"/>
      <c r="H76" s="224"/>
      <c r="I76" s="224"/>
      <c r="J76" s="224"/>
      <c r="K76" s="224"/>
      <c r="L76" s="221"/>
      <c r="M76" s="88"/>
      <c r="N76" s="129"/>
      <c r="O76" s="129"/>
      <c r="P76" s="129"/>
      <c r="Q76" s="88"/>
      <c r="R76" s="235" t="str">
        <f aca="false">IF(AND(ISTEXT(T76),ISTEXT(U76)),"",SUM(T76:U76)*'Indices PF'!$E$54)</f>
        <v/>
      </c>
      <c r="S76" s="227" t="str">
        <f aca="false">IF(OR(ISBLANK(N76),ISBLANK(O76)),"",  IF(M76="EI", IF((O76&lt;='Indices PF'!$D$7),   IF(('Funções Transações'!N76&lt;'Indices PF'!$E$10), 'Indices PF'!$E$7,   IF(('Funções Transações'!N76&lt;'Indices PF'!$F$10), 'Indices PF'!$F$7, 'Indices PF'!$G$7)),    IF((O76&lt;='Indices PF'!$D$8),    IF(('Funções Transações'!N76&lt;'Indices PF'!$E$10), 'Indices PF'!$E$8,    IF(('Funções Transações'!N76&lt;'Indices PF'!$F$10), 'Indices PF'!$F$8, 'Indices PF'!$G$8)),     IF((O76&gt;='Indices PF'!$D$9),     IF(('Funções Transações'!N76&lt;'Indices PF'!$E$10), 'Indices PF'!$E$9,     IF(('Funções Transações'!N76&lt;'Indices PF'!$F$10), 'Indices PF'!$F$9, 'Indices PF'!$G$9))))),   IF(M76="EQ", IF((O76&lt;='Indices PF'!$D$15),   IF(('Funções Transações'!N76&lt;'Indices PF'!$E$18), 'Indices PF'!$E$15,   IF(('Funções Transações'!N76&lt;'Indices PF'!$F$18), 'Indices PF'!$F$15, 'Indices PF'!$G$15)),    IF((O76&lt;='Indices PF'!$D$16),    IF(('Funções Transações'!N76&lt;'Indices PF'!$E$18), 'Indices PF'!$E$16,    IF(('Funções Transações'!N76&lt;'Indices PF'!$F$18), 'Indices PF'!$F$16, 'Indices PF'!$G$16)),     IF((O76&gt;='Indices PF'!$D$17),     IF(('Funções Transações'!N76&lt;'Indices PF'!$E$18), 'Indices PF'!$E$17,     IF(('Funções Transações'!N76&lt;'Indices PF'!$F$18), 'Indices PF'!$F$17, 'Indices PF'!$G$17))))),   IF(M76="EO", IF((O76&lt;='Indices PF'!$D$23),   IF(('Funções Transações'!N76&lt;'Indices PF'!$E$26), 'Indices PF'!$E$23,   IF(('Funções Transações'!N76&lt;'Indices PF'!$F$26), 'Indices PF'!$F$23, 'Indices PF'!$G$23)),    IF((O76&lt;='Indices PF'!$D$24),    IF(('Funções Transações'!N76&lt;'Indices PF'!$E$26), 'Indices PF'!$E$24,    IF(('Funções Transações'!N76&lt;'Indices PF'!$F$26), 'Indices PF'!$F$24, 'Indices PF'!$G$24)),     IF((O76&gt;='Indices PF'!$D$25),     IF(('Funções Transações'!N76&lt;'Indices PF'!$E$26), 'Indices PF'!$E$25,     IF(('Funções Transações'!N76&lt;'Indices PF'!$F$26), 'Indices PF'!$F$25, 'Indices PF'!$G$25)))))))))</f>
        <v/>
      </c>
      <c r="T76" s="228" t="str">
        <f aca="false">IF(OR(ISBLANK(N76),ISBLANK(O76)),"",  IF(M76="EI", IF((O76&lt;='Indices PF'!$D$7),   IF(('Funções Transações'!N76&lt;'Indices PF'!$E$10), N76*'Indices PF'!$J$7,   IF(('Funções Transações'!N76&lt;'Indices PF'!$F$10), N76*'Indices PF'!$K$7, N76*'Indices PF'!$L$7)),    IF((O76&lt;='Indices PF'!$D$8),    IF(('Funções Transações'!N76&lt;'Indices PF'!$E$10), N76*'Indices PF'!$J$8,    IF(('Funções Transações'!N76&lt;'Indices PF'!$F$10), N76*'Indices PF'!$K$8, N76*'Indices PF'!$L$8)),     IF((O76&gt;='Indices PF'!$D$9),     IF(('Funções Transações'!N76&lt;'Indices PF'!$E$10), N76*'Indices PF'!$J$9,     IF(('Funções Transações'!N76&lt;'Indices PF'!$F$10), N76*'Indices PF'!$K$9, N76*'Indices PF'!$L$9))))),   IF(M76="EQ", IF((O76&lt;='Indices PF'!$D$15),   IF(('Funções Transações'!N76&lt;'Indices PF'!$E$18), N76*'Indices PF'!$J$15,   IF(('Funções Transações'!N76&lt;'Indices PF'!$F$18), N76*'Indices PF'!$K$15, N76*'Indices PF'!$L$15)),    IF((O76&lt;='Indices PF'!$D$16),    IF(('Funções Transações'!N76&lt;'Indices PF'!$E$18), N76*'Indices PF'!$J$16,    IF(('Funções Transações'!N76&lt;'Indices PF'!$F$18), N76*'Indices PF'!$K$16, N76*'Indices PF'!$L$16)),     IF((O76&gt;='Indices PF'!$D$17),     IF(('Funções Transações'!N76&lt;'Indices PF'!$E$18), N76*'Indices PF'!$J$17,     IF(('Funções Transações'!N76&lt;'Indices PF'!$F$18), N76*'Indices PF'!$K$17, N76*'Indices PF'!$L$17))))),   IF(M76="EO", IF((O76&lt;='Indices PF'!$D$23),   IF(('Funções Transações'!N76&lt;'Indices PF'!$E$26), N76*'Indices PF'!$J$23,   IF(('Funções Transações'!N76&lt;'Indices PF'!$F$26), N76*'Indices PF'!$K$23, N76*'Indices PF'!$L$23)),    IF((O76&lt;='Indices PF'!$D$24),    IF(('Funções Transações'!N76&lt;'Indices PF'!$E$26), N76*'Indices PF'!$J$24,    IF(('Funções Transações'!N76&lt;'Indices PF'!$F$26), N76*'Indices PF'!$K$24, N76*'Indices PF'!$L$24)),     IF((O76&gt;='Indices PF'!$D$25),     IF(('Funções Transações'!N76&lt;'Indices PF'!$E$26), N76*'Indices PF'!$J$25,     IF(('Funções Transações'!N76&lt;'Indices PF'!$F$26), N76*'Indices PF'!$K$25, N76*'Indices PF'!$L$25)))))))))</f>
        <v/>
      </c>
      <c r="U76" s="229" t="str">
        <f aca="false">IF(OR(ISBLANK(P76),ISBLANK(Q76)),"",  IF((Q76&lt;='Indices PF'!$D$47),   IF(('Funções Transações'!P76&lt;'Indices PF'!$E$50), P76*'Indices PF'!$J$47,   IF(('Funções Transações'!P76&lt;'Indices PF'!$F$50), P76*'Indices PF'!$K$47, P76*'Indices PF'!$L$47)),    IF((Q76&lt;='Indices PF'!$D$48),    IF(('Funções Transações'!P76&lt;'Indices PF'!$E$50), P76*'Indices PF'!$J$48,    IF(('Funções Transações'!P76&lt;'Indices PF'!$F$50), P76*'Indices PF'!$K$48, P76*'Indices PF'!$L$48)),     IF((Q76&gt;='Indices PF'!$D$49),     IF(('Funções Transações'!P76&lt;'Indices PF'!$E$50), P76*'Indices PF'!$J$49,     IF(('Funções Transações'!P76&lt;'Indices PF'!$F$50), P76*'Indices PF'!$K$49, P76*'Indices PF'!$L$49))))))</f>
        <v/>
      </c>
      <c r="V76" s="230"/>
      <c r="W76" s="231"/>
      <c r="X76" s="231"/>
      <c r="Y76" s="232"/>
      <c r="Z76" s="128"/>
      <c r="AA76" s="88"/>
      <c r="AB76" s="233" t="str">
        <f aca="false">IF(ISBLANK(AA76),"",IF(Z76="YES",(AA76*(SUM(T76:U76))/100),""))</f>
        <v/>
      </c>
      <c r="AC76" s="154"/>
      <c r="AD76" s="126"/>
      <c r="AE76" s="126"/>
      <c r="AF76" s="154"/>
      <c r="AG76" s="154"/>
    </row>
    <row r="77" customFormat="false" ht="24.3" hidden="false" customHeight="true" outlineLevel="0" collapsed="false">
      <c r="A77" s="127"/>
      <c r="B77" s="111"/>
      <c r="C77" s="92"/>
      <c r="D77" s="173"/>
      <c r="E77" s="174"/>
      <c r="F77" s="174"/>
      <c r="G77" s="224"/>
      <c r="H77" s="224"/>
      <c r="I77" s="224"/>
      <c r="J77" s="224"/>
      <c r="K77" s="224"/>
      <c r="L77" s="221"/>
      <c r="M77" s="88"/>
      <c r="N77" s="129"/>
      <c r="O77" s="129"/>
      <c r="P77" s="129"/>
      <c r="Q77" s="88"/>
      <c r="R77" s="235" t="str">
        <f aca="false">IF(AND(ISTEXT(T77),ISTEXT(U77)),"",SUM(T77:U77)*'Indices PF'!$E$54)</f>
        <v/>
      </c>
      <c r="S77" s="227" t="str">
        <f aca="false">IF(OR(ISBLANK(N77),ISBLANK(O77)),"",  IF(M77="EI", IF((O77&lt;='Indices PF'!$D$7),   IF(('Funções Transações'!N77&lt;'Indices PF'!$E$10), 'Indices PF'!$E$7,   IF(('Funções Transações'!N77&lt;'Indices PF'!$F$10), 'Indices PF'!$F$7, 'Indices PF'!$G$7)),    IF((O77&lt;='Indices PF'!$D$8),    IF(('Funções Transações'!N77&lt;'Indices PF'!$E$10), 'Indices PF'!$E$8,    IF(('Funções Transações'!N77&lt;'Indices PF'!$F$10), 'Indices PF'!$F$8, 'Indices PF'!$G$8)),     IF((O77&gt;='Indices PF'!$D$9),     IF(('Funções Transações'!N77&lt;'Indices PF'!$E$10), 'Indices PF'!$E$9,     IF(('Funções Transações'!N77&lt;'Indices PF'!$F$10), 'Indices PF'!$F$9, 'Indices PF'!$G$9))))),   IF(M77="EQ", IF((O77&lt;='Indices PF'!$D$15),   IF(('Funções Transações'!N77&lt;'Indices PF'!$E$18), 'Indices PF'!$E$15,   IF(('Funções Transações'!N77&lt;'Indices PF'!$F$18), 'Indices PF'!$F$15, 'Indices PF'!$G$15)),    IF((O77&lt;='Indices PF'!$D$16),    IF(('Funções Transações'!N77&lt;'Indices PF'!$E$18), 'Indices PF'!$E$16,    IF(('Funções Transações'!N77&lt;'Indices PF'!$F$18), 'Indices PF'!$F$16, 'Indices PF'!$G$16)),     IF((O77&gt;='Indices PF'!$D$17),     IF(('Funções Transações'!N77&lt;'Indices PF'!$E$18), 'Indices PF'!$E$17,     IF(('Funções Transações'!N77&lt;'Indices PF'!$F$18), 'Indices PF'!$F$17, 'Indices PF'!$G$17))))),   IF(M77="EO", IF((O77&lt;='Indices PF'!$D$23),   IF(('Funções Transações'!N77&lt;'Indices PF'!$E$26), 'Indices PF'!$E$23,   IF(('Funções Transações'!N77&lt;'Indices PF'!$F$26), 'Indices PF'!$F$23, 'Indices PF'!$G$23)),    IF((O77&lt;='Indices PF'!$D$24),    IF(('Funções Transações'!N77&lt;'Indices PF'!$E$26), 'Indices PF'!$E$24,    IF(('Funções Transações'!N77&lt;'Indices PF'!$F$26), 'Indices PF'!$F$24, 'Indices PF'!$G$24)),     IF((O77&gt;='Indices PF'!$D$25),     IF(('Funções Transações'!N77&lt;'Indices PF'!$E$26), 'Indices PF'!$E$25,     IF(('Funções Transações'!N77&lt;'Indices PF'!$F$26), 'Indices PF'!$F$25, 'Indices PF'!$G$25)))))))))</f>
        <v/>
      </c>
      <c r="T77" s="228" t="str">
        <f aca="false">IF(OR(ISBLANK(N77),ISBLANK(O77)),"",  IF(M77="EI", IF((O77&lt;='Indices PF'!$D$7),   IF(('Funções Transações'!N77&lt;'Indices PF'!$E$10), N77*'Indices PF'!$J$7,   IF(('Funções Transações'!N77&lt;'Indices PF'!$F$10), N77*'Indices PF'!$K$7, N77*'Indices PF'!$L$7)),    IF((O77&lt;='Indices PF'!$D$8),    IF(('Funções Transações'!N77&lt;'Indices PF'!$E$10), N77*'Indices PF'!$J$8,    IF(('Funções Transações'!N77&lt;'Indices PF'!$F$10), N77*'Indices PF'!$K$8, N77*'Indices PF'!$L$8)),     IF((O77&gt;='Indices PF'!$D$9),     IF(('Funções Transações'!N77&lt;'Indices PF'!$E$10), N77*'Indices PF'!$J$9,     IF(('Funções Transações'!N77&lt;'Indices PF'!$F$10), N77*'Indices PF'!$K$9, N77*'Indices PF'!$L$9))))),   IF(M77="EQ", IF((O77&lt;='Indices PF'!$D$15),   IF(('Funções Transações'!N77&lt;'Indices PF'!$E$18), N77*'Indices PF'!$J$15,   IF(('Funções Transações'!N77&lt;'Indices PF'!$F$18), N77*'Indices PF'!$K$15, N77*'Indices PF'!$L$15)),    IF((O77&lt;='Indices PF'!$D$16),    IF(('Funções Transações'!N77&lt;'Indices PF'!$E$18), N77*'Indices PF'!$J$16,    IF(('Funções Transações'!N77&lt;'Indices PF'!$F$18), N77*'Indices PF'!$K$16, N77*'Indices PF'!$L$16)),     IF((O77&gt;='Indices PF'!$D$17),     IF(('Funções Transações'!N77&lt;'Indices PF'!$E$18), N77*'Indices PF'!$J$17,     IF(('Funções Transações'!N77&lt;'Indices PF'!$F$18), N77*'Indices PF'!$K$17, N77*'Indices PF'!$L$17))))),   IF(M77="EO", IF((O77&lt;='Indices PF'!$D$23),   IF(('Funções Transações'!N77&lt;'Indices PF'!$E$26), N77*'Indices PF'!$J$23,   IF(('Funções Transações'!N77&lt;'Indices PF'!$F$26), N77*'Indices PF'!$K$23, N77*'Indices PF'!$L$23)),    IF((O77&lt;='Indices PF'!$D$24),    IF(('Funções Transações'!N77&lt;'Indices PF'!$E$26), N77*'Indices PF'!$J$24,    IF(('Funções Transações'!N77&lt;'Indices PF'!$F$26), N77*'Indices PF'!$K$24, N77*'Indices PF'!$L$24)),     IF((O77&gt;='Indices PF'!$D$25),     IF(('Funções Transações'!N77&lt;'Indices PF'!$E$26), N77*'Indices PF'!$J$25,     IF(('Funções Transações'!N77&lt;'Indices PF'!$F$26), N77*'Indices PF'!$K$25, N77*'Indices PF'!$L$25)))))))))</f>
        <v/>
      </c>
      <c r="U77" s="229" t="str">
        <f aca="false">IF(OR(ISBLANK(P77),ISBLANK(Q77)),"",  IF((Q77&lt;='Indices PF'!$D$47),   IF(('Funções Transações'!P77&lt;'Indices PF'!$E$50), P77*'Indices PF'!$J$47,   IF(('Funções Transações'!P77&lt;'Indices PF'!$F$50), P77*'Indices PF'!$K$47, P77*'Indices PF'!$L$47)),    IF((Q77&lt;='Indices PF'!$D$48),    IF(('Funções Transações'!P77&lt;'Indices PF'!$E$50), P77*'Indices PF'!$J$48,    IF(('Funções Transações'!P77&lt;'Indices PF'!$F$50), P77*'Indices PF'!$K$48, P77*'Indices PF'!$L$48)),     IF((Q77&gt;='Indices PF'!$D$49),     IF(('Funções Transações'!P77&lt;'Indices PF'!$E$50), P77*'Indices PF'!$J$49,     IF(('Funções Transações'!P77&lt;'Indices PF'!$F$50), P77*'Indices PF'!$K$49, P77*'Indices PF'!$L$49))))))</f>
        <v/>
      </c>
      <c r="V77" s="230"/>
      <c r="W77" s="231"/>
      <c r="X77" s="231"/>
      <c r="Y77" s="232"/>
      <c r="Z77" s="128"/>
      <c r="AA77" s="88"/>
      <c r="AB77" s="233" t="str">
        <f aca="false">IF(ISBLANK(AA77),"",IF(Z77="YES",(AA77*(SUM(T77:U77))/100),""))</f>
        <v/>
      </c>
      <c r="AC77" s="154"/>
      <c r="AD77" s="126"/>
      <c r="AE77" s="126"/>
      <c r="AF77" s="154"/>
      <c r="AG77" s="154"/>
    </row>
    <row r="78" customFormat="false" ht="24.3" hidden="false" customHeight="true" outlineLevel="0" collapsed="false">
      <c r="A78" s="127"/>
      <c r="B78" s="111"/>
      <c r="C78" s="92"/>
      <c r="D78" s="173"/>
      <c r="E78" s="174"/>
      <c r="F78" s="174"/>
      <c r="G78" s="224"/>
      <c r="H78" s="224"/>
      <c r="I78" s="224"/>
      <c r="J78" s="224"/>
      <c r="K78" s="224"/>
      <c r="L78" s="221"/>
      <c r="M78" s="88"/>
      <c r="N78" s="129"/>
      <c r="O78" s="129"/>
      <c r="P78" s="129"/>
      <c r="Q78" s="88"/>
      <c r="R78" s="235" t="str">
        <f aca="false">IF(AND(ISTEXT(T78),ISTEXT(U78)),"",SUM(T78:U78)*'Indices PF'!$E$54)</f>
        <v/>
      </c>
      <c r="S78" s="227" t="str">
        <f aca="false">IF(OR(ISBLANK(N78),ISBLANK(O78)),"",  IF(M78="EI", IF((O78&lt;='Indices PF'!$D$7),   IF(('Funções Transações'!N78&lt;'Indices PF'!$E$10), 'Indices PF'!$E$7,   IF(('Funções Transações'!N78&lt;'Indices PF'!$F$10), 'Indices PF'!$F$7, 'Indices PF'!$G$7)),    IF((O78&lt;='Indices PF'!$D$8),    IF(('Funções Transações'!N78&lt;'Indices PF'!$E$10), 'Indices PF'!$E$8,    IF(('Funções Transações'!N78&lt;'Indices PF'!$F$10), 'Indices PF'!$F$8, 'Indices PF'!$G$8)),     IF((O78&gt;='Indices PF'!$D$9),     IF(('Funções Transações'!N78&lt;'Indices PF'!$E$10), 'Indices PF'!$E$9,     IF(('Funções Transações'!N78&lt;'Indices PF'!$F$10), 'Indices PF'!$F$9, 'Indices PF'!$G$9))))),   IF(M78="EQ", IF((O78&lt;='Indices PF'!$D$15),   IF(('Funções Transações'!N78&lt;'Indices PF'!$E$18), 'Indices PF'!$E$15,   IF(('Funções Transações'!N78&lt;'Indices PF'!$F$18), 'Indices PF'!$F$15, 'Indices PF'!$G$15)),    IF((O78&lt;='Indices PF'!$D$16),    IF(('Funções Transações'!N78&lt;'Indices PF'!$E$18), 'Indices PF'!$E$16,    IF(('Funções Transações'!N78&lt;'Indices PF'!$F$18), 'Indices PF'!$F$16, 'Indices PF'!$G$16)),     IF((O78&gt;='Indices PF'!$D$17),     IF(('Funções Transações'!N78&lt;'Indices PF'!$E$18), 'Indices PF'!$E$17,     IF(('Funções Transações'!N78&lt;'Indices PF'!$F$18), 'Indices PF'!$F$17, 'Indices PF'!$G$17))))),   IF(M78="EO", IF((O78&lt;='Indices PF'!$D$23),   IF(('Funções Transações'!N78&lt;'Indices PF'!$E$26), 'Indices PF'!$E$23,   IF(('Funções Transações'!N78&lt;'Indices PF'!$F$26), 'Indices PF'!$F$23, 'Indices PF'!$G$23)),    IF((O78&lt;='Indices PF'!$D$24),    IF(('Funções Transações'!N78&lt;'Indices PF'!$E$26), 'Indices PF'!$E$24,    IF(('Funções Transações'!N78&lt;'Indices PF'!$F$26), 'Indices PF'!$F$24, 'Indices PF'!$G$24)),     IF((O78&gt;='Indices PF'!$D$25),     IF(('Funções Transações'!N78&lt;'Indices PF'!$E$26), 'Indices PF'!$E$25,     IF(('Funções Transações'!N78&lt;'Indices PF'!$F$26), 'Indices PF'!$F$25, 'Indices PF'!$G$25)))))))))</f>
        <v/>
      </c>
      <c r="T78" s="228" t="str">
        <f aca="false">IF(OR(ISBLANK(N78),ISBLANK(O78)),"",  IF(M78="EI", IF((O78&lt;='Indices PF'!$D$7),   IF(('Funções Transações'!N78&lt;'Indices PF'!$E$10), N78*'Indices PF'!$J$7,   IF(('Funções Transações'!N78&lt;'Indices PF'!$F$10), N78*'Indices PF'!$K$7, N78*'Indices PF'!$L$7)),    IF((O78&lt;='Indices PF'!$D$8),    IF(('Funções Transações'!N78&lt;'Indices PF'!$E$10), N78*'Indices PF'!$J$8,    IF(('Funções Transações'!N78&lt;'Indices PF'!$F$10), N78*'Indices PF'!$K$8, N78*'Indices PF'!$L$8)),     IF((O78&gt;='Indices PF'!$D$9),     IF(('Funções Transações'!N78&lt;'Indices PF'!$E$10), N78*'Indices PF'!$J$9,     IF(('Funções Transações'!N78&lt;'Indices PF'!$F$10), N78*'Indices PF'!$K$9, N78*'Indices PF'!$L$9))))),   IF(M78="EQ", IF((O78&lt;='Indices PF'!$D$15),   IF(('Funções Transações'!N78&lt;'Indices PF'!$E$18), N78*'Indices PF'!$J$15,   IF(('Funções Transações'!N78&lt;'Indices PF'!$F$18), N78*'Indices PF'!$K$15, N78*'Indices PF'!$L$15)),    IF((O78&lt;='Indices PF'!$D$16),    IF(('Funções Transações'!N78&lt;'Indices PF'!$E$18), N78*'Indices PF'!$J$16,    IF(('Funções Transações'!N78&lt;'Indices PF'!$F$18), N78*'Indices PF'!$K$16, N78*'Indices PF'!$L$16)),     IF((O78&gt;='Indices PF'!$D$17),     IF(('Funções Transações'!N78&lt;'Indices PF'!$E$18), N78*'Indices PF'!$J$17,     IF(('Funções Transações'!N78&lt;'Indices PF'!$F$18), N78*'Indices PF'!$K$17, N78*'Indices PF'!$L$17))))),   IF(M78="EO", IF((O78&lt;='Indices PF'!$D$23),   IF(('Funções Transações'!N78&lt;'Indices PF'!$E$26), N78*'Indices PF'!$J$23,   IF(('Funções Transações'!N78&lt;'Indices PF'!$F$26), N78*'Indices PF'!$K$23, N78*'Indices PF'!$L$23)),    IF((O78&lt;='Indices PF'!$D$24),    IF(('Funções Transações'!N78&lt;'Indices PF'!$E$26), N78*'Indices PF'!$J$24,    IF(('Funções Transações'!N78&lt;'Indices PF'!$F$26), N78*'Indices PF'!$K$24, N78*'Indices PF'!$L$24)),     IF((O78&gt;='Indices PF'!$D$25),     IF(('Funções Transações'!N78&lt;'Indices PF'!$E$26), N78*'Indices PF'!$J$25,     IF(('Funções Transações'!N78&lt;'Indices PF'!$F$26), N78*'Indices PF'!$K$25, N78*'Indices PF'!$L$25)))))))))</f>
        <v/>
      </c>
      <c r="U78" s="229" t="str">
        <f aca="false">IF(OR(ISBLANK(P78),ISBLANK(Q78)),"",  IF((Q78&lt;='Indices PF'!$D$47),   IF(('Funções Transações'!P78&lt;'Indices PF'!$E$50), P78*'Indices PF'!$J$47,   IF(('Funções Transações'!P78&lt;'Indices PF'!$F$50), P78*'Indices PF'!$K$47, P78*'Indices PF'!$L$47)),    IF((Q78&lt;='Indices PF'!$D$48),    IF(('Funções Transações'!P78&lt;'Indices PF'!$E$50), P78*'Indices PF'!$J$48,    IF(('Funções Transações'!P78&lt;'Indices PF'!$F$50), P78*'Indices PF'!$K$48, P78*'Indices PF'!$L$48)),     IF((Q78&gt;='Indices PF'!$D$49),     IF(('Funções Transações'!P78&lt;'Indices PF'!$E$50), P78*'Indices PF'!$J$49,     IF(('Funções Transações'!P78&lt;'Indices PF'!$F$50), P78*'Indices PF'!$K$49, P78*'Indices PF'!$L$49))))))</f>
        <v/>
      </c>
      <c r="V78" s="230"/>
      <c r="W78" s="231"/>
      <c r="X78" s="231"/>
      <c r="Y78" s="232"/>
      <c r="Z78" s="128"/>
      <c r="AA78" s="88"/>
      <c r="AB78" s="233" t="str">
        <f aca="false">IF(ISBLANK(AA78),"",IF(Z78="YES",(AA78*(SUM(T78:U78))/100),""))</f>
        <v/>
      </c>
      <c r="AC78" s="154"/>
      <c r="AD78" s="126"/>
      <c r="AE78" s="126"/>
      <c r="AF78" s="154"/>
      <c r="AG78" s="154"/>
    </row>
    <row r="79" customFormat="false" ht="24.3" hidden="false" customHeight="true" outlineLevel="0" collapsed="false">
      <c r="A79" s="127"/>
      <c r="B79" s="111"/>
      <c r="C79" s="92"/>
      <c r="D79" s="173"/>
      <c r="E79" s="174"/>
      <c r="F79" s="174"/>
      <c r="G79" s="224"/>
      <c r="H79" s="224"/>
      <c r="I79" s="224"/>
      <c r="J79" s="224"/>
      <c r="K79" s="224"/>
      <c r="L79" s="221"/>
      <c r="M79" s="88"/>
      <c r="N79" s="129"/>
      <c r="O79" s="129"/>
      <c r="P79" s="129"/>
      <c r="Q79" s="88"/>
      <c r="R79" s="235" t="str">
        <f aca="false">IF(AND(ISTEXT(T79),ISTEXT(U79)),"",SUM(T79:U79)*'Indices PF'!$E$54)</f>
        <v/>
      </c>
      <c r="S79" s="227" t="str">
        <f aca="false">IF(OR(ISBLANK(N79),ISBLANK(O79)),"",  IF(M79="EI", IF((O79&lt;='Indices PF'!$D$7),   IF(('Funções Transações'!N79&lt;'Indices PF'!$E$10), 'Indices PF'!$E$7,   IF(('Funções Transações'!N79&lt;'Indices PF'!$F$10), 'Indices PF'!$F$7, 'Indices PF'!$G$7)),    IF((O79&lt;='Indices PF'!$D$8),    IF(('Funções Transações'!N79&lt;'Indices PF'!$E$10), 'Indices PF'!$E$8,    IF(('Funções Transações'!N79&lt;'Indices PF'!$F$10), 'Indices PF'!$F$8, 'Indices PF'!$G$8)),     IF((O79&gt;='Indices PF'!$D$9),     IF(('Funções Transações'!N79&lt;'Indices PF'!$E$10), 'Indices PF'!$E$9,     IF(('Funções Transações'!N79&lt;'Indices PF'!$F$10), 'Indices PF'!$F$9, 'Indices PF'!$G$9))))),   IF(M79="EQ", IF((O79&lt;='Indices PF'!$D$15),   IF(('Funções Transações'!N79&lt;'Indices PF'!$E$18), 'Indices PF'!$E$15,   IF(('Funções Transações'!N79&lt;'Indices PF'!$F$18), 'Indices PF'!$F$15, 'Indices PF'!$G$15)),    IF((O79&lt;='Indices PF'!$D$16),    IF(('Funções Transações'!N79&lt;'Indices PF'!$E$18), 'Indices PF'!$E$16,    IF(('Funções Transações'!N79&lt;'Indices PF'!$F$18), 'Indices PF'!$F$16, 'Indices PF'!$G$16)),     IF((O79&gt;='Indices PF'!$D$17),     IF(('Funções Transações'!N79&lt;'Indices PF'!$E$18), 'Indices PF'!$E$17,     IF(('Funções Transações'!N79&lt;'Indices PF'!$F$18), 'Indices PF'!$F$17, 'Indices PF'!$G$17))))),   IF(M79="EO", IF((O79&lt;='Indices PF'!$D$23),   IF(('Funções Transações'!N79&lt;'Indices PF'!$E$26), 'Indices PF'!$E$23,   IF(('Funções Transações'!N79&lt;'Indices PF'!$F$26), 'Indices PF'!$F$23, 'Indices PF'!$G$23)),    IF((O79&lt;='Indices PF'!$D$24),    IF(('Funções Transações'!N79&lt;'Indices PF'!$E$26), 'Indices PF'!$E$24,    IF(('Funções Transações'!N79&lt;'Indices PF'!$F$26), 'Indices PF'!$F$24, 'Indices PF'!$G$24)),     IF((O79&gt;='Indices PF'!$D$25),     IF(('Funções Transações'!N79&lt;'Indices PF'!$E$26), 'Indices PF'!$E$25,     IF(('Funções Transações'!N79&lt;'Indices PF'!$F$26), 'Indices PF'!$F$25, 'Indices PF'!$G$25)))))))))</f>
        <v/>
      </c>
      <c r="T79" s="228" t="str">
        <f aca="false">IF(OR(ISBLANK(N79),ISBLANK(O79)),"",  IF(M79="EI", IF((O79&lt;='Indices PF'!$D$7),   IF(('Funções Transações'!N79&lt;'Indices PF'!$E$10), N79*'Indices PF'!$J$7,   IF(('Funções Transações'!N79&lt;'Indices PF'!$F$10), N79*'Indices PF'!$K$7, N79*'Indices PF'!$L$7)),    IF((O79&lt;='Indices PF'!$D$8),    IF(('Funções Transações'!N79&lt;'Indices PF'!$E$10), N79*'Indices PF'!$J$8,    IF(('Funções Transações'!N79&lt;'Indices PF'!$F$10), N79*'Indices PF'!$K$8, N79*'Indices PF'!$L$8)),     IF((O79&gt;='Indices PF'!$D$9),     IF(('Funções Transações'!N79&lt;'Indices PF'!$E$10), N79*'Indices PF'!$J$9,     IF(('Funções Transações'!N79&lt;'Indices PF'!$F$10), N79*'Indices PF'!$K$9, N79*'Indices PF'!$L$9))))),   IF(M79="EQ", IF((O79&lt;='Indices PF'!$D$15),   IF(('Funções Transações'!N79&lt;'Indices PF'!$E$18), N79*'Indices PF'!$J$15,   IF(('Funções Transações'!N79&lt;'Indices PF'!$F$18), N79*'Indices PF'!$K$15, N79*'Indices PF'!$L$15)),    IF((O79&lt;='Indices PF'!$D$16),    IF(('Funções Transações'!N79&lt;'Indices PF'!$E$18), N79*'Indices PF'!$J$16,    IF(('Funções Transações'!N79&lt;'Indices PF'!$F$18), N79*'Indices PF'!$K$16, N79*'Indices PF'!$L$16)),     IF((O79&gt;='Indices PF'!$D$17),     IF(('Funções Transações'!N79&lt;'Indices PF'!$E$18), N79*'Indices PF'!$J$17,     IF(('Funções Transações'!N79&lt;'Indices PF'!$F$18), N79*'Indices PF'!$K$17, N79*'Indices PF'!$L$17))))),   IF(M79="EO", IF((O79&lt;='Indices PF'!$D$23),   IF(('Funções Transações'!N79&lt;'Indices PF'!$E$26), N79*'Indices PF'!$J$23,   IF(('Funções Transações'!N79&lt;'Indices PF'!$F$26), N79*'Indices PF'!$K$23, N79*'Indices PF'!$L$23)),    IF((O79&lt;='Indices PF'!$D$24),    IF(('Funções Transações'!N79&lt;'Indices PF'!$E$26), N79*'Indices PF'!$J$24,    IF(('Funções Transações'!N79&lt;'Indices PF'!$F$26), N79*'Indices PF'!$K$24, N79*'Indices PF'!$L$24)),     IF((O79&gt;='Indices PF'!$D$25),     IF(('Funções Transações'!N79&lt;'Indices PF'!$E$26), N79*'Indices PF'!$J$25,     IF(('Funções Transações'!N79&lt;'Indices PF'!$F$26), N79*'Indices PF'!$K$25, N79*'Indices PF'!$L$25)))))))))</f>
        <v/>
      </c>
      <c r="U79" s="229" t="str">
        <f aca="false">IF(OR(ISBLANK(P79),ISBLANK(Q79)),"",  IF((Q79&lt;='Indices PF'!$D$47),   IF(('Funções Transações'!P79&lt;'Indices PF'!$E$50), P79*'Indices PF'!$J$47,   IF(('Funções Transações'!P79&lt;'Indices PF'!$F$50), P79*'Indices PF'!$K$47, P79*'Indices PF'!$L$47)),    IF((Q79&lt;='Indices PF'!$D$48),    IF(('Funções Transações'!P79&lt;'Indices PF'!$E$50), P79*'Indices PF'!$J$48,    IF(('Funções Transações'!P79&lt;'Indices PF'!$F$50), P79*'Indices PF'!$K$48, P79*'Indices PF'!$L$48)),     IF((Q79&gt;='Indices PF'!$D$49),     IF(('Funções Transações'!P79&lt;'Indices PF'!$E$50), P79*'Indices PF'!$J$49,     IF(('Funções Transações'!P79&lt;'Indices PF'!$F$50), P79*'Indices PF'!$K$49, P79*'Indices PF'!$L$49))))))</f>
        <v/>
      </c>
      <c r="V79" s="230"/>
      <c r="W79" s="231"/>
      <c r="X79" s="231"/>
      <c r="Y79" s="232"/>
      <c r="Z79" s="128"/>
      <c r="AA79" s="88"/>
      <c r="AB79" s="233" t="str">
        <f aca="false">IF(ISBLANK(AA79),"",IF(Z79="YES",(AA79*(SUM(T79:U79))/100),""))</f>
        <v/>
      </c>
      <c r="AC79" s="154"/>
      <c r="AD79" s="126"/>
      <c r="AE79" s="126"/>
      <c r="AF79" s="154"/>
      <c r="AG79" s="154"/>
    </row>
    <row r="80" customFormat="false" ht="24.3" hidden="false" customHeight="true" outlineLevel="0" collapsed="false">
      <c r="A80" s="127"/>
      <c r="B80" s="111"/>
      <c r="C80" s="92"/>
      <c r="D80" s="173"/>
      <c r="E80" s="174"/>
      <c r="F80" s="174"/>
      <c r="G80" s="224"/>
      <c r="H80" s="224"/>
      <c r="I80" s="224"/>
      <c r="J80" s="224"/>
      <c r="K80" s="224"/>
      <c r="L80" s="221"/>
      <c r="M80" s="88"/>
      <c r="N80" s="129"/>
      <c r="O80" s="129"/>
      <c r="P80" s="129"/>
      <c r="Q80" s="88"/>
      <c r="R80" s="235" t="str">
        <f aca="false">IF(AND(ISTEXT(T80),ISTEXT(U80)),"",SUM(T80:U80)*'Indices PF'!$E$54)</f>
        <v/>
      </c>
      <c r="S80" s="227" t="str">
        <f aca="false">IF(OR(ISBLANK(N80),ISBLANK(O80)),"",  IF(M80="EI", IF((O80&lt;='Indices PF'!$D$7),   IF(('Funções Transações'!N80&lt;'Indices PF'!$E$10), 'Indices PF'!$E$7,   IF(('Funções Transações'!N80&lt;'Indices PF'!$F$10), 'Indices PF'!$F$7, 'Indices PF'!$G$7)),    IF((O80&lt;='Indices PF'!$D$8),    IF(('Funções Transações'!N80&lt;'Indices PF'!$E$10), 'Indices PF'!$E$8,    IF(('Funções Transações'!N80&lt;'Indices PF'!$F$10), 'Indices PF'!$F$8, 'Indices PF'!$G$8)),     IF((O80&gt;='Indices PF'!$D$9),     IF(('Funções Transações'!N80&lt;'Indices PF'!$E$10), 'Indices PF'!$E$9,     IF(('Funções Transações'!N80&lt;'Indices PF'!$F$10), 'Indices PF'!$F$9, 'Indices PF'!$G$9))))),   IF(M80="EQ", IF((O80&lt;='Indices PF'!$D$15),   IF(('Funções Transações'!N80&lt;'Indices PF'!$E$18), 'Indices PF'!$E$15,   IF(('Funções Transações'!N80&lt;'Indices PF'!$F$18), 'Indices PF'!$F$15, 'Indices PF'!$G$15)),    IF((O80&lt;='Indices PF'!$D$16),    IF(('Funções Transações'!N80&lt;'Indices PF'!$E$18), 'Indices PF'!$E$16,    IF(('Funções Transações'!N80&lt;'Indices PF'!$F$18), 'Indices PF'!$F$16, 'Indices PF'!$G$16)),     IF((O80&gt;='Indices PF'!$D$17),     IF(('Funções Transações'!N80&lt;'Indices PF'!$E$18), 'Indices PF'!$E$17,     IF(('Funções Transações'!N80&lt;'Indices PF'!$F$18), 'Indices PF'!$F$17, 'Indices PF'!$G$17))))),   IF(M80="EO", IF((O80&lt;='Indices PF'!$D$23),   IF(('Funções Transações'!N80&lt;'Indices PF'!$E$26), 'Indices PF'!$E$23,   IF(('Funções Transações'!N80&lt;'Indices PF'!$F$26), 'Indices PF'!$F$23, 'Indices PF'!$G$23)),    IF((O80&lt;='Indices PF'!$D$24),    IF(('Funções Transações'!N80&lt;'Indices PF'!$E$26), 'Indices PF'!$E$24,    IF(('Funções Transações'!N80&lt;'Indices PF'!$F$26), 'Indices PF'!$F$24, 'Indices PF'!$G$24)),     IF((O80&gt;='Indices PF'!$D$25),     IF(('Funções Transações'!N80&lt;'Indices PF'!$E$26), 'Indices PF'!$E$25,     IF(('Funções Transações'!N80&lt;'Indices PF'!$F$26), 'Indices PF'!$F$25, 'Indices PF'!$G$25)))))))))</f>
        <v/>
      </c>
      <c r="T80" s="228" t="str">
        <f aca="false">IF(OR(ISBLANK(N80),ISBLANK(O80)),"",  IF(M80="EI", IF((O80&lt;='Indices PF'!$D$7),   IF(('Funções Transações'!N80&lt;'Indices PF'!$E$10), N80*'Indices PF'!$J$7,   IF(('Funções Transações'!N80&lt;'Indices PF'!$F$10), N80*'Indices PF'!$K$7, N80*'Indices PF'!$L$7)),    IF((O80&lt;='Indices PF'!$D$8),    IF(('Funções Transações'!N80&lt;'Indices PF'!$E$10), N80*'Indices PF'!$J$8,    IF(('Funções Transações'!N80&lt;'Indices PF'!$F$10), N80*'Indices PF'!$K$8, N80*'Indices PF'!$L$8)),     IF((O80&gt;='Indices PF'!$D$9),     IF(('Funções Transações'!N80&lt;'Indices PF'!$E$10), N80*'Indices PF'!$J$9,     IF(('Funções Transações'!N80&lt;'Indices PF'!$F$10), N80*'Indices PF'!$K$9, N80*'Indices PF'!$L$9))))),   IF(M80="EQ", IF((O80&lt;='Indices PF'!$D$15),   IF(('Funções Transações'!N80&lt;'Indices PF'!$E$18), N80*'Indices PF'!$J$15,   IF(('Funções Transações'!N80&lt;'Indices PF'!$F$18), N80*'Indices PF'!$K$15, N80*'Indices PF'!$L$15)),    IF((O80&lt;='Indices PF'!$D$16),    IF(('Funções Transações'!N80&lt;'Indices PF'!$E$18), N80*'Indices PF'!$J$16,    IF(('Funções Transações'!N80&lt;'Indices PF'!$F$18), N80*'Indices PF'!$K$16, N80*'Indices PF'!$L$16)),     IF((O80&gt;='Indices PF'!$D$17),     IF(('Funções Transações'!N80&lt;'Indices PF'!$E$18), N80*'Indices PF'!$J$17,     IF(('Funções Transações'!N80&lt;'Indices PF'!$F$18), N80*'Indices PF'!$K$17, N80*'Indices PF'!$L$17))))),   IF(M80="EO", IF((O80&lt;='Indices PF'!$D$23),   IF(('Funções Transações'!N80&lt;'Indices PF'!$E$26), N80*'Indices PF'!$J$23,   IF(('Funções Transações'!N80&lt;'Indices PF'!$F$26), N80*'Indices PF'!$K$23, N80*'Indices PF'!$L$23)),    IF((O80&lt;='Indices PF'!$D$24),    IF(('Funções Transações'!N80&lt;'Indices PF'!$E$26), N80*'Indices PF'!$J$24,    IF(('Funções Transações'!N80&lt;'Indices PF'!$F$26), N80*'Indices PF'!$K$24, N80*'Indices PF'!$L$24)),     IF((O80&gt;='Indices PF'!$D$25),     IF(('Funções Transações'!N80&lt;'Indices PF'!$E$26), N80*'Indices PF'!$J$25,     IF(('Funções Transações'!N80&lt;'Indices PF'!$F$26), N80*'Indices PF'!$K$25, N80*'Indices PF'!$L$25)))))))))</f>
        <v/>
      </c>
      <c r="U80" s="229" t="str">
        <f aca="false">IF(OR(ISBLANK(P80),ISBLANK(Q80)),"",  IF((Q80&lt;='Indices PF'!$D$47),   IF(('Funções Transações'!P80&lt;'Indices PF'!$E$50), P80*'Indices PF'!$J$47,   IF(('Funções Transações'!P80&lt;'Indices PF'!$F$50), P80*'Indices PF'!$K$47, P80*'Indices PF'!$L$47)),    IF((Q80&lt;='Indices PF'!$D$48),    IF(('Funções Transações'!P80&lt;'Indices PF'!$E$50), P80*'Indices PF'!$J$48,    IF(('Funções Transações'!P80&lt;'Indices PF'!$F$50), P80*'Indices PF'!$K$48, P80*'Indices PF'!$L$48)),     IF((Q80&gt;='Indices PF'!$D$49),     IF(('Funções Transações'!P80&lt;'Indices PF'!$E$50), P80*'Indices PF'!$J$49,     IF(('Funções Transações'!P80&lt;'Indices PF'!$F$50), P80*'Indices PF'!$K$49, P80*'Indices PF'!$L$49))))))</f>
        <v/>
      </c>
      <c r="V80" s="230"/>
      <c r="W80" s="231"/>
      <c r="X80" s="231"/>
      <c r="Y80" s="232"/>
      <c r="Z80" s="128"/>
      <c r="AA80" s="88"/>
      <c r="AB80" s="233" t="str">
        <f aca="false">IF(ISBLANK(AA80),"",IF(Z80="YES",(AA80*(SUM(T80:U80))/100),""))</f>
        <v/>
      </c>
      <c r="AC80" s="154"/>
      <c r="AD80" s="126"/>
      <c r="AE80" s="126"/>
      <c r="AF80" s="154"/>
      <c r="AG80" s="154"/>
    </row>
    <row r="81" customFormat="false" ht="24.3" hidden="false" customHeight="true" outlineLevel="0" collapsed="false">
      <c r="A81" s="127"/>
      <c r="B81" s="111"/>
      <c r="C81" s="92"/>
      <c r="D81" s="173"/>
      <c r="E81" s="174"/>
      <c r="F81" s="174"/>
      <c r="G81" s="224"/>
      <c r="H81" s="224"/>
      <c r="I81" s="224"/>
      <c r="J81" s="224"/>
      <c r="K81" s="224"/>
      <c r="L81" s="221"/>
      <c r="M81" s="88"/>
      <c r="N81" s="129"/>
      <c r="O81" s="129"/>
      <c r="P81" s="129"/>
      <c r="Q81" s="88"/>
      <c r="R81" s="235" t="str">
        <f aca="false">IF(AND(ISTEXT(T81),ISTEXT(U81)),"",SUM(T81:U81)*'Indices PF'!$E$54)</f>
        <v/>
      </c>
      <c r="S81" s="227" t="str">
        <f aca="false">IF(OR(ISBLANK(N81),ISBLANK(O81)),"",  IF(M81="EI", IF((O81&lt;='Indices PF'!$D$7),   IF(('Funções Transações'!N81&lt;'Indices PF'!$E$10), 'Indices PF'!$E$7,   IF(('Funções Transações'!N81&lt;'Indices PF'!$F$10), 'Indices PF'!$F$7, 'Indices PF'!$G$7)),    IF((O81&lt;='Indices PF'!$D$8),    IF(('Funções Transações'!N81&lt;'Indices PF'!$E$10), 'Indices PF'!$E$8,    IF(('Funções Transações'!N81&lt;'Indices PF'!$F$10), 'Indices PF'!$F$8, 'Indices PF'!$G$8)),     IF((O81&gt;='Indices PF'!$D$9),     IF(('Funções Transações'!N81&lt;'Indices PF'!$E$10), 'Indices PF'!$E$9,     IF(('Funções Transações'!N81&lt;'Indices PF'!$F$10), 'Indices PF'!$F$9, 'Indices PF'!$G$9))))),   IF(M81="EQ", IF((O81&lt;='Indices PF'!$D$15),   IF(('Funções Transações'!N81&lt;'Indices PF'!$E$18), 'Indices PF'!$E$15,   IF(('Funções Transações'!N81&lt;'Indices PF'!$F$18), 'Indices PF'!$F$15, 'Indices PF'!$G$15)),    IF((O81&lt;='Indices PF'!$D$16),    IF(('Funções Transações'!N81&lt;'Indices PF'!$E$18), 'Indices PF'!$E$16,    IF(('Funções Transações'!N81&lt;'Indices PF'!$F$18), 'Indices PF'!$F$16, 'Indices PF'!$G$16)),     IF((O81&gt;='Indices PF'!$D$17),     IF(('Funções Transações'!N81&lt;'Indices PF'!$E$18), 'Indices PF'!$E$17,     IF(('Funções Transações'!N81&lt;'Indices PF'!$F$18), 'Indices PF'!$F$17, 'Indices PF'!$G$17))))),   IF(M81="EO", IF((O81&lt;='Indices PF'!$D$23),   IF(('Funções Transações'!N81&lt;'Indices PF'!$E$26), 'Indices PF'!$E$23,   IF(('Funções Transações'!N81&lt;'Indices PF'!$F$26), 'Indices PF'!$F$23, 'Indices PF'!$G$23)),    IF((O81&lt;='Indices PF'!$D$24),    IF(('Funções Transações'!N81&lt;'Indices PF'!$E$26), 'Indices PF'!$E$24,    IF(('Funções Transações'!N81&lt;'Indices PF'!$F$26), 'Indices PF'!$F$24, 'Indices PF'!$G$24)),     IF((O81&gt;='Indices PF'!$D$25),     IF(('Funções Transações'!N81&lt;'Indices PF'!$E$26), 'Indices PF'!$E$25,     IF(('Funções Transações'!N81&lt;'Indices PF'!$F$26), 'Indices PF'!$F$25, 'Indices PF'!$G$25)))))))))</f>
        <v/>
      </c>
      <c r="T81" s="228" t="str">
        <f aca="false">IF(OR(ISBLANK(N81),ISBLANK(O81)),"",  IF(M81="EI", IF((O81&lt;='Indices PF'!$D$7),   IF(('Funções Transações'!N81&lt;'Indices PF'!$E$10), N81*'Indices PF'!$J$7,   IF(('Funções Transações'!N81&lt;'Indices PF'!$F$10), N81*'Indices PF'!$K$7, N81*'Indices PF'!$L$7)),    IF((O81&lt;='Indices PF'!$D$8),    IF(('Funções Transações'!N81&lt;'Indices PF'!$E$10), N81*'Indices PF'!$J$8,    IF(('Funções Transações'!N81&lt;'Indices PF'!$F$10), N81*'Indices PF'!$K$8, N81*'Indices PF'!$L$8)),     IF((O81&gt;='Indices PF'!$D$9),     IF(('Funções Transações'!N81&lt;'Indices PF'!$E$10), N81*'Indices PF'!$J$9,     IF(('Funções Transações'!N81&lt;'Indices PF'!$F$10), N81*'Indices PF'!$K$9, N81*'Indices PF'!$L$9))))),   IF(M81="EQ", IF((O81&lt;='Indices PF'!$D$15),   IF(('Funções Transações'!N81&lt;'Indices PF'!$E$18), N81*'Indices PF'!$J$15,   IF(('Funções Transações'!N81&lt;'Indices PF'!$F$18), N81*'Indices PF'!$K$15, N81*'Indices PF'!$L$15)),    IF((O81&lt;='Indices PF'!$D$16),    IF(('Funções Transações'!N81&lt;'Indices PF'!$E$18), N81*'Indices PF'!$J$16,    IF(('Funções Transações'!N81&lt;'Indices PF'!$F$18), N81*'Indices PF'!$K$16, N81*'Indices PF'!$L$16)),     IF((O81&gt;='Indices PF'!$D$17),     IF(('Funções Transações'!N81&lt;'Indices PF'!$E$18), N81*'Indices PF'!$J$17,     IF(('Funções Transações'!N81&lt;'Indices PF'!$F$18), N81*'Indices PF'!$K$17, N81*'Indices PF'!$L$17))))),   IF(M81="EO", IF((O81&lt;='Indices PF'!$D$23),   IF(('Funções Transações'!N81&lt;'Indices PF'!$E$26), N81*'Indices PF'!$J$23,   IF(('Funções Transações'!N81&lt;'Indices PF'!$F$26), N81*'Indices PF'!$K$23, N81*'Indices PF'!$L$23)),    IF((O81&lt;='Indices PF'!$D$24),    IF(('Funções Transações'!N81&lt;'Indices PF'!$E$26), N81*'Indices PF'!$J$24,    IF(('Funções Transações'!N81&lt;'Indices PF'!$F$26), N81*'Indices PF'!$K$24, N81*'Indices PF'!$L$24)),     IF((O81&gt;='Indices PF'!$D$25),     IF(('Funções Transações'!N81&lt;'Indices PF'!$E$26), N81*'Indices PF'!$J$25,     IF(('Funções Transações'!N81&lt;'Indices PF'!$F$26), N81*'Indices PF'!$K$25, N81*'Indices PF'!$L$25)))))))))</f>
        <v/>
      </c>
      <c r="U81" s="229" t="str">
        <f aca="false">IF(OR(ISBLANK(P81),ISBLANK(Q81)),"",  IF((Q81&lt;='Indices PF'!$D$47),   IF(('Funções Transações'!P81&lt;'Indices PF'!$E$50), P81*'Indices PF'!$J$47,   IF(('Funções Transações'!P81&lt;'Indices PF'!$F$50), P81*'Indices PF'!$K$47, P81*'Indices PF'!$L$47)),    IF((Q81&lt;='Indices PF'!$D$48),    IF(('Funções Transações'!P81&lt;'Indices PF'!$E$50), P81*'Indices PF'!$J$48,    IF(('Funções Transações'!P81&lt;'Indices PF'!$F$50), P81*'Indices PF'!$K$48, P81*'Indices PF'!$L$48)),     IF((Q81&gt;='Indices PF'!$D$49),     IF(('Funções Transações'!P81&lt;'Indices PF'!$E$50), P81*'Indices PF'!$J$49,     IF(('Funções Transações'!P81&lt;'Indices PF'!$F$50), P81*'Indices PF'!$K$49, P81*'Indices PF'!$L$49))))))</f>
        <v/>
      </c>
      <c r="V81" s="230"/>
      <c r="W81" s="231"/>
      <c r="X81" s="231"/>
      <c r="Y81" s="232"/>
      <c r="Z81" s="128"/>
      <c r="AA81" s="88"/>
      <c r="AB81" s="233" t="str">
        <f aca="false">IF(ISBLANK(AA81),"",IF(Z81="YES",(AA81*(SUM(T81:U81))/100),""))</f>
        <v/>
      </c>
      <c r="AC81" s="154"/>
      <c r="AD81" s="126"/>
      <c r="AE81" s="126"/>
      <c r="AF81" s="154"/>
      <c r="AG81" s="154"/>
    </row>
    <row r="82" customFormat="false" ht="24.3" hidden="false" customHeight="true" outlineLevel="0" collapsed="false">
      <c r="A82" s="127"/>
      <c r="B82" s="111"/>
      <c r="C82" s="92"/>
      <c r="D82" s="173"/>
      <c r="E82" s="174"/>
      <c r="F82" s="174"/>
      <c r="G82" s="224"/>
      <c r="H82" s="224"/>
      <c r="I82" s="224"/>
      <c r="J82" s="224"/>
      <c r="K82" s="224"/>
      <c r="L82" s="221"/>
      <c r="M82" s="88"/>
      <c r="N82" s="129"/>
      <c r="O82" s="129"/>
      <c r="P82" s="129"/>
      <c r="Q82" s="88"/>
      <c r="R82" s="235" t="str">
        <f aca="false">IF(AND(ISTEXT(T82),ISTEXT(U82)),"",SUM(T82:U82)*'Indices PF'!$E$54)</f>
        <v/>
      </c>
      <c r="S82" s="227" t="str">
        <f aca="false">IF(OR(ISBLANK(N82),ISBLANK(O82)),"",  IF(M82="EI", IF((O82&lt;='Indices PF'!$D$7),   IF(('Funções Transações'!N82&lt;'Indices PF'!$E$10), 'Indices PF'!$E$7,   IF(('Funções Transações'!N82&lt;'Indices PF'!$F$10), 'Indices PF'!$F$7, 'Indices PF'!$G$7)),    IF((O82&lt;='Indices PF'!$D$8),    IF(('Funções Transações'!N82&lt;'Indices PF'!$E$10), 'Indices PF'!$E$8,    IF(('Funções Transações'!N82&lt;'Indices PF'!$F$10), 'Indices PF'!$F$8, 'Indices PF'!$G$8)),     IF((O82&gt;='Indices PF'!$D$9),     IF(('Funções Transações'!N82&lt;'Indices PF'!$E$10), 'Indices PF'!$E$9,     IF(('Funções Transações'!N82&lt;'Indices PF'!$F$10), 'Indices PF'!$F$9, 'Indices PF'!$G$9))))),   IF(M82="EQ", IF((O82&lt;='Indices PF'!$D$15),   IF(('Funções Transações'!N82&lt;'Indices PF'!$E$18), 'Indices PF'!$E$15,   IF(('Funções Transações'!N82&lt;'Indices PF'!$F$18), 'Indices PF'!$F$15, 'Indices PF'!$G$15)),    IF((O82&lt;='Indices PF'!$D$16),    IF(('Funções Transações'!N82&lt;'Indices PF'!$E$18), 'Indices PF'!$E$16,    IF(('Funções Transações'!N82&lt;'Indices PF'!$F$18), 'Indices PF'!$F$16, 'Indices PF'!$G$16)),     IF((O82&gt;='Indices PF'!$D$17),     IF(('Funções Transações'!N82&lt;'Indices PF'!$E$18), 'Indices PF'!$E$17,     IF(('Funções Transações'!N82&lt;'Indices PF'!$F$18), 'Indices PF'!$F$17, 'Indices PF'!$G$17))))),   IF(M82="EO", IF((O82&lt;='Indices PF'!$D$23),   IF(('Funções Transações'!N82&lt;'Indices PF'!$E$26), 'Indices PF'!$E$23,   IF(('Funções Transações'!N82&lt;'Indices PF'!$F$26), 'Indices PF'!$F$23, 'Indices PF'!$G$23)),    IF((O82&lt;='Indices PF'!$D$24),    IF(('Funções Transações'!N82&lt;'Indices PF'!$E$26), 'Indices PF'!$E$24,    IF(('Funções Transações'!N82&lt;'Indices PF'!$F$26), 'Indices PF'!$F$24, 'Indices PF'!$G$24)),     IF((O82&gt;='Indices PF'!$D$25),     IF(('Funções Transações'!N82&lt;'Indices PF'!$E$26), 'Indices PF'!$E$25,     IF(('Funções Transações'!N82&lt;'Indices PF'!$F$26), 'Indices PF'!$F$25, 'Indices PF'!$G$25)))))))))</f>
        <v/>
      </c>
      <c r="T82" s="228" t="str">
        <f aca="false">IF(OR(ISBLANK(N82),ISBLANK(O82)),"",  IF(M82="EI", IF((O82&lt;='Indices PF'!$D$7),   IF(('Funções Transações'!N82&lt;'Indices PF'!$E$10), N82*'Indices PF'!$J$7,   IF(('Funções Transações'!N82&lt;'Indices PF'!$F$10), N82*'Indices PF'!$K$7, N82*'Indices PF'!$L$7)),    IF((O82&lt;='Indices PF'!$D$8),    IF(('Funções Transações'!N82&lt;'Indices PF'!$E$10), N82*'Indices PF'!$J$8,    IF(('Funções Transações'!N82&lt;'Indices PF'!$F$10), N82*'Indices PF'!$K$8, N82*'Indices PF'!$L$8)),     IF((O82&gt;='Indices PF'!$D$9),     IF(('Funções Transações'!N82&lt;'Indices PF'!$E$10), N82*'Indices PF'!$J$9,     IF(('Funções Transações'!N82&lt;'Indices PF'!$F$10), N82*'Indices PF'!$K$9, N82*'Indices PF'!$L$9))))),   IF(M82="EQ", IF((O82&lt;='Indices PF'!$D$15),   IF(('Funções Transações'!N82&lt;'Indices PF'!$E$18), N82*'Indices PF'!$J$15,   IF(('Funções Transações'!N82&lt;'Indices PF'!$F$18), N82*'Indices PF'!$K$15, N82*'Indices PF'!$L$15)),    IF((O82&lt;='Indices PF'!$D$16),    IF(('Funções Transações'!N82&lt;'Indices PF'!$E$18), N82*'Indices PF'!$J$16,    IF(('Funções Transações'!N82&lt;'Indices PF'!$F$18), N82*'Indices PF'!$K$16, N82*'Indices PF'!$L$16)),     IF((O82&gt;='Indices PF'!$D$17),     IF(('Funções Transações'!N82&lt;'Indices PF'!$E$18), N82*'Indices PF'!$J$17,     IF(('Funções Transações'!N82&lt;'Indices PF'!$F$18), N82*'Indices PF'!$K$17, N82*'Indices PF'!$L$17))))),   IF(M82="EO", IF((O82&lt;='Indices PF'!$D$23),   IF(('Funções Transações'!N82&lt;'Indices PF'!$E$26), N82*'Indices PF'!$J$23,   IF(('Funções Transações'!N82&lt;'Indices PF'!$F$26), N82*'Indices PF'!$K$23, N82*'Indices PF'!$L$23)),    IF((O82&lt;='Indices PF'!$D$24),    IF(('Funções Transações'!N82&lt;'Indices PF'!$E$26), N82*'Indices PF'!$J$24,    IF(('Funções Transações'!N82&lt;'Indices PF'!$F$26), N82*'Indices PF'!$K$24, N82*'Indices PF'!$L$24)),     IF((O82&gt;='Indices PF'!$D$25),     IF(('Funções Transações'!N82&lt;'Indices PF'!$E$26), N82*'Indices PF'!$J$25,     IF(('Funções Transações'!N82&lt;'Indices PF'!$F$26), N82*'Indices PF'!$K$25, N82*'Indices PF'!$L$25)))))))))</f>
        <v/>
      </c>
      <c r="U82" s="229" t="str">
        <f aca="false">IF(OR(ISBLANK(P82),ISBLANK(Q82)),"",  IF((Q82&lt;='Indices PF'!$D$47),   IF(('Funções Transações'!P82&lt;'Indices PF'!$E$50), P82*'Indices PF'!$J$47,   IF(('Funções Transações'!P82&lt;'Indices PF'!$F$50), P82*'Indices PF'!$K$47, P82*'Indices PF'!$L$47)),    IF((Q82&lt;='Indices PF'!$D$48),    IF(('Funções Transações'!P82&lt;'Indices PF'!$E$50), P82*'Indices PF'!$J$48,    IF(('Funções Transações'!P82&lt;'Indices PF'!$F$50), P82*'Indices PF'!$K$48, P82*'Indices PF'!$L$48)),     IF((Q82&gt;='Indices PF'!$D$49),     IF(('Funções Transações'!P82&lt;'Indices PF'!$E$50), P82*'Indices PF'!$J$49,     IF(('Funções Transações'!P82&lt;'Indices PF'!$F$50), P82*'Indices PF'!$K$49, P82*'Indices PF'!$L$49))))))</f>
        <v/>
      </c>
      <c r="V82" s="230"/>
      <c r="W82" s="231"/>
      <c r="X82" s="231"/>
      <c r="Y82" s="232"/>
      <c r="Z82" s="128"/>
      <c r="AA82" s="88"/>
      <c r="AB82" s="233" t="str">
        <f aca="false">IF(ISBLANK(AA82),"",IF(Z82="YES",(AA82*(SUM(T82:U82))/100),""))</f>
        <v/>
      </c>
      <c r="AC82" s="154"/>
      <c r="AD82" s="126"/>
      <c r="AE82" s="126"/>
      <c r="AF82" s="154"/>
      <c r="AG82" s="154"/>
    </row>
    <row r="83" customFormat="false" ht="24.3" hidden="false" customHeight="true" outlineLevel="0" collapsed="false">
      <c r="A83" s="127"/>
      <c r="B83" s="111"/>
      <c r="C83" s="92"/>
      <c r="D83" s="173"/>
      <c r="E83" s="174"/>
      <c r="F83" s="174"/>
      <c r="G83" s="224"/>
      <c r="H83" s="224"/>
      <c r="I83" s="224"/>
      <c r="J83" s="224"/>
      <c r="K83" s="224"/>
      <c r="L83" s="221"/>
      <c r="M83" s="88"/>
      <c r="N83" s="129"/>
      <c r="O83" s="129"/>
      <c r="P83" s="129"/>
      <c r="Q83" s="88"/>
      <c r="R83" s="235" t="str">
        <f aca="false">IF(AND(ISTEXT(T83),ISTEXT(U83)),"",SUM(T83:U83)*'Indices PF'!$E$54)</f>
        <v/>
      </c>
      <c r="S83" s="227" t="str">
        <f aca="false">IF(OR(ISBLANK(N83),ISBLANK(O83)),"",  IF(M83="EI", IF((O83&lt;='Indices PF'!$D$7),   IF(('Funções Transações'!N83&lt;'Indices PF'!$E$10), 'Indices PF'!$E$7,   IF(('Funções Transações'!N83&lt;'Indices PF'!$F$10), 'Indices PF'!$F$7, 'Indices PF'!$G$7)),    IF((O83&lt;='Indices PF'!$D$8),    IF(('Funções Transações'!N83&lt;'Indices PF'!$E$10), 'Indices PF'!$E$8,    IF(('Funções Transações'!N83&lt;'Indices PF'!$F$10), 'Indices PF'!$F$8, 'Indices PF'!$G$8)),     IF((O83&gt;='Indices PF'!$D$9),     IF(('Funções Transações'!N83&lt;'Indices PF'!$E$10), 'Indices PF'!$E$9,     IF(('Funções Transações'!N83&lt;'Indices PF'!$F$10), 'Indices PF'!$F$9, 'Indices PF'!$G$9))))),   IF(M83="EQ", IF((O83&lt;='Indices PF'!$D$15),   IF(('Funções Transações'!N83&lt;'Indices PF'!$E$18), 'Indices PF'!$E$15,   IF(('Funções Transações'!N83&lt;'Indices PF'!$F$18), 'Indices PF'!$F$15, 'Indices PF'!$G$15)),    IF((O83&lt;='Indices PF'!$D$16),    IF(('Funções Transações'!N83&lt;'Indices PF'!$E$18), 'Indices PF'!$E$16,    IF(('Funções Transações'!N83&lt;'Indices PF'!$F$18), 'Indices PF'!$F$16, 'Indices PF'!$G$16)),     IF((O83&gt;='Indices PF'!$D$17),     IF(('Funções Transações'!N83&lt;'Indices PF'!$E$18), 'Indices PF'!$E$17,     IF(('Funções Transações'!N83&lt;'Indices PF'!$F$18), 'Indices PF'!$F$17, 'Indices PF'!$G$17))))),   IF(M83="EO", IF((O83&lt;='Indices PF'!$D$23),   IF(('Funções Transações'!N83&lt;'Indices PF'!$E$26), 'Indices PF'!$E$23,   IF(('Funções Transações'!N83&lt;'Indices PF'!$F$26), 'Indices PF'!$F$23, 'Indices PF'!$G$23)),    IF((O83&lt;='Indices PF'!$D$24),    IF(('Funções Transações'!N83&lt;'Indices PF'!$E$26), 'Indices PF'!$E$24,    IF(('Funções Transações'!N83&lt;'Indices PF'!$F$26), 'Indices PF'!$F$24, 'Indices PF'!$G$24)),     IF((O83&gt;='Indices PF'!$D$25),     IF(('Funções Transações'!N83&lt;'Indices PF'!$E$26), 'Indices PF'!$E$25,     IF(('Funções Transações'!N83&lt;'Indices PF'!$F$26), 'Indices PF'!$F$25, 'Indices PF'!$G$25)))))))))</f>
        <v/>
      </c>
      <c r="T83" s="228" t="str">
        <f aca="false">IF(OR(ISBLANK(N83),ISBLANK(O83)),"",  IF(M83="EI", IF((O83&lt;='Indices PF'!$D$7),   IF(('Funções Transações'!N83&lt;'Indices PF'!$E$10), N83*'Indices PF'!$J$7,   IF(('Funções Transações'!N83&lt;'Indices PF'!$F$10), N83*'Indices PF'!$K$7, N83*'Indices PF'!$L$7)),    IF((O83&lt;='Indices PF'!$D$8),    IF(('Funções Transações'!N83&lt;'Indices PF'!$E$10), N83*'Indices PF'!$J$8,    IF(('Funções Transações'!N83&lt;'Indices PF'!$F$10), N83*'Indices PF'!$K$8, N83*'Indices PF'!$L$8)),     IF((O83&gt;='Indices PF'!$D$9),     IF(('Funções Transações'!N83&lt;'Indices PF'!$E$10), N83*'Indices PF'!$J$9,     IF(('Funções Transações'!N83&lt;'Indices PF'!$F$10), N83*'Indices PF'!$K$9, N83*'Indices PF'!$L$9))))),   IF(M83="EQ", IF((O83&lt;='Indices PF'!$D$15),   IF(('Funções Transações'!N83&lt;'Indices PF'!$E$18), N83*'Indices PF'!$J$15,   IF(('Funções Transações'!N83&lt;'Indices PF'!$F$18), N83*'Indices PF'!$K$15, N83*'Indices PF'!$L$15)),    IF((O83&lt;='Indices PF'!$D$16),    IF(('Funções Transações'!N83&lt;'Indices PF'!$E$18), N83*'Indices PF'!$J$16,    IF(('Funções Transações'!N83&lt;'Indices PF'!$F$18), N83*'Indices PF'!$K$16, N83*'Indices PF'!$L$16)),     IF((O83&gt;='Indices PF'!$D$17),     IF(('Funções Transações'!N83&lt;'Indices PF'!$E$18), N83*'Indices PF'!$J$17,     IF(('Funções Transações'!N83&lt;'Indices PF'!$F$18), N83*'Indices PF'!$K$17, N83*'Indices PF'!$L$17))))),   IF(M83="EO", IF((O83&lt;='Indices PF'!$D$23),   IF(('Funções Transações'!N83&lt;'Indices PF'!$E$26), N83*'Indices PF'!$J$23,   IF(('Funções Transações'!N83&lt;'Indices PF'!$F$26), N83*'Indices PF'!$K$23, N83*'Indices PF'!$L$23)),    IF((O83&lt;='Indices PF'!$D$24),    IF(('Funções Transações'!N83&lt;'Indices PF'!$E$26), N83*'Indices PF'!$J$24,    IF(('Funções Transações'!N83&lt;'Indices PF'!$F$26), N83*'Indices PF'!$K$24, N83*'Indices PF'!$L$24)),     IF((O83&gt;='Indices PF'!$D$25),     IF(('Funções Transações'!N83&lt;'Indices PF'!$E$26), N83*'Indices PF'!$J$25,     IF(('Funções Transações'!N83&lt;'Indices PF'!$F$26), N83*'Indices PF'!$K$25, N83*'Indices PF'!$L$25)))))))))</f>
        <v/>
      </c>
      <c r="U83" s="229" t="str">
        <f aca="false">IF(OR(ISBLANK(P83),ISBLANK(Q83)),"",  IF((Q83&lt;='Indices PF'!$D$47),   IF(('Funções Transações'!P83&lt;'Indices PF'!$E$50), P83*'Indices PF'!$J$47,   IF(('Funções Transações'!P83&lt;'Indices PF'!$F$50), P83*'Indices PF'!$K$47, P83*'Indices PF'!$L$47)),    IF((Q83&lt;='Indices PF'!$D$48),    IF(('Funções Transações'!P83&lt;'Indices PF'!$E$50), P83*'Indices PF'!$J$48,    IF(('Funções Transações'!P83&lt;'Indices PF'!$F$50), P83*'Indices PF'!$K$48, P83*'Indices PF'!$L$48)),     IF((Q83&gt;='Indices PF'!$D$49),     IF(('Funções Transações'!P83&lt;'Indices PF'!$E$50), P83*'Indices PF'!$J$49,     IF(('Funções Transações'!P83&lt;'Indices PF'!$F$50), P83*'Indices PF'!$K$49, P83*'Indices PF'!$L$49))))))</f>
        <v/>
      </c>
      <c r="V83" s="230"/>
      <c r="W83" s="231"/>
      <c r="X83" s="231"/>
      <c r="Y83" s="232"/>
      <c r="Z83" s="128"/>
      <c r="AA83" s="88"/>
      <c r="AB83" s="233" t="str">
        <f aca="false">IF(ISBLANK(AA83),"",IF(Z83="YES",(AA83*(SUM(T83:U83))/100),""))</f>
        <v/>
      </c>
      <c r="AC83" s="154"/>
      <c r="AD83" s="126"/>
      <c r="AE83" s="126"/>
      <c r="AF83" s="154"/>
      <c r="AG83" s="154"/>
    </row>
    <row r="84" customFormat="false" ht="24.3" hidden="false" customHeight="true" outlineLevel="0" collapsed="false">
      <c r="A84" s="127"/>
      <c r="B84" s="111"/>
      <c r="C84" s="92"/>
      <c r="D84" s="173"/>
      <c r="E84" s="174"/>
      <c r="F84" s="174"/>
      <c r="G84" s="224"/>
      <c r="H84" s="224"/>
      <c r="I84" s="224"/>
      <c r="J84" s="224"/>
      <c r="K84" s="224"/>
      <c r="L84" s="221"/>
      <c r="M84" s="88"/>
      <c r="N84" s="129"/>
      <c r="O84" s="129"/>
      <c r="P84" s="129"/>
      <c r="Q84" s="88"/>
      <c r="R84" s="235" t="str">
        <f aca="false">IF(AND(ISTEXT(T84),ISTEXT(U84)),"",SUM(T84:U84)*'Indices PF'!$E$54)</f>
        <v/>
      </c>
      <c r="S84" s="227" t="str">
        <f aca="false">IF(OR(ISBLANK(N84),ISBLANK(O84)),"",  IF(M84="EI", IF((O84&lt;='Indices PF'!$D$7),   IF(('Funções Transações'!N84&lt;'Indices PF'!$E$10), 'Indices PF'!$E$7,   IF(('Funções Transações'!N84&lt;'Indices PF'!$F$10), 'Indices PF'!$F$7, 'Indices PF'!$G$7)),    IF((O84&lt;='Indices PF'!$D$8),    IF(('Funções Transações'!N84&lt;'Indices PF'!$E$10), 'Indices PF'!$E$8,    IF(('Funções Transações'!N84&lt;'Indices PF'!$F$10), 'Indices PF'!$F$8, 'Indices PF'!$G$8)),     IF((O84&gt;='Indices PF'!$D$9),     IF(('Funções Transações'!N84&lt;'Indices PF'!$E$10), 'Indices PF'!$E$9,     IF(('Funções Transações'!N84&lt;'Indices PF'!$F$10), 'Indices PF'!$F$9, 'Indices PF'!$G$9))))),   IF(M84="EQ", IF((O84&lt;='Indices PF'!$D$15),   IF(('Funções Transações'!N84&lt;'Indices PF'!$E$18), 'Indices PF'!$E$15,   IF(('Funções Transações'!N84&lt;'Indices PF'!$F$18), 'Indices PF'!$F$15, 'Indices PF'!$G$15)),    IF((O84&lt;='Indices PF'!$D$16),    IF(('Funções Transações'!N84&lt;'Indices PF'!$E$18), 'Indices PF'!$E$16,    IF(('Funções Transações'!N84&lt;'Indices PF'!$F$18), 'Indices PF'!$F$16, 'Indices PF'!$G$16)),     IF((O84&gt;='Indices PF'!$D$17),     IF(('Funções Transações'!N84&lt;'Indices PF'!$E$18), 'Indices PF'!$E$17,     IF(('Funções Transações'!N84&lt;'Indices PF'!$F$18), 'Indices PF'!$F$17, 'Indices PF'!$G$17))))),   IF(M84="EO", IF((O84&lt;='Indices PF'!$D$23),   IF(('Funções Transações'!N84&lt;'Indices PF'!$E$26), 'Indices PF'!$E$23,   IF(('Funções Transações'!N84&lt;'Indices PF'!$F$26), 'Indices PF'!$F$23, 'Indices PF'!$G$23)),    IF((O84&lt;='Indices PF'!$D$24),    IF(('Funções Transações'!N84&lt;'Indices PF'!$E$26), 'Indices PF'!$E$24,    IF(('Funções Transações'!N84&lt;'Indices PF'!$F$26), 'Indices PF'!$F$24, 'Indices PF'!$G$24)),     IF((O84&gt;='Indices PF'!$D$25),     IF(('Funções Transações'!N84&lt;'Indices PF'!$E$26), 'Indices PF'!$E$25,     IF(('Funções Transações'!N84&lt;'Indices PF'!$F$26), 'Indices PF'!$F$25, 'Indices PF'!$G$25)))))))))</f>
        <v/>
      </c>
      <c r="T84" s="228" t="str">
        <f aca="false">IF(OR(ISBLANK(N84),ISBLANK(O84)),"",  IF(M84="EI", IF((O84&lt;='Indices PF'!$D$7),   IF(('Funções Transações'!N84&lt;'Indices PF'!$E$10), N84*'Indices PF'!$J$7,   IF(('Funções Transações'!N84&lt;'Indices PF'!$F$10), N84*'Indices PF'!$K$7, N84*'Indices PF'!$L$7)),    IF((O84&lt;='Indices PF'!$D$8),    IF(('Funções Transações'!N84&lt;'Indices PF'!$E$10), N84*'Indices PF'!$J$8,    IF(('Funções Transações'!N84&lt;'Indices PF'!$F$10), N84*'Indices PF'!$K$8, N84*'Indices PF'!$L$8)),     IF((O84&gt;='Indices PF'!$D$9),     IF(('Funções Transações'!N84&lt;'Indices PF'!$E$10), N84*'Indices PF'!$J$9,     IF(('Funções Transações'!N84&lt;'Indices PF'!$F$10), N84*'Indices PF'!$K$9, N84*'Indices PF'!$L$9))))),   IF(M84="EQ", IF((O84&lt;='Indices PF'!$D$15),   IF(('Funções Transações'!N84&lt;'Indices PF'!$E$18), N84*'Indices PF'!$J$15,   IF(('Funções Transações'!N84&lt;'Indices PF'!$F$18), N84*'Indices PF'!$K$15, N84*'Indices PF'!$L$15)),    IF((O84&lt;='Indices PF'!$D$16),    IF(('Funções Transações'!N84&lt;'Indices PF'!$E$18), N84*'Indices PF'!$J$16,    IF(('Funções Transações'!N84&lt;'Indices PF'!$F$18), N84*'Indices PF'!$K$16, N84*'Indices PF'!$L$16)),     IF((O84&gt;='Indices PF'!$D$17),     IF(('Funções Transações'!N84&lt;'Indices PF'!$E$18), N84*'Indices PF'!$J$17,     IF(('Funções Transações'!N84&lt;'Indices PF'!$F$18), N84*'Indices PF'!$K$17, N84*'Indices PF'!$L$17))))),   IF(M84="EO", IF((O84&lt;='Indices PF'!$D$23),   IF(('Funções Transações'!N84&lt;'Indices PF'!$E$26), N84*'Indices PF'!$J$23,   IF(('Funções Transações'!N84&lt;'Indices PF'!$F$26), N84*'Indices PF'!$K$23, N84*'Indices PF'!$L$23)),    IF((O84&lt;='Indices PF'!$D$24),    IF(('Funções Transações'!N84&lt;'Indices PF'!$E$26), N84*'Indices PF'!$J$24,    IF(('Funções Transações'!N84&lt;'Indices PF'!$F$26), N84*'Indices PF'!$K$24, N84*'Indices PF'!$L$24)),     IF((O84&gt;='Indices PF'!$D$25),     IF(('Funções Transações'!N84&lt;'Indices PF'!$E$26), N84*'Indices PF'!$J$25,     IF(('Funções Transações'!N84&lt;'Indices PF'!$F$26), N84*'Indices PF'!$K$25, N84*'Indices PF'!$L$25)))))))))</f>
        <v/>
      </c>
      <c r="U84" s="229" t="str">
        <f aca="false">IF(OR(ISBLANK(P84),ISBLANK(Q84)),"",  IF((Q84&lt;='Indices PF'!$D$47),   IF(('Funções Transações'!P84&lt;'Indices PF'!$E$50), P84*'Indices PF'!$J$47,   IF(('Funções Transações'!P84&lt;'Indices PF'!$F$50), P84*'Indices PF'!$K$47, P84*'Indices PF'!$L$47)),    IF((Q84&lt;='Indices PF'!$D$48),    IF(('Funções Transações'!P84&lt;'Indices PF'!$E$50), P84*'Indices PF'!$J$48,    IF(('Funções Transações'!P84&lt;'Indices PF'!$F$50), P84*'Indices PF'!$K$48, P84*'Indices PF'!$L$48)),     IF((Q84&gt;='Indices PF'!$D$49),     IF(('Funções Transações'!P84&lt;'Indices PF'!$E$50), P84*'Indices PF'!$J$49,     IF(('Funções Transações'!P84&lt;'Indices PF'!$F$50), P84*'Indices PF'!$K$49, P84*'Indices PF'!$L$49))))))</f>
        <v/>
      </c>
      <c r="V84" s="230"/>
      <c r="W84" s="231"/>
      <c r="X84" s="231"/>
      <c r="Y84" s="232"/>
      <c r="Z84" s="128"/>
      <c r="AA84" s="88"/>
      <c r="AB84" s="233" t="str">
        <f aca="false">IF(ISBLANK(AA84),"",IF(Z84="YES",(AA84*(SUM(T84:U84))/100),""))</f>
        <v/>
      </c>
      <c r="AC84" s="154"/>
      <c r="AD84" s="126"/>
      <c r="AE84" s="126"/>
      <c r="AF84" s="154"/>
      <c r="AG84" s="154"/>
    </row>
    <row r="85" customFormat="false" ht="24.3" hidden="false" customHeight="true" outlineLevel="0" collapsed="false">
      <c r="A85" s="127"/>
      <c r="B85" s="111"/>
      <c r="C85" s="92"/>
      <c r="D85" s="173"/>
      <c r="E85" s="174"/>
      <c r="F85" s="174"/>
      <c r="G85" s="224"/>
      <c r="H85" s="224"/>
      <c r="I85" s="224"/>
      <c r="J85" s="224"/>
      <c r="K85" s="224"/>
      <c r="L85" s="221"/>
      <c r="M85" s="88"/>
      <c r="N85" s="129"/>
      <c r="O85" s="129"/>
      <c r="P85" s="129"/>
      <c r="Q85" s="88"/>
      <c r="R85" s="235" t="str">
        <f aca="false">IF(AND(ISTEXT(T85),ISTEXT(U85)),"",SUM(T85:U85)*'Indices PF'!$E$54)</f>
        <v/>
      </c>
      <c r="S85" s="227" t="str">
        <f aca="false">IF(OR(ISBLANK(N85),ISBLANK(O85)),"",  IF(M85="EI", IF((O85&lt;='Indices PF'!$D$7),   IF(('Funções Transações'!N85&lt;'Indices PF'!$E$10), 'Indices PF'!$E$7,   IF(('Funções Transações'!N85&lt;'Indices PF'!$F$10), 'Indices PF'!$F$7, 'Indices PF'!$G$7)),    IF((O85&lt;='Indices PF'!$D$8),    IF(('Funções Transações'!N85&lt;'Indices PF'!$E$10), 'Indices PF'!$E$8,    IF(('Funções Transações'!N85&lt;'Indices PF'!$F$10), 'Indices PF'!$F$8, 'Indices PF'!$G$8)),     IF((O85&gt;='Indices PF'!$D$9),     IF(('Funções Transações'!N85&lt;'Indices PF'!$E$10), 'Indices PF'!$E$9,     IF(('Funções Transações'!N85&lt;'Indices PF'!$F$10), 'Indices PF'!$F$9, 'Indices PF'!$G$9))))),   IF(M85="EQ", IF((O85&lt;='Indices PF'!$D$15),   IF(('Funções Transações'!N85&lt;'Indices PF'!$E$18), 'Indices PF'!$E$15,   IF(('Funções Transações'!N85&lt;'Indices PF'!$F$18), 'Indices PF'!$F$15, 'Indices PF'!$G$15)),    IF((O85&lt;='Indices PF'!$D$16),    IF(('Funções Transações'!N85&lt;'Indices PF'!$E$18), 'Indices PF'!$E$16,    IF(('Funções Transações'!N85&lt;'Indices PF'!$F$18), 'Indices PF'!$F$16, 'Indices PF'!$G$16)),     IF((O85&gt;='Indices PF'!$D$17),     IF(('Funções Transações'!N85&lt;'Indices PF'!$E$18), 'Indices PF'!$E$17,     IF(('Funções Transações'!N85&lt;'Indices PF'!$F$18), 'Indices PF'!$F$17, 'Indices PF'!$G$17))))),   IF(M85="EO", IF((O85&lt;='Indices PF'!$D$23),   IF(('Funções Transações'!N85&lt;'Indices PF'!$E$26), 'Indices PF'!$E$23,   IF(('Funções Transações'!N85&lt;'Indices PF'!$F$26), 'Indices PF'!$F$23, 'Indices PF'!$G$23)),    IF((O85&lt;='Indices PF'!$D$24),    IF(('Funções Transações'!N85&lt;'Indices PF'!$E$26), 'Indices PF'!$E$24,    IF(('Funções Transações'!N85&lt;'Indices PF'!$F$26), 'Indices PF'!$F$24, 'Indices PF'!$G$24)),     IF((O85&gt;='Indices PF'!$D$25),     IF(('Funções Transações'!N85&lt;'Indices PF'!$E$26), 'Indices PF'!$E$25,     IF(('Funções Transações'!N85&lt;'Indices PF'!$F$26), 'Indices PF'!$F$25, 'Indices PF'!$G$25)))))))))</f>
        <v/>
      </c>
      <c r="T85" s="228" t="str">
        <f aca="false">IF(OR(ISBLANK(N85),ISBLANK(O85)),"",  IF(M85="EI", IF((O85&lt;='Indices PF'!$D$7),   IF(('Funções Transações'!N85&lt;'Indices PF'!$E$10), N85*'Indices PF'!$J$7,   IF(('Funções Transações'!N85&lt;'Indices PF'!$F$10), N85*'Indices PF'!$K$7, N85*'Indices PF'!$L$7)),    IF((O85&lt;='Indices PF'!$D$8),    IF(('Funções Transações'!N85&lt;'Indices PF'!$E$10), N85*'Indices PF'!$J$8,    IF(('Funções Transações'!N85&lt;'Indices PF'!$F$10), N85*'Indices PF'!$K$8, N85*'Indices PF'!$L$8)),     IF((O85&gt;='Indices PF'!$D$9),     IF(('Funções Transações'!N85&lt;'Indices PF'!$E$10), N85*'Indices PF'!$J$9,     IF(('Funções Transações'!N85&lt;'Indices PF'!$F$10), N85*'Indices PF'!$K$9, N85*'Indices PF'!$L$9))))),   IF(M85="EQ", IF((O85&lt;='Indices PF'!$D$15),   IF(('Funções Transações'!N85&lt;'Indices PF'!$E$18), N85*'Indices PF'!$J$15,   IF(('Funções Transações'!N85&lt;'Indices PF'!$F$18), N85*'Indices PF'!$K$15, N85*'Indices PF'!$L$15)),    IF((O85&lt;='Indices PF'!$D$16),    IF(('Funções Transações'!N85&lt;'Indices PF'!$E$18), N85*'Indices PF'!$J$16,    IF(('Funções Transações'!N85&lt;'Indices PF'!$F$18), N85*'Indices PF'!$K$16, N85*'Indices PF'!$L$16)),     IF((O85&gt;='Indices PF'!$D$17),     IF(('Funções Transações'!N85&lt;'Indices PF'!$E$18), N85*'Indices PF'!$J$17,     IF(('Funções Transações'!N85&lt;'Indices PF'!$F$18), N85*'Indices PF'!$K$17, N85*'Indices PF'!$L$17))))),   IF(M85="EO", IF((O85&lt;='Indices PF'!$D$23),   IF(('Funções Transações'!N85&lt;'Indices PF'!$E$26), N85*'Indices PF'!$J$23,   IF(('Funções Transações'!N85&lt;'Indices PF'!$F$26), N85*'Indices PF'!$K$23, N85*'Indices PF'!$L$23)),    IF((O85&lt;='Indices PF'!$D$24),    IF(('Funções Transações'!N85&lt;'Indices PF'!$E$26), N85*'Indices PF'!$J$24,    IF(('Funções Transações'!N85&lt;'Indices PF'!$F$26), N85*'Indices PF'!$K$24, N85*'Indices PF'!$L$24)),     IF((O85&gt;='Indices PF'!$D$25),     IF(('Funções Transações'!N85&lt;'Indices PF'!$E$26), N85*'Indices PF'!$J$25,     IF(('Funções Transações'!N85&lt;'Indices PF'!$F$26), N85*'Indices PF'!$K$25, N85*'Indices PF'!$L$25)))))))))</f>
        <v/>
      </c>
      <c r="U85" s="229" t="str">
        <f aca="false">IF(OR(ISBLANK(P85),ISBLANK(Q85)),"",  IF((Q85&lt;='Indices PF'!$D$47),   IF(('Funções Transações'!P85&lt;'Indices PF'!$E$50), P85*'Indices PF'!$J$47,   IF(('Funções Transações'!P85&lt;'Indices PF'!$F$50), P85*'Indices PF'!$K$47, P85*'Indices PF'!$L$47)),    IF((Q85&lt;='Indices PF'!$D$48),    IF(('Funções Transações'!P85&lt;'Indices PF'!$E$50), P85*'Indices PF'!$J$48,    IF(('Funções Transações'!P85&lt;'Indices PF'!$F$50), P85*'Indices PF'!$K$48, P85*'Indices PF'!$L$48)),     IF((Q85&gt;='Indices PF'!$D$49),     IF(('Funções Transações'!P85&lt;'Indices PF'!$E$50), P85*'Indices PF'!$J$49,     IF(('Funções Transações'!P85&lt;'Indices PF'!$F$50), P85*'Indices PF'!$K$49, P85*'Indices PF'!$L$49))))))</f>
        <v/>
      </c>
      <c r="V85" s="230"/>
      <c r="W85" s="231"/>
      <c r="X85" s="231"/>
      <c r="Y85" s="232"/>
      <c r="Z85" s="128"/>
      <c r="AA85" s="88"/>
      <c r="AB85" s="233" t="str">
        <f aca="false">IF(ISBLANK(AA85),"",IF(Z85="YES",(AA85*(SUM(T85:U85))/100),""))</f>
        <v/>
      </c>
      <c r="AC85" s="154"/>
      <c r="AD85" s="126"/>
      <c r="AE85" s="126"/>
      <c r="AF85" s="154"/>
      <c r="AG85" s="154"/>
    </row>
    <row r="86" customFormat="false" ht="24.3" hidden="false" customHeight="true" outlineLevel="0" collapsed="false">
      <c r="A86" s="127"/>
      <c r="B86" s="111"/>
      <c r="C86" s="92"/>
      <c r="D86" s="173"/>
      <c r="E86" s="174"/>
      <c r="F86" s="174"/>
      <c r="G86" s="224"/>
      <c r="H86" s="224"/>
      <c r="I86" s="224"/>
      <c r="J86" s="224"/>
      <c r="K86" s="224"/>
      <c r="L86" s="221"/>
      <c r="M86" s="88"/>
      <c r="N86" s="129"/>
      <c r="O86" s="129"/>
      <c r="P86" s="129"/>
      <c r="Q86" s="88"/>
      <c r="R86" s="235" t="str">
        <f aca="false">IF(AND(ISTEXT(T86),ISTEXT(U86)),"",SUM(T86:U86)*'Indices PF'!$E$54)</f>
        <v/>
      </c>
      <c r="S86" s="227" t="str">
        <f aca="false">IF(OR(ISBLANK(N86),ISBLANK(O86)),"",  IF(M86="EI", IF((O86&lt;='Indices PF'!$D$7),   IF(('Funções Transações'!N86&lt;'Indices PF'!$E$10), 'Indices PF'!$E$7,   IF(('Funções Transações'!N86&lt;'Indices PF'!$F$10), 'Indices PF'!$F$7, 'Indices PF'!$G$7)),    IF((O86&lt;='Indices PF'!$D$8),    IF(('Funções Transações'!N86&lt;'Indices PF'!$E$10), 'Indices PF'!$E$8,    IF(('Funções Transações'!N86&lt;'Indices PF'!$F$10), 'Indices PF'!$F$8, 'Indices PF'!$G$8)),     IF((O86&gt;='Indices PF'!$D$9),     IF(('Funções Transações'!N86&lt;'Indices PF'!$E$10), 'Indices PF'!$E$9,     IF(('Funções Transações'!N86&lt;'Indices PF'!$F$10), 'Indices PF'!$F$9, 'Indices PF'!$G$9))))),   IF(M86="EQ", IF((O86&lt;='Indices PF'!$D$15),   IF(('Funções Transações'!N86&lt;'Indices PF'!$E$18), 'Indices PF'!$E$15,   IF(('Funções Transações'!N86&lt;'Indices PF'!$F$18), 'Indices PF'!$F$15, 'Indices PF'!$G$15)),    IF((O86&lt;='Indices PF'!$D$16),    IF(('Funções Transações'!N86&lt;'Indices PF'!$E$18), 'Indices PF'!$E$16,    IF(('Funções Transações'!N86&lt;'Indices PF'!$F$18), 'Indices PF'!$F$16, 'Indices PF'!$G$16)),     IF((O86&gt;='Indices PF'!$D$17),     IF(('Funções Transações'!N86&lt;'Indices PF'!$E$18), 'Indices PF'!$E$17,     IF(('Funções Transações'!N86&lt;'Indices PF'!$F$18), 'Indices PF'!$F$17, 'Indices PF'!$G$17))))),   IF(M86="EO", IF((O86&lt;='Indices PF'!$D$23),   IF(('Funções Transações'!N86&lt;'Indices PF'!$E$26), 'Indices PF'!$E$23,   IF(('Funções Transações'!N86&lt;'Indices PF'!$F$26), 'Indices PF'!$F$23, 'Indices PF'!$G$23)),    IF((O86&lt;='Indices PF'!$D$24),    IF(('Funções Transações'!N86&lt;'Indices PF'!$E$26), 'Indices PF'!$E$24,    IF(('Funções Transações'!N86&lt;'Indices PF'!$F$26), 'Indices PF'!$F$24, 'Indices PF'!$G$24)),     IF((O86&gt;='Indices PF'!$D$25),     IF(('Funções Transações'!N86&lt;'Indices PF'!$E$26), 'Indices PF'!$E$25,     IF(('Funções Transações'!N86&lt;'Indices PF'!$F$26), 'Indices PF'!$F$25, 'Indices PF'!$G$25)))))))))</f>
        <v/>
      </c>
      <c r="T86" s="228" t="str">
        <f aca="false">IF(OR(ISBLANK(N86),ISBLANK(O86)),"",  IF(M86="EI", IF((O86&lt;='Indices PF'!$D$7),   IF(('Funções Transações'!N86&lt;'Indices PF'!$E$10), N86*'Indices PF'!$J$7,   IF(('Funções Transações'!N86&lt;'Indices PF'!$F$10), N86*'Indices PF'!$K$7, N86*'Indices PF'!$L$7)),    IF((O86&lt;='Indices PF'!$D$8),    IF(('Funções Transações'!N86&lt;'Indices PF'!$E$10), N86*'Indices PF'!$J$8,    IF(('Funções Transações'!N86&lt;'Indices PF'!$F$10), N86*'Indices PF'!$K$8, N86*'Indices PF'!$L$8)),     IF((O86&gt;='Indices PF'!$D$9),     IF(('Funções Transações'!N86&lt;'Indices PF'!$E$10), N86*'Indices PF'!$J$9,     IF(('Funções Transações'!N86&lt;'Indices PF'!$F$10), N86*'Indices PF'!$K$9, N86*'Indices PF'!$L$9))))),   IF(M86="EQ", IF((O86&lt;='Indices PF'!$D$15),   IF(('Funções Transações'!N86&lt;'Indices PF'!$E$18), N86*'Indices PF'!$J$15,   IF(('Funções Transações'!N86&lt;'Indices PF'!$F$18), N86*'Indices PF'!$K$15, N86*'Indices PF'!$L$15)),    IF((O86&lt;='Indices PF'!$D$16),    IF(('Funções Transações'!N86&lt;'Indices PF'!$E$18), N86*'Indices PF'!$J$16,    IF(('Funções Transações'!N86&lt;'Indices PF'!$F$18), N86*'Indices PF'!$K$16, N86*'Indices PF'!$L$16)),     IF((O86&gt;='Indices PF'!$D$17),     IF(('Funções Transações'!N86&lt;'Indices PF'!$E$18), N86*'Indices PF'!$J$17,     IF(('Funções Transações'!N86&lt;'Indices PF'!$F$18), N86*'Indices PF'!$K$17, N86*'Indices PF'!$L$17))))),   IF(M86="EO", IF((O86&lt;='Indices PF'!$D$23),   IF(('Funções Transações'!N86&lt;'Indices PF'!$E$26), N86*'Indices PF'!$J$23,   IF(('Funções Transações'!N86&lt;'Indices PF'!$F$26), N86*'Indices PF'!$K$23, N86*'Indices PF'!$L$23)),    IF((O86&lt;='Indices PF'!$D$24),    IF(('Funções Transações'!N86&lt;'Indices PF'!$E$26), N86*'Indices PF'!$J$24,    IF(('Funções Transações'!N86&lt;'Indices PF'!$F$26), N86*'Indices PF'!$K$24, N86*'Indices PF'!$L$24)),     IF((O86&gt;='Indices PF'!$D$25),     IF(('Funções Transações'!N86&lt;'Indices PF'!$E$26), N86*'Indices PF'!$J$25,     IF(('Funções Transações'!N86&lt;'Indices PF'!$F$26), N86*'Indices PF'!$K$25, N86*'Indices PF'!$L$25)))))))))</f>
        <v/>
      </c>
      <c r="U86" s="229" t="str">
        <f aca="false">IF(OR(ISBLANK(P86),ISBLANK(Q86)),"",  IF((Q86&lt;='Indices PF'!$D$47),   IF(('Funções Transações'!P86&lt;'Indices PF'!$E$50), P86*'Indices PF'!$J$47,   IF(('Funções Transações'!P86&lt;'Indices PF'!$F$50), P86*'Indices PF'!$K$47, P86*'Indices PF'!$L$47)),    IF((Q86&lt;='Indices PF'!$D$48),    IF(('Funções Transações'!P86&lt;'Indices PF'!$E$50), P86*'Indices PF'!$J$48,    IF(('Funções Transações'!P86&lt;'Indices PF'!$F$50), P86*'Indices PF'!$K$48, P86*'Indices PF'!$L$48)),     IF((Q86&gt;='Indices PF'!$D$49),     IF(('Funções Transações'!P86&lt;'Indices PF'!$E$50), P86*'Indices PF'!$J$49,     IF(('Funções Transações'!P86&lt;'Indices PF'!$F$50), P86*'Indices PF'!$K$49, P86*'Indices PF'!$L$49))))))</f>
        <v/>
      </c>
      <c r="V86" s="230"/>
      <c r="W86" s="231"/>
      <c r="X86" s="231"/>
      <c r="Y86" s="232"/>
      <c r="Z86" s="128"/>
      <c r="AA86" s="88"/>
      <c r="AB86" s="233" t="str">
        <f aca="false">IF(ISBLANK(AA86),"",IF(Z86="YES",(AA86*(SUM(T86:U86))/100),""))</f>
        <v/>
      </c>
      <c r="AC86" s="154"/>
      <c r="AD86" s="126"/>
      <c r="AE86" s="126"/>
      <c r="AF86" s="154"/>
      <c r="AG86" s="154"/>
    </row>
    <row r="87" customFormat="false" ht="24.3" hidden="false" customHeight="true" outlineLevel="0" collapsed="false">
      <c r="A87" s="127"/>
      <c r="B87" s="111"/>
      <c r="C87" s="92"/>
      <c r="D87" s="173"/>
      <c r="E87" s="174"/>
      <c r="F87" s="174"/>
      <c r="G87" s="224"/>
      <c r="H87" s="224"/>
      <c r="I87" s="224"/>
      <c r="J87" s="224"/>
      <c r="K87" s="224"/>
      <c r="L87" s="221"/>
      <c r="M87" s="88"/>
      <c r="N87" s="129"/>
      <c r="O87" s="129"/>
      <c r="P87" s="129"/>
      <c r="Q87" s="88"/>
      <c r="R87" s="235" t="str">
        <f aca="false">IF(AND(ISTEXT(T87),ISTEXT(U87)),"",SUM(T87:U87)*'Indices PF'!$E$54)</f>
        <v/>
      </c>
      <c r="S87" s="227" t="str">
        <f aca="false">IF(OR(ISBLANK(N87),ISBLANK(O87)),"",  IF(M87="EI", IF((O87&lt;='Indices PF'!$D$7),   IF(('Funções Transações'!N87&lt;'Indices PF'!$E$10), 'Indices PF'!$E$7,   IF(('Funções Transações'!N87&lt;'Indices PF'!$F$10), 'Indices PF'!$F$7, 'Indices PF'!$G$7)),    IF((O87&lt;='Indices PF'!$D$8),    IF(('Funções Transações'!N87&lt;'Indices PF'!$E$10), 'Indices PF'!$E$8,    IF(('Funções Transações'!N87&lt;'Indices PF'!$F$10), 'Indices PF'!$F$8, 'Indices PF'!$G$8)),     IF((O87&gt;='Indices PF'!$D$9),     IF(('Funções Transações'!N87&lt;'Indices PF'!$E$10), 'Indices PF'!$E$9,     IF(('Funções Transações'!N87&lt;'Indices PF'!$F$10), 'Indices PF'!$F$9, 'Indices PF'!$G$9))))),   IF(M87="EQ", IF((O87&lt;='Indices PF'!$D$15),   IF(('Funções Transações'!N87&lt;'Indices PF'!$E$18), 'Indices PF'!$E$15,   IF(('Funções Transações'!N87&lt;'Indices PF'!$F$18), 'Indices PF'!$F$15, 'Indices PF'!$G$15)),    IF((O87&lt;='Indices PF'!$D$16),    IF(('Funções Transações'!N87&lt;'Indices PF'!$E$18), 'Indices PF'!$E$16,    IF(('Funções Transações'!N87&lt;'Indices PF'!$F$18), 'Indices PF'!$F$16, 'Indices PF'!$G$16)),     IF((O87&gt;='Indices PF'!$D$17),     IF(('Funções Transações'!N87&lt;'Indices PF'!$E$18), 'Indices PF'!$E$17,     IF(('Funções Transações'!N87&lt;'Indices PF'!$F$18), 'Indices PF'!$F$17, 'Indices PF'!$G$17))))),   IF(M87="EO", IF((O87&lt;='Indices PF'!$D$23),   IF(('Funções Transações'!N87&lt;'Indices PF'!$E$26), 'Indices PF'!$E$23,   IF(('Funções Transações'!N87&lt;'Indices PF'!$F$26), 'Indices PF'!$F$23, 'Indices PF'!$G$23)),    IF((O87&lt;='Indices PF'!$D$24),    IF(('Funções Transações'!N87&lt;'Indices PF'!$E$26), 'Indices PF'!$E$24,    IF(('Funções Transações'!N87&lt;'Indices PF'!$F$26), 'Indices PF'!$F$24, 'Indices PF'!$G$24)),     IF((O87&gt;='Indices PF'!$D$25),     IF(('Funções Transações'!N87&lt;'Indices PF'!$E$26), 'Indices PF'!$E$25,     IF(('Funções Transações'!N87&lt;'Indices PF'!$F$26), 'Indices PF'!$F$25, 'Indices PF'!$G$25)))))))))</f>
        <v/>
      </c>
      <c r="T87" s="228" t="str">
        <f aca="false">IF(OR(ISBLANK(N87),ISBLANK(O87)),"",  IF(M87="EI", IF((O87&lt;='Indices PF'!$D$7),   IF(('Funções Transações'!N87&lt;'Indices PF'!$E$10), N87*'Indices PF'!$J$7,   IF(('Funções Transações'!N87&lt;'Indices PF'!$F$10), N87*'Indices PF'!$K$7, N87*'Indices PF'!$L$7)),    IF((O87&lt;='Indices PF'!$D$8),    IF(('Funções Transações'!N87&lt;'Indices PF'!$E$10), N87*'Indices PF'!$J$8,    IF(('Funções Transações'!N87&lt;'Indices PF'!$F$10), N87*'Indices PF'!$K$8, N87*'Indices PF'!$L$8)),     IF((O87&gt;='Indices PF'!$D$9),     IF(('Funções Transações'!N87&lt;'Indices PF'!$E$10), N87*'Indices PF'!$J$9,     IF(('Funções Transações'!N87&lt;'Indices PF'!$F$10), N87*'Indices PF'!$K$9, N87*'Indices PF'!$L$9))))),   IF(M87="EQ", IF((O87&lt;='Indices PF'!$D$15),   IF(('Funções Transações'!N87&lt;'Indices PF'!$E$18), N87*'Indices PF'!$J$15,   IF(('Funções Transações'!N87&lt;'Indices PF'!$F$18), N87*'Indices PF'!$K$15, N87*'Indices PF'!$L$15)),    IF((O87&lt;='Indices PF'!$D$16),    IF(('Funções Transações'!N87&lt;'Indices PF'!$E$18), N87*'Indices PF'!$J$16,    IF(('Funções Transações'!N87&lt;'Indices PF'!$F$18), N87*'Indices PF'!$K$16, N87*'Indices PF'!$L$16)),     IF((O87&gt;='Indices PF'!$D$17),     IF(('Funções Transações'!N87&lt;'Indices PF'!$E$18), N87*'Indices PF'!$J$17,     IF(('Funções Transações'!N87&lt;'Indices PF'!$F$18), N87*'Indices PF'!$K$17, N87*'Indices PF'!$L$17))))),   IF(M87="EO", IF((O87&lt;='Indices PF'!$D$23),   IF(('Funções Transações'!N87&lt;'Indices PF'!$E$26), N87*'Indices PF'!$J$23,   IF(('Funções Transações'!N87&lt;'Indices PF'!$F$26), N87*'Indices PF'!$K$23, N87*'Indices PF'!$L$23)),    IF((O87&lt;='Indices PF'!$D$24),    IF(('Funções Transações'!N87&lt;'Indices PF'!$E$26), N87*'Indices PF'!$J$24,    IF(('Funções Transações'!N87&lt;'Indices PF'!$F$26), N87*'Indices PF'!$K$24, N87*'Indices PF'!$L$24)),     IF((O87&gt;='Indices PF'!$D$25),     IF(('Funções Transações'!N87&lt;'Indices PF'!$E$26), N87*'Indices PF'!$J$25,     IF(('Funções Transações'!N87&lt;'Indices PF'!$F$26), N87*'Indices PF'!$K$25, N87*'Indices PF'!$L$25)))))))))</f>
        <v/>
      </c>
      <c r="U87" s="229" t="str">
        <f aca="false">IF(OR(ISBLANK(P87),ISBLANK(Q87)),"",  IF((Q87&lt;='Indices PF'!$D$47),   IF(('Funções Transações'!P87&lt;'Indices PF'!$E$50), P87*'Indices PF'!$J$47,   IF(('Funções Transações'!P87&lt;'Indices PF'!$F$50), P87*'Indices PF'!$K$47, P87*'Indices PF'!$L$47)),    IF((Q87&lt;='Indices PF'!$D$48),    IF(('Funções Transações'!P87&lt;'Indices PF'!$E$50), P87*'Indices PF'!$J$48,    IF(('Funções Transações'!P87&lt;'Indices PF'!$F$50), P87*'Indices PF'!$K$48, P87*'Indices PF'!$L$48)),     IF((Q87&gt;='Indices PF'!$D$49),     IF(('Funções Transações'!P87&lt;'Indices PF'!$E$50), P87*'Indices PF'!$J$49,     IF(('Funções Transações'!P87&lt;'Indices PF'!$F$50), P87*'Indices PF'!$K$49, P87*'Indices PF'!$L$49))))))</f>
        <v/>
      </c>
      <c r="V87" s="230"/>
      <c r="W87" s="231"/>
      <c r="X87" s="231"/>
      <c r="Y87" s="232"/>
      <c r="Z87" s="128"/>
      <c r="AA87" s="88"/>
      <c r="AB87" s="233" t="str">
        <f aca="false">IF(ISBLANK(AA87),"",IF(Z87="YES",(AA87*(SUM(T87:U87))/100),""))</f>
        <v/>
      </c>
      <c r="AC87" s="154"/>
      <c r="AD87" s="126"/>
      <c r="AE87" s="126"/>
      <c r="AF87" s="154"/>
      <c r="AG87" s="154"/>
    </row>
    <row r="88" customFormat="false" ht="24.3" hidden="false" customHeight="true" outlineLevel="0" collapsed="false">
      <c r="A88" s="127"/>
      <c r="B88" s="111"/>
      <c r="C88" s="92"/>
      <c r="D88" s="173"/>
      <c r="E88" s="174"/>
      <c r="F88" s="174"/>
      <c r="G88" s="224"/>
      <c r="H88" s="224"/>
      <c r="I88" s="224"/>
      <c r="J88" s="224"/>
      <c r="K88" s="224"/>
      <c r="L88" s="221"/>
      <c r="M88" s="88"/>
      <c r="N88" s="129"/>
      <c r="O88" s="129"/>
      <c r="P88" s="129"/>
      <c r="Q88" s="88"/>
      <c r="R88" s="235" t="str">
        <f aca="false">IF(AND(ISTEXT(T88),ISTEXT(U88)),"",SUM(T88:U88)*'Indices PF'!$E$54)</f>
        <v/>
      </c>
      <c r="S88" s="227" t="str">
        <f aca="false">IF(OR(ISBLANK(N88),ISBLANK(O88)),"",  IF(M88="EI", IF((O88&lt;='Indices PF'!$D$7),   IF(('Funções Transações'!N88&lt;'Indices PF'!$E$10), 'Indices PF'!$E$7,   IF(('Funções Transações'!N88&lt;'Indices PF'!$F$10), 'Indices PF'!$F$7, 'Indices PF'!$G$7)),    IF((O88&lt;='Indices PF'!$D$8),    IF(('Funções Transações'!N88&lt;'Indices PF'!$E$10), 'Indices PF'!$E$8,    IF(('Funções Transações'!N88&lt;'Indices PF'!$F$10), 'Indices PF'!$F$8, 'Indices PF'!$G$8)),     IF((O88&gt;='Indices PF'!$D$9),     IF(('Funções Transações'!N88&lt;'Indices PF'!$E$10), 'Indices PF'!$E$9,     IF(('Funções Transações'!N88&lt;'Indices PF'!$F$10), 'Indices PF'!$F$9, 'Indices PF'!$G$9))))),   IF(M88="EQ", IF((O88&lt;='Indices PF'!$D$15),   IF(('Funções Transações'!N88&lt;'Indices PF'!$E$18), 'Indices PF'!$E$15,   IF(('Funções Transações'!N88&lt;'Indices PF'!$F$18), 'Indices PF'!$F$15, 'Indices PF'!$G$15)),    IF((O88&lt;='Indices PF'!$D$16),    IF(('Funções Transações'!N88&lt;'Indices PF'!$E$18), 'Indices PF'!$E$16,    IF(('Funções Transações'!N88&lt;'Indices PF'!$F$18), 'Indices PF'!$F$16, 'Indices PF'!$G$16)),     IF((O88&gt;='Indices PF'!$D$17),     IF(('Funções Transações'!N88&lt;'Indices PF'!$E$18), 'Indices PF'!$E$17,     IF(('Funções Transações'!N88&lt;'Indices PF'!$F$18), 'Indices PF'!$F$17, 'Indices PF'!$G$17))))),   IF(M88="EO", IF((O88&lt;='Indices PF'!$D$23),   IF(('Funções Transações'!N88&lt;'Indices PF'!$E$26), 'Indices PF'!$E$23,   IF(('Funções Transações'!N88&lt;'Indices PF'!$F$26), 'Indices PF'!$F$23, 'Indices PF'!$G$23)),    IF((O88&lt;='Indices PF'!$D$24),    IF(('Funções Transações'!N88&lt;'Indices PF'!$E$26), 'Indices PF'!$E$24,    IF(('Funções Transações'!N88&lt;'Indices PF'!$F$26), 'Indices PF'!$F$24, 'Indices PF'!$G$24)),     IF((O88&gt;='Indices PF'!$D$25),     IF(('Funções Transações'!N88&lt;'Indices PF'!$E$26), 'Indices PF'!$E$25,     IF(('Funções Transações'!N88&lt;'Indices PF'!$F$26), 'Indices PF'!$F$25, 'Indices PF'!$G$25)))))))))</f>
        <v/>
      </c>
      <c r="T88" s="228" t="str">
        <f aca="false">IF(OR(ISBLANK(N88),ISBLANK(O88)),"",  IF(M88="EI", IF((O88&lt;='Indices PF'!$D$7),   IF(('Funções Transações'!N88&lt;'Indices PF'!$E$10), N88*'Indices PF'!$J$7,   IF(('Funções Transações'!N88&lt;'Indices PF'!$F$10), N88*'Indices PF'!$K$7, N88*'Indices PF'!$L$7)),    IF((O88&lt;='Indices PF'!$D$8),    IF(('Funções Transações'!N88&lt;'Indices PF'!$E$10), N88*'Indices PF'!$J$8,    IF(('Funções Transações'!N88&lt;'Indices PF'!$F$10), N88*'Indices PF'!$K$8, N88*'Indices PF'!$L$8)),     IF((O88&gt;='Indices PF'!$D$9),     IF(('Funções Transações'!N88&lt;'Indices PF'!$E$10), N88*'Indices PF'!$J$9,     IF(('Funções Transações'!N88&lt;'Indices PF'!$F$10), N88*'Indices PF'!$K$9, N88*'Indices PF'!$L$9))))),   IF(M88="EQ", IF((O88&lt;='Indices PF'!$D$15),   IF(('Funções Transações'!N88&lt;'Indices PF'!$E$18), N88*'Indices PF'!$J$15,   IF(('Funções Transações'!N88&lt;'Indices PF'!$F$18), N88*'Indices PF'!$K$15, N88*'Indices PF'!$L$15)),    IF((O88&lt;='Indices PF'!$D$16),    IF(('Funções Transações'!N88&lt;'Indices PF'!$E$18), N88*'Indices PF'!$J$16,    IF(('Funções Transações'!N88&lt;'Indices PF'!$F$18), N88*'Indices PF'!$K$16, N88*'Indices PF'!$L$16)),     IF((O88&gt;='Indices PF'!$D$17),     IF(('Funções Transações'!N88&lt;'Indices PF'!$E$18), N88*'Indices PF'!$J$17,     IF(('Funções Transações'!N88&lt;'Indices PF'!$F$18), N88*'Indices PF'!$K$17, N88*'Indices PF'!$L$17))))),   IF(M88="EO", IF((O88&lt;='Indices PF'!$D$23),   IF(('Funções Transações'!N88&lt;'Indices PF'!$E$26), N88*'Indices PF'!$J$23,   IF(('Funções Transações'!N88&lt;'Indices PF'!$F$26), N88*'Indices PF'!$K$23, N88*'Indices PF'!$L$23)),    IF((O88&lt;='Indices PF'!$D$24),    IF(('Funções Transações'!N88&lt;'Indices PF'!$E$26), N88*'Indices PF'!$J$24,    IF(('Funções Transações'!N88&lt;'Indices PF'!$F$26), N88*'Indices PF'!$K$24, N88*'Indices PF'!$L$24)),     IF((O88&gt;='Indices PF'!$D$25),     IF(('Funções Transações'!N88&lt;'Indices PF'!$E$26), N88*'Indices PF'!$J$25,     IF(('Funções Transações'!N88&lt;'Indices PF'!$F$26), N88*'Indices PF'!$K$25, N88*'Indices PF'!$L$25)))))))))</f>
        <v/>
      </c>
      <c r="U88" s="229" t="str">
        <f aca="false">IF(OR(ISBLANK(P88),ISBLANK(Q88)),"",  IF((Q88&lt;='Indices PF'!$D$47),   IF(('Funções Transações'!P88&lt;'Indices PF'!$E$50), P88*'Indices PF'!$J$47,   IF(('Funções Transações'!P88&lt;'Indices PF'!$F$50), P88*'Indices PF'!$K$47, P88*'Indices PF'!$L$47)),    IF((Q88&lt;='Indices PF'!$D$48),    IF(('Funções Transações'!P88&lt;'Indices PF'!$E$50), P88*'Indices PF'!$J$48,    IF(('Funções Transações'!P88&lt;'Indices PF'!$F$50), P88*'Indices PF'!$K$48, P88*'Indices PF'!$L$48)),     IF((Q88&gt;='Indices PF'!$D$49),     IF(('Funções Transações'!P88&lt;'Indices PF'!$E$50), P88*'Indices PF'!$J$49,     IF(('Funções Transações'!P88&lt;'Indices PF'!$F$50), P88*'Indices PF'!$K$49, P88*'Indices PF'!$L$49))))))</f>
        <v/>
      </c>
      <c r="V88" s="230"/>
      <c r="W88" s="231"/>
      <c r="X88" s="231"/>
      <c r="Y88" s="232"/>
      <c r="Z88" s="128"/>
      <c r="AA88" s="88"/>
      <c r="AB88" s="233" t="str">
        <f aca="false">IF(ISBLANK(AA88),"",IF(Z88="YES",(AA88*(SUM(T88:U88))/100),""))</f>
        <v/>
      </c>
      <c r="AC88" s="154"/>
      <c r="AD88" s="126"/>
      <c r="AE88" s="126"/>
      <c r="AF88" s="154"/>
      <c r="AG88" s="154"/>
    </row>
    <row r="89" customFormat="false" ht="24.3" hidden="false" customHeight="true" outlineLevel="0" collapsed="false">
      <c r="A89" s="127"/>
      <c r="B89" s="111"/>
      <c r="C89" s="92"/>
      <c r="D89" s="173"/>
      <c r="E89" s="174"/>
      <c r="F89" s="174"/>
      <c r="G89" s="224"/>
      <c r="H89" s="224"/>
      <c r="I89" s="224"/>
      <c r="J89" s="224"/>
      <c r="K89" s="224"/>
      <c r="L89" s="221"/>
      <c r="M89" s="88"/>
      <c r="N89" s="129"/>
      <c r="O89" s="129"/>
      <c r="P89" s="129"/>
      <c r="Q89" s="88"/>
      <c r="R89" s="235" t="str">
        <f aca="false">IF(AND(ISTEXT(T89),ISTEXT(U89)),"",SUM(T89:U89)*'Indices PF'!$E$54)</f>
        <v/>
      </c>
      <c r="S89" s="227" t="str">
        <f aca="false">IF(OR(ISBLANK(N89),ISBLANK(O89)),"",  IF(M89="EI", IF((O89&lt;='Indices PF'!$D$7),   IF(('Funções Transações'!N89&lt;'Indices PF'!$E$10), 'Indices PF'!$E$7,   IF(('Funções Transações'!N89&lt;'Indices PF'!$F$10), 'Indices PF'!$F$7, 'Indices PF'!$G$7)),    IF((O89&lt;='Indices PF'!$D$8),    IF(('Funções Transações'!N89&lt;'Indices PF'!$E$10), 'Indices PF'!$E$8,    IF(('Funções Transações'!N89&lt;'Indices PF'!$F$10), 'Indices PF'!$F$8, 'Indices PF'!$G$8)),     IF((O89&gt;='Indices PF'!$D$9),     IF(('Funções Transações'!N89&lt;'Indices PF'!$E$10), 'Indices PF'!$E$9,     IF(('Funções Transações'!N89&lt;'Indices PF'!$F$10), 'Indices PF'!$F$9, 'Indices PF'!$G$9))))),   IF(M89="EQ", IF((O89&lt;='Indices PF'!$D$15),   IF(('Funções Transações'!N89&lt;'Indices PF'!$E$18), 'Indices PF'!$E$15,   IF(('Funções Transações'!N89&lt;'Indices PF'!$F$18), 'Indices PF'!$F$15, 'Indices PF'!$G$15)),    IF((O89&lt;='Indices PF'!$D$16),    IF(('Funções Transações'!N89&lt;'Indices PF'!$E$18), 'Indices PF'!$E$16,    IF(('Funções Transações'!N89&lt;'Indices PF'!$F$18), 'Indices PF'!$F$16, 'Indices PF'!$G$16)),     IF((O89&gt;='Indices PF'!$D$17),     IF(('Funções Transações'!N89&lt;'Indices PF'!$E$18), 'Indices PF'!$E$17,     IF(('Funções Transações'!N89&lt;'Indices PF'!$F$18), 'Indices PF'!$F$17, 'Indices PF'!$G$17))))),   IF(M89="EO", IF((O89&lt;='Indices PF'!$D$23),   IF(('Funções Transações'!N89&lt;'Indices PF'!$E$26), 'Indices PF'!$E$23,   IF(('Funções Transações'!N89&lt;'Indices PF'!$F$26), 'Indices PF'!$F$23, 'Indices PF'!$G$23)),    IF((O89&lt;='Indices PF'!$D$24),    IF(('Funções Transações'!N89&lt;'Indices PF'!$E$26), 'Indices PF'!$E$24,    IF(('Funções Transações'!N89&lt;'Indices PF'!$F$26), 'Indices PF'!$F$24, 'Indices PF'!$G$24)),     IF((O89&gt;='Indices PF'!$D$25),     IF(('Funções Transações'!N89&lt;'Indices PF'!$E$26), 'Indices PF'!$E$25,     IF(('Funções Transações'!N89&lt;'Indices PF'!$F$26), 'Indices PF'!$F$25, 'Indices PF'!$G$25)))))))))</f>
        <v/>
      </c>
      <c r="T89" s="228" t="str">
        <f aca="false">IF(OR(ISBLANK(N89),ISBLANK(O89)),"",  IF(M89="EI", IF((O89&lt;='Indices PF'!$D$7),   IF(('Funções Transações'!N89&lt;'Indices PF'!$E$10), N89*'Indices PF'!$J$7,   IF(('Funções Transações'!N89&lt;'Indices PF'!$F$10), N89*'Indices PF'!$K$7, N89*'Indices PF'!$L$7)),    IF((O89&lt;='Indices PF'!$D$8),    IF(('Funções Transações'!N89&lt;'Indices PF'!$E$10), N89*'Indices PF'!$J$8,    IF(('Funções Transações'!N89&lt;'Indices PF'!$F$10), N89*'Indices PF'!$K$8, N89*'Indices PF'!$L$8)),     IF((O89&gt;='Indices PF'!$D$9),     IF(('Funções Transações'!N89&lt;'Indices PF'!$E$10), N89*'Indices PF'!$J$9,     IF(('Funções Transações'!N89&lt;'Indices PF'!$F$10), N89*'Indices PF'!$K$9, N89*'Indices PF'!$L$9))))),   IF(M89="EQ", IF((O89&lt;='Indices PF'!$D$15),   IF(('Funções Transações'!N89&lt;'Indices PF'!$E$18), N89*'Indices PF'!$J$15,   IF(('Funções Transações'!N89&lt;'Indices PF'!$F$18), N89*'Indices PF'!$K$15, N89*'Indices PF'!$L$15)),    IF((O89&lt;='Indices PF'!$D$16),    IF(('Funções Transações'!N89&lt;'Indices PF'!$E$18), N89*'Indices PF'!$J$16,    IF(('Funções Transações'!N89&lt;'Indices PF'!$F$18), N89*'Indices PF'!$K$16, N89*'Indices PF'!$L$16)),     IF((O89&gt;='Indices PF'!$D$17),     IF(('Funções Transações'!N89&lt;'Indices PF'!$E$18), N89*'Indices PF'!$J$17,     IF(('Funções Transações'!N89&lt;'Indices PF'!$F$18), N89*'Indices PF'!$K$17, N89*'Indices PF'!$L$17))))),   IF(M89="EO", IF((O89&lt;='Indices PF'!$D$23),   IF(('Funções Transações'!N89&lt;'Indices PF'!$E$26), N89*'Indices PF'!$J$23,   IF(('Funções Transações'!N89&lt;'Indices PF'!$F$26), N89*'Indices PF'!$K$23, N89*'Indices PF'!$L$23)),    IF((O89&lt;='Indices PF'!$D$24),    IF(('Funções Transações'!N89&lt;'Indices PF'!$E$26), N89*'Indices PF'!$J$24,    IF(('Funções Transações'!N89&lt;'Indices PF'!$F$26), N89*'Indices PF'!$K$24, N89*'Indices PF'!$L$24)),     IF((O89&gt;='Indices PF'!$D$25),     IF(('Funções Transações'!N89&lt;'Indices PF'!$E$26), N89*'Indices PF'!$J$25,     IF(('Funções Transações'!N89&lt;'Indices PF'!$F$26), N89*'Indices PF'!$K$25, N89*'Indices PF'!$L$25)))))))))</f>
        <v/>
      </c>
      <c r="U89" s="229" t="str">
        <f aca="false">IF(OR(ISBLANK(P89),ISBLANK(Q89)),"",  IF((Q89&lt;='Indices PF'!$D$47),   IF(('Funções Transações'!P89&lt;'Indices PF'!$E$50), P89*'Indices PF'!$J$47,   IF(('Funções Transações'!P89&lt;'Indices PF'!$F$50), P89*'Indices PF'!$K$47, P89*'Indices PF'!$L$47)),    IF((Q89&lt;='Indices PF'!$D$48),    IF(('Funções Transações'!P89&lt;'Indices PF'!$E$50), P89*'Indices PF'!$J$48,    IF(('Funções Transações'!P89&lt;'Indices PF'!$F$50), P89*'Indices PF'!$K$48, P89*'Indices PF'!$L$48)),     IF((Q89&gt;='Indices PF'!$D$49),     IF(('Funções Transações'!P89&lt;'Indices PF'!$E$50), P89*'Indices PF'!$J$49,     IF(('Funções Transações'!P89&lt;'Indices PF'!$F$50), P89*'Indices PF'!$K$49, P89*'Indices PF'!$L$49))))))</f>
        <v/>
      </c>
      <c r="V89" s="230"/>
      <c r="W89" s="231"/>
      <c r="X89" s="231"/>
      <c r="Y89" s="232"/>
      <c r="Z89" s="128"/>
      <c r="AA89" s="88"/>
      <c r="AB89" s="233" t="str">
        <f aca="false">IF(ISBLANK(AA89),"",IF(Z89="YES",(AA89*(SUM(T89:U89))/100),""))</f>
        <v/>
      </c>
      <c r="AC89" s="154"/>
      <c r="AD89" s="126"/>
      <c r="AE89" s="126"/>
      <c r="AF89" s="154"/>
      <c r="AG89" s="154"/>
    </row>
    <row r="90" customFormat="false" ht="24.3" hidden="false" customHeight="true" outlineLevel="0" collapsed="false">
      <c r="A90" s="127"/>
      <c r="B90" s="111"/>
      <c r="C90" s="92"/>
      <c r="D90" s="173"/>
      <c r="E90" s="174"/>
      <c r="F90" s="174"/>
      <c r="G90" s="224"/>
      <c r="H90" s="224"/>
      <c r="I90" s="224"/>
      <c r="J90" s="224"/>
      <c r="K90" s="224"/>
      <c r="L90" s="221"/>
      <c r="M90" s="88"/>
      <c r="N90" s="129"/>
      <c r="O90" s="129"/>
      <c r="P90" s="129"/>
      <c r="Q90" s="88"/>
      <c r="R90" s="235" t="str">
        <f aca="false">IF(AND(ISTEXT(T90),ISTEXT(U90)),"",SUM(T90:U90)*'Indices PF'!$E$54)</f>
        <v/>
      </c>
      <c r="S90" s="227" t="str">
        <f aca="false">IF(OR(ISBLANK(N90),ISBLANK(O90)),"",  IF(M90="EI", IF((O90&lt;='Indices PF'!$D$7),   IF(('Funções Transações'!N90&lt;'Indices PF'!$E$10), 'Indices PF'!$E$7,   IF(('Funções Transações'!N90&lt;'Indices PF'!$F$10), 'Indices PF'!$F$7, 'Indices PF'!$G$7)),    IF((O90&lt;='Indices PF'!$D$8),    IF(('Funções Transações'!N90&lt;'Indices PF'!$E$10), 'Indices PF'!$E$8,    IF(('Funções Transações'!N90&lt;'Indices PF'!$F$10), 'Indices PF'!$F$8, 'Indices PF'!$G$8)),     IF((O90&gt;='Indices PF'!$D$9),     IF(('Funções Transações'!N90&lt;'Indices PF'!$E$10), 'Indices PF'!$E$9,     IF(('Funções Transações'!N90&lt;'Indices PF'!$F$10), 'Indices PF'!$F$9, 'Indices PF'!$G$9))))),   IF(M90="EQ", IF((O90&lt;='Indices PF'!$D$15),   IF(('Funções Transações'!N90&lt;'Indices PF'!$E$18), 'Indices PF'!$E$15,   IF(('Funções Transações'!N90&lt;'Indices PF'!$F$18), 'Indices PF'!$F$15, 'Indices PF'!$G$15)),    IF((O90&lt;='Indices PF'!$D$16),    IF(('Funções Transações'!N90&lt;'Indices PF'!$E$18), 'Indices PF'!$E$16,    IF(('Funções Transações'!N90&lt;'Indices PF'!$F$18), 'Indices PF'!$F$16, 'Indices PF'!$G$16)),     IF((O90&gt;='Indices PF'!$D$17),     IF(('Funções Transações'!N90&lt;'Indices PF'!$E$18), 'Indices PF'!$E$17,     IF(('Funções Transações'!N90&lt;'Indices PF'!$F$18), 'Indices PF'!$F$17, 'Indices PF'!$G$17))))),   IF(M90="EO", IF((O90&lt;='Indices PF'!$D$23),   IF(('Funções Transações'!N90&lt;'Indices PF'!$E$26), 'Indices PF'!$E$23,   IF(('Funções Transações'!N90&lt;'Indices PF'!$F$26), 'Indices PF'!$F$23, 'Indices PF'!$G$23)),    IF((O90&lt;='Indices PF'!$D$24),    IF(('Funções Transações'!N90&lt;'Indices PF'!$E$26), 'Indices PF'!$E$24,    IF(('Funções Transações'!N90&lt;'Indices PF'!$F$26), 'Indices PF'!$F$24, 'Indices PF'!$G$24)),     IF((O90&gt;='Indices PF'!$D$25),     IF(('Funções Transações'!N90&lt;'Indices PF'!$E$26), 'Indices PF'!$E$25,     IF(('Funções Transações'!N90&lt;'Indices PF'!$F$26), 'Indices PF'!$F$25, 'Indices PF'!$G$25)))))))))</f>
        <v/>
      </c>
      <c r="T90" s="228" t="str">
        <f aca="false">IF(OR(ISBLANK(N90),ISBLANK(O90)),"",  IF(M90="EI", IF((O90&lt;='Indices PF'!$D$7),   IF(('Funções Transações'!N90&lt;'Indices PF'!$E$10), N90*'Indices PF'!$J$7,   IF(('Funções Transações'!N90&lt;'Indices PF'!$F$10), N90*'Indices PF'!$K$7, N90*'Indices PF'!$L$7)),    IF((O90&lt;='Indices PF'!$D$8),    IF(('Funções Transações'!N90&lt;'Indices PF'!$E$10), N90*'Indices PF'!$J$8,    IF(('Funções Transações'!N90&lt;'Indices PF'!$F$10), N90*'Indices PF'!$K$8, N90*'Indices PF'!$L$8)),     IF((O90&gt;='Indices PF'!$D$9),     IF(('Funções Transações'!N90&lt;'Indices PF'!$E$10), N90*'Indices PF'!$J$9,     IF(('Funções Transações'!N90&lt;'Indices PF'!$F$10), N90*'Indices PF'!$K$9, N90*'Indices PF'!$L$9))))),   IF(M90="EQ", IF((O90&lt;='Indices PF'!$D$15),   IF(('Funções Transações'!N90&lt;'Indices PF'!$E$18), N90*'Indices PF'!$J$15,   IF(('Funções Transações'!N90&lt;'Indices PF'!$F$18), N90*'Indices PF'!$K$15, N90*'Indices PF'!$L$15)),    IF((O90&lt;='Indices PF'!$D$16),    IF(('Funções Transações'!N90&lt;'Indices PF'!$E$18), N90*'Indices PF'!$J$16,    IF(('Funções Transações'!N90&lt;'Indices PF'!$F$18), N90*'Indices PF'!$K$16, N90*'Indices PF'!$L$16)),     IF((O90&gt;='Indices PF'!$D$17),     IF(('Funções Transações'!N90&lt;'Indices PF'!$E$18), N90*'Indices PF'!$J$17,     IF(('Funções Transações'!N90&lt;'Indices PF'!$F$18), N90*'Indices PF'!$K$17, N90*'Indices PF'!$L$17))))),   IF(M90="EO", IF((O90&lt;='Indices PF'!$D$23),   IF(('Funções Transações'!N90&lt;'Indices PF'!$E$26), N90*'Indices PF'!$J$23,   IF(('Funções Transações'!N90&lt;'Indices PF'!$F$26), N90*'Indices PF'!$K$23, N90*'Indices PF'!$L$23)),    IF((O90&lt;='Indices PF'!$D$24),    IF(('Funções Transações'!N90&lt;'Indices PF'!$E$26), N90*'Indices PF'!$J$24,    IF(('Funções Transações'!N90&lt;'Indices PF'!$F$26), N90*'Indices PF'!$K$24, N90*'Indices PF'!$L$24)),     IF((O90&gt;='Indices PF'!$D$25),     IF(('Funções Transações'!N90&lt;'Indices PF'!$E$26), N90*'Indices PF'!$J$25,     IF(('Funções Transações'!N90&lt;'Indices PF'!$F$26), N90*'Indices PF'!$K$25, N90*'Indices PF'!$L$25)))))))))</f>
        <v/>
      </c>
      <c r="U90" s="229" t="str">
        <f aca="false">IF(OR(ISBLANK(P90),ISBLANK(Q90)),"",  IF((Q90&lt;='Indices PF'!$D$47),   IF(('Funções Transações'!P90&lt;'Indices PF'!$E$50), P90*'Indices PF'!$J$47,   IF(('Funções Transações'!P90&lt;'Indices PF'!$F$50), P90*'Indices PF'!$K$47, P90*'Indices PF'!$L$47)),    IF((Q90&lt;='Indices PF'!$D$48),    IF(('Funções Transações'!P90&lt;'Indices PF'!$E$50), P90*'Indices PF'!$J$48,    IF(('Funções Transações'!P90&lt;'Indices PF'!$F$50), P90*'Indices PF'!$K$48, P90*'Indices PF'!$L$48)),     IF((Q90&gt;='Indices PF'!$D$49),     IF(('Funções Transações'!P90&lt;'Indices PF'!$E$50), P90*'Indices PF'!$J$49,     IF(('Funções Transações'!P90&lt;'Indices PF'!$F$50), P90*'Indices PF'!$K$49, P90*'Indices PF'!$L$49))))))</f>
        <v/>
      </c>
      <c r="V90" s="230"/>
      <c r="W90" s="231"/>
      <c r="X90" s="231"/>
      <c r="Y90" s="232"/>
      <c r="Z90" s="128"/>
      <c r="AA90" s="88"/>
      <c r="AB90" s="233" t="str">
        <f aca="false">IF(ISBLANK(AA90),"",IF(Z90="YES",(AA90*(SUM(T90:U90))/100),""))</f>
        <v/>
      </c>
      <c r="AC90" s="154"/>
      <c r="AD90" s="126"/>
      <c r="AE90" s="126"/>
      <c r="AF90" s="154"/>
      <c r="AG90" s="154"/>
    </row>
    <row r="91" customFormat="false" ht="24.3" hidden="false" customHeight="true" outlineLevel="0" collapsed="false">
      <c r="A91" s="127"/>
      <c r="B91" s="111"/>
      <c r="C91" s="92"/>
      <c r="D91" s="173"/>
      <c r="E91" s="174"/>
      <c r="F91" s="174"/>
      <c r="G91" s="224"/>
      <c r="H91" s="224"/>
      <c r="I91" s="224"/>
      <c r="J91" s="224"/>
      <c r="K91" s="224"/>
      <c r="L91" s="221"/>
      <c r="M91" s="88"/>
      <c r="N91" s="129"/>
      <c r="O91" s="129"/>
      <c r="P91" s="129"/>
      <c r="Q91" s="88"/>
      <c r="R91" s="235" t="str">
        <f aca="false">IF(AND(ISTEXT(T91),ISTEXT(U91)),"",SUM(T91:U91)*'Indices PF'!$E$54)</f>
        <v/>
      </c>
      <c r="S91" s="227" t="str">
        <f aca="false">IF(OR(ISBLANK(N91),ISBLANK(O91)),"",  IF(M91="EI", IF((O91&lt;='Indices PF'!$D$7),   IF(('Funções Transações'!N91&lt;'Indices PF'!$E$10), 'Indices PF'!$E$7,   IF(('Funções Transações'!N91&lt;'Indices PF'!$F$10), 'Indices PF'!$F$7, 'Indices PF'!$G$7)),    IF((O91&lt;='Indices PF'!$D$8),    IF(('Funções Transações'!N91&lt;'Indices PF'!$E$10), 'Indices PF'!$E$8,    IF(('Funções Transações'!N91&lt;'Indices PF'!$F$10), 'Indices PF'!$F$8, 'Indices PF'!$G$8)),     IF((O91&gt;='Indices PF'!$D$9),     IF(('Funções Transações'!N91&lt;'Indices PF'!$E$10), 'Indices PF'!$E$9,     IF(('Funções Transações'!N91&lt;'Indices PF'!$F$10), 'Indices PF'!$F$9, 'Indices PF'!$G$9))))),   IF(M91="EQ", IF((O91&lt;='Indices PF'!$D$15),   IF(('Funções Transações'!N91&lt;'Indices PF'!$E$18), 'Indices PF'!$E$15,   IF(('Funções Transações'!N91&lt;'Indices PF'!$F$18), 'Indices PF'!$F$15, 'Indices PF'!$G$15)),    IF((O91&lt;='Indices PF'!$D$16),    IF(('Funções Transações'!N91&lt;'Indices PF'!$E$18), 'Indices PF'!$E$16,    IF(('Funções Transações'!N91&lt;'Indices PF'!$F$18), 'Indices PF'!$F$16, 'Indices PF'!$G$16)),     IF((O91&gt;='Indices PF'!$D$17),     IF(('Funções Transações'!N91&lt;'Indices PF'!$E$18), 'Indices PF'!$E$17,     IF(('Funções Transações'!N91&lt;'Indices PF'!$F$18), 'Indices PF'!$F$17, 'Indices PF'!$G$17))))),   IF(M91="EO", IF((O91&lt;='Indices PF'!$D$23),   IF(('Funções Transações'!N91&lt;'Indices PF'!$E$26), 'Indices PF'!$E$23,   IF(('Funções Transações'!N91&lt;'Indices PF'!$F$26), 'Indices PF'!$F$23, 'Indices PF'!$G$23)),    IF((O91&lt;='Indices PF'!$D$24),    IF(('Funções Transações'!N91&lt;'Indices PF'!$E$26), 'Indices PF'!$E$24,    IF(('Funções Transações'!N91&lt;'Indices PF'!$F$26), 'Indices PF'!$F$24, 'Indices PF'!$G$24)),     IF((O91&gt;='Indices PF'!$D$25),     IF(('Funções Transações'!N91&lt;'Indices PF'!$E$26), 'Indices PF'!$E$25,     IF(('Funções Transações'!N91&lt;'Indices PF'!$F$26), 'Indices PF'!$F$25, 'Indices PF'!$G$25)))))))))</f>
        <v/>
      </c>
      <c r="T91" s="228" t="str">
        <f aca="false">IF(OR(ISBLANK(N91),ISBLANK(O91)),"",  IF(M91="EI", IF((O91&lt;='Indices PF'!$D$7),   IF(('Funções Transações'!N91&lt;'Indices PF'!$E$10), N91*'Indices PF'!$J$7,   IF(('Funções Transações'!N91&lt;'Indices PF'!$F$10), N91*'Indices PF'!$K$7, N91*'Indices PF'!$L$7)),    IF((O91&lt;='Indices PF'!$D$8),    IF(('Funções Transações'!N91&lt;'Indices PF'!$E$10), N91*'Indices PF'!$J$8,    IF(('Funções Transações'!N91&lt;'Indices PF'!$F$10), N91*'Indices PF'!$K$8, N91*'Indices PF'!$L$8)),     IF((O91&gt;='Indices PF'!$D$9),     IF(('Funções Transações'!N91&lt;'Indices PF'!$E$10), N91*'Indices PF'!$J$9,     IF(('Funções Transações'!N91&lt;'Indices PF'!$F$10), N91*'Indices PF'!$K$9, N91*'Indices PF'!$L$9))))),   IF(M91="EQ", IF((O91&lt;='Indices PF'!$D$15),   IF(('Funções Transações'!N91&lt;'Indices PF'!$E$18), N91*'Indices PF'!$J$15,   IF(('Funções Transações'!N91&lt;'Indices PF'!$F$18), N91*'Indices PF'!$K$15, N91*'Indices PF'!$L$15)),    IF((O91&lt;='Indices PF'!$D$16),    IF(('Funções Transações'!N91&lt;'Indices PF'!$E$18), N91*'Indices PF'!$J$16,    IF(('Funções Transações'!N91&lt;'Indices PF'!$F$18), N91*'Indices PF'!$K$16, N91*'Indices PF'!$L$16)),     IF((O91&gt;='Indices PF'!$D$17),     IF(('Funções Transações'!N91&lt;'Indices PF'!$E$18), N91*'Indices PF'!$J$17,     IF(('Funções Transações'!N91&lt;'Indices PF'!$F$18), N91*'Indices PF'!$K$17, N91*'Indices PF'!$L$17))))),   IF(M91="EO", IF((O91&lt;='Indices PF'!$D$23),   IF(('Funções Transações'!N91&lt;'Indices PF'!$E$26), N91*'Indices PF'!$J$23,   IF(('Funções Transações'!N91&lt;'Indices PF'!$F$26), N91*'Indices PF'!$K$23, N91*'Indices PF'!$L$23)),    IF((O91&lt;='Indices PF'!$D$24),    IF(('Funções Transações'!N91&lt;'Indices PF'!$E$26), N91*'Indices PF'!$J$24,    IF(('Funções Transações'!N91&lt;'Indices PF'!$F$26), N91*'Indices PF'!$K$24, N91*'Indices PF'!$L$24)),     IF((O91&gt;='Indices PF'!$D$25),     IF(('Funções Transações'!N91&lt;'Indices PF'!$E$26), N91*'Indices PF'!$J$25,     IF(('Funções Transações'!N91&lt;'Indices PF'!$F$26), N91*'Indices PF'!$K$25, N91*'Indices PF'!$L$25)))))))))</f>
        <v/>
      </c>
      <c r="U91" s="229" t="str">
        <f aca="false">IF(OR(ISBLANK(P91),ISBLANK(Q91)),"",  IF((Q91&lt;='Indices PF'!$D$47),   IF(('Funções Transações'!P91&lt;'Indices PF'!$E$50), P91*'Indices PF'!$J$47,   IF(('Funções Transações'!P91&lt;'Indices PF'!$F$50), P91*'Indices PF'!$K$47, P91*'Indices PF'!$L$47)),    IF((Q91&lt;='Indices PF'!$D$48),    IF(('Funções Transações'!P91&lt;'Indices PF'!$E$50), P91*'Indices PF'!$J$48,    IF(('Funções Transações'!P91&lt;'Indices PF'!$F$50), P91*'Indices PF'!$K$48, P91*'Indices PF'!$L$48)),     IF((Q91&gt;='Indices PF'!$D$49),     IF(('Funções Transações'!P91&lt;'Indices PF'!$E$50), P91*'Indices PF'!$J$49,     IF(('Funções Transações'!P91&lt;'Indices PF'!$F$50), P91*'Indices PF'!$K$49, P91*'Indices PF'!$L$49))))))</f>
        <v/>
      </c>
      <c r="V91" s="230"/>
      <c r="W91" s="231"/>
      <c r="X91" s="231"/>
      <c r="Y91" s="232"/>
      <c r="Z91" s="128"/>
      <c r="AA91" s="88"/>
      <c r="AB91" s="233" t="str">
        <f aca="false">IF(ISBLANK(AA91),"",IF(Z91="YES",(AA91*(SUM(T91:U91))/100),""))</f>
        <v/>
      </c>
      <c r="AC91" s="154"/>
      <c r="AD91" s="126"/>
      <c r="AE91" s="126"/>
      <c r="AF91" s="154"/>
      <c r="AG91" s="154"/>
    </row>
    <row r="92" customFormat="false" ht="24.3" hidden="false" customHeight="true" outlineLevel="0" collapsed="false">
      <c r="A92" s="127"/>
      <c r="B92" s="111"/>
      <c r="C92" s="92"/>
      <c r="D92" s="173"/>
      <c r="E92" s="174"/>
      <c r="F92" s="174"/>
      <c r="G92" s="224"/>
      <c r="H92" s="224"/>
      <c r="I92" s="224"/>
      <c r="J92" s="224"/>
      <c r="K92" s="224"/>
      <c r="L92" s="221"/>
      <c r="M92" s="88"/>
      <c r="N92" s="129"/>
      <c r="O92" s="129"/>
      <c r="P92" s="129"/>
      <c r="Q92" s="88"/>
      <c r="R92" s="235" t="str">
        <f aca="false">IF(AND(ISTEXT(T92),ISTEXT(U92)),"",SUM(T92:U92)*'Indices PF'!$E$54)</f>
        <v/>
      </c>
      <c r="S92" s="227" t="str">
        <f aca="false">IF(OR(ISBLANK(N92),ISBLANK(O92)),"",  IF(M92="EI", IF((O92&lt;='Indices PF'!$D$7),   IF(('Funções Transações'!N92&lt;'Indices PF'!$E$10), 'Indices PF'!$E$7,   IF(('Funções Transações'!N92&lt;'Indices PF'!$F$10), 'Indices PF'!$F$7, 'Indices PF'!$G$7)),    IF((O92&lt;='Indices PF'!$D$8),    IF(('Funções Transações'!N92&lt;'Indices PF'!$E$10), 'Indices PF'!$E$8,    IF(('Funções Transações'!N92&lt;'Indices PF'!$F$10), 'Indices PF'!$F$8, 'Indices PF'!$G$8)),     IF((O92&gt;='Indices PF'!$D$9),     IF(('Funções Transações'!N92&lt;'Indices PF'!$E$10), 'Indices PF'!$E$9,     IF(('Funções Transações'!N92&lt;'Indices PF'!$F$10), 'Indices PF'!$F$9, 'Indices PF'!$G$9))))),   IF(M92="EQ", IF((O92&lt;='Indices PF'!$D$15),   IF(('Funções Transações'!N92&lt;'Indices PF'!$E$18), 'Indices PF'!$E$15,   IF(('Funções Transações'!N92&lt;'Indices PF'!$F$18), 'Indices PF'!$F$15, 'Indices PF'!$G$15)),    IF((O92&lt;='Indices PF'!$D$16),    IF(('Funções Transações'!N92&lt;'Indices PF'!$E$18), 'Indices PF'!$E$16,    IF(('Funções Transações'!N92&lt;'Indices PF'!$F$18), 'Indices PF'!$F$16, 'Indices PF'!$G$16)),     IF((O92&gt;='Indices PF'!$D$17),     IF(('Funções Transações'!N92&lt;'Indices PF'!$E$18), 'Indices PF'!$E$17,     IF(('Funções Transações'!N92&lt;'Indices PF'!$F$18), 'Indices PF'!$F$17, 'Indices PF'!$G$17))))),   IF(M92="EO", IF((O92&lt;='Indices PF'!$D$23),   IF(('Funções Transações'!N92&lt;'Indices PF'!$E$26), 'Indices PF'!$E$23,   IF(('Funções Transações'!N92&lt;'Indices PF'!$F$26), 'Indices PF'!$F$23, 'Indices PF'!$G$23)),    IF((O92&lt;='Indices PF'!$D$24),    IF(('Funções Transações'!N92&lt;'Indices PF'!$E$26), 'Indices PF'!$E$24,    IF(('Funções Transações'!N92&lt;'Indices PF'!$F$26), 'Indices PF'!$F$24, 'Indices PF'!$G$24)),     IF((O92&gt;='Indices PF'!$D$25),     IF(('Funções Transações'!N92&lt;'Indices PF'!$E$26), 'Indices PF'!$E$25,     IF(('Funções Transações'!N92&lt;'Indices PF'!$F$26), 'Indices PF'!$F$25, 'Indices PF'!$G$25)))))))))</f>
        <v/>
      </c>
      <c r="T92" s="228" t="str">
        <f aca="false">IF(OR(ISBLANK(N92),ISBLANK(O92)),"",  IF(M92="EI", IF((O92&lt;='Indices PF'!$D$7),   IF(('Funções Transações'!N92&lt;'Indices PF'!$E$10), N92*'Indices PF'!$J$7,   IF(('Funções Transações'!N92&lt;'Indices PF'!$F$10), N92*'Indices PF'!$K$7, N92*'Indices PF'!$L$7)),    IF((O92&lt;='Indices PF'!$D$8),    IF(('Funções Transações'!N92&lt;'Indices PF'!$E$10), N92*'Indices PF'!$J$8,    IF(('Funções Transações'!N92&lt;'Indices PF'!$F$10), N92*'Indices PF'!$K$8, N92*'Indices PF'!$L$8)),     IF((O92&gt;='Indices PF'!$D$9),     IF(('Funções Transações'!N92&lt;'Indices PF'!$E$10), N92*'Indices PF'!$J$9,     IF(('Funções Transações'!N92&lt;'Indices PF'!$F$10), N92*'Indices PF'!$K$9, N92*'Indices PF'!$L$9))))),   IF(M92="EQ", IF((O92&lt;='Indices PF'!$D$15),   IF(('Funções Transações'!N92&lt;'Indices PF'!$E$18), N92*'Indices PF'!$J$15,   IF(('Funções Transações'!N92&lt;'Indices PF'!$F$18), N92*'Indices PF'!$K$15, N92*'Indices PF'!$L$15)),    IF((O92&lt;='Indices PF'!$D$16),    IF(('Funções Transações'!N92&lt;'Indices PF'!$E$18), N92*'Indices PF'!$J$16,    IF(('Funções Transações'!N92&lt;'Indices PF'!$F$18), N92*'Indices PF'!$K$16, N92*'Indices PF'!$L$16)),     IF((O92&gt;='Indices PF'!$D$17),     IF(('Funções Transações'!N92&lt;'Indices PF'!$E$18), N92*'Indices PF'!$J$17,     IF(('Funções Transações'!N92&lt;'Indices PF'!$F$18), N92*'Indices PF'!$K$17, N92*'Indices PF'!$L$17))))),   IF(M92="EO", IF((O92&lt;='Indices PF'!$D$23),   IF(('Funções Transações'!N92&lt;'Indices PF'!$E$26), N92*'Indices PF'!$J$23,   IF(('Funções Transações'!N92&lt;'Indices PF'!$F$26), N92*'Indices PF'!$K$23, N92*'Indices PF'!$L$23)),    IF((O92&lt;='Indices PF'!$D$24),    IF(('Funções Transações'!N92&lt;'Indices PF'!$E$26), N92*'Indices PF'!$J$24,    IF(('Funções Transações'!N92&lt;'Indices PF'!$F$26), N92*'Indices PF'!$K$24, N92*'Indices PF'!$L$24)),     IF((O92&gt;='Indices PF'!$D$25),     IF(('Funções Transações'!N92&lt;'Indices PF'!$E$26), N92*'Indices PF'!$J$25,     IF(('Funções Transações'!N92&lt;'Indices PF'!$F$26), N92*'Indices PF'!$K$25, N92*'Indices PF'!$L$25)))))))))</f>
        <v/>
      </c>
      <c r="U92" s="229" t="str">
        <f aca="false">IF(OR(ISBLANK(P92),ISBLANK(Q92)),"",  IF((Q92&lt;='Indices PF'!$D$47),   IF(('Funções Transações'!P92&lt;'Indices PF'!$E$50), P92*'Indices PF'!$J$47,   IF(('Funções Transações'!P92&lt;'Indices PF'!$F$50), P92*'Indices PF'!$K$47, P92*'Indices PF'!$L$47)),    IF((Q92&lt;='Indices PF'!$D$48),    IF(('Funções Transações'!P92&lt;'Indices PF'!$E$50), P92*'Indices PF'!$J$48,    IF(('Funções Transações'!P92&lt;'Indices PF'!$F$50), P92*'Indices PF'!$K$48, P92*'Indices PF'!$L$48)),     IF((Q92&gt;='Indices PF'!$D$49),     IF(('Funções Transações'!P92&lt;'Indices PF'!$E$50), P92*'Indices PF'!$J$49,     IF(('Funções Transações'!P92&lt;'Indices PF'!$F$50), P92*'Indices PF'!$K$49, P92*'Indices PF'!$L$49))))))</f>
        <v/>
      </c>
      <c r="V92" s="230"/>
      <c r="W92" s="231"/>
      <c r="X92" s="231"/>
      <c r="Y92" s="232"/>
      <c r="Z92" s="128"/>
      <c r="AA92" s="88"/>
      <c r="AB92" s="233" t="str">
        <f aca="false">IF(ISBLANK(AA92),"",IF(Z92="YES",(AA92*(SUM(T92:U92))/100),""))</f>
        <v/>
      </c>
      <c r="AC92" s="154"/>
      <c r="AD92" s="126"/>
      <c r="AE92" s="126"/>
      <c r="AF92" s="154"/>
      <c r="AG92" s="154"/>
    </row>
    <row r="93" customFormat="false" ht="24.3" hidden="false" customHeight="true" outlineLevel="0" collapsed="false">
      <c r="A93" s="127"/>
      <c r="B93" s="111"/>
      <c r="C93" s="92"/>
      <c r="D93" s="173"/>
      <c r="E93" s="174"/>
      <c r="F93" s="174"/>
      <c r="G93" s="224"/>
      <c r="H93" s="224"/>
      <c r="I93" s="224"/>
      <c r="J93" s="224"/>
      <c r="K93" s="224"/>
      <c r="L93" s="221"/>
      <c r="M93" s="88"/>
      <c r="N93" s="129"/>
      <c r="O93" s="129"/>
      <c r="P93" s="129"/>
      <c r="Q93" s="88"/>
      <c r="R93" s="235" t="str">
        <f aca="false">IF(AND(ISTEXT(T93),ISTEXT(U93)),"",SUM(T93:U93)*'Indices PF'!$E$54)</f>
        <v/>
      </c>
      <c r="S93" s="227" t="str">
        <f aca="false">IF(OR(ISBLANK(N93),ISBLANK(O93)),"",  IF(M93="EI", IF((O93&lt;='Indices PF'!$D$7),   IF(('Funções Transações'!N93&lt;'Indices PF'!$E$10), 'Indices PF'!$E$7,   IF(('Funções Transações'!N93&lt;'Indices PF'!$F$10), 'Indices PF'!$F$7, 'Indices PF'!$G$7)),    IF((O93&lt;='Indices PF'!$D$8),    IF(('Funções Transações'!N93&lt;'Indices PF'!$E$10), 'Indices PF'!$E$8,    IF(('Funções Transações'!N93&lt;'Indices PF'!$F$10), 'Indices PF'!$F$8, 'Indices PF'!$G$8)),     IF((O93&gt;='Indices PF'!$D$9),     IF(('Funções Transações'!N93&lt;'Indices PF'!$E$10), 'Indices PF'!$E$9,     IF(('Funções Transações'!N93&lt;'Indices PF'!$F$10), 'Indices PF'!$F$9, 'Indices PF'!$G$9))))),   IF(M93="EQ", IF((O93&lt;='Indices PF'!$D$15),   IF(('Funções Transações'!N93&lt;'Indices PF'!$E$18), 'Indices PF'!$E$15,   IF(('Funções Transações'!N93&lt;'Indices PF'!$F$18), 'Indices PF'!$F$15, 'Indices PF'!$G$15)),    IF((O93&lt;='Indices PF'!$D$16),    IF(('Funções Transações'!N93&lt;'Indices PF'!$E$18), 'Indices PF'!$E$16,    IF(('Funções Transações'!N93&lt;'Indices PF'!$F$18), 'Indices PF'!$F$16, 'Indices PF'!$G$16)),     IF((O93&gt;='Indices PF'!$D$17),     IF(('Funções Transações'!N93&lt;'Indices PF'!$E$18), 'Indices PF'!$E$17,     IF(('Funções Transações'!N93&lt;'Indices PF'!$F$18), 'Indices PF'!$F$17, 'Indices PF'!$G$17))))),   IF(M93="EO", IF((O93&lt;='Indices PF'!$D$23),   IF(('Funções Transações'!N93&lt;'Indices PF'!$E$26), 'Indices PF'!$E$23,   IF(('Funções Transações'!N93&lt;'Indices PF'!$F$26), 'Indices PF'!$F$23, 'Indices PF'!$G$23)),    IF((O93&lt;='Indices PF'!$D$24),    IF(('Funções Transações'!N93&lt;'Indices PF'!$E$26), 'Indices PF'!$E$24,    IF(('Funções Transações'!N93&lt;'Indices PF'!$F$26), 'Indices PF'!$F$24, 'Indices PF'!$G$24)),     IF((O93&gt;='Indices PF'!$D$25),     IF(('Funções Transações'!N93&lt;'Indices PF'!$E$26), 'Indices PF'!$E$25,     IF(('Funções Transações'!N93&lt;'Indices PF'!$F$26), 'Indices PF'!$F$25, 'Indices PF'!$G$25)))))))))</f>
        <v/>
      </c>
      <c r="T93" s="228" t="str">
        <f aca="false">IF(OR(ISBLANK(N93),ISBLANK(O93)),"",  IF(M93="EI", IF((O93&lt;='Indices PF'!$D$7),   IF(('Funções Transações'!N93&lt;'Indices PF'!$E$10), N93*'Indices PF'!$J$7,   IF(('Funções Transações'!N93&lt;'Indices PF'!$F$10), N93*'Indices PF'!$K$7, N93*'Indices PF'!$L$7)),    IF((O93&lt;='Indices PF'!$D$8),    IF(('Funções Transações'!N93&lt;'Indices PF'!$E$10), N93*'Indices PF'!$J$8,    IF(('Funções Transações'!N93&lt;'Indices PF'!$F$10), N93*'Indices PF'!$K$8, N93*'Indices PF'!$L$8)),     IF((O93&gt;='Indices PF'!$D$9),     IF(('Funções Transações'!N93&lt;'Indices PF'!$E$10), N93*'Indices PF'!$J$9,     IF(('Funções Transações'!N93&lt;'Indices PF'!$F$10), N93*'Indices PF'!$K$9, N93*'Indices PF'!$L$9))))),   IF(M93="EQ", IF((O93&lt;='Indices PF'!$D$15),   IF(('Funções Transações'!N93&lt;'Indices PF'!$E$18), N93*'Indices PF'!$J$15,   IF(('Funções Transações'!N93&lt;'Indices PF'!$F$18), N93*'Indices PF'!$K$15, N93*'Indices PF'!$L$15)),    IF((O93&lt;='Indices PF'!$D$16),    IF(('Funções Transações'!N93&lt;'Indices PF'!$E$18), N93*'Indices PF'!$J$16,    IF(('Funções Transações'!N93&lt;'Indices PF'!$F$18), N93*'Indices PF'!$K$16, N93*'Indices PF'!$L$16)),     IF((O93&gt;='Indices PF'!$D$17),     IF(('Funções Transações'!N93&lt;'Indices PF'!$E$18), N93*'Indices PF'!$J$17,     IF(('Funções Transações'!N93&lt;'Indices PF'!$F$18), N93*'Indices PF'!$K$17, N93*'Indices PF'!$L$17))))),   IF(M93="EO", IF((O93&lt;='Indices PF'!$D$23),   IF(('Funções Transações'!N93&lt;'Indices PF'!$E$26), N93*'Indices PF'!$J$23,   IF(('Funções Transações'!N93&lt;'Indices PF'!$F$26), N93*'Indices PF'!$K$23, N93*'Indices PF'!$L$23)),    IF((O93&lt;='Indices PF'!$D$24),    IF(('Funções Transações'!N93&lt;'Indices PF'!$E$26), N93*'Indices PF'!$J$24,    IF(('Funções Transações'!N93&lt;'Indices PF'!$F$26), N93*'Indices PF'!$K$24, N93*'Indices PF'!$L$24)),     IF((O93&gt;='Indices PF'!$D$25),     IF(('Funções Transações'!N93&lt;'Indices PF'!$E$26), N93*'Indices PF'!$J$25,     IF(('Funções Transações'!N93&lt;'Indices PF'!$F$26), N93*'Indices PF'!$K$25, N93*'Indices PF'!$L$25)))))))))</f>
        <v/>
      </c>
      <c r="U93" s="229" t="str">
        <f aca="false">IF(OR(ISBLANK(P93),ISBLANK(Q93)),"",  IF((Q93&lt;='Indices PF'!$D$47),   IF(('Funções Transações'!P93&lt;'Indices PF'!$E$50), P93*'Indices PF'!$J$47,   IF(('Funções Transações'!P93&lt;'Indices PF'!$F$50), P93*'Indices PF'!$K$47, P93*'Indices PF'!$L$47)),    IF((Q93&lt;='Indices PF'!$D$48),    IF(('Funções Transações'!P93&lt;'Indices PF'!$E$50), P93*'Indices PF'!$J$48,    IF(('Funções Transações'!P93&lt;'Indices PF'!$F$50), P93*'Indices PF'!$K$48, P93*'Indices PF'!$L$48)),     IF((Q93&gt;='Indices PF'!$D$49),     IF(('Funções Transações'!P93&lt;'Indices PF'!$E$50), P93*'Indices PF'!$J$49,     IF(('Funções Transações'!P93&lt;'Indices PF'!$F$50), P93*'Indices PF'!$K$49, P93*'Indices PF'!$L$49))))))</f>
        <v/>
      </c>
      <c r="V93" s="230"/>
      <c r="W93" s="231"/>
      <c r="X93" s="231"/>
      <c r="Y93" s="232"/>
      <c r="Z93" s="128"/>
      <c r="AA93" s="88"/>
      <c r="AB93" s="233" t="str">
        <f aca="false">IF(ISBLANK(AA93),"",IF(Z93="YES",(AA93*(SUM(T93:U93))/100),""))</f>
        <v/>
      </c>
      <c r="AC93" s="154"/>
      <c r="AD93" s="126"/>
      <c r="AE93" s="126"/>
      <c r="AF93" s="154"/>
      <c r="AG93" s="154"/>
    </row>
    <row r="94" customFormat="false" ht="24.3" hidden="false" customHeight="true" outlineLevel="0" collapsed="false">
      <c r="A94" s="127"/>
      <c r="B94" s="111"/>
      <c r="C94" s="92"/>
      <c r="D94" s="173"/>
      <c r="E94" s="174"/>
      <c r="F94" s="174"/>
      <c r="G94" s="224"/>
      <c r="H94" s="224"/>
      <c r="I94" s="224"/>
      <c r="J94" s="224"/>
      <c r="K94" s="224"/>
      <c r="L94" s="221"/>
      <c r="M94" s="88"/>
      <c r="N94" s="129"/>
      <c r="O94" s="129"/>
      <c r="P94" s="129"/>
      <c r="Q94" s="88"/>
      <c r="R94" s="235" t="str">
        <f aca="false">IF(AND(ISTEXT(T94),ISTEXT(U94)),"",SUM(T94:U94)*'Indices PF'!$E$54)</f>
        <v/>
      </c>
      <c r="S94" s="227" t="str">
        <f aca="false">IF(OR(ISBLANK(N94),ISBLANK(O94)),"",  IF(M94="EI", IF((O94&lt;='Indices PF'!$D$7),   IF(('Funções Transações'!N94&lt;'Indices PF'!$E$10), 'Indices PF'!$E$7,   IF(('Funções Transações'!N94&lt;'Indices PF'!$F$10), 'Indices PF'!$F$7, 'Indices PF'!$G$7)),    IF((O94&lt;='Indices PF'!$D$8),    IF(('Funções Transações'!N94&lt;'Indices PF'!$E$10), 'Indices PF'!$E$8,    IF(('Funções Transações'!N94&lt;'Indices PF'!$F$10), 'Indices PF'!$F$8, 'Indices PF'!$G$8)),     IF((O94&gt;='Indices PF'!$D$9),     IF(('Funções Transações'!N94&lt;'Indices PF'!$E$10), 'Indices PF'!$E$9,     IF(('Funções Transações'!N94&lt;'Indices PF'!$F$10), 'Indices PF'!$F$9, 'Indices PF'!$G$9))))),   IF(M94="EQ", IF((O94&lt;='Indices PF'!$D$15),   IF(('Funções Transações'!N94&lt;'Indices PF'!$E$18), 'Indices PF'!$E$15,   IF(('Funções Transações'!N94&lt;'Indices PF'!$F$18), 'Indices PF'!$F$15, 'Indices PF'!$G$15)),    IF((O94&lt;='Indices PF'!$D$16),    IF(('Funções Transações'!N94&lt;'Indices PF'!$E$18), 'Indices PF'!$E$16,    IF(('Funções Transações'!N94&lt;'Indices PF'!$F$18), 'Indices PF'!$F$16, 'Indices PF'!$G$16)),     IF((O94&gt;='Indices PF'!$D$17),     IF(('Funções Transações'!N94&lt;'Indices PF'!$E$18), 'Indices PF'!$E$17,     IF(('Funções Transações'!N94&lt;'Indices PF'!$F$18), 'Indices PF'!$F$17, 'Indices PF'!$G$17))))),   IF(M94="EO", IF((O94&lt;='Indices PF'!$D$23),   IF(('Funções Transações'!N94&lt;'Indices PF'!$E$26), 'Indices PF'!$E$23,   IF(('Funções Transações'!N94&lt;'Indices PF'!$F$26), 'Indices PF'!$F$23, 'Indices PF'!$G$23)),    IF((O94&lt;='Indices PF'!$D$24),    IF(('Funções Transações'!N94&lt;'Indices PF'!$E$26), 'Indices PF'!$E$24,    IF(('Funções Transações'!N94&lt;'Indices PF'!$F$26), 'Indices PF'!$F$24, 'Indices PF'!$G$24)),     IF((O94&gt;='Indices PF'!$D$25),     IF(('Funções Transações'!N94&lt;'Indices PF'!$E$26), 'Indices PF'!$E$25,     IF(('Funções Transações'!N94&lt;'Indices PF'!$F$26), 'Indices PF'!$F$25, 'Indices PF'!$G$25)))))))))</f>
        <v/>
      </c>
      <c r="T94" s="228" t="str">
        <f aca="false">IF(OR(ISBLANK(N94),ISBLANK(O94)),"",  IF(M94="EI", IF((O94&lt;='Indices PF'!$D$7),   IF(('Funções Transações'!N94&lt;'Indices PF'!$E$10), N94*'Indices PF'!$J$7,   IF(('Funções Transações'!N94&lt;'Indices PF'!$F$10), N94*'Indices PF'!$K$7, N94*'Indices PF'!$L$7)),    IF((O94&lt;='Indices PF'!$D$8),    IF(('Funções Transações'!N94&lt;'Indices PF'!$E$10), N94*'Indices PF'!$J$8,    IF(('Funções Transações'!N94&lt;'Indices PF'!$F$10), N94*'Indices PF'!$K$8, N94*'Indices PF'!$L$8)),     IF((O94&gt;='Indices PF'!$D$9),     IF(('Funções Transações'!N94&lt;'Indices PF'!$E$10), N94*'Indices PF'!$J$9,     IF(('Funções Transações'!N94&lt;'Indices PF'!$F$10), N94*'Indices PF'!$K$9, N94*'Indices PF'!$L$9))))),   IF(M94="EQ", IF((O94&lt;='Indices PF'!$D$15),   IF(('Funções Transações'!N94&lt;'Indices PF'!$E$18), N94*'Indices PF'!$J$15,   IF(('Funções Transações'!N94&lt;'Indices PF'!$F$18), N94*'Indices PF'!$K$15, N94*'Indices PF'!$L$15)),    IF((O94&lt;='Indices PF'!$D$16),    IF(('Funções Transações'!N94&lt;'Indices PF'!$E$18), N94*'Indices PF'!$J$16,    IF(('Funções Transações'!N94&lt;'Indices PF'!$F$18), N94*'Indices PF'!$K$16, N94*'Indices PF'!$L$16)),     IF((O94&gt;='Indices PF'!$D$17),     IF(('Funções Transações'!N94&lt;'Indices PF'!$E$18), N94*'Indices PF'!$J$17,     IF(('Funções Transações'!N94&lt;'Indices PF'!$F$18), N94*'Indices PF'!$K$17, N94*'Indices PF'!$L$17))))),   IF(M94="EO", IF((O94&lt;='Indices PF'!$D$23),   IF(('Funções Transações'!N94&lt;'Indices PF'!$E$26), N94*'Indices PF'!$J$23,   IF(('Funções Transações'!N94&lt;'Indices PF'!$F$26), N94*'Indices PF'!$K$23, N94*'Indices PF'!$L$23)),    IF((O94&lt;='Indices PF'!$D$24),    IF(('Funções Transações'!N94&lt;'Indices PF'!$E$26), N94*'Indices PF'!$J$24,    IF(('Funções Transações'!N94&lt;'Indices PF'!$F$26), N94*'Indices PF'!$K$24, N94*'Indices PF'!$L$24)),     IF((O94&gt;='Indices PF'!$D$25),     IF(('Funções Transações'!N94&lt;'Indices PF'!$E$26), N94*'Indices PF'!$J$25,     IF(('Funções Transações'!N94&lt;'Indices PF'!$F$26), N94*'Indices PF'!$K$25, N94*'Indices PF'!$L$25)))))))))</f>
        <v/>
      </c>
      <c r="U94" s="229" t="str">
        <f aca="false">IF(OR(ISBLANK(P94),ISBLANK(Q94)),"",  IF((Q94&lt;='Indices PF'!$D$47),   IF(('Funções Transações'!P94&lt;'Indices PF'!$E$50), P94*'Indices PF'!$J$47,   IF(('Funções Transações'!P94&lt;'Indices PF'!$F$50), P94*'Indices PF'!$K$47, P94*'Indices PF'!$L$47)),    IF((Q94&lt;='Indices PF'!$D$48),    IF(('Funções Transações'!P94&lt;'Indices PF'!$E$50), P94*'Indices PF'!$J$48,    IF(('Funções Transações'!P94&lt;'Indices PF'!$F$50), P94*'Indices PF'!$K$48, P94*'Indices PF'!$L$48)),     IF((Q94&gt;='Indices PF'!$D$49),     IF(('Funções Transações'!P94&lt;'Indices PF'!$E$50), P94*'Indices PF'!$J$49,     IF(('Funções Transações'!P94&lt;'Indices PF'!$F$50), P94*'Indices PF'!$K$49, P94*'Indices PF'!$L$49))))))</f>
        <v/>
      </c>
      <c r="V94" s="230"/>
      <c r="W94" s="231"/>
      <c r="X94" s="231"/>
      <c r="Y94" s="232"/>
      <c r="Z94" s="128"/>
      <c r="AA94" s="88"/>
      <c r="AB94" s="233" t="str">
        <f aca="false">IF(ISBLANK(AA94),"",IF(Z94="YES",(AA94*(SUM(T94:U94))/100),""))</f>
        <v/>
      </c>
      <c r="AC94" s="154"/>
      <c r="AD94" s="126"/>
      <c r="AE94" s="126"/>
      <c r="AF94" s="154"/>
      <c r="AG94" s="154"/>
    </row>
    <row r="95" customFormat="false" ht="24.3" hidden="false" customHeight="true" outlineLevel="0" collapsed="false">
      <c r="A95" s="127"/>
      <c r="B95" s="111"/>
      <c r="C95" s="92"/>
      <c r="D95" s="173"/>
      <c r="E95" s="174"/>
      <c r="F95" s="174"/>
      <c r="G95" s="224"/>
      <c r="H95" s="224"/>
      <c r="I95" s="224"/>
      <c r="J95" s="224"/>
      <c r="K95" s="224"/>
      <c r="L95" s="221"/>
      <c r="M95" s="88"/>
      <c r="N95" s="129"/>
      <c r="O95" s="129"/>
      <c r="P95" s="129"/>
      <c r="Q95" s="88"/>
      <c r="R95" s="235" t="str">
        <f aca="false">IF(AND(ISTEXT(T95),ISTEXT(U95)),"",SUM(T95:U95)*'Indices PF'!$E$54)</f>
        <v/>
      </c>
      <c r="S95" s="227" t="str">
        <f aca="false">IF(OR(ISBLANK(N95),ISBLANK(O95)),"",  IF(M95="EI", IF((O95&lt;='Indices PF'!$D$7),   IF(('Funções Transações'!N95&lt;'Indices PF'!$E$10), 'Indices PF'!$E$7,   IF(('Funções Transações'!N95&lt;'Indices PF'!$F$10), 'Indices PF'!$F$7, 'Indices PF'!$G$7)),    IF((O95&lt;='Indices PF'!$D$8),    IF(('Funções Transações'!N95&lt;'Indices PF'!$E$10), 'Indices PF'!$E$8,    IF(('Funções Transações'!N95&lt;'Indices PF'!$F$10), 'Indices PF'!$F$8, 'Indices PF'!$G$8)),     IF((O95&gt;='Indices PF'!$D$9),     IF(('Funções Transações'!N95&lt;'Indices PF'!$E$10), 'Indices PF'!$E$9,     IF(('Funções Transações'!N95&lt;'Indices PF'!$F$10), 'Indices PF'!$F$9, 'Indices PF'!$G$9))))),   IF(M95="EQ", IF((O95&lt;='Indices PF'!$D$15),   IF(('Funções Transações'!N95&lt;'Indices PF'!$E$18), 'Indices PF'!$E$15,   IF(('Funções Transações'!N95&lt;'Indices PF'!$F$18), 'Indices PF'!$F$15, 'Indices PF'!$G$15)),    IF((O95&lt;='Indices PF'!$D$16),    IF(('Funções Transações'!N95&lt;'Indices PF'!$E$18), 'Indices PF'!$E$16,    IF(('Funções Transações'!N95&lt;'Indices PF'!$F$18), 'Indices PF'!$F$16, 'Indices PF'!$G$16)),     IF((O95&gt;='Indices PF'!$D$17),     IF(('Funções Transações'!N95&lt;'Indices PF'!$E$18), 'Indices PF'!$E$17,     IF(('Funções Transações'!N95&lt;'Indices PF'!$F$18), 'Indices PF'!$F$17, 'Indices PF'!$G$17))))),   IF(M95="EO", IF((O95&lt;='Indices PF'!$D$23),   IF(('Funções Transações'!N95&lt;'Indices PF'!$E$26), 'Indices PF'!$E$23,   IF(('Funções Transações'!N95&lt;'Indices PF'!$F$26), 'Indices PF'!$F$23, 'Indices PF'!$G$23)),    IF((O95&lt;='Indices PF'!$D$24),    IF(('Funções Transações'!N95&lt;'Indices PF'!$E$26), 'Indices PF'!$E$24,    IF(('Funções Transações'!N95&lt;'Indices PF'!$F$26), 'Indices PF'!$F$24, 'Indices PF'!$G$24)),     IF((O95&gt;='Indices PF'!$D$25),     IF(('Funções Transações'!N95&lt;'Indices PF'!$E$26), 'Indices PF'!$E$25,     IF(('Funções Transações'!N95&lt;'Indices PF'!$F$26), 'Indices PF'!$F$25, 'Indices PF'!$G$25)))))))))</f>
        <v/>
      </c>
      <c r="T95" s="228" t="str">
        <f aca="false">IF(OR(ISBLANK(N95),ISBLANK(O95)),"",  IF(M95="EI", IF((O95&lt;='Indices PF'!$D$7),   IF(('Funções Transações'!N95&lt;'Indices PF'!$E$10), N95*'Indices PF'!$J$7,   IF(('Funções Transações'!N95&lt;'Indices PF'!$F$10), N95*'Indices PF'!$K$7, N95*'Indices PF'!$L$7)),    IF((O95&lt;='Indices PF'!$D$8),    IF(('Funções Transações'!N95&lt;'Indices PF'!$E$10), N95*'Indices PF'!$J$8,    IF(('Funções Transações'!N95&lt;'Indices PF'!$F$10), N95*'Indices PF'!$K$8, N95*'Indices PF'!$L$8)),     IF((O95&gt;='Indices PF'!$D$9),     IF(('Funções Transações'!N95&lt;'Indices PF'!$E$10), N95*'Indices PF'!$J$9,     IF(('Funções Transações'!N95&lt;'Indices PF'!$F$10), N95*'Indices PF'!$K$9, N95*'Indices PF'!$L$9))))),   IF(M95="EQ", IF((O95&lt;='Indices PF'!$D$15),   IF(('Funções Transações'!N95&lt;'Indices PF'!$E$18), N95*'Indices PF'!$J$15,   IF(('Funções Transações'!N95&lt;'Indices PF'!$F$18), N95*'Indices PF'!$K$15, N95*'Indices PF'!$L$15)),    IF((O95&lt;='Indices PF'!$D$16),    IF(('Funções Transações'!N95&lt;'Indices PF'!$E$18), N95*'Indices PF'!$J$16,    IF(('Funções Transações'!N95&lt;'Indices PF'!$F$18), N95*'Indices PF'!$K$16, N95*'Indices PF'!$L$16)),     IF((O95&gt;='Indices PF'!$D$17),     IF(('Funções Transações'!N95&lt;'Indices PF'!$E$18), N95*'Indices PF'!$J$17,     IF(('Funções Transações'!N95&lt;'Indices PF'!$F$18), N95*'Indices PF'!$K$17, N95*'Indices PF'!$L$17))))),   IF(M95="EO", IF((O95&lt;='Indices PF'!$D$23),   IF(('Funções Transações'!N95&lt;'Indices PF'!$E$26), N95*'Indices PF'!$J$23,   IF(('Funções Transações'!N95&lt;'Indices PF'!$F$26), N95*'Indices PF'!$K$23, N95*'Indices PF'!$L$23)),    IF((O95&lt;='Indices PF'!$D$24),    IF(('Funções Transações'!N95&lt;'Indices PF'!$E$26), N95*'Indices PF'!$J$24,    IF(('Funções Transações'!N95&lt;'Indices PF'!$F$26), N95*'Indices PF'!$K$24, N95*'Indices PF'!$L$24)),     IF((O95&gt;='Indices PF'!$D$25),     IF(('Funções Transações'!N95&lt;'Indices PF'!$E$26), N95*'Indices PF'!$J$25,     IF(('Funções Transações'!N95&lt;'Indices PF'!$F$26), N95*'Indices PF'!$K$25, N95*'Indices PF'!$L$25)))))))))</f>
        <v/>
      </c>
      <c r="U95" s="229" t="str">
        <f aca="false">IF(OR(ISBLANK(P95),ISBLANK(Q95)),"",  IF((Q95&lt;='Indices PF'!$D$47),   IF(('Funções Transações'!P95&lt;'Indices PF'!$E$50), P95*'Indices PF'!$J$47,   IF(('Funções Transações'!P95&lt;'Indices PF'!$F$50), P95*'Indices PF'!$K$47, P95*'Indices PF'!$L$47)),    IF((Q95&lt;='Indices PF'!$D$48),    IF(('Funções Transações'!P95&lt;'Indices PF'!$E$50), P95*'Indices PF'!$J$48,    IF(('Funções Transações'!P95&lt;'Indices PF'!$F$50), P95*'Indices PF'!$K$48, P95*'Indices PF'!$L$48)),     IF((Q95&gt;='Indices PF'!$D$49),     IF(('Funções Transações'!P95&lt;'Indices PF'!$E$50), P95*'Indices PF'!$J$49,     IF(('Funções Transações'!P95&lt;'Indices PF'!$F$50), P95*'Indices PF'!$K$49, P95*'Indices PF'!$L$49))))))</f>
        <v/>
      </c>
      <c r="V95" s="230"/>
      <c r="W95" s="231"/>
      <c r="X95" s="231"/>
      <c r="Y95" s="232"/>
      <c r="Z95" s="128"/>
      <c r="AA95" s="88"/>
      <c r="AB95" s="233" t="str">
        <f aca="false">IF(ISBLANK(AA95),"",IF(Z95="YES",(AA95*(SUM(T95:U95))/100),""))</f>
        <v/>
      </c>
      <c r="AC95" s="154"/>
      <c r="AD95" s="126"/>
      <c r="AE95" s="126"/>
      <c r="AF95" s="154"/>
      <c r="AG95" s="154"/>
    </row>
    <row r="96" customFormat="false" ht="24.3" hidden="false" customHeight="true" outlineLevel="0" collapsed="false">
      <c r="A96" s="127"/>
      <c r="B96" s="111"/>
      <c r="C96" s="92"/>
      <c r="D96" s="173"/>
      <c r="E96" s="174"/>
      <c r="F96" s="174"/>
      <c r="G96" s="224"/>
      <c r="H96" s="224"/>
      <c r="I96" s="224"/>
      <c r="J96" s="224"/>
      <c r="K96" s="224"/>
      <c r="L96" s="221"/>
      <c r="M96" s="88"/>
      <c r="N96" s="129"/>
      <c r="O96" s="129"/>
      <c r="P96" s="129"/>
      <c r="Q96" s="88"/>
      <c r="R96" s="235" t="str">
        <f aca="false">IF(AND(ISTEXT(T96),ISTEXT(U96)),"",SUM(T96:U96)*'Indices PF'!$E$54)</f>
        <v/>
      </c>
      <c r="S96" s="227" t="str">
        <f aca="false">IF(OR(ISBLANK(N96),ISBLANK(O96)),"",  IF(M96="EI", IF((O96&lt;='Indices PF'!$D$7),   IF(('Funções Transações'!N96&lt;'Indices PF'!$E$10), 'Indices PF'!$E$7,   IF(('Funções Transações'!N96&lt;'Indices PF'!$F$10), 'Indices PF'!$F$7, 'Indices PF'!$G$7)),    IF((O96&lt;='Indices PF'!$D$8),    IF(('Funções Transações'!N96&lt;'Indices PF'!$E$10), 'Indices PF'!$E$8,    IF(('Funções Transações'!N96&lt;'Indices PF'!$F$10), 'Indices PF'!$F$8, 'Indices PF'!$G$8)),     IF((O96&gt;='Indices PF'!$D$9),     IF(('Funções Transações'!N96&lt;'Indices PF'!$E$10), 'Indices PF'!$E$9,     IF(('Funções Transações'!N96&lt;'Indices PF'!$F$10), 'Indices PF'!$F$9, 'Indices PF'!$G$9))))),   IF(M96="EQ", IF((O96&lt;='Indices PF'!$D$15),   IF(('Funções Transações'!N96&lt;'Indices PF'!$E$18), 'Indices PF'!$E$15,   IF(('Funções Transações'!N96&lt;'Indices PF'!$F$18), 'Indices PF'!$F$15, 'Indices PF'!$G$15)),    IF((O96&lt;='Indices PF'!$D$16),    IF(('Funções Transações'!N96&lt;'Indices PF'!$E$18), 'Indices PF'!$E$16,    IF(('Funções Transações'!N96&lt;'Indices PF'!$F$18), 'Indices PF'!$F$16, 'Indices PF'!$G$16)),     IF((O96&gt;='Indices PF'!$D$17),     IF(('Funções Transações'!N96&lt;'Indices PF'!$E$18), 'Indices PF'!$E$17,     IF(('Funções Transações'!N96&lt;'Indices PF'!$F$18), 'Indices PF'!$F$17, 'Indices PF'!$G$17))))),   IF(M96="EO", IF((O96&lt;='Indices PF'!$D$23),   IF(('Funções Transações'!N96&lt;'Indices PF'!$E$26), 'Indices PF'!$E$23,   IF(('Funções Transações'!N96&lt;'Indices PF'!$F$26), 'Indices PF'!$F$23, 'Indices PF'!$G$23)),    IF((O96&lt;='Indices PF'!$D$24),    IF(('Funções Transações'!N96&lt;'Indices PF'!$E$26), 'Indices PF'!$E$24,    IF(('Funções Transações'!N96&lt;'Indices PF'!$F$26), 'Indices PF'!$F$24, 'Indices PF'!$G$24)),     IF((O96&gt;='Indices PF'!$D$25),     IF(('Funções Transações'!N96&lt;'Indices PF'!$E$26), 'Indices PF'!$E$25,     IF(('Funções Transações'!N96&lt;'Indices PF'!$F$26), 'Indices PF'!$F$25, 'Indices PF'!$G$25)))))))))</f>
        <v/>
      </c>
      <c r="T96" s="228" t="str">
        <f aca="false">IF(OR(ISBLANK(N96),ISBLANK(O96)),"",  IF(M96="EI", IF((O96&lt;='Indices PF'!$D$7),   IF(('Funções Transações'!N96&lt;'Indices PF'!$E$10), N96*'Indices PF'!$J$7,   IF(('Funções Transações'!N96&lt;'Indices PF'!$F$10), N96*'Indices PF'!$K$7, N96*'Indices PF'!$L$7)),    IF((O96&lt;='Indices PF'!$D$8),    IF(('Funções Transações'!N96&lt;'Indices PF'!$E$10), N96*'Indices PF'!$J$8,    IF(('Funções Transações'!N96&lt;'Indices PF'!$F$10), N96*'Indices PF'!$K$8, N96*'Indices PF'!$L$8)),     IF((O96&gt;='Indices PF'!$D$9),     IF(('Funções Transações'!N96&lt;'Indices PF'!$E$10), N96*'Indices PF'!$J$9,     IF(('Funções Transações'!N96&lt;'Indices PF'!$F$10), N96*'Indices PF'!$K$9, N96*'Indices PF'!$L$9))))),   IF(M96="EQ", IF((O96&lt;='Indices PF'!$D$15),   IF(('Funções Transações'!N96&lt;'Indices PF'!$E$18), N96*'Indices PF'!$J$15,   IF(('Funções Transações'!N96&lt;'Indices PF'!$F$18), N96*'Indices PF'!$K$15, N96*'Indices PF'!$L$15)),    IF((O96&lt;='Indices PF'!$D$16),    IF(('Funções Transações'!N96&lt;'Indices PF'!$E$18), N96*'Indices PF'!$J$16,    IF(('Funções Transações'!N96&lt;'Indices PF'!$F$18), N96*'Indices PF'!$K$16, N96*'Indices PF'!$L$16)),     IF((O96&gt;='Indices PF'!$D$17),     IF(('Funções Transações'!N96&lt;'Indices PF'!$E$18), N96*'Indices PF'!$J$17,     IF(('Funções Transações'!N96&lt;'Indices PF'!$F$18), N96*'Indices PF'!$K$17, N96*'Indices PF'!$L$17))))),   IF(M96="EO", IF((O96&lt;='Indices PF'!$D$23),   IF(('Funções Transações'!N96&lt;'Indices PF'!$E$26), N96*'Indices PF'!$J$23,   IF(('Funções Transações'!N96&lt;'Indices PF'!$F$26), N96*'Indices PF'!$K$23, N96*'Indices PF'!$L$23)),    IF((O96&lt;='Indices PF'!$D$24),    IF(('Funções Transações'!N96&lt;'Indices PF'!$E$26), N96*'Indices PF'!$J$24,    IF(('Funções Transações'!N96&lt;'Indices PF'!$F$26), N96*'Indices PF'!$K$24, N96*'Indices PF'!$L$24)),     IF((O96&gt;='Indices PF'!$D$25),     IF(('Funções Transações'!N96&lt;'Indices PF'!$E$26), N96*'Indices PF'!$J$25,     IF(('Funções Transações'!N96&lt;'Indices PF'!$F$26), N96*'Indices PF'!$K$25, N96*'Indices PF'!$L$25)))))))))</f>
        <v/>
      </c>
      <c r="U96" s="229" t="str">
        <f aca="false">IF(OR(ISBLANK(P96),ISBLANK(Q96)),"",  IF((Q96&lt;='Indices PF'!$D$47),   IF(('Funções Transações'!P96&lt;'Indices PF'!$E$50), P96*'Indices PF'!$J$47,   IF(('Funções Transações'!P96&lt;'Indices PF'!$F$50), P96*'Indices PF'!$K$47, P96*'Indices PF'!$L$47)),    IF((Q96&lt;='Indices PF'!$D$48),    IF(('Funções Transações'!P96&lt;'Indices PF'!$E$50), P96*'Indices PF'!$J$48,    IF(('Funções Transações'!P96&lt;'Indices PF'!$F$50), P96*'Indices PF'!$K$48, P96*'Indices PF'!$L$48)),     IF((Q96&gt;='Indices PF'!$D$49),     IF(('Funções Transações'!P96&lt;'Indices PF'!$E$50), P96*'Indices PF'!$J$49,     IF(('Funções Transações'!P96&lt;'Indices PF'!$F$50), P96*'Indices PF'!$K$49, P96*'Indices PF'!$L$49))))))</f>
        <v/>
      </c>
      <c r="V96" s="230"/>
      <c r="W96" s="231"/>
      <c r="X96" s="231"/>
      <c r="Y96" s="232"/>
      <c r="Z96" s="128"/>
      <c r="AA96" s="88"/>
      <c r="AB96" s="233" t="str">
        <f aca="false">IF(ISBLANK(AA96),"",IF(Z96="YES",(AA96*(SUM(T96:U96))/100),""))</f>
        <v/>
      </c>
      <c r="AC96" s="154"/>
      <c r="AD96" s="126"/>
      <c r="AE96" s="126"/>
      <c r="AF96" s="154"/>
      <c r="AG96" s="154"/>
    </row>
    <row r="97" customFormat="false" ht="24.3" hidden="false" customHeight="true" outlineLevel="0" collapsed="false">
      <c r="A97" s="127"/>
      <c r="B97" s="111"/>
      <c r="C97" s="92"/>
      <c r="D97" s="173"/>
      <c r="E97" s="174"/>
      <c r="F97" s="174"/>
      <c r="G97" s="224"/>
      <c r="H97" s="224"/>
      <c r="I97" s="224"/>
      <c r="J97" s="224"/>
      <c r="K97" s="224"/>
      <c r="L97" s="221"/>
      <c r="M97" s="88"/>
      <c r="N97" s="129"/>
      <c r="O97" s="129"/>
      <c r="P97" s="129"/>
      <c r="Q97" s="88"/>
      <c r="R97" s="235" t="str">
        <f aca="false">IF(AND(ISTEXT(T97),ISTEXT(U97)),"",SUM(T97:U97)*'Indices PF'!$E$54)</f>
        <v/>
      </c>
      <c r="S97" s="227" t="str">
        <f aca="false">IF(OR(ISBLANK(N97),ISBLANK(O97)),"",  IF(M97="EI", IF((O97&lt;='Indices PF'!$D$7),   IF(('Funções Transações'!N97&lt;'Indices PF'!$E$10), 'Indices PF'!$E$7,   IF(('Funções Transações'!N97&lt;'Indices PF'!$F$10), 'Indices PF'!$F$7, 'Indices PF'!$G$7)),    IF((O97&lt;='Indices PF'!$D$8),    IF(('Funções Transações'!N97&lt;'Indices PF'!$E$10), 'Indices PF'!$E$8,    IF(('Funções Transações'!N97&lt;'Indices PF'!$F$10), 'Indices PF'!$F$8, 'Indices PF'!$G$8)),     IF((O97&gt;='Indices PF'!$D$9),     IF(('Funções Transações'!N97&lt;'Indices PF'!$E$10), 'Indices PF'!$E$9,     IF(('Funções Transações'!N97&lt;'Indices PF'!$F$10), 'Indices PF'!$F$9, 'Indices PF'!$G$9))))),   IF(M97="EQ", IF((O97&lt;='Indices PF'!$D$15),   IF(('Funções Transações'!N97&lt;'Indices PF'!$E$18), 'Indices PF'!$E$15,   IF(('Funções Transações'!N97&lt;'Indices PF'!$F$18), 'Indices PF'!$F$15, 'Indices PF'!$G$15)),    IF((O97&lt;='Indices PF'!$D$16),    IF(('Funções Transações'!N97&lt;'Indices PF'!$E$18), 'Indices PF'!$E$16,    IF(('Funções Transações'!N97&lt;'Indices PF'!$F$18), 'Indices PF'!$F$16, 'Indices PF'!$G$16)),     IF((O97&gt;='Indices PF'!$D$17),     IF(('Funções Transações'!N97&lt;'Indices PF'!$E$18), 'Indices PF'!$E$17,     IF(('Funções Transações'!N97&lt;'Indices PF'!$F$18), 'Indices PF'!$F$17, 'Indices PF'!$G$17))))),   IF(M97="EO", IF((O97&lt;='Indices PF'!$D$23),   IF(('Funções Transações'!N97&lt;'Indices PF'!$E$26), 'Indices PF'!$E$23,   IF(('Funções Transações'!N97&lt;'Indices PF'!$F$26), 'Indices PF'!$F$23, 'Indices PF'!$G$23)),    IF((O97&lt;='Indices PF'!$D$24),    IF(('Funções Transações'!N97&lt;'Indices PF'!$E$26), 'Indices PF'!$E$24,    IF(('Funções Transações'!N97&lt;'Indices PF'!$F$26), 'Indices PF'!$F$24, 'Indices PF'!$G$24)),     IF((O97&gt;='Indices PF'!$D$25),     IF(('Funções Transações'!N97&lt;'Indices PF'!$E$26), 'Indices PF'!$E$25,     IF(('Funções Transações'!N97&lt;'Indices PF'!$F$26), 'Indices PF'!$F$25, 'Indices PF'!$G$25)))))))))</f>
        <v/>
      </c>
      <c r="T97" s="228" t="str">
        <f aca="false">IF(OR(ISBLANK(N97),ISBLANK(O97)),"",  IF(M97="EI", IF((O97&lt;='Indices PF'!$D$7),   IF(('Funções Transações'!N97&lt;'Indices PF'!$E$10), N97*'Indices PF'!$J$7,   IF(('Funções Transações'!N97&lt;'Indices PF'!$F$10), N97*'Indices PF'!$K$7, N97*'Indices PF'!$L$7)),    IF((O97&lt;='Indices PF'!$D$8),    IF(('Funções Transações'!N97&lt;'Indices PF'!$E$10), N97*'Indices PF'!$J$8,    IF(('Funções Transações'!N97&lt;'Indices PF'!$F$10), N97*'Indices PF'!$K$8, N97*'Indices PF'!$L$8)),     IF((O97&gt;='Indices PF'!$D$9),     IF(('Funções Transações'!N97&lt;'Indices PF'!$E$10), N97*'Indices PF'!$J$9,     IF(('Funções Transações'!N97&lt;'Indices PF'!$F$10), N97*'Indices PF'!$K$9, N97*'Indices PF'!$L$9))))),   IF(M97="EQ", IF((O97&lt;='Indices PF'!$D$15),   IF(('Funções Transações'!N97&lt;'Indices PF'!$E$18), N97*'Indices PF'!$J$15,   IF(('Funções Transações'!N97&lt;'Indices PF'!$F$18), N97*'Indices PF'!$K$15, N97*'Indices PF'!$L$15)),    IF((O97&lt;='Indices PF'!$D$16),    IF(('Funções Transações'!N97&lt;'Indices PF'!$E$18), N97*'Indices PF'!$J$16,    IF(('Funções Transações'!N97&lt;'Indices PF'!$F$18), N97*'Indices PF'!$K$16, N97*'Indices PF'!$L$16)),     IF((O97&gt;='Indices PF'!$D$17),     IF(('Funções Transações'!N97&lt;'Indices PF'!$E$18), N97*'Indices PF'!$J$17,     IF(('Funções Transações'!N97&lt;'Indices PF'!$F$18), N97*'Indices PF'!$K$17, N97*'Indices PF'!$L$17))))),   IF(M97="EO", IF((O97&lt;='Indices PF'!$D$23),   IF(('Funções Transações'!N97&lt;'Indices PF'!$E$26), N97*'Indices PF'!$J$23,   IF(('Funções Transações'!N97&lt;'Indices PF'!$F$26), N97*'Indices PF'!$K$23, N97*'Indices PF'!$L$23)),    IF((O97&lt;='Indices PF'!$D$24),    IF(('Funções Transações'!N97&lt;'Indices PF'!$E$26), N97*'Indices PF'!$J$24,    IF(('Funções Transações'!N97&lt;'Indices PF'!$F$26), N97*'Indices PF'!$K$24, N97*'Indices PF'!$L$24)),     IF((O97&gt;='Indices PF'!$D$25),     IF(('Funções Transações'!N97&lt;'Indices PF'!$E$26), N97*'Indices PF'!$J$25,     IF(('Funções Transações'!N97&lt;'Indices PF'!$F$26), N97*'Indices PF'!$K$25, N97*'Indices PF'!$L$25)))))))))</f>
        <v/>
      </c>
      <c r="U97" s="229" t="str">
        <f aca="false">IF(OR(ISBLANK(P97),ISBLANK(Q97)),"",  IF((Q97&lt;='Indices PF'!$D$47),   IF(('Funções Transações'!P97&lt;'Indices PF'!$E$50), P97*'Indices PF'!$J$47,   IF(('Funções Transações'!P97&lt;'Indices PF'!$F$50), P97*'Indices PF'!$K$47, P97*'Indices PF'!$L$47)),    IF((Q97&lt;='Indices PF'!$D$48),    IF(('Funções Transações'!P97&lt;'Indices PF'!$E$50), P97*'Indices PF'!$J$48,    IF(('Funções Transações'!P97&lt;'Indices PF'!$F$50), P97*'Indices PF'!$K$48, P97*'Indices PF'!$L$48)),     IF((Q97&gt;='Indices PF'!$D$49),     IF(('Funções Transações'!P97&lt;'Indices PF'!$E$50), P97*'Indices PF'!$J$49,     IF(('Funções Transações'!P97&lt;'Indices PF'!$F$50), P97*'Indices PF'!$K$49, P97*'Indices PF'!$L$49))))))</f>
        <v/>
      </c>
      <c r="V97" s="230"/>
      <c r="W97" s="231"/>
      <c r="X97" s="231"/>
      <c r="Y97" s="232"/>
      <c r="Z97" s="128"/>
      <c r="AA97" s="88"/>
      <c r="AB97" s="233" t="str">
        <f aca="false">IF(ISBLANK(AA97),"",IF(Z97="YES",(AA97*(SUM(T97:U97))/100),""))</f>
        <v/>
      </c>
      <c r="AC97" s="154"/>
      <c r="AD97" s="126"/>
      <c r="AE97" s="126"/>
      <c r="AF97" s="154"/>
      <c r="AG97" s="154"/>
    </row>
    <row r="98" customFormat="false" ht="24.3" hidden="false" customHeight="true" outlineLevel="0" collapsed="false">
      <c r="A98" s="127"/>
      <c r="B98" s="111"/>
      <c r="C98" s="92"/>
      <c r="D98" s="173"/>
      <c r="E98" s="174"/>
      <c r="F98" s="174"/>
      <c r="G98" s="224"/>
      <c r="H98" s="224"/>
      <c r="I98" s="224"/>
      <c r="J98" s="224"/>
      <c r="K98" s="224"/>
      <c r="L98" s="221"/>
      <c r="M98" s="88"/>
      <c r="N98" s="129"/>
      <c r="O98" s="129"/>
      <c r="P98" s="129"/>
      <c r="Q98" s="88"/>
      <c r="R98" s="235" t="str">
        <f aca="false">IF(AND(ISTEXT(T98),ISTEXT(U98)),"",SUM(T98:U98)*'Indices PF'!$E$54)</f>
        <v/>
      </c>
      <c r="S98" s="227" t="str">
        <f aca="false">IF(OR(ISBLANK(N98),ISBLANK(O98)),"",  IF(M98="EI", IF((O98&lt;='Indices PF'!$D$7),   IF(('Funções Transações'!N98&lt;'Indices PF'!$E$10), 'Indices PF'!$E$7,   IF(('Funções Transações'!N98&lt;'Indices PF'!$F$10), 'Indices PF'!$F$7, 'Indices PF'!$G$7)),    IF((O98&lt;='Indices PF'!$D$8),    IF(('Funções Transações'!N98&lt;'Indices PF'!$E$10), 'Indices PF'!$E$8,    IF(('Funções Transações'!N98&lt;'Indices PF'!$F$10), 'Indices PF'!$F$8, 'Indices PF'!$G$8)),     IF((O98&gt;='Indices PF'!$D$9),     IF(('Funções Transações'!N98&lt;'Indices PF'!$E$10), 'Indices PF'!$E$9,     IF(('Funções Transações'!N98&lt;'Indices PF'!$F$10), 'Indices PF'!$F$9, 'Indices PF'!$G$9))))),   IF(M98="EQ", IF((O98&lt;='Indices PF'!$D$15),   IF(('Funções Transações'!N98&lt;'Indices PF'!$E$18), 'Indices PF'!$E$15,   IF(('Funções Transações'!N98&lt;'Indices PF'!$F$18), 'Indices PF'!$F$15, 'Indices PF'!$G$15)),    IF((O98&lt;='Indices PF'!$D$16),    IF(('Funções Transações'!N98&lt;'Indices PF'!$E$18), 'Indices PF'!$E$16,    IF(('Funções Transações'!N98&lt;'Indices PF'!$F$18), 'Indices PF'!$F$16, 'Indices PF'!$G$16)),     IF((O98&gt;='Indices PF'!$D$17),     IF(('Funções Transações'!N98&lt;'Indices PF'!$E$18), 'Indices PF'!$E$17,     IF(('Funções Transações'!N98&lt;'Indices PF'!$F$18), 'Indices PF'!$F$17, 'Indices PF'!$G$17))))),   IF(M98="EO", IF((O98&lt;='Indices PF'!$D$23),   IF(('Funções Transações'!N98&lt;'Indices PF'!$E$26), 'Indices PF'!$E$23,   IF(('Funções Transações'!N98&lt;'Indices PF'!$F$26), 'Indices PF'!$F$23, 'Indices PF'!$G$23)),    IF((O98&lt;='Indices PF'!$D$24),    IF(('Funções Transações'!N98&lt;'Indices PF'!$E$26), 'Indices PF'!$E$24,    IF(('Funções Transações'!N98&lt;'Indices PF'!$F$26), 'Indices PF'!$F$24, 'Indices PF'!$G$24)),     IF((O98&gt;='Indices PF'!$D$25),     IF(('Funções Transações'!N98&lt;'Indices PF'!$E$26), 'Indices PF'!$E$25,     IF(('Funções Transações'!N98&lt;'Indices PF'!$F$26), 'Indices PF'!$F$25, 'Indices PF'!$G$25)))))))))</f>
        <v/>
      </c>
      <c r="T98" s="228" t="str">
        <f aca="false">IF(OR(ISBLANK(N98),ISBLANK(O98)),"",  IF(M98="EI", IF((O98&lt;='Indices PF'!$D$7),   IF(('Funções Transações'!N98&lt;'Indices PF'!$E$10), N98*'Indices PF'!$J$7,   IF(('Funções Transações'!N98&lt;'Indices PF'!$F$10), N98*'Indices PF'!$K$7, N98*'Indices PF'!$L$7)),    IF((O98&lt;='Indices PF'!$D$8),    IF(('Funções Transações'!N98&lt;'Indices PF'!$E$10), N98*'Indices PF'!$J$8,    IF(('Funções Transações'!N98&lt;'Indices PF'!$F$10), N98*'Indices PF'!$K$8, N98*'Indices PF'!$L$8)),     IF((O98&gt;='Indices PF'!$D$9),     IF(('Funções Transações'!N98&lt;'Indices PF'!$E$10), N98*'Indices PF'!$J$9,     IF(('Funções Transações'!N98&lt;'Indices PF'!$F$10), N98*'Indices PF'!$K$9, N98*'Indices PF'!$L$9))))),   IF(M98="EQ", IF((O98&lt;='Indices PF'!$D$15),   IF(('Funções Transações'!N98&lt;'Indices PF'!$E$18), N98*'Indices PF'!$J$15,   IF(('Funções Transações'!N98&lt;'Indices PF'!$F$18), N98*'Indices PF'!$K$15, N98*'Indices PF'!$L$15)),    IF((O98&lt;='Indices PF'!$D$16),    IF(('Funções Transações'!N98&lt;'Indices PF'!$E$18), N98*'Indices PF'!$J$16,    IF(('Funções Transações'!N98&lt;'Indices PF'!$F$18), N98*'Indices PF'!$K$16, N98*'Indices PF'!$L$16)),     IF((O98&gt;='Indices PF'!$D$17),     IF(('Funções Transações'!N98&lt;'Indices PF'!$E$18), N98*'Indices PF'!$J$17,     IF(('Funções Transações'!N98&lt;'Indices PF'!$F$18), N98*'Indices PF'!$K$17, N98*'Indices PF'!$L$17))))),   IF(M98="EO", IF((O98&lt;='Indices PF'!$D$23),   IF(('Funções Transações'!N98&lt;'Indices PF'!$E$26), N98*'Indices PF'!$J$23,   IF(('Funções Transações'!N98&lt;'Indices PF'!$F$26), N98*'Indices PF'!$K$23, N98*'Indices PF'!$L$23)),    IF((O98&lt;='Indices PF'!$D$24),    IF(('Funções Transações'!N98&lt;'Indices PF'!$E$26), N98*'Indices PF'!$J$24,    IF(('Funções Transações'!N98&lt;'Indices PF'!$F$26), N98*'Indices PF'!$K$24, N98*'Indices PF'!$L$24)),     IF((O98&gt;='Indices PF'!$D$25),     IF(('Funções Transações'!N98&lt;'Indices PF'!$E$26), N98*'Indices PF'!$J$25,     IF(('Funções Transações'!N98&lt;'Indices PF'!$F$26), N98*'Indices PF'!$K$25, N98*'Indices PF'!$L$25)))))))))</f>
        <v/>
      </c>
      <c r="U98" s="229" t="str">
        <f aca="false">IF(OR(ISBLANK(P98),ISBLANK(Q98)),"",  IF((Q98&lt;='Indices PF'!$D$47),   IF(('Funções Transações'!P98&lt;'Indices PF'!$E$50), P98*'Indices PF'!$J$47,   IF(('Funções Transações'!P98&lt;'Indices PF'!$F$50), P98*'Indices PF'!$K$47, P98*'Indices PF'!$L$47)),    IF((Q98&lt;='Indices PF'!$D$48),    IF(('Funções Transações'!P98&lt;'Indices PF'!$E$50), P98*'Indices PF'!$J$48,    IF(('Funções Transações'!P98&lt;'Indices PF'!$F$50), P98*'Indices PF'!$K$48, P98*'Indices PF'!$L$48)),     IF((Q98&gt;='Indices PF'!$D$49),     IF(('Funções Transações'!P98&lt;'Indices PF'!$E$50), P98*'Indices PF'!$J$49,     IF(('Funções Transações'!P98&lt;'Indices PF'!$F$50), P98*'Indices PF'!$K$49, P98*'Indices PF'!$L$49))))))</f>
        <v/>
      </c>
      <c r="V98" s="230"/>
      <c r="W98" s="231"/>
      <c r="X98" s="231"/>
      <c r="Y98" s="232"/>
      <c r="Z98" s="128"/>
      <c r="AA98" s="88"/>
      <c r="AB98" s="233" t="str">
        <f aca="false">IF(ISBLANK(AA98),"",IF(Z98="YES",(AA98*(SUM(T98:U98))/100),""))</f>
        <v/>
      </c>
      <c r="AC98" s="154"/>
      <c r="AD98" s="126"/>
      <c r="AE98" s="126"/>
      <c r="AF98" s="154"/>
      <c r="AG98" s="154"/>
    </row>
    <row r="99" customFormat="false" ht="24.3" hidden="false" customHeight="true" outlineLevel="0" collapsed="false">
      <c r="A99" s="127"/>
      <c r="B99" s="111"/>
      <c r="C99" s="92"/>
      <c r="D99" s="173"/>
      <c r="E99" s="174"/>
      <c r="F99" s="174"/>
      <c r="G99" s="224"/>
      <c r="H99" s="224"/>
      <c r="I99" s="224"/>
      <c r="J99" s="224"/>
      <c r="K99" s="224"/>
      <c r="L99" s="221"/>
      <c r="M99" s="88"/>
      <c r="N99" s="129"/>
      <c r="O99" s="129"/>
      <c r="P99" s="129"/>
      <c r="Q99" s="88"/>
      <c r="R99" s="235" t="str">
        <f aca="false">IF(AND(ISTEXT(T99),ISTEXT(U99)),"",SUM(T99:U99)*'Indices PF'!$E$54)</f>
        <v/>
      </c>
      <c r="S99" s="227" t="str">
        <f aca="false">IF(OR(ISBLANK(N99),ISBLANK(O99)),"",  IF(M99="EI", IF((O99&lt;='Indices PF'!$D$7),   IF(('Funções Transações'!N99&lt;'Indices PF'!$E$10), 'Indices PF'!$E$7,   IF(('Funções Transações'!N99&lt;'Indices PF'!$F$10), 'Indices PF'!$F$7, 'Indices PF'!$G$7)),    IF((O99&lt;='Indices PF'!$D$8),    IF(('Funções Transações'!N99&lt;'Indices PF'!$E$10), 'Indices PF'!$E$8,    IF(('Funções Transações'!N99&lt;'Indices PF'!$F$10), 'Indices PF'!$F$8, 'Indices PF'!$G$8)),     IF((O99&gt;='Indices PF'!$D$9),     IF(('Funções Transações'!N99&lt;'Indices PF'!$E$10), 'Indices PF'!$E$9,     IF(('Funções Transações'!N99&lt;'Indices PF'!$F$10), 'Indices PF'!$F$9, 'Indices PF'!$G$9))))),   IF(M99="EQ", IF((O99&lt;='Indices PF'!$D$15),   IF(('Funções Transações'!N99&lt;'Indices PF'!$E$18), 'Indices PF'!$E$15,   IF(('Funções Transações'!N99&lt;'Indices PF'!$F$18), 'Indices PF'!$F$15, 'Indices PF'!$G$15)),    IF((O99&lt;='Indices PF'!$D$16),    IF(('Funções Transações'!N99&lt;'Indices PF'!$E$18), 'Indices PF'!$E$16,    IF(('Funções Transações'!N99&lt;'Indices PF'!$F$18), 'Indices PF'!$F$16, 'Indices PF'!$G$16)),     IF((O99&gt;='Indices PF'!$D$17),     IF(('Funções Transações'!N99&lt;'Indices PF'!$E$18), 'Indices PF'!$E$17,     IF(('Funções Transações'!N99&lt;'Indices PF'!$F$18), 'Indices PF'!$F$17, 'Indices PF'!$G$17))))),   IF(M99="EO", IF((O99&lt;='Indices PF'!$D$23),   IF(('Funções Transações'!N99&lt;'Indices PF'!$E$26), 'Indices PF'!$E$23,   IF(('Funções Transações'!N99&lt;'Indices PF'!$F$26), 'Indices PF'!$F$23, 'Indices PF'!$G$23)),    IF((O99&lt;='Indices PF'!$D$24),    IF(('Funções Transações'!N99&lt;'Indices PF'!$E$26), 'Indices PF'!$E$24,    IF(('Funções Transações'!N99&lt;'Indices PF'!$F$26), 'Indices PF'!$F$24, 'Indices PF'!$G$24)),     IF((O99&gt;='Indices PF'!$D$25),     IF(('Funções Transações'!N99&lt;'Indices PF'!$E$26), 'Indices PF'!$E$25,     IF(('Funções Transações'!N99&lt;'Indices PF'!$F$26), 'Indices PF'!$F$25, 'Indices PF'!$G$25)))))))))</f>
        <v/>
      </c>
      <c r="T99" s="228" t="str">
        <f aca="false">IF(OR(ISBLANK(N99),ISBLANK(O99)),"",  IF(M99="EI", IF((O99&lt;='Indices PF'!$D$7),   IF(('Funções Transações'!N99&lt;'Indices PF'!$E$10), N99*'Indices PF'!$J$7,   IF(('Funções Transações'!N99&lt;'Indices PF'!$F$10), N99*'Indices PF'!$K$7, N99*'Indices PF'!$L$7)),    IF((O99&lt;='Indices PF'!$D$8),    IF(('Funções Transações'!N99&lt;'Indices PF'!$E$10), N99*'Indices PF'!$J$8,    IF(('Funções Transações'!N99&lt;'Indices PF'!$F$10), N99*'Indices PF'!$K$8, N99*'Indices PF'!$L$8)),     IF((O99&gt;='Indices PF'!$D$9),     IF(('Funções Transações'!N99&lt;'Indices PF'!$E$10), N99*'Indices PF'!$J$9,     IF(('Funções Transações'!N99&lt;'Indices PF'!$F$10), N99*'Indices PF'!$K$9, N99*'Indices PF'!$L$9))))),   IF(M99="EQ", IF((O99&lt;='Indices PF'!$D$15),   IF(('Funções Transações'!N99&lt;'Indices PF'!$E$18), N99*'Indices PF'!$J$15,   IF(('Funções Transações'!N99&lt;'Indices PF'!$F$18), N99*'Indices PF'!$K$15, N99*'Indices PF'!$L$15)),    IF((O99&lt;='Indices PF'!$D$16),    IF(('Funções Transações'!N99&lt;'Indices PF'!$E$18), N99*'Indices PF'!$J$16,    IF(('Funções Transações'!N99&lt;'Indices PF'!$F$18), N99*'Indices PF'!$K$16, N99*'Indices PF'!$L$16)),     IF((O99&gt;='Indices PF'!$D$17),     IF(('Funções Transações'!N99&lt;'Indices PF'!$E$18), N99*'Indices PF'!$J$17,     IF(('Funções Transações'!N99&lt;'Indices PF'!$F$18), N99*'Indices PF'!$K$17, N99*'Indices PF'!$L$17))))),   IF(M99="EO", IF((O99&lt;='Indices PF'!$D$23),   IF(('Funções Transações'!N99&lt;'Indices PF'!$E$26), N99*'Indices PF'!$J$23,   IF(('Funções Transações'!N99&lt;'Indices PF'!$F$26), N99*'Indices PF'!$K$23, N99*'Indices PF'!$L$23)),    IF((O99&lt;='Indices PF'!$D$24),    IF(('Funções Transações'!N99&lt;'Indices PF'!$E$26), N99*'Indices PF'!$J$24,    IF(('Funções Transações'!N99&lt;'Indices PF'!$F$26), N99*'Indices PF'!$K$24, N99*'Indices PF'!$L$24)),     IF((O99&gt;='Indices PF'!$D$25),     IF(('Funções Transações'!N99&lt;'Indices PF'!$E$26), N99*'Indices PF'!$J$25,     IF(('Funções Transações'!N99&lt;'Indices PF'!$F$26), N99*'Indices PF'!$K$25, N99*'Indices PF'!$L$25)))))))))</f>
        <v/>
      </c>
      <c r="U99" s="229" t="str">
        <f aca="false">IF(OR(ISBLANK(P99),ISBLANK(Q99)),"",  IF((Q99&lt;='Indices PF'!$D$47),   IF(('Funções Transações'!P99&lt;'Indices PF'!$E$50), P99*'Indices PF'!$J$47,   IF(('Funções Transações'!P99&lt;'Indices PF'!$F$50), P99*'Indices PF'!$K$47, P99*'Indices PF'!$L$47)),    IF((Q99&lt;='Indices PF'!$D$48),    IF(('Funções Transações'!P99&lt;'Indices PF'!$E$50), P99*'Indices PF'!$J$48,    IF(('Funções Transações'!P99&lt;'Indices PF'!$F$50), P99*'Indices PF'!$K$48, P99*'Indices PF'!$L$48)),     IF((Q99&gt;='Indices PF'!$D$49),     IF(('Funções Transações'!P99&lt;'Indices PF'!$E$50), P99*'Indices PF'!$J$49,     IF(('Funções Transações'!P99&lt;'Indices PF'!$F$50), P99*'Indices PF'!$K$49, P99*'Indices PF'!$L$49))))))</f>
        <v/>
      </c>
      <c r="V99" s="230"/>
      <c r="W99" s="231"/>
      <c r="X99" s="231"/>
      <c r="Y99" s="232"/>
      <c r="Z99" s="128"/>
      <c r="AA99" s="88"/>
      <c r="AB99" s="233" t="str">
        <f aca="false">IF(ISBLANK(AA99),"",IF(Z99="YES",(AA99*(SUM(T99:U99))/100),""))</f>
        <v/>
      </c>
      <c r="AC99" s="154"/>
      <c r="AD99" s="126"/>
      <c r="AE99" s="126"/>
      <c r="AF99" s="154"/>
      <c r="AG99" s="154"/>
    </row>
    <row r="100" customFormat="false" ht="24.3" hidden="false" customHeight="true" outlineLevel="0" collapsed="false">
      <c r="A100" s="127"/>
      <c r="B100" s="111"/>
      <c r="C100" s="92"/>
      <c r="D100" s="173"/>
      <c r="E100" s="174"/>
      <c r="F100" s="174"/>
      <c r="G100" s="224"/>
      <c r="H100" s="224"/>
      <c r="I100" s="224"/>
      <c r="J100" s="224"/>
      <c r="K100" s="224"/>
      <c r="L100" s="221"/>
      <c r="M100" s="128"/>
      <c r="N100" s="129"/>
      <c r="O100" s="236"/>
      <c r="P100" s="129"/>
      <c r="Q100" s="154"/>
      <c r="R100" s="235" t="str">
        <f aca="false">IF(AND(ISTEXT(T100),ISTEXT(U100)),"",SUM(T100:U100)*'Indices PF'!$E$54)</f>
        <v/>
      </c>
      <c r="S100" s="227" t="str">
        <f aca="false">IF(OR(ISBLANK(N100),ISBLANK(O100)),"",  IF(M100="EI", IF((O100&lt;='Indices PF'!$D$7),   IF(('Funções Transações'!N100&lt;'Indices PF'!$E$10), 'Indices PF'!$E$7,   IF(('Funções Transações'!N100&lt;'Indices PF'!$F$10), 'Indices PF'!$F$7, 'Indices PF'!$G$7)),    IF((O100&lt;='Indices PF'!$D$8),    IF(('Funções Transações'!N100&lt;'Indices PF'!$E$10), 'Indices PF'!$E$8,    IF(('Funções Transações'!N100&lt;'Indices PF'!$F$10), 'Indices PF'!$F$8, 'Indices PF'!$G$8)),     IF((O100&gt;='Indices PF'!$D$9),     IF(('Funções Transações'!N100&lt;'Indices PF'!$E$10), 'Indices PF'!$E$9,     IF(('Funções Transações'!N100&lt;'Indices PF'!$F$10), 'Indices PF'!$F$9, 'Indices PF'!$G$9))))),   IF(M100="EQ", IF((O100&lt;='Indices PF'!$D$15),   IF(('Funções Transações'!N100&lt;'Indices PF'!$E$18), 'Indices PF'!$E$15,   IF(('Funções Transações'!N100&lt;'Indices PF'!$F$18), 'Indices PF'!$F$15, 'Indices PF'!$G$15)),    IF((O100&lt;='Indices PF'!$D$16),    IF(('Funções Transações'!N100&lt;'Indices PF'!$E$18), 'Indices PF'!$E$16,    IF(('Funções Transações'!N100&lt;'Indices PF'!$F$18), 'Indices PF'!$F$16, 'Indices PF'!$G$16)),     IF((O100&gt;='Indices PF'!$D$17),     IF(('Funções Transações'!N100&lt;'Indices PF'!$E$18), 'Indices PF'!$E$17,     IF(('Funções Transações'!N100&lt;'Indices PF'!$F$18), 'Indices PF'!$F$17, 'Indices PF'!$G$17))))),   IF(M100="EO", IF((O100&lt;='Indices PF'!$D$23),   IF(('Funções Transações'!N100&lt;'Indices PF'!$E$26), 'Indices PF'!$E$23,   IF(('Funções Transações'!N100&lt;'Indices PF'!$F$26), 'Indices PF'!$F$23, 'Indices PF'!$G$23)),    IF((O100&lt;='Indices PF'!$D$24),    IF(('Funções Transações'!N100&lt;'Indices PF'!$E$26), 'Indices PF'!$E$24,    IF(('Funções Transações'!N100&lt;'Indices PF'!$F$26), 'Indices PF'!$F$24, 'Indices PF'!$G$24)),     IF((O100&gt;='Indices PF'!$D$25),     IF(('Funções Transações'!N100&lt;'Indices PF'!$E$26), 'Indices PF'!$E$25,     IF(('Funções Transações'!N100&lt;'Indices PF'!$F$26), 'Indices PF'!$F$25, 'Indices PF'!$G$25)))))))))</f>
        <v/>
      </c>
      <c r="T100" s="228" t="str">
        <f aca="false">IF(OR(ISBLANK(N100),ISBLANK(O100)),"",  IF(M100="EI", IF((O100&lt;='Indices PF'!$D$7),   IF(('Funções Transações'!N100&lt;'Indices PF'!$E$10), N100*'Indices PF'!$J$7,   IF(('Funções Transações'!N100&lt;'Indices PF'!$F$10), N100*'Indices PF'!$K$7, N100*'Indices PF'!$L$7)),    IF((O100&lt;='Indices PF'!$D$8),    IF(('Funções Transações'!N100&lt;'Indices PF'!$E$10), N100*'Indices PF'!$J$8,    IF(('Funções Transações'!N100&lt;'Indices PF'!$F$10), N100*'Indices PF'!$K$8, N100*'Indices PF'!$L$8)),     IF((O100&gt;='Indices PF'!$D$9),     IF(('Funções Transações'!N100&lt;'Indices PF'!$E$10), N100*'Indices PF'!$J$9,     IF(('Funções Transações'!N100&lt;'Indices PF'!$F$10), N100*'Indices PF'!$K$9, N100*'Indices PF'!$L$9))))),   IF(M100="EQ", IF((O100&lt;='Indices PF'!$D$15),   IF(('Funções Transações'!N100&lt;'Indices PF'!$E$18), N100*'Indices PF'!$J$15,   IF(('Funções Transações'!N100&lt;'Indices PF'!$F$18), N100*'Indices PF'!$K$15, N100*'Indices PF'!$L$15)),    IF((O100&lt;='Indices PF'!$D$16),    IF(('Funções Transações'!N100&lt;'Indices PF'!$E$18), N100*'Indices PF'!$J$16,    IF(('Funções Transações'!N100&lt;'Indices PF'!$F$18), N100*'Indices PF'!$K$16, N100*'Indices PF'!$L$16)),     IF((O100&gt;='Indices PF'!$D$17),     IF(('Funções Transações'!N100&lt;'Indices PF'!$E$18), N100*'Indices PF'!$J$17,     IF(('Funções Transações'!N100&lt;'Indices PF'!$F$18), N100*'Indices PF'!$K$17, N100*'Indices PF'!$L$17))))),   IF(M100="EO", IF((O100&lt;='Indices PF'!$D$23),   IF(('Funções Transações'!N100&lt;'Indices PF'!$E$26), N100*'Indices PF'!$J$23,   IF(('Funções Transações'!N100&lt;'Indices PF'!$F$26), N100*'Indices PF'!$K$23, N100*'Indices PF'!$L$23)),    IF((O100&lt;='Indices PF'!$D$24),    IF(('Funções Transações'!N100&lt;'Indices PF'!$E$26), N100*'Indices PF'!$J$24,    IF(('Funções Transações'!N100&lt;'Indices PF'!$F$26), N100*'Indices PF'!$K$24, N100*'Indices PF'!$L$24)),     IF((O100&gt;='Indices PF'!$D$25),     IF(('Funções Transações'!N100&lt;'Indices PF'!$E$26), N100*'Indices PF'!$J$25,     IF(('Funções Transações'!N100&lt;'Indices PF'!$F$26), N100*'Indices PF'!$K$25, N100*'Indices PF'!$L$25)))))))))</f>
        <v/>
      </c>
      <c r="U100" s="229" t="str">
        <f aca="false">IF(OR(ISBLANK(P100),ISBLANK(Q100)),"",  IF((Q100&lt;='Indices PF'!$D$47),   IF(('Funções Transações'!P100&lt;'Indices PF'!$E$50), P100*'Indices PF'!$J$47,   IF(('Funções Transações'!P100&lt;'Indices PF'!$F$50), P100*'Indices PF'!$K$47, P100*'Indices PF'!$L$47)),    IF((Q100&lt;='Indices PF'!$D$48),    IF(('Funções Transações'!P100&lt;'Indices PF'!$E$50), P100*'Indices PF'!$J$48,    IF(('Funções Transações'!P100&lt;'Indices PF'!$F$50), P100*'Indices PF'!$K$48, P100*'Indices PF'!$L$48)),     IF((Q100&gt;='Indices PF'!$D$49),     IF(('Funções Transações'!P100&lt;'Indices PF'!$E$50), P100*'Indices PF'!$J$49,     IF(('Funções Transações'!P100&lt;'Indices PF'!$F$50), P100*'Indices PF'!$K$49, P100*'Indices PF'!$L$49))))))</f>
        <v/>
      </c>
      <c r="V100" s="230"/>
      <c r="W100" s="231"/>
      <c r="X100" s="231"/>
      <c r="Y100" s="232"/>
      <c r="Z100" s="128"/>
      <c r="AA100" s="88"/>
      <c r="AB100" s="233" t="str">
        <f aca="false">IF(ISBLANK(AA100),"",IF(Z100="YES",(AA100*(SUM(T100:U100))/100),""))</f>
        <v/>
      </c>
      <c r="AC100" s="126"/>
      <c r="AD100" s="126"/>
      <c r="AE100" s="237"/>
      <c r="AF100" s="154"/>
      <c r="AG100" s="154"/>
    </row>
    <row r="101" customFormat="false" ht="24.3" hidden="false" customHeight="true" outlineLevel="0" collapsed="false">
      <c r="A101" s="127"/>
      <c r="B101" s="111"/>
      <c r="C101" s="92"/>
      <c r="D101" s="173"/>
      <c r="E101" s="174"/>
      <c r="F101" s="174"/>
      <c r="G101" s="224"/>
      <c r="H101" s="224"/>
      <c r="I101" s="224"/>
      <c r="J101" s="224"/>
      <c r="K101" s="224"/>
      <c r="L101" s="221"/>
      <c r="M101" s="128"/>
      <c r="N101" s="129"/>
      <c r="O101" s="129"/>
      <c r="P101" s="129"/>
      <c r="Q101" s="88"/>
      <c r="R101" s="235" t="str">
        <f aca="false">IF(AND(ISTEXT(T101),ISTEXT(U101)),"",SUM(T101:U101)*'Indices PF'!$E$54)</f>
        <v/>
      </c>
      <c r="S101" s="227" t="str">
        <f aca="false">IF(OR(ISBLANK(N101),ISBLANK(O101)),"",  IF(M101="EI", IF((O101&lt;='Indices PF'!$D$7),   IF(('Funções Transações'!N101&lt;'Indices PF'!$E$10), 'Indices PF'!$E$7,   IF(('Funções Transações'!N101&lt;'Indices PF'!$F$10), 'Indices PF'!$F$7, 'Indices PF'!$G$7)),    IF((O101&lt;='Indices PF'!$D$8),    IF(('Funções Transações'!N101&lt;'Indices PF'!$E$10), 'Indices PF'!$E$8,    IF(('Funções Transações'!N101&lt;'Indices PF'!$F$10), 'Indices PF'!$F$8, 'Indices PF'!$G$8)),     IF((O101&gt;='Indices PF'!$D$9),     IF(('Funções Transações'!N101&lt;'Indices PF'!$E$10), 'Indices PF'!$E$9,     IF(('Funções Transações'!N101&lt;'Indices PF'!$F$10), 'Indices PF'!$F$9, 'Indices PF'!$G$9))))),   IF(M101="EQ", IF((O101&lt;='Indices PF'!$D$15),   IF(('Funções Transações'!N101&lt;'Indices PF'!$E$18), 'Indices PF'!$E$15,   IF(('Funções Transações'!N101&lt;'Indices PF'!$F$18), 'Indices PF'!$F$15, 'Indices PF'!$G$15)),    IF((O101&lt;='Indices PF'!$D$16),    IF(('Funções Transações'!N101&lt;'Indices PF'!$E$18), 'Indices PF'!$E$16,    IF(('Funções Transações'!N101&lt;'Indices PF'!$F$18), 'Indices PF'!$F$16, 'Indices PF'!$G$16)),     IF((O101&gt;='Indices PF'!$D$17),     IF(('Funções Transações'!N101&lt;'Indices PF'!$E$18), 'Indices PF'!$E$17,     IF(('Funções Transações'!N101&lt;'Indices PF'!$F$18), 'Indices PF'!$F$17, 'Indices PF'!$G$17))))),   IF(M101="EO", IF((O101&lt;='Indices PF'!$D$23),   IF(('Funções Transações'!N101&lt;'Indices PF'!$E$26), 'Indices PF'!$E$23,   IF(('Funções Transações'!N101&lt;'Indices PF'!$F$26), 'Indices PF'!$F$23, 'Indices PF'!$G$23)),    IF((O101&lt;='Indices PF'!$D$24),    IF(('Funções Transações'!N101&lt;'Indices PF'!$E$26), 'Indices PF'!$E$24,    IF(('Funções Transações'!N101&lt;'Indices PF'!$F$26), 'Indices PF'!$F$24, 'Indices PF'!$G$24)),     IF((O101&gt;='Indices PF'!$D$25),     IF(('Funções Transações'!N101&lt;'Indices PF'!$E$26), 'Indices PF'!$E$25,     IF(('Funções Transações'!N101&lt;'Indices PF'!$F$26), 'Indices PF'!$F$25, 'Indices PF'!$G$25)))))))))</f>
        <v/>
      </c>
      <c r="T101" s="228" t="str">
        <f aca="false">IF(OR(ISBLANK(N101),ISBLANK(O101)),"",  IF(M101="EI", IF((O101&lt;='Indices PF'!$D$7),   IF(('Funções Transações'!N101&lt;'Indices PF'!$E$10), N101*'Indices PF'!$J$7,   IF(('Funções Transações'!N101&lt;'Indices PF'!$F$10), N101*'Indices PF'!$K$7, N101*'Indices PF'!$L$7)),    IF((O101&lt;='Indices PF'!$D$8),    IF(('Funções Transações'!N101&lt;'Indices PF'!$E$10), N101*'Indices PF'!$J$8,    IF(('Funções Transações'!N101&lt;'Indices PF'!$F$10), N101*'Indices PF'!$K$8, N101*'Indices PF'!$L$8)),     IF((O101&gt;='Indices PF'!$D$9),     IF(('Funções Transações'!N101&lt;'Indices PF'!$E$10), N101*'Indices PF'!$J$9,     IF(('Funções Transações'!N101&lt;'Indices PF'!$F$10), N101*'Indices PF'!$K$9, N101*'Indices PF'!$L$9))))),   IF(M101="EQ", IF((O101&lt;='Indices PF'!$D$15),   IF(('Funções Transações'!N101&lt;'Indices PF'!$E$18), N101*'Indices PF'!$J$15,   IF(('Funções Transações'!N101&lt;'Indices PF'!$F$18), N101*'Indices PF'!$K$15, N101*'Indices PF'!$L$15)),    IF((O101&lt;='Indices PF'!$D$16),    IF(('Funções Transações'!N101&lt;'Indices PF'!$E$18), N101*'Indices PF'!$J$16,    IF(('Funções Transações'!N101&lt;'Indices PF'!$F$18), N101*'Indices PF'!$K$16, N101*'Indices PF'!$L$16)),     IF((O101&gt;='Indices PF'!$D$17),     IF(('Funções Transações'!N101&lt;'Indices PF'!$E$18), N101*'Indices PF'!$J$17,     IF(('Funções Transações'!N101&lt;'Indices PF'!$F$18), N101*'Indices PF'!$K$17, N101*'Indices PF'!$L$17))))),   IF(M101="EO", IF((O101&lt;='Indices PF'!$D$23),   IF(('Funções Transações'!N101&lt;'Indices PF'!$E$26), N101*'Indices PF'!$J$23,   IF(('Funções Transações'!N101&lt;'Indices PF'!$F$26), N101*'Indices PF'!$K$23, N101*'Indices PF'!$L$23)),    IF((O101&lt;='Indices PF'!$D$24),    IF(('Funções Transações'!N101&lt;'Indices PF'!$E$26), N101*'Indices PF'!$J$24,    IF(('Funções Transações'!N101&lt;'Indices PF'!$F$26), N101*'Indices PF'!$K$24, N101*'Indices PF'!$L$24)),     IF((O101&gt;='Indices PF'!$D$25),     IF(('Funções Transações'!N101&lt;'Indices PF'!$E$26), N101*'Indices PF'!$J$25,     IF(('Funções Transações'!N101&lt;'Indices PF'!$F$26), N101*'Indices PF'!$K$25, N101*'Indices PF'!$L$25)))))))))</f>
        <v/>
      </c>
      <c r="U101" s="229" t="str">
        <f aca="false">IF(OR(ISBLANK(P101),ISBLANK(Q101)),"",  IF((Q101&lt;='Indices PF'!$D$47),   IF(('Funções Transações'!P101&lt;'Indices PF'!$E$50), P101*'Indices PF'!$J$47,   IF(('Funções Transações'!P101&lt;'Indices PF'!$F$50), P101*'Indices PF'!$K$47, P101*'Indices PF'!$L$47)),    IF((Q101&lt;='Indices PF'!$D$48),    IF(('Funções Transações'!P101&lt;'Indices PF'!$E$50), P101*'Indices PF'!$J$48,    IF(('Funções Transações'!P101&lt;'Indices PF'!$F$50), P101*'Indices PF'!$K$48, P101*'Indices PF'!$L$48)),     IF((Q101&gt;='Indices PF'!$D$49),     IF(('Funções Transações'!P101&lt;'Indices PF'!$E$50), P101*'Indices PF'!$J$49,     IF(('Funções Transações'!P101&lt;'Indices PF'!$F$50), P101*'Indices PF'!$K$49, P101*'Indices PF'!$L$49))))))</f>
        <v/>
      </c>
      <c r="V101" s="230"/>
      <c r="W101" s="231"/>
      <c r="X101" s="231"/>
      <c r="Y101" s="232"/>
      <c r="Z101" s="128"/>
      <c r="AA101" s="88"/>
      <c r="AB101" s="233" t="str">
        <f aca="false">IF(ISBLANK(AA101),"",IF(Z101="YES",(AA101*(SUM(T101:U101))/100),""))</f>
        <v/>
      </c>
      <c r="AC101" s="126"/>
      <c r="AD101" s="126"/>
      <c r="AE101" s="126"/>
      <c r="AF101" s="154"/>
      <c r="AG101" s="154"/>
    </row>
    <row r="102" customFormat="false" ht="24.3" hidden="false" customHeight="true" outlineLevel="0" collapsed="false">
      <c r="A102" s="127"/>
      <c r="B102" s="111"/>
      <c r="C102" s="92"/>
      <c r="D102" s="173"/>
      <c r="E102" s="174"/>
      <c r="F102" s="174"/>
      <c r="G102" s="224"/>
      <c r="H102" s="224"/>
      <c r="I102" s="224"/>
      <c r="J102" s="224"/>
      <c r="K102" s="224"/>
      <c r="L102" s="221"/>
      <c r="M102" s="128"/>
      <c r="N102" s="129"/>
      <c r="O102" s="129"/>
      <c r="P102" s="129"/>
      <c r="Q102" s="88"/>
      <c r="R102" s="235" t="str">
        <f aca="false">IF(AND(ISTEXT(T102),ISTEXT(U102)),"",SUM(T102:U102)*'Indices PF'!$E$54)</f>
        <v/>
      </c>
      <c r="S102" s="227" t="str">
        <f aca="false">IF(OR(ISBLANK(N102),ISBLANK(O102)),"",  IF(M102="EI", IF((O102&lt;='Indices PF'!$D$7),   IF(('Funções Transações'!N102&lt;'Indices PF'!$E$10), 'Indices PF'!$E$7,   IF(('Funções Transações'!N102&lt;'Indices PF'!$F$10), 'Indices PF'!$F$7, 'Indices PF'!$G$7)),    IF((O102&lt;='Indices PF'!$D$8),    IF(('Funções Transações'!N102&lt;'Indices PF'!$E$10), 'Indices PF'!$E$8,    IF(('Funções Transações'!N102&lt;'Indices PF'!$F$10), 'Indices PF'!$F$8, 'Indices PF'!$G$8)),     IF((O102&gt;='Indices PF'!$D$9),     IF(('Funções Transações'!N102&lt;'Indices PF'!$E$10), 'Indices PF'!$E$9,     IF(('Funções Transações'!N102&lt;'Indices PF'!$F$10), 'Indices PF'!$F$9, 'Indices PF'!$G$9))))),   IF(M102="EQ", IF((O102&lt;='Indices PF'!$D$15),   IF(('Funções Transações'!N102&lt;'Indices PF'!$E$18), 'Indices PF'!$E$15,   IF(('Funções Transações'!N102&lt;'Indices PF'!$F$18), 'Indices PF'!$F$15, 'Indices PF'!$G$15)),    IF((O102&lt;='Indices PF'!$D$16),    IF(('Funções Transações'!N102&lt;'Indices PF'!$E$18), 'Indices PF'!$E$16,    IF(('Funções Transações'!N102&lt;'Indices PF'!$F$18), 'Indices PF'!$F$16, 'Indices PF'!$G$16)),     IF((O102&gt;='Indices PF'!$D$17),     IF(('Funções Transações'!N102&lt;'Indices PF'!$E$18), 'Indices PF'!$E$17,     IF(('Funções Transações'!N102&lt;'Indices PF'!$F$18), 'Indices PF'!$F$17, 'Indices PF'!$G$17))))),   IF(M102="EO", IF((O102&lt;='Indices PF'!$D$23),   IF(('Funções Transações'!N102&lt;'Indices PF'!$E$26), 'Indices PF'!$E$23,   IF(('Funções Transações'!N102&lt;'Indices PF'!$F$26), 'Indices PF'!$F$23, 'Indices PF'!$G$23)),    IF((O102&lt;='Indices PF'!$D$24),    IF(('Funções Transações'!N102&lt;'Indices PF'!$E$26), 'Indices PF'!$E$24,    IF(('Funções Transações'!N102&lt;'Indices PF'!$F$26), 'Indices PF'!$F$24, 'Indices PF'!$G$24)),     IF((O102&gt;='Indices PF'!$D$25),     IF(('Funções Transações'!N102&lt;'Indices PF'!$E$26), 'Indices PF'!$E$25,     IF(('Funções Transações'!N102&lt;'Indices PF'!$F$26), 'Indices PF'!$F$25, 'Indices PF'!$G$25)))))))))</f>
        <v/>
      </c>
      <c r="T102" s="228" t="str">
        <f aca="false">IF(OR(ISBLANK(N102),ISBLANK(O102)),"",  IF(M102="EI", IF((O102&lt;='Indices PF'!$D$7),   IF(('Funções Transações'!N102&lt;'Indices PF'!$E$10), N102*'Indices PF'!$J$7,   IF(('Funções Transações'!N102&lt;'Indices PF'!$F$10), N102*'Indices PF'!$K$7, N102*'Indices PF'!$L$7)),    IF((O102&lt;='Indices PF'!$D$8),    IF(('Funções Transações'!N102&lt;'Indices PF'!$E$10), N102*'Indices PF'!$J$8,    IF(('Funções Transações'!N102&lt;'Indices PF'!$F$10), N102*'Indices PF'!$K$8, N102*'Indices PF'!$L$8)),     IF((O102&gt;='Indices PF'!$D$9),     IF(('Funções Transações'!N102&lt;'Indices PF'!$E$10), N102*'Indices PF'!$J$9,     IF(('Funções Transações'!N102&lt;'Indices PF'!$F$10), N102*'Indices PF'!$K$9, N102*'Indices PF'!$L$9))))),   IF(M102="EQ", IF((O102&lt;='Indices PF'!$D$15),   IF(('Funções Transações'!N102&lt;'Indices PF'!$E$18), N102*'Indices PF'!$J$15,   IF(('Funções Transações'!N102&lt;'Indices PF'!$F$18), N102*'Indices PF'!$K$15, N102*'Indices PF'!$L$15)),    IF((O102&lt;='Indices PF'!$D$16),    IF(('Funções Transações'!N102&lt;'Indices PF'!$E$18), N102*'Indices PF'!$J$16,    IF(('Funções Transações'!N102&lt;'Indices PF'!$F$18), N102*'Indices PF'!$K$16, N102*'Indices PF'!$L$16)),     IF((O102&gt;='Indices PF'!$D$17),     IF(('Funções Transações'!N102&lt;'Indices PF'!$E$18), N102*'Indices PF'!$J$17,     IF(('Funções Transações'!N102&lt;'Indices PF'!$F$18), N102*'Indices PF'!$K$17, N102*'Indices PF'!$L$17))))),   IF(M102="EO", IF((O102&lt;='Indices PF'!$D$23),   IF(('Funções Transações'!N102&lt;'Indices PF'!$E$26), N102*'Indices PF'!$J$23,   IF(('Funções Transações'!N102&lt;'Indices PF'!$F$26), N102*'Indices PF'!$K$23, N102*'Indices PF'!$L$23)),    IF((O102&lt;='Indices PF'!$D$24),    IF(('Funções Transações'!N102&lt;'Indices PF'!$E$26), N102*'Indices PF'!$J$24,    IF(('Funções Transações'!N102&lt;'Indices PF'!$F$26), N102*'Indices PF'!$K$24, N102*'Indices PF'!$L$24)),     IF((O102&gt;='Indices PF'!$D$25),     IF(('Funções Transações'!N102&lt;'Indices PF'!$E$26), N102*'Indices PF'!$J$25,     IF(('Funções Transações'!N102&lt;'Indices PF'!$F$26), N102*'Indices PF'!$K$25, N102*'Indices PF'!$L$25)))))))))</f>
        <v/>
      </c>
      <c r="U102" s="229" t="str">
        <f aca="false">IF(OR(ISBLANK(P102),ISBLANK(Q102)),"",  IF((Q102&lt;='Indices PF'!$D$47),   IF(('Funções Transações'!P102&lt;'Indices PF'!$E$50), P102*'Indices PF'!$J$47,   IF(('Funções Transações'!P102&lt;'Indices PF'!$F$50), P102*'Indices PF'!$K$47, P102*'Indices PF'!$L$47)),    IF((Q102&lt;='Indices PF'!$D$48),    IF(('Funções Transações'!P102&lt;'Indices PF'!$E$50), P102*'Indices PF'!$J$48,    IF(('Funções Transações'!P102&lt;'Indices PF'!$F$50), P102*'Indices PF'!$K$48, P102*'Indices PF'!$L$48)),     IF((Q102&gt;='Indices PF'!$D$49),     IF(('Funções Transações'!P102&lt;'Indices PF'!$E$50), P102*'Indices PF'!$J$49,     IF(('Funções Transações'!P102&lt;'Indices PF'!$F$50), P102*'Indices PF'!$K$49, P102*'Indices PF'!$L$49))))))</f>
        <v/>
      </c>
      <c r="V102" s="230"/>
      <c r="W102" s="231"/>
      <c r="X102" s="231"/>
      <c r="Y102" s="232"/>
      <c r="Z102" s="128"/>
      <c r="AA102" s="88"/>
      <c r="AB102" s="233" t="str">
        <f aca="false">IF(ISBLANK(AA102),"",IF(Z102="YES",(AA102*(SUM(T102:U102))/100),""))</f>
        <v/>
      </c>
      <c r="AC102" s="126"/>
      <c r="AD102" s="126"/>
      <c r="AE102" s="126"/>
      <c r="AF102" s="154"/>
      <c r="AG102" s="154"/>
    </row>
    <row r="103" customFormat="false" ht="24.3" hidden="false" customHeight="true" outlineLevel="0" collapsed="false">
      <c r="A103" s="127"/>
      <c r="B103" s="111"/>
      <c r="C103" s="92"/>
      <c r="D103" s="173"/>
      <c r="E103" s="174"/>
      <c r="F103" s="174"/>
      <c r="G103" s="224"/>
      <c r="H103" s="224"/>
      <c r="I103" s="224"/>
      <c r="J103" s="224"/>
      <c r="K103" s="224"/>
      <c r="L103" s="221"/>
      <c r="M103" s="128"/>
      <c r="N103" s="129"/>
      <c r="O103" s="129"/>
      <c r="P103" s="129"/>
      <c r="Q103" s="88"/>
      <c r="R103" s="235" t="str">
        <f aca="false">IF(AND(ISTEXT(T103),ISTEXT(U103)),"",SUM(T103:U103)*'Indices PF'!$E$54)</f>
        <v/>
      </c>
      <c r="S103" s="227" t="str">
        <f aca="false">IF(OR(ISBLANK(N103),ISBLANK(O103)),"",  IF(M103="EI", IF((O103&lt;='Indices PF'!$D$7),   IF(('Funções Transações'!N103&lt;'Indices PF'!$E$10), 'Indices PF'!$E$7,   IF(('Funções Transações'!N103&lt;'Indices PF'!$F$10), 'Indices PF'!$F$7, 'Indices PF'!$G$7)),    IF((O103&lt;='Indices PF'!$D$8),    IF(('Funções Transações'!N103&lt;'Indices PF'!$E$10), 'Indices PF'!$E$8,    IF(('Funções Transações'!N103&lt;'Indices PF'!$F$10), 'Indices PF'!$F$8, 'Indices PF'!$G$8)),     IF((O103&gt;='Indices PF'!$D$9),     IF(('Funções Transações'!N103&lt;'Indices PF'!$E$10), 'Indices PF'!$E$9,     IF(('Funções Transações'!N103&lt;'Indices PF'!$F$10), 'Indices PF'!$F$9, 'Indices PF'!$G$9))))),   IF(M103="EQ", IF((O103&lt;='Indices PF'!$D$15),   IF(('Funções Transações'!N103&lt;'Indices PF'!$E$18), 'Indices PF'!$E$15,   IF(('Funções Transações'!N103&lt;'Indices PF'!$F$18), 'Indices PF'!$F$15, 'Indices PF'!$G$15)),    IF((O103&lt;='Indices PF'!$D$16),    IF(('Funções Transações'!N103&lt;'Indices PF'!$E$18), 'Indices PF'!$E$16,    IF(('Funções Transações'!N103&lt;'Indices PF'!$F$18), 'Indices PF'!$F$16, 'Indices PF'!$G$16)),     IF((O103&gt;='Indices PF'!$D$17),     IF(('Funções Transações'!N103&lt;'Indices PF'!$E$18), 'Indices PF'!$E$17,     IF(('Funções Transações'!N103&lt;'Indices PF'!$F$18), 'Indices PF'!$F$17, 'Indices PF'!$G$17))))),   IF(M103="EO", IF((O103&lt;='Indices PF'!$D$23),   IF(('Funções Transações'!N103&lt;'Indices PF'!$E$26), 'Indices PF'!$E$23,   IF(('Funções Transações'!N103&lt;'Indices PF'!$F$26), 'Indices PF'!$F$23, 'Indices PF'!$G$23)),    IF((O103&lt;='Indices PF'!$D$24),    IF(('Funções Transações'!N103&lt;'Indices PF'!$E$26), 'Indices PF'!$E$24,    IF(('Funções Transações'!N103&lt;'Indices PF'!$F$26), 'Indices PF'!$F$24, 'Indices PF'!$G$24)),     IF((O103&gt;='Indices PF'!$D$25),     IF(('Funções Transações'!N103&lt;'Indices PF'!$E$26), 'Indices PF'!$E$25,     IF(('Funções Transações'!N103&lt;'Indices PF'!$F$26), 'Indices PF'!$F$25, 'Indices PF'!$G$25)))))))))</f>
        <v/>
      </c>
      <c r="T103" s="228" t="str">
        <f aca="false">IF(OR(ISBLANK(N103),ISBLANK(O103)),"",  IF(M103="EI", IF((O103&lt;='Indices PF'!$D$7),   IF(('Funções Transações'!N103&lt;'Indices PF'!$E$10), N103*'Indices PF'!$J$7,   IF(('Funções Transações'!N103&lt;'Indices PF'!$F$10), N103*'Indices PF'!$K$7, N103*'Indices PF'!$L$7)),    IF((O103&lt;='Indices PF'!$D$8),    IF(('Funções Transações'!N103&lt;'Indices PF'!$E$10), N103*'Indices PF'!$J$8,    IF(('Funções Transações'!N103&lt;'Indices PF'!$F$10), N103*'Indices PF'!$K$8, N103*'Indices PF'!$L$8)),     IF((O103&gt;='Indices PF'!$D$9),     IF(('Funções Transações'!N103&lt;'Indices PF'!$E$10), N103*'Indices PF'!$J$9,     IF(('Funções Transações'!N103&lt;'Indices PF'!$F$10), N103*'Indices PF'!$K$9, N103*'Indices PF'!$L$9))))),   IF(M103="EQ", IF((O103&lt;='Indices PF'!$D$15),   IF(('Funções Transações'!N103&lt;'Indices PF'!$E$18), N103*'Indices PF'!$J$15,   IF(('Funções Transações'!N103&lt;'Indices PF'!$F$18), N103*'Indices PF'!$K$15, N103*'Indices PF'!$L$15)),    IF((O103&lt;='Indices PF'!$D$16),    IF(('Funções Transações'!N103&lt;'Indices PF'!$E$18), N103*'Indices PF'!$J$16,    IF(('Funções Transações'!N103&lt;'Indices PF'!$F$18), N103*'Indices PF'!$K$16, N103*'Indices PF'!$L$16)),     IF((O103&gt;='Indices PF'!$D$17),     IF(('Funções Transações'!N103&lt;'Indices PF'!$E$18), N103*'Indices PF'!$J$17,     IF(('Funções Transações'!N103&lt;'Indices PF'!$F$18), N103*'Indices PF'!$K$17, N103*'Indices PF'!$L$17))))),   IF(M103="EO", IF((O103&lt;='Indices PF'!$D$23),   IF(('Funções Transações'!N103&lt;'Indices PF'!$E$26), N103*'Indices PF'!$J$23,   IF(('Funções Transações'!N103&lt;'Indices PF'!$F$26), N103*'Indices PF'!$K$23, N103*'Indices PF'!$L$23)),    IF((O103&lt;='Indices PF'!$D$24),    IF(('Funções Transações'!N103&lt;'Indices PF'!$E$26), N103*'Indices PF'!$J$24,    IF(('Funções Transações'!N103&lt;'Indices PF'!$F$26), N103*'Indices PF'!$K$24, N103*'Indices PF'!$L$24)),     IF((O103&gt;='Indices PF'!$D$25),     IF(('Funções Transações'!N103&lt;'Indices PF'!$E$26), N103*'Indices PF'!$J$25,     IF(('Funções Transações'!N103&lt;'Indices PF'!$F$26), N103*'Indices PF'!$K$25, N103*'Indices PF'!$L$25)))))))))</f>
        <v/>
      </c>
      <c r="U103" s="229" t="str">
        <f aca="false">IF(OR(ISBLANK(P103),ISBLANK(Q103)),"",  IF((Q103&lt;='Indices PF'!$D$47),   IF(('Funções Transações'!P103&lt;'Indices PF'!$E$50), P103*'Indices PF'!$J$47,   IF(('Funções Transações'!P103&lt;'Indices PF'!$F$50), P103*'Indices PF'!$K$47, P103*'Indices PF'!$L$47)),    IF((Q103&lt;='Indices PF'!$D$48),    IF(('Funções Transações'!P103&lt;'Indices PF'!$E$50), P103*'Indices PF'!$J$48,    IF(('Funções Transações'!P103&lt;'Indices PF'!$F$50), P103*'Indices PF'!$K$48, P103*'Indices PF'!$L$48)),     IF((Q103&gt;='Indices PF'!$D$49),     IF(('Funções Transações'!P103&lt;'Indices PF'!$E$50), P103*'Indices PF'!$J$49,     IF(('Funções Transações'!P103&lt;'Indices PF'!$F$50), P103*'Indices PF'!$K$49, P103*'Indices PF'!$L$49))))))</f>
        <v/>
      </c>
      <c r="V103" s="230"/>
      <c r="W103" s="231"/>
      <c r="X103" s="231"/>
      <c r="Y103" s="232"/>
      <c r="Z103" s="128"/>
      <c r="AA103" s="88"/>
      <c r="AB103" s="233" t="str">
        <f aca="false">IF(ISBLANK(AA103),"",IF(Z103="YES",(AA103*(SUM(T103:U103))/100),""))</f>
        <v/>
      </c>
      <c r="AC103" s="126"/>
      <c r="AD103" s="126"/>
      <c r="AE103" s="126"/>
      <c r="AF103" s="154"/>
      <c r="AG103" s="154"/>
    </row>
    <row r="104" customFormat="false" ht="24.3" hidden="false" customHeight="true" outlineLevel="0" collapsed="false">
      <c r="A104" s="127"/>
      <c r="B104" s="111"/>
      <c r="C104" s="92"/>
      <c r="D104" s="173"/>
      <c r="E104" s="174"/>
      <c r="F104" s="174"/>
      <c r="G104" s="224"/>
      <c r="H104" s="224"/>
      <c r="I104" s="224"/>
      <c r="J104" s="224"/>
      <c r="K104" s="224"/>
      <c r="L104" s="221"/>
      <c r="M104" s="128"/>
      <c r="N104" s="129"/>
      <c r="O104" s="129"/>
      <c r="P104" s="129"/>
      <c r="Q104" s="88"/>
      <c r="R104" s="235" t="str">
        <f aca="false">IF(AND(ISTEXT(T104),ISTEXT(U104)),"",SUM(T104:U104)*'Indices PF'!$E$54)</f>
        <v/>
      </c>
      <c r="S104" s="227" t="str">
        <f aca="false">IF(OR(ISBLANK(N104),ISBLANK(O104)),"",  IF(M104="EI", IF((O104&lt;='Indices PF'!$D$7),   IF(('Funções Transações'!N104&lt;'Indices PF'!$E$10), 'Indices PF'!$E$7,   IF(('Funções Transações'!N104&lt;'Indices PF'!$F$10), 'Indices PF'!$F$7, 'Indices PF'!$G$7)),    IF((O104&lt;='Indices PF'!$D$8),    IF(('Funções Transações'!N104&lt;'Indices PF'!$E$10), 'Indices PF'!$E$8,    IF(('Funções Transações'!N104&lt;'Indices PF'!$F$10), 'Indices PF'!$F$8, 'Indices PF'!$G$8)),     IF((O104&gt;='Indices PF'!$D$9),     IF(('Funções Transações'!N104&lt;'Indices PF'!$E$10), 'Indices PF'!$E$9,     IF(('Funções Transações'!N104&lt;'Indices PF'!$F$10), 'Indices PF'!$F$9, 'Indices PF'!$G$9))))),   IF(M104="EQ", IF((O104&lt;='Indices PF'!$D$15),   IF(('Funções Transações'!N104&lt;'Indices PF'!$E$18), 'Indices PF'!$E$15,   IF(('Funções Transações'!N104&lt;'Indices PF'!$F$18), 'Indices PF'!$F$15, 'Indices PF'!$G$15)),    IF((O104&lt;='Indices PF'!$D$16),    IF(('Funções Transações'!N104&lt;'Indices PF'!$E$18), 'Indices PF'!$E$16,    IF(('Funções Transações'!N104&lt;'Indices PF'!$F$18), 'Indices PF'!$F$16, 'Indices PF'!$G$16)),     IF((O104&gt;='Indices PF'!$D$17),     IF(('Funções Transações'!N104&lt;'Indices PF'!$E$18), 'Indices PF'!$E$17,     IF(('Funções Transações'!N104&lt;'Indices PF'!$F$18), 'Indices PF'!$F$17, 'Indices PF'!$G$17))))),   IF(M104="EO", IF((O104&lt;='Indices PF'!$D$23),   IF(('Funções Transações'!N104&lt;'Indices PF'!$E$26), 'Indices PF'!$E$23,   IF(('Funções Transações'!N104&lt;'Indices PF'!$F$26), 'Indices PF'!$F$23, 'Indices PF'!$G$23)),    IF((O104&lt;='Indices PF'!$D$24),    IF(('Funções Transações'!N104&lt;'Indices PF'!$E$26), 'Indices PF'!$E$24,    IF(('Funções Transações'!N104&lt;'Indices PF'!$F$26), 'Indices PF'!$F$24, 'Indices PF'!$G$24)),     IF((O104&gt;='Indices PF'!$D$25),     IF(('Funções Transações'!N104&lt;'Indices PF'!$E$26), 'Indices PF'!$E$25,     IF(('Funções Transações'!N104&lt;'Indices PF'!$F$26), 'Indices PF'!$F$25, 'Indices PF'!$G$25)))))))))</f>
        <v/>
      </c>
      <c r="T104" s="228" t="str">
        <f aca="false">IF(OR(ISBLANK(N104),ISBLANK(O104)),"",  IF(M104="EI", IF((O104&lt;='Indices PF'!$D$7),   IF(('Funções Transações'!N104&lt;'Indices PF'!$E$10), N104*'Indices PF'!$J$7,   IF(('Funções Transações'!N104&lt;'Indices PF'!$F$10), N104*'Indices PF'!$K$7, N104*'Indices PF'!$L$7)),    IF((O104&lt;='Indices PF'!$D$8),    IF(('Funções Transações'!N104&lt;'Indices PF'!$E$10), N104*'Indices PF'!$J$8,    IF(('Funções Transações'!N104&lt;'Indices PF'!$F$10), N104*'Indices PF'!$K$8, N104*'Indices PF'!$L$8)),     IF((O104&gt;='Indices PF'!$D$9),     IF(('Funções Transações'!N104&lt;'Indices PF'!$E$10), N104*'Indices PF'!$J$9,     IF(('Funções Transações'!N104&lt;'Indices PF'!$F$10), N104*'Indices PF'!$K$9, N104*'Indices PF'!$L$9))))),   IF(M104="EQ", IF((O104&lt;='Indices PF'!$D$15),   IF(('Funções Transações'!N104&lt;'Indices PF'!$E$18), N104*'Indices PF'!$J$15,   IF(('Funções Transações'!N104&lt;'Indices PF'!$F$18), N104*'Indices PF'!$K$15, N104*'Indices PF'!$L$15)),    IF((O104&lt;='Indices PF'!$D$16),    IF(('Funções Transações'!N104&lt;'Indices PF'!$E$18), N104*'Indices PF'!$J$16,    IF(('Funções Transações'!N104&lt;'Indices PF'!$F$18), N104*'Indices PF'!$K$16, N104*'Indices PF'!$L$16)),     IF((O104&gt;='Indices PF'!$D$17),     IF(('Funções Transações'!N104&lt;'Indices PF'!$E$18), N104*'Indices PF'!$J$17,     IF(('Funções Transações'!N104&lt;'Indices PF'!$F$18), N104*'Indices PF'!$K$17, N104*'Indices PF'!$L$17))))),   IF(M104="EO", IF((O104&lt;='Indices PF'!$D$23),   IF(('Funções Transações'!N104&lt;'Indices PF'!$E$26), N104*'Indices PF'!$J$23,   IF(('Funções Transações'!N104&lt;'Indices PF'!$F$26), N104*'Indices PF'!$K$23, N104*'Indices PF'!$L$23)),    IF((O104&lt;='Indices PF'!$D$24),    IF(('Funções Transações'!N104&lt;'Indices PF'!$E$26), N104*'Indices PF'!$J$24,    IF(('Funções Transações'!N104&lt;'Indices PF'!$F$26), N104*'Indices PF'!$K$24, N104*'Indices PF'!$L$24)),     IF((O104&gt;='Indices PF'!$D$25),     IF(('Funções Transações'!N104&lt;'Indices PF'!$E$26), N104*'Indices PF'!$J$25,     IF(('Funções Transações'!N104&lt;'Indices PF'!$F$26), N104*'Indices PF'!$K$25, N104*'Indices PF'!$L$25)))))))))</f>
        <v/>
      </c>
      <c r="U104" s="229" t="str">
        <f aca="false">IF(OR(ISBLANK(P104),ISBLANK(Q104)),"",  IF((Q104&lt;='Indices PF'!$D$47),   IF(('Funções Transações'!P104&lt;'Indices PF'!$E$50), P104*'Indices PF'!$J$47,   IF(('Funções Transações'!P104&lt;'Indices PF'!$F$50), P104*'Indices PF'!$K$47, P104*'Indices PF'!$L$47)),    IF((Q104&lt;='Indices PF'!$D$48),    IF(('Funções Transações'!P104&lt;'Indices PF'!$E$50), P104*'Indices PF'!$J$48,    IF(('Funções Transações'!P104&lt;'Indices PF'!$F$50), P104*'Indices PF'!$K$48, P104*'Indices PF'!$L$48)),     IF((Q104&gt;='Indices PF'!$D$49),     IF(('Funções Transações'!P104&lt;'Indices PF'!$E$50), P104*'Indices PF'!$J$49,     IF(('Funções Transações'!P104&lt;'Indices PF'!$F$50), P104*'Indices PF'!$K$49, P104*'Indices PF'!$L$49))))))</f>
        <v/>
      </c>
      <c r="V104" s="230"/>
      <c r="W104" s="231"/>
      <c r="X104" s="231"/>
      <c r="Y104" s="232"/>
      <c r="Z104" s="128"/>
      <c r="AA104" s="88"/>
      <c r="AB104" s="233" t="str">
        <f aca="false">IF(ISBLANK(AA104),"",IF(Z104="YES",(AA104*(SUM(T104:U104))/100),""))</f>
        <v/>
      </c>
      <c r="AC104" s="126"/>
      <c r="AD104" s="126"/>
      <c r="AE104" s="126"/>
      <c r="AF104" s="154"/>
      <c r="AG104" s="154"/>
    </row>
    <row r="105" customFormat="false" ht="24.3" hidden="false" customHeight="true" outlineLevel="0" collapsed="false">
      <c r="A105" s="127"/>
      <c r="B105" s="238"/>
      <c r="C105" s="92"/>
      <c r="D105" s="173"/>
      <c r="E105" s="174"/>
      <c r="F105" s="174"/>
      <c r="G105" s="224"/>
      <c r="H105" s="224"/>
      <c r="I105" s="224"/>
      <c r="J105" s="224"/>
      <c r="K105" s="224"/>
      <c r="L105" s="221"/>
      <c r="M105" s="128"/>
      <c r="N105" s="129"/>
      <c r="O105" s="236"/>
      <c r="P105" s="129"/>
      <c r="Q105" s="154"/>
      <c r="R105" s="239" t="str">
        <f aca="false">IF(AND(ISTEXT(T105),ISTEXT(U105)),"",SUM(T105:U105)*'Indices PF'!$E$54)</f>
        <v/>
      </c>
      <c r="S105" s="227" t="str">
        <f aca="false">IF(OR(ISBLANK(N105),ISBLANK(O105)),"",  IF(M105="EI", IF((O105&lt;='Indices PF'!$D$7),   IF(('Funções Transações'!N105&lt;'Indices PF'!$E$10), 'Indices PF'!$E$7,   IF(('Funções Transações'!N105&lt;'Indices PF'!$F$10), 'Indices PF'!$F$7, 'Indices PF'!$G$7)),    IF((O105&lt;='Indices PF'!$D$8),    IF(('Funções Transações'!N105&lt;'Indices PF'!$E$10), 'Indices PF'!$E$8,    IF(('Funções Transações'!N105&lt;'Indices PF'!$F$10), 'Indices PF'!$F$8, 'Indices PF'!$G$8)),     IF((O105&gt;='Indices PF'!$D$9),     IF(('Funções Transações'!N105&lt;'Indices PF'!$E$10), 'Indices PF'!$E$9,     IF(('Funções Transações'!N105&lt;'Indices PF'!$F$10), 'Indices PF'!$F$9, 'Indices PF'!$G$9))))),   IF(M105="EQ", IF((O105&lt;='Indices PF'!$D$15),   IF(('Funções Transações'!N105&lt;'Indices PF'!$E$18), 'Indices PF'!$E$15,   IF(('Funções Transações'!N105&lt;'Indices PF'!$F$18), 'Indices PF'!$F$15, 'Indices PF'!$G$15)),    IF((O105&lt;='Indices PF'!$D$16),    IF(('Funções Transações'!N105&lt;'Indices PF'!$E$18), 'Indices PF'!$E$16,    IF(('Funções Transações'!N105&lt;'Indices PF'!$F$18), 'Indices PF'!$F$16, 'Indices PF'!$G$16)),     IF((O105&gt;='Indices PF'!$D$17),     IF(('Funções Transações'!N105&lt;'Indices PF'!$E$18), 'Indices PF'!$E$17,     IF(('Funções Transações'!N105&lt;'Indices PF'!$F$18), 'Indices PF'!$F$17, 'Indices PF'!$G$17))))),   IF(M105="EO", IF((O105&lt;='Indices PF'!$D$23),   IF(('Funções Transações'!N105&lt;'Indices PF'!$E$26), 'Indices PF'!$E$23,   IF(('Funções Transações'!N105&lt;'Indices PF'!$F$26), 'Indices PF'!$F$23, 'Indices PF'!$G$23)),    IF((O105&lt;='Indices PF'!$D$24),    IF(('Funções Transações'!N105&lt;'Indices PF'!$E$26), 'Indices PF'!$E$24,    IF(('Funções Transações'!N105&lt;'Indices PF'!$F$26), 'Indices PF'!$F$24, 'Indices PF'!$G$24)),     IF((O105&gt;='Indices PF'!$D$25),     IF(('Funções Transações'!N105&lt;'Indices PF'!$E$26), 'Indices PF'!$E$25,     IF(('Funções Transações'!N105&lt;'Indices PF'!$F$26), 'Indices PF'!$F$25, 'Indices PF'!$G$25)))))))))</f>
        <v/>
      </c>
      <c r="T105" s="228" t="str">
        <f aca="false">IF(OR(ISBLANK(N105),ISBLANK(O105)),"",  IF(M105="EI", IF((O105&lt;='Indices PF'!$D$7),   IF(('Funções Transações'!N105&lt;'Indices PF'!$E$10), N105*'Indices PF'!$J$7,   IF(('Funções Transações'!N105&lt;'Indices PF'!$F$10), N105*'Indices PF'!$K$7, N105*'Indices PF'!$L$7)),    IF((O105&lt;='Indices PF'!$D$8),    IF(('Funções Transações'!N105&lt;'Indices PF'!$E$10), N105*'Indices PF'!$J$8,    IF(('Funções Transações'!N105&lt;'Indices PF'!$F$10), N105*'Indices PF'!$K$8, N105*'Indices PF'!$L$8)),     IF((O105&gt;='Indices PF'!$D$9),     IF(('Funções Transações'!N105&lt;'Indices PF'!$E$10), N105*'Indices PF'!$J$9,     IF(('Funções Transações'!N105&lt;'Indices PF'!$F$10), N105*'Indices PF'!$K$9, N105*'Indices PF'!$L$9))))),   IF(M105="EQ", IF((O105&lt;='Indices PF'!$D$15),   IF(('Funções Transações'!N105&lt;'Indices PF'!$E$18), N105*'Indices PF'!$J$15,   IF(('Funções Transações'!N105&lt;'Indices PF'!$F$18), N105*'Indices PF'!$K$15, N105*'Indices PF'!$L$15)),    IF((O105&lt;='Indices PF'!$D$16),    IF(('Funções Transações'!N105&lt;'Indices PF'!$E$18), N105*'Indices PF'!$J$16,    IF(('Funções Transações'!N105&lt;'Indices PF'!$F$18), N105*'Indices PF'!$K$16, N105*'Indices PF'!$L$16)),     IF((O105&gt;='Indices PF'!$D$17),     IF(('Funções Transações'!N105&lt;'Indices PF'!$E$18), N105*'Indices PF'!$J$17,     IF(('Funções Transações'!N105&lt;'Indices PF'!$F$18), N105*'Indices PF'!$K$17, N105*'Indices PF'!$L$17))))),   IF(M105="EO", IF((O105&lt;='Indices PF'!$D$23),   IF(('Funções Transações'!N105&lt;'Indices PF'!$E$26), N105*'Indices PF'!$J$23,   IF(('Funções Transações'!N105&lt;'Indices PF'!$F$26), N105*'Indices PF'!$K$23, N105*'Indices PF'!$L$23)),    IF((O105&lt;='Indices PF'!$D$24),    IF(('Funções Transações'!N105&lt;'Indices PF'!$E$26), N105*'Indices PF'!$J$24,    IF(('Funções Transações'!N105&lt;'Indices PF'!$F$26), N105*'Indices PF'!$K$24, N105*'Indices PF'!$L$24)),     IF((O105&gt;='Indices PF'!$D$25),     IF(('Funções Transações'!N105&lt;'Indices PF'!$E$26), N105*'Indices PF'!$J$25,     IF(('Funções Transações'!N105&lt;'Indices PF'!$F$26), N105*'Indices PF'!$K$25, N105*'Indices PF'!$L$25)))))))))</f>
        <v/>
      </c>
      <c r="U105" s="229" t="str">
        <f aca="false">IF(OR(ISBLANK(P105),ISBLANK(Q105)),"",  IF((Q105&lt;='Indices PF'!$D$47),   IF(('Funções Transações'!P105&lt;'Indices PF'!$E$50), P105*'Indices PF'!$J$47,   IF(('Funções Transações'!P105&lt;'Indices PF'!$F$50), P105*'Indices PF'!$K$47, P105*'Indices PF'!$L$47)),    IF((Q105&lt;='Indices PF'!$D$48),    IF(('Funções Transações'!P105&lt;'Indices PF'!$E$50), P105*'Indices PF'!$J$48,    IF(('Funções Transações'!P105&lt;'Indices PF'!$F$50), P105*'Indices PF'!$K$48, P105*'Indices PF'!$L$48)),     IF((Q105&gt;='Indices PF'!$D$49),     IF(('Funções Transações'!P105&lt;'Indices PF'!$E$50), P105*'Indices PF'!$J$49,     IF(('Funções Transações'!P105&lt;'Indices PF'!$F$50), P105*'Indices PF'!$K$49, P105*'Indices PF'!$L$49))))))</f>
        <v/>
      </c>
      <c r="V105" s="230"/>
      <c r="W105" s="231"/>
      <c r="X105" s="231"/>
      <c r="Y105" s="232"/>
      <c r="Z105" s="128"/>
      <c r="AA105" s="88"/>
      <c r="AB105" s="233" t="str">
        <f aca="false">IF(ISBLANK(AA105),"",IF(Z105="YES",(AA105*(SUM(T105:U105))/100),""))</f>
        <v/>
      </c>
      <c r="AC105" s="154"/>
      <c r="AD105" s="126"/>
      <c r="AE105" s="126"/>
      <c r="AF105" s="154"/>
      <c r="AG105" s="154"/>
    </row>
    <row r="106" customFormat="false" ht="24.3" hidden="false" customHeight="true" outlineLevel="0" collapsed="false">
      <c r="A106" s="87"/>
      <c r="B106" s="240" t="s">
        <v>123</v>
      </c>
      <c r="C106" s="58"/>
      <c r="D106" s="241"/>
      <c r="E106" s="182"/>
      <c r="F106" s="182"/>
      <c r="G106" s="182"/>
      <c r="H106" s="182"/>
      <c r="I106" s="182"/>
      <c r="J106" s="182"/>
      <c r="K106" s="182"/>
      <c r="L106" s="242"/>
      <c r="M106" s="27"/>
      <c r="N106" s="24"/>
      <c r="O106" s="24"/>
      <c r="P106" s="24"/>
      <c r="Q106" s="24"/>
      <c r="R106" s="243" t="n">
        <f aca="false">SUM(R6:R105)</f>
        <v>85.2631578947369</v>
      </c>
      <c r="S106" s="243" t="n">
        <f aca="false">SUM(S6:S105)</f>
        <v>20</v>
      </c>
      <c r="T106" s="243" t="n">
        <f aca="false">SUM(T6:T105)</f>
        <v>18.3157894736842</v>
      </c>
      <c r="U106" s="244" t="n">
        <f aca="false">SUM(U6:U105)</f>
        <v>3</v>
      </c>
      <c r="V106" s="245"/>
      <c r="W106" s="246"/>
      <c r="X106" s="246"/>
      <c r="Y106" s="247"/>
      <c r="Z106" s="25"/>
      <c r="AA106" s="162"/>
      <c r="AB106" s="248" t="n">
        <f aca="false">SUM(AB6:AB105)</f>
        <v>0</v>
      </c>
      <c r="AC106" s="25"/>
      <c r="AD106" s="24"/>
      <c r="AE106" s="249"/>
      <c r="AF106" s="25"/>
      <c r="AG106" s="27"/>
    </row>
    <row r="107" customFormat="false" ht="24.3" hidden="false" customHeight="true" outlineLevel="0" collapsed="false">
      <c r="A107" s="87"/>
      <c r="B107" s="91"/>
      <c r="C107" s="92"/>
      <c r="D107" s="122"/>
      <c r="E107" s="122"/>
      <c r="F107" s="122"/>
      <c r="G107" s="122"/>
      <c r="H107" s="122"/>
      <c r="I107" s="250"/>
      <c r="J107" s="250"/>
      <c r="K107" s="122"/>
      <c r="L107" s="122"/>
      <c r="M107" s="122"/>
      <c r="N107" s="122"/>
      <c r="O107" s="122"/>
      <c r="P107" s="122"/>
      <c r="Q107" s="122"/>
      <c r="R107" s="250"/>
      <c r="S107" s="250"/>
      <c r="T107" s="122"/>
      <c r="U107" s="122"/>
      <c r="V107" s="122"/>
      <c r="W107" s="122"/>
      <c r="X107" s="122"/>
      <c r="Y107" s="122"/>
      <c r="Z107" s="122"/>
      <c r="AA107" s="87"/>
      <c r="AB107" s="87"/>
      <c r="AC107" s="92"/>
      <c r="AD107" s="92"/>
      <c r="AE107" s="92"/>
      <c r="AF107" s="92"/>
      <c r="AG107" s="92"/>
    </row>
    <row r="108" customFormat="false" ht="24.3" hidden="false" customHeight="true" outlineLevel="0" collapsed="false">
      <c r="A108" s="87"/>
      <c r="B108" s="91"/>
      <c r="C108" s="92"/>
      <c r="D108" s="122"/>
      <c r="E108" s="122"/>
      <c r="F108" s="122"/>
      <c r="G108" s="122"/>
      <c r="H108" s="122"/>
      <c r="I108" s="250"/>
      <c r="J108" s="250"/>
      <c r="K108" s="122"/>
      <c r="L108" s="251"/>
      <c r="M108" s="122"/>
      <c r="N108" s="122"/>
      <c r="O108" s="122"/>
      <c r="P108" s="122"/>
      <c r="Q108" s="122"/>
      <c r="R108" s="250"/>
      <c r="S108" s="250"/>
      <c r="T108" s="122"/>
      <c r="U108" s="251"/>
      <c r="V108" s="87"/>
      <c r="W108" s="122"/>
      <c r="X108" s="122"/>
      <c r="Y108" s="122"/>
      <c r="Z108" s="122"/>
      <c r="AA108" s="87"/>
      <c r="AB108" s="87"/>
      <c r="AC108" s="92"/>
      <c r="AD108" s="92"/>
      <c r="AE108" s="92"/>
      <c r="AF108" s="92"/>
      <c r="AG108" s="92"/>
    </row>
    <row r="109" customFormat="false" ht="24.3" hidden="false" customHeight="true" outlineLevel="0" collapsed="false">
      <c r="A109" s="87"/>
      <c r="B109" s="91"/>
      <c r="C109" s="92"/>
      <c r="D109" s="91"/>
      <c r="E109" s="87"/>
      <c r="F109" s="87"/>
      <c r="G109" s="87"/>
      <c r="H109" s="87"/>
      <c r="I109" s="87"/>
      <c r="J109" s="87"/>
      <c r="K109" s="87"/>
      <c r="L109" s="87"/>
      <c r="M109" s="87"/>
      <c r="N109" s="87"/>
      <c r="O109" s="87"/>
      <c r="P109" s="87"/>
      <c r="Q109" s="87"/>
      <c r="R109" s="87"/>
      <c r="S109" s="87"/>
      <c r="T109" s="87"/>
      <c r="U109" s="87"/>
      <c r="V109" s="87"/>
      <c r="W109" s="87"/>
      <c r="X109" s="87"/>
      <c r="Y109" s="87"/>
      <c r="Z109" s="87"/>
      <c r="AA109" s="87"/>
      <c r="AB109" s="87"/>
      <c r="AC109" s="92"/>
      <c r="AD109" s="92"/>
      <c r="AE109" s="92"/>
      <c r="AF109" s="92"/>
      <c r="AG109" s="92"/>
    </row>
    <row r="110" customFormat="false" ht="24.3" hidden="false" customHeight="true" outlineLevel="0" collapsed="false">
      <c r="A110" s="87"/>
      <c r="B110" s="91"/>
      <c r="C110" s="92"/>
      <c r="D110" s="147" t="s">
        <v>124</v>
      </c>
      <c r="E110" s="147"/>
      <c r="F110" s="147"/>
      <c r="G110" s="147"/>
      <c r="H110" s="147"/>
      <c r="I110" s="147"/>
      <c r="J110" s="147"/>
      <c r="K110" s="147"/>
      <c r="L110" s="147"/>
      <c r="M110" s="147" t="s">
        <v>125</v>
      </c>
      <c r="N110" s="147"/>
      <c r="O110" s="147"/>
      <c r="P110" s="147"/>
      <c r="Q110" s="147"/>
      <c r="R110" s="147"/>
      <c r="S110" s="147"/>
      <c r="T110" s="147"/>
      <c r="U110" s="147"/>
      <c r="V110" s="95"/>
      <c r="W110" s="95"/>
      <c r="X110" s="95"/>
      <c r="Y110" s="95"/>
      <c r="Z110" s="95"/>
      <c r="AA110" s="87"/>
      <c r="AB110" s="87"/>
      <c r="AC110" s="92"/>
      <c r="AD110" s="92"/>
      <c r="AE110" s="92"/>
      <c r="AF110" s="92"/>
      <c r="AG110" s="92"/>
    </row>
    <row r="111" customFormat="false" ht="24.3" hidden="false" customHeight="true" outlineLevel="0" collapsed="false">
      <c r="A111" s="87"/>
      <c r="B111" s="102" t="s">
        <v>126</v>
      </c>
      <c r="C111" s="222" t="s">
        <v>104</v>
      </c>
      <c r="D111" s="102" t="s">
        <v>105</v>
      </c>
      <c r="E111" s="102" t="s">
        <v>56</v>
      </c>
      <c r="F111" s="102" t="s">
        <v>106</v>
      </c>
      <c r="G111" s="102" t="s">
        <v>58</v>
      </c>
      <c r="H111" s="102" t="s">
        <v>59</v>
      </c>
      <c r="I111" s="102" t="s">
        <v>107</v>
      </c>
      <c r="J111" s="102" t="s">
        <v>25</v>
      </c>
      <c r="K111" s="102" t="s">
        <v>61</v>
      </c>
      <c r="L111" s="102" t="s">
        <v>62</v>
      </c>
      <c r="M111" s="102" t="s">
        <v>105</v>
      </c>
      <c r="N111" s="102" t="s">
        <v>56</v>
      </c>
      <c r="O111" s="102" t="s">
        <v>106</v>
      </c>
      <c r="P111" s="102" t="s">
        <v>58</v>
      </c>
      <c r="Q111" s="102" t="s">
        <v>59</v>
      </c>
      <c r="R111" s="102" t="s">
        <v>107</v>
      </c>
      <c r="S111" s="222" t="s">
        <v>25</v>
      </c>
      <c r="T111" s="222" t="s">
        <v>61</v>
      </c>
      <c r="U111" s="102" t="s">
        <v>62</v>
      </c>
      <c r="V111" s="102" t="s">
        <v>127</v>
      </c>
      <c r="W111" s="101" t="s">
        <v>128</v>
      </c>
      <c r="X111" s="106" t="s">
        <v>129</v>
      </c>
      <c r="Y111" s="102" t="s">
        <v>130</v>
      </c>
      <c r="Z111" s="106" t="s">
        <v>131</v>
      </c>
      <c r="AA111" s="222" t="s">
        <v>132</v>
      </c>
      <c r="AB111" s="102" t="s">
        <v>110</v>
      </c>
      <c r="AC111" s="24"/>
      <c r="AD111" s="160"/>
      <c r="AE111" s="249"/>
      <c r="AF111" s="249"/>
      <c r="AG111" s="249"/>
    </row>
    <row r="112" customFormat="false" ht="24.3" hidden="false" customHeight="true" outlineLevel="0" collapsed="false">
      <c r="A112" s="87"/>
      <c r="B112" s="111"/>
      <c r="C112" s="178"/>
      <c r="D112" s="131"/>
      <c r="E112" s="122"/>
      <c r="F112" s="252"/>
      <c r="G112" s="129"/>
      <c r="H112" s="154"/>
      <c r="I112" s="227" t="str">
        <f aca="false">IF(AND(ISTEXT(K112),ISTEXT(L112)),"",SUM(K112:L112)*'Indices PF'!$E$54)</f>
        <v/>
      </c>
      <c r="J112" s="227" t="str">
        <f aca="false">IF(OR(ISBLANK(E112),ISBLANK(F112)),"",  IF(D112="EI", IF((F112&lt;='Indices PF'!$D$7),   IF(('Funções Transações'!E112&lt;'Indices PF'!$E$10), 'Indices PF'!$E$7,   IF(('Funções Transações'!E112&lt;'Indices PF'!$F$10), 'Indices PF'!$F$7, 'Indices PF'!$G$7)),    IF((F112&lt;='Indices PF'!$D$8),    IF(('Funções Transações'!E112&lt;'Indices PF'!$E$10), 'Indices PF'!$E$8,    IF(('Funções Transações'!E112&lt;'Indices PF'!$F$10), 'Indices PF'!$F$8, 'Indices PF'!$G$8)),     IF((F112&gt;='Indices PF'!$D$9),     IF(('Funções Transações'!E112&lt;'Indices PF'!$E$10), 'Indices PF'!$E$9,     IF(('Funções Transações'!E112&lt;'Indices PF'!$F$10), 'Indices PF'!$F$9, 'Indices PF'!$G$9))))),   IF(D112="EQ", IF((F112&lt;='Indices PF'!$D$15),   IF(('Funções Transações'!E112&lt;'Indices PF'!$E$18), 'Indices PF'!$E$15,   IF(('Funções Transações'!E112&lt;'Indices PF'!$F$18), 'Indices PF'!$F$15, 'Indices PF'!$G$15)),    IF((F112&lt;='Indices PF'!$D$16),    IF(('Funções Transações'!E112&lt;'Indices PF'!$E$18), 'Indices PF'!$E$16,    IF(('Funções Transações'!E112&lt;'Indices PF'!$F$18), 'Indices PF'!$F$16, 'Indices PF'!$G$16)),     IF((F112&gt;='Indices PF'!$D$17),     IF(('Funções Transações'!E112&lt;'Indices PF'!$E$18), 'Indices PF'!$E$16,     IF(('Funções Transações'!E112&lt;'Indices PF'!$F$18), 'Indices PF'!$F$16, 'Indices PF'!$G$16))))),   IF(D112="EO", IF((F112&lt;='Indices PF'!$D$23),   IF(('Funções Transações'!E112&lt;'Indices PF'!$E$26), 'Indices PF'!$E$23,   IF(('Funções Transações'!E112&lt;'Indices PF'!$F$26), 'Indices PF'!$F$23, 'Indices PF'!$G$23)),    IF((F112&lt;='Indices PF'!$D$24),    IF(('Funções Transações'!E112&lt;'Indices PF'!$E$26), 'Indices PF'!$E$24,    IF(('Funções Transações'!E112&lt;'Indices PF'!$F$26), 'Indices PF'!$F$24, 'Indices PF'!$G$24)),     IF((F112&gt;='Indices PF'!$D$25),     IF(('Funções Transações'!E112&lt;'Indices PF'!$E$26), 'Indices PF'!$E$25,     IF(('Funções Transações'!E112&lt;'Indices PF'!$F$26), 'Indices PF'!$F$25, 'Indices PF'!$G$25)))))))))</f>
        <v/>
      </c>
      <c r="K112" s="120" t="str">
        <f aca="false">IF(OR(ISBLANK(E112),ISBLANK(F112)),"",  IF(D112="EI", IF((F112&lt;='Indices PF'!$D$7),   IF(('Funções Transações'!E112&lt;'Indices PF'!$E$10), E112*'Indices PF'!$J$7,   IF(('Funções Transações'!E112&lt;'Indices PF'!$F$10), E112*'Indices PF'!$K$7, E112*'Indices PF'!$L$7)),    IF((F112&lt;='Indices PF'!$D$8),    IF(('Funções Transações'!E112&lt;'Indices PF'!$E$10), E112*'Indices PF'!$J$8,    IF(('Funções Transações'!E112&lt;'Indices PF'!$F$10), E112*'Indices PF'!$K$8, E112*'Indices PF'!$L$8)),     IF((F112&gt;='Indices PF'!$D$9),     IF(('Funções Transações'!E112&lt;'Indices PF'!$E$10), E112*'Indices PF'!$J$9,     IF(('Funções Transações'!E112&lt;'Indices PF'!$F$10), E112*'Indices PF'!$K$9, E112*'Indices PF'!$L$9))))),   IF(D112="EQ", IF((F112&lt;='Indices PF'!$D$15),   IF(('Funções Transações'!E112&lt;'Indices PF'!$E$18), E112*'Indices PF'!$J$15,   IF(('Funções Transações'!E112&lt;'Indices PF'!$F$18), E112*'Indices PF'!$K$15, E112*'Indices PF'!$L$15)),    IF((F112&lt;='Indices PF'!$D$16),    IF(('Funções Transações'!E112&lt;'Indices PF'!$E$18), E112*'Indices PF'!$J$16,    IF(('Funções Transações'!E112&lt;'Indices PF'!$F$18), E112*'Indices PF'!$K$16, E112*'Indices PF'!$L$16)),     IF((F112&gt;='Indices PF'!$D$17),     IF(('Funções Transações'!E112&lt;'Indices PF'!$E$18), E112*'Indices PF'!$J$16,     IF(('Funções Transações'!E112&lt;'Indices PF'!$F$18), E112*'Indices PF'!$K$16, E112*'Indices PF'!$L$16))))),   IF(D112="EO", IF((F112&lt;='Indices PF'!$D$23),   IF(('Funções Transações'!E112&lt;'Indices PF'!$E$26), E112*'Indices PF'!$J$23,   IF(('Funções Transações'!E112&lt;'Indices PF'!$F$26), E112*'Indices PF'!$K$23, E112*'Indices PF'!$L$23)),    IF((F112&lt;='Indices PF'!$D$24),    IF(('Funções Transações'!E112&lt;'Indices PF'!$E$26), E112*'Indices PF'!$J$24,    IF(('Funções Transações'!E112&lt;'Indices PF'!$F$26), E112*'Indices PF'!$K$24, E112*'Indices PF'!$L$24)),     IF((F112&gt;='Indices PF'!$D$25),     IF(('Funções Transações'!E112&lt;'Indices PF'!$E$26), E112*'Indices PF'!$J$25,     IF(('Funções Transações'!E112&lt;'Indices PF'!$F$26), E112*'Indices PF'!$K$25, E112*'Indices PF'!$L$25)))))))))</f>
        <v/>
      </c>
      <c r="L112" s="253" t="str">
        <f aca="false">IF(OR(ISBLANK(G112),ISBLANK(H112)),"",  IF((H112&lt;='Indices PF'!$D$47),   IF(('Funções Transações'!G112&lt;'Indices PF'!$E$50), G112*'Indices PF'!$J$47,   IF(('Funções Transações'!G112&lt;'Indices PF'!$F$50), G112*'Indices PF'!$K$47, G112*'Indices PF'!$L$47)),    IF((H112&lt;='Indices PF'!$D$48),    IF(('Funções Transações'!G112&lt;'Indices PF'!$E$50), G112*'Indices PF'!$J$48,    IF(('Funções Transações'!G112&lt;'Indices PF'!$F$50), G112*'Indices PF'!$K$48, G112*'Indices PF'!$L$48)),     IF((H112&gt;='Indices PF'!$D$49),     IF(('Funções Transações'!G112&lt;'Indices PF'!$E$50), G112*'Indices PF'!$J$49,     IF(('Funções Transações'!G112&lt;'Indices PF'!$F$50), G112*'Indices PF'!$K$49, G112*'Indices PF'!$L$49))))))</f>
        <v/>
      </c>
      <c r="M112" s="131"/>
      <c r="N112" s="122"/>
      <c r="O112" s="131"/>
      <c r="P112" s="121"/>
      <c r="Q112" s="122"/>
      <c r="R112" s="227" t="str">
        <f aca="false">IF(AND(ISTEXT(T112),ISTEXT(U112)),"",SUM(T112:U112)*'Indices PF'!$E$54)</f>
        <v/>
      </c>
      <c r="S112" s="227" t="str">
        <f aca="false">IF(OR(ISBLANK(N112),ISBLANK(O112)),"",  IF(M112="EI", IF((O112&lt;='Indices PF'!$D$7),   IF(('Funções Transações'!N112&lt;'Indices PF'!$E$10), 'Indices PF'!$E$7,   IF(('Funções Transações'!N112&lt;'Indices PF'!$F$10), 'Indices PF'!$F$7, 'Indices PF'!$G$7)),    IF((O112&lt;='Indices PF'!$D$8),    IF(('Funções Transações'!N112&lt;'Indices PF'!$E$10), 'Indices PF'!$E$8,    IF(('Funções Transações'!N112&lt;'Indices PF'!$F$10), 'Indices PF'!$F$8, 'Indices PF'!$G$8)),     IF((O112&gt;='Indices PF'!$D$9),     IF(('Funções Transações'!N112&lt;'Indices PF'!$E$10), 'Indices PF'!$E$9,     IF(('Funções Transações'!N112&lt;'Indices PF'!$F$10), 'Indices PF'!$F$9, 'Indices PF'!$G$9))))),   IF(M112="EQ", IF((O112&lt;='Indices PF'!$D$15),   IF(('Funções Transações'!N112&lt;'Indices PF'!$E$18), 'Indices PF'!$E$15,   IF(('Funções Transações'!N112&lt;'Indices PF'!$F$18), 'Indices PF'!$F$15, 'Indices PF'!$G$15)),    IF((O112&lt;='Indices PF'!$D$16),    IF(('Funções Transações'!N112&lt;'Indices PF'!$E$18), 'Indices PF'!$E$16,    IF(('Funções Transações'!N112&lt;'Indices PF'!$F$18), 'Indices PF'!$F$16, 'Indices PF'!$G$16)),     IF((O112&gt;='Indices PF'!$D$17),     IF(('Funções Transações'!N112&lt;'Indices PF'!$E$18), 'Indices PF'!$E$17,     IF(('Funções Transações'!N112&lt;'Indices PF'!$F$18), 'Indices PF'!$F$17, 'Indices PF'!$G$17))))),   IF(M112="EO", IF((O112&lt;='Indices PF'!$D$23),   IF(('Funções Transações'!N112&lt;'Indices PF'!$E$26), 'Indices PF'!$E$23,   IF(('Funções Transações'!N112&lt;'Indices PF'!$F$26), 'Indices PF'!$F$23, 'Indices PF'!$G$23)),    IF((O112&lt;='Indices PF'!$D$24),    IF(('Funções Transações'!N112&lt;'Indices PF'!$E$26), 'Indices PF'!$E$24,    IF(('Funções Transações'!N112&lt;'Indices PF'!$F$26), 'Indices PF'!$F$24, 'Indices PF'!$G$24)),     IF((O112&gt;='Indices PF'!$D$25),     IF(('Funções Transações'!N112&lt;'Indices PF'!$E$26), 'Indices PF'!$E$25,     IF(('Funções Transações'!N112&lt;'Indices PF'!$F$26), 'Indices PF'!$F$25, 'Indices PF'!$G$25)))))))))</f>
        <v/>
      </c>
      <c r="T112" s="228" t="str">
        <f aca="false">IF(OR(ISBLANK(N112),ISBLANK(O112)),"",  IF(M112="EI", IF((O112&lt;='Indices PF'!$D$7),   IF(('Funções Transações'!N112&lt;'Indices PF'!$E$10), N112*'Indices PF'!$J$7,   IF(('Funções Transações'!N112&lt;'Indices PF'!$F$10), N112*'Indices PF'!$K$7, N112*'Indices PF'!$L$7)),    IF((O112&lt;='Indices PF'!$D$8),    IF(('Funções Transações'!N112&lt;'Indices PF'!$E$10), N112*'Indices PF'!$J$8,    IF(('Funções Transações'!N112&lt;'Indices PF'!$F$10), N112*'Indices PF'!$K$8, N112*'Indices PF'!$L$8)),     IF((O112&gt;='Indices PF'!$D$9),     IF(('Funções Transações'!N112&lt;'Indices PF'!$E$10), N112*'Indices PF'!$J$9,     IF(('Funções Transações'!N112&lt;'Indices PF'!$F$10), N112*'Indices PF'!$K$9, N112*'Indices PF'!$L$9))))),   IF(M112="EQ", IF((O112&lt;='Indices PF'!$D$15),   IF(('Funções Transações'!N112&lt;'Indices PF'!$E$18), N112*'Indices PF'!$J$15,   IF(('Funções Transações'!N112&lt;'Indices PF'!$F$18), N112*'Indices PF'!$K$15, N112*'Indices PF'!$L$15)),    IF((O112&lt;='Indices PF'!$D$16),    IF(('Funções Transações'!N112&lt;'Indices PF'!$E$18), N112*'Indices PF'!$J$16,    IF(('Funções Transações'!N112&lt;'Indices PF'!$F$18), N112*'Indices PF'!$K$16, N112*'Indices PF'!$L$16)),     IF((O112&gt;='Indices PF'!$D$17),     IF(('Funções Transações'!N112&lt;'Indices PF'!$E$18), N112*'Indices PF'!$J$17,     IF(('Funções Transações'!N112&lt;'Indices PF'!$F$18), N112*'Indices PF'!$K$17, N112*'Indices PF'!$L$17))))),   IF(M112="EO", IF((O112&lt;='Indices PF'!$D$23),   IF(('Funções Transações'!N112&lt;'Indices PF'!$E$26), N112*'Indices PF'!$J$23,   IF(('Funções Transações'!N112&lt;'Indices PF'!$F$26), N112*'Indices PF'!$K$23, N112*'Indices PF'!$L$23)),    IF((O112&lt;='Indices PF'!$D$24),    IF(('Funções Transações'!N112&lt;'Indices PF'!$E$26), N112*'Indices PF'!$J$24,    IF(('Funções Transações'!N112&lt;'Indices PF'!$F$26), N112*'Indices PF'!$K$24, N112*'Indices PF'!$L$24)),     IF((O112&gt;='Indices PF'!$D$25),     IF(('Funções Transações'!N112&lt;'Indices PF'!$E$26), N112*'Indices PF'!$J$25,     IF(('Funções Transações'!N112&lt;'Indices PF'!$F$26), N112*'Indices PF'!$K$25, N112*'Indices PF'!$L$25)))))))))</f>
        <v/>
      </c>
      <c r="U112" s="229" t="str">
        <f aca="false">IF(OR(ISBLANK(P112),ISBLANK(Q112)),"",  IF((Q112&lt;='Indices PF'!$D$47),   IF(('Funções Transações'!P112&lt;'Indices PF'!$E$50), P112*'Indices PF'!$J$47,   IF(('Funções Transações'!P112&lt;'Indices PF'!$F$50), P112*'Indices PF'!$K$47, P112*'Indices PF'!$L$47)),    IF((Q112&lt;='Indices PF'!$D$48),    IF(('Funções Transações'!P112&lt;'Indices PF'!$E$50), P112*'Indices PF'!$J$48,    IF(('Funções Transações'!P112&lt;'Indices PF'!$F$50), P112*'Indices PF'!$K$48, P112*'Indices PF'!$L$48)),     IF((Q112&gt;='Indices PF'!$D$49),     IF(('Funções Transações'!P112&lt;'Indices PF'!$E$50), P112*'Indices PF'!$J$49,     IF(('Funções Transações'!P112&lt;'Indices PF'!$F$50), P112*'Indices PF'!$K$49, P112*'Indices PF'!$L$49))))))</f>
        <v/>
      </c>
      <c r="V112" s="131"/>
      <c r="W112" s="131"/>
      <c r="X112" s="131"/>
      <c r="Y112" s="121"/>
      <c r="Z112" s="121"/>
      <c r="AA112" s="122"/>
      <c r="AB112" s="254" t="str">
        <f aca="false">IF(ISBLANK(AA112),"",IF(Z112="YES",(AA112*(SUM(T112:U112))/100),""))</f>
        <v/>
      </c>
      <c r="AC112" s="126"/>
      <c r="AD112" s="126"/>
      <c r="AE112" s="126"/>
      <c r="AF112" s="154"/>
      <c r="AG112" s="126"/>
    </row>
    <row r="113" customFormat="false" ht="24.3" hidden="false" customHeight="true" outlineLevel="0" collapsed="false">
      <c r="A113" s="87"/>
      <c r="B113" s="111"/>
      <c r="C113" s="178"/>
      <c r="D113" s="129"/>
      <c r="E113" s="129"/>
      <c r="F113" s="129"/>
      <c r="G113" s="129"/>
      <c r="H113" s="88"/>
      <c r="I113" s="150" t="str">
        <f aca="false">IF(AND(ISTEXT(K113),ISTEXT(L113)),"",SUM(K113:L113)*'Indices PF'!$E$54)</f>
        <v/>
      </c>
      <c r="J113" s="227" t="str">
        <f aca="false">IF(OR(ISBLANK(E113),ISBLANK(F113)),"",  IF(D113="EI", IF((F113&lt;='Indices PF'!$D$7),   IF(('Funções Transações'!E113&lt;'Indices PF'!$E$10), 'Indices PF'!$E$7,   IF(('Funções Transações'!E113&lt;'Indices PF'!$F$10), 'Indices PF'!$F$7, 'Indices PF'!$G$7)),    IF((F113&lt;='Indices PF'!$D$8),    IF(('Funções Transações'!E113&lt;'Indices PF'!$E$10), 'Indices PF'!$E$8,    IF(('Funções Transações'!E113&lt;'Indices PF'!$F$10), 'Indices PF'!$F$8, 'Indices PF'!$G$8)),     IF((F113&gt;='Indices PF'!$D$9),     IF(('Funções Transações'!E113&lt;'Indices PF'!$E$10), 'Indices PF'!$E$9,     IF(('Funções Transações'!E113&lt;'Indices PF'!$F$10), 'Indices PF'!$F$9, 'Indices PF'!$G$9))))),   IF(D113="EQ", IF((F113&lt;='Indices PF'!$D$15),   IF(('Funções Transações'!E113&lt;'Indices PF'!$E$18), 'Indices PF'!$E$15,   IF(('Funções Transações'!E113&lt;'Indices PF'!$F$18), 'Indices PF'!$F$15, 'Indices PF'!$G$15)),    IF((F113&lt;='Indices PF'!$D$16),    IF(('Funções Transações'!E113&lt;'Indices PF'!$E$18), 'Indices PF'!$E$16,    IF(('Funções Transações'!E113&lt;'Indices PF'!$F$18), 'Indices PF'!$F$16, 'Indices PF'!$G$16)),     IF((F113&gt;='Indices PF'!$D$17),     IF(('Funções Transações'!E113&lt;'Indices PF'!$E$18), 'Indices PF'!$E$16,     IF(('Funções Transações'!E113&lt;'Indices PF'!$F$18), 'Indices PF'!$F$16, 'Indices PF'!$G$16))))),   IF(D113="EO", IF((F113&lt;='Indices PF'!$D$23),   IF(('Funções Transações'!E113&lt;'Indices PF'!$E$26), 'Indices PF'!$E$23,   IF(('Funções Transações'!E113&lt;'Indices PF'!$F$26), 'Indices PF'!$F$23, 'Indices PF'!$G$23)),    IF((F113&lt;='Indices PF'!$D$24),    IF(('Funções Transações'!E113&lt;'Indices PF'!$E$26), 'Indices PF'!$E$24,    IF(('Funções Transações'!E113&lt;'Indices PF'!$F$26), 'Indices PF'!$F$24, 'Indices PF'!$G$24)),     IF((F113&gt;='Indices PF'!$D$25),     IF(('Funções Transações'!E113&lt;'Indices PF'!$E$26), 'Indices PF'!$E$25,     IF(('Funções Transações'!E113&lt;'Indices PF'!$F$26), 'Indices PF'!$F$25, 'Indices PF'!$G$25)))))))))</f>
        <v/>
      </c>
      <c r="K113" s="120" t="str">
        <f aca="false">IF(OR(ISBLANK(E113),ISBLANK(F113)),"",  IF(D113="EI", IF((F113&lt;='Indices PF'!$D$7),   IF(('Funções Transações'!E113&lt;'Indices PF'!$E$10), E113*'Indices PF'!$J$7,   IF(('Funções Transações'!E113&lt;'Indices PF'!$F$10), E113*'Indices PF'!$K$7, E113*'Indices PF'!$L$7)),    IF((F113&lt;='Indices PF'!$D$8),    IF(('Funções Transações'!E113&lt;'Indices PF'!$E$10), E113*'Indices PF'!$J$8,    IF(('Funções Transações'!E113&lt;'Indices PF'!$F$10), E113*'Indices PF'!$K$8, E113*'Indices PF'!$L$8)),     IF((F113&gt;='Indices PF'!$D$9),     IF(('Funções Transações'!E113&lt;'Indices PF'!$E$10), E113*'Indices PF'!$J$9,     IF(('Funções Transações'!E113&lt;'Indices PF'!$F$10), E113*'Indices PF'!$K$9, E113*'Indices PF'!$L$9))))),   IF(D113="EQ", IF((F113&lt;='Indices PF'!$D$15),   IF(('Funções Transações'!E113&lt;'Indices PF'!$E$18), E113*'Indices PF'!$J$15,   IF(('Funções Transações'!E113&lt;'Indices PF'!$F$18), E113*'Indices PF'!$K$15, E113*'Indices PF'!$L$15)),    IF((F113&lt;='Indices PF'!$D$16),    IF(('Funções Transações'!E113&lt;'Indices PF'!$E$18), E113*'Indices PF'!$J$16,    IF(('Funções Transações'!E113&lt;'Indices PF'!$F$18), E113*'Indices PF'!$K$16, E113*'Indices PF'!$L$16)),     IF((F113&gt;='Indices PF'!$D$17),     IF(('Funções Transações'!E113&lt;'Indices PF'!$E$18), E113*'Indices PF'!$J$16,     IF(('Funções Transações'!E113&lt;'Indices PF'!$F$18), E113*'Indices PF'!$K$16, E113*'Indices PF'!$L$16))))),   IF(D113="EO", IF((F113&lt;='Indices PF'!$D$23),   IF(('Funções Transações'!E113&lt;'Indices PF'!$E$26), E113*'Indices PF'!$J$23,   IF(('Funções Transações'!E113&lt;'Indices PF'!$F$26), E113*'Indices PF'!$K$23, E113*'Indices PF'!$L$23)),    IF((F113&lt;='Indices PF'!$D$24),    IF(('Funções Transações'!E113&lt;'Indices PF'!$E$26), E113*'Indices PF'!$J$24,    IF(('Funções Transações'!E113&lt;'Indices PF'!$F$26), E113*'Indices PF'!$K$24, E113*'Indices PF'!$L$24)),     IF((F113&gt;='Indices PF'!$D$25),     IF(('Funções Transações'!E113&lt;'Indices PF'!$E$26), E113*'Indices PF'!$J$25,     IF(('Funções Transações'!E113&lt;'Indices PF'!$F$26), E113*'Indices PF'!$K$25, E113*'Indices PF'!$L$25)))))))))</f>
        <v/>
      </c>
      <c r="L113" s="253" t="str">
        <f aca="false">IF(OR(ISBLANK(G113),ISBLANK(H113)),"",  IF((H113&lt;='Indices PF'!$D$47),   IF(('Funções Transações'!G113&lt;'Indices PF'!$E$50), G113*'Indices PF'!$J$47,   IF(('Funções Transações'!G113&lt;'Indices PF'!$F$50), G113*'Indices PF'!$K$47, G113*'Indices PF'!$L$47)),    IF((H113&lt;='Indices PF'!$D$48),    IF(('Funções Transações'!G113&lt;'Indices PF'!$E$50), G113*'Indices PF'!$J$48,    IF(('Funções Transações'!G113&lt;'Indices PF'!$F$50), G113*'Indices PF'!$K$48, G113*'Indices PF'!$L$48)),     IF((H113&gt;='Indices PF'!$D$49),     IF(('Funções Transações'!G113&lt;'Indices PF'!$E$50), G113*'Indices PF'!$J$49,     IF(('Funções Transações'!G113&lt;'Indices PF'!$F$50), G113*'Indices PF'!$K$49, G113*'Indices PF'!$L$49))))))</f>
        <v/>
      </c>
      <c r="M113" s="128"/>
      <c r="N113" s="129"/>
      <c r="O113" s="129"/>
      <c r="P113" s="129"/>
      <c r="Q113" s="88"/>
      <c r="R113" s="150" t="str">
        <f aca="false">IF(AND(ISTEXT(T113),ISTEXT(U113)),"",SUM(T113:U113)*'Indices PF'!$E$54)</f>
        <v/>
      </c>
      <c r="S113" s="227" t="str">
        <f aca="false">IF(OR(ISBLANK(N113),ISBLANK(O113)),"",  IF(M113="EI", IF((O113&lt;='Indices PF'!$D$7),   IF(('Funções Transações'!N113&lt;'Indices PF'!$E$10), 'Indices PF'!$E$7,   IF(('Funções Transações'!N113&lt;'Indices PF'!$F$10), 'Indices PF'!$F$7, 'Indices PF'!$G$7)),    IF((O113&lt;='Indices PF'!$D$8),    IF(('Funções Transações'!N113&lt;'Indices PF'!$E$10), 'Indices PF'!$E$8,    IF(('Funções Transações'!N113&lt;'Indices PF'!$F$10), 'Indices PF'!$F$8, 'Indices PF'!$G$8)),     IF((O113&gt;='Indices PF'!$D$9),     IF(('Funções Transações'!N113&lt;'Indices PF'!$E$10), 'Indices PF'!$E$9,     IF(('Funções Transações'!N113&lt;'Indices PF'!$F$10), 'Indices PF'!$F$9, 'Indices PF'!$G$9))))),   IF(M113="EQ", IF((O113&lt;='Indices PF'!$D$15),   IF(('Funções Transações'!N113&lt;'Indices PF'!$E$18), 'Indices PF'!$E$15,   IF(('Funções Transações'!N113&lt;'Indices PF'!$F$18), 'Indices PF'!$F$15, 'Indices PF'!$G$15)),    IF((O113&lt;='Indices PF'!$D$16),    IF(('Funções Transações'!N113&lt;'Indices PF'!$E$18), 'Indices PF'!$E$16,    IF(('Funções Transações'!N113&lt;'Indices PF'!$F$18), 'Indices PF'!$F$16, 'Indices PF'!$G$16)),     IF((O113&gt;='Indices PF'!$D$17),     IF(('Funções Transações'!N113&lt;'Indices PF'!$E$18), 'Indices PF'!$E$17,     IF(('Funções Transações'!N113&lt;'Indices PF'!$F$18), 'Indices PF'!$F$17, 'Indices PF'!$G$17))))),   IF(M113="EO", IF((O113&lt;='Indices PF'!$D$23),   IF(('Funções Transações'!N113&lt;'Indices PF'!$E$26), 'Indices PF'!$E$23,   IF(('Funções Transações'!N113&lt;'Indices PF'!$F$26), 'Indices PF'!$F$23, 'Indices PF'!$G$23)),    IF((O113&lt;='Indices PF'!$D$24),    IF(('Funções Transações'!N113&lt;'Indices PF'!$E$26), 'Indices PF'!$E$24,    IF(('Funções Transações'!N113&lt;'Indices PF'!$F$26), 'Indices PF'!$F$24, 'Indices PF'!$G$24)),     IF((O113&gt;='Indices PF'!$D$25),     IF(('Funções Transações'!N113&lt;'Indices PF'!$E$26), 'Indices PF'!$E$25,     IF(('Funções Transações'!N113&lt;'Indices PF'!$F$26), 'Indices PF'!$F$25, 'Indices PF'!$G$25)))))))))</f>
        <v/>
      </c>
      <c r="T113" s="228" t="str">
        <f aca="false">IF(OR(ISBLANK(N113),ISBLANK(O113)),"",  IF(M113="EI", IF((O113&lt;='Indices PF'!$D$7),   IF(('Funções Transações'!N113&lt;'Indices PF'!$E$10), N113*'Indices PF'!$J$7,   IF(('Funções Transações'!N113&lt;'Indices PF'!$F$10), N113*'Indices PF'!$K$7, N113*'Indices PF'!$L$7)),    IF((O113&lt;='Indices PF'!$D$8),    IF(('Funções Transações'!N113&lt;'Indices PF'!$E$10), N113*'Indices PF'!$J$8,    IF(('Funções Transações'!N113&lt;'Indices PF'!$F$10), N113*'Indices PF'!$K$8, N113*'Indices PF'!$L$8)),     IF((O113&gt;='Indices PF'!$D$9),     IF(('Funções Transações'!N113&lt;'Indices PF'!$E$10), N113*'Indices PF'!$J$9,     IF(('Funções Transações'!N113&lt;'Indices PF'!$F$10), N113*'Indices PF'!$K$9, N113*'Indices PF'!$L$9))))),   IF(M113="EQ", IF((O113&lt;='Indices PF'!$D$15),   IF(('Funções Transações'!N113&lt;'Indices PF'!$E$18), N113*'Indices PF'!$J$15,   IF(('Funções Transações'!N113&lt;'Indices PF'!$F$18), N113*'Indices PF'!$K$15, N113*'Indices PF'!$L$15)),    IF((O113&lt;='Indices PF'!$D$16),    IF(('Funções Transações'!N113&lt;'Indices PF'!$E$18), N113*'Indices PF'!$J$16,    IF(('Funções Transações'!N113&lt;'Indices PF'!$F$18), N113*'Indices PF'!$K$16, N113*'Indices PF'!$L$16)),     IF((O113&gt;='Indices PF'!$D$17),     IF(('Funções Transações'!N113&lt;'Indices PF'!$E$18), N113*'Indices PF'!$J$17,     IF(('Funções Transações'!N113&lt;'Indices PF'!$F$18), N113*'Indices PF'!$K$17, N113*'Indices PF'!$L$17))))),   IF(M113="EO", IF((O113&lt;='Indices PF'!$D$23),   IF(('Funções Transações'!N113&lt;'Indices PF'!$E$26), N113*'Indices PF'!$J$23,   IF(('Funções Transações'!N113&lt;'Indices PF'!$F$26), N113*'Indices PF'!$K$23, N113*'Indices PF'!$L$23)),    IF((O113&lt;='Indices PF'!$D$24),    IF(('Funções Transações'!N113&lt;'Indices PF'!$E$26), N113*'Indices PF'!$J$24,    IF(('Funções Transações'!N113&lt;'Indices PF'!$F$26), N113*'Indices PF'!$K$24, N113*'Indices PF'!$L$24)),     IF((O113&gt;='Indices PF'!$D$25),     IF(('Funções Transações'!N113&lt;'Indices PF'!$E$26), N113*'Indices PF'!$J$25,     IF(('Funções Transações'!N113&lt;'Indices PF'!$F$26), N113*'Indices PF'!$K$25, N113*'Indices PF'!$L$25)))))))))</f>
        <v/>
      </c>
      <c r="U113" s="229" t="str">
        <f aca="false">IF(OR(ISBLANK(P113),ISBLANK(Q113)),"",  IF((Q113&lt;='Indices PF'!$D$47),   IF(('Funções Transações'!P113&lt;'Indices PF'!$E$50), P113*'Indices PF'!$J$47,   IF(('Funções Transações'!P113&lt;'Indices PF'!$F$50), P113*'Indices PF'!$K$47, P113*'Indices PF'!$L$47)),    IF((Q113&lt;='Indices PF'!$D$48),    IF(('Funções Transações'!P113&lt;'Indices PF'!$E$50), P113*'Indices PF'!$J$48,    IF(('Funções Transações'!P113&lt;'Indices PF'!$F$50), P113*'Indices PF'!$K$48, P113*'Indices PF'!$L$48)),     IF((Q113&gt;='Indices PF'!$D$49),     IF(('Funções Transações'!P113&lt;'Indices PF'!$E$50), P113*'Indices PF'!$J$49,     IF(('Funções Transações'!P113&lt;'Indices PF'!$F$50), P113*'Indices PF'!$K$49, P113*'Indices PF'!$L$49))))))</f>
        <v/>
      </c>
      <c r="V113" s="131"/>
      <c r="W113" s="131"/>
      <c r="X113" s="131"/>
      <c r="Y113" s="121"/>
      <c r="Z113" s="121"/>
      <c r="AA113" s="122"/>
      <c r="AB113" s="255" t="str">
        <f aca="false">IF(ISBLANK(AA113),"",IF(Z113="YES",(AA113*(SUM(T113:U113))/100),""))</f>
        <v/>
      </c>
      <c r="AC113" s="126"/>
      <c r="AD113" s="126"/>
      <c r="AE113" s="126"/>
      <c r="AF113" s="154"/>
      <c r="AG113" s="154"/>
    </row>
    <row r="114" customFormat="false" ht="24.3" hidden="false" customHeight="true" outlineLevel="0" collapsed="false">
      <c r="A114" s="87"/>
      <c r="B114" s="111"/>
      <c r="C114" s="178"/>
      <c r="D114" s="129"/>
      <c r="E114" s="129"/>
      <c r="F114" s="129"/>
      <c r="G114" s="129"/>
      <c r="H114" s="88"/>
      <c r="I114" s="150" t="str">
        <f aca="false">IF(AND(ISTEXT(K114),ISTEXT(L114)),"",SUM(K114:L114)*'Indices PF'!$E$54)</f>
        <v/>
      </c>
      <c r="J114" s="227" t="str">
        <f aca="false">IF(OR(ISBLANK(E114),ISBLANK(F114)),"",  IF(D114="EI", IF((F114&lt;='Indices PF'!$D$7),   IF(('Funções Transações'!E114&lt;'Indices PF'!$E$10), 'Indices PF'!$E$7,   IF(('Funções Transações'!E114&lt;'Indices PF'!$F$10), 'Indices PF'!$F$7, 'Indices PF'!$G$7)),    IF((F114&lt;='Indices PF'!$D$8),    IF(('Funções Transações'!E114&lt;'Indices PF'!$E$10), 'Indices PF'!$E$8,    IF(('Funções Transações'!E114&lt;'Indices PF'!$F$10), 'Indices PF'!$F$8, 'Indices PF'!$G$8)),     IF((F114&gt;='Indices PF'!$D$9),     IF(('Funções Transações'!E114&lt;'Indices PF'!$E$10), 'Indices PF'!$E$9,     IF(('Funções Transações'!E114&lt;'Indices PF'!$F$10), 'Indices PF'!$F$9, 'Indices PF'!$G$9))))),   IF(D114="EQ", IF((F114&lt;='Indices PF'!$D$15),   IF(('Funções Transações'!E114&lt;'Indices PF'!$E$18), 'Indices PF'!$E$15,   IF(('Funções Transações'!E114&lt;'Indices PF'!$F$18), 'Indices PF'!$F$15, 'Indices PF'!$G$15)),    IF((F114&lt;='Indices PF'!$D$16),    IF(('Funções Transações'!E114&lt;'Indices PF'!$E$18), 'Indices PF'!$E$16,    IF(('Funções Transações'!E114&lt;'Indices PF'!$F$18), 'Indices PF'!$F$16, 'Indices PF'!$G$16)),     IF((F114&gt;='Indices PF'!$D$17),     IF(('Funções Transações'!E114&lt;'Indices PF'!$E$18), 'Indices PF'!$E$16,     IF(('Funções Transações'!E114&lt;'Indices PF'!$F$18), 'Indices PF'!$F$16, 'Indices PF'!$G$16))))),   IF(D114="EO", IF((F114&lt;='Indices PF'!$D$23),   IF(('Funções Transações'!E114&lt;'Indices PF'!$E$26), 'Indices PF'!$E$23,   IF(('Funções Transações'!E114&lt;'Indices PF'!$F$26), 'Indices PF'!$F$23, 'Indices PF'!$G$23)),    IF((F114&lt;='Indices PF'!$D$24),    IF(('Funções Transações'!E114&lt;'Indices PF'!$E$26), 'Indices PF'!$E$24,    IF(('Funções Transações'!E114&lt;'Indices PF'!$F$26), 'Indices PF'!$F$24, 'Indices PF'!$G$24)),     IF((F114&gt;='Indices PF'!$D$25),     IF(('Funções Transações'!E114&lt;'Indices PF'!$E$26), 'Indices PF'!$E$25,     IF(('Funções Transações'!E114&lt;'Indices PF'!$F$26), 'Indices PF'!$F$25, 'Indices PF'!$G$25)))))))))</f>
        <v/>
      </c>
      <c r="K114" s="120" t="str">
        <f aca="false">IF(OR(ISBLANK(E114),ISBLANK(F114)),"",  IF(D114="EI", IF((F114&lt;='Indices PF'!$D$7),   IF(('Funções Transações'!E114&lt;'Indices PF'!$E$10), E114*'Indices PF'!$J$7,   IF(('Funções Transações'!E114&lt;'Indices PF'!$F$10), E114*'Indices PF'!$K$7, E114*'Indices PF'!$L$7)),    IF((F114&lt;='Indices PF'!$D$8),    IF(('Funções Transações'!E114&lt;'Indices PF'!$E$10), E114*'Indices PF'!$J$8,    IF(('Funções Transações'!E114&lt;'Indices PF'!$F$10), E114*'Indices PF'!$K$8, E114*'Indices PF'!$L$8)),     IF((F114&gt;='Indices PF'!$D$9),     IF(('Funções Transações'!E114&lt;'Indices PF'!$E$10), E114*'Indices PF'!$J$9,     IF(('Funções Transações'!E114&lt;'Indices PF'!$F$10), E114*'Indices PF'!$K$9, E114*'Indices PF'!$L$9))))),   IF(D114="EQ", IF((F114&lt;='Indices PF'!$D$15),   IF(('Funções Transações'!E114&lt;'Indices PF'!$E$18), E114*'Indices PF'!$J$15,   IF(('Funções Transações'!E114&lt;'Indices PF'!$F$18), E114*'Indices PF'!$K$15, E114*'Indices PF'!$L$15)),    IF((F114&lt;='Indices PF'!$D$16),    IF(('Funções Transações'!E114&lt;'Indices PF'!$E$18), E114*'Indices PF'!$J$16,    IF(('Funções Transações'!E114&lt;'Indices PF'!$F$18), E114*'Indices PF'!$K$16, E114*'Indices PF'!$L$16)),     IF((F114&gt;='Indices PF'!$D$17),     IF(('Funções Transações'!E114&lt;'Indices PF'!$E$18), E114*'Indices PF'!$J$16,     IF(('Funções Transações'!E114&lt;'Indices PF'!$F$18), E114*'Indices PF'!$K$16, E114*'Indices PF'!$L$16))))),   IF(D114="EO", IF((F114&lt;='Indices PF'!$D$23),   IF(('Funções Transações'!E114&lt;'Indices PF'!$E$26), E114*'Indices PF'!$J$23,   IF(('Funções Transações'!E114&lt;'Indices PF'!$F$26), E114*'Indices PF'!$K$23, E114*'Indices PF'!$L$23)),    IF((F114&lt;='Indices PF'!$D$24),    IF(('Funções Transações'!E114&lt;'Indices PF'!$E$26), E114*'Indices PF'!$J$24,    IF(('Funções Transações'!E114&lt;'Indices PF'!$F$26), E114*'Indices PF'!$K$24, E114*'Indices PF'!$L$24)),     IF((F114&gt;='Indices PF'!$D$25),     IF(('Funções Transações'!E114&lt;'Indices PF'!$E$26), E114*'Indices PF'!$J$25,     IF(('Funções Transações'!E114&lt;'Indices PF'!$F$26), E114*'Indices PF'!$K$25, E114*'Indices PF'!$L$25)))))))))</f>
        <v/>
      </c>
      <c r="L114" s="253" t="str">
        <f aca="false">IF(OR(ISBLANK(G114),ISBLANK(H114)),"",  IF((H114&lt;='Indices PF'!$D$47),   IF(('Funções Transações'!G114&lt;'Indices PF'!$E$50), G114*'Indices PF'!$J$47,   IF(('Funções Transações'!G114&lt;'Indices PF'!$F$50), G114*'Indices PF'!$K$47, G114*'Indices PF'!$L$47)),    IF((H114&lt;='Indices PF'!$D$48),    IF(('Funções Transações'!G114&lt;'Indices PF'!$E$50), G114*'Indices PF'!$J$48,    IF(('Funções Transações'!G114&lt;'Indices PF'!$F$50), G114*'Indices PF'!$K$48, G114*'Indices PF'!$L$48)),     IF((H114&gt;='Indices PF'!$D$49),     IF(('Funções Transações'!G114&lt;'Indices PF'!$E$50), G114*'Indices PF'!$J$49,     IF(('Funções Transações'!G114&lt;'Indices PF'!$F$50), G114*'Indices PF'!$K$49, G114*'Indices PF'!$L$49))))))</f>
        <v/>
      </c>
      <c r="M114" s="128"/>
      <c r="N114" s="129"/>
      <c r="O114" s="129"/>
      <c r="P114" s="129"/>
      <c r="Q114" s="88"/>
      <c r="R114" s="150" t="str">
        <f aca="false">IF(AND(ISTEXT(T114),ISTEXT(U114)),"",SUM(T114:U114)*'Indices PF'!$E$54)</f>
        <v/>
      </c>
      <c r="S114" s="227" t="str">
        <f aca="false">IF(OR(ISBLANK(N114),ISBLANK(O114)),"",  IF(M114="EI", IF((O114&lt;='Indices PF'!$D$7),   IF(('Funções Transações'!N114&lt;'Indices PF'!$E$10), 'Indices PF'!$E$7,   IF(('Funções Transações'!N114&lt;'Indices PF'!$F$10), 'Indices PF'!$F$7, 'Indices PF'!$G$7)),    IF((O114&lt;='Indices PF'!$D$8),    IF(('Funções Transações'!N114&lt;'Indices PF'!$E$10), 'Indices PF'!$E$8,    IF(('Funções Transações'!N114&lt;'Indices PF'!$F$10), 'Indices PF'!$F$8, 'Indices PF'!$G$8)),     IF((O114&gt;='Indices PF'!$D$9),     IF(('Funções Transações'!N114&lt;'Indices PF'!$E$10), 'Indices PF'!$E$9,     IF(('Funções Transações'!N114&lt;'Indices PF'!$F$10), 'Indices PF'!$F$9, 'Indices PF'!$G$9))))),   IF(M114="EQ", IF((O114&lt;='Indices PF'!$D$15),   IF(('Funções Transações'!N114&lt;'Indices PF'!$E$18), 'Indices PF'!$E$15,   IF(('Funções Transações'!N114&lt;'Indices PF'!$F$18), 'Indices PF'!$F$15, 'Indices PF'!$G$15)),    IF((O114&lt;='Indices PF'!$D$16),    IF(('Funções Transações'!N114&lt;'Indices PF'!$E$18), 'Indices PF'!$E$16,    IF(('Funções Transações'!N114&lt;'Indices PF'!$F$18), 'Indices PF'!$F$16, 'Indices PF'!$G$16)),     IF((O114&gt;='Indices PF'!$D$17),     IF(('Funções Transações'!N114&lt;'Indices PF'!$E$18), 'Indices PF'!$E$17,     IF(('Funções Transações'!N114&lt;'Indices PF'!$F$18), 'Indices PF'!$F$17, 'Indices PF'!$G$17))))),   IF(M114="EO", IF((O114&lt;='Indices PF'!$D$23),   IF(('Funções Transações'!N114&lt;'Indices PF'!$E$26), 'Indices PF'!$E$23,   IF(('Funções Transações'!N114&lt;'Indices PF'!$F$26), 'Indices PF'!$F$23, 'Indices PF'!$G$23)),    IF((O114&lt;='Indices PF'!$D$24),    IF(('Funções Transações'!N114&lt;'Indices PF'!$E$26), 'Indices PF'!$E$24,    IF(('Funções Transações'!N114&lt;'Indices PF'!$F$26), 'Indices PF'!$F$24, 'Indices PF'!$G$24)),     IF((O114&gt;='Indices PF'!$D$25),     IF(('Funções Transações'!N114&lt;'Indices PF'!$E$26), 'Indices PF'!$E$25,     IF(('Funções Transações'!N114&lt;'Indices PF'!$F$26), 'Indices PF'!$F$25, 'Indices PF'!$G$25)))))))))</f>
        <v/>
      </c>
      <c r="T114" s="228" t="str">
        <f aca="false">IF(OR(ISBLANK(N114),ISBLANK(O114)),"",  IF(M114="EI", IF((O114&lt;='Indices PF'!$D$7),   IF(('Funções Transações'!N114&lt;'Indices PF'!$E$10), N114*'Indices PF'!$J$7,   IF(('Funções Transações'!N114&lt;'Indices PF'!$F$10), N114*'Indices PF'!$K$7, N114*'Indices PF'!$L$7)),    IF((O114&lt;='Indices PF'!$D$8),    IF(('Funções Transações'!N114&lt;'Indices PF'!$E$10), N114*'Indices PF'!$J$8,    IF(('Funções Transações'!N114&lt;'Indices PF'!$F$10), N114*'Indices PF'!$K$8, N114*'Indices PF'!$L$8)),     IF((O114&gt;='Indices PF'!$D$9),     IF(('Funções Transações'!N114&lt;'Indices PF'!$E$10), N114*'Indices PF'!$J$9,     IF(('Funções Transações'!N114&lt;'Indices PF'!$F$10), N114*'Indices PF'!$K$9, N114*'Indices PF'!$L$9))))),   IF(M114="EQ", IF((O114&lt;='Indices PF'!$D$15),   IF(('Funções Transações'!N114&lt;'Indices PF'!$E$18), N114*'Indices PF'!$J$15,   IF(('Funções Transações'!N114&lt;'Indices PF'!$F$18), N114*'Indices PF'!$K$15, N114*'Indices PF'!$L$15)),    IF((O114&lt;='Indices PF'!$D$16),    IF(('Funções Transações'!N114&lt;'Indices PF'!$E$18), N114*'Indices PF'!$J$16,    IF(('Funções Transações'!N114&lt;'Indices PF'!$F$18), N114*'Indices PF'!$K$16, N114*'Indices PF'!$L$16)),     IF((O114&gt;='Indices PF'!$D$17),     IF(('Funções Transações'!N114&lt;'Indices PF'!$E$18), N114*'Indices PF'!$J$17,     IF(('Funções Transações'!N114&lt;'Indices PF'!$F$18), N114*'Indices PF'!$K$17, N114*'Indices PF'!$L$17))))),   IF(M114="EO", IF((O114&lt;='Indices PF'!$D$23),   IF(('Funções Transações'!N114&lt;'Indices PF'!$E$26), N114*'Indices PF'!$J$23,   IF(('Funções Transações'!N114&lt;'Indices PF'!$F$26), N114*'Indices PF'!$K$23, N114*'Indices PF'!$L$23)),    IF((O114&lt;='Indices PF'!$D$24),    IF(('Funções Transações'!N114&lt;'Indices PF'!$E$26), N114*'Indices PF'!$J$24,    IF(('Funções Transações'!N114&lt;'Indices PF'!$F$26), N114*'Indices PF'!$K$24, N114*'Indices PF'!$L$24)),     IF((O114&gt;='Indices PF'!$D$25),     IF(('Funções Transações'!N114&lt;'Indices PF'!$E$26), N114*'Indices PF'!$J$25,     IF(('Funções Transações'!N114&lt;'Indices PF'!$F$26), N114*'Indices PF'!$K$25, N114*'Indices PF'!$L$25)))))))))</f>
        <v/>
      </c>
      <c r="U114" s="229" t="str">
        <f aca="false">IF(OR(ISBLANK(P114),ISBLANK(Q114)),"",  IF((Q114&lt;='Indices PF'!$D$47),   IF(('Funções Transações'!P114&lt;'Indices PF'!$E$50), P114*'Indices PF'!$J$47,   IF(('Funções Transações'!P114&lt;'Indices PF'!$F$50), P114*'Indices PF'!$K$47, P114*'Indices PF'!$L$47)),    IF((Q114&lt;='Indices PF'!$D$48),    IF(('Funções Transações'!P114&lt;'Indices PF'!$E$50), P114*'Indices PF'!$J$48,    IF(('Funções Transações'!P114&lt;'Indices PF'!$F$50), P114*'Indices PF'!$K$48, P114*'Indices PF'!$L$48)),     IF((Q114&gt;='Indices PF'!$D$49),     IF(('Funções Transações'!P114&lt;'Indices PF'!$E$50), P114*'Indices PF'!$J$49,     IF(('Funções Transações'!P114&lt;'Indices PF'!$F$50), P114*'Indices PF'!$K$49, P114*'Indices PF'!$L$49))))))</f>
        <v/>
      </c>
      <c r="V114" s="131"/>
      <c r="W114" s="131"/>
      <c r="X114" s="131"/>
      <c r="Y114" s="121"/>
      <c r="Z114" s="121"/>
      <c r="AA114" s="122"/>
      <c r="AB114" s="255" t="str">
        <f aca="false">IF(ISBLANK(AA114),"",IF(Z114="YES",(AA114*(SUM(T114:U114))/100),""))</f>
        <v/>
      </c>
      <c r="AC114" s="126"/>
      <c r="AD114" s="126"/>
      <c r="AE114" s="126"/>
      <c r="AF114" s="154"/>
      <c r="AG114" s="154"/>
    </row>
    <row r="115" customFormat="false" ht="24.3" hidden="false" customHeight="true" outlineLevel="0" collapsed="false">
      <c r="A115" s="87"/>
      <c r="B115" s="111"/>
      <c r="C115" s="178"/>
      <c r="D115" s="129"/>
      <c r="E115" s="129"/>
      <c r="F115" s="129"/>
      <c r="G115" s="129"/>
      <c r="H115" s="88"/>
      <c r="I115" s="150" t="str">
        <f aca="false">IF(AND(ISTEXT(K115),ISTEXT(L115)),"",SUM(K115:L115)*'Indices PF'!$E$54)</f>
        <v/>
      </c>
      <c r="J115" s="227" t="str">
        <f aca="false">IF(OR(ISBLANK(E115),ISBLANK(F115)),"",  IF(D115="EI", IF((F115&lt;='Indices PF'!$D$7),   IF(('Funções Transações'!E115&lt;'Indices PF'!$E$10), 'Indices PF'!$E$7,   IF(('Funções Transações'!E115&lt;'Indices PF'!$F$10), 'Indices PF'!$F$7, 'Indices PF'!$G$7)),    IF((F115&lt;='Indices PF'!$D$8),    IF(('Funções Transações'!E115&lt;'Indices PF'!$E$10), 'Indices PF'!$E$8,    IF(('Funções Transações'!E115&lt;'Indices PF'!$F$10), 'Indices PF'!$F$8, 'Indices PF'!$G$8)),     IF((F115&gt;='Indices PF'!$D$9),     IF(('Funções Transações'!E115&lt;'Indices PF'!$E$10), 'Indices PF'!$E$9,     IF(('Funções Transações'!E115&lt;'Indices PF'!$F$10), 'Indices PF'!$F$9, 'Indices PF'!$G$9))))),   IF(D115="EQ", IF((F115&lt;='Indices PF'!$D$15),   IF(('Funções Transações'!E115&lt;'Indices PF'!$E$18), 'Indices PF'!$E$15,   IF(('Funções Transações'!E115&lt;'Indices PF'!$F$18), 'Indices PF'!$F$15, 'Indices PF'!$G$15)),    IF((F115&lt;='Indices PF'!$D$16),    IF(('Funções Transações'!E115&lt;'Indices PF'!$E$18), 'Indices PF'!$E$16,    IF(('Funções Transações'!E115&lt;'Indices PF'!$F$18), 'Indices PF'!$F$16, 'Indices PF'!$G$16)),     IF((F115&gt;='Indices PF'!$D$17),     IF(('Funções Transações'!E115&lt;'Indices PF'!$E$18), 'Indices PF'!$E$16,     IF(('Funções Transações'!E115&lt;'Indices PF'!$F$18), 'Indices PF'!$F$16, 'Indices PF'!$G$16))))),   IF(D115="EO", IF((F115&lt;='Indices PF'!$D$23),   IF(('Funções Transações'!E115&lt;'Indices PF'!$E$26), 'Indices PF'!$E$23,   IF(('Funções Transações'!E115&lt;'Indices PF'!$F$26), 'Indices PF'!$F$23, 'Indices PF'!$G$23)),    IF((F115&lt;='Indices PF'!$D$24),    IF(('Funções Transações'!E115&lt;'Indices PF'!$E$26), 'Indices PF'!$E$24,    IF(('Funções Transações'!E115&lt;'Indices PF'!$F$26), 'Indices PF'!$F$24, 'Indices PF'!$G$24)),     IF((F115&gt;='Indices PF'!$D$25),     IF(('Funções Transações'!E115&lt;'Indices PF'!$E$26), 'Indices PF'!$E$25,     IF(('Funções Transações'!E115&lt;'Indices PF'!$F$26), 'Indices PF'!$F$25, 'Indices PF'!$G$25)))))))))</f>
        <v/>
      </c>
      <c r="K115" s="120" t="str">
        <f aca="false">IF(OR(ISBLANK(E115),ISBLANK(F115)),"",  IF(D115="EI", IF((F115&lt;='Indices PF'!$D$7),   IF(('Funções Transações'!E115&lt;'Indices PF'!$E$10), E115*'Indices PF'!$J$7,   IF(('Funções Transações'!E115&lt;'Indices PF'!$F$10), E115*'Indices PF'!$K$7, E115*'Indices PF'!$L$7)),    IF((F115&lt;='Indices PF'!$D$8),    IF(('Funções Transações'!E115&lt;'Indices PF'!$E$10), E115*'Indices PF'!$J$8,    IF(('Funções Transações'!E115&lt;'Indices PF'!$F$10), E115*'Indices PF'!$K$8, E115*'Indices PF'!$L$8)),     IF((F115&gt;='Indices PF'!$D$9),     IF(('Funções Transações'!E115&lt;'Indices PF'!$E$10), E115*'Indices PF'!$J$9,     IF(('Funções Transações'!E115&lt;'Indices PF'!$F$10), E115*'Indices PF'!$K$9, E115*'Indices PF'!$L$9))))),   IF(D115="EQ", IF((F115&lt;='Indices PF'!$D$15),   IF(('Funções Transações'!E115&lt;'Indices PF'!$E$18), E115*'Indices PF'!$J$15,   IF(('Funções Transações'!E115&lt;'Indices PF'!$F$18), E115*'Indices PF'!$K$15, E115*'Indices PF'!$L$15)),    IF((F115&lt;='Indices PF'!$D$16),    IF(('Funções Transações'!E115&lt;'Indices PF'!$E$18), E115*'Indices PF'!$J$16,    IF(('Funções Transações'!E115&lt;'Indices PF'!$F$18), E115*'Indices PF'!$K$16, E115*'Indices PF'!$L$16)),     IF((F115&gt;='Indices PF'!$D$17),     IF(('Funções Transações'!E115&lt;'Indices PF'!$E$18), E115*'Indices PF'!$J$16,     IF(('Funções Transações'!E115&lt;'Indices PF'!$F$18), E115*'Indices PF'!$K$16, E115*'Indices PF'!$L$16))))),   IF(D115="EO", IF((F115&lt;='Indices PF'!$D$23),   IF(('Funções Transações'!E115&lt;'Indices PF'!$E$26), E115*'Indices PF'!$J$23,   IF(('Funções Transações'!E115&lt;'Indices PF'!$F$26), E115*'Indices PF'!$K$23, E115*'Indices PF'!$L$23)),    IF((F115&lt;='Indices PF'!$D$24),    IF(('Funções Transações'!E115&lt;'Indices PF'!$E$26), E115*'Indices PF'!$J$24,    IF(('Funções Transações'!E115&lt;'Indices PF'!$F$26), E115*'Indices PF'!$K$24, E115*'Indices PF'!$L$24)),     IF((F115&gt;='Indices PF'!$D$25),     IF(('Funções Transações'!E115&lt;'Indices PF'!$E$26), E115*'Indices PF'!$J$25,     IF(('Funções Transações'!E115&lt;'Indices PF'!$F$26), E115*'Indices PF'!$K$25, E115*'Indices PF'!$L$25)))))))))</f>
        <v/>
      </c>
      <c r="L115" s="253" t="str">
        <f aca="false">IF(OR(ISBLANK(G115),ISBLANK(H115)),"",  IF((H115&lt;='Indices PF'!$D$47),   IF(('Funções Transações'!G115&lt;'Indices PF'!$E$50), G115*'Indices PF'!$J$47,   IF(('Funções Transações'!G115&lt;'Indices PF'!$F$50), G115*'Indices PF'!$K$47, G115*'Indices PF'!$L$47)),    IF((H115&lt;='Indices PF'!$D$48),    IF(('Funções Transações'!G115&lt;'Indices PF'!$E$50), G115*'Indices PF'!$J$48,    IF(('Funções Transações'!G115&lt;'Indices PF'!$F$50), G115*'Indices PF'!$K$48, G115*'Indices PF'!$L$48)),     IF((H115&gt;='Indices PF'!$D$49),     IF(('Funções Transações'!G115&lt;'Indices PF'!$E$50), G115*'Indices PF'!$J$49,     IF(('Funções Transações'!G115&lt;'Indices PF'!$F$50), G115*'Indices PF'!$K$49, G115*'Indices PF'!$L$49))))))</f>
        <v/>
      </c>
      <c r="M115" s="128"/>
      <c r="N115" s="129"/>
      <c r="O115" s="129"/>
      <c r="P115" s="129"/>
      <c r="Q115" s="88"/>
      <c r="R115" s="150" t="str">
        <f aca="false">IF(AND(ISTEXT(T115),ISTEXT(U115)),"",SUM(T115:U115)*'Indices PF'!$E$54)</f>
        <v/>
      </c>
      <c r="S115" s="227" t="str">
        <f aca="false">IF(OR(ISBLANK(N115),ISBLANK(O115)),"",  IF(M115="EI", IF((O115&lt;='Indices PF'!$D$7),   IF(('Funções Transações'!N115&lt;'Indices PF'!$E$10), 'Indices PF'!$E$7,   IF(('Funções Transações'!N115&lt;'Indices PF'!$F$10), 'Indices PF'!$F$7, 'Indices PF'!$G$7)),    IF((O115&lt;='Indices PF'!$D$8),    IF(('Funções Transações'!N115&lt;'Indices PF'!$E$10), 'Indices PF'!$E$8,    IF(('Funções Transações'!N115&lt;'Indices PF'!$F$10), 'Indices PF'!$F$8, 'Indices PF'!$G$8)),     IF((O115&gt;='Indices PF'!$D$9),     IF(('Funções Transações'!N115&lt;'Indices PF'!$E$10), 'Indices PF'!$E$9,     IF(('Funções Transações'!N115&lt;'Indices PF'!$F$10), 'Indices PF'!$F$9, 'Indices PF'!$G$9))))),   IF(M115="EQ", IF((O115&lt;='Indices PF'!$D$15),   IF(('Funções Transações'!N115&lt;'Indices PF'!$E$18), 'Indices PF'!$E$15,   IF(('Funções Transações'!N115&lt;'Indices PF'!$F$18), 'Indices PF'!$F$15, 'Indices PF'!$G$15)),    IF((O115&lt;='Indices PF'!$D$16),    IF(('Funções Transações'!N115&lt;'Indices PF'!$E$18), 'Indices PF'!$E$16,    IF(('Funções Transações'!N115&lt;'Indices PF'!$F$18), 'Indices PF'!$F$16, 'Indices PF'!$G$16)),     IF((O115&gt;='Indices PF'!$D$17),     IF(('Funções Transações'!N115&lt;'Indices PF'!$E$18), 'Indices PF'!$E$17,     IF(('Funções Transações'!N115&lt;'Indices PF'!$F$18), 'Indices PF'!$F$17, 'Indices PF'!$G$17))))),   IF(M115="EO", IF((O115&lt;='Indices PF'!$D$23),   IF(('Funções Transações'!N115&lt;'Indices PF'!$E$26), 'Indices PF'!$E$23,   IF(('Funções Transações'!N115&lt;'Indices PF'!$F$26), 'Indices PF'!$F$23, 'Indices PF'!$G$23)),    IF((O115&lt;='Indices PF'!$D$24),    IF(('Funções Transações'!N115&lt;'Indices PF'!$E$26), 'Indices PF'!$E$24,    IF(('Funções Transações'!N115&lt;'Indices PF'!$F$26), 'Indices PF'!$F$24, 'Indices PF'!$G$24)),     IF((O115&gt;='Indices PF'!$D$25),     IF(('Funções Transações'!N115&lt;'Indices PF'!$E$26), 'Indices PF'!$E$25,     IF(('Funções Transações'!N115&lt;'Indices PF'!$F$26), 'Indices PF'!$F$25, 'Indices PF'!$G$25)))))))))</f>
        <v/>
      </c>
      <c r="T115" s="228" t="str">
        <f aca="false">IF(OR(ISBLANK(N115),ISBLANK(O115)),"",  IF(M115="EI", IF((O115&lt;='Indices PF'!$D$7),   IF(('Funções Transações'!N115&lt;'Indices PF'!$E$10), N115*'Indices PF'!$J$7,   IF(('Funções Transações'!N115&lt;'Indices PF'!$F$10), N115*'Indices PF'!$K$7, N115*'Indices PF'!$L$7)),    IF((O115&lt;='Indices PF'!$D$8),    IF(('Funções Transações'!N115&lt;'Indices PF'!$E$10), N115*'Indices PF'!$J$8,    IF(('Funções Transações'!N115&lt;'Indices PF'!$F$10), N115*'Indices PF'!$K$8, N115*'Indices PF'!$L$8)),     IF((O115&gt;='Indices PF'!$D$9),     IF(('Funções Transações'!N115&lt;'Indices PF'!$E$10), N115*'Indices PF'!$J$9,     IF(('Funções Transações'!N115&lt;'Indices PF'!$F$10), N115*'Indices PF'!$K$9, N115*'Indices PF'!$L$9))))),   IF(M115="EQ", IF((O115&lt;='Indices PF'!$D$15),   IF(('Funções Transações'!N115&lt;'Indices PF'!$E$18), N115*'Indices PF'!$J$15,   IF(('Funções Transações'!N115&lt;'Indices PF'!$F$18), N115*'Indices PF'!$K$15, N115*'Indices PF'!$L$15)),    IF((O115&lt;='Indices PF'!$D$16),    IF(('Funções Transações'!N115&lt;'Indices PF'!$E$18), N115*'Indices PF'!$J$16,    IF(('Funções Transações'!N115&lt;'Indices PF'!$F$18), N115*'Indices PF'!$K$16, N115*'Indices PF'!$L$16)),     IF((O115&gt;='Indices PF'!$D$17),     IF(('Funções Transações'!N115&lt;'Indices PF'!$E$18), N115*'Indices PF'!$J$17,     IF(('Funções Transações'!N115&lt;'Indices PF'!$F$18), N115*'Indices PF'!$K$17, N115*'Indices PF'!$L$17))))),   IF(M115="EO", IF((O115&lt;='Indices PF'!$D$23),   IF(('Funções Transações'!N115&lt;'Indices PF'!$E$26), N115*'Indices PF'!$J$23,   IF(('Funções Transações'!N115&lt;'Indices PF'!$F$26), N115*'Indices PF'!$K$23, N115*'Indices PF'!$L$23)),    IF((O115&lt;='Indices PF'!$D$24),    IF(('Funções Transações'!N115&lt;'Indices PF'!$E$26), N115*'Indices PF'!$J$24,    IF(('Funções Transações'!N115&lt;'Indices PF'!$F$26), N115*'Indices PF'!$K$24, N115*'Indices PF'!$L$24)),     IF((O115&gt;='Indices PF'!$D$25),     IF(('Funções Transações'!N115&lt;'Indices PF'!$E$26), N115*'Indices PF'!$J$25,     IF(('Funções Transações'!N115&lt;'Indices PF'!$F$26), N115*'Indices PF'!$K$25, N115*'Indices PF'!$L$25)))))))))</f>
        <v/>
      </c>
      <c r="U115" s="229" t="str">
        <f aca="false">IF(OR(ISBLANK(P115),ISBLANK(Q115)),"",  IF((Q115&lt;='Indices PF'!$D$47),   IF(('Funções Transações'!P115&lt;'Indices PF'!$E$50), P115*'Indices PF'!$J$47,   IF(('Funções Transações'!P115&lt;'Indices PF'!$F$50), P115*'Indices PF'!$K$47, P115*'Indices PF'!$L$47)),    IF((Q115&lt;='Indices PF'!$D$48),    IF(('Funções Transações'!P115&lt;'Indices PF'!$E$50), P115*'Indices PF'!$J$48,    IF(('Funções Transações'!P115&lt;'Indices PF'!$F$50), P115*'Indices PF'!$K$48, P115*'Indices PF'!$L$48)),     IF((Q115&gt;='Indices PF'!$D$49),     IF(('Funções Transações'!P115&lt;'Indices PF'!$E$50), P115*'Indices PF'!$J$49,     IF(('Funções Transações'!P115&lt;'Indices PF'!$F$50), P115*'Indices PF'!$K$49, P115*'Indices PF'!$L$49))))))</f>
        <v/>
      </c>
      <c r="V115" s="131"/>
      <c r="W115" s="131"/>
      <c r="X115" s="131"/>
      <c r="Y115" s="121"/>
      <c r="Z115" s="121"/>
      <c r="AA115" s="122"/>
      <c r="AB115" s="255" t="str">
        <f aca="false">IF(ISBLANK(AA115),"",IF(Z115="YES",(AA115*(SUM(T115:U115))/100),""))</f>
        <v/>
      </c>
      <c r="AC115" s="126"/>
      <c r="AD115" s="126"/>
      <c r="AE115" s="126"/>
      <c r="AF115" s="154"/>
      <c r="AG115" s="154"/>
    </row>
    <row r="116" customFormat="false" ht="24.3" hidden="false" customHeight="true" outlineLevel="0" collapsed="false">
      <c r="A116" s="87"/>
      <c r="B116" s="111"/>
      <c r="C116" s="178"/>
      <c r="D116" s="129"/>
      <c r="E116" s="129"/>
      <c r="F116" s="129"/>
      <c r="G116" s="129"/>
      <c r="H116" s="88"/>
      <c r="I116" s="150" t="str">
        <f aca="false">IF(AND(ISTEXT(K116),ISTEXT(L116)),"",SUM(K116:L116)*'Indices PF'!$E$54)</f>
        <v/>
      </c>
      <c r="J116" s="227" t="str">
        <f aca="false">IF(OR(ISBLANK(E116),ISBLANK(F116)),"",  IF(D116="EI", IF((F116&lt;='Indices PF'!$D$7),   IF(('Funções Transações'!E116&lt;'Indices PF'!$E$10), 'Indices PF'!$E$7,   IF(('Funções Transações'!E116&lt;'Indices PF'!$F$10), 'Indices PF'!$F$7, 'Indices PF'!$G$7)),    IF((F116&lt;='Indices PF'!$D$8),    IF(('Funções Transações'!E116&lt;'Indices PF'!$E$10), 'Indices PF'!$E$8,    IF(('Funções Transações'!E116&lt;'Indices PF'!$F$10), 'Indices PF'!$F$8, 'Indices PF'!$G$8)),     IF((F116&gt;='Indices PF'!$D$9),     IF(('Funções Transações'!E116&lt;'Indices PF'!$E$10), 'Indices PF'!$E$9,     IF(('Funções Transações'!E116&lt;'Indices PF'!$F$10), 'Indices PF'!$F$9, 'Indices PF'!$G$9))))),   IF(D116="EQ", IF((F116&lt;='Indices PF'!$D$15),   IF(('Funções Transações'!E116&lt;'Indices PF'!$E$18), 'Indices PF'!$E$15,   IF(('Funções Transações'!E116&lt;'Indices PF'!$F$18), 'Indices PF'!$F$15, 'Indices PF'!$G$15)),    IF((F116&lt;='Indices PF'!$D$16),    IF(('Funções Transações'!E116&lt;'Indices PF'!$E$18), 'Indices PF'!$E$16,    IF(('Funções Transações'!E116&lt;'Indices PF'!$F$18), 'Indices PF'!$F$16, 'Indices PF'!$G$16)),     IF((F116&gt;='Indices PF'!$D$17),     IF(('Funções Transações'!E116&lt;'Indices PF'!$E$18), 'Indices PF'!$E$16,     IF(('Funções Transações'!E116&lt;'Indices PF'!$F$18), 'Indices PF'!$F$16, 'Indices PF'!$G$16))))),   IF(D116="EO", IF((F116&lt;='Indices PF'!$D$23),   IF(('Funções Transações'!E116&lt;'Indices PF'!$E$26), 'Indices PF'!$E$23,   IF(('Funções Transações'!E116&lt;'Indices PF'!$F$26), 'Indices PF'!$F$23, 'Indices PF'!$G$23)),    IF((F116&lt;='Indices PF'!$D$24),    IF(('Funções Transações'!E116&lt;'Indices PF'!$E$26), 'Indices PF'!$E$24,    IF(('Funções Transações'!E116&lt;'Indices PF'!$F$26), 'Indices PF'!$F$24, 'Indices PF'!$G$24)),     IF((F116&gt;='Indices PF'!$D$25),     IF(('Funções Transações'!E116&lt;'Indices PF'!$E$26), 'Indices PF'!$E$25,     IF(('Funções Transações'!E116&lt;'Indices PF'!$F$26), 'Indices PF'!$F$25, 'Indices PF'!$G$25)))))))))</f>
        <v/>
      </c>
      <c r="K116" s="120" t="str">
        <f aca="false">IF(OR(ISBLANK(E116),ISBLANK(F116)),"",  IF(D116="EI", IF((F116&lt;='Indices PF'!$D$7),   IF(('Funções Transações'!E116&lt;'Indices PF'!$E$10), E116*'Indices PF'!$J$7,   IF(('Funções Transações'!E116&lt;'Indices PF'!$F$10), E116*'Indices PF'!$K$7, E116*'Indices PF'!$L$7)),    IF((F116&lt;='Indices PF'!$D$8),    IF(('Funções Transações'!E116&lt;'Indices PF'!$E$10), E116*'Indices PF'!$J$8,    IF(('Funções Transações'!E116&lt;'Indices PF'!$F$10), E116*'Indices PF'!$K$8, E116*'Indices PF'!$L$8)),     IF((F116&gt;='Indices PF'!$D$9),     IF(('Funções Transações'!E116&lt;'Indices PF'!$E$10), E116*'Indices PF'!$J$9,     IF(('Funções Transações'!E116&lt;'Indices PF'!$F$10), E116*'Indices PF'!$K$9, E116*'Indices PF'!$L$9))))),   IF(D116="EQ", IF((F116&lt;='Indices PF'!$D$15),   IF(('Funções Transações'!E116&lt;'Indices PF'!$E$18), E116*'Indices PF'!$J$15,   IF(('Funções Transações'!E116&lt;'Indices PF'!$F$18), E116*'Indices PF'!$K$15, E116*'Indices PF'!$L$15)),    IF((F116&lt;='Indices PF'!$D$16),    IF(('Funções Transações'!E116&lt;'Indices PF'!$E$18), E116*'Indices PF'!$J$16,    IF(('Funções Transações'!E116&lt;'Indices PF'!$F$18), E116*'Indices PF'!$K$16, E116*'Indices PF'!$L$16)),     IF((F116&gt;='Indices PF'!$D$17),     IF(('Funções Transações'!E116&lt;'Indices PF'!$E$18), E116*'Indices PF'!$J$16,     IF(('Funções Transações'!E116&lt;'Indices PF'!$F$18), E116*'Indices PF'!$K$16, E116*'Indices PF'!$L$16))))),   IF(D116="EO", IF((F116&lt;='Indices PF'!$D$23),   IF(('Funções Transações'!E116&lt;'Indices PF'!$E$26), E116*'Indices PF'!$J$23,   IF(('Funções Transações'!E116&lt;'Indices PF'!$F$26), E116*'Indices PF'!$K$23, E116*'Indices PF'!$L$23)),    IF((F116&lt;='Indices PF'!$D$24),    IF(('Funções Transações'!E116&lt;'Indices PF'!$E$26), E116*'Indices PF'!$J$24,    IF(('Funções Transações'!E116&lt;'Indices PF'!$F$26), E116*'Indices PF'!$K$24, E116*'Indices PF'!$L$24)),     IF((F116&gt;='Indices PF'!$D$25),     IF(('Funções Transações'!E116&lt;'Indices PF'!$E$26), E116*'Indices PF'!$J$25,     IF(('Funções Transações'!E116&lt;'Indices PF'!$F$26), E116*'Indices PF'!$K$25, E116*'Indices PF'!$L$25)))))))))</f>
        <v/>
      </c>
      <c r="L116" s="253" t="str">
        <f aca="false">IF(OR(ISBLANK(G116),ISBLANK(H116)),"",  IF((H116&lt;='Indices PF'!$D$47),   IF(('Funções Transações'!G116&lt;'Indices PF'!$E$50), G116*'Indices PF'!$J$47,   IF(('Funções Transações'!G116&lt;'Indices PF'!$F$50), G116*'Indices PF'!$K$47, G116*'Indices PF'!$L$47)),    IF((H116&lt;='Indices PF'!$D$48),    IF(('Funções Transações'!G116&lt;'Indices PF'!$E$50), G116*'Indices PF'!$J$48,    IF(('Funções Transações'!G116&lt;'Indices PF'!$F$50), G116*'Indices PF'!$K$48, G116*'Indices PF'!$L$48)),     IF((H116&gt;='Indices PF'!$D$49),     IF(('Funções Transações'!G116&lt;'Indices PF'!$E$50), G116*'Indices PF'!$J$49,     IF(('Funções Transações'!G116&lt;'Indices PF'!$F$50), G116*'Indices PF'!$K$49, G116*'Indices PF'!$L$49))))))</f>
        <v/>
      </c>
      <c r="M116" s="128"/>
      <c r="N116" s="129"/>
      <c r="O116" s="129"/>
      <c r="P116" s="129"/>
      <c r="Q116" s="88"/>
      <c r="R116" s="150" t="str">
        <f aca="false">IF(AND(ISTEXT(T116),ISTEXT(U116)),"",SUM(T116:U116)*'Indices PF'!$E$54)</f>
        <v/>
      </c>
      <c r="S116" s="227" t="str">
        <f aca="false">IF(OR(ISBLANK(N116),ISBLANK(O116)),"",  IF(M116="EI", IF((O116&lt;='Indices PF'!$D$7),   IF(('Funções Transações'!N116&lt;'Indices PF'!$E$10), 'Indices PF'!$E$7,   IF(('Funções Transações'!N116&lt;'Indices PF'!$F$10), 'Indices PF'!$F$7, 'Indices PF'!$G$7)),    IF((O116&lt;='Indices PF'!$D$8),    IF(('Funções Transações'!N116&lt;'Indices PF'!$E$10), 'Indices PF'!$E$8,    IF(('Funções Transações'!N116&lt;'Indices PF'!$F$10), 'Indices PF'!$F$8, 'Indices PF'!$G$8)),     IF((O116&gt;='Indices PF'!$D$9),     IF(('Funções Transações'!N116&lt;'Indices PF'!$E$10), 'Indices PF'!$E$9,     IF(('Funções Transações'!N116&lt;'Indices PF'!$F$10), 'Indices PF'!$F$9, 'Indices PF'!$G$9))))),   IF(M116="EQ", IF((O116&lt;='Indices PF'!$D$15),   IF(('Funções Transações'!N116&lt;'Indices PF'!$E$18), 'Indices PF'!$E$15,   IF(('Funções Transações'!N116&lt;'Indices PF'!$F$18), 'Indices PF'!$F$15, 'Indices PF'!$G$15)),    IF((O116&lt;='Indices PF'!$D$16),    IF(('Funções Transações'!N116&lt;'Indices PF'!$E$18), 'Indices PF'!$E$16,    IF(('Funções Transações'!N116&lt;'Indices PF'!$F$18), 'Indices PF'!$F$16, 'Indices PF'!$G$16)),     IF((O116&gt;='Indices PF'!$D$17),     IF(('Funções Transações'!N116&lt;'Indices PF'!$E$18), 'Indices PF'!$E$17,     IF(('Funções Transações'!N116&lt;'Indices PF'!$F$18), 'Indices PF'!$F$17, 'Indices PF'!$G$17))))),   IF(M116="EO", IF((O116&lt;='Indices PF'!$D$23),   IF(('Funções Transações'!N116&lt;'Indices PF'!$E$26), 'Indices PF'!$E$23,   IF(('Funções Transações'!N116&lt;'Indices PF'!$F$26), 'Indices PF'!$F$23, 'Indices PF'!$G$23)),    IF((O116&lt;='Indices PF'!$D$24),    IF(('Funções Transações'!N116&lt;'Indices PF'!$E$26), 'Indices PF'!$E$24,    IF(('Funções Transações'!N116&lt;'Indices PF'!$F$26), 'Indices PF'!$F$24, 'Indices PF'!$G$24)),     IF((O116&gt;='Indices PF'!$D$25),     IF(('Funções Transações'!N116&lt;'Indices PF'!$E$26), 'Indices PF'!$E$25,     IF(('Funções Transações'!N116&lt;'Indices PF'!$F$26), 'Indices PF'!$F$25, 'Indices PF'!$G$25)))))))))</f>
        <v/>
      </c>
      <c r="T116" s="228" t="str">
        <f aca="false">IF(OR(ISBLANK(N116),ISBLANK(O116)),"",  IF(M116="EI", IF((O116&lt;='Indices PF'!$D$7),   IF(('Funções Transações'!N116&lt;'Indices PF'!$E$10), N116*'Indices PF'!$J$7,   IF(('Funções Transações'!N116&lt;'Indices PF'!$F$10), N116*'Indices PF'!$K$7, N116*'Indices PF'!$L$7)),    IF((O116&lt;='Indices PF'!$D$8),    IF(('Funções Transações'!N116&lt;'Indices PF'!$E$10), N116*'Indices PF'!$J$8,    IF(('Funções Transações'!N116&lt;'Indices PF'!$F$10), N116*'Indices PF'!$K$8, N116*'Indices PF'!$L$8)),     IF((O116&gt;='Indices PF'!$D$9),     IF(('Funções Transações'!N116&lt;'Indices PF'!$E$10), N116*'Indices PF'!$J$9,     IF(('Funções Transações'!N116&lt;'Indices PF'!$F$10), N116*'Indices PF'!$K$9, N116*'Indices PF'!$L$9))))),   IF(M116="EQ", IF((O116&lt;='Indices PF'!$D$15),   IF(('Funções Transações'!N116&lt;'Indices PF'!$E$18), N116*'Indices PF'!$J$15,   IF(('Funções Transações'!N116&lt;'Indices PF'!$F$18), N116*'Indices PF'!$K$15, N116*'Indices PF'!$L$15)),    IF((O116&lt;='Indices PF'!$D$16),    IF(('Funções Transações'!N116&lt;'Indices PF'!$E$18), N116*'Indices PF'!$J$16,    IF(('Funções Transações'!N116&lt;'Indices PF'!$F$18), N116*'Indices PF'!$K$16, N116*'Indices PF'!$L$16)),     IF((O116&gt;='Indices PF'!$D$17),     IF(('Funções Transações'!N116&lt;'Indices PF'!$E$18), N116*'Indices PF'!$J$17,     IF(('Funções Transações'!N116&lt;'Indices PF'!$F$18), N116*'Indices PF'!$K$17, N116*'Indices PF'!$L$17))))),   IF(M116="EO", IF((O116&lt;='Indices PF'!$D$23),   IF(('Funções Transações'!N116&lt;'Indices PF'!$E$26), N116*'Indices PF'!$J$23,   IF(('Funções Transações'!N116&lt;'Indices PF'!$F$26), N116*'Indices PF'!$K$23, N116*'Indices PF'!$L$23)),    IF((O116&lt;='Indices PF'!$D$24),    IF(('Funções Transações'!N116&lt;'Indices PF'!$E$26), N116*'Indices PF'!$J$24,    IF(('Funções Transações'!N116&lt;'Indices PF'!$F$26), N116*'Indices PF'!$K$24, N116*'Indices PF'!$L$24)),     IF((O116&gt;='Indices PF'!$D$25),     IF(('Funções Transações'!N116&lt;'Indices PF'!$E$26), N116*'Indices PF'!$J$25,     IF(('Funções Transações'!N116&lt;'Indices PF'!$F$26), N116*'Indices PF'!$K$25, N116*'Indices PF'!$L$25)))))))))</f>
        <v/>
      </c>
      <c r="U116" s="229" t="str">
        <f aca="false">IF(OR(ISBLANK(P116),ISBLANK(Q116)),"",  IF((Q116&lt;='Indices PF'!$D$47),   IF(('Funções Transações'!P116&lt;'Indices PF'!$E$50), P116*'Indices PF'!$J$47,   IF(('Funções Transações'!P116&lt;'Indices PF'!$F$50), P116*'Indices PF'!$K$47, P116*'Indices PF'!$L$47)),    IF((Q116&lt;='Indices PF'!$D$48),    IF(('Funções Transações'!P116&lt;'Indices PF'!$E$50), P116*'Indices PF'!$J$48,    IF(('Funções Transações'!P116&lt;'Indices PF'!$F$50), P116*'Indices PF'!$K$48, P116*'Indices PF'!$L$48)),     IF((Q116&gt;='Indices PF'!$D$49),     IF(('Funções Transações'!P116&lt;'Indices PF'!$E$50), P116*'Indices PF'!$J$49,     IF(('Funções Transações'!P116&lt;'Indices PF'!$F$50), P116*'Indices PF'!$K$49, P116*'Indices PF'!$L$49))))))</f>
        <v/>
      </c>
      <c r="V116" s="131"/>
      <c r="W116" s="131"/>
      <c r="X116" s="131"/>
      <c r="Y116" s="121"/>
      <c r="Z116" s="121"/>
      <c r="AA116" s="122"/>
      <c r="AB116" s="255" t="str">
        <f aca="false">IF(ISBLANK(AA116),"",IF(Z116="YES",(AA116*(SUM(T116:U116))/100),""))</f>
        <v/>
      </c>
      <c r="AC116" s="126"/>
      <c r="AD116" s="126"/>
      <c r="AE116" s="126"/>
      <c r="AF116" s="154"/>
      <c r="AG116" s="154"/>
    </row>
    <row r="117" customFormat="false" ht="24.3" hidden="false" customHeight="true" outlineLevel="0" collapsed="false">
      <c r="A117" s="87"/>
      <c r="B117" s="111"/>
      <c r="C117" s="178"/>
      <c r="D117" s="129"/>
      <c r="E117" s="129"/>
      <c r="F117" s="129"/>
      <c r="G117" s="129"/>
      <c r="H117" s="88"/>
      <c r="I117" s="150" t="str">
        <f aca="false">IF(AND(ISTEXT(K117),ISTEXT(L117)),"",SUM(K117:L117)*'Indices PF'!$E$54)</f>
        <v/>
      </c>
      <c r="J117" s="227" t="str">
        <f aca="false">IF(OR(ISBLANK(E117),ISBLANK(F117)),"",  IF(D117="EI", IF((F117&lt;='Indices PF'!$D$7),   IF(('Funções Transações'!E117&lt;'Indices PF'!$E$10), 'Indices PF'!$E$7,   IF(('Funções Transações'!E117&lt;'Indices PF'!$F$10), 'Indices PF'!$F$7, 'Indices PF'!$G$7)),    IF((F117&lt;='Indices PF'!$D$8),    IF(('Funções Transações'!E117&lt;'Indices PF'!$E$10), 'Indices PF'!$E$8,    IF(('Funções Transações'!E117&lt;'Indices PF'!$F$10), 'Indices PF'!$F$8, 'Indices PF'!$G$8)),     IF((F117&gt;='Indices PF'!$D$9),     IF(('Funções Transações'!E117&lt;'Indices PF'!$E$10), 'Indices PF'!$E$9,     IF(('Funções Transações'!E117&lt;'Indices PF'!$F$10), 'Indices PF'!$F$9, 'Indices PF'!$G$9))))),   IF(D117="EQ", IF((F117&lt;='Indices PF'!$D$15),   IF(('Funções Transações'!E117&lt;'Indices PF'!$E$18), 'Indices PF'!$E$15,   IF(('Funções Transações'!E117&lt;'Indices PF'!$F$18), 'Indices PF'!$F$15, 'Indices PF'!$G$15)),    IF((F117&lt;='Indices PF'!$D$16),    IF(('Funções Transações'!E117&lt;'Indices PF'!$E$18), 'Indices PF'!$E$16,    IF(('Funções Transações'!E117&lt;'Indices PF'!$F$18), 'Indices PF'!$F$16, 'Indices PF'!$G$16)),     IF((F117&gt;='Indices PF'!$D$17),     IF(('Funções Transações'!E117&lt;'Indices PF'!$E$18), 'Indices PF'!$E$16,     IF(('Funções Transações'!E117&lt;'Indices PF'!$F$18), 'Indices PF'!$F$16, 'Indices PF'!$G$16))))),   IF(D117="EO", IF((F117&lt;='Indices PF'!$D$23),   IF(('Funções Transações'!E117&lt;'Indices PF'!$E$26), 'Indices PF'!$E$23,   IF(('Funções Transações'!E117&lt;'Indices PF'!$F$26), 'Indices PF'!$F$23, 'Indices PF'!$G$23)),    IF((F117&lt;='Indices PF'!$D$24),    IF(('Funções Transações'!E117&lt;'Indices PF'!$E$26), 'Indices PF'!$E$24,    IF(('Funções Transações'!E117&lt;'Indices PF'!$F$26), 'Indices PF'!$F$24, 'Indices PF'!$G$24)),     IF((F117&gt;='Indices PF'!$D$25),     IF(('Funções Transações'!E117&lt;'Indices PF'!$E$26), 'Indices PF'!$E$25,     IF(('Funções Transações'!E117&lt;'Indices PF'!$F$26), 'Indices PF'!$F$25, 'Indices PF'!$G$25)))))))))</f>
        <v/>
      </c>
      <c r="K117" s="120" t="str">
        <f aca="false">IF(OR(ISBLANK(E117),ISBLANK(F117)),"",  IF(D117="EI", IF((F117&lt;='Indices PF'!$D$7),   IF(('Funções Transações'!E117&lt;'Indices PF'!$E$10), E117*'Indices PF'!$J$7,   IF(('Funções Transações'!E117&lt;'Indices PF'!$F$10), E117*'Indices PF'!$K$7, E117*'Indices PF'!$L$7)),    IF((F117&lt;='Indices PF'!$D$8),    IF(('Funções Transações'!E117&lt;'Indices PF'!$E$10), E117*'Indices PF'!$J$8,    IF(('Funções Transações'!E117&lt;'Indices PF'!$F$10), E117*'Indices PF'!$K$8, E117*'Indices PF'!$L$8)),     IF((F117&gt;='Indices PF'!$D$9),     IF(('Funções Transações'!E117&lt;'Indices PF'!$E$10), E117*'Indices PF'!$J$9,     IF(('Funções Transações'!E117&lt;'Indices PF'!$F$10), E117*'Indices PF'!$K$9, E117*'Indices PF'!$L$9))))),   IF(D117="EQ", IF((F117&lt;='Indices PF'!$D$15),   IF(('Funções Transações'!E117&lt;'Indices PF'!$E$18), E117*'Indices PF'!$J$15,   IF(('Funções Transações'!E117&lt;'Indices PF'!$F$18), E117*'Indices PF'!$K$15, E117*'Indices PF'!$L$15)),    IF((F117&lt;='Indices PF'!$D$16),    IF(('Funções Transações'!E117&lt;'Indices PF'!$E$18), E117*'Indices PF'!$J$16,    IF(('Funções Transações'!E117&lt;'Indices PF'!$F$18), E117*'Indices PF'!$K$16, E117*'Indices PF'!$L$16)),     IF((F117&gt;='Indices PF'!$D$17),     IF(('Funções Transações'!E117&lt;'Indices PF'!$E$18), E117*'Indices PF'!$J$16,     IF(('Funções Transações'!E117&lt;'Indices PF'!$F$18), E117*'Indices PF'!$K$16, E117*'Indices PF'!$L$16))))),   IF(D117="EO", IF((F117&lt;='Indices PF'!$D$23),   IF(('Funções Transações'!E117&lt;'Indices PF'!$E$26), E117*'Indices PF'!$J$23,   IF(('Funções Transações'!E117&lt;'Indices PF'!$F$26), E117*'Indices PF'!$K$23, E117*'Indices PF'!$L$23)),    IF((F117&lt;='Indices PF'!$D$24),    IF(('Funções Transações'!E117&lt;'Indices PF'!$E$26), E117*'Indices PF'!$J$24,    IF(('Funções Transações'!E117&lt;'Indices PF'!$F$26), E117*'Indices PF'!$K$24, E117*'Indices PF'!$L$24)),     IF((F117&gt;='Indices PF'!$D$25),     IF(('Funções Transações'!E117&lt;'Indices PF'!$E$26), E117*'Indices PF'!$J$25,     IF(('Funções Transações'!E117&lt;'Indices PF'!$F$26), E117*'Indices PF'!$K$25, E117*'Indices PF'!$L$25)))))))))</f>
        <v/>
      </c>
      <c r="L117" s="253" t="str">
        <f aca="false">IF(OR(ISBLANK(G117),ISBLANK(H117)),"",  IF((H117&lt;='Indices PF'!$D$47),   IF(('Funções Transações'!G117&lt;'Indices PF'!$E$50), G117*'Indices PF'!$J$47,   IF(('Funções Transações'!G117&lt;'Indices PF'!$F$50), G117*'Indices PF'!$K$47, G117*'Indices PF'!$L$47)),    IF((H117&lt;='Indices PF'!$D$48),    IF(('Funções Transações'!G117&lt;'Indices PF'!$E$50), G117*'Indices PF'!$J$48,    IF(('Funções Transações'!G117&lt;'Indices PF'!$F$50), G117*'Indices PF'!$K$48, G117*'Indices PF'!$L$48)),     IF((H117&gt;='Indices PF'!$D$49),     IF(('Funções Transações'!G117&lt;'Indices PF'!$E$50), G117*'Indices PF'!$J$49,     IF(('Funções Transações'!G117&lt;'Indices PF'!$F$50), G117*'Indices PF'!$K$49, G117*'Indices PF'!$L$49))))))</f>
        <v/>
      </c>
      <c r="M117" s="128"/>
      <c r="N117" s="129"/>
      <c r="O117" s="129"/>
      <c r="P117" s="129"/>
      <c r="Q117" s="88"/>
      <c r="R117" s="150" t="str">
        <f aca="false">IF(AND(ISTEXT(T117),ISTEXT(U117)),"",SUM(T117:U117)*'Indices PF'!$E$54)</f>
        <v/>
      </c>
      <c r="S117" s="227" t="str">
        <f aca="false">IF(OR(ISBLANK(N117),ISBLANK(O117)),"",  IF(M117="EI", IF((O117&lt;='Indices PF'!$D$7),   IF(('Funções Transações'!N117&lt;'Indices PF'!$E$10), 'Indices PF'!$E$7,   IF(('Funções Transações'!N117&lt;'Indices PF'!$F$10), 'Indices PF'!$F$7, 'Indices PF'!$G$7)),    IF((O117&lt;='Indices PF'!$D$8),    IF(('Funções Transações'!N117&lt;'Indices PF'!$E$10), 'Indices PF'!$E$8,    IF(('Funções Transações'!N117&lt;'Indices PF'!$F$10), 'Indices PF'!$F$8, 'Indices PF'!$G$8)),     IF((O117&gt;='Indices PF'!$D$9),     IF(('Funções Transações'!N117&lt;'Indices PF'!$E$10), 'Indices PF'!$E$9,     IF(('Funções Transações'!N117&lt;'Indices PF'!$F$10), 'Indices PF'!$F$9, 'Indices PF'!$G$9))))),   IF(M117="EQ", IF((O117&lt;='Indices PF'!$D$15),   IF(('Funções Transações'!N117&lt;'Indices PF'!$E$18), 'Indices PF'!$E$15,   IF(('Funções Transações'!N117&lt;'Indices PF'!$F$18), 'Indices PF'!$F$15, 'Indices PF'!$G$15)),    IF((O117&lt;='Indices PF'!$D$16),    IF(('Funções Transações'!N117&lt;'Indices PF'!$E$18), 'Indices PF'!$E$16,    IF(('Funções Transações'!N117&lt;'Indices PF'!$F$18), 'Indices PF'!$F$16, 'Indices PF'!$G$16)),     IF((O117&gt;='Indices PF'!$D$17),     IF(('Funções Transações'!N117&lt;'Indices PF'!$E$18), 'Indices PF'!$E$17,     IF(('Funções Transações'!N117&lt;'Indices PF'!$F$18), 'Indices PF'!$F$17, 'Indices PF'!$G$17))))),   IF(M117="EO", IF((O117&lt;='Indices PF'!$D$23),   IF(('Funções Transações'!N117&lt;'Indices PF'!$E$26), 'Indices PF'!$E$23,   IF(('Funções Transações'!N117&lt;'Indices PF'!$F$26), 'Indices PF'!$F$23, 'Indices PF'!$G$23)),    IF((O117&lt;='Indices PF'!$D$24),    IF(('Funções Transações'!N117&lt;'Indices PF'!$E$26), 'Indices PF'!$E$24,    IF(('Funções Transações'!N117&lt;'Indices PF'!$F$26), 'Indices PF'!$F$24, 'Indices PF'!$G$24)),     IF((O117&gt;='Indices PF'!$D$25),     IF(('Funções Transações'!N117&lt;'Indices PF'!$E$26), 'Indices PF'!$E$25,     IF(('Funções Transações'!N117&lt;'Indices PF'!$F$26), 'Indices PF'!$F$25, 'Indices PF'!$G$25)))))))))</f>
        <v/>
      </c>
      <c r="T117" s="228" t="str">
        <f aca="false">IF(OR(ISBLANK(N117),ISBLANK(O117)),"",  IF(M117="EI", IF((O117&lt;='Indices PF'!$D$7),   IF(('Funções Transações'!N117&lt;'Indices PF'!$E$10), N117*'Indices PF'!$J$7,   IF(('Funções Transações'!N117&lt;'Indices PF'!$F$10), N117*'Indices PF'!$K$7, N117*'Indices PF'!$L$7)),    IF((O117&lt;='Indices PF'!$D$8),    IF(('Funções Transações'!N117&lt;'Indices PF'!$E$10), N117*'Indices PF'!$J$8,    IF(('Funções Transações'!N117&lt;'Indices PF'!$F$10), N117*'Indices PF'!$K$8, N117*'Indices PF'!$L$8)),     IF((O117&gt;='Indices PF'!$D$9),     IF(('Funções Transações'!N117&lt;'Indices PF'!$E$10), N117*'Indices PF'!$J$9,     IF(('Funções Transações'!N117&lt;'Indices PF'!$F$10), N117*'Indices PF'!$K$9, N117*'Indices PF'!$L$9))))),   IF(M117="EQ", IF((O117&lt;='Indices PF'!$D$15),   IF(('Funções Transações'!N117&lt;'Indices PF'!$E$18), N117*'Indices PF'!$J$15,   IF(('Funções Transações'!N117&lt;'Indices PF'!$F$18), N117*'Indices PF'!$K$15, N117*'Indices PF'!$L$15)),    IF((O117&lt;='Indices PF'!$D$16),    IF(('Funções Transações'!N117&lt;'Indices PF'!$E$18), N117*'Indices PF'!$J$16,    IF(('Funções Transações'!N117&lt;'Indices PF'!$F$18), N117*'Indices PF'!$K$16, N117*'Indices PF'!$L$16)),     IF((O117&gt;='Indices PF'!$D$17),     IF(('Funções Transações'!N117&lt;'Indices PF'!$E$18), N117*'Indices PF'!$J$17,     IF(('Funções Transações'!N117&lt;'Indices PF'!$F$18), N117*'Indices PF'!$K$17, N117*'Indices PF'!$L$17))))),   IF(M117="EO", IF((O117&lt;='Indices PF'!$D$23),   IF(('Funções Transações'!N117&lt;'Indices PF'!$E$26), N117*'Indices PF'!$J$23,   IF(('Funções Transações'!N117&lt;'Indices PF'!$F$26), N117*'Indices PF'!$K$23, N117*'Indices PF'!$L$23)),    IF((O117&lt;='Indices PF'!$D$24),    IF(('Funções Transações'!N117&lt;'Indices PF'!$E$26), N117*'Indices PF'!$J$24,    IF(('Funções Transações'!N117&lt;'Indices PF'!$F$26), N117*'Indices PF'!$K$24, N117*'Indices PF'!$L$24)),     IF((O117&gt;='Indices PF'!$D$25),     IF(('Funções Transações'!N117&lt;'Indices PF'!$E$26), N117*'Indices PF'!$J$25,     IF(('Funções Transações'!N117&lt;'Indices PF'!$F$26), N117*'Indices PF'!$K$25, N117*'Indices PF'!$L$25)))))))))</f>
        <v/>
      </c>
      <c r="U117" s="229" t="str">
        <f aca="false">IF(OR(ISBLANK(P117),ISBLANK(Q117)),"",  IF((Q117&lt;='Indices PF'!$D$47),   IF(('Funções Transações'!P117&lt;'Indices PF'!$E$50), P117*'Indices PF'!$J$47,   IF(('Funções Transações'!P117&lt;'Indices PF'!$F$50), P117*'Indices PF'!$K$47, P117*'Indices PF'!$L$47)),    IF((Q117&lt;='Indices PF'!$D$48),    IF(('Funções Transações'!P117&lt;'Indices PF'!$E$50), P117*'Indices PF'!$J$48,    IF(('Funções Transações'!P117&lt;'Indices PF'!$F$50), P117*'Indices PF'!$K$48, P117*'Indices PF'!$L$48)),     IF((Q117&gt;='Indices PF'!$D$49),     IF(('Funções Transações'!P117&lt;'Indices PF'!$E$50), P117*'Indices PF'!$J$49,     IF(('Funções Transações'!P117&lt;'Indices PF'!$F$50), P117*'Indices PF'!$K$49, P117*'Indices PF'!$L$49))))))</f>
        <v/>
      </c>
      <c r="V117" s="131"/>
      <c r="W117" s="131"/>
      <c r="X117" s="131"/>
      <c r="Y117" s="121"/>
      <c r="Z117" s="121"/>
      <c r="AA117" s="122"/>
      <c r="AB117" s="255" t="str">
        <f aca="false">IF(ISBLANK(AA117),"",IF(Z117="YES",(AA117*(SUM(T117:U117))/100),""))</f>
        <v/>
      </c>
      <c r="AC117" s="126"/>
      <c r="AD117" s="126"/>
      <c r="AE117" s="126"/>
      <c r="AF117" s="154"/>
      <c r="AG117" s="154"/>
    </row>
    <row r="118" customFormat="false" ht="24.3" hidden="false" customHeight="true" outlineLevel="0" collapsed="false">
      <c r="A118" s="87"/>
      <c r="B118" s="111"/>
      <c r="C118" s="178"/>
      <c r="D118" s="129"/>
      <c r="E118" s="129"/>
      <c r="F118" s="129"/>
      <c r="G118" s="129"/>
      <c r="H118" s="88"/>
      <c r="I118" s="150" t="str">
        <f aca="false">IF(AND(ISTEXT(K118),ISTEXT(L118)),"",SUM(K118:L118)*'Indices PF'!$E$54)</f>
        <v/>
      </c>
      <c r="J118" s="227" t="str">
        <f aca="false">IF(OR(ISBLANK(E118),ISBLANK(F118)),"",  IF(D118="EI", IF((F118&lt;='Indices PF'!$D$7),   IF(('Funções Transações'!E118&lt;'Indices PF'!$E$10), 'Indices PF'!$E$7,   IF(('Funções Transações'!E118&lt;'Indices PF'!$F$10), 'Indices PF'!$F$7, 'Indices PF'!$G$7)),    IF((F118&lt;='Indices PF'!$D$8),    IF(('Funções Transações'!E118&lt;'Indices PF'!$E$10), 'Indices PF'!$E$8,    IF(('Funções Transações'!E118&lt;'Indices PF'!$F$10), 'Indices PF'!$F$8, 'Indices PF'!$G$8)),     IF((F118&gt;='Indices PF'!$D$9),     IF(('Funções Transações'!E118&lt;'Indices PF'!$E$10), 'Indices PF'!$E$9,     IF(('Funções Transações'!E118&lt;'Indices PF'!$F$10), 'Indices PF'!$F$9, 'Indices PF'!$G$9))))),   IF(D118="EQ", IF((F118&lt;='Indices PF'!$D$15),   IF(('Funções Transações'!E118&lt;'Indices PF'!$E$18), 'Indices PF'!$E$15,   IF(('Funções Transações'!E118&lt;'Indices PF'!$F$18), 'Indices PF'!$F$15, 'Indices PF'!$G$15)),    IF((F118&lt;='Indices PF'!$D$16),    IF(('Funções Transações'!E118&lt;'Indices PF'!$E$18), 'Indices PF'!$E$16,    IF(('Funções Transações'!E118&lt;'Indices PF'!$F$18), 'Indices PF'!$F$16, 'Indices PF'!$G$16)),     IF((F118&gt;='Indices PF'!$D$17),     IF(('Funções Transações'!E118&lt;'Indices PF'!$E$18), 'Indices PF'!$E$16,     IF(('Funções Transações'!E118&lt;'Indices PF'!$F$18), 'Indices PF'!$F$16, 'Indices PF'!$G$16))))),   IF(D118="EO", IF((F118&lt;='Indices PF'!$D$23),   IF(('Funções Transações'!E118&lt;'Indices PF'!$E$26), 'Indices PF'!$E$23,   IF(('Funções Transações'!E118&lt;'Indices PF'!$F$26), 'Indices PF'!$F$23, 'Indices PF'!$G$23)),    IF((F118&lt;='Indices PF'!$D$24),    IF(('Funções Transações'!E118&lt;'Indices PF'!$E$26), 'Indices PF'!$E$24,    IF(('Funções Transações'!E118&lt;'Indices PF'!$F$26), 'Indices PF'!$F$24, 'Indices PF'!$G$24)),     IF((F118&gt;='Indices PF'!$D$25),     IF(('Funções Transações'!E118&lt;'Indices PF'!$E$26), 'Indices PF'!$E$25,     IF(('Funções Transações'!E118&lt;'Indices PF'!$F$26), 'Indices PF'!$F$25, 'Indices PF'!$G$25)))))))))</f>
        <v/>
      </c>
      <c r="K118" s="120" t="str">
        <f aca="false">IF(OR(ISBLANK(E118),ISBLANK(F118)),"",  IF(D118="EI", IF((F118&lt;='Indices PF'!$D$7),   IF(('Funções Transações'!E118&lt;'Indices PF'!$E$10), E118*'Indices PF'!$J$7,   IF(('Funções Transações'!E118&lt;'Indices PF'!$F$10), E118*'Indices PF'!$K$7, E118*'Indices PF'!$L$7)),    IF((F118&lt;='Indices PF'!$D$8),    IF(('Funções Transações'!E118&lt;'Indices PF'!$E$10), E118*'Indices PF'!$J$8,    IF(('Funções Transações'!E118&lt;'Indices PF'!$F$10), E118*'Indices PF'!$K$8, E118*'Indices PF'!$L$8)),     IF((F118&gt;='Indices PF'!$D$9),     IF(('Funções Transações'!E118&lt;'Indices PF'!$E$10), E118*'Indices PF'!$J$9,     IF(('Funções Transações'!E118&lt;'Indices PF'!$F$10), E118*'Indices PF'!$K$9, E118*'Indices PF'!$L$9))))),   IF(D118="EQ", IF((F118&lt;='Indices PF'!$D$15),   IF(('Funções Transações'!E118&lt;'Indices PF'!$E$18), E118*'Indices PF'!$J$15,   IF(('Funções Transações'!E118&lt;'Indices PF'!$F$18), E118*'Indices PF'!$K$15, E118*'Indices PF'!$L$15)),    IF((F118&lt;='Indices PF'!$D$16),    IF(('Funções Transações'!E118&lt;'Indices PF'!$E$18), E118*'Indices PF'!$J$16,    IF(('Funções Transações'!E118&lt;'Indices PF'!$F$18), E118*'Indices PF'!$K$16, E118*'Indices PF'!$L$16)),     IF((F118&gt;='Indices PF'!$D$17),     IF(('Funções Transações'!E118&lt;'Indices PF'!$E$18), E118*'Indices PF'!$J$16,     IF(('Funções Transações'!E118&lt;'Indices PF'!$F$18), E118*'Indices PF'!$K$16, E118*'Indices PF'!$L$16))))),   IF(D118="EO", IF((F118&lt;='Indices PF'!$D$23),   IF(('Funções Transações'!E118&lt;'Indices PF'!$E$26), E118*'Indices PF'!$J$23,   IF(('Funções Transações'!E118&lt;'Indices PF'!$F$26), E118*'Indices PF'!$K$23, E118*'Indices PF'!$L$23)),    IF((F118&lt;='Indices PF'!$D$24),    IF(('Funções Transações'!E118&lt;'Indices PF'!$E$26), E118*'Indices PF'!$J$24,    IF(('Funções Transações'!E118&lt;'Indices PF'!$F$26), E118*'Indices PF'!$K$24, E118*'Indices PF'!$L$24)),     IF((F118&gt;='Indices PF'!$D$25),     IF(('Funções Transações'!E118&lt;'Indices PF'!$E$26), E118*'Indices PF'!$J$25,     IF(('Funções Transações'!E118&lt;'Indices PF'!$F$26), E118*'Indices PF'!$K$25, E118*'Indices PF'!$L$25)))))))))</f>
        <v/>
      </c>
      <c r="L118" s="253" t="str">
        <f aca="false">IF(OR(ISBLANK(G118),ISBLANK(H118)),"",  IF((H118&lt;='Indices PF'!$D$47),   IF(('Funções Transações'!G118&lt;'Indices PF'!$E$50), G118*'Indices PF'!$J$47,   IF(('Funções Transações'!G118&lt;'Indices PF'!$F$50), G118*'Indices PF'!$K$47, G118*'Indices PF'!$L$47)),    IF((H118&lt;='Indices PF'!$D$48),    IF(('Funções Transações'!G118&lt;'Indices PF'!$E$50), G118*'Indices PF'!$J$48,    IF(('Funções Transações'!G118&lt;'Indices PF'!$F$50), G118*'Indices PF'!$K$48, G118*'Indices PF'!$L$48)),     IF((H118&gt;='Indices PF'!$D$49),     IF(('Funções Transações'!G118&lt;'Indices PF'!$E$50), G118*'Indices PF'!$J$49,     IF(('Funções Transações'!G118&lt;'Indices PF'!$F$50), G118*'Indices PF'!$K$49, G118*'Indices PF'!$L$49))))))</f>
        <v/>
      </c>
      <c r="M118" s="128"/>
      <c r="N118" s="129"/>
      <c r="O118" s="129"/>
      <c r="P118" s="129"/>
      <c r="Q118" s="88"/>
      <c r="R118" s="150" t="str">
        <f aca="false">IF(AND(ISTEXT(T118),ISTEXT(U118)),"",SUM(T118:U118)*'Indices PF'!$E$54)</f>
        <v/>
      </c>
      <c r="S118" s="227" t="str">
        <f aca="false">IF(OR(ISBLANK(N118),ISBLANK(O118)),"",  IF(M118="EI", IF((O118&lt;='Indices PF'!$D$7),   IF(('Funções Transações'!N118&lt;'Indices PF'!$E$10), 'Indices PF'!$E$7,   IF(('Funções Transações'!N118&lt;'Indices PF'!$F$10), 'Indices PF'!$F$7, 'Indices PF'!$G$7)),    IF((O118&lt;='Indices PF'!$D$8),    IF(('Funções Transações'!N118&lt;'Indices PF'!$E$10), 'Indices PF'!$E$8,    IF(('Funções Transações'!N118&lt;'Indices PF'!$F$10), 'Indices PF'!$F$8, 'Indices PF'!$G$8)),     IF((O118&gt;='Indices PF'!$D$9),     IF(('Funções Transações'!N118&lt;'Indices PF'!$E$10), 'Indices PF'!$E$9,     IF(('Funções Transações'!N118&lt;'Indices PF'!$F$10), 'Indices PF'!$F$9, 'Indices PF'!$G$9))))),   IF(M118="EQ", IF((O118&lt;='Indices PF'!$D$15),   IF(('Funções Transações'!N118&lt;'Indices PF'!$E$18), 'Indices PF'!$E$15,   IF(('Funções Transações'!N118&lt;'Indices PF'!$F$18), 'Indices PF'!$F$15, 'Indices PF'!$G$15)),    IF((O118&lt;='Indices PF'!$D$16),    IF(('Funções Transações'!N118&lt;'Indices PF'!$E$18), 'Indices PF'!$E$16,    IF(('Funções Transações'!N118&lt;'Indices PF'!$F$18), 'Indices PF'!$F$16, 'Indices PF'!$G$16)),     IF((O118&gt;='Indices PF'!$D$17),     IF(('Funções Transações'!N118&lt;'Indices PF'!$E$18), 'Indices PF'!$E$17,     IF(('Funções Transações'!N118&lt;'Indices PF'!$F$18), 'Indices PF'!$F$17, 'Indices PF'!$G$17))))),   IF(M118="EO", IF((O118&lt;='Indices PF'!$D$23),   IF(('Funções Transações'!N118&lt;'Indices PF'!$E$26), 'Indices PF'!$E$23,   IF(('Funções Transações'!N118&lt;'Indices PF'!$F$26), 'Indices PF'!$F$23, 'Indices PF'!$G$23)),    IF((O118&lt;='Indices PF'!$D$24),    IF(('Funções Transações'!N118&lt;'Indices PF'!$E$26), 'Indices PF'!$E$24,    IF(('Funções Transações'!N118&lt;'Indices PF'!$F$26), 'Indices PF'!$F$24, 'Indices PF'!$G$24)),     IF((O118&gt;='Indices PF'!$D$25),     IF(('Funções Transações'!N118&lt;'Indices PF'!$E$26), 'Indices PF'!$E$25,     IF(('Funções Transações'!N118&lt;'Indices PF'!$F$26), 'Indices PF'!$F$25, 'Indices PF'!$G$25)))))))))</f>
        <v/>
      </c>
      <c r="T118" s="228" t="str">
        <f aca="false">IF(OR(ISBLANK(N118),ISBLANK(O118)),"",  IF(M118="EI", IF((O118&lt;='Indices PF'!$D$7),   IF(('Funções Transações'!N118&lt;'Indices PF'!$E$10), N118*'Indices PF'!$J$7,   IF(('Funções Transações'!N118&lt;'Indices PF'!$F$10), N118*'Indices PF'!$K$7, N118*'Indices PF'!$L$7)),    IF((O118&lt;='Indices PF'!$D$8),    IF(('Funções Transações'!N118&lt;'Indices PF'!$E$10), N118*'Indices PF'!$J$8,    IF(('Funções Transações'!N118&lt;'Indices PF'!$F$10), N118*'Indices PF'!$K$8, N118*'Indices PF'!$L$8)),     IF((O118&gt;='Indices PF'!$D$9),     IF(('Funções Transações'!N118&lt;'Indices PF'!$E$10), N118*'Indices PF'!$J$9,     IF(('Funções Transações'!N118&lt;'Indices PF'!$F$10), N118*'Indices PF'!$K$9, N118*'Indices PF'!$L$9))))),   IF(M118="EQ", IF((O118&lt;='Indices PF'!$D$15),   IF(('Funções Transações'!N118&lt;'Indices PF'!$E$18), N118*'Indices PF'!$J$15,   IF(('Funções Transações'!N118&lt;'Indices PF'!$F$18), N118*'Indices PF'!$K$15, N118*'Indices PF'!$L$15)),    IF((O118&lt;='Indices PF'!$D$16),    IF(('Funções Transações'!N118&lt;'Indices PF'!$E$18), N118*'Indices PF'!$J$16,    IF(('Funções Transações'!N118&lt;'Indices PF'!$F$18), N118*'Indices PF'!$K$16, N118*'Indices PF'!$L$16)),     IF((O118&gt;='Indices PF'!$D$17),     IF(('Funções Transações'!N118&lt;'Indices PF'!$E$18), N118*'Indices PF'!$J$17,     IF(('Funções Transações'!N118&lt;'Indices PF'!$F$18), N118*'Indices PF'!$K$17, N118*'Indices PF'!$L$17))))),   IF(M118="EO", IF((O118&lt;='Indices PF'!$D$23),   IF(('Funções Transações'!N118&lt;'Indices PF'!$E$26), N118*'Indices PF'!$J$23,   IF(('Funções Transações'!N118&lt;'Indices PF'!$F$26), N118*'Indices PF'!$K$23, N118*'Indices PF'!$L$23)),    IF((O118&lt;='Indices PF'!$D$24),    IF(('Funções Transações'!N118&lt;'Indices PF'!$E$26), N118*'Indices PF'!$J$24,    IF(('Funções Transações'!N118&lt;'Indices PF'!$F$26), N118*'Indices PF'!$K$24, N118*'Indices PF'!$L$24)),     IF((O118&gt;='Indices PF'!$D$25),     IF(('Funções Transações'!N118&lt;'Indices PF'!$E$26), N118*'Indices PF'!$J$25,     IF(('Funções Transações'!N118&lt;'Indices PF'!$F$26), N118*'Indices PF'!$K$25, N118*'Indices PF'!$L$25)))))))))</f>
        <v/>
      </c>
      <c r="U118" s="229" t="str">
        <f aca="false">IF(OR(ISBLANK(P118),ISBLANK(Q118)),"",  IF((Q118&lt;='Indices PF'!$D$47),   IF(('Funções Transações'!P118&lt;'Indices PF'!$E$50), P118*'Indices PF'!$J$47,   IF(('Funções Transações'!P118&lt;'Indices PF'!$F$50), P118*'Indices PF'!$K$47, P118*'Indices PF'!$L$47)),    IF((Q118&lt;='Indices PF'!$D$48),    IF(('Funções Transações'!P118&lt;'Indices PF'!$E$50), P118*'Indices PF'!$J$48,    IF(('Funções Transações'!P118&lt;'Indices PF'!$F$50), P118*'Indices PF'!$K$48, P118*'Indices PF'!$L$48)),     IF((Q118&gt;='Indices PF'!$D$49),     IF(('Funções Transações'!P118&lt;'Indices PF'!$E$50), P118*'Indices PF'!$J$49,     IF(('Funções Transações'!P118&lt;'Indices PF'!$F$50), P118*'Indices PF'!$K$49, P118*'Indices PF'!$L$49))))))</f>
        <v/>
      </c>
      <c r="V118" s="131"/>
      <c r="W118" s="131"/>
      <c r="X118" s="131"/>
      <c r="Y118" s="121"/>
      <c r="Z118" s="121"/>
      <c r="AA118" s="122"/>
      <c r="AB118" s="255" t="str">
        <f aca="false">IF(ISBLANK(AA118),"",IF(Z118="YES",(AA118*(SUM(T118:U118))/100),""))</f>
        <v/>
      </c>
      <c r="AC118" s="126"/>
      <c r="AD118" s="126"/>
      <c r="AE118" s="126"/>
      <c r="AF118" s="154"/>
      <c r="AG118" s="154"/>
    </row>
    <row r="119" customFormat="false" ht="24.3" hidden="false" customHeight="true" outlineLevel="0" collapsed="false">
      <c r="A119" s="87"/>
      <c r="B119" s="111"/>
      <c r="C119" s="178"/>
      <c r="D119" s="129"/>
      <c r="E119" s="129"/>
      <c r="F119" s="129"/>
      <c r="G119" s="129"/>
      <c r="H119" s="88"/>
      <c r="I119" s="150" t="str">
        <f aca="false">IF(AND(ISTEXT(K119),ISTEXT(L119)),"",SUM(K119:L119)*'Indices PF'!$E$54)</f>
        <v/>
      </c>
      <c r="J119" s="227" t="str">
        <f aca="false">IF(OR(ISBLANK(E119),ISBLANK(F119)),"",  IF(D119="EI", IF((F119&lt;='Indices PF'!$D$7),   IF(('Funções Transações'!E119&lt;'Indices PF'!$E$10), 'Indices PF'!$E$7,   IF(('Funções Transações'!E119&lt;'Indices PF'!$F$10), 'Indices PF'!$F$7, 'Indices PF'!$G$7)),    IF((F119&lt;='Indices PF'!$D$8),    IF(('Funções Transações'!E119&lt;'Indices PF'!$E$10), 'Indices PF'!$E$8,    IF(('Funções Transações'!E119&lt;'Indices PF'!$F$10), 'Indices PF'!$F$8, 'Indices PF'!$G$8)),     IF((F119&gt;='Indices PF'!$D$9),     IF(('Funções Transações'!E119&lt;'Indices PF'!$E$10), 'Indices PF'!$E$9,     IF(('Funções Transações'!E119&lt;'Indices PF'!$F$10), 'Indices PF'!$F$9, 'Indices PF'!$G$9))))),   IF(D119="EQ", IF((F119&lt;='Indices PF'!$D$15),   IF(('Funções Transações'!E119&lt;'Indices PF'!$E$18), 'Indices PF'!$E$15,   IF(('Funções Transações'!E119&lt;'Indices PF'!$F$18), 'Indices PF'!$F$15, 'Indices PF'!$G$15)),    IF((F119&lt;='Indices PF'!$D$16),    IF(('Funções Transações'!E119&lt;'Indices PF'!$E$18), 'Indices PF'!$E$16,    IF(('Funções Transações'!E119&lt;'Indices PF'!$F$18), 'Indices PF'!$F$16, 'Indices PF'!$G$16)),     IF((F119&gt;='Indices PF'!$D$17),     IF(('Funções Transações'!E119&lt;'Indices PF'!$E$18), 'Indices PF'!$E$16,     IF(('Funções Transações'!E119&lt;'Indices PF'!$F$18), 'Indices PF'!$F$16, 'Indices PF'!$G$16))))),   IF(D119="EO", IF((F119&lt;='Indices PF'!$D$23),   IF(('Funções Transações'!E119&lt;'Indices PF'!$E$26), 'Indices PF'!$E$23,   IF(('Funções Transações'!E119&lt;'Indices PF'!$F$26), 'Indices PF'!$F$23, 'Indices PF'!$G$23)),    IF((F119&lt;='Indices PF'!$D$24),    IF(('Funções Transações'!E119&lt;'Indices PF'!$E$26), 'Indices PF'!$E$24,    IF(('Funções Transações'!E119&lt;'Indices PF'!$F$26), 'Indices PF'!$F$24, 'Indices PF'!$G$24)),     IF((F119&gt;='Indices PF'!$D$25),     IF(('Funções Transações'!E119&lt;'Indices PF'!$E$26), 'Indices PF'!$E$25,     IF(('Funções Transações'!E119&lt;'Indices PF'!$F$26), 'Indices PF'!$F$25, 'Indices PF'!$G$25)))))))))</f>
        <v/>
      </c>
      <c r="K119" s="120" t="str">
        <f aca="false">IF(OR(ISBLANK(E119),ISBLANK(F119)),"",  IF(D119="EI", IF((F119&lt;='Indices PF'!$D$7),   IF(('Funções Transações'!E119&lt;'Indices PF'!$E$10), E119*'Indices PF'!$J$7,   IF(('Funções Transações'!E119&lt;'Indices PF'!$F$10), E119*'Indices PF'!$K$7, E119*'Indices PF'!$L$7)),    IF((F119&lt;='Indices PF'!$D$8),    IF(('Funções Transações'!E119&lt;'Indices PF'!$E$10), E119*'Indices PF'!$J$8,    IF(('Funções Transações'!E119&lt;'Indices PF'!$F$10), E119*'Indices PF'!$K$8, E119*'Indices PF'!$L$8)),     IF((F119&gt;='Indices PF'!$D$9),     IF(('Funções Transações'!E119&lt;'Indices PF'!$E$10), E119*'Indices PF'!$J$9,     IF(('Funções Transações'!E119&lt;'Indices PF'!$F$10), E119*'Indices PF'!$K$9, E119*'Indices PF'!$L$9))))),   IF(D119="EQ", IF((F119&lt;='Indices PF'!$D$15),   IF(('Funções Transações'!E119&lt;'Indices PF'!$E$18), E119*'Indices PF'!$J$15,   IF(('Funções Transações'!E119&lt;'Indices PF'!$F$18), E119*'Indices PF'!$K$15, E119*'Indices PF'!$L$15)),    IF((F119&lt;='Indices PF'!$D$16),    IF(('Funções Transações'!E119&lt;'Indices PF'!$E$18), E119*'Indices PF'!$J$16,    IF(('Funções Transações'!E119&lt;'Indices PF'!$F$18), E119*'Indices PF'!$K$16, E119*'Indices PF'!$L$16)),     IF((F119&gt;='Indices PF'!$D$17),     IF(('Funções Transações'!E119&lt;'Indices PF'!$E$18), E119*'Indices PF'!$J$16,     IF(('Funções Transações'!E119&lt;'Indices PF'!$F$18), E119*'Indices PF'!$K$16, E119*'Indices PF'!$L$16))))),   IF(D119="EO", IF((F119&lt;='Indices PF'!$D$23),   IF(('Funções Transações'!E119&lt;'Indices PF'!$E$26), E119*'Indices PF'!$J$23,   IF(('Funções Transações'!E119&lt;'Indices PF'!$F$26), E119*'Indices PF'!$K$23, E119*'Indices PF'!$L$23)),    IF((F119&lt;='Indices PF'!$D$24),    IF(('Funções Transações'!E119&lt;'Indices PF'!$E$26), E119*'Indices PF'!$J$24,    IF(('Funções Transações'!E119&lt;'Indices PF'!$F$26), E119*'Indices PF'!$K$24, E119*'Indices PF'!$L$24)),     IF((F119&gt;='Indices PF'!$D$25),     IF(('Funções Transações'!E119&lt;'Indices PF'!$E$26), E119*'Indices PF'!$J$25,     IF(('Funções Transações'!E119&lt;'Indices PF'!$F$26), E119*'Indices PF'!$K$25, E119*'Indices PF'!$L$25)))))))))</f>
        <v/>
      </c>
      <c r="L119" s="253" t="str">
        <f aca="false">IF(OR(ISBLANK(G119),ISBLANK(H119)),"",  IF((H119&lt;='Indices PF'!$D$47),   IF(('Funções Transações'!G119&lt;'Indices PF'!$E$50), G119*'Indices PF'!$J$47,   IF(('Funções Transações'!G119&lt;'Indices PF'!$F$50), G119*'Indices PF'!$K$47, G119*'Indices PF'!$L$47)),    IF((H119&lt;='Indices PF'!$D$48),    IF(('Funções Transações'!G119&lt;'Indices PF'!$E$50), G119*'Indices PF'!$J$48,    IF(('Funções Transações'!G119&lt;'Indices PF'!$F$50), G119*'Indices PF'!$K$48, G119*'Indices PF'!$L$48)),     IF((H119&gt;='Indices PF'!$D$49),     IF(('Funções Transações'!G119&lt;'Indices PF'!$E$50), G119*'Indices PF'!$J$49,     IF(('Funções Transações'!G119&lt;'Indices PF'!$F$50), G119*'Indices PF'!$K$49, G119*'Indices PF'!$L$49))))))</f>
        <v/>
      </c>
      <c r="M119" s="128"/>
      <c r="N119" s="129"/>
      <c r="O119" s="129"/>
      <c r="P119" s="129"/>
      <c r="Q119" s="88"/>
      <c r="R119" s="150" t="str">
        <f aca="false">IF(AND(ISTEXT(T119),ISTEXT(U119)),"",SUM(T119:U119)*'Indices PF'!$E$54)</f>
        <v/>
      </c>
      <c r="S119" s="227" t="str">
        <f aca="false">IF(OR(ISBLANK(N119),ISBLANK(O119)),"",  IF(M119="EI", IF((O119&lt;='Indices PF'!$D$7),   IF(('Funções Transações'!N119&lt;'Indices PF'!$E$10), 'Indices PF'!$E$7,   IF(('Funções Transações'!N119&lt;'Indices PF'!$F$10), 'Indices PF'!$F$7, 'Indices PF'!$G$7)),    IF((O119&lt;='Indices PF'!$D$8),    IF(('Funções Transações'!N119&lt;'Indices PF'!$E$10), 'Indices PF'!$E$8,    IF(('Funções Transações'!N119&lt;'Indices PF'!$F$10), 'Indices PF'!$F$8, 'Indices PF'!$G$8)),     IF((O119&gt;='Indices PF'!$D$9),     IF(('Funções Transações'!N119&lt;'Indices PF'!$E$10), 'Indices PF'!$E$9,     IF(('Funções Transações'!N119&lt;'Indices PF'!$F$10), 'Indices PF'!$F$9, 'Indices PF'!$G$9))))),   IF(M119="EQ", IF((O119&lt;='Indices PF'!$D$15),   IF(('Funções Transações'!N119&lt;'Indices PF'!$E$18), 'Indices PF'!$E$15,   IF(('Funções Transações'!N119&lt;'Indices PF'!$F$18), 'Indices PF'!$F$15, 'Indices PF'!$G$15)),    IF((O119&lt;='Indices PF'!$D$16),    IF(('Funções Transações'!N119&lt;'Indices PF'!$E$18), 'Indices PF'!$E$16,    IF(('Funções Transações'!N119&lt;'Indices PF'!$F$18), 'Indices PF'!$F$16, 'Indices PF'!$G$16)),     IF((O119&gt;='Indices PF'!$D$17),     IF(('Funções Transações'!N119&lt;'Indices PF'!$E$18), 'Indices PF'!$E$17,     IF(('Funções Transações'!N119&lt;'Indices PF'!$F$18), 'Indices PF'!$F$17, 'Indices PF'!$G$17))))),   IF(M119="EO", IF((O119&lt;='Indices PF'!$D$23),   IF(('Funções Transações'!N119&lt;'Indices PF'!$E$26), 'Indices PF'!$E$23,   IF(('Funções Transações'!N119&lt;'Indices PF'!$F$26), 'Indices PF'!$F$23, 'Indices PF'!$G$23)),    IF((O119&lt;='Indices PF'!$D$24),    IF(('Funções Transações'!N119&lt;'Indices PF'!$E$26), 'Indices PF'!$E$24,    IF(('Funções Transações'!N119&lt;'Indices PF'!$F$26), 'Indices PF'!$F$24, 'Indices PF'!$G$24)),     IF((O119&gt;='Indices PF'!$D$25),     IF(('Funções Transações'!N119&lt;'Indices PF'!$E$26), 'Indices PF'!$E$25,     IF(('Funções Transações'!N119&lt;'Indices PF'!$F$26), 'Indices PF'!$F$25, 'Indices PF'!$G$25)))))))))</f>
        <v/>
      </c>
      <c r="T119" s="228" t="str">
        <f aca="false">IF(OR(ISBLANK(N119),ISBLANK(O119)),"",  IF(M119="EI", IF((O119&lt;='Indices PF'!$D$7),   IF(('Funções Transações'!N119&lt;'Indices PF'!$E$10), N119*'Indices PF'!$J$7,   IF(('Funções Transações'!N119&lt;'Indices PF'!$F$10), N119*'Indices PF'!$K$7, N119*'Indices PF'!$L$7)),    IF((O119&lt;='Indices PF'!$D$8),    IF(('Funções Transações'!N119&lt;'Indices PF'!$E$10), N119*'Indices PF'!$J$8,    IF(('Funções Transações'!N119&lt;'Indices PF'!$F$10), N119*'Indices PF'!$K$8, N119*'Indices PF'!$L$8)),     IF((O119&gt;='Indices PF'!$D$9),     IF(('Funções Transações'!N119&lt;'Indices PF'!$E$10), N119*'Indices PF'!$J$9,     IF(('Funções Transações'!N119&lt;'Indices PF'!$F$10), N119*'Indices PF'!$K$9, N119*'Indices PF'!$L$9))))),   IF(M119="EQ", IF((O119&lt;='Indices PF'!$D$15),   IF(('Funções Transações'!N119&lt;'Indices PF'!$E$18), N119*'Indices PF'!$J$15,   IF(('Funções Transações'!N119&lt;'Indices PF'!$F$18), N119*'Indices PF'!$K$15, N119*'Indices PF'!$L$15)),    IF((O119&lt;='Indices PF'!$D$16),    IF(('Funções Transações'!N119&lt;'Indices PF'!$E$18), N119*'Indices PF'!$J$16,    IF(('Funções Transações'!N119&lt;'Indices PF'!$F$18), N119*'Indices PF'!$K$16, N119*'Indices PF'!$L$16)),     IF((O119&gt;='Indices PF'!$D$17),     IF(('Funções Transações'!N119&lt;'Indices PF'!$E$18), N119*'Indices PF'!$J$17,     IF(('Funções Transações'!N119&lt;'Indices PF'!$F$18), N119*'Indices PF'!$K$17, N119*'Indices PF'!$L$17))))),   IF(M119="EO", IF((O119&lt;='Indices PF'!$D$23),   IF(('Funções Transações'!N119&lt;'Indices PF'!$E$26), N119*'Indices PF'!$J$23,   IF(('Funções Transações'!N119&lt;'Indices PF'!$F$26), N119*'Indices PF'!$K$23, N119*'Indices PF'!$L$23)),    IF((O119&lt;='Indices PF'!$D$24),    IF(('Funções Transações'!N119&lt;'Indices PF'!$E$26), N119*'Indices PF'!$J$24,    IF(('Funções Transações'!N119&lt;'Indices PF'!$F$26), N119*'Indices PF'!$K$24, N119*'Indices PF'!$L$24)),     IF((O119&gt;='Indices PF'!$D$25),     IF(('Funções Transações'!N119&lt;'Indices PF'!$E$26), N119*'Indices PF'!$J$25,     IF(('Funções Transações'!N119&lt;'Indices PF'!$F$26), N119*'Indices PF'!$K$25, N119*'Indices PF'!$L$25)))))))))</f>
        <v/>
      </c>
      <c r="U119" s="229" t="str">
        <f aca="false">IF(OR(ISBLANK(P119),ISBLANK(Q119)),"",  IF((Q119&lt;='Indices PF'!$D$47),   IF(('Funções Transações'!P119&lt;'Indices PF'!$E$50), P119*'Indices PF'!$J$47,   IF(('Funções Transações'!P119&lt;'Indices PF'!$F$50), P119*'Indices PF'!$K$47, P119*'Indices PF'!$L$47)),    IF((Q119&lt;='Indices PF'!$D$48),    IF(('Funções Transações'!P119&lt;'Indices PF'!$E$50), P119*'Indices PF'!$J$48,    IF(('Funções Transações'!P119&lt;'Indices PF'!$F$50), P119*'Indices PF'!$K$48, P119*'Indices PF'!$L$48)),     IF((Q119&gt;='Indices PF'!$D$49),     IF(('Funções Transações'!P119&lt;'Indices PF'!$E$50), P119*'Indices PF'!$J$49,     IF(('Funções Transações'!P119&lt;'Indices PF'!$F$50), P119*'Indices PF'!$K$49, P119*'Indices PF'!$L$49))))))</f>
        <v/>
      </c>
      <c r="V119" s="131"/>
      <c r="W119" s="131"/>
      <c r="X119" s="131"/>
      <c r="Y119" s="121"/>
      <c r="Z119" s="121"/>
      <c r="AA119" s="122"/>
      <c r="AB119" s="255" t="str">
        <f aca="false">IF(ISBLANK(AA119),"",IF(Z119="YES",(AA119*(SUM(T119:U119))/100),""))</f>
        <v/>
      </c>
      <c r="AC119" s="126"/>
      <c r="AD119" s="126"/>
      <c r="AE119" s="126"/>
      <c r="AF119" s="154"/>
      <c r="AG119" s="154"/>
    </row>
    <row r="120" customFormat="false" ht="24.3" hidden="false" customHeight="true" outlineLevel="0" collapsed="false">
      <c r="A120" s="87"/>
      <c r="B120" s="111"/>
      <c r="C120" s="178"/>
      <c r="D120" s="129"/>
      <c r="E120" s="129"/>
      <c r="F120" s="129"/>
      <c r="G120" s="129"/>
      <c r="H120" s="88"/>
      <c r="I120" s="150" t="str">
        <f aca="false">IF(AND(ISTEXT(K120),ISTEXT(L120)),"",SUM(K120:L120)*'Indices PF'!$E$54)</f>
        <v/>
      </c>
      <c r="J120" s="227" t="str">
        <f aca="false">IF(OR(ISBLANK(E120),ISBLANK(F120)),"",  IF(D120="EI", IF((F120&lt;='Indices PF'!$D$7),   IF(('Funções Transações'!E120&lt;'Indices PF'!$E$10), 'Indices PF'!$E$7,   IF(('Funções Transações'!E120&lt;'Indices PF'!$F$10), 'Indices PF'!$F$7, 'Indices PF'!$G$7)),    IF((F120&lt;='Indices PF'!$D$8),    IF(('Funções Transações'!E120&lt;'Indices PF'!$E$10), 'Indices PF'!$E$8,    IF(('Funções Transações'!E120&lt;'Indices PF'!$F$10), 'Indices PF'!$F$8, 'Indices PF'!$G$8)),     IF((F120&gt;='Indices PF'!$D$9),     IF(('Funções Transações'!E120&lt;'Indices PF'!$E$10), 'Indices PF'!$E$9,     IF(('Funções Transações'!E120&lt;'Indices PF'!$F$10), 'Indices PF'!$F$9, 'Indices PF'!$G$9))))),   IF(D120="EQ", IF((F120&lt;='Indices PF'!$D$15),   IF(('Funções Transações'!E120&lt;'Indices PF'!$E$18), 'Indices PF'!$E$15,   IF(('Funções Transações'!E120&lt;'Indices PF'!$F$18), 'Indices PF'!$F$15, 'Indices PF'!$G$15)),    IF((F120&lt;='Indices PF'!$D$16),    IF(('Funções Transações'!E120&lt;'Indices PF'!$E$18), 'Indices PF'!$E$16,    IF(('Funções Transações'!E120&lt;'Indices PF'!$F$18), 'Indices PF'!$F$16, 'Indices PF'!$G$16)),     IF((F120&gt;='Indices PF'!$D$17),     IF(('Funções Transações'!E120&lt;'Indices PF'!$E$18), 'Indices PF'!$E$16,     IF(('Funções Transações'!E120&lt;'Indices PF'!$F$18), 'Indices PF'!$F$16, 'Indices PF'!$G$16))))),   IF(D120="EO", IF((F120&lt;='Indices PF'!$D$23),   IF(('Funções Transações'!E120&lt;'Indices PF'!$E$26), 'Indices PF'!$E$23,   IF(('Funções Transações'!E120&lt;'Indices PF'!$F$26), 'Indices PF'!$F$23, 'Indices PF'!$G$23)),    IF((F120&lt;='Indices PF'!$D$24),    IF(('Funções Transações'!E120&lt;'Indices PF'!$E$26), 'Indices PF'!$E$24,    IF(('Funções Transações'!E120&lt;'Indices PF'!$F$26), 'Indices PF'!$F$24, 'Indices PF'!$G$24)),     IF((F120&gt;='Indices PF'!$D$25),     IF(('Funções Transações'!E120&lt;'Indices PF'!$E$26), 'Indices PF'!$E$25,     IF(('Funções Transações'!E120&lt;'Indices PF'!$F$26), 'Indices PF'!$F$25, 'Indices PF'!$G$25)))))))))</f>
        <v/>
      </c>
      <c r="K120" s="120" t="str">
        <f aca="false">IF(OR(ISBLANK(E120),ISBLANK(F120)),"",  IF(D120="EI", IF((F120&lt;='Indices PF'!$D$7),   IF(('Funções Transações'!E120&lt;'Indices PF'!$E$10), E120*'Indices PF'!$J$7,   IF(('Funções Transações'!E120&lt;'Indices PF'!$F$10), E120*'Indices PF'!$K$7, E120*'Indices PF'!$L$7)),    IF((F120&lt;='Indices PF'!$D$8),    IF(('Funções Transações'!E120&lt;'Indices PF'!$E$10), E120*'Indices PF'!$J$8,    IF(('Funções Transações'!E120&lt;'Indices PF'!$F$10), E120*'Indices PF'!$K$8, E120*'Indices PF'!$L$8)),     IF((F120&gt;='Indices PF'!$D$9),     IF(('Funções Transações'!E120&lt;'Indices PF'!$E$10), E120*'Indices PF'!$J$9,     IF(('Funções Transações'!E120&lt;'Indices PF'!$F$10), E120*'Indices PF'!$K$9, E120*'Indices PF'!$L$9))))),   IF(D120="EQ", IF((F120&lt;='Indices PF'!$D$15),   IF(('Funções Transações'!E120&lt;'Indices PF'!$E$18), E120*'Indices PF'!$J$15,   IF(('Funções Transações'!E120&lt;'Indices PF'!$F$18), E120*'Indices PF'!$K$15, E120*'Indices PF'!$L$15)),    IF((F120&lt;='Indices PF'!$D$16),    IF(('Funções Transações'!E120&lt;'Indices PF'!$E$18), E120*'Indices PF'!$J$16,    IF(('Funções Transações'!E120&lt;'Indices PF'!$F$18), E120*'Indices PF'!$K$16, E120*'Indices PF'!$L$16)),     IF((F120&gt;='Indices PF'!$D$17),     IF(('Funções Transações'!E120&lt;'Indices PF'!$E$18), E120*'Indices PF'!$J$16,     IF(('Funções Transações'!E120&lt;'Indices PF'!$F$18), E120*'Indices PF'!$K$16, E120*'Indices PF'!$L$16))))),   IF(D120="EO", IF((F120&lt;='Indices PF'!$D$23),   IF(('Funções Transações'!E120&lt;'Indices PF'!$E$26), E120*'Indices PF'!$J$23,   IF(('Funções Transações'!E120&lt;'Indices PF'!$F$26), E120*'Indices PF'!$K$23, E120*'Indices PF'!$L$23)),    IF((F120&lt;='Indices PF'!$D$24),    IF(('Funções Transações'!E120&lt;'Indices PF'!$E$26), E120*'Indices PF'!$J$24,    IF(('Funções Transações'!E120&lt;'Indices PF'!$F$26), E120*'Indices PF'!$K$24, E120*'Indices PF'!$L$24)),     IF((F120&gt;='Indices PF'!$D$25),     IF(('Funções Transações'!E120&lt;'Indices PF'!$E$26), E120*'Indices PF'!$J$25,     IF(('Funções Transações'!E120&lt;'Indices PF'!$F$26), E120*'Indices PF'!$K$25, E120*'Indices PF'!$L$25)))))))))</f>
        <v/>
      </c>
      <c r="L120" s="253" t="str">
        <f aca="false">IF(OR(ISBLANK(G120),ISBLANK(H120)),"",  IF((H120&lt;='Indices PF'!$D$47),   IF(('Funções Transações'!G120&lt;'Indices PF'!$E$50), G120*'Indices PF'!$J$47,   IF(('Funções Transações'!G120&lt;'Indices PF'!$F$50), G120*'Indices PF'!$K$47, G120*'Indices PF'!$L$47)),    IF((H120&lt;='Indices PF'!$D$48),    IF(('Funções Transações'!G120&lt;'Indices PF'!$E$50), G120*'Indices PF'!$J$48,    IF(('Funções Transações'!G120&lt;'Indices PF'!$F$50), G120*'Indices PF'!$K$48, G120*'Indices PF'!$L$48)),     IF((H120&gt;='Indices PF'!$D$49),     IF(('Funções Transações'!G120&lt;'Indices PF'!$E$50), G120*'Indices PF'!$J$49,     IF(('Funções Transações'!G120&lt;'Indices PF'!$F$50), G120*'Indices PF'!$K$49, G120*'Indices PF'!$L$49))))))</f>
        <v/>
      </c>
      <c r="M120" s="128"/>
      <c r="N120" s="129"/>
      <c r="O120" s="129"/>
      <c r="P120" s="129"/>
      <c r="Q120" s="88"/>
      <c r="R120" s="150" t="str">
        <f aca="false">IF(AND(ISTEXT(T120),ISTEXT(U120)),"",SUM(T120:U120)*'Indices PF'!$E$54)</f>
        <v/>
      </c>
      <c r="S120" s="227" t="str">
        <f aca="false">IF(OR(ISBLANK(N120),ISBLANK(O120)),"",  IF(M120="EI", IF((O120&lt;='Indices PF'!$D$7),   IF(('Funções Transações'!N120&lt;'Indices PF'!$E$10), 'Indices PF'!$E$7,   IF(('Funções Transações'!N120&lt;'Indices PF'!$F$10), 'Indices PF'!$F$7, 'Indices PF'!$G$7)),    IF((O120&lt;='Indices PF'!$D$8),    IF(('Funções Transações'!N120&lt;'Indices PF'!$E$10), 'Indices PF'!$E$8,    IF(('Funções Transações'!N120&lt;'Indices PF'!$F$10), 'Indices PF'!$F$8, 'Indices PF'!$G$8)),     IF((O120&gt;='Indices PF'!$D$9),     IF(('Funções Transações'!N120&lt;'Indices PF'!$E$10), 'Indices PF'!$E$9,     IF(('Funções Transações'!N120&lt;'Indices PF'!$F$10), 'Indices PF'!$F$9, 'Indices PF'!$G$9))))),   IF(M120="EQ", IF((O120&lt;='Indices PF'!$D$15),   IF(('Funções Transações'!N120&lt;'Indices PF'!$E$18), 'Indices PF'!$E$15,   IF(('Funções Transações'!N120&lt;'Indices PF'!$F$18), 'Indices PF'!$F$15, 'Indices PF'!$G$15)),    IF((O120&lt;='Indices PF'!$D$16),    IF(('Funções Transações'!N120&lt;'Indices PF'!$E$18), 'Indices PF'!$E$16,    IF(('Funções Transações'!N120&lt;'Indices PF'!$F$18), 'Indices PF'!$F$16, 'Indices PF'!$G$16)),     IF((O120&gt;='Indices PF'!$D$17),     IF(('Funções Transações'!N120&lt;'Indices PF'!$E$18), 'Indices PF'!$E$17,     IF(('Funções Transações'!N120&lt;'Indices PF'!$F$18), 'Indices PF'!$F$17, 'Indices PF'!$G$17))))),   IF(M120="EO", IF((O120&lt;='Indices PF'!$D$23),   IF(('Funções Transações'!N120&lt;'Indices PF'!$E$26), 'Indices PF'!$E$23,   IF(('Funções Transações'!N120&lt;'Indices PF'!$F$26), 'Indices PF'!$F$23, 'Indices PF'!$G$23)),    IF((O120&lt;='Indices PF'!$D$24),    IF(('Funções Transações'!N120&lt;'Indices PF'!$E$26), 'Indices PF'!$E$24,    IF(('Funções Transações'!N120&lt;'Indices PF'!$F$26), 'Indices PF'!$F$24, 'Indices PF'!$G$24)),     IF((O120&gt;='Indices PF'!$D$25),     IF(('Funções Transações'!N120&lt;'Indices PF'!$E$26), 'Indices PF'!$E$25,     IF(('Funções Transações'!N120&lt;'Indices PF'!$F$26), 'Indices PF'!$F$25, 'Indices PF'!$G$25)))))))))</f>
        <v/>
      </c>
      <c r="T120" s="228" t="str">
        <f aca="false">IF(OR(ISBLANK(N120),ISBLANK(O120)),"",  IF(M120="EI", IF((O120&lt;='Indices PF'!$D$7),   IF(('Funções Transações'!N120&lt;'Indices PF'!$E$10), N120*'Indices PF'!$J$7,   IF(('Funções Transações'!N120&lt;'Indices PF'!$F$10), N120*'Indices PF'!$K$7, N120*'Indices PF'!$L$7)),    IF((O120&lt;='Indices PF'!$D$8),    IF(('Funções Transações'!N120&lt;'Indices PF'!$E$10), N120*'Indices PF'!$J$8,    IF(('Funções Transações'!N120&lt;'Indices PF'!$F$10), N120*'Indices PF'!$K$8, N120*'Indices PF'!$L$8)),     IF((O120&gt;='Indices PF'!$D$9),     IF(('Funções Transações'!N120&lt;'Indices PF'!$E$10), N120*'Indices PF'!$J$9,     IF(('Funções Transações'!N120&lt;'Indices PF'!$F$10), N120*'Indices PF'!$K$9, N120*'Indices PF'!$L$9))))),   IF(M120="EQ", IF((O120&lt;='Indices PF'!$D$15),   IF(('Funções Transações'!N120&lt;'Indices PF'!$E$18), N120*'Indices PF'!$J$15,   IF(('Funções Transações'!N120&lt;'Indices PF'!$F$18), N120*'Indices PF'!$K$15, N120*'Indices PF'!$L$15)),    IF((O120&lt;='Indices PF'!$D$16),    IF(('Funções Transações'!N120&lt;'Indices PF'!$E$18), N120*'Indices PF'!$J$16,    IF(('Funções Transações'!N120&lt;'Indices PF'!$F$18), N120*'Indices PF'!$K$16, N120*'Indices PF'!$L$16)),     IF((O120&gt;='Indices PF'!$D$17),     IF(('Funções Transações'!N120&lt;'Indices PF'!$E$18), N120*'Indices PF'!$J$17,     IF(('Funções Transações'!N120&lt;'Indices PF'!$F$18), N120*'Indices PF'!$K$17, N120*'Indices PF'!$L$17))))),   IF(M120="EO", IF((O120&lt;='Indices PF'!$D$23),   IF(('Funções Transações'!N120&lt;'Indices PF'!$E$26), N120*'Indices PF'!$J$23,   IF(('Funções Transações'!N120&lt;'Indices PF'!$F$26), N120*'Indices PF'!$K$23, N120*'Indices PF'!$L$23)),    IF((O120&lt;='Indices PF'!$D$24),    IF(('Funções Transações'!N120&lt;'Indices PF'!$E$26), N120*'Indices PF'!$J$24,    IF(('Funções Transações'!N120&lt;'Indices PF'!$F$26), N120*'Indices PF'!$K$24, N120*'Indices PF'!$L$24)),     IF((O120&gt;='Indices PF'!$D$25),     IF(('Funções Transações'!N120&lt;'Indices PF'!$E$26), N120*'Indices PF'!$J$25,     IF(('Funções Transações'!N120&lt;'Indices PF'!$F$26), N120*'Indices PF'!$K$25, N120*'Indices PF'!$L$25)))))))))</f>
        <v/>
      </c>
      <c r="U120" s="229" t="str">
        <f aca="false">IF(OR(ISBLANK(P120),ISBLANK(Q120)),"",  IF((Q120&lt;='Indices PF'!$D$47),   IF(('Funções Transações'!P120&lt;'Indices PF'!$E$50), P120*'Indices PF'!$J$47,   IF(('Funções Transações'!P120&lt;'Indices PF'!$F$50), P120*'Indices PF'!$K$47, P120*'Indices PF'!$L$47)),    IF((Q120&lt;='Indices PF'!$D$48),    IF(('Funções Transações'!P120&lt;'Indices PF'!$E$50), P120*'Indices PF'!$J$48,    IF(('Funções Transações'!P120&lt;'Indices PF'!$F$50), P120*'Indices PF'!$K$48, P120*'Indices PF'!$L$48)),     IF((Q120&gt;='Indices PF'!$D$49),     IF(('Funções Transações'!P120&lt;'Indices PF'!$E$50), P120*'Indices PF'!$J$49,     IF(('Funções Transações'!P120&lt;'Indices PF'!$F$50), P120*'Indices PF'!$K$49, P120*'Indices PF'!$L$49))))))</f>
        <v/>
      </c>
      <c r="V120" s="131"/>
      <c r="W120" s="131"/>
      <c r="X120" s="131"/>
      <c r="Y120" s="121"/>
      <c r="Z120" s="121"/>
      <c r="AA120" s="122"/>
      <c r="AB120" s="255" t="str">
        <f aca="false">IF(ISBLANK(AA120),"",IF(Z120="YES",(AA120*(SUM(T120:U120))/100),""))</f>
        <v/>
      </c>
      <c r="AC120" s="126"/>
      <c r="AD120" s="126"/>
      <c r="AE120" s="126"/>
      <c r="AF120" s="154"/>
      <c r="AG120" s="154"/>
    </row>
    <row r="121" customFormat="false" ht="24.3" hidden="false" customHeight="true" outlineLevel="0" collapsed="false">
      <c r="A121" s="87"/>
      <c r="B121" s="111"/>
      <c r="C121" s="178"/>
      <c r="D121" s="129"/>
      <c r="E121" s="129"/>
      <c r="F121" s="129"/>
      <c r="G121" s="129"/>
      <c r="H121" s="88"/>
      <c r="I121" s="150" t="str">
        <f aca="false">IF(AND(ISTEXT(K121),ISTEXT(L121)),"",SUM(K121:L121)*'Indices PF'!$E$54)</f>
        <v/>
      </c>
      <c r="J121" s="227" t="str">
        <f aca="false">IF(OR(ISBLANK(E121),ISBLANK(F121)),"",  IF(D121="EI", IF((F121&lt;='Indices PF'!$D$7),   IF(('Funções Transações'!E121&lt;'Indices PF'!$E$10), 'Indices PF'!$E$7,   IF(('Funções Transações'!E121&lt;'Indices PF'!$F$10), 'Indices PF'!$F$7, 'Indices PF'!$G$7)),    IF((F121&lt;='Indices PF'!$D$8),    IF(('Funções Transações'!E121&lt;'Indices PF'!$E$10), 'Indices PF'!$E$8,    IF(('Funções Transações'!E121&lt;'Indices PF'!$F$10), 'Indices PF'!$F$8, 'Indices PF'!$G$8)),     IF((F121&gt;='Indices PF'!$D$9),     IF(('Funções Transações'!E121&lt;'Indices PF'!$E$10), 'Indices PF'!$E$9,     IF(('Funções Transações'!E121&lt;'Indices PF'!$F$10), 'Indices PF'!$F$9, 'Indices PF'!$G$9))))),   IF(D121="EQ", IF((F121&lt;='Indices PF'!$D$15),   IF(('Funções Transações'!E121&lt;'Indices PF'!$E$18), 'Indices PF'!$E$15,   IF(('Funções Transações'!E121&lt;'Indices PF'!$F$18), 'Indices PF'!$F$15, 'Indices PF'!$G$15)),    IF((F121&lt;='Indices PF'!$D$16),    IF(('Funções Transações'!E121&lt;'Indices PF'!$E$18), 'Indices PF'!$E$16,    IF(('Funções Transações'!E121&lt;'Indices PF'!$F$18), 'Indices PF'!$F$16, 'Indices PF'!$G$16)),     IF((F121&gt;='Indices PF'!$D$17),     IF(('Funções Transações'!E121&lt;'Indices PF'!$E$18), 'Indices PF'!$E$16,     IF(('Funções Transações'!E121&lt;'Indices PF'!$F$18), 'Indices PF'!$F$16, 'Indices PF'!$G$16))))),   IF(D121="EO", IF((F121&lt;='Indices PF'!$D$23),   IF(('Funções Transações'!E121&lt;'Indices PF'!$E$26), 'Indices PF'!$E$23,   IF(('Funções Transações'!E121&lt;'Indices PF'!$F$26), 'Indices PF'!$F$23, 'Indices PF'!$G$23)),    IF((F121&lt;='Indices PF'!$D$24),    IF(('Funções Transações'!E121&lt;'Indices PF'!$E$26), 'Indices PF'!$E$24,    IF(('Funções Transações'!E121&lt;'Indices PF'!$F$26), 'Indices PF'!$F$24, 'Indices PF'!$G$24)),     IF((F121&gt;='Indices PF'!$D$25),     IF(('Funções Transações'!E121&lt;'Indices PF'!$E$26), 'Indices PF'!$E$25,     IF(('Funções Transações'!E121&lt;'Indices PF'!$F$26), 'Indices PF'!$F$25, 'Indices PF'!$G$25)))))))))</f>
        <v/>
      </c>
      <c r="K121" s="120" t="str">
        <f aca="false">IF(OR(ISBLANK(E121),ISBLANK(F121)),"",  IF(D121="EI", IF((F121&lt;='Indices PF'!$D$7),   IF(('Funções Transações'!E121&lt;'Indices PF'!$E$10), E121*'Indices PF'!$J$7,   IF(('Funções Transações'!E121&lt;'Indices PF'!$F$10), E121*'Indices PF'!$K$7, E121*'Indices PF'!$L$7)),    IF((F121&lt;='Indices PF'!$D$8),    IF(('Funções Transações'!E121&lt;'Indices PF'!$E$10), E121*'Indices PF'!$J$8,    IF(('Funções Transações'!E121&lt;'Indices PF'!$F$10), E121*'Indices PF'!$K$8, E121*'Indices PF'!$L$8)),     IF((F121&gt;='Indices PF'!$D$9),     IF(('Funções Transações'!E121&lt;'Indices PF'!$E$10), E121*'Indices PF'!$J$9,     IF(('Funções Transações'!E121&lt;'Indices PF'!$F$10), E121*'Indices PF'!$K$9, E121*'Indices PF'!$L$9))))),   IF(D121="EQ", IF((F121&lt;='Indices PF'!$D$15),   IF(('Funções Transações'!E121&lt;'Indices PF'!$E$18), E121*'Indices PF'!$J$15,   IF(('Funções Transações'!E121&lt;'Indices PF'!$F$18), E121*'Indices PF'!$K$15, E121*'Indices PF'!$L$15)),    IF((F121&lt;='Indices PF'!$D$16),    IF(('Funções Transações'!E121&lt;'Indices PF'!$E$18), E121*'Indices PF'!$J$16,    IF(('Funções Transações'!E121&lt;'Indices PF'!$F$18), E121*'Indices PF'!$K$16, E121*'Indices PF'!$L$16)),     IF((F121&gt;='Indices PF'!$D$17),     IF(('Funções Transações'!E121&lt;'Indices PF'!$E$18), E121*'Indices PF'!$J$16,     IF(('Funções Transações'!E121&lt;'Indices PF'!$F$18), E121*'Indices PF'!$K$16, E121*'Indices PF'!$L$16))))),   IF(D121="EO", IF((F121&lt;='Indices PF'!$D$23),   IF(('Funções Transações'!E121&lt;'Indices PF'!$E$26), E121*'Indices PF'!$J$23,   IF(('Funções Transações'!E121&lt;'Indices PF'!$F$26), E121*'Indices PF'!$K$23, E121*'Indices PF'!$L$23)),    IF((F121&lt;='Indices PF'!$D$24),    IF(('Funções Transações'!E121&lt;'Indices PF'!$E$26), E121*'Indices PF'!$J$24,    IF(('Funções Transações'!E121&lt;'Indices PF'!$F$26), E121*'Indices PF'!$K$24, E121*'Indices PF'!$L$24)),     IF((F121&gt;='Indices PF'!$D$25),     IF(('Funções Transações'!E121&lt;'Indices PF'!$E$26), E121*'Indices PF'!$J$25,     IF(('Funções Transações'!E121&lt;'Indices PF'!$F$26), E121*'Indices PF'!$K$25, E121*'Indices PF'!$L$25)))))))))</f>
        <v/>
      </c>
      <c r="L121" s="253" t="str">
        <f aca="false">IF(OR(ISBLANK(G121),ISBLANK(H121)),"",  IF((H121&lt;='Indices PF'!$D$47),   IF(('Funções Transações'!G121&lt;'Indices PF'!$E$50), G121*'Indices PF'!$J$47,   IF(('Funções Transações'!G121&lt;'Indices PF'!$F$50), G121*'Indices PF'!$K$47, G121*'Indices PF'!$L$47)),    IF((H121&lt;='Indices PF'!$D$48),    IF(('Funções Transações'!G121&lt;'Indices PF'!$E$50), G121*'Indices PF'!$J$48,    IF(('Funções Transações'!G121&lt;'Indices PF'!$F$50), G121*'Indices PF'!$K$48, G121*'Indices PF'!$L$48)),     IF((H121&gt;='Indices PF'!$D$49),     IF(('Funções Transações'!G121&lt;'Indices PF'!$E$50), G121*'Indices PF'!$J$49,     IF(('Funções Transações'!G121&lt;'Indices PF'!$F$50), G121*'Indices PF'!$K$49, G121*'Indices PF'!$L$49))))))</f>
        <v/>
      </c>
      <c r="M121" s="88"/>
      <c r="N121" s="129"/>
      <c r="O121" s="129"/>
      <c r="P121" s="129"/>
      <c r="Q121" s="88"/>
      <c r="R121" s="150" t="str">
        <f aca="false">IF(AND(ISTEXT(T121),ISTEXT(U121)),"",SUM(T121:U121)*'Indices PF'!$E$54)</f>
        <v/>
      </c>
      <c r="S121" s="227" t="str">
        <f aca="false">IF(OR(ISBLANK(N121),ISBLANK(O121)),"",  IF(M121="EI", IF((O121&lt;='Indices PF'!$D$7),   IF(('Funções Transações'!N121&lt;'Indices PF'!$E$10), 'Indices PF'!$E$7,   IF(('Funções Transações'!N121&lt;'Indices PF'!$F$10), 'Indices PF'!$F$7, 'Indices PF'!$G$7)),    IF((O121&lt;='Indices PF'!$D$8),    IF(('Funções Transações'!N121&lt;'Indices PF'!$E$10), 'Indices PF'!$E$8,    IF(('Funções Transações'!N121&lt;'Indices PF'!$F$10), 'Indices PF'!$F$8, 'Indices PF'!$G$8)),     IF((O121&gt;='Indices PF'!$D$9),     IF(('Funções Transações'!N121&lt;'Indices PF'!$E$10), 'Indices PF'!$E$9,     IF(('Funções Transações'!N121&lt;'Indices PF'!$F$10), 'Indices PF'!$F$9, 'Indices PF'!$G$9))))),   IF(M121="EQ", IF((O121&lt;='Indices PF'!$D$15),   IF(('Funções Transações'!N121&lt;'Indices PF'!$E$18), 'Indices PF'!$E$15,   IF(('Funções Transações'!N121&lt;'Indices PF'!$F$18), 'Indices PF'!$F$15, 'Indices PF'!$G$15)),    IF((O121&lt;='Indices PF'!$D$16),    IF(('Funções Transações'!N121&lt;'Indices PF'!$E$18), 'Indices PF'!$E$16,    IF(('Funções Transações'!N121&lt;'Indices PF'!$F$18), 'Indices PF'!$F$16, 'Indices PF'!$G$16)),     IF((O121&gt;='Indices PF'!$D$17),     IF(('Funções Transações'!N121&lt;'Indices PF'!$E$18), 'Indices PF'!$E$17,     IF(('Funções Transações'!N121&lt;'Indices PF'!$F$18), 'Indices PF'!$F$17, 'Indices PF'!$G$17))))),   IF(M121="EO", IF((O121&lt;='Indices PF'!$D$23),   IF(('Funções Transações'!N121&lt;'Indices PF'!$E$26), 'Indices PF'!$E$23,   IF(('Funções Transações'!N121&lt;'Indices PF'!$F$26), 'Indices PF'!$F$23, 'Indices PF'!$G$23)),    IF((O121&lt;='Indices PF'!$D$24),    IF(('Funções Transações'!N121&lt;'Indices PF'!$E$26), 'Indices PF'!$E$24,    IF(('Funções Transações'!N121&lt;'Indices PF'!$F$26), 'Indices PF'!$F$24, 'Indices PF'!$G$24)),     IF((O121&gt;='Indices PF'!$D$25),     IF(('Funções Transações'!N121&lt;'Indices PF'!$E$26), 'Indices PF'!$E$25,     IF(('Funções Transações'!N121&lt;'Indices PF'!$F$26), 'Indices PF'!$F$25, 'Indices PF'!$G$25)))))))))</f>
        <v/>
      </c>
      <c r="T121" s="228" t="str">
        <f aca="false">IF(OR(ISBLANK(N121),ISBLANK(O121)),"",  IF(M121="EI", IF((O121&lt;='Indices PF'!$D$7),   IF(('Funções Transações'!N121&lt;'Indices PF'!$E$10), N121*'Indices PF'!$J$7,   IF(('Funções Transações'!N121&lt;'Indices PF'!$F$10), N121*'Indices PF'!$K$7, N121*'Indices PF'!$L$7)),    IF((O121&lt;='Indices PF'!$D$8),    IF(('Funções Transações'!N121&lt;'Indices PF'!$E$10), N121*'Indices PF'!$J$8,    IF(('Funções Transações'!N121&lt;'Indices PF'!$F$10), N121*'Indices PF'!$K$8, N121*'Indices PF'!$L$8)),     IF((O121&gt;='Indices PF'!$D$9),     IF(('Funções Transações'!N121&lt;'Indices PF'!$E$10), N121*'Indices PF'!$J$9,     IF(('Funções Transações'!N121&lt;'Indices PF'!$F$10), N121*'Indices PF'!$K$9, N121*'Indices PF'!$L$9))))),   IF(M121="EQ", IF((O121&lt;='Indices PF'!$D$15),   IF(('Funções Transações'!N121&lt;'Indices PF'!$E$18), N121*'Indices PF'!$J$15,   IF(('Funções Transações'!N121&lt;'Indices PF'!$F$18), N121*'Indices PF'!$K$15, N121*'Indices PF'!$L$15)),    IF((O121&lt;='Indices PF'!$D$16),    IF(('Funções Transações'!N121&lt;'Indices PF'!$E$18), N121*'Indices PF'!$J$16,    IF(('Funções Transações'!N121&lt;'Indices PF'!$F$18), N121*'Indices PF'!$K$16, N121*'Indices PF'!$L$16)),     IF((O121&gt;='Indices PF'!$D$17),     IF(('Funções Transações'!N121&lt;'Indices PF'!$E$18), N121*'Indices PF'!$J$17,     IF(('Funções Transações'!N121&lt;'Indices PF'!$F$18), N121*'Indices PF'!$K$17, N121*'Indices PF'!$L$17))))),   IF(M121="EO", IF((O121&lt;='Indices PF'!$D$23),   IF(('Funções Transações'!N121&lt;'Indices PF'!$E$26), N121*'Indices PF'!$J$23,   IF(('Funções Transações'!N121&lt;'Indices PF'!$F$26), N121*'Indices PF'!$K$23, N121*'Indices PF'!$L$23)),    IF((O121&lt;='Indices PF'!$D$24),    IF(('Funções Transações'!N121&lt;'Indices PF'!$E$26), N121*'Indices PF'!$J$24,    IF(('Funções Transações'!N121&lt;'Indices PF'!$F$26), N121*'Indices PF'!$K$24, N121*'Indices PF'!$L$24)),     IF((O121&gt;='Indices PF'!$D$25),     IF(('Funções Transações'!N121&lt;'Indices PF'!$E$26), N121*'Indices PF'!$J$25,     IF(('Funções Transações'!N121&lt;'Indices PF'!$F$26), N121*'Indices PF'!$K$25, N121*'Indices PF'!$L$25)))))))))</f>
        <v/>
      </c>
      <c r="U121" s="229" t="str">
        <f aca="false">IF(OR(ISBLANK(P121),ISBLANK(Q121)),"",  IF((Q121&lt;='Indices PF'!$D$47),   IF(('Funções Transações'!P121&lt;'Indices PF'!$E$50), P121*'Indices PF'!$J$47,   IF(('Funções Transações'!P121&lt;'Indices PF'!$F$50), P121*'Indices PF'!$K$47, P121*'Indices PF'!$L$47)),    IF((Q121&lt;='Indices PF'!$D$48),    IF(('Funções Transações'!P121&lt;'Indices PF'!$E$50), P121*'Indices PF'!$J$48,    IF(('Funções Transações'!P121&lt;'Indices PF'!$F$50), P121*'Indices PF'!$K$48, P121*'Indices PF'!$L$48)),     IF((Q121&gt;='Indices PF'!$D$49),     IF(('Funções Transações'!P121&lt;'Indices PF'!$E$50), P121*'Indices PF'!$J$49,     IF(('Funções Transações'!P121&lt;'Indices PF'!$F$50), P121*'Indices PF'!$K$49, P121*'Indices PF'!$L$49))))))</f>
        <v/>
      </c>
      <c r="V121" s="131"/>
      <c r="W121" s="131"/>
      <c r="X121" s="131"/>
      <c r="Y121" s="121"/>
      <c r="Z121" s="121"/>
      <c r="AA121" s="122"/>
      <c r="AB121" s="255" t="str">
        <f aca="false">IF(ISBLANK(AA121),"",IF(Z121="YES",(AA121*(SUM(T121:U121))/100),""))</f>
        <v/>
      </c>
      <c r="AC121" s="126"/>
      <c r="AD121" s="126"/>
      <c r="AE121" s="126"/>
      <c r="AF121" s="154"/>
      <c r="AG121" s="126"/>
    </row>
    <row r="122" customFormat="false" ht="24.3" hidden="false" customHeight="true" outlineLevel="0" collapsed="false">
      <c r="A122" s="87"/>
      <c r="B122" s="111"/>
      <c r="C122" s="178"/>
      <c r="D122" s="129"/>
      <c r="E122" s="129"/>
      <c r="F122" s="129"/>
      <c r="G122" s="129"/>
      <c r="H122" s="88"/>
      <c r="I122" s="150" t="str">
        <f aca="false">IF(AND(ISTEXT(K122),ISTEXT(L122)),"",SUM(K122:L122)*'Indices PF'!$E$54)</f>
        <v/>
      </c>
      <c r="J122" s="227" t="str">
        <f aca="false">IF(OR(ISBLANK(E122),ISBLANK(F122)),"",  IF(D122="EI", IF((F122&lt;='Indices PF'!$D$7),   IF(('Funções Transações'!E122&lt;'Indices PF'!$E$10), 'Indices PF'!$E$7,   IF(('Funções Transações'!E122&lt;'Indices PF'!$F$10), 'Indices PF'!$F$7, 'Indices PF'!$G$7)),    IF((F122&lt;='Indices PF'!$D$8),    IF(('Funções Transações'!E122&lt;'Indices PF'!$E$10), 'Indices PF'!$E$8,    IF(('Funções Transações'!E122&lt;'Indices PF'!$F$10), 'Indices PF'!$F$8, 'Indices PF'!$G$8)),     IF((F122&gt;='Indices PF'!$D$9),     IF(('Funções Transações'!E122&lt;'Indices PF'!$E$10), 'Indices PF'!$E$9,     IF(('Funções Transações'!E122&lt;'Indices PF'!$F$10), 'Indices PF'!$F$9, 'Indices PF'!$G$9))))),   IF(D122="EQ", IF((F122&lt;='Indices PF'!$D$15),   IF(('Funções Transações'!E122&lt;'Indices PF'!$E$18), 'Indices PF'!$E$15,   IF(('Funções Transações'!E122&lt;'Indices PF'!$F$18), 'Indices PF'!$F$15, 'Indices PF'!$G$15)),    IF((F122&lt;='Indices PF'!$D$16),    IF(('Funções Transações'!E122&lt;'Indices PF'!$E$18), 'Indices PF'!$E$16,    IF(('Funções Transações'!E122&lt;'Indices PF'!$F$18), 'Indices PF'!$F$16, 'Indices PF'!$G$16)),     IF((F122&gt;='Indices PF'!$D$17),     IF(('Funções Transações'!E122&lt;'Indices PF'!$E$18), 'Indices PF'!$E$16,     IF(('Funções Transações'!E122&lt;'Indices PF'!$F$18), 'Indices PF'!$F$16, 'Indices PF'!$G$16))))),   IF(D122="EO", IF((F122&lt;='Indices PF'!$D$23),   IF(('Funções Transações'!E122&lt;'Indices PF'!$E$26), 'Indices PF'!$E$23,   IF(('Funções Transações'!E122&lt;'Indices PF'!$F$26), 'Indices PF'!$F$23, 'Indices PF'!$G$23)),    IF((F122&lt;='Indices PF'!$D$24),    IF(('Funções Transações'!E122&lt;'Indices PF'!$E$26), 'Indices PF'!$E$24,    IF(('Funções Transações'!E122&lt;'Indices PF'!$F$26), 'Indices PF'!$F$24, 'Indices PF'!$G$24)),     IF((F122&gt;='Indices PF'!$D$25),     IF(('Funções Transações'!E122&lt;'Indices PF'!$E$26), 'Indices PF'!$E$25,     IF(('Funções Transações'!E122&lt;'Indices PF'!$F$26), 'Indices PF'!$F$25, 'Indices PF'!$G$25)))))))))</f>
        <v/>
      </c>
      <c r="K122" s="120" t="str">
        <f aca="false">IF(OR(ISBLANK(E122),ISBLANK(F122)),"",  IF(D122="EI", IF((F122&lt;='Indices PF'!$D$7),   IF(('Funções Transações'!E122&lt;'Indices PF'!$E$10), E122*'Indices PF'!$J$7,   IF(('Funções Transações'!E122&lt;'Indices PF'!$F$10), E122*'Indices PF'!$K$7, E122*'Indices PF'!$L$7)),    IF((F122&lt;='Indices PF'!$D$8),    IF(('Funções Transações'!E122&lt;'Indices PF'!$E$10), E122*'Indices PF'!$J$8,    IF(('Funções Transações'!E122&lt;'Indices PF'!$F$10), E122*'Indices PF'!$K$8, E122*'Indices PF'!$L$8)),     IF((F122&gt;='Indices PF'!$D$9),     IF(('Funções Transações'!E122&lt;'Indices PF'!$E$10), E122*'Indices PF'!$J$9,     IF(('Funções Transações'!E122&lt;'Indices PF'!$F$10), E122*'Indices PF'!$K$9, E122*'Indices PF'!$L$9))))),   IF(D122="EQ", IF((F122&lt;='Indices PF'!$D$15),   IF(('Funções Transações'!E122&lt;'Indices PF'!$E$18), E122*'Indices PF'!$J$15,   IF(('Funções Transações'!E122&lt;'Indices PF'!$F$18), E122*'Indices PF'!$K$15, E122*'Indices PF'!$L$15)),    IF((F122&lt;='Indices PF'!$D$16),    IF(('Funções Transações'!E122&lt;'Indices PF'!$E$18), E122*'Indices PF'!$J$16,    IF(('Funções Transações'!E122&lt;'Indices PF'!$F$18), E122*'Indices PF'!$K$16, E122*'Indices PF'!$L$16)),     IF((F122&gt;='Indices PF'!$D$17),     IF(('Funções Transações'!E122&lt;'Indices PF'!$E$18), E122*'Indices PF'!$J$16,     IF(('Funções Transações'!E122&lt;'Indices PF'!$F$18), E122*'Indices PF'!$K$16, E122*'Indices PF'!$L$16))))),   IF(D122="EO", IF((F122&lt;='Indices PF'!$D$23),   IF(('Funções Transações'!E122&lt;'Indices PF'!$E$26), E122*'Indices PF'!$J$23,   IF(('Funções Transações'!E122&lt;'Indices PF'!$F$26), E122*'Indices PF'!$K$23, E122*'Indices PF'!$L$23)),    IF((F122&lt;='Indices PF'!$D$24),    IF(('Funções Transações'!E122&lt;'Indices PF'!$E$26), E122*'Indices PF'!$J$24,    IF(('Funções Transações'!E122&lt;'Indices PF'!$F$26), E122*'Indices PF'!$K$24, E122*'Indices PF'!$L$24)),     IF((F122&gt;='Indices PF'!$D$25),     IF(('Funções Transações'!E122&lt;'Indices PF'!$E$26), E122*'Indices PF'!$J$25,     IF(('Funções Transações'!E122&lt;'Indices PF'!$F$26), E122*'Indices PF'!$K$25, E122*'Indices PF'!$L$25)))))))))</f>
        <v/>
      </c>
      <c r="L122" s="253" t="str">
        <f aca="false">IF(OR(ISBLANK(G122),ISBLANK(H122)),"",  IF((H122&lt;='Indices PF'!$D$47),   IF(('Funções Transações'!G122&lt;'Indices PF'!$E$50), G122*'Indices PF'!$J$47,   IF(('Funções Transações'!G122&lt;'Indices PF'!$F$50), G122*'Indices PF'!$K$47, G122*'Indices PF'!$L$47)),    IF((H122&lt;='Indices PF'!$D$48),    IF(('Funções Transações'!G122&lt;'Indices PF'!$E$50), G122*'Indices PF'!$J$48,    IF(('Funções Transações'!G122&lt;'Indices PF'!$F$50), G122*'Indices PF'!$K$48, G122*'Indices PF'!$L$48)),     IF((H122&gt;='Indices PF'!$D$49),     IF(('Funções Transações'!G122&lt;'Indices PF'!$E$50), G122*'Indices PF'!$J$49,     IF(('Funções Transações'!G122&lt;'Indices PF'!$F$50), G122*'Indices PF'!$K$49, G122*'Indices PF'!$L$49))))))</f>
        <v/>
      </c>
      <c r="M122" s="88"/>
      <c r="N122" s="129"/>
      <c r="O122" s="129"/>
      <c r="P122" s="129"/>
      <c r="Q122" s="88"/>
      <c r="R122" s="150" t="str">
        <f aca="false">IF(AND(ISTEXT(T122),ISTEXT(U122)),"",SUM(T122:U122)*'Indices PF'!$E$54)</f>
        <v/>
      </c>
      <c r="S122" s="227" t="str">
        <f aca="false">IF(OR(ISBLANK(N122),ISBLANK(O122)),"",  IF(M122="EI", IF((O122&lt;='Indices PF'!$D$7),   IF(('Funções Transações'!N122&lt;'Indices PF'!$E$10), 'Indices PF'!$E$7,   IF(('Funções Transações'!N122&lt;'Indices PF'!$F$10), 'Indices PF'!$F$7, 'Indices PF'!$G$7)),    IF((O122&lt;='Indices PF'!$D$8),    IF(('Funções Transações'!N122&lt;'Indices PF'!$E$10), 'Indices PF'!$E$8,    IF(('Funções Transações'!N122&lt;'Indices PF'!$F$10), 'Indices PF'!$F$8, 'Indices PF'!$G$8)),     IF((O122&gt;='Indices PF'!$D$9),     IF(('Funções Transações'!N122&lt;'Indices PF'!$E$10), 'Indices PF'!$E$9,     IF(('Funções Transações'!N122&lt;'Indices PF'!$F$10), 'Indices PF'!$F$9, 'Indices PF'!$G$9))))),   IF(M122="EQ", IF((O122&lt;='Indices PF'!$D$15),   IF(('Funções Transações'!N122&lt;'Indices PF'!$E$18), 'Indices PF'!$E$15,   IF(('Funções Transações'!N122&lt;'Indices PF'!$F$18), 'Indices PF'!$F$15, 'Indices PF'!$G$15)),    IF((O122&lt;='Indices PF'!$D$16),    IF(('Funções Transações'!N122&lt;'Indices PF'!$E$18), 'Indices PF'!$E$16,    IF(('Funções Transações'!N122&lt;'Indices PF'!$F$18), 'Indices PF'!$F$16, 'Indices PF'!$G$16)),     IF((O122&gt;='Indices PF'!$D$17),     IF(('Funções Transações'!N122&lt;'Indices PF'!$E$18), 'Indices PF'!$E$17,     IF(('Funções Transações'!N122&lt;'Indices PF'!$F$18), 'Indices PF'!$F$17, 'Indices PF'!$G$17))))),   IF(M122="EO", IF((O122&lt;='Indices PF'!$D$23),   IF(('Funções Transações'!N122&lt;'Indices PF'!$E$26), 'Indices PF'!$E$23,   IF(('Funções Transações'!N122&lt;'Indices PF'!$F$26), 'Indices PF'!$F$23, 'Indices PF'!$G$23)),    IF((O122&lt;='Indices PF'!$D$24),    IF(('Funções Transações'!N122&lt;'Indices PF'!$E$26), 'Indices PF'!$E$24,    IF(('Funções Transações'!N122&lt;'Indices PF'!$F$26), 'Indices PF'!$F$24, 'Indices PF'!$G$24)),     IF((O122&gt;='Indices PF'!$D$25),     IF(('Funções Transações'!N122&lt;'Indices PF'!$E$26), 'Indices PF'!$E$25,     IF(('Funções Transações'!N122&lt;'Indices PF'!$F$26), 'Indices PF'!$F$25, 'Indices PF'!$G$25)))))))))</f>
        <v/>
      </c>
      <c r="T122" s="228" t="str">
        <f aca="false">IF(OR(ISBLANK(N122),ISBLANK(O122)),"",  IF(M122="EI", IF((O122&lt;='Indices PF'!$D$7),   IF(('Funções Transações'!N122&lt;'Indices PF'!$E$10), N122*'Indices PF'!$J$7,   IF(('Funções Transações'!N122&lt;'Indices PF'!$F$10), N122*'Indices PF'!$K$7, N122*'Indices PF'!$L$7)),    IF((O122&lt;='Indices PF'!$D$8),    IF(('Funções Transações'!N122&lt;'Indices PF'!$E$10), N122*'Indices PF'!$J$8,    IF(('Funções Transações'!N122&lt;'Indices PF'!$F$10), N122*'Indices PF'!$K$8, N122*'Indices PF'!$L$8)),     IF((O122&gt;='Indices PF'!$D$9),     IF(('Funções Transações'!N122&lt;'Indices PF'!$E$10), N122*'Indices PF'!$J$9,     IF(('Funções Transações'!N122&lt;'Indices PF'!$F$10), N122*'Indices PF'!$K$9, N122*'Indices PF'!$L$9))))),   IF(M122="EQ", IF((O122&lt;='Indices PF'!$D$15),   IF(('Funções Transações'!N122&lt;'Indices PF'!$E$18), N122*'Indices PF'!$J$15,   IF(('Funções Transações'!N122&lt;'Indices PF'!$F$18), N122*'Indices PF'!$K$15, N122*'Indices PF'!$L$15)),    IF((O122&lt;='Indices PF'!$D$16),    IF(('Funções Transações'!N122&lt;'Indices PF'!$E$18), N122*'Indices PF'!$J$16,    IF(('Funções Transações'!N122&lt;'Indices PF'!$F$18), N122*'Indices PF'!$K$16, N122*'Indices PF'!$L$16)),     IF((O122&gt;='Indices PF'!$D$17),     IF(('Funções Transações'!N122&lt;'Indices PF'!$E$18), N122*'Indices PF'!$J$17,     IF(('Funções Transações'!N122&lt;'Indices PF'!$F$18), N122*'Indices PF'!$K$17, N122*'Indices PF'!$L$17))))),   IF(M122="EO", IF((O122&lt;='Indices PF'!$D$23),   IF(('Funções Transações'!N122&lt;'Indices PF'!$E$26), N122*'Indices PF'!$J$23,   IF(('Funções Transações'!N122&lt;'Indices PF'!$F$26), N122*'Indices PF'!$K$23, N122*'Indices PF'!$L$23)),    IF((O122&lt;='Indices PF'!$D$24),    IF(('Funções Transações'!N122&lt;'Indices PF'!$E$26), N122*'Indices PF'!$J$24,    IF(('Funções Transações'!N122&lt;'Indices PF'!$F$26), N122*'Indices PF'!$K$24, N122*'Indices PF'!$L$24)),     IF((O122&gt;='Indices PF'!$D$25),     IF(('Funções Transações'!N122&lt;'Indices PF'!$E$26), N122*'Indices PF'!$J$25,     IF(('Funções Transações'!N122&lt;'Indices PF'!$F$26), N122*'Indices PF'!$K$25, N122*'Indices PF'!$L$25)))))))))</f>
        <v/>
      </c>
      <c r="U122" s="229" t="str">
        <f aca="false">IF(OR(ISBLANK(P122),ISBLANK(Q122)),"",  IF((Q122&lt;='Indices PF'!$D$47),   IF(('Funções Transações'!P122&lt;'Indices PF'!$E$50), P122*'Indices PF'!$J$47,   IF(('Funções Transações'!P122&lt;'Indices PF'!$F$50), P122*'Indices PF'!$K$47, P122*'Indices PF'!$L$47)),    IF((Q122&lt;='Indices PF'!$D$48),    IF(('Funções Transações'!P122&lt;'Indices PF'!$E$50), P122*'Indices PF'!$J$48,    IF(('Funções Transações'!P122&lt;'Indices PF'!$F$50), P122*'Indices PF'!$K$48, P122*'Indices PF'!$L$48)),     IF((Q122&gt;='Indices PF'!$D$49),     IF(('Funções Transações'!P122&lt;'Indices PF'!$E$50), P122*'Indices PF'!$J$49,     IF(('Funções Transações'!P122&lt;'Indices PF'!$F$50), P122*'Indices PF'!$K$49, P122*'Indices PF'!$L$49))))))</f>
        <v/>
      </c>
      <c r="V122" s="131"/>
      <c r="W122" s="131"/>
      <c r="X122" s="131"/>
      <c r="Y122" s="121"/>
      <c r="Z122" s="121"/>
      <c r="AA122" s="122"/>
      <c r="AB122" s="255" t="str">
        <f aca="false">IF(ISBLANK(AA122),"",IF(Z122="YES",(AA122*(SUM(T122:U122))/100),""))</f>
        <v/>
      </c>
      <c r="AC122" s="126"/>
      <c r="AD122" s="126"/>
      <c r="AE122" s="126"/>
      <c r="AF122" s="154"/>
      <c r="AG122" s="126"/>
    </row>
    <row r="123" customFormat="false" ht="24.3" hidden="false" customHeight="true" outlineLevel="0" collapsed="false">
      <c r="A123" s="87"/>
      <c r="B123" s="111"/>
      <c r="C123" s="178"/>
      <c r="D123" s="129"/>
      <c r="E123" s="129"/>
      <c r="F123" s="129"/>
      <c r="G123" s="129"/>
      <c r="H123" s="88"/>
      <c r="I123" s="150" t="str">
        <f aca="false">IF(AND(ISTEXT(K123),ISTEXT(L123)),"",SUM(K123:L123)*'Indices PF'!$E$54)</f>
        <v/>
      </c>
      <c r="J123" s="227" t="str">
        <f aca="false">IF(OR(ISBLANK(E123),ISBLANK(F123)),"",  IF(D123="EI", IF((F123&lt;='Indices PF'!$D$7),   IF(('Funções Transações'!E123&lt;'Indices PF'!$E$10), 'Indices PF'!$E$7,   IF(('Funções Transações'!E123&lt;'Indices PF'!$F$10), 'Indices PF'!$F$7, 'Indices PF'!$G$7)),    IF((F123&lt;='Indices PF'!$D$8),    IF(('Funções Transações'!E123&lt;'Indices PF'!$E$10), 'Indices PF'!$E$8,    IF(('Funções Transações'!E123&lt;'Indices PF'!$F$10), 'Indices PF'!$F$8, 'Indices PF'!$G$8)),     IF((F123&gt;='Indices PF'!$D$9),     IF(('Funções Transações'!E123&lt;'Indices PF'!$E$10), 'Indices PF'!$E$9,     IF(('Funções Transações'!E123&lt;'Indices PF'!$F$10), 'Indices PF'!$F$9, 'Indices PF'!$G$9))))),   IF(D123="EQ", IF((F123&lt;='Indices PF'!$D$15),   IF(('Funções Transações'!E123&lt;'Indices PF'!$E$18), 'Indices PF'!$E$15,   IF(('Funções Transações'!E123&lt;'Indices PF'!$F$18), 'Indices PF'!$F$15, 'Indices PF'!$G$15)),    IF((F123&lt;='Indices PF'!$D$16),    IF(('Funções Transações'!E123&lt;'Indices PF'!$E$18), 'Indices PF'!$E$16,    IF(('Funções Transações'!E123&lt;'Indices PF'!$F$18), 'Indices PF'!$F$16, 'Indices PF'!$G$16)),     IF((F123&gt;='Indices PF'!$D$17),     IF(('Funções Transações'!E123&lt;'Indices PF'!$E$18), 'Indices PF'!$E$16,     IF(('Funções Transações'!E123&lt;'Indices PF'!$F$18), 'Indices PF'!$F$16, 'Indices PF'!$G$16))))),   IF(D123="EO", IF((F123&lt;='Indices PF'!$D$23),   IF(('Funções Transações'!E123&lt;'Indices PF'!$E$26), 'Indices PF'!$E$23,   IF(('Funções Transações'!E123&lt;'Indices PF'!$F$26), 'Indices PF'!$F$23, 'Indices PF'!$G$23)),    IF((F123&lt;='Indices PF'!$D$24),    IF(('Funções Transações'!E123&lt;'Indices PF'!$E$26), 'Indices PF'!$E$24,    IF(('Funções Transações'!E123&lt;'Indices PF'!$F$26), 'Indices PF'!$F$24, 'Indices PF'!$G$24)),     IF((F123&gt;='Indices PF'!$D$25),     IF(('Funções Transações'!E123&lt;'Indices PF'!$E$26), 'Indices PF'!$E$25,     IF(('Funções Transações'!E123&lt;'Indices PF'!$F$26), 'Indices PF'!$F$25, 'Indices PF'!$G$25)))))))))</f>
        <v/>
      </c>
      <c r="K123" s="120" t="str">
        <f aca="false">IF(OR(ISBLANK(E123),ISBLANK(F123)),"",  IF(D123="EI", IF((F123&lt;='Indices PF'!$D$7),   IF(('Funções Transações'!E123&lt;'Indices PF'!$E$10), E123*'Indices PF'!$J$7,   IF(('Funções Transações'!E123&lt;'Indices PF'!$F$10), E123*'Indices PF'!$K$7, E123*'Indices PF'!$L$7)),    IF((F123&lt;='Indices PF'!$D$8),    IF(('Funções Transações'!E123&lt;'Indices PF'!$E$10), E123*'Indices PF'!$J$8,    IF(('Funções Transações'!E123&lt;'Indices PF'!$F$10), E123*'Indices PF'!$K$8, E123*'Indices PF'!$L$8)),     IF((F123&gt;='Indices PF'!$D$9),     IF(('Funções Transações'!E123&lt;'Indices PF'!$E$10), E123*'Indices PF'!$J$9,     IF(('Funções Transações'!E123&lt;'Indices PF'!$F$10), E123*'Indices PF'!$K$9, E123*'Indices PF'!$L$9))))),   IF(D123="EQ", IF((F123&lt;='Indices PF'!$D$15),   IF(('Funções Transações'!E123&lt;'Indices PF'!$E$18), E123*'Indices PF'!$J$15,   IF(('Funções Transações'!E123&lt;'Indices PF'!$F$18), E123*'Indices PF'!$K$15, E123*'Indices PF'!$L$15)),    IF((F123&lt;='Indices PF'!$D$16),    IF(('Funções Transações'!E123&lt;'Indices PF'!$E$18), E123*'Indices PF'!$J$16,    IF(('Funções Transações'!E123&lt;'Indices PF'!$F$18), E123*'Indices PF'!$K$16, E123*'Indices PF'!$L$16)),     IF((F123&gt;='Indices PF'!$D$17),     IF(('Funções Transações'!E123&lt;'Indices PF'!$E$18), E123*'Indices PF'!$J$16,     IF(('Funções Transações'!E123&lt;'Indices PF'!$F$18), E123*'Indices PF'!$K$16, E123*'Indices PF'!$L$16))))),   IF(D123="EO", IF((F123&lt;='Indices PF'!$D$23),   IF(('Funções Transações'!E123&lt;'Indices PF'!$E$26), E123*'Indices PF'!$J$23,   IF(('Funções Transações'!E123&lt;'Indices PF'!$F$26), E123*'Indices PF'!$K$23, E123*'Indices PF'!$L$23)),    IF((F123&lt;='Indices PF'!$D$24),    IF(('Funções Transações'!E123&lt;'Indices PF'!$E$26), E123*'Indices PF'!$J$24,    IF(('Funções Transações'!E123&lt;'Indices PF'!$F$26), E123*'Indices PF'!$K$24, E123*'Indices PF'!$L$24)),     IF((F123&gt;='Indices PF'!$D$25),     IF(('Funções Transações'!E123&lt;'Indices PF'!$E$26), E123*'Indices PF'!$J$25,     IF(('Funções Transações'!E123&lt;'Indices PF'!$F$26), E123*'Indices PF'!$K$25, E123*'Indices PF'!$L$25)))))))))</f>
        <v/>
      </c>
      <c r="L123" s="253" t="str">
        <f aca="false">IF(OR(ISBLANK(G123),ISBLANK(H123)),"",  IF((H123&lt;='Indices PF'!$D$47),   IF(('Funções Transações'!G123&lt;'Indices PF'!$E$50), G123*'Indices PF'!$J$47,   IF(('Funções Transações'!G123&lt;'Indices PF'!$F$50), G123*'Indices PF'!$K$47, G123*'Indices PF'!$L$47)),    IF((H123&lt;='Indices PF'!$D$48),    IF(('Funções Transações'!G123&lt;'Indices PF'!$E$50), G123*'Indices PF'!$J$48,    IF(('Funções Transações'!G123&lt;'Indices PF'!$F$50), G123*'Indices PF'!$K$48, G123*'Indices PF'!$L$48)),     IF((H123&gt;='Indices PF'!$D$49),     IF(('Funções Transações'!G123&lt;'Indices PF'!$E$50), G123*'Indices PF'!$J$49,     IF(('Funções Transações'!G123&lt;'Indices PF'!$F$50), G123*'Indices PF'!$K$49, G123*'Indices PF'!$L$49))))))</f>
        <v/>
      </c>
      <c r="M123" s="88"/>
      <c r="N123" s="129"/>
      <c r="O123" s="129"/>
      <c r="P123" s="129"/>
      <c r="Q123" s="88"/>
      <c r="R123" s="150" t="str">
        <f aca="false">IF(AND(ISTEXT(T123),ISTEXT(U123)),"",SUM(T123:U123)*'Indices PF'!$E$54)</f>
        <v/>
      </c>
      <c r="S123" s="227" t="str">
        <f aca="false">IF(OR(ISBLANK(N123),ISBLANK(O123)),"",  IF(M123="EI", IF((O123&lt;='Indices PF'!$D$7),   IF(('Funções Transações'!N123&lt;'Indices PF'!$E$10), 'Indices PF'!$E$7,   IF(('Funções Transações'!N123&lt;'Indices PF'!$F$10), 'Indices PF'!$F$7, 'Indices PF'!$G$7)),    IF((O123&lt;='Indices PF'!$D$8),    IF(('Funções Transações'!N123&lt;'Indices PF'!$E$10), 'Indices PF'!$E$8,    IF(('Funções Transações'!N123&lt;'Indices PF'!$F$10), 'Indices PF'!$F$8, 'Indices PF'!$G$8)),     IF((O123&gt;='Indices PF'!$D$9),     IF(('Funções Transações'!N123&lt;'Indices PF'!$E$10), 'Indices PF'!$E$9,     IF(('Funções Transações'!N123&lt;'Indices PF'!$F$10), 'Indices PF'!$F$9, 'Indices PF'!$G$9))))),   IF(M123="EQ", IF((O123&lt;='Indices PF'!$D$15),   IF(('Funções Transações'!N123&lt;'Indices PF'!$E$18), 'Indices PF'!$E$15,   IF(('Funções Transações'!N123&lt;'Indices PF'!$F$18), 'Indices PF'!$F$15, 'Indices PF'!$G$15)),    IF((O123&lt;='Indices PF'!$D$16),    IF(('Funções Transações'!N123&lt;'Indices PF'!$E$18), 'Indices PF'!$E$16,    IF(('Funções Transações'!N123&lt;'Indices PF'!$F$18), 'Indices PF'!$F$16, 'Indices PF'!$G$16)),     IF((O123&gt;='Indices PF'!$D$17),     IF(('Funções Transações'!N123&lt;'Indices PF'!$E$18), 'Indices PF'!$E$17,     IF(('Funções Transações'!N123&lt;'Indices PF'!$F$18), 'Indices PF'!$F$17, 'Indices PF'!$G$17))))),   IF(M123="EO", IF((O123&lt;='Indices PF'!$D$23),   IF(('Funções Transações'!N123&lt;'Indices PF'!$E$26), 'Indices PF'!$E$23,   IF(('Funções Transações'!N123&lt;'Indices PF'!$F$26), 'Indices PF'!$F$23, 'Indices PF'!$G$23)),    IF((O123&lt;='Indices PF'!$D$24),    IF(('Funções Transações'!N123&lt;'Indices PF'!$E$26), 'Indices PF'!$E$24,    IF(('Funções Transações'!N123&lt;'Indices PF'!$F$26), 'Indices PF'!$F$24, 'Indices PF'!$G$24)),     IF((O123&gt;='Indices PF'!$D$25),     IF(('Funções Transações'!N123&lt;'Indices PF'!$E$26), 'Indices PF'!$E$25,     IF(('Funções Transações'!N123&lt;'Indices PF'!$F$26), 'Indices PF'!$F$25, 'Indices PF'!$G$25)))))))))</f>
        <v/>
      </c>
      <c r="T123" s="228" t="str">
        <f aca="false">IF(OR(ISBLANK(N123),ISBLANK(O123)),"",  IF(M123="EI", IF((O123&lt;='Indices PF'!$D$7),   IF(('Funções Transações'!N123&lt;'Indices PF'!$E$10), N123*'Indices PF'!$J$7,   IF(('Funções Transações'!N123&lt;'Indices PF'!$F$10), N123*'Indices PF'!$K$7, N123*'Indices PF'!$L$7)),    IF((O123&lt;='Indices PF'!$D$8),    IF(('Funções Transações'!N123&lt;'Indices PF'!$E$10), N123*'Indices PF'!$J$8,    IF(('Funções Transações'!N123&lt;'Indices PF'!$F$10), N123*'Indices PF'!$K$8, N123*'Indices PF'!$L$8)),     IF((O123&gt;='Indices PF'!$D$9),     IF(('Funções Transações'!N123&lt;'Indices PF'!$E$10), N123*'Indices PF'!$J$9,     IF(('Funções Transações'!N123&lt;'Indices PF'!$F$10), N123*'Indices PF'!$K$9, N123*'Indices PF'!$L$9))))),   IF(M123="EQ", IF((O123&lt;='Indices PF'!$D$15),   IF(('Funções Transações'!N123&lt;'Indices PF'!$E$18), N123*'Indices PF'!$J$15,   IF(('Funções Transações'!N123&lt;'Indices PF'!$F$18), N123*'Indices PF'!$K$15, N123*'Indices PF'!$L$15)),    IF((O123&lt;='Indices PF'!$D$16),    IF(('Funções Transações'!N123&lt;'Indices PF'!$E$18), N123*'Indices PF'!$J$16,    IF(('Funções Transações'!N123&lt;'Indices PF'!$F$18), N123*'Indices PF'!$K$16, N123*'Indices PF'!$L$16)),     IF((O123&gt;='Indices PF'!$D$17),     IF(('Funções Transações'!N123&lt;'Indices PF'!$E$18), N123*'Indices PF'!$J$17,     IF(('Funções Transações'!N123&lt;'Indices PF'!$F$18), N123*'Indices PF'!$K$17, N123*'Indices PF'!$L$17))))),   IF(M123="EO", IF((O123&lt;='Indices PF'!$D$23),   IF(('Funções Transações'!N123&lt;'Indices PF'!$E$26), N123*'Indices PF'!$J$23,   IF(('Funções Transações'!N123&lt;'Indices PF'!$F$26), N123*'Indices PF'!$K$23, N123*'Indices PF'!$L$23)),    IF((O123&lt;='Indices PF'!$D$24),    IF(('Funções Transações'!N123&lt;'Indices PF'!$E$26), N123*'Indices PF'!$J$24,    IF(('Funções Transações'!N123&lt;'Indices PF'!$F$26), N123*'Indices PF'!$K$24, N123*'Indices PF'!$L$24)),     IF((O123&gt;='Indices PF'!$D$25),     IF(('Funções Transações'!N123&lt;'Indices PF'!$E$26), N123*'Indices PF'!$J$25,     IF(('Funções Transações'!N123&lt;'Indices PF'!$F$26), N123*'Indices PF'!$K$25, N123*'Indices PF'!$L$25)))))))))</f>
        <v/>
      </c>
      <c r="U123" s="229" t="str">
        <f aca="false">IF(OR(ISBLANK(P123),ISBLANK(Q123)),"",  IF((Q123&lt;='Indices PF'!$D$47),   IF(('Funções Transações'!P123&lt;'Indices PF'!$E$50), P123*'Indices PF'!$J$47,   IF(('Funções Transações'!P123&lt;'Indices PF'!$F$50), P123*'Indices PF'!$K$47, P123*'Indices PF'!$L$47)),    IF((Q123&lt;='Indices PF'!$D$48),    IF(('Funções Transações'!P123&lt;'Indices PF'!$E$50), P123*'Indices PF'!$J$48,    IF(('Funções Transações'!P123&lt;'Indices PF'!$F$50), P123*'Indices PF'!$K$48, P123*'Indices PF'!$L$48)),     IF((Q123&gt;='Indices PF'!$D$49),     IF(('Funções Transações'!P123&lt;'Indices PF'!$E$50), P123*'Indices PF'!$J$49,     IF(('Funções Transações'!P123&lt;'Indices PF'!$F$50), P123*'Indices PF'!$K$49, P123*'Indices PF'!$L$49))))))</f>
        <v/>
      </c>
      <c r="V123" s="131"/>
      <c r="W123" s="131"/>
      <c r="X123" s="131"/>
      <c r="Y123" s="121"/>
      <c r="Z123" s="121"/>
      <c r="AA123" s="122"/>
      <c r="AB123" s="255" t="str">
        <f aca="false">IF(ISBLANK(AA123),"",IF(Z123="YES",(AA123*(SUM(T123:U123))/100),""))</f>
        <v/>
      </c>
      <c r="AC123" s="126"/>
      <c r="AD123" s="126"/>
      <c r="AE123" s="126"/>
      <c r="AF123" s="126"/>
      <c r="AG123" s="126"/>
    </row>
    <row r="124" customFormat="false" ht="24.3" hidden="false" customHeight="true" outlineLevel="0" collapsed="false">
      <c r="A124" s="87"/>
      <c r="B124" s="111"/>
      <c r="C124" s="178"/>
      <c r="D124" s="129"/>
      <c r="E124" s="129"/>
      <c r="F124" s="129"/>
      <c r="G124" s="129"/>
      <c r="H124" s="88"/>
      <c r="I124" s="150" t="str">
        <f aca="false">IF(AND(ISTEXT(K124),ISTEXT(L124)),"",SUM(K124:L124)*'Indices PF'!$E$54)</f>
        <v/>
      </c>
      <c r="J124" s="227" t="str">
        <f aca="false">IF(OR(ISBLANK(E124),ISBLANK(F124)),"",  IF(D124="EI", IF((F124&lt;='Indices PF'!$D$7),   IF(('Funções Transações'!E124&lt;'Indices PF'!$E$10), 'Indices PF'!$E$7,   IF(('Funções Transações'!E124&lt;'Indices PF'!$F$10), 'Indices PF'!$F$7, 'Indices PF'!$G$7)),    IF((F124&lt;='Indices PF'!$D$8),    IF(('Funções Transações'!E124&lt;'Indices PF'!$E$10), 'Indices PF'!$E$8,    IF(('Funções Transações'!E124&lt;'Indices PF'!$F$10), 'Indices PF'!$F$8, 'Indices PF'!$G$8)),     IF((F124&gt;='Indices PF'!$D$9),     IF(('Funções Transações'!E124&lt;'Indices PF'!$E$10), 'Indices PF'!$E$9,     IF(('Funções Transações'!E124&lt;'Indices PF'!$F$10), 'Indices PF'!$F$9, 'Indices PF'!$G$9))))),   IF(D124="EQ", IF((F124&lt;='Indices PF'!$D$15),   IF(('Funções Transações'!E124&lt;'Indices PF'!$E$18), 'Indices PF'!$E$15,   IF(('Funções Transações'!E124&lt;'Indices PF'!$F$18), 'Indices PF'!$F$15, 'Indices PF'!$G$15)),    IF((F124&lt;='Indices PF'!$D$16),    IF(('Funções Transações'!E124&lt;'Indices PF'!$E$18), 'Indices PF'!$E$16,    IF(('Funções Transações'!E124&lt;'Indices PF'!$F$18), 'Indices PF'!$F$16, 'Indices PF'!$G$16)),     IF((F124&gt;='Indices PF'!$D$17),     IF(('Funções Transações'!E124&lt;'Indices PF'!$E$18), 'Indices PF'!$E$16,     IF(('Funções Transações'!E124&lt;'Indices PF'!$F$18), 'Indices PF'!$F$16, 'Indices PF'!$G$16))))),   IF(D124="EO", IF((F124&lt;='Indices PF'!$D$23),   IF(('Funções Transações'!E124&lt;'Indices PF'!$E$26), 'Indices PF'!$E$23,   IF(('Funções Transações'!E124&lt;'Indices PF'!$F$26), 'Indices PF'!$F$23, 'Indices PF'!$G$23)),    IF((F124&lt;='Indices PF'!$D$24),    IF(('Funções Transações'!E124&lt;'Indices PF'!$E$26), 'Indices PF'!$E$24,    IF(('Funções Transações'!E124&lt;'Indices PF'!$F$26), 'Indices PF'!$F$24, 'Indices PF'!$G$24)),     IF((F124&gt;='Indices PF'!$D$25),     IF(('Funções Transações'!E124&lt;'Indices PF'!$E$26), 'Indices PF'!$E$25,     IF(('Funções Transações'!E124&lt;'Indices PF'!$F$26), 'Indices PF'!$F$25, 'Indices PF'!$G$25)))))))))</f>
        <v/>
      </c>
      <c r="K124" s="120" t="str">
        <f aca="false">IF(OR(ISBLANK(E124),ISBLANK(F124)),"",  IF(D124="EI", IF((F124&lt;='Indices PF'!$D$7),   IF(('Funções Transações'!E124&lt;'Indices PF'!$E$10), E124*'Indices PF'!$J$7,   IF(('Funções Transações'!E124&lt;'Indices PF'!$F$10), E124*'Indices PF'!$K$7, E124*'Indices PF'!$L$7)),    IF((F124&lt;='Indices PF'!$D$8),    IF(('Funções Transações'!E124&lt;'Indices PF'!$E$10), E124*'Indices PF'!$J$8,    IF(('Funções Transações'!E124&lt;'Indices PF'!$F$10), E124*'Indices PF'!$K$8, E124*'Indices PF'!$L$8)),     IF((F124&gt;='Indices PF'!$D$9),     IF(('Funções Transações'!E124&lt;'Indices PF'!$E$10), E124*'Indices PF'!$J$9,     IF(('Funções Transações'!E124&lt;'Indices PF'!$F$10), E124*'Indices PF'!$K$9, E124*'Indices PF'!$L$9))))),   IF(D124="EQ", IF((F124&lt;='Indices PF'!$D$15),   IF(('Funções Transações'!E124&lt;'Indices PF'!$E$18), E124*'Indices PF'!$J$15,   IF(('Funções Transações'!E124&lt;'Indices PF'!$F$18), E124*'Indices PF'!$K$15, E124*'Indices PF'!$L$15)),    IF((F124&lt;='Indices PF'!$D$16),    IF(('Funções Transações'!E124&lt;'Indices PF'!$E$18), E124*'Indices PF'!$J$16,    IF(('Funções Transações'!E124&lt;'Indices PF'!$F$18), E124*'Indices PF'!$K$16, E124*'Indices PF'!$L$16)),     IF((F124&gt;='Indices PF'!$D$17),     IF(('Funções Transações'!E124&lt;'Indices PF'!$E$18), E124*'Indices PF'!$J$16,     IF(('Funções Transações'!E124&lt;'Indices PF'!$F$18), E124*'Indices PF'!$K$16, E124*'Indices PF'!$L$16))))),   IF(D124="EO", IF((F124&lt;='Indices PF'!$D$23),   IF(('Funções Transações'!E124&lt;'Indices PF'!$E$26), E124*'Indices PF'!$J$23,   IF(('Funções Transações'!E124&lt;'Indices PF'!$F$26), E124*'Indices PF'!$K$23, E124*'Indices PF'!$L$23)),    IF((F124&lt;='Indices PF'!$D$24),    IF(('Funções Transações'!E124&lt;'Indices PF'!$E$26), E124*'Indices PF'!$J$24,    IF(('Funções Transações'!E124&lt;'Indices PF'!$F$26), E124*'Indices PF'!$K$24, E124*'Indices PF'!$L$24)),     IF((F124&gt;='Indices PF'!$D$25),     IF(('Funções Transações'!E124&lt;'Indices PF'!$E$26), E124*'Indices PF'!$J$25,     IF(('Funções Transações'!E124&lt;'Indices PF'!$F$26), E124*'Indices PF'!$K$25, E124*'Indices PF'!$L$25)))))))))</f>
        <v/>
      </c>
      <c r="L124" s="253" t="str">
        <f aca="false">IF(OR(ISBLANK(G124),ISBLANK(H124)),"",  IF((H124&lt;='Indices PF'!$D$47),   IF(('Funções Transações'!G124&lt;'Indices PF'!$E$50), G124*'Indices PF'!$J$47,   IF(('Funções Transações'!G124&lt;'Indices PF'!$F$50), G124*'Indices PF'!$K$47, G124*'Indices PF'!$L$47)),    IF((H124&lt;='Indices PF'!$D$48),    IF(('Funções Transações'!G124&lt;'Indices PF'!$E$50), G124*'Indices PF'!$J$48,    IF(('Funções Transações'!G124&lt;'Indices PF'!$F$50), G124*'Indices PF'!$K$48, G124*'Indices PF'!$L$48)),     IF((H124&gt;='Indices PF'!$D$49),     IF(('Funções Transações'!G124&lt;'Indices PF'!$E$50), G124*'Indices PF'!$J$49,     IF(('Funções Transações'!G124&lt;'Indices PF'!$F$50), G124*'Indices PF'!$K$49, G124*'Indices PF'!$L$49))))))</f>
        <v/>
      </c>
      <c r="M124" s="88"/>
      <c r="N124" s="129"/>
      <c r="O124" s="129"/>
      <c r="P124" s="129"/>
      <c r="Q124" s="88"/>
      <c r="R124" s="150" t="str">
        <f aca="false">IF(AND(ISTEXT(T124),ISTEXT(U124)),"",SUM(T124:U124)*'Indices PF'!$E$54)</f>
        <v/>
      </c>
      <c r="S124" s="227" t="str">
        <f aca="false">IF(OR(ISBLANK(N124),ISBLANK(O124)),"",  IF(M124="EI", IF((O124&lt;='Indices PF'!$D$7),   IF(('Funções Transações'!N124&lt;'Indices PF'!$E$10), 'Indices PF'!$E$7,   IF(('Funções Transações'!N124&lt;'Indices PF'!$F$10), 'Indices PF'!$F$7, 'Indices PF'!$G$7)),    IF((O124&lt;='Indices PF'!$D$8),    IF(('Funções Transações'!N124&lt;'Indices PF'!$E$10), 'Indices PF'!$E$8,    IF(('Funções Transações'!N124&lt;'Indices PF'!$F$10), 'Indices PF'!$F$8, 'Indices PF'!$G$8)),     IF((O124&gt;='Indices PF'!$D$9),     IF(('Funções Transações'!N124&lt;'Indices PF'!$E$10), 'Indices PF'!$E$9,     IF(('Funções Transações'!N124&lt;'Indices PF'!$F$10), 'Indices PF'!$F$9, 'Indices PF'!$G$9))))),   IF(M124="EQ", IF((O124&lt;='Indices PF'!$D$15),   IF(('Funções Transações'!N124&lt;'Indices PF'!$E$18), 'Indices PF'!$E$15,   IF(('Funções Transações'!N124&lt;'Indices PF'!$F$18), 'Indices PF'!$F$15, 'Indices PF'!$G$15)),    IF((O124&lt;='Indices PF'!$D$16),    IF(('Funções Transações'!N124&lt;'Indices PF'!$E$18), 'Indices PF'!$E$16,    IF(('Funções Transações'!N124&lt;'Indices PF'!$F$18), 'Indices PF'!$F$16, 'Indices PF'!$G$16)),     IF((O124&gt;='Indices PF'!$D$17),     IF(('Funções Transações'!N124&lt;'Indices PF'!$E$18), 'Indices PF'!$E$17,     IF(('Funções Transações'!N124&lt;'Indices PF'!$F$18), 'Indices PF'!$F$17, 'Indices PF'!$G$17))))),   IF(M124="EO", IF((O124&lt;='Indices PF'!$D$23),   IF(('Funções Transações'!N124&lt;'Indices PF'!$E$26), 'Indices PF'!$E$23,   IF(('Funções Transações'!N124&lt;'Indices PF'!$F$26), 'Indices PF'!$F$23, 'Indices PF'!$G$23)),    IF((O124&lt;='Indices PF'!$D$24),    IF(('Funções Transações'!N124&lt;'Indices PF'!$E$26), 'Indices PF'!$E$24,    IF(('Funções Transações'!N124&lt;'Indices PF'!$F$26), 'Indices PF'!$F$24, 'Indices PF'!$G$24)),     IF((O124&gt;='Indices PF'!$D$25),     IF(('Funções Transações'!N124&lt;'Indices PF'!$E$26), 'Indices PF'!$E$25,     IF(('Funções Transações'!N124&lt;'Indices PF'!$F$26), 'Indices PF'!$F$25, 'Indices PF'!$G$25)))))))))</f>
        <v/>
      </c>
      <c r="T124" s="228" t="str">
        <f aca="false">IF(OR(ISBLANK(N124),ISBLANK(O124)),"",  IF(M124="EI", IF((O124&lt;='Indices PF'!$D$7),   IF(('Funções Transações'!N124&lt;'Indices PF'!$E$10), N124*'Indices PF'!$J$7,   IF(('Funções Transações'!N124&lt;'Indices PF'!$F$10), N124*'Indices PF'!$K$7, N124*'Indices PF'!$L$7)),    IF((O124&lt;='Indices PF'!$D$8),    IF(('Funções Transações'!N124&lt;'Indices PF'!$E$10), N124*'Indices PF'!$J$8,    IF(('Funções Transações'!N124&lt;'Indices PF'!$F$10), N124*'Indices PF'!$K$8, N124*'Indices PF'!$L$8)),     IF((O124&gt;='Indices PF'!$D$9),     IF(('Funções Transações'!N124&lt;'Indices PF'!$E$10), N124*'Indices PF'!$J$9,     IF(('Funções Transações'!N124&lt;'Indices PF'!$F$10), N124*'Indices PF'!$K$9, N124*'Indices PF'!$L$9))))),   IF(M124="EQ", IF((O124&lt;='Indices PF'!$D$15),   IF(('Funções Transações'!N124&lt;'Indices PF'!$E$18), N124*'Indices PF'!$J$15,   IF(('Funções Transações'!N124&lt;'Indices PF'!$F$18), N124*'Indices PF'!$K$15, N124*'Indices PF'!$L$15)),    IF((O124&lt;='Indices PF'!$D$16),    IF(('Funções Transações'!N124&lt;'Indices PF'!$E$18), N124*'Indices PF'!$J$16,    IF(('Funções Transações'!N124&lt;'Indices PF'!$F$18), N124*'Indices PF'!$K$16, N124*'Indices PF'!$L$16)),     IF((O124&gt;='Indices PF'!$D$17),     IF(('Funções Transações'!N124&lt;'Indices PF'!$E$18), N124*'Indices PF'!$J$17,     IF(('Funções Transações'!N124&lt;'Indices PF'!$F$18), N124*'Indices PF'!$K$17, N124*'Indices PF'!$L$17))))),   IF(M124="EO", IF((O124&lt;='Indices PF'!$D$23),   IF(('Funções Transações'!N124&lt;'Indices PF'!$E$26), N124*'Indices PF'!$J$23,   IF(('Funções Transações'!N124&lt;'Indices PF'!$F$26), N124*'Indices PF'!$K$23, N124*'Indices PF'!$L$23)),    IF((O124&lt;='Indices PF'!$D$24),    IF(('Funções Transações'!N124&lt;'Indices PF'!$E$26), N124*'Indices PF'!$J$24,    IF(('Funções Transações'!N124&lt;'Indices PF'!$F$26), N124*'Indices PF'!$K$24, N124*'Indices PF'!$L$24)),     IF((O124&gt;='Indices PF'!$D$25),     IF(('Funções Transações'!N124&lt;'Indices PF'!$E$26), N124*'Indices PF'!$J$25,     IF(('Funções Transações'!N124&lt;'Indices PF'!$F$26), N124*'Indices PF'!$K$25, N124*'Indices PF'!$L$25)))))))))</f>
        <v/>
      </c>
      <c r="U124" s="229" t="str">
        <f aca="false">IF(OR(ISBLANK(P124),ISBLANK(Q124)),"",  IF((Q124&lt;='Indices PF'!$D$47),   IF(('Funções Transações'!P124&lt;'Indices PF'!$E$50), P124*'Indices PF'!$J$47,   IF(('Funções Transações'!P124&lt;'Indices PF'!$F$50), P124*'Indices PF'!$K$47, P124*'Indices PF'!$L$47)),    IF((Q124&lt;='Indices PF'!$D$48),    IF(('Funções Transações'!P124&lt;'Indices PF'!$E$50), P124*'Indices PF'!$J$48,    IF(('Funções Transações'!P124&lt;'Indices PF'!$F$50), P124*'Indices PF'!$K$48, P124*'Indices PF'!$L$48)),     IF((Q124&gt;='Indices PF'!$D$49),     IF(('Funções Transações'!P124&lt;'Indices PF'!$E$50), P124*'Indices PF'!$J$49,     IF(('Funções Transações'!P124&lt;'Indices PF'!$F$50), P124*'Indices PF'!$K$49, P124*'Indices PF'!$L$49))))))</f>
        <v/>
      </c>
      <c r="V124" s="131"/>
      <c r="W124" s="131"/>
      <c r="X124" s="131"/>
      <c r="Y124" s="121"/>
      <c r="Z124" s="121"/>
      <c r="AA124" s="122"/>
      <c r="AB124" s="255" t="str">
        <f aca="false">IF(ISBLANK(AA124),"",IF(Z124="YES",(AA124*(SUM(T124:U124))/100),""))</f>
        <v/>
      </c>
      <c r="AC124" s="126"/>
      <c r="AD124" s="126"/>
      <c r="AE124" s="92"/>
      <c r="AF124" s="126"/>
      <c r="AG124" s="126"/>
    </row>
    <row r="125" customFormat="false" ht="24.3" hidden="false" customHeight="true" outlineLevel="0" collapsed="false">
      <c r="A125" s="87"/>
      <c r="B125" s="111"/>
      <c r="C125" s="178"/>
      <c r="D125" s="129"/>
      <c r="E125" s="129"/>
      <c r="F125" s="129"/>
      <c r="G125" s="129"/>
      <c r="H125" s="88"/>
      <c r="I125" s="150" t="str">
        <f aca="false">IF(AND(ISTEXT(K125),ISTEXT(L125)),"",SUM(K125:L125)*'Indices PF'!$E$54)</f>
        <v/>
      </c>
      <c r="J125" s="227" t="str">
        <f aca="false">IF(OR(ISBLANK(E125),ISBLANK(F125)),"",  IF(D125="EI", IF((F125&lt;='Indices PF'!$D$7),   IF(('Funções Transações'!E125&lt;'Indices PF'!$E$10), 'Indices PF'!$E$7,   IF(('Funções Transações'!E125&lt;'Indices PF'!$F$10), 'Indices PF'!$F$7, 'Indices PF'!$G$7)),    IF((F125&lt;='Indices PF'!$D$8),    IF(('Funções Transações'!E125&lt;'Indices PF'!$E$10), 'Indices PF'!$E$8,    IF(('Funções Transações'!E125&lt;'Indices PF'!$F$10), 'Indices PF'!$F$8, 'Indices PF'!$G$8)),     IF((F125&gt;='Indices PF'!$D$9),     IF(('Funções Transações'!E125&lt;'Indices PF'!$E$10), 'Indices PF'!$E$9,     IF(('Funções Transações'!E125&lt;'Indices PF'!$F$10), 'Indices PF'!$F$9, 'Indices PF'!$G$9))))),   IF(D125="EQ", IF((F125&lt;='Indices PF'!$D$15),   IF(('Funções Transações'!E125&lt;'Indices PF'!$E$18), 'Indices PF'!$E$15,   IF(('Funções Transações'!E125&lt;'Indices PF'!$F$18), 'Indices PF'!$F$15, 'Indices PF'!$G$15)),    IF((F125&lt;='Indices PF'!$D$16),    IF(('Funções Transações'!E125&lt;'Indices PF'!$E$18), 'Indices PF'!$E$16,    IF(('Funções Transações'!E125&lt;'Indices PF'!$F$18), 'Indices PF'!$F$16, 'Indices PF'!$G$16)),     IF((F125&gt;='Indices PF'!$D$17),     IF(('Funções Transações'!E125&lt;'Indices PF'!$E$18), 'Indices PF'!$E$16,     IF(('Funções Transações'!E125&lt;'Indices PF'!$F$18), 'Indices PF'!$F$16, 'Indices PF'!$G$16))))),   IF(D125="EO", IF((F125&lt;='Indices PF'!$D$23),   IF(('Funções Transações'!E125&lt;'Indices PF'!$E$26), 'Indices PF'!$E$23,   IF(('Funções Transações'!E125&lt;'Indices PF'!$F$26), 'Indices PF'!$F$23, 'Indices PF'!$G$23)),    IF((F125&lt;='Indices PF'!$D$24),    IF(('Funções Transações'!E125&lt;'Indices PF'!$E$26), 'Indices PF'!$E$24,    IF(('Funções Transações'!E125&lt;'Indices PF'!$F$26), 'Indices PF'!$F$24, 'Indices PF'!$G$24)),     IF((F125&gt;='Indices PF'!$D$25),     IF(('Funções Transações'!E125&lt;'Indices PF'!$E$26), 'Indices PF'!$E$25,     IF(('Funções Transações'!E125&lt;'Indices PF'!$F$26), 'Indices PF'!$F$25, 'Indices PF'!$G$25)))))))))</f>
        <v/>
      </c>
      <c r="K125" s="120" t="str">
        <f aca="false">IF(OR(ISBLANK(E125),ISBLANK(F125)),"",  IF(D125="EI", IF((F125&lt;='Indices PF'!$D$7),   IF(('Funções Transações'!E125&lt;'Indices PF'!$E$10), E125*'Indices PF'!$J$7,   IF(('Funções Transações'!E125&lt;'Indices PF'!$F$10), E125*'Indices PF'!$K$7, E125*'Indices PF'!$L$7)),    IF((F125&lt;='Indices PF'!$D$8),    IF(('Funções Transações'!E125&lt;'Indices PF'!$E$10), E125*'Indices PF'!$J$8,    IF(('Funções Transações'!E125&lt;'Indices PF'!$F$10), E125*'Indices PF'!$K$8, E125*'Indices PF'!$L$8)),     IF((F125&gt;='Indices PF'!$D$9),     IF(('Funções Transações'!E125&lt;'Indices PF'!$E$10), E125*'Indices PF'!$J$9,     IF(('Funções Transações'!E125&lt;'Indices PF'!$F$10), E125*'Indices PF'!$K$9, E125*'Indices PF'!$L$9))))),   IF(D125="EQ", IF((F125&lt;='Indices PF'!$D$15),   IF(('Funções Transações'!E125&lt;'Indices PF'!$E$18), E125*'Indices PF'!$J$15,   IF(('Funções Transações'!E125&lt;'Indices PF'!$F$18), E125*'Indices PF'!$K$15, E125*'Indices PF'!$L$15)),    IF((F125&lt;='Indices PF'!$D$16),    IF(('Funções Transações'!E125&lt;'Indices PF'!$E$18), E125*'Indices PF'!$J$16,    IF(('Funções Transações'!E125&lt;'Indices PF'!$F$18), E125*'Indices PF'!$K$16, E125*'Indices PF'!$L$16)),     IF((F125&gt;='Indices PF'!$D$17),     IF(('Funções Transações'!E125&lt;'Indices PF'!$E$18), E125*'Indices PF'!$J$16,     IF(('Funções Transações'!E125&lt;'Indices PF'!$F$18), E125*'Indices PF'!$K$16, E125*'Indices PF'!$L$16))))),   IF(D125="EO", IF((F125&lt;='Indices PF'!$D$23),   IF(('Funções Transações'!E125&lt;'Indices PF'!$E$26), E125*'Indices PF'!$J$23,   IF(('Funções Transações'!E125&lt;'Indices PF'!$F$26), E125*'Indices PF'!$K$23, E125*'Indices PF'!$L$23)),    IF((F125&lt;='Indices PF'!$D$24),    IF(('Funções Transações'!E125&lt;'Indices PF'!$E$26), E125*'Indices PF'!$J$24,    IF(('Funções Transações'!E125&lt;'Indices PF'!$F$26), E125*'Indices PF'!$K$24, E125*'Indices PF'!$L$24)),     IF((F125&gt;='Indices PF'!$D$25),     IF(('Funções Transações'!E125&lt;'Indices PF'!$E$26), E125*'Indices PF'!$J$25,     IF(('Funções Transações'!E125&lt;'Indices PF'!$F$26), E125*'Indices PF'!$K$25, E125*'Indices PF'!$L$25)))))))))</f>
        <v/>
      </c>
      <c r="L125" s="253" t="str">
        <f aca="false">IF(OR(ISBLANK(G125),ISBLANK(H125)),"",  IF((H125&lt;='Indices PF'!$D$47),   IF(('Funções Transações'!G125&lt;'Indices PF'!$E$50), G125*'Indices PF'!$J$47,   IF(('Funções Transações'!G125&lt;'Indices PF'!$F$50), G125*'Indices PF'!$K$47, G125*'Indices PF'!$L$47)),    IF((H125&lt;='Indices PF'!$D$48),    IF(('Funções Transações'!G125&lt;'Indices PF'!$E$50), G125*'Indices PF'!$J$48,    IF(('Funções Transações'!G125&lt;'Indices PF'!$F$50), G125*'Indices PF'!$K$48, G125*'Indices PF'!$L$48)),     IF((H125&gt;='Indices PF'!$D$49),     IF(('Funções Transações'!G125&lt;'Indices PF'!$E$50), G125*'Indices PF'!$J$49,     IF(('Funções Transações'!G125&lt;'Indices PF'!$F$50), G125*'Indices PF'!$K$49, G125*'Indices PF'!$L$49))))))</f>
        <v/>
      </c>
      <c r="M125" s="88"/>
      <c r="N125" s="129"/>
      <c r="O125" s="129"/>
      <c r="P125" s="129"/>
      <c r="Q125" s="88"/>
      <c r="R125" s="150" t="str">
        <f aca="false">IF(AND(ISTEXT(T125),ISTEXT(U125)),"",SUM(T125:U125)*'Indices PF'!$E$54)</f>
        <v/>
      </c>
      <c r="S125" s="227" t="str">
        <f aca="false">IF(OR(ISBLANK(N125),ISBLANK(O125)),"",  IF(M125="EI", IF((O125&lt;='Indices PF'!$D$7),   IF(('Funções Transações'!N125&lt;'Indices PF'!$E$10), 'Indices PF'!$E$7,   IF(('Funções Transações'!N125&lt;'Indices PF'!$F$10), 'Indices PF'!$F$7, 'Indices PF'!$G$7)),    IF((O125&lt;='Indices PF'!$D$8),    IF(('Funções Transações'!N125&lt;'Indices PF'!$E$10), 'Indices PF'!$E$8,    IF(('Funções Transações'!N125&lt;'Indices PF'!$F$10), 'Indices PF'!$F$8, 'Indices PF'!$G$8)),     IF((O125&gt;='Indices PF'!$D$9),     IF(('Funções Transações'!N125&lt;'Indices PF'!$E$10), 'Indices PF'!$E$9,     IF(('Funções Transações'!N125&lt;'Indices PF'!$F$10), 'Indices PF'!$F$9, 'Indices PF'!$G$9))))),   IF(M125="EQ", IF((O125&lt;='Indices PF'!$D$15),   IF(('Funções Transações'!N125&lt;'Indices PF'!$E$18), 'Indices PF'!$E$15,   IF(('Funções Transações'!N125&lt;'Indices PF'!$F$18), 'Indices PF'!$F$15, 'Indices PF'!$G$15)),    IF((O125&lt;='Indices PF'!$D$16),    IF(('Funções Transações'!N125&lt;'Indices PF'!$E$18), 'Indices PF'!$E$16,    IF(('Funções Transações'!N125&lt;'Indices PF'!$F$18), 'Indices PF'!$F$16, 'Indices PF'!$G$16)),     IF((O125&gt;='Indices PF'!$D$17),     IF(('Funções Transações'!N125&lt;'Indices PF'!$E$18), 'Indices PF'!$E$17,     IF(('Funções Transações'!N125&lt;'Indices PF'!$F$18), 'Indices PF'!$F$17, 'Indices PF'!$G$17))))),   IF(M125="EO", IF((O125&lt;='Indices PF'!$D$23),   IF(('Funções Transações'!N125&lt;'Indices PF'!$E$26), 'Indices PF'!$E$23,   IF(('Funções Transações'!N125&lt;'Indices PF'!$F$26), 'Indices PF'!$F$23, 'Indices PF'!$G$23)),    IF((O125&lt;='Indices PF'!$D$24),    IF(('Funções Transações'!N125&lt;'Indices PF'!$E$26), 'Indices PF'!$E$24,    IF(('Funções Transações'!N125&lt;'Indices PF'!$F$26), 'Indices PF'!$F$24, 'Indices PF'!$G$24)),     IF((O125&gt;='Indices PF'!$D$25),     IF(('Funções Transações'!N125&lt;'Indices PF'!$E$26), 'Indices PF'!$E$25,     IF(('Funções Transações'!N125&lt;'Indices PF'!$F$26), 'Indices PF'!$F$25, 'Indices PF'!$G$25)))))))))</f>
        <v/>
      </c>
      <c r="T125" s="228" t="str">
        <f aca="false">IF(OR(ISBLANK(N125),ISBLANK(O125)),"",  IF(M125="EI", IF((O125&lt;='Indices PF'!$D$7),   IF(('Funções Transações'!N125&lt;'Indices PF'!$E$10), N125*'Indices PF'!$J$7,   IF(('Funções Transações'!N125&lt;'Indices PF'!$F$10), N125*'Indices PF'!$K$7, N125*'Indices PF'!$L$7)),    IF((O125&lt;='Indices PF'!$D$8),    IF(('Funções Transações'!N125&lt;'Indices PF'!$E$10), N125*'Indices PF'!$J$8,    IF(('Funções Transações'!N125&lt;'Indices PF'!$F$10), N125*'Indices PF'!$K$8, N125*'Indices PF'!$L$8)),     IF((O125&gt;='Indices PF'!$D$9),     IF(('Funções Transações'!N125&lt;'Indices PF'!$E$10), N125*'Indices PF'!$J$9,     IF(('Funções Transações'!N125&lt;'Indices PF'!$F$10), N125*'Indices PF'!$K$9, N125*'Indices PF'!$L$9))))),   IF(M125="EQ", IF((O125&lt;='Indices PF'!$D$15),   IF(('Funções Transações'!N125&lt;'Indices PF'!$E$18), N125*'Indices PF'!$J$15,   IF(('Funções Transações'!N125&lt;'Indices PF'!$F$18), N125*'Indices PF'!$K$15, N125*'Indices PF'!$L$15)),    IF((O125&lt;='Indices PF'!$D$16),    IF(('Funções Transações'!N125&lt;'Indices PF'!$E$18), N125*'Indices PF'!$J$16,    IF(('Funções Transações'!N125&lt;'Indices PF'!$F$18), N125*'Indices PF'!$K$16, N125*'Indices PF'!$L$16)),     IF((O125&gt;='Indices PF'!$D$17),     IF(('Funções Transações'!N125&lt;'Indices PF'!$E$18), N125*'Indices PF'!$J$17,     IF(('Funções Transações'!N125&lt;'Indices PF'!$F$18), N125*'Indices PF'!$K$17, N125*'Indices PF'!$L$17))))),   IF(M125="EO", IF((O125&lt;='Indices PF'!$D$23),   IF(('Funções Transações'!N125&lt;'Indices PF'!$E$26), N125*'Indices PF'!$J$23,   IF(('Funções Transações'!N125&lt;'Indices PF'!$F$26), N125*'Indices PF'!$K$23, N125*'Indices PF'!$L$23)),    IF((O125&lt;='Indices PF'!$D$24),    IF(('Funções Transações'!N125&lt;'Indices PF'!$E$26), N125*'Indices PF'!$J$24,    IF(('Funções Transações'!N125&lt;'Indices PF'!$F$26), N125*'Indices PF'!$K$24, N125*'Indices PF'!$L$24)),     IF((O125&gt;='Indices PF'!$D$25),     IF(('Funções Transações'!N125&lt;'Indices PF'!$E$26), N125*'Indices PF'!$J$25,     IF(('Funções Transações'!N125&lt;'Indices PF'!$F$26), N125*'Indices PF'!$K$25, N125*'Indices PF'!$L$25)))))))))</f>
        <v/>
      </c>
      <c r="U125" s="229" t="str">
        <f aca="false">IF(OR(ISBLANK(P125),ISBLANK(Q125)),"",  IF((Q125&lt;='Indices PF'!$D$47),   IF(('Funções Transações'!P125&lt;'Indices PF'!$E$50), P125*'Indices PF'!$J$47,   IF(('Funções Transações'!P125&lt;'Indices PF'!$F$50), P125*'Indices PF'!$K$47, P125*'Indices PF'!$L$47)),    IF((Q125&lt;='Indices PF'!$D$48),    IF(('Funções Transações'!P125&lt;'Indices PF'!$E$50), P125*'Indices PF'!$J$48,    IF(('Funções Transações'!P125&lt;'Indices PF'!$F$50), P125*'Indices PF'!$K$48, P125*'Indices PF'!$L$48)),     IF((Q125&gt;='Indices PF'!$D$49),     IF(('Funções Transações'!P125&lt;'Indices PF'!$E$50), P125*'Indices PF'!$J$49,     IF(('Funções Transações'!P125&lt;'Indices PF'!$F$50), P125*'Indices PF'!$K$49, P125*'Indices PF'!$L$49))))))</f>
        <v/>
      </c>
      <c r="V125" s="131"/>
      <c r="W125" s="131"/>
      <c r="X125" s="131"/>
      <c r="Y125" s="121"/>
      <c r="Z125" s="121"/>
      <c r="AA125" s="122"/>
      <c r="AB125" s="255" t="str">
        <f aca="false">IF(ISBLANK(AA125),"",IF(Z125="YES",(AA125*(SUM(T125:U125))/100),""))</f>
        <v/>
      </c>
      <c r="AC125" s="126"/>
      <c r="AD125" s="126"/>
      <c r="AE125" s="126"/>
      <c r="AF125" s="126"/>
      <c r="AG125" s="126"/>
    </row>
    <row r="126" customFormat="false" ht="24.3" hidden="false" customHeight="true" outlineLevel="0" collapsed="false">
      <c r="A126" s="87"/>
      <c r="B126" s="111"/>
      <c r="C126" s="178"/>
      <c r="D126" s="129"/>
      <c r="E126" s="129"/>
      <c r="F126" s="129"/>
      <c r="G126" s="129"/>
      <c r="H126" s="88"/>
      <c r="I126" s="150" t="str">
        <f aca="false">IF(AND(ISTEXT(K126),ISTEXT(L126)),"",SUM(K126:L126)*'Indices PF'!$E$54)</f>
        <v/>
      </c>
      <c r="J126" s="227" t="str">
        <f aca="false">IF(OR(ISBLANK(E126),ISBLANK(F126)),"",  IF(D126="EI", IF((F126&lt;='Indices PF'!$D$7),   IF(('Funções Transações'!E126&lt;'Indices PF'!$E$10), 'Indices PF'!$E$7,   IF(('Funções Transações'!E126&lt;'Indices PF'!$F$10), 'Indices PF'!$F$7, 'Indices PF'!$G$7)),    IF((F126&lt;='Indices PF'!$D$8),    IF(('Funções Transações'!E126&lt;'Indices PF'!$E$10), 'Indices PF'!$E$8,    IF(('Funções Transações'!E126&lt;'Indices PF'!$F$10), 'Indices PF'!$F$8, 'Indices PF'!$G$8)),     IF((F126&gt;='Indices PF'!$D$9),     IF(('Funções Transações'!E126&lt;'Indices PF'!$E$10), 'Indices PF'!$E$9,     IF(('Funções Transações'!E126&lt;'Indices PF'!$F$10), 'Indices PF'!$F$9, 'Indices PF'!$G$9))))),   IF(D126="EQ", IF((F126&lt;='Indices PF'!$D$15),   IF(('Funções Transações'!E126&lt;'Indices PF'!$E$18), 'Indices PF'!$E$15,   IF(('Funções Transações'!E126&lt;'Indices PF'!$F$18), 'Indices PF'!$F$15, 'Indices PF'!$G$15)),    IF((F126&lt;='Indices PF'!$D$16),    IF(('Funções Transações'!E126&lt;'Indices PF'!$E$18), 'Indices PF'!$E$16,    IF(('Funções Transações'!E126&lt;'Indices PF'!$F$18), 'Indices PF'!$F$16, 'Indices PF'!$G$16)),     IF((F126&gt;='Indices PF'!$D$17),     IF(('Funções Transações'!E126&lt;'Indices PF'!$E$18), 'Indices PF'!$E$16,     IF(('Funções Transações'!E126&lt;'Indices PF'!$F$18), 'Indices PF'!$F$16, 'Indices PF'!$G$16))))),   IF(D126="EO", IF((F126&lt;='Indices PF'!$D$23),   IF(('Funções Transações'!E126&lt;'Indices PF'!$E$26), 'Indices PF'!$E$23,   IF(('Funções Transações'!E126&lt;'Indices PF'!$F$26), 'Indices PF'!$F$23, 'Indices PF'!$G$23)),    IF((F126&lt;='Indices PF'!$D$24),    IF(('Funções Transações'!E126&lt;'Indices PF'!$E$26), 'Indices PF'!$E$24,    IF(('Funções Transações'!E126&lt;'Indices PF'!$F$26), 'Indices PF'!$F$24, 'Indices PF'!$G$24)),     IF((F126&gt;='Indices PF'!$D$25),     IF(('Funções Transações'!E126&lt;'Indices PF'!$E$26), 'Indices PF'!$E$25,     IF(('Funções Transações'!E126&lt;'Indices PF'!$F$26), 'Indices PF'!$F$25, 'Indices PF'!$G$25)))))))))</f>
        <v/>
      </c>
      <c r="K126" s="120" t="str">
        <f aca="false">IF(OR(ISBLANK(E126),ISBLANK(F126)),"",  IF(D126="EI", IF((F126&lt;='Indices PF'!$D$7),   IF(('Funções Transações'!E126&lt;'Indices PF'!$E$10), E126*'Indices PF'!$J$7,   IF(('Funções Transações'!E126&lt;'Indices PF'!$F$10), E126*'Indices PF'!$K$7, E126*'Indices PF'!$L$7)),    IF((F126&lt;='Indices PF'!$D$8),    IF(('Funções Transações'!E126&lt;'Indices PF'!$E$10), E126*'Indices PF'!$J$8,    IF(('Funções Transações'!E126&lt;'Indices PF'!$F$10), E126*'Indices PF'!$K$8, E126*'Indices PF'!$L$8)),     IF((F126&gt;='Indices PF'!$D$9),     IF(('Funções Transações'!E126&lt;'Indices PF'!$E$10), E126*'Indices PF'!$J$9,     IF(('Funções Transações'!E126&lt;'Indices PF'!$F$10), E126*'Indices PF'!$K$9, E126*'Indices PF'!$L$9))))),   IF(D126="EQ", IF((F126&lt;='Indices PF'!$D$15),   IF(('Funções Transações'!E126&lt;'Indices PF'!$E$18), E126*'Indices PF'!$J$15,   IF(('Funções Transações'!E126&lt;'Indices PF'!$F$18), E126*'Indices PF'!$K$15, E126*'Indices PF'!$L$15)),    IF((F126&lt;='Indices PF'!$D$16),    IF(('Funções Transações'!E126&lt;'Indices PF'!$E$18), E126*'Indices PF'!$J$16,    IF(('Funções Transações'!E126&lt;'Indices PF'!$F$18), E126*'Indices PF'!$K$16, E126*'Indices PF'!$L$16)),     IF((F126&gt;='Indices PF'!$D$17),     IF(('Funções Transações'!E126&lt;'Indices PF'!$E$18), E126*'Indices PF'!$J$16,     IF(('Funções Transações'!E126&lt;'Indices PF'!$F$18), E126*'Indices PF'!$K$16, E126*'Indices PF'!$L$16))))),   IF(D126="EO", IF((F126&lt;='Indices PF'!$D$23),   IF(('Funções Transações'!E126&lt;'Indices PF'!$E$26), E126*'Indices PF'!$J$23,   IF(('Funções Transações'!E126&lt;'Indices PF'!$F$26), E126*'Indices PF'!$K$23, E126*'Indices PF'!$L$23)),    IF((F126&lt;='Indices PF'!$D$24),    IF(('Funções Transações'!E126&lt;'Indices PF'!$E$26), E126*'Indices PF'!$J$24,    IF(('Funções Transações'!E126&lt;'Indices PF'!$F$26), E126*'Indices PF'!$K$24, E126*'Indices PF'!$L$24)),     IF((F126&gt;='Indices PF'!$D$25),     IF(('Funções Transações'!E126&lt;'Indices PF'!$E$26), E126*'Indices PF'!$J$25,     IF(('Funções Transações'!E126&lt;'Indices PF'!$F$26), E126*'Indices PF'!$K$25, E126*'Indices PF'!$L$25)))))))))</f>
        <v/>
      </c>
      <c r="L126" s="253" t="str">
        <f aca="false">IF(OR(ISBLANK(G126),ISBLANK(H126)),"",  IF((H126&lt;='Indices PF'!$D$47),   IF(('Funções Transações'!G126&lt;'Indices PF'!$E$50), G126*'Indices PF'!$J$47,   IF(('Funções Transações'!G126&lt;'Indices PF'!$F$50), G126*'Indices PF'!$K$47, G126*'Indices PF'!$L$47)),    IF((H126&lt;='Indices PF'!$D$48),    IF(('Funções Transações'!G126&lt;'Indices PF'!$E$50), G126*'Indices PF'!$J$48,    IF(('Funções Transações'!G126&lt;'Indices PF'!$F$50), G126*'Indices PF'!$K$48, G126*'Indices PF'!$L$48)),     IF((H126&gt;='Indices PF'!$D$49),     IF(('Funções Transações'!G126&lt;'Indices PF'!$E$50), G126*'Indices PF'!$J$49,     IF(('Funções Transações'!G126&lt;'Indices PF'!$F$50), G126*'Indices PF'!$K$49, G126*'Indices PF'!$L$49))))))</f>
        <v/>
      </c>
      <c r="M126" s="88"/>
      <c r="N126" s="129"/>
      <c r="O126" s="129"/>
      <c r="P126" s="129"/>
      <c r="Q126" s="88"/>
      <c r="R126" s="150" t="str">
        <f aca="false">IF(AND(ISTEXT(T126),ISTEXT(U126)),"",SUM(T126:U126)*'Indices PF'!$E$54)</f>
        <v/>
      </c>
      <c r="S126" s="227" t="str">
        <f aca="false">IF(OR(ISBLANK(N126),ISBLANK(O126)),"",  IF(M126="EI", IF((O126&lt;='Indices PF'!$D$7),   IF(('Funções Transações'!N126&lt;'Indices PF'!$E$10), 'Indices PF'!$E$7,   IF(('Funções Transações'!N126&lt;'Indices PF'!$F$10), 'Indices PF'!$F$7, 'Indices PF'!$G$7)),    IF((O126&lt;='Indices PF'!$D$8),    IF(('Funções Transações'!N126&lt;'Indices PF'!$E$10), 'Indices PF'!$E$8,    IF(('Funções Transações'!N126&lt;'Indices PF'!$F$10), 'Indices PF'!$F$8, 'Indices PF'!$G$8)),     IF((O126&gt;='Indices PF'!$D$9),     IF(('Funções Transações'!N126&lt;'Indices PF'!$E$10), 'Indices PF'!$E$9,     IF(('Funções Transações'!N126&lt;'Indices PF'!$F$10), 'Indices PF'!$F$9, 'Indices PF'!$G$9))))),   IF(M126="EQ", IF((O126&lt;='Indices PF'!$D$15),   IF(('Funções Transações'!N126&lt;'Indices PF'!$E$18), 'Indices PF'!$E$15,   IF(('Funções Transações'!N126&lt;'Indices PF'!$F$18), 'Indices PF'!$F$15, 'Indices PF'!$G$15)),    IF((O126&lt;='Indices PF'!$D$16),    IF(('Funções Transações'!N126&lt;'Indices PF'!$E$18), 'Indices PF'!$E$16,    IF(('Funções Transações'!N126&lt;'Indices PF'!$F$18), 'Indices PF'!$F$16, 'Indices PF'!$G$16)),     IF((O126&gt;='Indices PF'!$D$17),     IF(('Funções Transações'!N126&lt;'Indices PF'!$E$18), 'Indices PF'!$E$17,     IF(('Funções Transações'!N126&lt;'Indices PF'!$F$18), 'Indices PF'!$F$17, 'Indices PF'!$G$17))))),   IF(M126="EO", IF((O126&lt;='Indices PF'!$D$23),   IF(('Funções Transações'!N126&lt;'Indices PF'!$E$26), 'Indices PF'!$E$23,   IF(('Funções Transações'!N126&lt;'Indices PF'!$F$26), 'Indices PF'!$F$23, 'Indices PF'!$G$23)),    IF((O126&lt;='Indices PF'!$D$24),    IF(('Funções Transações'!N126&lt;'Indices PF'!$E$26), 'Indices PF'!$E$24,    IF(('Funções Transações'!N126&lt;'Indices PF'!$F$26), 'Indices PF'!$F$24, 'Indices PF'!$G$24)),     IF((O126&gt;='Indices PF'!$D$25),     IF(('Funções Transações'!N126&lt;'Indices PF'!$E$26), 'Indices PF'!$E$25,     IF(('Funções Transações'!N126&lt;'Indices PF'!$F$26), 'Indices PF'!$F$25, 'Indices PF'!$G$25)))))))))</f>
        <v/>
      </c>
      <c r="T126" s="228" t="str">
        <f aca="false">IF(OR(ISBLANK(N126),ISBLANK(O126)),"",  IF(M126="EI", IF((O126&lt;='Indices PF'!$D$7),   IF(('Funções Transações'!N126&lt;'Indices PF'!$E$10), N126*'Indices PF'!$J$7,   IF(('Funções Transações'!N126&lt;'Indices PF'!$F$10), N126*'Indices PF'!$K$7, N126*'Indices PF'!$L$7)),    IF((O126&lt;='Indices PF'!$D$8),    IF(('Funções Transações'!N126&lt;'Indices PF'!$E$10), N126*'Indices PF'!$J$8,    IF(('Funções Transações'!N126&lt;'Indices PF'!$F$10), N126*'Indices PF'!$K$8, N126*'Indices PF'!$L$8)),     IF((O126&gt;='Indices PF'!$D$9),     IF(('Funções Transações'!N126&lt;'Indices PF'!$E$10), N126*'Indices PF'!$J$9,     IF(('Funções Transações'!N126&lt;'Indices PF'!$F$10), N126*'Indices PF'!$K$9, N126*'Indices PF'!$L$9))))),   IF(M126="EQ", IF((O126&lt;='Indices PF'!$D$15),   IF(('Funções Transações'!N126&lt;'Indices PF'!$E$18), N126*'Indices PF'!$J$15,   IF(('Funções Transações'!N126&lt;'Indices PF'!$F$18), N126*'Indices PF'!$K$15, N126*'Indices PF'!$L$15)),    IF((O126&lt;='Indices PF'!$D$16),    IF(('Funções Transações'!N126&lt;'Indices PF'!$E$18), N126*'Indices PF'!$J$16,    IF(('Funções Transações'!N126&lt;'Indices PF'!$F$18), N126*'Indices PF'!$K$16, N126*'Indices PF'!$L$16)),     IF((O126&gt;='Indices PF'!$D$17),     IF(('Funções Transações'!N126&lt;'Indices PF'!$E$18), N126*'Indices PF'!$J$17,     IF(('Funções Transações'!N126&lt;'Indices PF'!$F$18), N126*'Indices PF'!$K$17, N126*'Indices PF'!$L$17))))),   IF(M126="EO", IF((O126&lt;='Indices PF'!$D$23),   IF(('Funções Transações'!N126&lt;'Indices PF'!$E$26), N126*'Indices PF'!$J$23,   IF(('Funções Transações'!N126&lt;'Indices PF'!$F$26), N126*'Indices PF'!$K$23, N126*'Indices PF'!$L$23)),    IF((O126&lt;='Indices PF'!$D$24),    IF(('Funções Transações'!N126&lt;'Indices PF'!$E$26), N126*'Indices PF'!$J$24,    IF(('Funções Transações'!N126&lt;'Indices PF'!$F$26), N126*'Indices PF'!$K$24, N126*'Indices PF'!$L$24)),     IF((O126&gt;='Indices PF'!$D$25),     IF(('Funções Transações'!N126&lt;'Indices PF'!$E$26), N126*'Indices PF'!$J$25,     IF(('Funções Transações'!N126&lt;'Indices PF'!$F$26), N126*'Indices PF'!$K$25, N126*'Indices PF'!$L$25)))))))))</f>
        <v/>
      </c>
      <c r="U126" s="229" t="str">
        <f aca="false">IF(OR(ISBLANK(P126),ISBLANK(Q126)),"",  IF((Q126&lt;='Indices PF'!$D$47),   IF(('Funções Transações'!P126&lt;'Indices PF'!$E$50), P126*'Indices PF'!$J$47,   IF(('Funções Transações'!P126&lt;'Indices PF'!$F$50), P126*'Indices PF'!$K$47, P126*'Indices PF'!$L$47)),    IF((Q126&lt;='Indices PF'!$D$48),    IF(('Funções Transações'!P126&lt;'Indices PF'!$E$50), P126*'Indices PF'!$J$48,    IF(('Funções Transações'!P126&lt;'Indices PF'!$F$50), P126*'Indices PF'!$K$48, P126*'Indices PF'!$L$48)),     IF((Q126&gt;='Indices PF'!$D$49),     IF(('Funções Transações'!P126&lt;'Indices PF'!$E$50), P126*'Indices PF'!$J$49,     IF(('Funções Transações'!P126&lt;'Indices PF'!$F$50), P126*'Indices PF'!$K$49, P126*'Indices PF'!$L$49))))))</f>
        <v/>
      </c>
      <c r="V126" s="131"/>
      <c r="W126" s="131"/>
      <c r="X126" s="131"/>
      <c r="Y126" s="121"/>
      <c r="Z126" s="121"/>
      <c r="AA126" s="122"/>
      <c r="AB126" s="255" t="str">
        <f aca="false">IF(ISBLANK(AA126),"",IF(Z126="YES",(AA126*(SUM(T126:U126))/100),""))</f>
        <v/>
      </c>
      <c r="AC126" s="126"/>
      <c r="AD126" s="126"/>
      <c r="AE126" s="126"/>
      <c r="AF126" s="126"/>
      <c r="AG126" s="126"/>
    </row>
    <row r="127" customFormat="false" ht="24.3" hidden="false" customHeight="true" outlineLevel="0" collapsed="false">
      <c r="A127" s="87"/>
      <c r="B127" s="111"/>
      <c r="C127" s="178"/>
      <c r="D127" s="129"/>
      <c r="E127" s="129"/>
      <c r="F127" s="129"/>
      <c r="G127" s="129"/>
      <c r="H127" s="88"/>
      <c r="I127" s="150" t="str">
        <f aca="false">IF(AND(ISTEXT(K127),ISTEXT(L127)),"",SUM(K127:L127)*'Indices PF'!$E$54)</f>
        <v/>
      </c>
      <c r="J127" s="227" t="str">
        <f aca="false">IF(OR(ISBLANK(E127),ISBLANK(F127)),"",  IF(D127="EI", IF((F127&lt;='Indices PF'!$D$7),   IF(('Funções Transações'!E127&lt;'Indices PF'!$E$10), 'Indices PF'!$E$7,   IF(('Funções Transações'!E127&lt;'Indices PF'!$F$10), 'Indices PF'!$F$7, 'Indices PF'!$G$7)),    IF((F127&lt;='Indices PF'!$D$8),    IF(('Funções Transações'!E127&lt;'Indices PF'!$E$10), 'Indices PF'!$E$8,    IF(('Funções Transações'!E127&lt;'Indices PF'!$F$10), 'Indices PF'!$F$8, 'Indices PF'!$G$8)),     IF((F127&gt;='Indices PF'!$D$9),     IF(('Funções Transações'!E127&lt;'Indices PF'!$E$10), 'Indices PF'!$E$9,     IF(('Funções Transações'!E127&lt;'Indices PF'!$F$10), 'Indices PF'!$F$9, 'Indices PF'!$G$9))))),   IF(D127="EQ", IF((F127&lt;='Indices PF'!$D$15),   IF(('Funções Transações'!E127&lt;'Indices PF'!$E$18), 'Indices PF'!$E$15,   IF(('Funções Transações'!E127&lt;'Indices PF'!$F$18), 'Indices PF'!$F$15, 'Indices PF'!$G$15)),    IF((F127&lt;='Indices PF'!$D$16),    IF(('Funções Transações'!E127&lt;'Indices PF'!$E$18), 'Indices PF'!$E$16,    IF(('Funções Transações'!E127&lt;'Indices PF'!$F$18), 'Indices PF'!$F$16, 'Indices PF'!$G$16)),     IF((F127&gt;='Indices PF'!$D$17),     IF(('Funções Transações'!E127&lt;'Indices PF'!$E$18), 'Indices PF'!$E$16,     IF(('Funções Transações'!E127&lt;'Indices PF'!$F$18), 'Indices PF'!$F$16, 'Indices PF'!$G$16))))),   IF(D127="EO", IF((F127&lt;='Indices PF'!$D$23),   IF(('Funções Transações'!E127&lt;'Indices PF'!$E$26), 'Indices PF'!$E$23,   IF(('Funções Transações'!E127&lt;'Indices PF'!$F$26), 'Indices PF'!$F$23, 'Indices PF'!$G$23)),    IF((F127&lt;='Indices PF'!$D$24),    IF(('Funções Transações'!E127&lt;'Indices PF'!$E$26), 'Indices PF'!$E$24,    IF(('Funções Transações'!E127&lt;'Indices PF'!$F$26), 'Indices PF'!$F$24, 'Indices PF'!$G$24)),     IF((F127&gt;='Indices PF'!$D$25),     IF(('Funções Transações'!E127&lt;'Indices PF'!$E$26), 'Indices PF'!$E$25,     IF(('Funções Transações'!E127&lt;'Indices PF'!$F$26), 'Indices PF'!$F$25, 'Indices PF'!$G$25)))))))))</f>
        <v/>
      </c>
      <c r="K127" s="120" t="str">
        <f aca="false">IF(OR(ISBLANK(E127),ISBLANK(F127)),"",  IF(D127="EI", IF((F127&lt;='Indices PF'!$D$7),   IF(('Funções Transações'!E127&lt;'Indices PF'!$E$10), E127*'Indices PF'!$J$7,   IF(('Funções Transações'!E127&lt;'Indices PF'!$F$10), E127*'Indices PF'!$K$7, E127*'Indices PF'!$L$7)),    IF((F127&lt;='Indices PF'!$D$8),    IF(('Funções Transações'!E127&lt;'Indices PF'!$E$10), E127*'Indices PF'!$J$8,    IF(('Funções Transações'!E127&lt;'Indices PF'!$F$10), E127*'Indices PF'!$K$8, E127*'Indices PF'!$L$8)),     IF((F127&gt;='Indices PF'!$D$9),     IF(('Funções Transações'!E127&lt;'Indices PF'!$E$10), E127*'Indices PF'!$J$9,     IF(('Funções Transações'!E127&lt;'Indices PF'!$F$10), E127*'Indices PF'!$K$9, E127*'Indices PF'!$L$9))))),   IF(D127="EQ", IF((F127&lt;='Indices PF'!$D$15),   IF(('Funções Transações'!E127&lt;'Indices PF'!$E$18), E127*'Indices PF'!$J$15,   IF(('Funções Transações'!E127&lt;'Indices PF'!$F$18), E127*'Indices PF'!$K$15, E127*'Indices PF'!$L$15)),    IF((F127&lt;='Indices PF'!$D$16),    IF(('Funções Transações'!E127&lt;'Indices PF'!$E$18), E127*'Indices PF'!$J$16,    IF(('Funções Transações'!E127&lt;'Indices PF'!$F$18), E127*'Indices PF'!$K$16, E127*'Indices PF'!$L$16)),     IF((F127&gt;='Indices PF'!$D$17),     IF(('Funções Transações'!E127&lt;'Indices PF'!$E$18), E127*'Indices PF'!$J$16,     IF(('Funções Transações'!E127&lt;'Indices PF'!$F$18), E127*'Indices PF'!$K$16, E127*'Indices PF'!$L$16))))),   IF(D127="EO", IF((F127&lt;='Indices PF'!$D$23),   IF(('Funções Transações'!E127&lt;'Indices PF'!$E$26), E127*'Indices PF'!$J$23,   IF(('Funções Transações'!E127&lt;'Indices PF'!$F$26), E127*'Indices PF'!$K$23, E127*'Indices PF'!$L$23)),    IF((F127&lt;='Indices PF'!$D$24),    IF(('Funções Transações'!E127&lt;'Indices PF'!$E$26), E127*'Indices PF'!$J$24,    IF(('Funções Transações'!E127&lt;'Indices PF'!$F$26), E127*'Indices PF'!$K$24, E127*'Indices PF'!$L$24)),     IF((F127&gt;='Indices PF'!$D$25),     IF(('Funções Transações'!E127&lt;'Indices PF'!$E$26), E127*'Indices PF'!$J$25,     IF(('Funções Transações'!E127&lt;'Indices PF'!$F$26), E127*'Indices PF'!$K$25, E127*'Indices PF'!$L$25)))))))))</f>
        <v/>
      </c>
      <c r="L127" s="253" t="str">
        <f aca="false">IF(OR(ISBLANK(G127),ISBLANK(H127)),"",  IF((H127&lt;='Indices PF'!$D$47),   IF(('Funções Transações'!G127&lt;'Indices PF'!$E$50), G127*'Indices PF'!$J$47,   IF(('Funções Transações'!G127&lt;'Indices PF'!$F$50), G127*'Indices PF'!$K$47, G127*'Indices PF'!$L$47)),    IF((H127&lt;='Indices PF'!$D$48),    IF(('Funções Transações'!G127&lt;'Indices PF'!$E$50), G127*'Indices PF'!$J$48,    IF(('Funções Transações'!G127&lt;'Indices PF'!$F$50), G127*'Indices PF'!$K$48, G127*'Indices PF'!$L$48)),     IF((H127&gt;='Indices PF'!$D$49),     IF(('Funções Transações'!G127&lt;'Indices PF'!$E$50), G127*'Indices PF'!$J$49,     IF(('Funções Transações'!G127&lt;'Indices PF'!$F$50), G127*'Indices PF'!$K$49, G127*'Indices PF'!$L$49))))))</f>
        <v/>
      </c>
      <c r="M127" s="88"/>
      <c r="N127" s="129"/>
      <c r="O127" s="129"/>
      <c r="P127" s="129"/>
      <c r="Q127" s="88"/>
      <c r="R127" s="150" t="str">
        <f aca="false">IF(AND(ISTEXT(T127),ISTEXT(U127)),"",SUM(T127:U127)*'Indices PF'!$E$54)</f>
        <v/>
      </c>
      <c r="S127" s="227" t="str">
        <f aca="false">IF(OR(ISBLANK(N127),ISBLANK(O127)),"",  IF(M127="EI", IF((O127&lt;='Indices PF'!$D$7),   IF(('Funções Transações'!N127&lt;'Indices PF'!$E$10), 'Indices PF'!$E$7,   IF(('Funções Transações'!N127&lt;'Indices PF'!$F$10), 'Indices PF'!$F$7, 'Indices PF'!$G$7)),    IF((O127&lt;='Indices PF'!$D$8),    IF(('Funções Transações'!N127&lt;'Indices PF'!$E$10), 'Indices PF'!$E$8,    IF(('Funções Transações'!N127&lt;'Indices PF'!$F$10), 'Indices PF'!$F$8, 'Indices PF'!$G$8)),     IF((O127&gt;='Indices PF'!$D$9),     IF(('Funções Transações'!N127&lt;'Indices PF'!$E$10), 'Indices PF'!$E$9,     IF(('Funções Transações'!N127&lt;'Indices PF'!$F$10), 'Indices PF'!$F$9, 'Indices PF'!$G$9))))),   IF(M127="EQ", IF((O127&lt;='Indices PF'!$D$15),   IF(('Funções Transações'!N127&lt;'Indices PF'!$E$18), 'Indices PF'!$E$15,   IF(('Funções Transações'!N127&lt;'Indices PF'!$F$18), 'Indices PF'!$F$15, 'Indices PF'!$G$15)),    IF((O127&lt;='Indices PF'!$D$16),    IF(('Funções Transações'!N127&lt;'Indices PF'!$E$18), 'Indices PF'!$E$16,    IF(('Funções Transações'!N127&lt;'Indices PF'!$F$18), 'Indices PF'!$F$16, 'Indices PF'!$G$16)),     IF((O127&gt;='Indices PF'!$D$17),     IF(('Funções Transações'!N127&lt;'Indices PF'!$E$18), 'Indices PF'!$E$17,     IF(('Funções Transações'!N127&lt;'Indices PF'!$F$18), 'Indices PF'!$F$17, 'Indices PF'!$G$17))))),   IF(M127="EO", IF((O127&lt;='Indices PF'!$D$23),   IF(('Funções Transações'!N127&lt;'Indices PF'!$E$26), 'Indices PF'!$E$23,   IF(('Funções Transações'!N127&lt;'Indices PF'!$F$26), 'Indices PF'!$F$23, 'Indices PF'!$G$23)),    IF((O127&lt;='Indices PF'!$D$24),    IF(('Funções Transações'!N127&lt;'Indices PF'!$E$26), 'Indices PF'!$E$24,    IF(('Funções Transações'!N127&lt;'Indices PF'!$F$26), 'Indices PF'!$F$24, 'Indices PF'!$G$24)),     IF((O127&gt;='Indices PF'!$D$25),     IF(('Funções Transações'!N127&lt;'Indices PF'!$E$26), 'Indices PF'!$E$25,     IF(('Funções Transações'!N127&lt;'Indices PF'!$F$26), 'Indices PF'!$F$25, 'Indices PF'!$G$25)))))))))</f>
        <v/>
      </c>
      <c r="T127" s="228" t="str">
        <f aca="false">IF(OR(ISBLANK(N127),ISBLANK(O127)),"",  IF(M127="EI", IF((O127&lt;='Indices PF'!$D$7),   IF(('Funções Transações'!N127&lt;'Indices PF'!$E$10), N127*'Indices PF'!$J$7,   IF(('Funções Transações'!N127&lt;'Indices PF'!$F$10), N127*'Indices PF'!$K$7, N127*'Indices PF'!$L$7)),    IF((O127&lt;='Indices PF'!$D$8),    IF(('Funções Transações'!N127&lt;'Indices PF'!$E$10), N127*'Indices PF'!$J$8,    IF(('Funções Transações'!N127&lt;'Indices PF'!$F$10), N127*'Indices PF'!$K$8, N127*'Indices PF'!$L$8)),     IF((O127&gt;='Indices PF'!$D$9),     IF(('Funções Transações'!N127&lt;'Indices PF'!$E$10), N127*'Indices PF'!$J$9,     IF(('Funções Transações'!N127&lt;'Indices PF'!$F$10), N127*'Indices PF'!$K$9, N127*'Indices PF'!$L$9))))),   IF(M127="EQ", IF((O127&lt;='Indices PF'!$D$15),   IF(('Funções Transações'!N127&lt;'Indices PF'!$E$18), N127*'Indices PF'!$J$15,   IF(('Funções Transações'!N127&lt;'Indices PF'!$F$18), N127*'Indices PF'!$K$15, N127*'Indices PF'!$L$15)),    IF((O127&lt;='Indices PF'!$D$16),    IF(('Funções Transações'!N127&lt;'Indices PF'!$E$18), N127*'Indices PF'!$J$16,    IF(('Funções Transações'!N127&lt;'Indices PF'!$F$18), N127*'Indices PF'!$K$16, N127*'Indices PF'!$L$16)),     IF((O127&gt;='Indices PF'!$D$17),     IF(('Funções Transações'!N127&lt;'Indices PF'!$E$18), N127*'Indices PF'!$J$17,     IF(('Funções Transações'!N127&lt;'Indices PF'!$F$18), N127*'Indices PF'!$K$17, N127*'Indices PF'!$L$17))))),   IF(M127="EO", IF((O127&lt;='Indices PF'!$D$23),   IF(('Funções Transações'!N127&lt;'Indices PF'!$E$26), N127*'Indices PF'!$J$23,   IF(('Funções Transações'!N127&lt;'Indices PF'!$F$26), N127*'Indices PF'!$K$23, N127*'Indices PF'!$L$23)),    IF((O127&lt;='Indices PF'!$D$24),    IF(('Funções Transações'!N127&lt;'Indices PF'!$E$26), N127*'Indices PF'!$J$24,    IF(('Funções Transações'!N127&lt;'Indices PF'!$F$26), N127*'Indices PF'!$K$24, N127*'Indices PF'!$L$24)),     IF((O127&gt;='Indices PF'!$D$25),     IF(('Funções Transações'!N127&lt;'Indices PF'!$E$26), N127*'Indices PF'!$J$25,     IF(('Funções Transações'!N127&lt;'Indices PF'!$F$26), N127*'Indices PF'!$K$25, N127*'Indices PF'!$L$25)))))))))</f>
        <v/>
      </c>
      <c r="U127" s="229" t="str">
        <f aca="false">IF(OR(ISBLANK(P127),ISBLANK(Q127)),"",  IF((Q127&lt;='Indices PF'!$D$47),   IF(('Funções Transações'!P127&lt;'Indices PF'!$E$50), P127*'Indices PF'!$J$47,   IF(('Funções Transações'!P127&lt;'Indices PF'!$F$50), P127*'Indices PF'!$K$47, P127*'Indices PF'!$L$47)),    IF((Q127&lt;='Indices PF'!$D$48),    IF(('Funções Transações'!P127&lt;'Indices PF'!$E$50), P127*'Indices PF'!$J$48,    IF(('Funções Transações'!P127&lt;'Indices PF'!$F$50), P127*'Indices PF'!$K$48, P127*'Indices PF'!$L$48)),     IF((Q127&gt;='Indices PF'!$D$49),     IF(('Funções Transações'!P127&lt;'Indices PF'!$E$50), P127*'Indices PF'!$J$49,     IF(('Funções Transações'!P127&lt;'Indices PF'!$F$50), P127*'Indices PF'!$K$49, P127*'Indices PF'!$L$49))))))</f>
        <v/>
      </c>
      <c r="V127" s="131"/>
      <c r="W127" s="131"/>
      <c r="X127" s="131"/>
      <c r="Y127" s="121"/>
      <c r="Z127" s="121"/>
      <c r="AA127" s="122"/>
      <c r="AB127" s="255" t="str">
        <f aca="false">IF(ISBLANK(AA127),"",IF(Z127="YES",(AA127*(SUM(T127:U127))/100),""))</f>
        <v/>
      </c>
      <c r="AC127" s="126"/>
      <c r="AD127" s="126"/>
      <c r="AE127" s="126"/>
      <c r="AF127" s="126"/>
      <c r="AG127" s="126"/>
    </row>
    <row r="128" customFormat="false" ht="24.3" hidden="false" customHeight="true" outlineLevel="0" collapsed="false">
      <c r="A128" s="87"/>
      <c r="B128" s="111"/>
      <c r="C128" s="178"/>
      <c r="D128" s="129"/>
      <c r="E128" s="129"/>
      <c r="F128" s="129"/>
      <c r="G128" s="129"/>
      <c r="H128" s="88"/>
      <c r="I128" s="150" t="str">
        <f aca="false">IF(AND(ISTEXT(K128),ISTEXT(L128)),"",SUM(K128:L128)*'Indices PF'!$E$54)</f>
        <v/>
      </c>
      <c r="J128" s="227" t="str">
        <f aca="false">IF(OR(ISBLANK(E128),ISBLANK(F128)),"",  IF(D128="EI", IF((F128&lt;='Indices PF'!$D$7),   IF(('Funções Transações'!E128&lt;'Indices PF'!$E$10), 'Indices PF'!$E$7,   IF(('Funções Transações'!E128&lt;'Indices PF'!$F$10), 'Indices PF'!$F$7, 'Indices PF'!$G$7)),    IF((F128&lt;='Indices PF'!$D$8),    IF(('Funções Transações'!E128&lt;'Indices PF'!$E$10), 'Indices PF'!$E$8,    IF(('Funções Transações'!E128&lt;'Indices PF'!$F$10), 'Indices PF'!$F$8, 'Indices PF'!$G$8)),     IF((F128&gt;='Indices PF'!$D$9),     IF(('Funções Transações'!E128&lt;'Indices PF'!$E$10), 'Indices PF'!$E$9,     IF(('Funções Transações'!E128&lt;'Indices PF'!$F$10), 'Indices PF'!$F$9, 'Indices PF'!$G$9))))),   IF(D128="EQ", IF((F128&lt;='Indices PF'!$D$15),   IF(('Funções Transações'!E128&lt;'Indices PF'!$E$18), 'Indices PF'!$E$15,   IF(('Funções Transações'!E128&lt;'Indices PF'!$F$18), 'Indices PF'!$F$15, 'Indices PF'!$G$15)),    IF((F128&lt;='Indices PF'!$D$16),    IF(('Funções Transações'!E128&lt;'Indices PF'!$E$18), 'Indices PF'!$E$16,    IF(('Funções Transações'!E128&lt;'Indices PF'!$F$18), 'Indices PF'!$F$16, 'Indices PF'!$G$16)),     IF((F128&gt;='Indices PF'!$D$17),     IF(('Funções Transações'!E128&lt;'Indices PF'!$E$18), 'Indices PF'!$E$16,     IF(('Funções Transações'!E128&lt;'Indices PF'!$F$18), 'Indices PF'!$F$16, 'Indices PF'!$G$16))))),   IF(D128="EO", IF((F128&lt;='Indices PF'!$D$23),   IF(('Funções Transações'!E128&lt;'Indices PF'!$E$26), 'Indices PF'!$E$23,   IF(('Funções Transações'!E128&lt;'Indices PF'!$F$26), 'Indices PF'!$F$23, 'Indices PF'!$G$23)),    IF((F128&lt;='Indices PF'!$D$24),    IF(('Funções Transações'!E128&lt;'Indices PF'!$E$26), 'Indices PF'!$E$24,    IF(('Funções Transações'!E128&lt;'Indices PF'!$F$26), 'Indices PF'!$F$24, 'Indices PF'!$G$24)),     IF((F128&gt;='Indices PF'!$D$25),     IF(('Funções Transações'!E128&lt;'Indices PF'!$E$26), 'Indices PF'!$E$25,     IF(('Funções Transações'!E128&lt;'Indices PF'!$F$26), 'Indices PF'!$F$25, 'Indices PF'!$G$25)))))))))</f>
        <v/>
      </c>
      <c r="K128" s="120" t="str">
        <f aca="false">IF(OR(ISBLANK(E128),ISBLANK(F128)),"",  IF(D128="EI", IF((F128&lt;='Indices PF'!$D$7),   IF(('Funções Transações'!E128&lt;'Indices PF'!$E$10), E128*'Indices PF'!$J$7,   IF(('Funções Transações'!E128&lt;'Indices PF'!$F$10), E128*'Indices PF'!$K$7, E128*'Indices PF'!$L$7)),    IF((F128&lt;='Indices PF'!$D$8),    IF(('Funções Transações'!E128&lt;'Indices PF'!$E$10), E128*'Indices PF'!$J$8,    IF(('Funções Transações'!E128&lt;'Indices PF'!$F$10), E128*'Indices PF'!$K$8, E128*'Indices PF'!$L$8)),     IF((F128&gt;='Indices PF'!$D$9),     IF(('Funções Transações'!E128&lt;'Indices PF'!$E$10), E128*'Indices PF'!$J$9,     IF(('Funções Transações'!E128&lt;'Indices PF'!$F$10), E128*'Indices PF'!$K$9, E128*'Indices PF'!$L$9))))),   IF(D128="EQ", IF((F128&lt;='Indices PF'!$D$15),   IF(('Funções Transações'!E128&lt;'Indices PF'!$E$18), E128*'Indices PF'!$J$15,   IF(('Funções Transações'!E128&lt;'Indices PF'!$F$18), E128*'Indices PF'!$K$15, E128*'Indices PF'!$L$15)),    IF((F128&lt;='Indices PF'!$D$16),    IF(('Funções Transações'!E128&lt;'Indices PF'!$E$18), E128*'Indices PF'!$J$16,    IF(('Funções Transações'!E128&lt;'Indices PF'!$F$18), E128*'Indices PF'!$K$16, E128*'Indices PF'!$L$16)),     IF((F128&gt;='Indices PF'!$D$17),     IF(('Funções Transações'!E128&lt;'Indices PF'!$E$18), E128*'Indices PF'!$J$16,     IF(('Funções Transações'!E128&lt;'Indices PF'!$F$18), E128*'Indices PF'!$K$16, E128*'Indices PF'!$L$16))))),   IF(D128="EO", IF((F128&lt;='Indices PF'!$D$23),   IF(('Funções Transações'!E128&lt;'Indices PF'!$E$26), E128*'Indices PF'!$J$23,   IF(('Funções Transações'!E128&lt;'Indices PF'!$F$26), E128*'Indices PF'!$K$23, E128*'Indices PF'!$L$23)),    IF((F128&lt;='Indices PF'!$D$24),    IF(('Funções Transações'!E128&lt;'Indices PF'!$E$26), E128*'Indices PF'!$J$24,    IF(('Funções Transações'!E128&lt;'Indices PF'!$F$26), E128*'Indices PF'!$K$24, E128*'Indices PF'!$L$24)),     IF((F128&gt;='Indices PF'!$D$25),     IF(('Funções Transações'!E128&lt;'Indices PF'!$E$26), E128*'Indices PF'!$J$25,     IF(('Funções Transações'!E128&lt;'Indices PF'!$F$26), E128*'Indices PF'!$K$25, E128*'Indices PF'!$L$25)))))))))</f>
        <v/>
      </c>
      <c r="L128" s="253" t="str">
        <f aca="false">IF(OR(ISBLANK(G128),ISBLANK(H128)),"",  IF((H128&lt;='Indices PF'!$D$47),   IF(('Funções Transações'!G128&lt;'Indices PF'!$E$50), G128*'Indices PF'!$J$47,   IF(('Funções Transações'!G128&lt;'Indices PF'!$F$50), G128*'Indices PF'!$K$47, G128*'Indices PF'!$L$47)),    IF((H128&lt;='Indices PF'!$D$48),    IF(('Funções Transações'!G128&lt;'Indices PF'!$E$50), G128*'Indices PF'!$J$48,    IF(('Funções Transações'!G128&lt;'Indices PF'!$F$50), G128*'Indices PF'!$K$48, G128*'Indices PF'!$L$48)),     IF((H128&gt;='Indices PF'!$D$49),     IF(('Funções Transações'!G128&lt;'Indices PF'!$E$50), G128*'Indices PF'!$J$49,     IF(('Funções Transações'!G128&lt;'Indices PF'!$F$50), G128*'Indices PF'!$K$49, G128*'Indices PF'!$L$49))))))</f>
        <v/>
      </c>
      <c r="M128" s="88"/>
      <c r="N128" s="129"/>
      <c r="O128" s="129"/>
      <c r="P128" s="129"/>
      <c r="Q128" s="88"/>
      <c r="R128" s="150" t="str">
        <f aca="false">IF(AND(ISTEXT(T128),ISTEXT(U128)),"",SUM(T128:U128)*'Indices PF'!$E$54)</f>
        <v/>
      </c>
      <c r="S128" s="227" t="str">
        <f aca="false">IF(OR(ISBLANK(N128),ISBLANK(O128)),"",  IF(M128="EI", IF((O128&lt;='Indices PF'!$D$7),   IF(('Funções Transações'!N128&lt;'Indices PF'!$E$10), 'Indices PF'!$E$7,   IF(('Funções Transações'!N128&lt;'Indices PF'!$F$10), 'Indices PF'!$F$7, 'Indices PF'!$G$7)),    IF((O128&lt;='Indices PF'!$D$8),    IF(('Funções Transações'!N128&lt;'Indices PF'!$E$10), 'Indices PF'!$E$8,    IF(('Funções Transações'!N128&lt;'Indices PF'!$F$10), 'Indices PF'!$F$8, 'Indices PF'!$G$8)),     IF((O128&gt;='Indices PF'!$D$9),     IF(('Funções Transações'!N128&lt;'Indices PF'!$E$10), 'Indices PF'!$E$9,     IF(('Funções Transações'!N128&lt;'Indices PF'!$F$10), 'Indices PF'!$F$9, 'Indices PF'!$G$9))))),   IF(M128="EQ", IF((O128&lt;='Indices PF'!$D$15),   IF(('Funções Transações'!N128&lt;'Indices PF'!$E$18), 'Indices PF'!$E$15,   IF(('Funções Transações'!N128&lt;'Indices PF'!$F$18), 'Indices PF'!$F$15, 'Indices PF'!$G$15)),    IF((O128&lt;='Indices PF'!$D$16),    IF(('Funções Transações'!N128&lt;'Indices PF'!$E$18), 'Indices PF'!$E$16,    IF(('Funções Transações'!N128&lt;'Indices PF'!$F$18), 'Indices PF'!$F$16, 'Indices PF'!$G$16)),     IF((O128&gt;='Indices PF'!$D$17),     IF(('Funções Transações'!N128&lt;'Indices PF'!$E$18), 'Indices PF'!$E$17,     IF(('Funções Transações'!N128&lt;'Indices PF'!$F$18), 'Indices PF'!$F$17, 'Indices PF'!$G$17))))),   IF(M128="EO", IF((O128&lt;='Indices PF'!$D$23),   IF(('Funções Transações'!N128&lt;'Indices PF'!$E$26), 'Indices PF'!$E$23,   IF(('Funções Transações'!N128&lt;'Indices PF'!$F$26), 'Indices PF'!$F$23, 'Indices PF'!$G$23)),    IF((O128&lt;='Indices PF'!$D$24),    IF(('Funções Transações'!N128&lt;'Indices PF'!$E$26), 'Indices PF'!$E$24,    IF(('Funções Transações'!N128&lt;'Indices PF'!$F$26), 'Indices PF'!$F$24, 'Indices PF'!$G$24)),     IF((O128&gt;='Indices PF'!$D$25),     IF(('Funções Transações'!N128&lt;'Indices PF'!$E$26), 'Indices PF'!$E$25,     IF(('Funções Transações'!N128&lt;'Indices PF'!$F$26), 'Indices PF'!$F$25, 'Indices PF'!$G$25)))))))))</f>
        <v/>
      </c>
      <c r="T128" s="228" t="str">
        <f aca="false">IF(OR(ISBLANK(N128),ISBLANK(O128)),"",  IF(M128="EI", IF((O128&lt;='Indices PF'!$D$7),   IF(('Funções Transações'!N128&lt;'Indices PF'!$E$10), N128*'Indices PF'!$J$7,   IF(('Funções Transações'!N128&lt;'Indices PF'!$F$10), N128*'Indices PF'!$K$7, N128*'Indices PF'!$L$7)),    IF((O128&lt;='Indices PF'!$D$8),    IF(('Funções Transações'!N128&lt;'Indices PF'!$E$10), N128*'Indices PF'!$J$8,    IF(('Funções Transações'!N128&lt;'Indices PF'!$F$10), N128*'Indices PF'!$K$8, N128*'Indices PF'!$L$8)),     IF((O128&gt;='Indices PF'!$D$9),     IF(('Funções Transações'!N128&lt;'Indices PF'!$E$10), N128*'Indices PF'!$J$9,     IF(('Funções Transações'!N128&lt;'Indices PF'!$F$10), N128*'Indices PF'!$K$9, N128*'Indices PF'!$L$9))))),   IF(M128="EQ", IF((O128&lt;='Indices PF'!$D$15),   IF(('Funções Transações'!N128&lt;'Indices PF'!$E$18), N128*'Indices PF'!$J$15,   IF(('Funções Transações'!N128&lt;'Indices PF'!$F$18), N128*'Indices PF'!$K$15, N128*'Indices PF'!$L$15)),    IF((O128&lt;='Indices PF'!$D$16),    IF(('Funções Transações'!N128&lt;'Indices PF'!$E$18), N128*'Indices PF'!$J$16,    IF(('Funções Transações'!N128&lt;'Indices PF'!$F$18), N128*'Indices PF'!$K$16, N128*'Indices PF'!$L$16)),     IF((O128&gt;='Indices PF'!$D$17),     IF(('Funções Transações'!N128&lt;'Indices PF'!$E$18), N128*'Indices PF'!$J$17,     IF(('Funções Transações'!N128&lt;'Indices PF'!$F$18), N128*'Indices PF'!$K$17, N128*'Indices PF'!$L$17))))),   IF(M128="EO", IF((O128&lt;='Indices PF'!$D$23),   IF(('Funções Transações'!N128&lt;'Indices PF'!$E$26), N128*'Indices PF'!$J$23,   IF(('Funções Transações'!N128&lt;'Indices PF'!$F$26), N128*'Indices PF'!$K$23, N128*'Indices PF'!$L$23)),    IF((O128&lt;='Indices PF'!$D$24),    IF(('Funções Transações'!N128&lt;'Indices PF'!$E$26), N128*'Indices PF'!$J$24,    IF(('Funções Transações'!N128&lt;'Indices PF'!$F$26), N128*'Indices PF'!$K$24, N128*'Indices PF'!$L$24)),     IF((O128&gt;='Indices PF'!$D$25),     IF(('Funções Transações'!N128&lt;'Indices PF'!$E$26), N128*'Indices PF'!$J$25,     IF(('Funções Transações'!N128&lt;'Indices PF'!$F$26), N128*'Indices PF'!$K$25, N128*'Indices PF'!$L$25)))))))))</f>
        <v/>
      </c>
      <c r="U128" s="229" t="str">
        <f aca="false">IF(OR(ISBLANK(P128),ISBLANK(Q128)),"",  IF((Q128&lt;='Indices PF'!$D$47),   IF(('Funções Transações'!P128&lt;'Indices PF'!$E$50), P128*'Indices PF'!$J$47,   IF(('Funções Transações'!P128&lt;'Indices PF'!$F$50), P128*'Indices PF'!$K$47, P128*'Indices PF'!$L$47)),    IF((Q128&lt;='Indices PF'!$D$48),    IF(('Funções Transações'!P128&lt;'Indices PF'!$E$50), P128*'Indices PF'!$J$48,    IF(('Funções Transações'!P128&lt;'Indices PF'!$F$50), P128*'Indices PF'!$K$48, P128*'Indices PF'!$L$48)),     IF((Q128&gt;='Indices PF'!$D$49),     IF(('Funções Transações'!P128&lt;'Indices PF'!$E$50), P128*'Indices PF'!$J$49,     IF(('Funções Transações'!P128&lt;'Indices PF'!$F$50), P128*'Indices PF'!$K$49, P128*'Indices PF'!$L$49))))))</f>
        <v/>
      </c>
      <c r="V128" s="131"/>
      <c r="W128" s="131"/>
      <c r="X128" s="131"/>
      <c r="Y128" s="121"/>
      <c r="Z128" s="121"/>
      <c r="AA128" s="122"/>
      <c r="AB128" s="255" t="str">
        <f aca="false">IF(ISBLANK(AA128),"",IF(Z128="YES",(AA128*(SUM(T128:U128))/100),""))</f>
        <v/>
      </c>
      <c r="AC128" s="126"/>
      <c r="AD128" s="126"/>
      <c r="AE128" s="126"/>
      <c r="AF128" s="126"/>
      <c r="AG128" s="126"/>
    </row>
    <row r="129" customFormat="false" ht="24.3" hidden="false" customHeight="true" outlineLevel="0" collapsed="false">
      <c r="A129" s="87"/>
      <c r="B129" s="111"/>
      <c r="C129" s="178"/>
      <c r="D129" s="129"/>
      <c r="E129" s="129"/>
      <c r="F129" s="129"/>
      <c r="G129" s="129"/>
      <c r="H129" s="88"/>
      <c r="I129" s="150" t="str">
        <f aca="false">IF(AND(ISTEXT(K129),ISTEXT(L129)),"",SUM(K129:L129)*'Indices PF'!$E$54)</f>
        <v/>
      </c>
      <c r="J129" s="227" t="str">
        <f aca="false">IF(OR(ISBLANK(E129),ISBLANK(F129)),"",  IF(D129="EI", IF((F129&lt;='Indices PF'!$D$7),   IF(('Funções Transações'!E129&lt;'Indices PF'!$E$10), 'Indices PF'!$E$7,   IF(('Funções Transações'!E129&lt;'Indices PF'!$F$10), 'Indices PF'!$F$7, 'Indices PF'!$G$7)),    IF((F129&lt;='Indices PF'!$D$8),    IF(('Funções Transações'!E129&lt;'Indices PF'!$E$10), 'Indices PF'!$E$8,    IF(('Funções Transações'!E129&lt;'Indices PF'!$F$10), 'Indices PF'!$F$8, 'Indices PF'!$G$8)),     IF((F129&gt;='Indices PF'!$D$9),     IF(('Funções Transações'!E129&lt;'Indices PF'!$E$10), 'Indices PF'!$E$9,     IF(('Funções Transações'!E129&lt;'Indices PF'!$F$10), 'Indices PF'!$F$9, 'Indices PF'!$G$9))))),   IF(D129="EQ", IF((F129&lt;='Indices PF'!$D$15),   IF(('Funções Transações'!E129&lt;'Indices PF'!$E$18), 'Indices PF'!$E$15,   IF(('Funções Transações'!E129&lt;'Indices PF'!$F$18), 'Indices PF'!$F$15, 'Indices PF'!$G$15)),    IF((F129&lt;='Indices PF'!$D$16),    IF(('Funções Transações'!E129&lt;'Indices PF'!$E$18), 'Indices PF'!$E$16,    IF(('Funções Transações'!E129&lt;'Indices PF'!$F$18), 'Indices PF'!$F$16, 'Indices PF'!$G$16)),     IF((F129&gt;='Indices PF'!$D$17),     IF(('Funções Transações'!E129&lt;'Indices PF'!$E$18), 'Indices PF'!$E$16,     IF(('Funções Transações'!E129&lt;'Indices PF'!$F$18), 'Indices PF'!$F$16, 'Indices PF'!$G$16))))),   IF(D129="EO", IF((F129&lt;='Indices PF'!$D$23),   IF(('Funções Transações'!E129&lt;'Indices PF'!$E$26), 'Indices PF'!$E$23,   IF(('Funções Transações'!E129&lt;'Indices PF'!$F$26), 'Indices PF'!$F$23, 'Indices PF'!$G$23)),    IF((F129&lt;='Indices PF'!$D$24),    IF(('Funções Transações'!E129&lt;'Indices PF'!$E$26), 'Indices PF'!$E$24,    IF(('Funções Transações'!E129&lt;'Indices PF'!$F$26), 'Indices PF'!$F$24, 'Indices PF'!$G$24)),     IF((F129&gt;='Indices PF'!$D$25),     IF(('Funções Transações'!E129&lt;'Indices PF'!$E$26), 'Indices PF'!$E$25,     IF(('Funções Transações'!E129&lt;'Indices PF'!$F$26), 'Indices PF'!$F$25, 'Indices PF'!$G$25)))))))))</f>
        <v/>
      </c>
      <c r="K129" s="120" t="str">
        <f aca="false">IF(OR(ISBLANK(E129),ISBLANK(F129)),"",  IF(D129="EI", IF((F129&lt;='Indices PF'!$D$7),   IF(('Funções Transações'!E129&lt;'Indices PF'!$E$10), E129*'Indices PF'!$J$7,   IF(('Funções Transações'!E129&lt;'Indices PF'!$F$10), E129*'Indices PF'!$K$7, E129*'Indices PF'!$L$7)),    IF((F129&lt;='Indices PF'!$D$8),    IF(('Funções Transações'!E129&lt;'Indices PF'!$E$10), E129*'Indices PF'!$J$8,    IF(('Funções Transações'!E129&lt;'Indices PF'!$F$10), E129*'Indices PF'!$K$8, E129*'Indices PF'!$L$8)),     IF((F129&gt;='Indices PF'!$D$9),     IF(('Funções Transações'!E129&lt;'Indices PF'!$E$10), E129*'Indices PF'!$J$9,     IF(('Funções Transações'!E129&lt;'Indices PF'!$F$10), E129*'Indices PF'!$K$9, E129*'Indices PF'!$L$9))))),   IF(D129="EQ", IF((F129&lt;='Indices PF'!$D$15),   IF(('Funções Transações'!E129&lt;'Indices PF'!$E$18), E129*'Indices PF'!$J$15,   IF(('Funções Transações'!E129&lt;'Indices PF'!$F$18), E129*'Indices PF'!$K$15, E129*'Indices PF'!$L$15)),    IF((F129&lt;='Indices PF'!$D$16),    IF(('Funções Transações'!E129&lt;'Indices PF'!$E$18), E129*'Indices PF'!$J$16,    IF(('Funções Transações'!E129&lt;'Indices PF'!$F$18), E129*'Indices PF'!$K$16, E129*'Indices PF'!$L$16)),     IF((F129&gt;='Indices PF'!$D$17),     IF(('Funções Transações'!E129&lt;'Indices PF'!$E$18), E129*'Indices PF'!$J$16,     IF(('Funções Transações'!E129&lt;'Indices PF'!$F$18), E129*'Indices PF'!$K$16, E129*'Indices PF'!$L$16))))),   IF(D129="EO", IF((F129&lt;='Indices PF'!$D$23),   IF(('Funções Transações'!E129&lt;'Indices PF'!$E$26), E129*'Indices PF'!$J$23,   IF(('Funções Transações'!E129&lt;'Indices PF'!$F$26), E129*'Indices PF'!$K$23, E129*'Indices PF'!$L$23)),    IF((F129&lt;='Indices PF'!$D$24),    IF(('Funções Transações'!E129&lt;'Indices PF'!$E$26), E129*'Indices PF'!$J$24,    IF(('Funções Transações'!E129&lt;'Indices PF'!$F$26), E129*'Indices PF'!$K$24, E129*'Indices PF'!$L$24)),     IF((F129&gt;='Indices PF'!$D$25),     IF(('Funções Transações'!E129&lt;'Indices PF'!$E$26), E129*'Indices PF'!$J$25,     IF(('Funções Transações'!E129&lt;'Indices PF'!$F$26), E129*'Indices PF'!$K$25, E129*'Indices PF'!$L$25)))))))))</f>
        <v/>
      </c>
      <c r="L129" s="253" t="str">
        <f aca="false">IF(OR(ISBLANK(G129),ISBLANK(H129)),"",  IF((H129&lt;='Indices PF'!$D$47),   IF(('Funções Transações'!G129&lt;'Indices PF'!$E$50), G129*'Indices PF'!$J$47,   IF(('Funções Transações'!G129&lt;'Indices PF'!$F$50), G129*'Indices PF'!$K$47, G129*'Indices PF'!$L$47)),    IF((H129&lt;='Indices PF'!$D$48),    IF(('Funções Transações'!G129&lt;'Indices PF'!$E$50), G129*'Indices PF'!$J$48,    IF(('Funções Transações'!G129&lt;'Indices PF'!$F$50), G129*'Indices PF'!$K$48, G129*'Indices PF'!$L$48)),     IF((H129&gt;='Indices PF'!$D$49),     IF(('Funções Transações'!G129&lt;'Indices PF'!$E$50), G129*'Indices PF'!$J$49,     IF(('Funções Transações'!G129&lt;'Indices PF'!$F$50), G129*'Indices PF'!$K$49, G129*'Indices PF'!$L$49))))))</f>
        <v/>
      </c>
      <c r="M129" s="88"/>
      <c r="N129" s="129"/>
      <c r="O129" s="129"/>
      <c r="P129" s="129"/>
      <c r="Q129" s="88"/>
      <c r="R129" s="150" t="str">
        <f aca="false">IF(AND(ISTEXT(T129),ISTEXT(U129)),"",SUM(T129:U129)*'Indices PF'!$E$54)</f>
        <v/>
      </c>
      <c r="S129" s="227" t="str">
        <f aca="false">IF(OR(ISBLANK(N129),ISBLANK(O129)),"",  IF(M129="EI", IF((O129&lt;='Indices PF'!$D$7),   IF(('Funções Transações'!N129&lt;'Indices PF'!$E$10), 'Indices PF'!$E$7,   IF(('Funções Transações'!N129&lt;'Indices PF'!$F$10), 'Indices PF'!$F$7, 'Indices PF'!$G$7)),    IF((O129&lt;='Indices PF'!$D$8),    IF(('Funções Transações'!N129&lt;'Indices PF'!$E$10), 'Indices PF'!$E$8,    IF(('Funções Transações'!N129&lt;'Indices PF'!$F$10), 'Indices PF'!$F$8, 'Indices PF'!$G$8)),     IF((O129&gt;='Indices PF'!$D$9),     IF(('Funções Transações'!N129&lt;'Indices PF'!$E$10), 'Indices PF'!$E$9,     IF(('Funções Transações'!N129&lt;'Indices PF'!$F$10), 'Indices PF'!$F$9, 'Indices PF'!$G$9))))),   IF(M129="EQ", IF((O129&lt;='Indices PF'!$D$15),   IF(('Funções Transações'!N129&lt;'Indices PF'!$E$18), 'Indices PF'!$E$15,   IF(('Funções Transações'!N129&lt;'Indices PF'!$F$18), 'Indices PF'!$F$15, 'Indices PF'!$G$15)),    IF((O129&lt;='Indices PF'!$D$16),    IF(('Funções Transações'!N129&lt;'Indices PF'!$E$18), 'Indices PF'!$E$16,    IF(('Funções Transações'!N129&lt;'Indices PF'!$F$18), 'Indices PF'!$F$16, 'Indices PF'!$G$16)),     IF((O129&gt;='Indices PF'!$D$17),     IF(('Funções Transações'!N129&lt;'Indices PF'!$E$18), 'Indices PF'!$E$17,     IF(('Funções Transações'!N129&lt;'Indices PF'!$F$18), 'Indices PF'!$F$17, 'Indices PF'!$G$17))))),   IF(M129="EO", IF((O129&lt;='Indices PF'!$D$23),   IF(('Funções Transações'!N129&lt;'Indices PF'!$E$26), 'Indices PF'!$E$23,   IF(('Funções Transações'!N129&lt;'Indices PF'!$F$26), 'Indices PF'!$F$23, 'Indices PF'!$G$23)),    IF((O129&lt;='Indices PF'!$D$24),    IF(('Funções Transações'!N129&lt;'Indices PF'!$E$26), 'Indices PF'!$E$24,    IF(('Funções Transações'!N129&lt;'Indices PF'!$F$26), 'Indices PF'!$F$24, 'Indices PF'!$G$24)),     IF((O129&gt;='Indices PF'!$D$25),     IF(('Funções Transações'!N129&lt;'Indices PF'!$E$26), 'Indices PF'!$E$25,     IF(('Funções Transações'!N129&lt;'Indices PF'!$F$26), 'Indices PF'!$F$25, 'Indices PF'!$G$25)))))))))</f>
        <v/>
      </c>
      <c r="T129" s="228" t="str">
        <f aca="false">IF(OR(ISBLANK(N129),ISBLANK(O129)),"",  IF(M129="EI", IF((O129&lt;='Indices PF'!$D$7),   IF(('Funções Transações'!N129&lt;'Indices PF'!$E$10), N129*'Indices PF'!$J$7,   IF(('Funções Transações'!N129&lt;'Indices PF'!$F$10), N129*'Indices PF'!$K$7, N129*'Indices PF'!$L$7)),    IF((O129&lt;='Indices PF'!$D$8),    IF(('Funções Transações'!N129&lt;'Indices PF'!$E$10), N129*'Indices PF'!$J$8,    IF(('Funções Transações'!N129&lt;'Indices PF'!$F$10), N129*'Indices PF'!$K$8, N129*'Indices PF'!$L$8)),     IF((O129&gt;='Indices PF'!$D$9),     IF(('Funções Transações'!N129&lt;'Indices PF'!$E$10), N129*'Indices PF'!$J$9,     IF(('Funções Transações'!N129&lt;'Indices PF'!$F$10), N129*'Indices PF'!$K$9, N129*'Indices PF'!$L$9))))),   IF(M129="EQ", IF((O129&lt;='Indices PF'!$D$15),   IF(('Funções Transações'!N129&lt;'Indices PF'!$E$18), N129*'Indices PF'!$J$15,   IF(('Funções Transações'!N129&lt;'Indices PF'!$F$18), N129*'Indices PF'!$K$15, N129*'Indices PF'!$L$15)),    IF((O129&lt;='Indices PF'!$D$16),    IF(('Funções Transações'!N129&lt;'Indices PF'!$E$18), N129*'Indices PF'!$J$16,    IF(('Funções Transações'!N129&lt;'Indices PF'!$F$18), N129*'Indices PF'!$K$16, N129*'Indices PF'!$L$16)),     IF((O129&gt;='Indices PF'!$D$17),     IF(('Funções Transações'!N129&lt;'Indices PF'!$E$18), N129*'Indices PF'!$J$17,     IF(('Funções Transações'!N129&lt;'Indices PF'!$F$18), N129*'Indices PF'!$K$17, N129*'Indices PF'!$L$17))))),   IF(M129="EO", IF((O129&lt;='Indices PF'!$D$23),   IF(('Funções Transações'!N129&lt;'Indices PF'!$E$26), N129*'Indices PF'!$J$23,   IF(('Funções Transações'!N129&lt;'Indices PF'!$F$26), N129*'Indices PF'!$K$23, N129*'Indices PF'!$L$23)),    IF((O129&lt;='Indices PF'!$D$24),    IF(('Funções Transações'!N129&lt;'Indices PF'!$E$26), N129*'Indices PF'!$J$24,    IF(('Funções Transações'!N129&lt;'Indices PF'!$F$26), N129*'Indices PF'!$K$24, N129*'Indices PF'!$L$24)),     IF((O129&gt;='Indices PF'!$D$25),     IF(('Funções Transações'!N129&lt;'Indices PF'!$E$26), N129*'Indices PF'!$J$25,     IF(('Funções Transações'!N129&lt;'Indices PF'!$F$26), N129*'Indices PF'!$K$25, N129*'Indices PF'!$L$25)))))))))</f>
        <v/>
      </c>
      <c r="U129" s="229" t="str">
        <f aca="false">IF(OR(ISBLANK(P129),ISBLANK(Q129)),"",  IF((Q129&lt;='Indices PF'!$D$47),   IF(('Funções Transações'!P129&lt;'Indices PF'!$E$50), P129*'Indices PF'!$J$47,   IF(('Funções Transações'!P129&lt;'Indices PF'!$F$50), P129*'Indices PF'!$K$47, P129*'Indices PF'!$L$47)),    IF((Q129&lt;='Indices PF'!$D$48),    IF(('Funções Transações'!P129&lt;'Indices PF'!$E$50), P129*'Indices PF'!$J$48,    IF(('Funções Transações'!P129&lt;'Indices PF'!$F$50), P129*'Indices PF'!$K$48, P129*'Indices PF'!$L$48)),     IF((Q129&gt;='Indices PF'!$D$49),     IF(('Funções Transações'!P129&lt;'Indices PF'!$E$50), P129*'Indices PF'!$J$49,     IF(('Funções Transações'!P129&lt;'Indices PF'!$F$50), P129*'Indices PF'!$K$49, P129*'Indices PF'!$L$49))))))</f>
        <v/>
      </c>
      <c r="V129" s="131"/>
      <c r="W129" s="131"/>
      <c r="X129" s="131"/>
      <c r="Y129" s="121"/>
      <c r="Z129" s="121"/>
      <c r="AA129" s="122"/>
      <c r="AB129" s="255" t="str">
        <f aca="false">IF(ISBLANK(AA129),"",IF(Z129="YES",(AA129*(SUM(T129:U129))/100),""))</f>
        <v/>
      </c>
      <c r="AC129" s="126"/>
      <c r="AD129" s="126"/>
      <c r="AE129" s="126"/>
      <c r="AF129" s="126"/>
      <c r="AG129" s="126"/>
    </row>
    <row r="130" customFormat="false" ht="24.3" hidden="false" customHeight="true" outlineLevel="0" collapsed="false">
      <c r="A130" s="87"/>
      <c r="B130" s="111"/>
      <c r="C130" s="178"/>
      <c r="D130" s="129"/>
      <c r="E130" s="129"/>
      <c r="F130" s="129"/>
      <c r="G130" s="129"/>
      <c r="H130" s="88"/>
      <c r="I130" s="150" t="str">
        <f aca="false">IF(AND(ISTEXT(K130),ISTEXT(L130)),"",SUM(K130:L130)*'Indices PF'!$E$54)</f>
        <v/>
      </c>
      <c r="J130" s="227" t="str">
        <f aca="false">IF(OR(ISBLANK(E130),ISBLANK(F130)),"",  IF(D130="EI", IF((F130&lt;='Indices PF'!$D$7),   IF(('Funções Transações'!E130&lt;'Indices PF'!$E$10), 'Indices PF'!$E$7,   IF(('Funções Transações'!E130&lt;'Indices PF'!$F$10), 'Indices PF'!$F$7, 'Indices PF'!$G$7)),    IF((F130&lt;='Indices PF'!$D$8),    IF(('Funções Transações'!E130&lt;'Indices PF'!$E$10), 'Indices PF'!$E$8,    IF(('Funções Transações'!E130&lt;'Indices PF'!$F$10), 'Indices PF'!$F$8, 'Indices PF'!$G$8)),     IF((F130&gt;='Indices PF'!$D$9),     IF(('Funções Transações'!E130&lt;'Indices PF'!$E$10), 'Indices PF'!$E$9,     IF(('Funções Transações'!E130&lt;'Indices PF'!$F$10), 'Indices PF'!$F$9, 'Indices PF'!$G$9))))),   IF(D130="EQ", IF((F130&lt;='Indices PF'!$D$15),   IF(('Funções Transações'!E130&lt;'Indices PF'!$E$18), 'Indices PF'!$E$15,   IF(('Funções Transações'!E130&lt;'Indices PF'!$F$18), 'Indices PF'!$F$15, 'Indices PF'!$G$15)),    IF((F130&lt;='Indices PF'!$D$16),    IF(('Funções Transações'!E130&lt;'Indices PF'!$E$18), 'Indices PF'!$E$16,    IF(('Funções Transações'!E130&lt;'Indices PF'!$F$18), 'Indices PF'!$F$16, 'Indices PF'!$G$16)),     IF((F130&gt;='Indices PF'!$D$17),     IF(('Funções Transações'!E130&lt;'Indices PF'!$E$18), 'Indices PF'!$E$16,     IF(('Funções Transações'!E130&lt;'Indices PF'!$F$18), 'Indices PF'!$F$16, 'Indices PF'!$G$16))))),   IF(D130="EO", IF((F130&lt;='Indices PF'!$D$23),   IF(('Funções Transações'!E130&lt;'Indices PF'!$E$26), 'Indices PF'!$E$23,   IF(('Funções Transações'!E130&lt;'Indices PF'!$F$26), 'Indices PF'!$F$23, 'Indices PF'!$G$23)),    IF((F130&lt;='Indices PF'!$D$24),    IF(('Funções Transações'!E130&lt;'Indices PF'!$E$26), 'Indices PF'!$E$24,    IF(('Funções Transações'!E130&lt;'Indices PF'!$F$26), 'Indices PF'!$F$24, 'Indices PF'!$G$24)),     IF((F130&gt;='Indices PF'!$D$25),     IF(('Funções Transações'!E130&lt;'Indices PF'!$E$26), 'Indices PF'!$E$25,     IF(('Funções Transações'!E130&lt;'Indices PF'!$F$26), 'Indices PF'!$F$25, 'Indices PF'!$G$25)))))))))</f>
        <v/>
      </c>
      <c r="K130" s="120" t="str">
        <f aca="false">IF(OR(ISBLANK(E130),ISBLANK(F130)),"",  IF(D130="EI", IF((F130&lt;='Indices PF'!$D$7),   IF(('Funções Transações'!E130&lt;'Indices PF'!$E$10), E130*'Indices PF'!$J$7,   IF(('Funções Transações'!E130&lt;'Indices PF'!$F$10), E130*'Indices PF'!$K$7, E130*'Indices PF'!$L$7)),    IF((F130&lt;='Indices PF'!$D$8),    IF(('Funções Transações'!E130&lt;'Indices PF'!$E$10), E130*'Indices PF'!$J$8,    IF(('Funções Transações'!E130&lt;'Indices PF'!$F$10), E130*'Indices PF'!$K$8, E130*'Indices PF'!$L$8)),     IF((F130&gt;='Indices PF'!$D$9),     IF(('Funções Transações'!E130&lt;'Indices PF'!$E$10), E130*'Indices PF'!$J$9,     IF(('Funções Transações'!E130&lt;'Indices PF'!$F$10), E130*'Indices PF'!$K$9, E130*'Indices PF'!$L$9))))),   IF(D130="EQ", IF((F130&lt;='Indices PF'!$D$15),   IF(('Funções Transações'!E130&lt;'Indices PF'!$E$18), E130*'Indices PF'!$J$15,   IF(('Funções Transações'!E130&lt;'Indices PF'!$F$18), E130*'Indices PF'!$K$15, E130*'Indices PF'!$L$15)),    IF((F130&lt;='Indices PF'!$D$16),    IF(('Funções Transações'!E130&lt;'Indices PF'!$E$18), E130*'Indices PF'!$J$16,    IF(('Funções Transações'!E130&lt;'Indices PF'!$F$18), E130*'Indices PF'!$K$16, E130*'Indices PF'!$L$16)),     IF((F130&gt;='Indices PF'!$D$17),     IF(('Funções Transações'!E130&lt;'Indices PF'!$E$18), E130*'Indices PF'!$J$16,     IF(('Funções Transações'!E130&lt;'Indices PF'!$F$18), E130*'Indices PF'!$K$16, E130*'Indices PF'!$L$16))))),   IF(D130="EO", IF((F130&lt;='Indices PF'!$D$23),   IF(('Funções Transações'!E130&lt;'Indices PF'!$E$26), E130*'Indices PF'!$J$23,   IF(('Funções Transações'!E130&lt;'Indices PF'!$F$26), E130*'Indices PF'!$K$23, E130*'Indices PF'!$L$23)),    IF((F130&lt;='Indices PF'!$D$24),    IF(('Funções Transações'!E130&lt;'Indices PF'!$E$26), E130*'Indices PF'!$J$24,    IF(('Funções Transações'!E130&lt;'Indices PF'!$F$26), E130*'Indices PF'!$K$24, E130*'Indices PF'!$L$24)),     IF((F130&gt;='Indices PF'!$D$25),     IF(('Funções Transações'!E130&lt;'Indices PF'!$E$26), E130*'Indices PF'!$J$25,     IF(('Funções Transações'!E130&lt;'Indices PF'!$F$26), E130*'Indices PF'!$K$25, E130*'Indices PF'!$L$25)))))))))</f>
        <v/>
      </c>
      <c r="L130" s="253" t="str">
        <f aca="false">IF(OR(ISBLANK(G130),ISBLANK(H130)),"",  IF((H130&lt;='Indices PF'!$D$47),   IF(('Funções Transações'!G130&lt;'Indices PF'!$E$50), G130*'Indices PF'!$J$47,   IF(('Funções Transações'!G130&lt;'Indices PF'!$F$50), G130*'Indices PF'!$K$47, G130*'Indices PF'!$L$47)),    IF((H130&lt;='Indices PF'!$D$48),    IF(('Funções Transações'!G130&lt;'Indices PF'!$E$50), G130*'Indices PF'!$J$48,    IF(('Funções Transações'!G130&lt;'Indices PF'!$F$50), G130*'Indices PF'!$K$48, G130*'Indices PF'!$L$48)),     IF((H130&gt;='Indices PF'!$D$49),     IF(('Funções Transações'!G130&lt;'Indices PF'!$E$50), G130*'Indices PF'!$J$49,     IF(('Funções Transações'!G130&lt;'Indices PF'!$F$50), G130*'Indices PF'!$K$49, G130*'Indices PF'!$L$49))))))</f>
        <v/>
      </c>
      <c r="M130" s="88"/>
      <c r="N130" s="129"/>
      <c r="O130" s="129"/>
      <c r="P130" s="129"/>
      <c r="Q130" s="88"/>
      <c r="R130" s="150" t="str">
        <f aca="false">IF(AND(ISTEXT(T130),ISTEXT(U130)),"",SUM(T130:U130)*'Indices PF'!$E$54)</f>
        <v/>
      </c>
      <c r="S130" s="227" t="str">
        <f aca="false">IF(OR(ISBLANK(N130),ISBLANK(O130)),"",  IF(M130="EI", IF((O130&lt;='Indices PF'!$D$7),   IF(('Funções Transações'!N130&lt;'Indices PF'!$E$10), 'Indices PF'!$E$7,   IF(('Funções Transações'!N130&lt;'Indices PF'!$F$10), 'Indices PF'!$F$7, 'Indices PF'!$G$7)),    IF((O130&lt;='Indices PF'!$D$8),    IF(('Funções Transações'!N130&lt;'Indices PF'!$E$10), 'Indices PF'!$E$8,    IF(('Funções Transações'!N130&lt;'Indices PF'!$F$10), 'Indices PF'!$F$8, 'Indices PF'!$G$8)),     IF((O130&gt;='Indices PF'!$D$9),     IF(('Funções Transações'!N130&lt;'Indices PF'!$E$10), 'Indices PF'!$E$9,     IF(('Funções Transações'!N130&lt;'Indices PF'!$F$10), 'Indices PF'!$F$9, 'Indices PF'!$G$9))))),   IF(M130="EQ", IF((O130&lt;='Indices PF'!$D$15),   IF(('Funções Transações'!N130&lt;'Indices PF'!$E$18), 'Indices PF'!$E$15,   IF(('Funções Transações'!N130&lt;'Indices PF'!$F$18), 'Indices PF'!$F$15, 'Indices PF'!$G$15)),    IF((O130&lt;='Indices PF'!$D$16),    IF(('Funções Transações'!N130&lt;'Indices PF'!$E$18), 'Indices PF'!$E$16,    IF(('Funções Transações'!N130&lt;'Indices PF'!$F$18), 'Indices PF'!$F$16, 'Indices PF'!$G$16)),     IF((O130&gt;='Indices PF'!$D$17),     IF(('Funções Transações'!N130&lt;'Indices PF'!$E$18), 'Indices PF'!$E$17,     IF(('Funções Transações'!N130&lt;'Indices PF'!$F$18), 'Indices PF'!$F$17, 'Indices PF'!$G$17))))),   IF(M130="EO", IF((O130&lt;='Indices PF'!$D$23),   IF(('Funções Transações'!N130&lt;'Indices PF'!$E$26), 'Indices PF'!$E$23,   IF(('Funções Transações'!N130&lt;'Indices PF'!$F$26), 'Indices PF'!$F$23, 'Indices PF'!$G$23)),    IF((O130&lt;='Indices PF'!$D$24),    IF(('Funções Transações'!N130&lt;'Indices PF'!$E$26), 'Indices PF'!$E$24,    IF(('Funções Transações'!N130&lt;'Indices PF'!$F$26), 'Indices PF'!$F$24, 'Indices PF'!$G$24)),     IF((O130&gt;='Indices PF'!$D$25),     IF(('Funções Transações'!N130&lt;'Indices PF'!$E$26), 'Indices PF'!$E$25,     IF(('Funções Transações'!N130&lt;'Indices PF'!$F$26), 'Indices PF'!$F$25, 'Indices PF'!$G$25)))))))))</f>
        <v/>
      </c>
      <c r="T130" s="228" t="str">
        <f aca="false">IF(OR(ISBLANK(N130),ISBLANK(O130)),"",  IF(M130="EI", IF((O130&lt;='Indices PF'!$D$7),   IF(('Funções Transações'!N130&lt;'Indices PF'!$E$10), N130*'Indices PF'!$J$7,   IF(('Funções Transações'!N130&lt;'Indices PF'!$F$10), N130*'Indices PF'!$K$7, N130*'Indices PF'!$L$7)),    IF((O130&lt;='Indices PF'!$D$8),    IF(('Funções Transações'!N130&lt;'Indices PF'!$E$10), N130*'Indices PF'!$J$8,    IF(('Funções Transações'!N130&lt;'Indices PF'!$F$10), N130*'Indices PF'!$K$8, N130*'Indices PF'!$L$8)),     IF((O130&gt;='Indices PF'!$D$9),     IF(('Funções Transações'!N130&lt;'Indices PF'!$E$10), N130*'Indices PF'!$J$9,     IF(('Funções Transações'!N130&lt;'Indices PF'!$F$10), N130*'Indices PF'!$K$9, N130*'Indices PF'!$L$9))))),   IF(M130="EQ", IF((O130&lt;='Indices PF'!$D$15),   IF(('Funções Transações'!N130&lt;'Indices PF'!$E$18), N130*'Indices PF'!$J$15,   IF(('Funções Transações'!N130&lt;'Indices PF'!$F$18), N130*'Indices PF'!$K$15, N130*'Indices PF'!$L$15)),    IF((O130&lt;='Indices PF'!$D$16),    IF(('Funções Transações'!N130&lt;'Indices PF'!$E$18), N130*'Indices PF'!$J$16,    IF(('Funções Transações'!N130&lt;'Indices PF'!$F$18), N130*'Indices PF'!$K$16, N130*'Indices PF'!$L$16)),     IF((O130&gt;='Indices PF'!$D$17),     IF(('Funções Transações'!N130&lt;'Indices PF'!$E$18), N130*'Indices PF'!$J$17,     IF(('Funções Transações'!N130&lt;'Indices PF'!$F$18), N130*'Indices PF'!$K$17, N130*'Indices PF'!$L$17))))),   IF(M130="EO", IF((O130&lt;='Indices PF'!$D$23),   IF(('Funções Transações'!N130&lt;'Indices PF'!$E$26), N130*'Indices PF'!$J$23,   IF(('Funções Transações'!N130&lt;'Indices PF'!$F$26), N130*'Indices PF'!$K$23, N130*'Indices PF'!$L$23)),    IF((O130&lt;='Indices PF'!$D$24),    IF(('Funções Transações'!N130&lt;'Indices PF'!$E$26), N130*'Indices PF'!$J$24,    IF(('Funções Transações'!N130&lt;'Indices PF'!$F$26), N130*'Indices PF'!$K$24, N130*'Indices PF'!$L$24)),     IF((O130&gt;='Indices PF'!$D$25),     IF(('Funções Transações'!N130&lt;'Indices PF'!$E$26), N130*'Indices PF'!$J$25,     IF(('Funções Transações'!N130&lt;'Indices PF'!$F$26), N130*'Indices PF'!$K$25, N130*'Indices PF'!$L$25)))))))))</f>
        <v/>
      </c>
      <c r="U130" s="229" t="str">
        <f aca="false">IF(OR(ISBLANK(P130),ISBLANK(Q130)),"",  IF((Q130&lt;='Indices PF'!$D$47),   IF(('Funções Transações'!P130&lt;'Indices PF'!$E$50), P130*'Indices PF'!$J$47,   IF(('Funções Transações'!P130&lt;'Indices PF'!$F$50), P130*'Indices PF'!$K$47, P130*'Indices PF'!$L$47)),    IF((Q130&lt;='Indices PF'!$D$48),    IF(('Funções Transações'!P130&lt;'Indices PF'!$E$50), P130*'Indices PF'!$J$48,    IF(('Funções Transações'!P130&lt;'Indices PF'!$F$50), P130*'Indices PF'!$K$48, P130*'Indices PF'!$L$48)),     IF((Q130&gt;='Indices PF'!$D$49),     IF(('Funções Transações'!P130&lt;'Indices PF'!$E$50), P130*'Indices PF'!$J$49,     IF(('Funções Transações'!P130&lt;'Indices PF'!$F$50), P130*'Indices PF'!$K$49, P130*'Indices PF'!$L$49))))))</f>
        <v/>
      </c>
      <c r="V130" s="131"/>
      <c r="W130" s="131"/>
      <c r="X130" s="131"/>
      <c r="Y130" s="121"/>
      <c r="Z130" s="121"/>
      <c r="AA130" s="122"/>
      <c r="AB130" s="255" t="str">
        <f aca="false">IF(ISBLANK(AA130),"",IF(Z130="YES",(AA130*(SUM(T130:U130))/100),""))</f>
        <v/>
      </c>
      <c r="AC130" s="126"/>
      <c r="AD130" s="126"/>
      <c r="AE130" s="126"/>
      <c r="AF130" s="126"/>
      <c r="AG130" s="126"/>
    </row>
    <row r="131" customFormat="false" ht="24.3" hidden="false" customHeight="true" outlineLevel="0" collapsed="false">
      <c r="A131" s="87"/>
      <c r="B131" s="111"/>
      <c r="C131" s="178"/>
      <c r="D131" s="129"/>
      <c r="E131" s="129"/>
      <c r="F131" s="129"/>
      <c r="G131" s="129"/>
      <c r="H131" s="88"/>
      <c r="I131" s="150" t="str">
        <f aca="false">IF(AND(ISTEXT(K131),ISTEXT(L131)),"",SUM(K131:L131)*'Indices PF'!$E$54)</f>
        <v/>
      </c>
      <c r="J131" s="227" t="str">
        <f aca="false">IF(OR(ISBLANK(E131),ISBLANK(F131)),"",  IF(D131="EI", IF((F131&lt;='Indices PF'!$D$7),   IF(('Funções Transações'!E131&lt;'Indices PF'!$E$10), 'Indices PF'!$E$7,   IF(('Funções Transações'!E131&lt;'Indices PF'!$F$10), 'Indices PF'!$F$7, 'Indices PF'!$G$7)),    IF((F131&lt;='Indices PF'!$D$8),    IF(('Funções Transações'!E131&lt;'Indices PF'!$E$10), 'Indices PF'!$E$8,    IF(('Funções Transações'!E131&lt;'Indices PF'!$F$10), 'Indices PF'!$F$8, 'Indices PF'!$G$8)),     IF((F131&gt;='Indices PF'!$D$9),     IF(('Funções Transações'!E131&lt;'Indices PF'!$E$10), 'Indices PF'!$E$9,     IF(('Funções Transações'!E131&lt;'Indices PF'!$F$10), 'Indices PF'!$F$9, 'Indices PF'!$G$9))))),   IF(D131="EQ", IF((F131&lt;='Indices PF'!$D$15),   IF(('Funções Transações'!E131&lt;'Indices PF'!$E$18), 'Indices PF'!$E$15,   IF(('Funções Transações'!E131&lt;'Indices PF'!$F$18), 'Indices PF'!$F$15, 'Indices PF'!$G$15)),    IF((F131&lt;='Indices PF'!$D$16),    IF(('Funções Transações'!E131&lt;'Indices PF'!$E$18), 'Indices PF'!$E$16,    IF(('Funções Transações'!E131&lt;'Indices PF'!$F$18), 'Indices PF'!$F$16, 'Indices PF'!$G$16)),     IF((F131&gt;='Indices PF'!$D$17),     IF(('Funções Transações'!E131&lt;'Indices PF'!$E$18), 'Indices PF'!$E$16,     IF(('Funções Transações'!E131&lt;'Indices PF'!$F$18), 'Indices PF'!$F$16, 'Indices PF'!$G$16))))),   IF(D131="EO", IF((F131&lt;='Indices PF'!$D$23),   IF(('Funções Transações'!E131&lt;'Indices PF'!$E$26), 'Indices PF'!$E$23,   IF(('Funções Transações'!E131&lt;'Indices PF'!$F$26), 'Indices PF'!$F$23, 'Indices PF'!$G$23)),    IF((F131&lt;='Indices PF'!$D$24),    IF(('Funções Transações'!E131&lt;'Indices PF'!$E$26), 'Indices PF'!$E$24,    IF(('Funções Transações'!E131&lt;'Indices PF'!$F$26), 'Indices PF'!$F$24, 'Indices PF'!$G$24)),     IF((F131&gt;='Indices PF'!$D$25),     IF(('Funções Transações'!E131&lt;'Indices PF'!$E$26), 'Indices PF'!$E$25,     IF(('Funções Transações'!E131&lt;'Indices PF'!$F$26), 'Indices PF'!$F$25, 'Indices PF'!$G$25)))))))))</f>
        <v/>
      </c>
      <c r="K131" s="120" t="str">
        <f aca="false">IF(OR(ISBLANK(E131),ISBLANK(F131)),"",  IF(D131="EI", IF((F131&lt;='Indices PF'!$D$7),   IF(('Funções Transações'!E131&lt;'Indices PF'!$E$10), E131*'Indices PF'!$J$7,   IF(('Funções Transações'!E131&lt;'Indices PF'!$F$10), E131*'Indices PF'!$K$7, E131*'Indices PF'!$L$7)),    IF((F131&lt;='Indices PF'!$D$8),    IF(('Funções Transações'!E131&lt;'Indices PF'!$E$10), E131*'Indices PF'!$J$8,    IF(('Funções Transações'!E131&lt;'Indices PF'!$F$10), E131*'Indices PF'!$K$8, E131*'Indices PF'!$L$8)),     IF((F131&gt;='Indices PF'!$D$9),     IF(('Funções Transações'!E131&lt;'Indices PF'!$E$10), E131*'Indices PF'!$J$9,     IF(('Funções Transações'!E131&lt;'Indices PF'!$F$10), E131*'Indices PF'!$K$9, E131*'Indices PF'!$L$9))))),   IF(D131="EQ", IF((F131&lt;='Indices PF'!$D$15),   IF(('Funções Transações'!E131&lt;'Indices PF'!$E$18), E131*'Indices PF'!$J$15,   IF(('Funções Transações'!E131&lt;'Indices PF'!$F$18), E131*'Indices PF'!$K$15, E131*'Indices PF'!$L$15)),    IF((F131&lt;='Indices PF'!$D$16),    IF(('Funções Transações'!E131&lt;'Indices PF'!$E$18), E131*'Indices PF'!$J$16,    IF(('Funções Transações'!E131&lt;'Indices PF'!$F$18), E131*'Indices PF'!$K$16, E131*'Indices PF'!$L$16)),     IF((F131&gt;='Indices PF'!$D$17),     IF(('Funções Transações'!E131&lt;'Indices PF'!$E$18), E131*'Indices PF'!$J$16,     IF(('Funções Transações'!E131&lt;'Indices PF'!$F$18), E131*'Indices PF'!$K$16, E131*'Indices PF'!$L$16))))),   IF(D131="EO", IF((F131&lt;='Indices PF'!$D$23),   IF(('Funções Transações'!E131&lt;'Indices PF'!$E$26), E131*'Indices PF'!$J$23,   IF(('Funções Transações'!E131&lt;'Indices PF'!$F$26), E131*'Indices PF'!$K$23, E131*'Indices PF'!$L$23)),    IF((F131&lt;='Indices PF'!$D$24),    IF(('Funções Transações'!E131&lt;'Indices PF'!$E$26), E131*'Indices PF'!$J$24,    IF(('Funções Transações'!E131&lt;'Indices PF'!$F$26), E131*'Indices PF'!$K$24, E131*'Indices PF'!$L$24)),     IF((F131&gt;='Indices PF'!$D$25),     IF(('Funções Transações'!E131&lt;'Indices PF'!$E$26), E131*'Indices PF'!$J$25,     IF(('Funções Transações'!E131&lt;'Indices PF'!$F$26), E131*'Indices PF'!$K$25, E131*'Indices PF'!$L$25)))))))))</f>
        <v/>
      </c>
      <c r="L131" s="253" t="str">
        <f aca="false">IF(OR(ISBLANK(G131),ISBLANK(H131)),"",  IF((H131&lt;='Indices PF'!$D$47),   IF(('Funções Transações'!G131&lt;'Indices PF'!$E$50), G131*'Indices PF'!$J$47,   IF(('Funções Transações'!G131&lt;'Indices PF'!$F$50), G131*'Indices PF'!$K$47, G131*'Indices PF'!$L$47)),    IF((H131&lt;='Indices PF'!$D$48),    IF(('Funções Transações'!G131&lt;'Indices PF'!$E$50), G131*'Indices PF'!$J$48,    IF(('Funções Transações'!G131&lt;'Indices PF'!$F$50), G131*'Indices PF'!$K$48, G131*'Indices PF'!$L$48)),     IF((H131&gt;='Indices PF'!$D$49),     IF(('Funções Transações'!G131&lt;'Indices PF'!$E$50), G131*'Indices PF'!$J$49,     IF(('Funções Transações'!G131&lt;'Indices PF'!$F$50), G131*'Indices PF'!$K$49, G131*'Indices PF'!$L$49))))))</f>
        <v/>
      </c>
      <c r="M131" s="88"/>
      <c r="N131" s="129"/>
      <c r="O131" s="129"/>
      <c r="P131" s="129"/>
      <c r="Q131" s="88"/>
      <c r="R131" s="150" t="str">
        <f aca="false">IF(AND(ISTEXT(T131),ISTEXT(U131)),"",SUM(T131:U131)*'Indices PF'!$E$54)</f>
        <v/>
      </c>
      <c r="S131" s="227" t="str">
        <f aca="false">IF(OR(ISBLANK(N131),ISBLANK(O131)),"",  IF(M131="EI", IF((O131&lt;='Indices PF'!$D$7),   IF(('Funções Transações'!N131&lt;'Indices PF'!$E$10), 'Indices PF'!$E$7,   IF(('Funções Transações'!N131&lt;'Indices PF'!$F$10), 'Indices PF'!$F$7, 'Indices PF'!$G$7)),    IF((O131&lt;='Indices PF'!$D$8),    IF(('Funções Transações'!N131&lt;'Indices PF'!$E$10), 'Indices PF'!$E$8,    IF(('Funções Transações'!N131&lt;'Indices PF'!$F$10), 'Indices PF'!$F$8, 'Indices PF'!$G$8)),     IF((O131&gt;='Indices PF'!$D$9),     IF(('Funções Transações'!N131&lt;'Indices PF'!$E$10), 'Indices PF'!$E$9,     IF(('Funções Transações'!N131&lt;'Indices PF'!$F$10), 'Indices PF'!$F$9, 'Indices PF'!$G$9))))),   IF(M131="EQ", IF((O131&lt;='Indices PF'!$D$15),   IF(('Funções Transações'!N131&lt;'Indices PF'!$E$18), 'Indices PF'!$E$15,   IF(('Funções Transações'!N131&lt;'Indices PF'!$F$18), 'Indices PF'!$F$15, 'Indices PF'!$G$15)),    IF((O131&lt;='Indices PF'!$D$16),    IF(('Funções Transações'!N131&lt;'Indices PF'!$E$18), 'Indices PF'!$E$16,    IF(('Funções Transações'!N131&lt;'Indices PF'!$F$18), 'Indices PF'!$F$16, 'Indices PF'!$G$16)),     IF((O131&gt;='Indices PF'!$D$17),     IF(('Funções Transações'!N131&lt;'Indices PF'!$E$18), 'Indices PF'!$E$17,     IF(('Funções Transações'!N131&lt;'Indices PF'!$F$18), 'Indices PF'!$F$17, 'Indices PF'!$G$17))))),   IF(M131="EO", IF((O131&lt;='Indices PF'!$D$23),   IF(('Funções Transações'!N131&lt;'Indices PF'!$E$26), 'Indices PF'!$E$23,   IF(('Funções Transações'!N131&lt;'Indices PF'!$F$26), 'Indices PF'!$F$23, 'Indices PF'!$G$23)),    IF((O131&lt;='Indices PF'!$D$24),    IF(('Funções Transações'!N131&lt;'Indices PF'!$E$26), 'Indices PF'!$E$24,    IF(('Funções Transações'!N131&lt;'Indices PF'!$F$26), 'Indices PF'!$F$24, 'Indices PF'!$G$24)),     IF((O131&gt;='Indices PF'!$D$25),     IF(('Funções Transações'!N131&lt;'Indices PF'!$E$26), 'Indices PF'!$E$25,     IF(('Funções Transações'!N131&lt;'Indices PF'!$F$26), 'Indices PF'!$F$25, 'Indices PF'!$G$25)))))))))</f>
        <v/>
      </c>
      <c r="T131" s="228" t="str">
        <f aca="false">IF(OR(ISBLANK(N131),ISBLANK(O131)),"",  IF(M131="EI", IF((O131&lt;='Indices PF'!$D$7),   IF(('Funções Transações'!N131&lt;'Indices PF'!$E$10), N131*'Indices PF'!$J$7,   IF(('Funções Transações'!N131&lt;'Indices PF'!$F$10), N131*'Indices PF'!$K$7, N131*'Indices PF'!$L$7)),    IF((O131&lt;='Indices PF'!$D$8),    IF(('Funções Transações'!N131&lt;'Indices PF'!$E$10), N131*'Indices PF'!$J$8,    IF(('Funções Transações'!N131&lt;'Indices PF'!$F$10), N131*'Indices PF'!$K$8, N131*'Indices PF'!$L$8)),     IF((O131&gt;='Indices PF'!$D$9),     IF(('Funções Transações'!N131&lt;'Indices PF'!$E$10), N131*'Indices PF'!$J$9,     IF(('Funções Transações'!N131&lt;'Indices PF'!$F$10), N131*'Indices PF'!$K$9, N131*'Indices PF'!$L$9))))),   IF(M131="EQ", IF((O131&lt;='Indices PF'!$D$15),   IF(('Funções Transações'!N131&lt;'Indices PF'!$E$18), N131*'Indices PF'!$J$15,   IF(('Funções Transações'!N131&lt;'Indices PF'!$F$18), N131*'Indices PF'!$K$15, N131*'Indices PF'!$L$15)),    IF((O131&lt;='Indices PF'!$D$16),    IF(('Funções Transações'!N131&lt;'Indices PF'!$E$18), N131*'Indices PF'!$J$16,    IF(('Funções Transações'!N131&lt;'Indices PF'!$F$18), N131*'Indices PF'!$K$16, N131*'Indices PF'!$L$16)),     IF((O131&gt;='Indices PF'!$D$17),     IF(('Funções Transações'!N131&lt;'Indices PF'!$E$18), N131*'Indices PF'!$J$17,     IF(('Funções Transações'!N131&lt;'Indices PF'!$F$18), N131*'Indices PF'!$K$17, N131*'Indices PF'!$L$17))))),   IF(M131="EO", IF((O131&lt;='Indices PF'!$D$23),   IF(('Funções Transações'!N131&lt;'Indices PF'!$E$26), N131*'Indices PF'!$J$23,   IF(('Funções Transações'!N131&lt;'Indices PF'!$F$26), N131*'Indices PF'!$K$23, N131*'Indices PF'!$L$23)),    IF((O131&lt;='Indices PF'!$D$24),    IF(('Funções Transações'!N131&lt;'Indices PF'!$E$26), N131*'Indices PF'!$J$24,    IF(('Funções Transações'!N131&lt;'Indices PF'!$F$26), N131*'Indices PF'!$K$24, N131*'Indices PF'!$L$24)),     IF((O131&gt;='Indices PF'!$D$25),     IF(('Funções Transações'!N131&lt;'Indices PF'!$E$26), N131*'Indices PF'!$J$25,     IF(('Funções Transações'!N131&lt;'Indices PF'!$F$26), N131*'Indices PF'!$K$25, N131*'Indices PF'!$L$25)))))))))</f>
        <v/>
      </c>
      <c r="U131" s="229" t="str">
        <f aca="false">IF(OR(ISBLANK(P131),ISBLANK(Q131)),"",  IF((Q131&lt;='Indices PF'!$D$47),   IF(('Funções Transações'!P131&lt;'Indices PF'!$E$50), P131*'Indices PF'!$J$47,   IF(('Funções Transações'!P131&lt;'Indices PF'!$F$50), P131*'Indices PF'!$K$47, P131*'Indices PF'!$L$47)),    IF((Q131&lt;='Indices PF'!$D$48),    IF(('Funções Transações'!P131&lt;'Indices PF'!$E$50), P131*'Indices PF'!$J$48,    IF(('Funções Transações'!P131&lt;'Indices PF'!$F$50), P131*'Indices PF'!$K$48, P131*'Indices PF'!$L$48)),     IF((Q131&gt;='Indices PF'!$D$49),     IF(('Funções Transações'!P131&lt;'Indices PF'!$E$50), P131*'Indices PF'!$J$49,     IF(('Funções Transações'!P131&lt;'Indices PF'!$F$50), P131*'Indices PF'!$K$49, P131*'Indices PF'!$L$49))))))</f>
        <v/>
      </c>
      <c r="V131" s="131"/>
      <c r="W131" s="131"/>
      <c r="X131" s="131"/>
      <c r="Y131" s="121"/>
      <c r="Z131" s="121"/>
      <c r="AA131" s="122"/>
      <c r="AB131" s="255" t="str">
        <f aca="false">IF(ISBLANK(AA131),"",IF(Z131="YES",(AA131*(SUM(T131:U131))/100),""))</f>
        <v/>
      </c>
      <c r="AC131" s="126"/>
      <c r="AD131" s="126"/>
      <c r="AE131" s="126"/>
      <c r="AF131" s="126"/>
      <c r="AG131" s="126"/>
    </row>
    <row r="132" customFormat="false" ht="24.3" hidden="false" customHeight="true" outlineLevel="0" collapsed="false">
      <c r="A132" s="87"/>
      <c r="B132" s="111"/>
      <c r="C132" s="178"/>
      <c r="D132" s="129"/>
      <c r="E132" s="129"/>
      <c r="F132" s="129"/>
      <c r="G132" s="129"/>
      <c r="H132" s="88"/>
      <c r="I132" s="150" t="str">
        <f aca="false">IF(AND(ISTEXT(K132),ISTEXT(L132)),"",SUM(K132:L132)*'Indices PF'!$E$54)</f>
        <v/>
      </c>
      <c r="J132" s="227" t="str">
        <f aca="false">IF(OR(ISBLANK(E132),ISBLANK(F132)),"",  IF(D132="EI", IF((F132&lt;='Indices PF'!$D$7),   IF(('Funções Transações'!E132&lt;'Indices PF'!$E$10), 'Indices PF'!$E$7,   IF(('Funções Transações'!E132&lt;'Indices PF'!$F$10), 'Indices PF'!$F$7, 'Indices PF'!$G$7)),    IF((F132&lt;='Indices PF'!$D$8),    IF(('Funções Transações'!E132&lt;'Indices PF'!$E$10), 'Indices PF'!$E$8,    IF(('Funções Transações'!E132&lt;'Indices PF'!$F$10), 'Indices PF'!$F$8, 'Indices PF'!$G$8)),     IF((F132&gt;='Indices PF'!$D$9),     IF(('Funções Transações'!E132&lt;'Indices PF'!$E$10), 'Indices PF'!$E$9,     IF(('Funções Transações'!E132&lt;'Indices PF'!$F$10), 'Indices PF'!$F$9, 'Indices PF'!$G$9))))),   IF(D132="EQ", IF((F132&lt;='Indices PF'!$D$15),   IF(('Funções Transações'!E132&lt;'Indices PF'!$E$18), 'Indices PF'!$E$15,   IF(('Funções Transações'!E132&lt;'Indices PF'!$F$18), 'Indices PF'!$F$15, 'Indices PF'!$G$15)),    IF((F132&lt;='Indices PF'!$D$16),    IF(('Funções Transações'!E132&lt;'Indices PF'!$E$18), 'Indices PF'!$E$16,    IF(('Funções Transações'!E132&lt;'Indices PF'!$F$18), 'Indices PF'!$F$16, 'Indices PF'!$G$16)),     IF((F132&gt;='Indices PF'!$D$17),     IF(('Funções Transações'!E132&lt;'Indices PF'!$E$18), 'Indices PF'!$E$16,     IF(('Funções Transações'!E132&lt;'Indices PF'!$F$18), 'Indices PF'!$F$16, 'Indices PF'!$G$16))))),   IF(D132="EO", IF((F132&lt;='Indices PF'!$D$23),   IF(('Funções Transações'!E132&lt;'Indices PF'!$E$26), 'Indices PF'!$E$23,   IF(('Funções Transações'!E132&lt;'Indices PF'!$F$26), 'Indices PF'!$F$23, 'Indices PF'!$G$23)),    IF((F132&lt;='Indices PF'!$D$24),    IF(('Funções Transações'!E132&lt;'Indices PF'!$E$26), 'Indices PF'!$E$24,    IF(('Funções Transações'!E132&lt;'Indices PF'!$F$26), 'Indices PF'!$F$24, 'Indices PF'!$G$24)),     IF((F132&gt;='Indices PF'!$D$25),     IF(('Funções Transações'!E132&lt;'Indices PF'!$E$26), 'Indices PF'!$E$25,     IF(('Funções Transações'!E132&lt;'Indices PF'!$F$26), 'Indices PF'!$F$25, 'Indices PF'!$G$25)))))))))</f>
        <v/>
      </c>
      <c r="K132" s="120" t="str">
        <f aca="false">IF(OR(ISBLANK(E132),ISBLANK(F132)),"",  IF(D132="EI", IF((F132&lt;='Indices PF'!$D$7),   IF(('Funções Transações'!E132&lt;'Indices PF'!$E$10), E132*'Indices PF'!$J$7,   IF(('Funções Transações'!E132&lt;'Indices PF'!$F$10), E132*'Indices PF'!$K$7, E132*'Indices PF'!$L$7)),    IF((F132&lt;='Indices PF'!$D$8),    IF(('Funções Transações'!E132&lt;'Indices PF'!$E$10), E132*'Indices PF'!$J$8,    IF(('Funções Transações'!E132&lt;'Indices PF'!$F$10), E132*'Indices PF'!$K$8, E132*'Indices PF'!$L$8)),     IF((F132&gt;='Indices PF'!$D$9),     IF(('Funções Transações'!E132&lt;'Indices PF'!$E$10), E132*'Indices PF'!$J$9,     IF(('Funções Transações'!E132&lt;'Indices PF'!$F$10), E132*'Indices PF'!$K$9, E132*'Indices PF'!$L$9))))),   IF(D132="EQ", IF((F132&lt;='Indices PF'!$D$15),   IF(('Funções Transações'!E132&lt;'Indices PF'!$E$18), E132*'Indices PF'!$J$15,   IF(('Funções Transações'!E132&lt;'Indices PF'!$F$18), E132*'Indices PF'!$K$15, E132*'Indices PF'!$L$15)),    IF((F132&lt;='Indices PF'!$D$16),    IF(('Funções Transações'!E132&lt;'Indices PF'!$E$18), E132*'Indices PF'!$J$16,    IF(('Funções Transações'!E132&lt;'Indices PF'!$F$18), E132*'Indices PF'!$K$16, E132*'Indices PF'!$L$16)),     IF((F132&gt;='Indices PF'!$D$17),     IF(('Funções Transações'!E132&lt;'Indices PF'!$E$18), E132*'Indices PF'!$J$16,     IF(('Funções Transações'!E132&lt;'Indices PF'!$F$18), E132*'Indices PF'!$K$16, E132*'Indices PF'!$L$16))))),   IF(D132="EO", IF((F132&lt;='Indices PF'!$D$23),   IF(('Funções Transações'!E132&lt;'Indices PF'!$E$26), E132*'Indices PF'!$J$23,   IF(('Funções Transações'!E132&lt;'Indices PF'!$F$26), E132*'Indices PF'!$K$23, E132*'Indices PF'!$L$23)),    IF((F132&lt;='Indices PF'!$D$24),    IF(('Funções Transações'!E132&lt;'Indices PF'!$E$26), E132*'Indices PF'!$J$24,    IF(('Funções Transações'!E132&lt;'Indices PF'!$F$26), E132*'Indices PF'!$K$24, E132*'Indices PF'!$L$24)),     IF((F132&gt;='Indices PF'!$D$25),     IF(('Funções Transações'!E132&lt;'Indices PF'!$E$26), E132*'Indices PF'!$J$25,     IF(('Funções Transações'!E132&lt;'Indices PF'!$F$26), E132*'Indices PF'!$K$25, E132*'Indices PF'!$L$25)))))))))</f>
        <v/>
      </c>
      <c r="L132" s="253" t="str">
        <f aca="false">IF(OR(ISBLANK(G132),ISBLANK(H132)),"",  IF((H132&lt;='Indices PF'!$D$47),   IF(('Funções Transações'!G132&lt;'Indices PF'!$E$50), G132*'Indices PF'!$J$47,   IF(('Funções Transações'!G132&lt;'Indices PF'!$F$50), G132*'Indices PF'!$K$47, G132*'Indices PF'!$L$47)),    IF((H132&lt;='Indices PF'!$D$48),    IF(('Funções Transações'!G132&lt;'Indices PF'!$E$50), G132*'Indices PF'!$J$48,    IF(('Funções Transações'!G132&lt;'Indices PF'!$F$50), G132*'Indices PF'!$K$48, G132*'Indices PF'!$L$48)),     IF((H132&gt;='Indices PF'!$D$49),     IF(('Funções Transações'!G132&lt;'Indices PF'!$E$50), G132*'Indices PF'!$J$49,     IF(('Funções Transações'!G132&lt;'Indices PF'!$F$50), G132*'Indices PF'!$K$49, G132*'Indices PF'!$L$49))))))</f>
        <v/>
      </c>
      <c r="M132" s="88"/>
      <c r="N132" s="129"/>
      <c r="O132" s="129"/>
      <c r="P132" s="129"/>
      <c r="Q132" s="88"/>
      <c r="R132" s="150" t="str">
        <f aca="false">IF(AND(ISTEXT(T132),ISTEXT(U132)),"",SUM(T132:U132)*'Indices PF'!$E$54)</f>
        <v/>
      </c>
      <c r="S132" s="227" t="str">
        <f aca="false">IF(OR(ISBLANK(N132),ISBLANK(O132)),"",  IF(M132="EI", IF((O132&lt;='Indices PF'!$D$7),   IF(('Funções Transações'!N132&lt;'Indices PF'!$E$10), 'Indices PF'!$E$7,   IF(('Funções Transações'!N132&lt;'Indices PF'!$F$10), 'Indices PF'!$F$7, 'Indices PF'!$G$7)),    IF((O132&lt;='Indices PF'!$D$8),    IF(('Funções Transações'!N132&lt;'Indices PF'!$E$10), 'Indices PF'!$E$8,    IF(('Funções Transações'!N132&lt;'Indices PF'!$F$10), 'Indices PF'!$F$8, 'Indices PF'!$G$8)),     IF((O132&gt;='Indices PF'!$D$9),     IF(('Funções Transações'!N132&lt;'Indices PF'!$E$10), 'Indices PF'!$E$9,     IF(('Funções Transações'!N132&lt;'Indices PF'!$F$10), 'Indices PF'!$F$9, 'Indices PF'!$G$9))))),   IF(M132="EQ", IF((O132&lt;='Indices PF'!$D$15),   IF(('Funções Transações'!N132&lt;'Indices PF'!$E$18), 'Indices PF'!$E$15,   IF(('Funções Transações'!N132&lt;'Indices PF'!$F$18), 'Indices PF'!$F$15, 'Indices PF'!$G$15)),    IF((O132&lt;='Indices PF'!$D$16),    IF(('Funções Transações'!N132&lt;'Indices PF'!$E$18), 'Indices PF'!$E$16,    IF(('Funções Transações'!N132&lt;'Indices PF'!$F$18), 'Indices PF'!$F$16, 'Indices PF'!$G$16)),     IF((O132&gt;='Indices PF'!$D$17),     IF(('Funções Transações'!N132&lt;'Indices PF'!$E$18), 'Indices PF'!$E$17,     IF(('Funções Transações'!N132&lt;'Indices PF'!$F$18), 'Indices PF'!$F$17, 'Indices PF'!$G$17))))),   IF(M132="EO", IF((O132&lt;='Indices PF'!$D$23),   IF(('Funções Transações'!N132&lt;'Indices PF'!$E$26), 'Indices PF'!$E$23,   IF(('Funções Transações'!N132&lt;'Indices PF'!$F$26), 'Indices PF'!$F$23, 'Indices PF'!$G$23)),    IF((O132&lt;='Indices PF'!$D$24),    IF(('Funções Transações'!N132&lt;'Indices PF'!$E$26), 'Indices PF'!$E$24,    IF(('Funções Transações'!N132&lt;'Indices PF'!$F$26), 'Indices PF'!$F$24, 'Indices PF'!$G$24)),     IF((O132&gt;='Indices PF'!$D$25),     IF(('Funções Transações'!N132&lt;'Indices PF'!$E$26), 'Indices PF'!$E$25,     IF(('Funções Transações'!N132&lt;'Indices PF'!$F$26), 'Indices PF'!$F$25, 'Indices PF'!$G$25)))))))))</f>
        <v/>
      </c>
      <c r="T132" s="228" t="str">
        <f aca="false">IF(OR(ISBLANK(N132),ISBLANK(O132)),"",  IF(M132="EI", IF((O132&lt;='Indices PF'!$D$7),   IF(('Funções Transações'!N132&lt;'Indices PF'!$E$10), N132*'Indices PF'!$J$7,   IF(('Funções Transações'!N132&lt;'Indices PF'!$F$10), N132*'Indices PF'!$K$7, N132*'Indices PF'!$L$7)),    IF((O132&lt;='Indices PF'!$D$8),    IF(('Funções Transações'!N132&lt;'Indices PF'!$E$10), N132*'Indices PF'!$J$8,    IF(('Funções Transações'!N132&lt;'Indices PF'!$F$10), N132*'Indices PF'!$K$8, N132*'Indices PF'!$L$8)),     IF((O132&gt;='Indices PF'!$D$9),     IF(('Funções Transações'!N132&lt;'Indices PF'!$E$10), N132*'Indices PF'!$J$9,     IF(('Funções Transações'!N132&lt;'Indices PF'!$F$10), N132*'Indices PF'!$K$9, N132*'Indices PF'!$L$9))))),   IF(M132="EQ", IF((O132&lt;='Indices PF'!$D$15),   IF(('Funções Transações'!N132&lt;'Indices PF'!$E$18), N132*'Indices PF'!$J$15,   IF(('Funções Transações'!N132&lt;'Indices PF'!$F$18), N132*'Indices PF'!$K$15, N132*'Indices PF'!$L$15)),    IF((O132&lt;='Indices PF'!$D$16),    IF(('Funções Transações'!N132&lt;'Indices PF'!$E$18), N132*'Indices PF'!$J$16,    IF(('Funções Transações'!N132&lt;'Indices PF'!$F$18), N132*'Indices PF'!$K$16, N132*'Indices PF'!$L$16)),     IF((O132&gt;='Indices PF'!$D$17),     IF(('Funções Transações'!N132&lt;'Indices PF'!$E$18), N132*'Indices PF'!$J$17,     IF(('Funções Transações'!N132&lt;'Indices PF'!$F$18), N132*'Indices PF'!$K$17, N132*'Indices PF'!$L$17))))),   IF(M132="EO", IF((O132&lt;='Indices PF'!$D$23),   IF(('Funções Transações'!N132&lt;'Indices PF'!$E$26), N132*'Indices PF'!$J$23,   IF(('Funções Transações'!N132&lt;'Indices PF'!$F$26), N132*'Indices PF'!$K$23, N132*'Indices PF'!$L$23)),    IF((O132&lt;='Indices PF'!$D$24),    IF(('Funções Transações'!N132&lt;'Indices PF'!$E$26), N132*'Indices PF'!$J$24,    IF(('Funções Transações'!N132&lt;'Indices PF'!$F$26), N132*'Indices PF'!$K$24, N132*'Indices PF'!$L$24)),     IF((O132&gt;='Indices PF'!$D$25),     IF(('Funções Transações'!N132&lt;'Indices PF'!$E$26), N132*'Indices PF'!$J$25,     IF(('Funções Transações'!N132&lt;'Indices PF'!$F$26), N132*'Indices PF'!$K$25, N132*'Indices PF'!$L$25)))))))))</f>
        <v/>
      </c>
      <c r="U132" s="229" t="str">
        <f aca="false">IF(OR(ISBLANK(P132),ISBLANK(Q132)),"",  IF((Q132&lt;='Indices PF'!$D$47),   IF(('Funções Transações'!P132&lt;'Indices PF'!$E$50), P132*'Indices PF'!$J$47,   IF(('Funções Transações'!P132&lt;'Indices PF'!$F$50), P132*'Indices PF'!$K$47, P132*'Indices PF'!$L$47)),    IF((Q132&lt;='Indices PF'!$D$48),    IF(('Funções Transações'!P132&lt;'Indices PF'!$E$50), P132*'Indices PF'!$J$48,    IF(('Funções Transações'!P132&lt;'Indices PF'!$F$50), P132*'Indices PF'!$K$48, P132*'Indices PF'!$L$48)),     IF((Q132&gt;='Indices PF'!$D$49),     IF(('Funções Transações'!P132&lt;'Indices PF'!$E$50), P132*'Indices PF'!$J$49,     IF(('Funções Transações'!P132&lt;'Indices PF'!$F$50), P132*'Indices PF'!$K$49, P132*'Indices PF'!$L$49))))))</f>
        <v/>
      </c>
      <c r="V132" s="131"/>
      <c r="W132" s="131"/>
      <c r="X132" s="131"/>
      <c r="Y132" s="121"/>
      <c r="Z132" s="121"/>
      <c r="AA132" s="122"/>
      <c r="AB132" s="255" t="str">
        <f aca="false">IF(ISBLANK(AA132),"",IF(Z132="YES",(AA132*(SUM(T132:U132))/100),""))</f>
        <v/>
      </c>
      <c r="AC132" s="126"/>
      <c r="AD132" s="126"/>
      <c r="AE132" s="126"/>
      <c r="AF132" s="126"/>
      <c r="AG132" s="126"/>
    </row>
    <row r="133" customFormat="false" ht="24.3" hidden="false" customHeight="true" outlineLevel="0" collapsed="false">
      <c r="A133" s="87"/>
      <c r="B133" s="111"/>
      <c r="C133" s="178"/>
      <c r="D133" s="129"/>
      <c r="E133" s="129"/>
      <c r="F133" s="129"/>
      <c r="G133" s="129"/>
      <c r="H133" s="88"/>
      <c r="I133" s="150" t="str">
        <f aca="false">IF(AND(ISTEXT(K133),ISTEXT(L133)),"",SUM(K133:L133)*'Indices PF'!$E$54)</f>
        <v/>
      </c>
      <c r="J133" s="227" t="str">
        <f aca="false">IF(OR(ISBLANK(E133),ISBLANK(F133)),"",  IF(D133="EI", IF((F133&lt;='Indices PF'!$D$7),   IF(('Funções Transações'!E133&lt;'Indices PF'!$E$10), 'Indices PF'!$E$7,   IF(('Funções Transações'!E133&lt;'Indices PF'!$F$10), 'Indices PF'!$F$7, 'Indices PF'!$G$7)),    IF((F133&lt;='Indices PF'!$D$8),    IF(('Funções Transações'!E133&lt;'Indices PF'!$E$10), 'Indices PF'!$E$8,    IF(('Funções Transações'!E133&lt;'Indices PF'!$F$10), 'Indices PF'!$F$8, 'Indices PF'!$G$8)),     IF((F133&gt;='Indices PF'!$D$9),     IF(('Funções Transações'!E133&lt;'Indices PF'!$E$10), 'Indices PF'!$E$9,     IF(('Funções Transações'!E133&lt;'Indices PF'!$F$10), 'Indices PF'!$F$9, 'Indices PF'!$G$9))))),   IF(D133="EQ", IF((F133&lt;='Indices PF'!$D$15),   IF(('Funções Transações'!E133&lt;'Indices PF'!$E$18), 'Indices PF'!$E$15,   IF(('Funções Transações'!E133&lt;'Indices PF'!$F$18), 'Indices PF'!$F$15, 'Indices PF'!$G$15)),    IF((F133&lt;='Indices PF'!$D$16),    IF(('Funções Transações'!E133&lt;'Indices PF'!$E$18), 'Indices PF'!$E$16,    IF(('Funções Transações'!E133&lt;'Indices PF'!$F$18), 'Indices PF'!$F$16, 'Indices PF'!$G$16)),     IF((F133&gt;='Indices PF'!$D$17),     IF(('Funções Transações'!E133&lt;'Indices PF'!$E$18), 'Indices PF'!$E$16,     IF(('Funções Transações'!E133&lt;'Indices PF'!$F$18), 'Indices PF'!$F$16, 'Indices PF'!$G$16))))),   IF(D133="EO", IF((F133&lt;='Indices PF'!$D$23),   IF(('Funções Transações'!E133&lt;'Indices PF'!$E$26), 'Indices PF'!$E$23,   IF(('Funções Transações'!E133&lt;'Indices PF'!$F$26), 'Indices PF'!$F$23, 'Indices PF'!$G$23)),    IF((F133&lt;='Indices PF'!$D$24),    IF(('Funções Transações'!E133&lt;'Indices PF'!$E$26), 'Indices PF'!$E$24,    IF(('Funções Transações'!E133&lt;'Indices PF'!$F$26), 'Indices PF'!$F$24, 'Indices PF'!$G$24)),     IF((F133&gt;='Indices PF'!$D$25),     IF(('Funções Transações'!E133&lt;'Indices PF'!$E$26), 'Indices PF'!$E$25,     IF(('Funções Transações'!E133&lt;'Indices PF'!$F$26), 'Indices PF'!$F$25, 'Indices PF'!$G$25)))))))))</f>
        <v/>
      </c>
      <c r="K133" s="120" t="str">
        <f aca="false">IF(OR(ISBLANK(E133),ISBLANK(F133)),"",  IF(D133="EI", IF((F133&lt;='Indices PF'!$D$7),   IF(('Funções Transações'!E133&lt;'Indices PF'!$E$10), E133*'Indices PF'!$J$7,   IF(('Funções Transações'!E133&lt;'Indices PF'!$F$10), E133*'Indices PF'!$K$7, E133*'Indices PF'!$L$7)),    IF((F133&lt;='Indices PF'!$D$8),    IF(('Funções Transações'!E133&lt;'Indices PF'!$E$10), E133*'Indices PF'!$J$8,    IF(('Funções Transações'!E133&lt;'Indices PF'!$F$10), E133*'Indices PF'!$K$8, E133*'Indices PF'!$L$8)),     IF((F133&gt;='Indices PF'!$D$9),     IF(('Funções Transações'!E133&lt;'Indices PF'!$E$10), E133*'Indices PF'!$J$9,     IF(('Funções Transações'!E133&lt;'Indices PF'!$F$10), E133*'Indices PF'!$K$9, E133*'Indices PF'!$L$9))))),   IF(D133="EQ", IF((F133&lt;='Indices PF'!$D$15),   IF(('Funções Transações'!E133&lt;'Indices PF'!$E$18), E133*'Indices PF'!$J$15,   IF(('Funções Transações'!E133&lt;'Indices PF'!$F$18), E133*'Indices PF'!$K$15, E133*'Indices PF'!$L$15)),    IF((F133&lt;='Indices PF'!$D$16),    IF(('Funções Transações'!E133&lt;'Indices PF'!$E$18), E133*'Indices PF'!$J$16,    IF(('Funções Transações'!E133&lt;'Indices PF'!$F$18), E133*'Indices PF'!$K$16, E133*'Indices PF'!$L$16)),     IF((F133&gt;='Indices PF'!$D$17),     IF(('Funções Transações'!E133&lt;'Indices PF'!$E$18), E133*'Indices PF'!$J$16,     IF(('Funções Transações'!E133&lt;'Indices PF'!$F$18), E133*'Indices PF'!$K$16, E133*'Indices PF'!$L$16))))),   IF(D133="EO", IF((F133&lt;='Indices PF'!$D$23),   IF(('Funções Transações'!E133&lt;'Indices PF'!$E$26), E133*'Indices PF'!$J$23,   IF(('Funções Transações'!E133&lt;'Indices PF'!$F$26), E133*'Indices PF'!$K$23, E133*'Indices PF'!$L$23)),    IF((F133&lt;='Indices PF'!$D$24),    IF(('Funções Transações'!E133&lt;'Indices PF'!$E$26), E133*'Indices PF'!$J$24,    IF(('Funções Transações'!E133&lt;'Indices PF'!$F$26), E133*'Indices PF'!$K$24, E133*'Indices PF'!$L$24)),     IF((F133&gt;='Indices PF'!$D$25),     IF(('Funções Transações'!E133&lt;'Indices PF'!$E$26), E133*'Indices PF'!$J$25,     IF(('Funções Transações'!E133&lt;'Indices PF'!$F$26), E133*'Indices PF'!$K$25, E133*'Indices PF'!$L$25)))))))))</f>
        <v/>
      </c>
      <c r="L133" s="253" t="str">
        <f aca="false">IF(OR(ISBLANK(G133),ISBLANK(H133)),"",  IF((H133&lt;='Indices PF'!$D$47),   IF(('Funções Transações'!G133&lt;'Indices PF'!$E$50), G133*'Indices PF'!$J$47,   IF(('Funções Transações'!G133&lt;'Indices PF'!$F$50), G133*'Indices PF'!$K$47, G133*'Indices PF'!$L$47)),    IF((H133&lt;='Indices PF'!$D$48),    IF(('Funções Transações'!G133&lt;'Indices PF'!$E$50), G133*'Indices PF'!$J$48,    IF(('Funções Transações'!G133&lt;'Indices PF'!$F$50), G133*'Indices PF'!$K$48, G133*'Indices PF'!$L$48)),     IF((H133&gt;='Indices PF'!$D$49),     IF(('Funções Transações'!G133&lt;'Indices PF'!$E$50), G133*'Indices PF'!$J$49,     IF(('Funções Transações'!G133&lt;'Indices PF'!$F$50), G133*'Indices PF'!$K$49, G133*'Indices PF'!$L$49))))))</f>
        <v/>
      </c>
      <c r="M133" s="88"/>
      <c r="N133" s="129"/>
      <c r="O133" s="129"/>
      <c r="P133" s="129"/>
      <c r="Q133" s="88"/>
      <c r="R133" s="150" t="str">
        <f aca="false">IF(AND(ISTEXT(T133),ISTEXT(U133)),"",SUM(T133:U133)*'Indices PF'!$E$54)</f>
        <v/>
      </c>
      <c r="S133" s="227" t="str">
        <f aca="false">IF(OR(ISBLANK(N133),ISBLANK(O133)),"",  IF(M133="EI", IF((O133&lt;='Indices PF'!$D$7),   IF(('Funções Transações'!N133&lt;'Indices PF'!$E$10), 'Indices PF'!$E$7,   IF(('Funções Transações'!N133&lt;'Indices PF'!$F$10), 'Indices PF'!$F$7, 'Indices PF'!$G$7)),    IF((O133&lt;='Indices PF'!$D$8),    IF(('Funções Transações'!N133&lt;'Indices PF'!$E$10), 'Indices PF'!$E$8,    IF(('Funções Transações'!N133&lt;'Indices PF'!$F$10), 'Indices PF'!$F$8, 'Indices PF'!$G$8)),     IF((O133&gt;='Indices PF'!$D$9),     IF(('Funções Transações'!N133&lt;'Indices PF'!$E$10), 'Indices PF'!$E$9,     IF(('Funções Transações'!N133&lt;'Indices PF'!$F$10), 'Indices PF'!$F$9, 'Indices PF'!$G$9))))),   IF(M133="EQ", IF((O133&lt;='Indices PF'!$D$15),   IF(('Funções Transações'!N133&lt;'Indices PF'!$E$18), 'Indices PF'!$E$15,   IF(('Funções Transações'!N133&lt;'Indices PF'!$F$18), 'Indices PF'!$F$15, 'Indices PF'!$G$15)),    IF((O133&lt;='Indices PF'!$D$16),    IF(('Funções Transações'!N133&lt;'Indices PF'!$E$18), 'Indices PF'!$E$16,    IF(('Funções Transações'!N133&lt;'Indices PF'!$F$18), 'Indices PF'!$F$16, 'Indices PF'!$G$16)),     IF((O133&gt;='Indices PF'!$D$17),     IF(('Funções Transações'!N133&lt;'Indices PF'!$E$18), 'Indices PF'!$E$17,     IF(('Funções Transações'!N133&lt;'Indices PF'!$F$18), 'Indices PF'!$F$17, 'Indices PF'!$G$17))))),   IF(M133="EO", IF((O133&lt;='Indices PF'!$D$23),   IF(('Funções Transações'!N133&lt;'Indices PF'!$E$26), 'Indices PF'!$E$23,   IF(('Funções Transações'!N133&lt;'Indices PF'!$F$26), 'Indices PF'!$F$23, 'Indices PF'!$G$23)),    IF((O133&lt;='Indices PF'!$D$24),    IF(('Funções Transações'!N133&lt;'Indices PF'!$E$26), 'Indices PF'!$E$24,    IF(('Funções Transações'!N133&lt;'Indices PF'!$F$26), 'Indices PF'!$F$24, 'Indices PF'!$G$24)),     IF((O133&gt;='Indices PF'!$D$25),     IF(('Funções Transações'!N133&lt;'Indices PF'!$E$26), 'Indices PF'!$E$25,     IF(('Funções Transações'!N133&lt;'Indices PF'!$F$26), 'Indices PF'!$F$25, 'Indices PF'!$G$25)))))))))</f>
        <v/>
      </c>
      <c r="T133" s="228" t="str">
        <f aca="false">IF(OR(ISBLANK(N133),ISBLANK(O133)),"",  IF(M133="EI", IF((O133&lt;='Indices PF'!$D$7),   IF(('Funções Transações'!N133&lt;'Indices PF'!$E$10), N133*'Indices PF'!$J$7,   IF(('Funções Transações'!N133&lt;'Indices PF'!$F$10), N133*'Indices PF'!$K$7, N133*'Indices PF'!$L$7)),    IF((O133&lt;='Indices PF'!$D$8),    IF(('Funções Transações'!N133&lt;'Indices PF'!$E$10), N133*'Indices PF'!$J$8,    IF(('Funções Transações'!N133&lt;'Indices PF'!$F$10), N133*'Indices PF'!$K$8, N133*'Indices PF'!$L$8)),     IF((O133&gt;='Indices PF'!$D$9),     IF(('Funções Transações'!N133&lt;'Indices PF'!$E$10), N133*'Indices PF'!$J$9,     IF(('Funções Transações'!N133&lt;'Indices PF'!$F$10), N133*'Indices PF'!$K$9, N133*'Indices PF'!$L$9))))),   IF(M133="EQ", IF((O133&lt;='Indices PF'!$D$15),   IF(('Funções Transações'!N133&lt;'Indices PF'!$E$18), N133*'Indices PF'!$J$15,   IF(('Funções Transações'!N133&lt;'Indices PF'!$F$18), N133*'Indices PF'!$K$15, N133*'Indices PF'!$L$15)),    IF((O133&lt;='Indices PF'!$D$16),    IF(('Funções Transações'!N133&lt;'Indices PF'!$E$18), N133*'Indices PF'!$J$16,    IF(('Funções Transações'!N133&lt;'Indices PF'!$F$18), N133*'Indices PF'!$K$16, N133*'Indices PF'!$L$16)),     IF((O133&gt;='Indices PF'!$D$17),     IF(('Funções Transações'!N133&lt;'Indices PF'!$E$18), N133*'Indices PF'!$J$17,     IF(('Funções Transações'!N133&lt;'Indices PF'!$F$18), N133*'Indices PF'!$K$17, N133*'Indices PF'!$L$17))))),   IF(M133="EO", IF((O133&lt;='Indices PF'!$D$23),   IF(('Funções Transações'!N133&lt;'Indices PF'!$E$26), N133*'Indices PF'!$J$23,   IF(('Funções Transações'!N133&lt;'Indices PF'!$F$26), N133*'Indices PF'!$K$23, N133*'Indices PF'!$L$23)),    IF((O133&lt;='Indices PF'!$D$24),    IF(('Funções Transações'!N133&lt;'Indices PF'!$E$26), N133*'Indices PF'!$J$24,    IF(('Funções Transações'!N133&lt;'Indices PF'!$F$26), N133*'Indices PF'!$K$24, N133*'Indices PF'!$L$24)),     IF((O133&gt;='Indices PF'!$D$25),     IF(('Funções Transações'!N133&lt;'Indices PF'!$E$26), N133*'Indices PF'!$J$25,     IF(('Funções Transações'!N133&lt;'Indices PF'!$F$26), N133*'Indices PF'!$K$25, N133*'Indices PF'!$L$25)))))))))</f>
        <v/>
      </c>
      <c r="U133" s="229" t="str">
        <f aca="false">IF(OR(ISBLANK(P133),ISBLANK(Q133)),"",  IF((Q133&lt;='Indices PF'!$D$47),   IF(('Funções Transações'!P133&lt;'Indices PF'!$E$50), P133*'Indices PF'!$J$47,   IF(('Funções Transações'!P133&lt;'Indices PF'!$F$50), P133*'Indices PF'!$K$47, P133*'Indices PF'!$L$47)),    IF((Q133&lt;='Indices PF'!$D$48),    IF(('Funções Transações'!P133&lt;'Indices PF'!$E$50), P133*'Indices PF'!$J$48,    IF(('Funções Transações'!P133&lt;'Indices PF'!$F$50), P133*'Indices PF'!$K$48, P133*'Indices PF'!$L$48)),     IF((Q133&gt;='Indices PF'!$D$49),     IF(('Funções Transações'!P133&lt;'Indices PF'!$E$50), P133*'Indices PF'!$J$49,     IF(('Funções Transações'!P133&lt;'Indices PF'!$F$50), P133*'Indices PF'!$K$49, P133*'Indices PF'!$L$49))))))</f>
        <v/>
      </c>
      <c r="V133" s="131"/>
      <c r="W133" s="131"/>
      <c r="X133" s="131"/>
      <c r="Y133" s="121"/>
      <c r="Z133" s="121"/>
      <c r="AA133" s="122"/>
      <c r="AB133" s="255" t="str">
        <f aca="false">IF(ISBLANK(AA133),"",IF(Z133="YES",(AA133*(SUM(T133:U133))/100),""))</f>
        <v/>
      </c>
      <c r="AC133" s="126"/>
      <c r="AD133" s="126"/>
      <c r="AE133" s="126"/>
      <c r="AF133" s="126"/>
      <c r="AG133" s="126"/>
    </row>
    <row r="134" customFormat="false" ht="24.3" hidden="false" customHeight="true" outlineLevel="0" collapsed="false">
      <c r="A134" s="87"/>
      <c r="B134" s="111"/>
      <c r="C134" s="178"/>
      <c r="D134" s="129"/>
      <c r="E134" s="129"/>
      <c r="F134" s="129"/>
      <c r="G134" s="129"/>
      <c r="H134" s="88"/>
      <c r="I134" s="150" t="str">
        <f aca="false">IF(AND(ISTEXT(K134),ISTEXT(L134)),"",SUM(K134:L134)*'Indices PF'!$E$54)</f>
        <v/>
      </c>
      <c r="J134" s="227" t="str">
        <f aca="false">IF(OR(ISBLANK(E134),ISBLANK(F134)),"",  IF(D134="EI", IF((F134&lt;='Indices PF'!$D$7),   IF(('Funções Transações'!E134&lt;'Indices PF'!$E$10), 'Indices PF'!$E$7,   IF(('Funções Transações'!E134&lt;'Indices PF'!$F$10), 'Indices PF'!$F$7, 'Indices PF'!$G$7)),    IF((F134&lt;='Indices PF'!$D$8),    IF(('Funções Transações'!E134&lt;'Indices PF'!$E$10), 'Indices PF'!$E$8,    IF(('Funções Transações'!E134&lt;'Indices PF'!$F$10), 'Indices PF'!$F$8, 'Indices PF'!$G$8)),     IF((F134&gt;='Indices PF'!$D$9),     IF(('Funções Transações'!E134&lt;'Indices PF'!$E$10), 'Indices PF'!$E$9,     IF(('Funções Transações'!E134&lt;'Indices PF'!$F$10), 'Indices PF'!$F$9, 'Indices PF'!$G$9))))),   IF(D134="EQ", IF((F134&lt;='Indices PF'!$D$15),   IF(('Funções Transações'!E134&lt;'Indices PF'!$E$18), 'Indices PF'!$E$15,   IF(('Funções Transações'!E134&lt;'Indices PF'!$F$18), 'Indices PF'!$F$15, 'Indices PF'!$G$15)),    IF((F134&lt;='Indices PF'!$D$16),    IF(('Funções Transações'!E134&lt;'Indices PF'!$E$18), 'Indices PF'!$E$16,    IF(('Funções Transações'!E134&lt;'Indices PF'!$F$18), 'Indices PF'!$F$16, 'Indices PF'!$G$16)),     IF((F134&gt;='Indices PF'!$D$17),     IF(('Funções Transações'!E134&lt;'Indices PF'!$E$18), 'Indices PF'!$E$16,     IF(('Funções Transações'!E134&lt;'Indices PF'!$F$18), 'Indices PF'!$F$16, 'Indices PF'!$G$16))))),   IF(D134="EO", IF((F134&lt;='Indices PF'!$D$23),   IF(('Funções Transações'!E134&lt;'Indices PF'!$E$26), 'Indices PF'!$E$23,   IF(('Funções Transações'!E134&lt;'Indices PF'!$F$26), 'Indices PF'!$F$23, 'Indices PF'!$G$23)),    IF((F134&lt;='Indices PF'!$D$24),    IF(('Funções Transações'!E134&lt;'Indices PF'!$E$26), 'Indices PF'!$E$24,    IF(('Funções Transações'!E134&lt;'Indices PF'!$F$26), 'Indices PF'!$F$24, 'Indices PF'!$G$24)),     IF((F134&gt;='Indices PF'!$D$25),     IF(('Funções Transações'!E134&lt;'Indices PF'!$E$26), 'Indices PF'!$E$25,     IF(('Funções Transações'!E134&lt;'Indices PF'!$F$26), 'Indices PF'!$F$25, 'Indices PF'!$G$25)))))))))</f>
        <v/>
      </c>
      <c r="K134" s="120" t="str">
        <f aca="false">IF(OR(ISBLANK(E134),ISBLANK(F134)),"",  IF(D134="EI", IF((F134&lt;='Indices PF'!$D$7),   IF(('Funções Transações'!E134&lt;'Indices PF'!$E$10), E134*'Indices PF'!$J$7,   IF(('Funções Transações'!E134&lt;'Indices PF'!$F$10), E134*'Indices PF'!$K$7, E134*'Indices PF'!$L$7)),    IF((F134&lt;='Indices PF'!$D$8),    IF(('Funções Transações'!E134&lt;'Indices PF'!$E$10), E134*'Indices PF'!$J$8,    IF(('Funções Transações'!E134&lt;'Indices PF'!$F$10), E134*'Indices PF'!$K$8, E134*'Indices PF'!$L$8)),     IF((F134&gt;='Indices PF'!$D$9),     IF(('Funções Transações'!E134&lt;'Indices PF'!$E$10), E134*'Indices PF'!$J$9,     IF(('Funções Transações'!E134&lt;'Indices PF'!$F$10), E134*'Indices PF'!$K$9, E134*'Indices PF'!$L$9))))),   IF(D134="EQ", IF((F134&lt;='Indices PF'!$D$15),   IF(('Funções Transações'!E134&lt;'Indices PF'!$E$18), E134*'Indices PF'!$J$15,   IF(('Funções Transações'!E134&lt;'Indices PF'!$F$18), E134*'Indices PF'!$K$15, E134*'Indices PF'!$L$15)),    IF((F134&lt;='Indices PF'!$D$16),    IF(('Funções Transações'!E134&lt;'Indices PF'!$E$18), E134*'Indices PF'!$J$16,    IF(('Funções Transações'!E134&lt;'Indices PF'!$F$18), E134*'Indices PF'!$K$16, E134*'Indices PF'!$L$16)),     IF((F134&gt;='Indices PF'!$D$17),     IF(('Funções Transações'!E134&lt;'Indices PF'!$E$18), E134*'Indices PF'!$J$16,     IF(('Funções Transações'!E134&lt;'Indices PF'!$F$18), E134*'Indices PF'!$K$16, E134*'Indices PF'!$L$16))))),   IF(D134="EO", IF((F134&lt;='Indices PF'!$D$23),   IF(('Funções Transações'!E134&lt;'Indices PF'!$E$26), E134*'Indices PF'!$J$23,   IF(('Funções Transações'!E134&lt;'Indices PF'!$F$26), E134*'Indices PF'!$K$23, E134*'Indices PF'!$L$23)),    IF((F134&lt;='Indices PF'!$D$24),    IF(('Funções Transações'!E134&lt;'Indices PF'!$E$26), E134*'Indices PF'!$J$24,    IF(('Funções Transações'!E134&lt;'Indices PF'!$F$26), E134*'Indices PF'!$K$24, E134*'Indices PF'!$L$24)),     IF((F134&gt;='Indices PF'!$D$25),     IF(('Funções Transações'!E134&lt;'Indices PF'!$E$26), E134*'Indices PF'!$J$25,     IF(('Funções Transações'!E134&lt;'Indices PF'!$F$26), E134*'Indices PF'!$K$25, E134*'Indices PF'!$L$25)))))))))</f>
        <v/>
      </c>
      <c r="L134" s="253" t="str">
        <f aca="false">IF(OR(ISBLANK(G134),ISBLANK(H134)),"",  IF((H134&lt;='Indices PF'!$D$47),   IF(('Funções Transações'!G134&lt;'Indices PF'!$E$50), G134*'Indices PF'!$J$47,   IF(('Funções Transações'!G134&lt;'Indices PF'!$F$50), G134*'Indices PF'!$K$47, G134*'Indices PF'!$L$47)),    IF((H134&lt;='Indices PF'!$D$48),    IF(('Funções Transações'!G134&lt;'Indices PF'!$E$50), G134*'Indices PF'!$J$48,    IF(('Funções Transações'!G134&lt;'Indices PF'!$F$50), G134*'Indices PF'!$K$48, G134*'Indices PF'!$L$48)),     IF((H134&gt;='Indices PF'!$D$49),     IF(('Funções Transações'!G134&lt;'Indices PF'!$E$50), G134*'Indices PF'!$J$49,     IF(('Funções Transações'!G134&lt;'Indices PF'!$F$50), G134*'Indices PF'!$K$49, G134*'Indices PF'!$L$49))))))</f>
        <v/>
      </c>
      <c r="M134" s="88"/>
      <c r="N134" s="129"/>
      <c r="O134" s="129"/>
      <c r="P134" s="129"/>
      <c r="Q134" s="88"/>
      <c r="R134" s="150" t="str">
        <f aca="false">IF(AND(ISTEXT(T134),ISTEXT(U134)),"",SUM(T134:U134)*'Indices PF'!$E$54)</f>
        <v/>
      </c>
      <c r="S134" s="227" t="str">
        <f aca="false">IF(OR(ISBLANK(N134),ISBLANK(O134)),"",  IF(M134="EI", IF((O134&lt;='Indices PF'!$D$7),   IF(('Funções Transações'!N134&lt;'Indices PF'!$E$10), 'Indices PF'!$E$7,   IF(('Funções Transações'!N134&lt;'Indices PF'!$F$10), 'Indices PF'!$F$7, 'Indices PF'!$G$7)),    IF((O134&lt;='Indices PF'!$D$8),    IF(('Funções Transações'!N134&lt;'Indices PF'!$E$10), 'Indices PF'!$E$8,    IF(('Funções Transações'!N134&lt;'Indices PF'!$F$10), 'Indices PF'!$F$8, 'Indices PF'!$G$8)),     IF((O134&gt;='Indices PF'!$D$9),     IF(('Funções Transações'!N134&lt;'Indices PF'!$E$10), 'Indices PF'!$E$9,     IF(('Funções Transações'!N134&lt;'Indices PF'!$F$10), 'Indices PF'!$F$9, 'Indices PF'!$G$9))))),   IF(M134="EQ", IF((O134&lt;='Indices PF'!$D$15),   IF(('Funções Transações'!N134&lt;'Indices PF'!$E$18), 'Indices PF'!$E$15,   IF(('Funções Transações'!N134&lt;'Indices PF'!$F$18), 'Indices PF'!$F$15, 'Indices PF'!$G$15)),    IF((O134&lt;='Indices PF'!$D$16),    IF(('Funções Transações'!N134&lt;'Indices PF'!$E$18), 'Indices PF'!$E$16,    IF(('Funções Transações'!N134&lt;'Indices PF'!$F$18), 'Indices PF'!$F$16, 'Indices PF'!$G$16)),     IF((O134&gt;='Indices PF'!$D$17),     IF(('Funções Transações'!N134&lt;'Indices PF'!$E$18), 'Indices PF'!$E$17,     IF(('Funções Transações'!N134&lt;'Indices PF'!$F$18), 'Indices PF'!$F$17, 'Indices PF'!$G$17))))),   IF(M134="EO", IF((O134&lt;='Indices PF'!$D$23),   IF(('Funções Transações'!N134&lt;'Indices PF'!$E$26), 'Indices PF'!$E$23,   IF(('Funções Transações'!N134&lt;'Indices PF'!$F$26), 'Indices PF'!$F$23, 'Indices PF'!$G$23)),    IF((O134&lt;='Indices PF'!$D$24),    IF(('Funções Transações'!N134&lt;'Indices PF'!$E$26), 'Indices PF'!$E$24,    IF(('Funções Transações'!N134&lt;'Indices PF'!$F$26), 'Indices PF'!$F$24, 'Indices PF'!$G$24)),     IF((O134&gt;='Indices PF'!$D$25),     IF(('Funções Transações'!N134&lt;'Indices PF'!$E$26), 'Indices PF'!$E$25,     IF(('Funções Transações'!N134&lt;'Indices PF'!$F$26), 'Indices PF'!$F$25, 'Indices PF'!$G$25)))))))))</f>
        <v/>
      </c>
      <c r="T134" s="228" t="str">
        <f aca="false">IF(OR(ISBLANK(N134),ISBLANK(O134)),"",  IF(M134="EI", IF((O134&lt;='Indices PF'!$D$7),   IF(('Funções Transações'!N134&lt;'Indices PF'!$E$10), N134*'Indices PF'!$J$7,   IF(('Funções Transações'!N134&lt;'Indices PF'!$F$10), N134*'Indices PF'!$K$7, N134*'Indices PF'!$L$7)),    IF((O134&lt;='Indices PF'!$D$8),    IF(('Funções Transações'!N134&lt;'Indices PF'!$E$10), N134*'Indices PF'!$J$8,    IF(('Funções Transações'!N134&lt;'Indices PF'!$F$10), N134*'Indices PF'!$K$8, N134*'Indices PF'!$L$8)),     IF((O134&gt;='Indices PF'!$D$9),     IF(('Funções Transações'!N134&lt;'Indices PF'!$E$10), N134*'Indices PF'!$J$9,     IF(('Funções Transações'!N134&lt;'Indices PF'!$F$10), N134*'Indices PF'!$K$9, N134*'Indices PF'!$L$9))))),   IF(M134="EQ", IF((O134&lt;='Indices PF'!$D$15),   IF(('Funções Transações'!N134&lt;'Indices PF'!$E$18), N134*'Indices PF'!$J$15,   IF(('Funções Transações'!N134&lt;'Indices PF'!$F$18), N134*'Indices PF'!$K$15, N134*'Indices PF'!$L$15)),    IF((O134&lt;='Indices PF'!$D$16),    IF(('Funções Transações'!N134&lt;'Indices PF'!$E$18), N134*'Indices PF'!$J$16,    IF(('Funções Transações'!N134&lt;'Indices PF'!$F$18), N134*'Indices PF'!$K$16, N134*'Indices PF'!$L$16)),     IF((O134&gt;='Indices PF'!$D$17),     IF(('Funções Transações'!N134&lt;'Indices PF'!$E$18), N134*'Indices PF'!$J$17,     IF(('Funções Transações'!N134&lt;'Indices PF'!$F$18), N134*'Indices PF'!$K$17, N134*'Indices PF'!$L$17))))),   IF(M134="EO", IF((O134&lt;='Indices PF'!$D$23),   IF(('Funções Transações'!N134&lt;'Indices PF'!$E$26), N134*'Indices PF'!$J$23,   IF(('Funções Transações'!N134&lt;'Indices PF'!$F$26), N134*'Indices PF'!$K$23, N134*'Indices PF'!$L$23)),    IF((O134&lt;='Indices PF'!$D$24),    IF(('Funções Transações'!N134&lt;'Indices PF'!$E$26), N134*'Indices PF'!$J$24,    IF(('Funções Transações'!N134&lt;'Indices PF'!$F$26), N134*'Indices PF'!$K$24, N134*'Indices PF'!$L$24)),     IF((O134&gt;='Indices PF'!$D$25),     IF(('Funções Transações'!N134&lt;'Indices PF'!$E$26), N134*'Indices PF'!$J$25,     IF(('Funções Transações'!N134&lt;'Indices PF'!$F$26), N134*'Indices PF'!$K$25, N134*'Indices PF'!$L$25)))))))))</f>
        <v/>
      </c>
      <c r="U134" s="229" t="str">
        <f aca="false">IF(OR(ISBLANK(P134),ISBLANK(Q134)),"",  IF((Q134&lt;='Indices PF'!$D$47),   IF(('Funções Transações'!P134&lt;'Indices PF'!$E$50), P134*'Indices PF'!$J$47,   IF(('Funções Transações'!P134&lt;'Indices PF'!$F$50), P134*'Indices PF'!$K$47, P134*'Indices PF'!$L$47)),    IF((Q134&lt;='Indices PF'!$D$48),    IF(('Funções Transações'!P134&lt;'Indices PF'!$E$50), P134*'Indices PF'!$J$48,    IF(('Funções Transações'!P134&lt;'Indices PF'!$F$50), P134*'Indices PF'!$K$48, P134*'Indices PF'!$L$48)),     IF((Q134&gt;='Indices PF'!$D$49),     IF(('Funções Transações'!P134&lt;'Indices PF'!$E$50), P134*'Indices PF'!$J$49,     IF(('Funções Transações'!P134&lt;'Indices PF'!$F$50), P134*'Indices PF'!$K$49, P134*'Indices PF'!$L$49))))))</f>
        <v/>
      </c>
      <c r="V134" s="131"/>
      <c r="W134" s="131"/>
      <c r="X134" s="131"/>
      <c r="Y134" s="121"/>
      <c r="Z134" s="121"/>
      <c r="AA134" s="122"/>
      <c r="AB134" s="255" t="str">
        <f aca="false">IF(ISBLANK(AA134),"",IF(Z134="YES",(AA134*(SUM(T134:U134))/100),""))</f>
        <v/>
      </c>
      <c r="AC134" s="126"/>
      <c r="AD134" s="126"/>
      <c r="AE134" s="126"/>
      <c r="AF134" s="126"/>
      <c r="AG134" s="126"/>
    </row>
    <row r="135" customFormat="false" ht="24.3" hidden="false" customHeight="true" outlineLevel="0" collapsed="false">
      <c r="A135" s="87"/>
      <c r="B135" s="111"/>
      <c r="C135" s="178"/>
      <c r="D135" s="129"/>
      <c r="E135" s="129"/>
      <c r="F135" s="129"/>
      <c r="G135" s="129"/>
      <c r="H135" s="88"/>
      <c r="I135" s="150" t="str">
        <f aca="false">IF(AND(ISTEXT(K135),ISTEXT(L135)),"",SUM(K135:L135)*'Indices PF'!$E$54)</f>
        <v/>
      </c>
      <c r="J135" s="227" t="str">
        <f aca="false">IF(OR(ISBLANK(E135),ISBLANK(F135)),"",  IF(D135="EI", IF((F135&lt;='Indices PF'!$D$7),   IF(('Funções Transações'!E135&lt;'Indices PF'!$E$10), 'Indices PF'!$E$7,   IF(('Funções Transações'!E135&lt;'Indices PF'!$F$10), 'Indices PF'!$F$7, 'Indices PF'!$G$7)),    IF((F135&lt;='Indices PF'!$D$8),    IF(('Funções Transações'!E135&lt;'Indices PF'!$E$10), 'Indices PF'!$E$8,    IF(('Funções Transações'!E135&lt;'Indices PF'!$F$10), 'Indices PF'!$F$8, 'Indices PF'!$G$8)),     IF((F135&gt;='Indices PF'!$D$9),     IF(('Funções Transações'!E135&lt;'Indices PF'!$E$10), 'Indices PF'!$E$9,     IF(('Funções Transações'!E135&lt;'Indices PF'!$F$10), 'Indices PF'!$F$9, 'Indices PF'!$G$9))))),   IF(D135="EQ", IF((F135&lt;='Indices PF'!$D$15),   IF(('Funções Transações'!E135&lt;'Indices PF'!$E$18), 'Indices PF'!$E$15,   IF(('Funções Transações'!E135&lt;'Indices PF'!$F$18), 'Indices PF'!$F$15, 'Indices PF'!$G$15)),    IF((F135&lt;='Indices PF'!$D$16),    IF(('Funções Transações'!E135&lt;'Indices PF'!$E$18), 'Indices PF'!$E$16,    IF(('Funções Transações'!E135&lt;'Indices PF'!$F$18), 'Indices PF'!$F$16, 'Indices PF'!$G$16)),     IF((F135&gt;='Indices PF'!$D$17),     IF(('Funções Transações'!E135&lt;'Indices PF'!$E$18), 'Indices PF'!$E$16,     IF(('Funções Transações'!E135&lt;'Indices PF'!$F$18), 'Indices PF'!$F$16, 'Indices PF'!$G$16))))),   IF(D135="EO", IF((F135&lt;='Indices PF'!$D$23),   IF(('Funções Transações'!E135&lt;'Indices PF'!$E$26), 'Indices PF'!$E$23,   IF(('Funções Transações'!E135&lt;'Indices PF'!$F$26), 'Indices PF'!$F$23, 'Indices PF'!$G$23)),    IF((F135&lt;='Indices PF'!$D$24),    IF(('Funções Transações'!E135&lt;'Indices PF'!$E$26), 'Indices PF'!$E$24,    IF(('Funções Transações'!E135&lt;'Indices PF'!$F$26), 'Indices PF'!$F$24, 'Indices PF'!$G$24)),     IF((F135&gt;='Indices PF'!$D$25),     IF(('Funções Transações'!E135&lt;'Indices PF'!$E$26), 'Indices PF'!$E$25,     IF(('Funções Transações'!E135&lt;'Indices PF'!$F$26), 'Indices PF'!$F$25, 'Indices PF'!$G$25)))))))))</f>
        <v/>
      </c>
      <c r="K135" s="120" t="str">
        <f aca="false">IF(OR(ISBLANK(E135),ISBLANK(F135)),"",  IF(D135="EI", IF((F135&lt;='Indices PF'!$D$7),   IF(('Funções Transações'!E135&lt;'Indices PF'!$E$10), E135*'Indices PF'!$J$7,   IF(('Funções Transações'!E135&lt;'Indices PF'!$F$10), E135*'Indices PF'!$K$7, E135*'Indices PF'!$L$7)),    IF((F135&lt;='Indices PF'!$D$8),    IF(('Funções Transações'!E135&lt;'Indices PF'!$E$10), E135*'Indices PF'!$J$8,    IF(('Funções Transações'!E135&lt;'Indices PF'!$F$10), E135*'Indices PF'!$K$8, E135*'Indices PF'!$L$8)),     IF((F135&gt;='Indices PF'!$D$9),     IF(('Funções Transações'!E135&lt;'Indices PF'!$E$10), E135*'Indices PF'!$J$9,     IF(('Funções Transações'!E135&lt;'Indices PF'!$F$10), E135*'Indices PF'!$K$9, E135*'Indices PF'!$L$9))))),   IF(D135="EQ", IF((F135&lt;='Indices PF'!$D$15),   IF(('Funções Transações'!E135&lt;'Indices PF'!$E$18), E135*'Indices PF'!$J$15,   IF(('Funções Transações'!E135&lt;'Indices PF'!$F$18), E135*'Indices PF'!$K$15, E135*'Indices PF'!$L$15)),    IF((F135&lt;='Indices PF'!$D$16),    IF(('Funções Transações'!E135&lt;'Indices PF'!$E$18), E135*'Indices PF'!$J$16,    IF(('Funções Transações'!E135&lt;'Indices PF'!$F$18), E135*'Indices PF'!$K$16, E135*'Indices PF'!$L$16)),     IF((F135&gt;='Indices PF'!$D$17),     IF(('Funções Transações'!E135&lt;'Indices PF'!$E$18), E135*'Indices PF'!$J$16,     IF(('Funções Transações'!E135&lt;'Indices PF'!$F$18), E135*'Indices PF'!$K$16, E135*'Indices PF'!$L$16))))),   IF(D135="EO", IF((F135&lt;='Indices PF'!$D$23),   IF(('Funções Transações'!E135&lt;'Indices PF'!$E$26), E135*'Indices PF'!$J$23,   IF(('Funções Transações'!E135&lt;'Indices PF'!$F$26), E135*'Indices PF'!$K$23, E135*'Indices PF'!$L$23)),    IF((F135&lt;='Indices PF'!$D$24),    IF(('Funções Transações'!E135&lt;'Indices PF'!$E$26), E135*'Indices PF'!$J$24,    IF(('Funções Transações'!E135&lt;'Indices PF'!$F$26), E135*'Indices PF'!$K$24, E135*'Indices PF'!$L$24)),     IF((F135&gt;='Indices PF'!$D$25),     IF(('Funções Transações'!E135&lt;'Indices PF'!$E$26), E135*'Indices PF'!$J$25,     IF(('Funções Transações'!E135&lt;'Indices PF'!$F$26), E135*'Indices PF'!$K$25, E135*'Indices PF'!$L$25)))))))))</f>
        <v/>
      </c>
      <c r="L135" s="253" t="str">
        <f aca="false">IF(OR(ISBLANK(G135),ISBLANK(H135)),"",  IF((H135&lt;='Indices PF'!$D$47),   IF(('Funções Transações'!G135&lt;'Indices PF'!$E$50), G135*'Indices PF'!$J$47,   IF(('Funções Transações'!G135&lt;'Indices PF'!$F$50), G135*'Indices PF'!$K$47, G135*'Indices PF'!$L$47)),    IF((H135&lt;='Indices PF'!$D$48),    IF(('Funções Transações'!G135&lt;'Indices PF'!$E$50), G135*'Indices PF'!$J$48,    IF(('Funções Transações'!G135&lt;'Indices PF'!$F$50), G135*'Indices PF'!$K$48, G135*'Indices PF'!$L$48)),     IF((H135&gt;='Indices PF'!$D$49),     IF(('Funções Transações'!G135&lt;'Indices PF'!$E$50), G135*'Indices PF'!$J$49,     IF(('Funções Transações'!G135&lt;'Indices PF'!$F$50), G135*'Indices PF'!$K$49, G135*'Indices PF'!$L$49))))))</f>
        <v/>
      </c>
      <c r="M135" s="88"/>
      <c r="N135" s="129"/>
      <c r="O135" s="129"/>
      <c r="P135" s="129"/>
      <c r="Q135" s="88"/>
      <c r="R135" s="150" t="str">
        <f aca="false">IF(AND(ISTEXT(T135),ISTEXT(U135)),"",SUM(T135:U135)*'Indices PF'!$E$54)</f>
        <v/>
      </c>
      <c r="S135" s="227" t="str">
        <f aca="false">IF(OR(ISBLANK(N135),ISBLANK(O135)),"",  IF(M135="EI", IF((O135&lt;='Indices PF'!$D$7),   IF(('Funções Transações'!N135&lt;'Indices PF'!$E$10), 'Indices PF'!$E$7,   IF(('Funções Transações'!N135&lt;'Indices PF'!$F$10), 'Indices PF'!$F$7, 'Indices PF'!$G$7)),    IF((O135&lt;='Indices PF'!$D$8),    IF(('Funções Transações'!N135&lt;'Indices PF'!$E$10), 'Indices PF'!$E$8,    IF(('Funções Transações'!N135&lt;'Indices PF'!$F$10), 'Indices PF'!$F$8, 'Indices PF'!$G$8)),     IF((O135&gt;='Indices PF'!$D$9),     IF(('Funções Transações'!N135&lt;'Indices PF'!$E$10), 'Indices PF'!$E$9,     IF(('Funções Transações'!N135&lt;'Indices PF'!$F$10), 'Indices PF'!$F$9, 'Indices PF'!$G$9))))),   IF(M135="EQ", IF((O135&lt;='Indices PF'!$D$15),   IF(('Funções Transações'!N135&lt;'Indices PF'!$E$18), 'Indices PF'!$E$15,   IF(('Funções Transações'!N135&lt;'Indices PF'!$F$18), 'Indices PF'!$F$15, 'Indices PF'!$G$15)),    IF((O135&lt;='Indices PF'!$D$16),    IF(('Funções Transações'!N135&lt;'Indices PF'!$E$18), 'Indices PF'!$E$16,    IF(('Funções Transações'!N135&lt;'Indices PF'!$F$18), 'Indices PF'!$F$16, 'Indices PF'!$G$16)),     IF((O135&gt;='Indices PF'!$D$17),     IF(('Funções Transações'!N135&lt;'Indices PF'!$E$18), 'Indices PF'!$E$17,     IF(('Funções Transações'!N135&lt;'Indices PF'!$F$18), 'Indices PF'!$F$17, 'Indices PF'!$G$17))))),   IF(M135="EO", IF((O135&lt;='Indices PF'!$D$23),   IF(('Funções Transações'!N135&lt;'Indices PF'!$E$26), 'Indices PF'!$E$23,   IF(('Funções Transações'!N135&lt;'Indices PF'!$F$26), 'Indices PF'!$F$23, 'Indices PF'!$G$23)),    IF((O135&lt;='Indices PF'!$D$24),    IF(('Funções Transações'!N135&lt;'Indices PF'!$E$26), 'Indices PF'!$E$24,    IF(('Funções Transações'!N135&lt;'Indices PF'!$F$26), 'Indices PF'!$F$24, 'Indices PF'!$G$24)),     IF((O135&gt;='Indices PF'!$D$25),     IF(('Funções Transações'!N135&lt;'Indices PF'!$E$26), 'Indices PF'!$E$25,     IF(('Funções Transações'!N135&lt;'Indices PF'!$F$26), 'Indices PF'!$F$25, 'Indices PF'!$G$25)))))))))</f>
        <v/>
      </c>
      <c r="T135" s="228" t="str">
        <f aca="false">IF(OR(ISBLANK(N135),ISBLANK(O135)),"",  IF(M135="EI", IF((O135&lt;='Indices PF'!$D$7),   IF(('Funções Transações'!N135&lt;'Indices PF'!$E$10), N135*'Indices PF'!$J$7,   IF(('Funções Transações'!N135&lt;'Indices PF'!$F$10), N135*'Indices PF'!$K$7, N135*'Indices PF'!$L$7)),    IF((O135&lt;='Indices PF'!$D$8),    IF(('Funções Transações'!N135&lt;'Indices PF'!$E$10), N135*'Indices PF'!$J$8,    IF(('Funções Transações'!N135&lt;'Indices PF'!$F$10), N135*'Indices PF'!$K$8, N135*'Indices PF'!$L$8)),     IF((O135&gt;='Indices PF'!$D$9),     IF(('Funções Transações'!N135&lt;'Indices PF'!$E$10), N135*'Indices PF'!$J$9,     IF(('Funções Transações'!N135&lt;'Indices PF'!$F$10), N135*'Indices PF'!$K$9, N135*'Indices PF'!$L$9))))),   IF(M135="EQ", IF((O135&lt;='Indices PF'!$D$15),   IF(('Funções Transações'!N135&lt;'Indices PF'!$E$18), N135*'Indices PF'!$J$15,   IF(('Funções Transações'!N135&lt;'Indices PF'!$F$18), N135*'Indices PF'!$K$15, N135*'Indices PF'!$L$15)),    IF((O135&lt;='Indices PF'!$D$16),    IF(('Funções Transações'!N135&lt;'Indices PF'!$E$18), N135*'Indices PF'!$J$16,    IF(('Funções Transações'!N135&lt;'Indices PF'!$F$18), N135*'Indices PF'!$K$16, N135*'Indices PF'!$L$16)),     IF((O135&gt;='Indices PF'!$D$17),     IF(('Funções Transações'!N135&lt;'Indices PF'!$E$18), N135*'Indices PF'!$J$17,     IF(('Funções Transações'!N135&lt;'Indices PF'!$F$18), N135*'Indices PF'!$K$17, N135*'Indices PF'!$L$17))))),   IF(M135="EO", IF((O135&lt;='Indices PF'!$D$23),   IF(('Funções Transações'!N135&lt;'Indices PF'!$E$26), N135*'Indices PF'!$J$23,   IF(('Funções Transações'!N135&lt;'Indices PF'!$F$26), N135*'Indices PF'!$K$23, N135*'Indices PF'!$L$23)),    IF((O135&lt;='Indices PF'!$D$24),    IF(('Funções Transações'!N135&lt;'Indices PF'!$E$26), N135*'Indices PF'!$J$24,    IF(('Funções Transações'!N135&lt;'Indices PF'!$F$26), N135*'Indices PF'!$K$24, N135*'Indices PF'!$L$24)),     IF((O135&gt;='Indices PF'!$D$25),     IF(('Funções Transações'!N135&lt;'Indices PF'!$E$26), N135*'Indices PF'!$J$25,     IF(('Funções Transações'!N135&lt;'Indices PF'!$F$26), N135*'Indices PF'!$K$25, N135*'Indices PF'!$L$25)))))))))</f>
        <v/>
      </c>
      <c r="U135" s="229" t="str">
        <f aca="false">IF(OR(ISBLANK(P135),ISBLANK(Q135)),"",  IF((Q135&lt;='Indices PF'!$D$47),   IF(('Funções Transações'!P135&lt;'Indices PF'!$E$50), P135*'Indices PF'!$J$47,   IF(('Funções Transações'!P135&lt;'Indices PF'!$F$50), P135*'Indices PF'!$K$47, P135*'Indices PF'!$L$47)),    IF((Q135&lt;='Indices PF'!$D$48),    IF(('Funções Transações'!P135&lt;'Indices PF'!$E$50), P135*'Indices PF'!$J$48,    IF(('Funções Transações'!P135&lt;'Indices PF'!$F$50), P135*'Indices PF'!$K$48, P135*'Indices PF'!$L$48)),     IF((Q135&gt;='Indices PF'!$D$49),     IF(('Funções Transações'!P135&lt;'Indices PF'!$E$50), P135*'Indices PF'!$J$49,     IF(('Funções Transações'!P135&lt;'Indices PF'!$F$50), P135*'Indices PF'!$K$49, P135*'Indices PF'!$L$49))))))</f>
        <v/>
      </c>
      <c r="V135" s="131"/>
      <c r="W135" s="131"/>
      <c r="X135" s="131"/>
      <c r="Y135" s="121"/>
      <c r="Z135" s="121"/>
      <c r="AA135" s="122"/>
      <c r="AB135" s="255" t="str">
        <f aca="false">IF(ISBLANK(AA135),"",IF(Z135="YES",(AA135*(SUM(T135:U135))/100),""))</f>
        <v/>
      </c>
      <c r="AC135" s="126"/>
      <c r="AD135" s="126"/>
      <c r="AE135" s="126"/>
      <c r="AF135" s="126"/>
      <c r="AG135" s="126"/>
    </row>
    <row r="136" customFormat="false" ht="24.3" hidden="false" customHeight="true" outlineLevel="0" collapsed="false">
      <c r="A136" s="87"/>
      <c r="B136" s="111"/>
      <c r="C136" s="178"/>
      <c r="D136" s="129"/>
      <c r="E136" s="129"/>
      <c r="F136" s="129"/>
      <c r="G136" s="129"/>
      <c r="H136" s="88"/>
      <c r="I136" s="150" t="str">
        <f aca="false">IF(AND(ISTEXT(K136),ISTEXT(L136)),"",SUM(K136:L136)*'Indices PF'!$E$54)</f>
        <v/>
      </c>
      <c r="J136" s="227" t="str">
        <f aca="false">IF(OR(ISBLANK(E136),ISBLANK(F136)),"",  IF(D136="EI", IF((F136&lt;='Indices PF'!$D$7),   IF(('Funções Transações'!E136&lt;'Indices PF'!$E$10), 'Indices PF'!$E$7,   IF(('Funções Transações'!E136&lt;'Indices PF'!$F$10), 'Indices PF'!$F$7, 'Indices PF'!$G$7)),    IF((F136&lt;='Indices PF'!$D$8),    IF(('Funções Transações'!E136&lt;'Indices PF'!$E$10), 'Indices PF'!$E$8,    IF(('Funções Transações'!E136&lt;'Indices PF'!$F$10), 'Indices PF'!$F$8, 'Indices PF'!$G$8)),     IF((F136&gt;='Indices PF'!$D$9),     IF(('Funções Transações'!E136&lt;'Indices PF'!$E$10), 'Indices PF'!$E$9,     IF(('Funções Transações'!E136&lt;'Indices PF'!$F$10), 'Indices PF'!$F$9, 'Indices PF'!$G$9))))),   IF(D136="EQ", IF((F136&lt;='Indices PF'!$D$15),   IF(('Funções Transações'!E136&lt;'Indices PF'!$E$18), 'Indices PF'!$E$15,   IF(('Funções Transações'!E136&lt;'Indices PF'!$F$18), 'Indices PF'!$F$15, 'Indices PF'!$G$15)),    IF((F136&lt;='Indices PF'!$D$16),    IF(('Funções Transações'!E136&lt;'Indices PF'!$E$18), 'Indices PF'!$E$16,    IF(('Funções Transações'!E136&lt;'Indices PF'!$F$18), 'Indices PF'!$F$16, 'Indices PF'!$G$16)),     IF((F136&gt;='Indices PF'!$D$17),     IF(('Funções Transações'!E136&lt;'Indices PF'!$E$18), 'Indices PF'!$E$16,     IF(('Funções Transações'!E136&lt;'Indices PF'!$F$18), 'Indices PF'!$F$16, 'Indices PF'!$G$16))))),   IF(D136="EO", IF((F136&lt;='Indices PF'!$D$23),   IF(('Funções Transações'!E136&lt;'Indices PF'!$E$26), 'Indices PF'!$E$23,   IF(('Funções Transações'!E136&lt;'Indices PF'!$F$26), 'Indices PF'!$F$23, 'Indices PF'!$G$23)),    IF((F136&lt;='Indices PF'!$D$24),    IF(('Funções Transações'!E136&lt;'Indices PF'!$E$26), 'Indices PF'!$E$24,    IF(('Funções Transações'!E136&lt;'Indices PF'!$F$26), 'Indices PF'!$F$24, 'Indices PF'!$G$24)),     IF((F136&gt;='Indices PF'!$D$25),     IF(('Funções Transações'!E136&lt;'Indices PF'!$E$26), 'Indices PF'!$E$25,     IF(('Funções Transações'!E136&lt;'Indices PF'!$F$26), 'Indices PF'!$F$25, 'Indices PF'!$G$25)))))))))</f>
        <v/>
      </c>
      <c r="K136" s="120" t="str">
        <f aca="false">IF(OR(ISBLANK(E136),ISBLANK(F136)),"",  IF(D136="EI", IF((F136&lt;='Indices PF'!$D$7),   IF(('Funções Transações'!E136&lt;'Indices PF'!$E$10), E136*'Indices PF'!$J$7,   IF(('Funções Transações'!E136&lt;'Indices PF'!$F$10), E136*'Indices PF'!$K$7, E136*'Indices PF'!$L$7)),    IF((F136&lt;='Indices PF'!$D$8),    IF(('Funções Transações'!E136&lt;'Indices PF'!$E$10), E136*'Indices PF'!$J$8,    IF(('Funções Transações'!E136&lt;'Indices PF'!$F$10), E136*'Indices PF'!$K$8, E136*'Indices PF'!$L$8)),     IF((F136&gt;='Indices PF'!$D$9),     IF(('Funções Transações'!E136&lt;'Indices PF'!$E$10), E136*'Indices PF'!$J$9,     IF(('Funções Transações'!E136&lt;'Indices PF'!$F$10), E136*'Indices PF'!$K$9, E136*'Indices PF'!$L$9))))),   IF(D136="EQ", IF((F136&lt;='Indices PF'!$D$15),   IF(('Funções Transações'!E136&lt;'Indices PF'!$E$18), E136*'Indices PF'!$J$15,   IF(('Funções Transações'!E136&lt;'Indices PF'!$F$18), E136*'Indices PF'!$K$15, E136*'Indices PF'!$L$15)),    IF((F136&lt;='Indices PF'!$D$16),    IF(('Funções Transações'!E136&lt;'Indices PF'!$E$18), E136*'Indices PF'!$J$16,    IF(('Funções Transações'!E136&lt;'Indices PF'!$F$18), E136*'Indices PF'!$K$16, E136*'Indices PF'!$L$16)),     IF((F136&gt;='Indices PF'!$D$17),     IF(('Funções Transações'!E136&lt;'Indices PF'!$E$18), E136*'Indices PF'!$J$16,     IF(('Funções Transações'!E136&lt;'Indices PF'!$F$18), E136*'Indices PF'!$K$16, E136*'Indices PF'!$L$16))))),   IF(D136="EO", IF((F136&lt;='Indices PF'!$D$23),   IF(('Funções Transações'!E136&lt;'Indices PF'!$E$26), E136*'Indices PF'!$J$23,   IF(('Funções Transações'!E136&lt;'Indices PF'!$F$26), E136*'Indices PF'!$K$23, E136*'Indices PF'!$L$23)),    IF((F136&lt;='Indices PF'!$D$24),    IF(('Funções Transações'!E136&lt;'Indices PF'!$E$26), E136*'Indices PF'!$J$24,    IF(('Funções Transações'!E136&lt;'Indices PF'!$F$26), E136*'Indices PF'!$K$24, E136*'Indices PF'!$L$24)),     IF((F136&gt;='Indices PF'!$D$25),     IF(('Funções Transações'!E136&lt;'Indices PF'!$E$26), E136*'Indices PF'!$J$25,     IF(('Funções Transações'!E136&lt;'Indices PF'!$F$26), E136*'Indices PF'!$K$25, E136*'Indices PF'!$L$25)))))))))</f>
        <v/>
      </c>
      <c r="L136" s="253" t="str">
        <f aca="false">IF(OR(ISBLANK(G136),ISBLANK(H136)),"",  IF((H136&lt;='Indices PF'!$D$47),   IF(('Funções Transações'!G136&lt;'Indices PF'!$E$50), G136*'Indices PF'!$J$47,   IF(('Funções Transações'!G136&lt;'Indices PF'!$F$50), G136*'Indices PF'!$K$47, G136*'Indices PF'!$L$47)),    IF((H136&lt;='Indices PF'!$D$48),    IF(('Funções Transações'!G136&lt;'Indices PF'!$E$50), G136*'Indices PF'!$J$48,    IF(('Funções Transações'!G136&lt;'Indices PF'!$F$50), G136*'Indices PF'!$K$48, G136*'Indices PF'!$L$48)),     IF((H136&gt;='Indices PF'!$D$49),     IF(('Funções Transações'!G136&lt;'Indices PF'!$E$50), G136*'Indices PF'!$J$49,     IF(('Funções Transações'!G136&lt;'Indices PF'!$F$50), G136*'Indices PF'!$K$49, G136*'Indices PF'!$L$49))))))</f>
        <v/>
      </c>
      <c r="M136" s="88"/>
      <c r="N136" s="129"/>
      <c r="O136" s="129"/>
      <c r="P136" s="129"/>
      <c r="Q136" s="88"/>
      <c r="R136" s="150" t="str">
        <f aca="false">IF(AND(ISTEXT(T136),ISTEXT(U136)),"",SUM(T136:U136)*'Indices PF'!$E$54)</f>
        <v/>
      </c>
      <c r="S136" s="227" t="str">
        <f aca="false">IF(OR(ISBLANK(N136),ISBLANK(O136)),"",  IF(M136="EI", IF((O136&lt;='Indices PF'!$D$7),   IF(('Funções Transações'!N136&lt;'Indices PF'!$E$10), 'Indices PF'!$E$7,   IF(('Funções Transações'!N136&lt;'Indices PF'!$F$10), 'Indices PF'!$F$7, 'Indices PF'!$G$7)),    IF((O136&lt;='Indices PF'!$D$8),    IF(('Funções Transações'!N136&lt;'Indices PF'!$E$10), 'Indices PF'!$E$8,    IF(('Funções Transações'!N136&lt;'Indices PF'!$F$10), 'Indices PF'!$F$8, 'Indices PF'!$G$8)),     IF((O136&gt;='Indices PF'!$D$9),     IF(('Funções Transações'!N136&lt;'Indices PF'!$E$10), 'Indices PF'!$E$9,     IF(('Funções Transações'!N136&lt;'Indices PF'!$F$10), 'Indices PF'!$F$9, 'Indices PF'!$G$9))))),   IF(M136="EQ", IF((O136&lt;='Indices PF'!$D$15),   IF(('Funções Transações'!N136&lt;'Indices PF'!$E$18), 'Indices PF'!$E$15,   IF(('Funções Transações'!N136&lt;'Indices PF'!$F$18), 'Indices PF'!$F$15, 'Indices PF'!$G$15)),    IF((O136&lt;='Indices PF'!$D$16),    IF(('Funções Transações'!N136&lt;'Indices PF'!$E$18), 'Indices PF'!$E$16,    IF(('Funções Transações'!N136&lt;'Indices PF'!$F$18), 'Indices PF'!$F$16, 'Indices PF'!$G$16)),     IF((O136&gt;='Indices PF'!$D$17),     IF(('Funções Transações'!N136&lt;'Indices PF'!$E$18), 'Indices PF'!$E$17,     IF(('Funções Transações'!N136&lt;'Indices PF'!$F$18), 'Indices PF'!$F$17, 'Indices PF'!$G$17))))),   IF(M136="EO", IF((O136&lt;='Indices PF'!$D$23),   IF(('Funções Transações'!N136&lt;'Indices PF'!$E$26), 'Indices PF'!$E$23,   IF(('Funções Transações'!N136&lt;'Indices PF'!$F$26), 'Indices PF'!$F$23, 'Indices PF'!$G$23)),    IF((O136&lt;='Indices PF'!$D$24),    IF(('Funções Transações'!N136&lt;'Indices PF'!$E$26), 'Indices PF'!$E$24,    IF(('Funções Transações'!N136&lt;'Indices PF'!$F$26), 'Indices PF'!$F$24, 'Indices PF'!$G$24)),     IF((O136&gt;='Indices PF'!$D$25),     IF(('Funções Transações'!N136&lt;'Indices PF'!$E$26), 'Indices PF'!$E$25,     IF(('Funções Transações'!N136&lt;'Indices PF'!$F$26), 'Indices PF'!$F$25, 'Indices PF'!$G$25)))))))))</f>
        <v/>
      </c>
      <c r="T136" s="228" t="str">
        <f aca="false">IF(OR(ISBLANK(N136),ISBLANK(O136)),"",  IF(M136="EI", IF((O136&lt;='Indices PF'!$D$7),   IF(('Funções Transações'!N136&lt;'Indices PF'!$E$10), N136*'Indices PF'!$J$7,   IF(('Funções Transações'!N136&lt;'Indices PF'!$F$10), N136*'Indices PF'!$K$7, N136*'Indices PF'!$L$7)),    IF((O136&lt;='Indices PF'!$D$8),    IF(('Funções Transações'!N136&lt;'Indices PF'!$E$10), N136*'Indices PF'!$J$8,    IF(('Funções Transações'!N136&lt;'Indices PF'!$F$10), N136*'Indices PF'!$K$8, N136*'Indices PF'!$L$8)),     IF((O136&gt;='Indices PF'!$D$9),     IF(('Funções Transações'!N136&lt;'Indices PF'!$E$10), N136*'Indices PF'!$J$9,     IF(('Funções Transações'!N136&lt;'Indices PF'!$F$10), N136*'Indices PF'!$K$9, N136*'Indices PF'!$L$9))))),   IF(M136="EQ", IF((O136&lt;='Indices PF'!$D$15),   IF(('Funções Transações'!N136&lt;'Indices PF'!$E$18), N136*'Indices PF'!$J$15,   IF(('Funções Transações'!N136&lt;'Indices PF'!$F$18), N136*'Indices PF'!$K$15, N136*'Indices PF'!$L$15)),    IF((O136&lt;='Indices PF'!$D$16),    IF(('Funções Transações'!N136&lt;'Indices PF'!$E$18), N136*'Indices PF'!$J$16,    IF(('Funções Transações'!N136&lt;'Indices PF'!$F$18), N136*'Indices PF'!$K$16, N136*'Indices PF'!$L$16)),     IF((O136&gt;='Indices PF'!$D$17),     IF(('Funções Transações'!N136&lt;'Indices PF'!$E$18), N136*'Indices PF'!$J$17,     IF(('Funções Transações'!N136&lt;'Indices PF'!$F$18), N136*'Indices PF'!$K$17, N136*'Indices PF'!$L$17))))),   IF(M136="EO", IF((O136&lt;='Indices PF'!$D$23),   IF(('Funções Transações'!N136&lt;'Indices PF'!$E$26), N136*'Indices PF'!$J$23,   IF(('Funções Transações'!N136&lt;'Indices PF'!$F$26), N136*'Indices PF'!$K$23, N136*'Indices PF'!$L$23)),    IF((O136&lt;='Indices PF'!$D$24),    IF(('Funções Transações'!N136&lt;'Indices PF'!$E$26), N136*'Indices PF'!$J$24,    IF(('Funções Transações'!N136&lt;'Indices PF'!$F$26), N136*'Indices PF'!$K$24, N136*'Indices PF'!$L$24)),     IF((O136&gt;='Indices PF'!$D$25),     IF(('Funções Transações'!N136&lt;'Indices PF'!$E$26), N136*'Indices PF'!$J$25,     IF(('Funções Transações'!N136&lt;'Indices PF'!$F$26), N136*'Indices PF'!$K$25, N136*'Indices PF'!$L$25)))))))))</f>
        <v/>
      </c>
      <c r="U136" s="229" t="str">
        <f aca="false">IF(OR(ISBLANK(P136),ISBLANK(Q136)),"",  IF((Q136&lt;='Indices PF'!$D$47),   IF(('Funções Transações'!P136&lt;'Indices PF'!$E$50), P136*'Indices PF'!$J$47,   IF(('Funções Transações'!P136&lt;'Indices PF'!$F$50), P136*'Indices PF'!$K$47, P136*'Indices PF'!$L$47)),    IF((Q136&lt;='Indices PF'!$D$48),    IF(('Funções Transações'!P136&lt;'Indices PF'!$E$50), P136*'Indices PF'!$J$48,    IF(('Funções Transações'!P136&lt;'Indices PF'!$F$50), P136*'Indices PF'!$K$48, P136*'Indices PF'!$L$48)),     IF((Q136&gt;='Indices PF'!$D$49),     IF(('Funções Transações'!P136&lt;'Indices PF'!$E$50), P136*'Indices PF'!$J$49,     IF(('Funções Transações'!P136&lt;'Indices PF'!$F$50), P136*'Indices PF'!$K$49, P136*'Indices PF'!$L$49))))))</f>
        <v/>
      </c>
      <c r="V136" s="131"/>
      <c r="W136" s="131"/>
      <c r="X136" s="131"/>
      <c r="Y136" s="121"/>
      <c r="Z136" s="121"/>
      <c r="AA136" s="122"/>
      <c r="AB136" s="255" t="str">
        <f aca="false">IF(ISBLANK(AA136),"",IF(Z136="YES",(AA136*(SUM(T136:U136))/100),""))</f>
        <v/>
      </c>
      <c r="AC136" s="126"/>
      <c r="AD136" s="126"/>
      <c r="AE136" s="126"/>
      <c r="AF136" s="126"/>
      <c r="AG136" s="126"/>
    </row>
    <row r="137" customFormat="false" ht="24.3" hidden="false" customHeight="true" outlineLevel="0" collapsed="false">
      <c r="A137" s="87"/>
      <c r="B137" s="111"/>
      <c r="C137" s="178"/>
      <c r="D137" s="129"/>
      <c r="E137" s="129"/>
      <c r="F137" s="129"/>
      <c r="G137" s="129"/>
      <c r="H137" s="88"/>
      <c r="I137" s="150" t="str">
        <f aca="false">IF(AND(ISTEXT(K137),ISTEXT(L137)),"",SUM(K137:L137)*'Indices PF'!$E$54)</f>
        <v/>
      </c>
      <c r="J137" s="227" t="str">
        <f aca="false">IF(OR(ISBLANK(E137),ISBLANK(F137)),"",  IF(D137="EI", IF((F137&lt;='Indices PF'!$D$7),   IF(('Funções Transações'!E137&lt;'Indices PF'!$E$10), 'Indices PF'!$E$7,   IF(('Funções Transações'!E137&lt;'Indices PF'!$F$10), 'Indices PF'!$F$7, 'Indices PF'!$G$7)),    IF((F137&lt;='Indices PF'!$D$8),    IF(('Funções Transações'!E137&lt;'Indices PF'!$E$10), 'Indices PF'!$E$8,    IF(('Funções Transações'!E137&lt;'Indices PF'!$F$10), 'Indices PF'!$F$8, 'Indices PF'!$G$8)),     IF((F137&gt;='Indices PF'!$D$9),     IF(('Funções Transações'!E137&lt;'Indices PF'!$E$10), 'Indices PF'!$E$9,     IF(('Funções Transações'!E137&lt;'Indices PF'!$F$10), 'Indices PF'!$F$9, 'Indices PF'!$G$9))))),   IF(D137="EQ", IF((F137&lt;='Indices PF'!$D$15),   IF(('Funções Transações'!E137&lt;'Indices PF'!$E$18), 'Indices PF'!$E$15,   IF(('Funções Transações'!E137&lt;'Indices PF'!$F$18), 'Indices PF'!$F$15, 'Indices PF'!$G$15)),    IF((F137&lt;='Indices PF'!$D$16),    IF(('Funções Transações'!E137&lt;'Indices PF'!$E$18), 'Indices PF'!$E$16,    IF(('Funções Transações'!E137&lt;'Indices PF'!$F$18), 'Indices PF'!$F$16, 'Indices PF'!$G$16)),     IF((F137&gt;='Indices PF'!$D$17),     IF(('Funções Transações'!E137&lt;'Indices PF'!$E$18), 'Indices PF'!$E$16,     IF(('Funções Transações'!E137&lt;'Indices PF'!$F$18), 'Indices PF'!$F$16, 'Indices PF'!$G$16))))),   IF(D137="EO", IF((F137&lt;='Indices PF'!$D$23),   IF(('Funções Transações'!E137&lt;'Indices PF'!$E$26), 'Indices PF'!$E$23,   IF(('Funções Transações'!E137&lt;'Indices PF'!$F$26), 'Indices PF'!$F$23, 'Indices PF'!$G$23)),    IF((F137&lt;='Indices PF'!$D$24),    IF(('Funções Transações'!E137&lt;'Indices PF'!$E$26), 'Indices PF'!$E$24,    IF(('Funções Transações'!E137&lt;'Indices PF'!$F$26), 'Indices PF'!$F$24, 'Indices PF'!$G$24)),     IF((F137&gt;='Indices PF'!$D$25),     IF(('Funções Transações'!E137&lt;'Indices PF'!$E$26), 'Indices PF'!$E$25,     IF(('Funções Transações'!E137&lt;'Indices PF'!$F$26), 'Indices PF'!$F$25, 'Indices PF'!$G$25)))))))))</f>
        <v/>
      </c>
      <c r="K137" s="120" t="str">
        <f aca="false">IF(OR(ISBLANK(E137),ISBLANK(F137)),"",  IF(D137="EI", IF((F137&lt;='Indices PF'!$D$7),   IF(('Funções Transações'!E137&lt;'Indices PF'!$E$10), E137*'Indices PF'!$J$7,   IF(('Funções Transações'!E137&lt;'Indices PF'!$F$10), E137*'Indices PF'!$K$7, E137*'Indices PF'!$L$7)),    IF((F137&lt;='Indices PF'!$D$8),    IF(('Funções Transações'!E137&lt;'Indices PF'!$E$10), E137*'Indices PF'!$J$8,    IF(('Funções Transações'!E137&lt;'Indices PF'!$F$10), E137*'Indices PF'!$K$8, E137*'Indices PF'!$L$8)),     IF((F137&gt;='Indices PF'!$D$9),     IF(('Funções Transações'!E137&lt;'Indices PF'!$E$10), E137*'Indices PF'!$J$9,     IF(('Funções Transações'!E137&lt;'Indices PF'!$F$10), E137*'Indices PF'!$K$9, E137*'Indices PF'!$L$9))))),   IF(D137="EQ", IF((F137&lt;='Indices PF'!$D$15),   IF(('Funções Transações'!E137&lt;'Indices PF'!$E$18), E137*'Indices PF'!$J$15,   IF(('Funções Transações'!E137&lt;'Indices PF'!$F$18), E137*'Indices PF'!$K$15, E137*'Indices PF'!$L$15)),    IF((F137&lt;='Indices PF'!$D$16),    IF(('Funções Transações'!E137&lt;'Indices PF'!$E$18), E137*'Indices PF'!$J$16,    IF(('Funções Transações'!E137&lt;'Indices PF'!$F$18), E137*'Indices PF'!$K$16, E137*'Indices PF'!$L$16)),     IF((F137&gt;='Indices PF'!$D$17),     IF(('Funções Transações'!E137&lt;'Indices PF'!$E$18), E137*'Indices PF'!$J$16,     IF(('Funções Transações'!E137&lt;'Indices PF'!$F$18), E137*'Indices PF'!$K$16, E137*'Indices PF'!$L$16))))),   IF(D137="EO", IF((F137&lt;='Indices PF'!$D$23),   IF(('Funções Transações'!E137&lt;'Indices PF'!$E$26), E137*'Indices PF'!$J$23,   IF(('Funções Transações'!E137&lt;'Indices PF'!$F$26), E137*'Indices PF'!$K$23, E137*'Indices PF'!$L$23)),    IF((F137&lt;='Indices PF'!$D$24),    IF(('Funções Transações'!E137&lt;'Indices PF'!$E$26), E137*'Indices PF'!$J$24,    IF(('Funções Transações'!E137&lt;'Indices PF'!$F$26), E137*'Indices PF'!$K$24, E137*'Indices PF'!$L$24)),     IF((F137&gt;='Indices PF'!$D$25),     IF(('Funções Transações'!E137&lt;'Indices PF'!$E$26), E137*'Indices PF'!$J$25,     IF(('Funções Transações'!E137&lt;'Indices PF'!$F$26), E137*'Indices PF'!$K$25, E137*'Indices PF'!$L$25)))))))))</f>
        <v/>
      </c>
      <c r="L137" s="253" t="str">
        <f aca="false">IF(OR(ISBLANK(G137),ISBLANK(H137)),"",  IF((H137&lt;='Indices PF'!$D$47),   IF(('Funções Transações'!G137&lt;'Indices PF'!$E$50), G137*'Indices PF'!$J$47,   IF(('Funções Transações'!G137&lt;'Indices PF'!$F$50), G137*'Indices PF'!$K$47, G137*'Indices PF'!$L$47)),    IF((H137&lt;='Indices PF'!$D$48),    IF(('Funções Transações'!G137&lt;'Indices PF'!$E$50), G137*'Indices PF'!$J$48,    IF(('Funções Transações'!G137&lt;'Indices PF'!$F$50), G137*'Indices PF'!$K$48, G137*'Indices PF'!$L$48)),     IF((H137&gt;='Indices PF'!$D$49),     IF(('Funções Transações'!G137&lt;'Indices PF'!$E$50), G137*'Indices PF'!$J$49,     IF(('Funções Transações'!G137&lt;'Indices PF'!$F$50), G137*'Indices PF'!$K$49, G137*'Indices PF'!$L$49))))))</f>
        <v/>
      </c>
      <c r="M137" s="88"/>
      <c r="N137" s="129"/>
      <c r="O137" s="129"/>
      <c r="P137" s="129"/>
      <c r="Q137" s="88"/>
      <c r="R137" s="150" t="str">
        <f aca="false">IF(AND(ISTEXT(T137),ISTEXT(U137)),"",SUM(T137:U137)*'Indices PF'!$E$54)</f>
        <v/>
      </c>
      <c r="S137" s="227" t="str">
        <f aca="false">IF(OR(ISBLANK(N137),ISBLANK(O137)),"",  IF(M137="EI", IF((O137&lt;='Indices PF'!$D$7),   IF(('Funções Transações'!N137&lt;'Indices PF'!$E$10), 'Indices PF'!$E$7,   IF(('Funções Transações'!N137&lt;'Indices PF'!$F$10), 'Indices PF'!$F$7, 'Indices PF'!$G$7)),    IF((O137&lt;='Indices PF'!$D$8),    IF(('Funções Transações'!N137&lt;'Indices PF'!$E$10), 'Indices PF'!$E$8,    IF(('Funções Transações'!N137&lt;'Indices PF'!$F$10), 'Indices PF'!$F$8, 'Indices PF'!$G$8)),     IF((O137&gt;='Indices PF'!$D$9),     IF(('Funções Transações'!N137&lt;'Indices PF'!$E$10), 'Indices PF'!$E$9,     IF(('Funções Transações'!N137&lt;'Indices PF'!$F$10), 'Indices PF'!$F$9, 'Indices PF'!$G$9))))),   IF(M137="EQ", IF((O137&lt;='Indices PF'!$D$15),   IF(('Funções Transações'!N137&lt;'Indices PF'!$E$18), 'Indices PF'!$E$15,   IF(('Funções Transações'!N137&lt;'Indices PF'!$F$18), 'Indices PF'!$F$15, 'Indices PF'!$G$15)),    IF((O137&lt;='Indices PF'!$D$16),    IF(('Funções Transações'!N137&lt;'Indices PF'!$E$18), 'Indices PF'!$E$16,    IF(('Funções Transações'!N137&lt;'Indices PF'!$F$18), 'Indices PF'!$F$16, 'Indices PF'!$G$16)),     IF((O137&gt;='Indices PF'!$D$17),     IF(('Funções Transações'!N137&lt;'Indices PF'!$E$18), 'Indices PF'!$E$17,     IF(('Funções Transações'!N137&lt;'Indices PF'!$F$18), 'Indices PF'!$F$17, 'Indices PF'!$G$17))))),   IF(M137="EO", IF((O137&lt;='Indices PF'!$D$23),   IF(('Funções Transações'!N137&lt;'Indices PF'!$E$26), 'Indices PF'!$E$23,   IF(('Funções Transações'!N137&lt;'Indices PF'!$F$26), 'Indices PF'!$F$23, 'Indices PF'!$G$23)),    IF((O137&lt;='Indices PF'!$D$24),    IF(('Funções Transações'!N137&lt;'Indices PF'!$E$26), 'Indices PF'!$E$24,    IF(('Funções Transações'!N137&lt;'Indices PF'!$F$26), 'Indices PF'!$F$24, 'Indices PF'!$G$24)),     IF((O137&gt;='Indices PF'!$D$25),     IF(('Funções Transações'!N137&lt;'Indices PF'!$E$26), 'Indices PF'!$E$25,     IF(('Funções Transações'!N137&lt;'Indices PF'!$F$26), 'Indices PF'!$F$25, 'Indices PF'!$G$25)))))))))</f>
        <v/>
      </c>
      <c r="T137" s="228" t="str">
        <f aca="false">IF(OR(ISBLANK(N137),ISBLANK(O137)),"",  IF(M137="EI", IF((O137&lt;='Indices PF'!$D$7),   IF(('Funções Transações'!N137&lt;'Indices PF'!$E$10), N137*'Indices PF'!$J$7,   IF(('Funções Transações'!N137&lt;'Indices PF'!$F$10), N137*'Indices PF'!$K$7, N137*'Indices PF'!$L$7)),    IF((O137&lt;='Indices PF'!$D$8),    IF(('Funções Transações'!N137&lt;'Indices PF'!$E$10), N137*'Indices PF'!$J$8,    IF(('Funções Transações'!N137&lt;'Indices PF'!$F$10), N137*'Indices PF'!$K$8, N137*'Indices PF'!$L$8)),     IF((O137&gt;='Indices PF'!$D$9),     IF(('Funções Transações'!N137&lt;'Indices PF'!$E$10), N137*'Indices PF'!$J$9,     IF(('Funções Transações'!N137&lt;'Indices PF'!$F$10), N137*'Indices PF'!$K$9, N137*'Indices PF'!$L$9))))),   IF(M137="EQ", IF((O137&lt;='Indices PF'!$D$15),   IF(('Funções Transações'!N137&lt;'Indices PF'!$E$18), N137*'Indices PF'!$J$15,   IF(('Funções Transações'!N137&lt;'Indices PF'!$F$18), N137*'Indices PF'!$K$15, N137*'Indices PF'!$L$15)),    IF((O137&lt;='Indices PF'!$D$16),    IF(('Funções Transações'!N137&lt;'Indices PF'!$E$18), N137*'Indices PF'!$J$16,    IF(('Funções Transações'!N137&lt;'Indices PF'!$F$18), N137*'Indices PF'!$K$16, N137*'Indices PF'!$L$16)),     IF((O137&gt;='Indices PF'!$D$17),     IF(('Funções Transações'!N137&lt;'Indices PF'!$E$18), N137*'Indices PF'!$J$17,     IF(('Funções Transações'!N137&lt;'Indices PF'!$F$18), N137*'Indices PF'!$K$17, N137*'Indices PF'!$L$17))))),   IF(M137="EO", IF((O137&lt;='Indices PF'!$D$23),   IF(('Funções Transações'!N137&lt;'Indices PF'!$E$26), N137*'Indices PF'!$J$23,   IF(('Funções Transações'!N137&lt;'Indices PF'!$F$26), N137*'Indices PF'!$K$23, N137*'Indices PF'!$L$23)),    IF((O137&lt;='Indices PF'!$D$24),    IF(('Funções Transações'!N137&lt;'Indices PF'!$E$26), N137*'Indices PF'!$J$24,    IF(('Funções Transações'!N137&lt;'Indices PF'!$F$26), N137*'Indices PF'!$K$24, N137*'Indices PF'!$L$24)),     IF((O137&gt;='Indices PF'!$D$25),     IF(('Funções Transações'!N137&lt;'Indices PF'!$E$26), N137*'Indices PF'!$J$25,     IF(('Funções Transações'!N137&lt;'Indices PF'!$F$26), N137*'Indices PF'!$K$25, N137*'Indices PF'!$L$25)))))))))</f>
        <v/>
      </c>
      <c r="U137" s="229" t="str">
        <f aca="false">IF(OR(ISBLANK(P137),ISBLANK(Q137)),"",  IF((Q137&lt;='Indices PF'!$D$47),   IF(('Funções Transações'!P137&lt;'Indices PF'!$E$50), P137*'Indices PF'!$J$47,   IF(('Funções Transações'!P137&lt;'Indices PF'!$F$50), P137*'Indices PF'!$K$47, P137*'Indices PF'!$L$47)),    IF((Q137&lt;='Indices PF'!$D$48),    IF(('Funções Transações'!P137&lt;'Indices PF'!$E$50), P137*'Indices PF'!$J$48,    IF(('Funções Transações'!P137&lt;'Indices PF'!$F$50), P137*'Indices PF'!$K$48, P137*'Indices PF'!$L$48)),     IF((Q137&gt;='Indices PF'!$D$49),     IF(('Funções Transações'!P137&lt;'Indices PF'!$E$50), P137*'Indices PF'!$J$49,     IF(('Funções Transações'!P137&lt;'Indices PF'!$F$50), P137*'Indices PF'!$K$49, P137*'Indices PF'!$L$49))))))</f>
        <v/>
      </c>
      <c r="V137" s="131"/>
      <c r="W137" s="131"/>
      <c r="X137" s="131"/>
      <c r="Y137" s="121"/>
      <c r="Z137" s="121"/>
      <c r="AA137" s="122"/>
      <c r="AB137" s="255" t="str">
        <f aca="false">IF(ISBLANK(AA137),"",IF(Z137="YES",(AA137*(SUM(T137:U137))/100),""))</f>
        <v/>
      </c>
      <c r="AC137" s="126"/>
      <c r="AD137" s="126"/>
      <c r="AE137" s="126"/>
      <c r="AF137" s="126"/>
      <c r="AG137" s="126"/>
    </row>
    <row r="138" customFormat="false" ht="24.3" hidden="false" customHeight="true" outlineLevel="0" collapsed="false">
      <c r="A138" s="87"/>
      <c r="B138" s="111"/>
      <c r="C138" s="178"/>
      <c r="D138" s="129"/>
      <c r="E138" s="129"/>
      <c r="F138" s="129"/>
      <c r="G138" s="129"/>
      <c r="H138" s="88"/>
      <c r="I138" s="150" t="str">
        <f aca="false">IF(AND(ISTEXT(K138),ISTEXT(L138)),"",SUM(K138:L138)*'Indices PF'!$E$54)</f>
        <v/>
      </c>
      <c r="J138" s="227" t="str">
        <f aca="false">IF(OR(ISBLANK(E138),ISBLANK(F138)),"",  IF(D138="EI", IF((F138&lt;='Indices PF'!$D$7),   IF(('Funções Transações'!E138&lt;'Indices PF'!$E$10), 'Indices PF'!$E$7,   IF(('Funções Transações'!E138&lt;'Indices PF'!$F$10), 'Indices PF'!$F$7, 'Indices PF'!$G$7)),    IF((F138&lt;='Indices PF'!$D$8),    IF(('Funções Transações'!E138&lt;'Indices PF'!$E$10), 'Indices PF'!$E$8,    IF(('Funções Transações'!E138&lt;'Indices PF'!$F$10), 'Indices PF'!$F$8, 'Indices PF'!$G$8)),     IF((F138&gt;='Indices PF'!$D$9),     IF(('Funções Transações'!E138&lt;'Indices PF'!$E$10), 'Indices PF'!$E$9,     IF(('Funções Transações'!E138&lt;'Indices PF'!$F$10), 'Indices PF'!$F$9, 'Indices PF'!$G$9))))),   IF(D138="EQ", IF((F138&lt;='Indices PF'!$D$15),   IF(('Funções Transações'!E138&lt;'Indices PF'!$E$18), 'Indices PF'!$E$15,   IF(('Funções Transações'!E138&lt;'Indices PF'!$F$18), 'Indices PF'!$F$15, 'Indices PF'!$G$15)),    IF((F138&lt;='Indices PF'!$D$16),    IF(('Funções Transações'!E138&lt;'Indices PF'!$E$18), 'Indices PF'!$E$16,    IF(('Funções Transações'!E138&lt;'Indices PF'!$F$18), 'Indices PF'!$F$16, 'Indices PF'!$G$16)),     IF((F138&gt;='Indices PF'!$D$17),     IF(('Funções Transações'!E138&lt;'Indices PF'!$E$18), 'Indices PF'!$E$16,     IF(('Funções Transações'!E138&lt;'Indices PF'!$F$18), 'Indices PF'!$F$16, 'Indices PF'!$G$16))))),   IF(D138="EO", IF((F138&lt;='Indices PF'!$D$23),   IF(('Funções Transações'!E138&lt;'Indices PF'!$E$26), 'Indices PF'!$E$23,   IF(('Funções Transações'!E138&lt;'Indices PF'!$F$26), 'Indices PF'!$F$23, 'Indices PF'!$G$23)),    IF((F138&lt;='Indices PF'!$D$24),    IF(('Funções Transações'!E138&lt;'Indices PF'!$E$26), 'Indices PF'!$E$24,    IF(('Funções Transações'!E138&lt;'Indices PF'!$F$26), 'Indices PF'!$F$24, 'Indices PF'!$G$24)),     IF((F138&gt;='Indices PF'!$D$25),     IF(('Funções Transações'!E138&lt;'Indices PF'!$E$26), 'Indices PF'!$E$25,     IF(('Funções Transações'!E138&lt;'Indices PF'!$F$26), 'Indices PF'!$F$25, 'Indices PF'!$G$25)))))))))</f>
        <v/>
      </c>
      <c r="K138" s="120" t="str">
        <f aca="false">IF(OR(ISBLANK(E138),ISBLANK(F138)),"",  IF(D138="EI", IF((F138&lt;='Indices PF'!$D$7),   IF(('Funções Transações'!E138&lt;'Indices PF'!$E$10), E138*'Indices PF'!$J$7,   IF(('Funções Transações'!E138&lt;'Indices PF'!$F$10), E138*'Indices PF'!$K$7, E138*'Indices PF'!$L$7)),    IF((F138&lt;='Indices PF'!$D$8),    IF(('Funções Transações'!E138&lt;'Indices PF'!$E$10), E138*'Indices PF'!$J$8,    IF(('Funções Transações'!E138&lt;'Indices PF'!$F$10), E138*'Indices PF'!$K$8, E138*'Indices PF'!$L$8)),     IF((F138&gt;='Indices PF'!$D$9),     IF(('Funções Transações'!E138&lt;'Indices PF'!$E$10), E138*'Indices PF'!$J$9,     IF(('Funções Transações'!E138&lt;'Indices PF'!$F$10), E138*'Indices PF'!$K$9, E138*'Indices PF'!$L$9))))),   IF(D138="EQ", IF((F138&lt;='Indices PF'!$D$15),   IF(('Funções Transações'!E138&lt;'Indices PF'!$E$18), E138*'Indices PF'!$J$15,   IF(('Funções Transações'!E138&lt;'Indices PF'!$F$18), E138*'Indices PF'!$K$15, E138*'Indices PF'!$L$15)),    IF((F138&lt;='Indices PF'!$D$16),    IF(('Funções Transações'!E138&lt;'Indices PF'!$E$18), E138*'Indices PF'!$J$16,    IF(('Funções Transações'!E138&lt;'Indices PF'!$F$18), E138*'Indices PF'!$K$16, E138*'Indices PF'!$L$16)),     IF((F138&gt;='Indices PF'!$D$17),     IF(('Funções Transações'!E138&lt;'Indices PF'!$E$18), E138*'Indices PF'!$J$16,     IF(('Funções Transações'!E138&lt;'Indices PF'!$F$18), E138*'Indices PF'!$K$16, E138*'Indices PF'!$L$16))))),   IF(D138="EO", IF((F138&lt;='Indices PF'!$D$23),   IF(('Funções Transações'!E138&lt;'Indices PF'!$E$26), E138*'Indices PF'!$J$23,   IF(('Funções Transações'!E138&lt;'Indices PF'!$F$26), E138*'Indices PF'!$K$23, E138*'Indices PF'!$L$23)),    IF((F138&lt;='Indices PF'!$D$24),    IF(('Funções Transações'!E138&lt;'Indices PF'!$E$26), E138*'Indices PF'!$J$24,    IF(('Funções Transações'!E138&lt;'Indices PF'!$F$26), E138*'Indices PF'!$K$24, E138*'Indices PF'!$L$24)),     IF((F138&gt;='Indices PF'!$D$25),     IF(('Funções Transações'!E138&lt;'Indices PF'!$E$26), E138*'Indices PF'!$J$25,     IF(('Funções Transações'!E138&lt;'Indices PF'!$F$26), E138*'Indices PF'!$K$25, E138*'Indices PF'!$L$25)))))))))</f>
        <v/>
      </c>
      <c r="L138" s="253" t="str">
        <f aca="false">IF(OR(ISBLANK(G138),ISBLANK(H138)),"",  IF((H138&lt;='Indices PF'!$D$47),   IF(('Funções Transações'!G138&lt;'Indices PF'!$E$50), G138*'Indices PF'!$J$47,   IF(('Funções Transações'!G138&lt;'Indices PF'!$F$50), G138*'Indices PF'!$K$47, G138*'Indices PF'!$L$47)),    IF((H138&lt;='Indices PF'!$D$48),    IF(('Funções Transações'!G138&lt;'Indices PF'!$E$50), G138*'Indices PF'!$J$48,    IF(('Funções Transações'!G138&lt;'Indices PF'!$F$50), G138*'Indices PF'!$K$48, G138*'Indices PF'!$L$48)),     IF((H138&gt;='Indices PF'!$D$49),     IF(('Funções Transações'!G138&lt;'Indices PF'!$E$50), G138*'Indices PF'!$J$49,     IF(('Funções Transações'!G138&lt;'Indices PF'!$F$50), G138*'Indices PF'!$K$49, G138*'Indices PF'!$L$49))))))</f>
        <v/>
      </c>
      <c r="M138" s="88"/>
      <c r="N138" s="129"/>
      <c r="O138" s="129"/>
      <c r="P138" s="129"/>
      <c r="Q138" s="88"/>
      <c r="R138" s="150" t="str">
        <f aca="false">IF(AND(ISTEXT(T138),ISTEXT(U138)),"",SUM(T138:U138)*'Indices PF'!$E$54)</f>
        <v/>
      </c>
      <c r="S138" s="227" t="str">
        <f aca="false">IF(OR(ISBLANK(N138),ISBLANK(O138)),"",  IF(M138="EI", IF((O138&lt;='Indices PF'!$D$7),   IF(('Funções Transações'!N138&lt;'Indices PF'!$E$10), 'Indices PF'!$E$7,   IF(('Funções Transações'!N138&lt;'Indices PF'!$F$10), 'Indices PF'!$F$7, 'Indices PF'!$G$7)),    IF((O138&lt;='Indices PF'!$D$8),    IF(('Funções Transações'!N138&lt;'Indices PF'!$E$10), 'Indices PF'!$E$8,    IF(('Funções Transações'!N138&lt;'Indices PF'!$F$10), 'Indices PF'!$F$8, 'Indices PF'!$G$8)),     IF((O138&gt;='Indices PF'!$D$9),     IF(('Funções Transações'!N138&lt;'Indices PF'!$E$10), 'Indices PF'!$E$9,     IF(('Funções Transações'!N138&lt;'Indices PF'!$F$10), 'Indices PF'!$F$9, 'Indices PF'!$G$9))))),   IF(M138="EQ", IF((O138&lt;='Indices PF'!$D$15),   IF(('Funções Transações'!N138&lt;'Indices PF'!$E$18), 'Indices PF'!$E$15,   IF(('Funções Transações'!N138&lt;'Indices PF'!$F$18), 'Indices PF'!$F$15, 'Indices PF'!$G$15)),    IF((O138&lt;='Indices PF'!$D$16),    IF(('Funções Transações'!N138&lt;'Indices PF'!$E$18), 'Indices PF'!$E$16,    IF(('Funções Transações'!N138&lt;'Indices PF'!$F$18), 'Indices PF'!$F$16, 'Indices PF'!$G$16)),     IF((O138&gt;='Indices PF'!$D$17),     IF(('Funções Transações'!N138&lt;'Indices PF'!$E$18), 'Indices PF'!$E$17,     IF(('Funções Transações'!N138&lt;'Indices PF'!$F$18), 'Indices PF'!$F$17, 'Indices PF'!$G$17))))),   IF(M138="EO", IF((O138&lt;='Indices PF'!$D$23),   IF(('Funções Transações'!N138&lt;'Indices PF'!$E$26), 'Indices PF'!$E$23,   IF(('Funções Transações'!N138&lt;'Indices PF'!$F$26), 'Indices PF'!$F$23, 'Indices PF'!$G$23)),    IF((O138&lt;='Indices PF'!$D$24),    IF(('Funções Transações'!N138&lt;'Indices PF'!$E$26), 'Indices PF'!$E$24,    IF(('Funções Transações'!N138&lt;'Indices PF'!$F$26), 'Indices PF'!$F$24, 'Indices PF'!$G$24)),     IF((O138&gt;='Indices PF'!$D$25),     IF(('Funções Transações'!N138&lt;'Indices PF'!$E$26), 'Indices PF'!$E$25,     IF(('Funções Transações'!N138&lt;'Indices PF'!$F$26), 'Indices PF'!$F$25, 'Indices PF'!$G$25)))))))))</f>
        <v/>
      </c>
      <c r="T138" s="228" t="str">
        <f aca="false">IF(OR(ISBLANK(N138),ISBLANK(O138)),"",  IF(M138="EI", IF((O138&lt;='Indices PF'!$D$7),   IF(('Funções Transações'!N138&lt;'Indices PF'!$E$10), N138*'Indices PF'!$J$7,   IF(('Funções Transações'!N138&lt;'Indices PF'!$F$10), N138*'Indices PF'!$K$7, N138*'Indices PF'!$L$7)),    IF((O138&lt;='Indices PF'!$D$8),    IF(('Funções Transações'!N138&lt;'Indices PF'!$E$10), N138*'Indices PF'!$J$8,    IF(('Funções Transações'!N138&lt;'Indices PF'!$F$10), N138*'Indices PF'!$K$8, N138*'Indices PF'!$L$8)),     IF((O138&gt;='Indices PF'!$D$9),     IF(('Funções Transações'!N138&lt;'Indices PF'!$E$10), N138*'Indices PF'!$J$9,     IF(('Funções Transações'!N138&lt;'Indices PF'!$F$10), N138*'Indices PF'!$K$9, N138*'Indices PF'!$L$9))))),   IF(M138="EQ", IF((O138&lt;='Indices PF'!$D$15),   IF(('Funções Transações'!N138&lt;'Indices PF'!$E$18), N138*'Indices PF'!$J$15,   IF(('Funções Transações'!N138&lt;'Indices PF'!$F$18), N138*'Indices PF'!$K$15, N138*'Indices PF'!$L$15)),    IF((O138&lt;='Indices PF'!$D$16),    IF(('Funções Transações'!N138&lt;'Indices PF'!$E$18), N138*'Indices PF'!$J$16,    IF(('Funções Transações'!N138&lt;'Indices PF'!$F$18), N138*'Indices PF'!$K$16, N138*'Indices PF'!$L$16)),     IF((O138&gt;='Indices PF'!$D$17),     IF(('Funções Transações'!N138&lt;'Indices PF'!$E$18), N138*'Indices PF'!$J$17,     IF(('Funções Transações'!N138&lt;'Indices PF'!$F$18), N138*'Indices PF'!$K$17, N138*'Indices PF'!$L$17))))),   IF(M138="EO", IF((O138&lt;='Indices PF'!$D$23),   IF(('Funções Transações'!N138&lt;'Indices PF'!$E$26), N138*'Indices PF'!$J$23,   IF(('Funções Transações'!N138&lt;'Indices PF'!$F$26), N138*'Indices PF'!$K$23, N138*'Indices PF'!$L$23)),    IF((O138&lt;='Indices PF'!$D$24),    IF(('Funções Transações'!N138&lt;'Indices PF'!$E$26), N138*'Indices PF'!$J$24,    IF(('Funções Transações'!N138&lt;'Indices PF'!$F$26), N138*'Indices PF'!$K$24, N138*'Indices PF'!$L$24)),     IF((O138&gt;='Indices PF'!$D$25),     IF(('Funções Transações'!N138&lt;'Indices PF'!$E$26), N138*'Indices PF'!$J$25,     IF(('Funções Transações'!N138&lt;'Indices PF'!$F$26), N138*'Indices PF'!$K$25, N138*'Indices PF'!$L$25)))))))))</f>
        <v/>
      </c>
      <c r="U138" s="229" t="str">
        <f aca="false">IF(OR(ISBLANK(P138),ISBLANK(Q138)),"",  IF((Q138&lt;='Indices PF'!$D$47),   IF(('Funções Transações'!P138&lt;'Indices PF'!$E$50), P138*'Indices PF'!$J$47,   IF(('Funções Transações'!P138&lt;'Indices PF'!$F$50), P138*'Indices PF'!$K$47, P138*'Indices PF'!$L$47)),    IF((Q138&lt;='Indices PF'!$D$48),    IF(('Funções Transações'!P138&lt;'Indices PF'!$E$50), P138*'Indices PF'!$J$48,    IF(('Funções Transações'!P138&lt;'Indices PF'!$F$50), P138*'Indices PF'!$K$48, P138*'Indices PF'!$L$48)),     IF((Q138&gt;='Indices PF'!$D$49),     IF(('Funções Transações'!P138&lt;'Indices PF'!$E$50), P138*'Indices PF'!$J$49,     IF(('Funções Transações'!P138&lt;'Indices PF'!$F$50), P138*'Indices PF'!$K$49, P138*'Indices PF'!$L$49))))))</f>
        <v/>
      </c>
      <c r="V138" s="131"/>
      <c r="W138" s="131"/>
      <c r="X138" s="131"/>
      <c r="Y138" s="121"/>
      <c r="Z138" s="121"/>
      <c r="AA138" s="122"/>
      <c r="AB138" s="255" t="str">
        <f aca="false">IF(ISBLANK(AA138),"",IF(Z138="YES",(AA138*(SUM(T138:U138))/100),""))</f>
        <v/>
      </c>
      <c r="AC138" s="126"/>
      <c r="AD138" s="126"/>
      <c r="AE138" s="126"/>
      <c r="AF138" s="126"/>
      <c r="AG138" s="126"/>
    </row>
    <row r="139" customFormat="false" ht="24.3" hidden="false" customHeight="true" outlineLevel="0" collapsed="false">
      <c r="A139" s="87"/>
      <c r="B139" s="111"/>
      <c r="C139" s="178"/>
      <c r="D139" s="129"/>
      <c r="E139" s="129"/>
      <c r="F139" s="129"/>
      <c r="G139" s="129"/>
      <c r="H139" s="88"/>
      <c r="I139" s="150" t="str">
        <f aca="false">IF(AND(ISTEXT(K139),ISTEXT(L139)),"",SUM(K139:L139)*'Indices PF'!$E$54)</f>
        <v/>
      </c>
      <c r="J139" s="227" t="str">
        <f aca="false">IF(OR(ISBLANK(E139),ISBLANK(F139)),"",  IF(D139="EI", IF((F139&lt;='Indices PF'!$D$7),   IF(('Funções Transações'!E139&lt;'Indices PF'!$E$10), 'Indices PF'!$E$7,   IF(('Funções Transações'!E139&lt;'Indices PF'!$F$10), 'Indices PF'!$F$7, 'Indices PF'!$G$7)),    IF((F139&lt;='Indices PF'!$D$8),    IF(('Funções Transações'!E139&lt;'Indices PF'!$E$10), 'Indices PF'!$E$8,    IF(('Funções Transações'!E139&lt;'Indices PF'!$F$10), 'Indices PF'!$F$8, 'Indices PF'!$G$8)),     IF((F139&gt;='Indices PF'!$D$9),     IF(('Funções Transações'!E139&lt;'Indices PF'!$E$10), 'Indices PF'!$E$9,     IF(('Funções Transações'!E139&lt;'Indices PF'!$F$10), 'Indices PF'!$F$9, 'Indices PF'!$G$9))))),   IF(D139="EQ", IF((F139&lt;='Indices PF'!$D$15),   IF(('Funções Transações'!E139&lt;'Indices PF'!$E$18), 'Indices PF'!$E$15,   IF(('Funções Transações'!E139&lt;'Indices PF'!$F$18), 'Indices PF'!$F$15, 'Indices PF'!$G$15)),    IF((F139&lt;='Indices PF'!$D$16),    IF(('Funções Transações'!E139&lt;'Indices PF'!$E$18), 'Indices PF'!$E$16,    IF(('Funções Transações'!E139&lt;'Indices PF'!$F$18), 'Indices PF'!$F$16, 'Indices PF'!$G$16)),     IF((F139&gt;='Indices PF'!$D$17),     IF(('Funções Transações'!E139&lt;'Indices PF'!$E$18), 'Indices PF'!$E$16,     IF(('Funções Transações'!E139&lt;'Indices PF'!$F$18), 'Indices PF'!$F$16, 'Indices PF'!$G$16))))),   IF(D139="EO", IF((F139&lt;='Indices PF'!$D$23),   IF(('Funções Transações'!E139&lt;'Indices PF'!$E$26), 'Indices PF'!$E$23,   IF(('Funções Transações'!E139&lt;'Indices PF'!$F$26), 'Indices PF'!$F$23, 'Indices PF'!$G$23)),    IF((F139&lt;='Indices PF'!$D$24),    IF(('Funções Transações'!E139&lt;'Indices PF'!$E$26), 'Indices PF'!$E$24,    IF(('Funções Transações'!E139&lt;'Indices PF'!$F$26), 'Indices PF'!$F$24, 'Indices PF'!$G$24)),     IF((F139&gt;='Indices PF'!$D$25),     IF(('Funções Transações'!E139&lt;'Indices PF'!$E$26), 'Indices PF'!$E$25,     IF(('Funções Transações'!E139&lt;'Indices PF'!$F$26), 'Indices PF'!$F$25, 'Indices PF'!$G$25)))))))))</f>
        <v/>
      </c>
      <c r="K139" s="120" t="str">
        <f aca="false">IF(OR(ISBLANK(E139),ISBLANK(F139)),"",  IF(D139="EI", IF((F139&lt;='Indices PF'!$D$7),   IF(('Funções Transações'!E139&lt;'Indices PF'!$E$10), E139*'Indices PF'!$J$7,   IF(('Funções Transações'!E139&lt;'Indices PF'!$F$10), E139*'Indices PF'!$K$7, E139*'Indices PF'!$L$7)),    IF((F139&lt;='Indices PF'!$D$8),    IF(('Funções Transações'!E139&lt;'Indices PF'!$E$10), E139*'Indices PF'!$J$8,    IF(('Funções Transações'!E139&lt;'Indices PF'!$F$10), E139*'Indices PF'!$K$8, E139*'Indices PF'!$L$8)),     IF((F139&gt;='Indices PF'!$D$9),     IF(('Funções Transações'!E139&lt;'Indices PF'!$E$10), E139*'Indices PF'!$J$9,     IF(('Funções Transações'!E139&lt;'Indices PF'!$F$10), E139*'Indices PF'!$K$9, E139*'Indices PF'!$L$9))))),   IF(D139="EQ", IF((F139&lt;='Indices PF'!$D$15),   IF(('Funções Transações'!E139&lt;'Indices PF'!$E$18), E139*'Indices PF'!$J$15,   IF(('Funções Transações'!E139&lt;'Indices PF'!$F$18), E139*'Indices PF'!$K$15, E139*'Indices PF'!$L$15)),    IF((F139&lt;='Indices PF'!$D$16),    IF(('Funções Transações'!E139&lt;'Indices PF'!$E$18), E139*'Indices PF'!$J$16,    IF(('Funções Transações'!E139&lt;'Indices PF'!$F$18), E139*'Indices PF'!$K$16, E139*'Indices PF'!$L$16)),     IF((F139&gt;='Indices PF'!$D$17),     IF(('Funções Transações'!E139&lt;'Indices PF'!$E$18), E139*'Indices PF'!$J$16,     IF(('Funções Transações'!E139&lt;'Indices PF'!$F$18), E139*'Indices PF'!$K$16, E139*'Indices PF'!$L$16))))),   IF(D139="EO", IF((F139&lt;='Indices PF'!$D$23),   IF(('Funções Transações'!E139&lt;'Indices PF'!$E$26), E139*'Indices PF'!$J$23,   IF(('Funções Transações'!E139&lt;'Indices PF'!$F$26), E139*'Indices PF'!$K$23, E139*'Indices PF'!$L$23)),    IF((F139&lt;='Indices PF'!$D$24),    IF(('Funções Transações'!E139&lt;'Indices PF'!$E$26), E139*'Indices PF'!$J$24,    IF(('Funções Transações'!E139&lt;'Indices PF'!$F$26), E139*'Indices PF'!$K$24, E139*'Indices PF'!$L$24)),     IF((F139&gt;='Indices PF'!$D$25),     IF(('Funções Transações'!E139&lt;'Indices PF'!$E$26), E139*'Indices PF'!$J$25,     IF(('Funções Transações'!E139&lt;'Indices PF'!$F$26), E139*'Indices PF'!$K$25, E139*'Indices PF'!$L$25)))))))))</f>
        <v/>
      </c>
      <c r="L139" s="253" t="str">
        <f aca="false">IF(OR(ISBLANK(G139),ISBLANK(H139)),"",  IF((H139&lt;='Indices PF'!$D$47),   IF(('Funções Transações'!G139&lt;'Indices PF'!$E$50), G139*'Indices PF'!$J$47,   IF(('Funções Transações'!G139&lt;'Indices PF'!$F$50), G139*'Indices PF'!$K$47, G139*'Indices PF'!$L$47)),    IF((H139&lt;='Indices PF'!$D$48),    IF(('Funções Transações'!G139&lt;'Indices PF'!$E$50), G139*'Indices PF'!$J$48,    IF(('Funções Transações'!G139&lt;'Indices PF'!$F$50), G139*'Indices PF'!$K$48, G139*'Indices PF'!$L$48)),     IF((H139&gt;='Indices PF'!$D$49),     IF(('Funções Transações'!G139&lt;'Indices PF'!$E$50), G139*'Indices PF'!$J$49,     IF(('Funções Transações'!G139&lt;'Indices PF'!$F$50), G139*'Indices PF'!$K$49, G139*'Indices PF'!$L$49))))))</f>
        <v/>
      </c>
      <c r="M139" s="88"/>
      <c r="N139" s="129"/>
      <c r="O139" s="129"/>
      <c r="P139" s="129"/>
      <c r="Q139" s="88"/>
      <c r="R139" s="150" t="str">
        <f aca="false">IF(AND(ISTEXT(T139),ISTEXT(U139)),"",SUM(T139:U139)*'Indices PF'!$E$54)</f>
        <v/>
      </c>
      <c r="S139" s="227" t="str">
        <f aca="false">IF(OR(ISBLANK(N139),ISBLANK(O139)),"",  IF(M139="EI", IF((O139&lt;='Indices PF'!$D$7),   IF(('Funções Transações'!N139&lt;'Indices PF'!$E$10), 'Indices PF'!$E$7,   IF(('Funções Transações'!N139&lt;'Indices PF'!$F$10), 'Indices PF'!$F$7, 'Indices PF'!$G$7)),    IF((O139&lt;='Indices PF'!$D$8),    IF(('Funções Transações'!N139&lt;'Indices PF'!$E$10), 'Indices PF'!$E$8,    IF(('Funções Transações'!N139&lt;'Indices PF'!$F$10), 'Indices PF'!$F$8, 'Indices PF'!$G$8)),     IF((O139&gt;='Indices PF'!$D$9),     IF(('Funções Transações'!N139&lt;'Indices PF'!$E$10), 'Indices PF'!$E$9,     IF(('Funções Transações'!N139&lt;'Indices PF'!$F$10), 'Indices PF'!$F$9, 'Indices PF'!$G$9))))),   IF(M139="EQ", IF((O139&lt;='Indices PF'!$D$15),   IF(('Funções Transações'!N139&lt;'Indices PF'!$E$18), 'Indices PF'!$E$15,   IF(('Funções Transações'!N139&lt;'Indices PF'!$F$18), 'Indices PF'!$F$15, 'Indices PF'!$G$15)),    IF((O139&lt;='Indices PF'!$D$16),    IF(('Funções Transações'!N139&lt;'Indices PF'!$E$18), 'Indices PF'!$E$16,    IF(('Funções Transações'!N139&lt;'Indices PF'!$F$18), 'Indices PF'!$F$16, 'Indices PF'!$G$16)),     IF((O139&gt;='Indices PF'!$D$17),     IF(('Funções Transações'!N139&lt;'Indices PF'!$E$18), 'Indices PF'!$E$17,     IF(('Funções Transações'!N139&lt;'Indices PF'!$F$18), 'Indices PF'!$F$17, 'Indices PF'!$G$17))))),   IF(M139="EO", IF((O139&lt;='Indices PF'!$D$23),   IF(('Funções Transações'!N139&lt;'Indices PF'!$E$26), 'Indices PF'!$E$23,   IF(('Funções Transações'!N139&lt;'Indices PF'!$F$26), 'Indices PF'!$F$23, 'Indices PF'!$G$23)),    IF((O139&lt;='Indices PF'!$D$24),    IF(('Funções Transações'!N139&lt;'Indices PF'!$E$26), 'Indices PF'!$E$24,    IF(('Funções Transações'!N139&lt;'Indices PF'!$F$26), 'Indices PF'!$F$24, 'Indices PF'!$G$24)),     IF((O139&gt;='Indices PF'!$D$25),     IF(('Funções Transações'!N139&lt;'Indices PF'!$E$26), 'Indices PF'!$E$25,     IF(('Funções Transações'!N139&lt;'Indices PF'!$F$26), 'Indices PF'!$F$25, 'Indices PF'!$G$25)))))))))</f>
        <v/>
      </c>
      <c r="T139" s="228" t="str">
        <f aca="false">IF(OR(ISBLANK(N139),ISBLANK(O139)),"",  IF(M139="EI", IF((O139&lt;='Indices PF'!$D$7),   IF(('Funções Transações'!N139&lt;'Indices PF'!$E$10), N139*'Indices PF'!$J$7,   IF(('Funções Transações'!N139&lt;'Indices PF'!$F$10), N139*'Indices PF'!$K$7, N139*'Indices PF'!$L$7)),    IF((O139&lt;='Indices PF'!$D$8),    IF(('Funções Transações'!N139&lt;'Indices PF'!$E$10), N139*'Indices PF'!$J$8,    IF(('Funções Transações'!N139&lt;'Indices PF'!$F$10), N139*'Indices PF'!$K$8, N139*'Indices PF'!$L$8)),     IF((O139&gt;='Indices PF'!$D$9),     IF(('Funções Transações'!N139&lt;'Indices PF'!$E$10), N139*'Indices PF'!$J$9,     IF(('Funções Transações'!N139&lt;'Indices PF'!$F$10), N139*'Indices PF'!$K$9, N139*'Indices PF'!$L$9))))),   IF(M139="EQ", IF((O139&lt;='Indices PF'!$D$15),   IF(('Funções Transações'!N139&lt;'Indices PF'!$E$18), N139*'Indices PF'!$J$15,   IF(('Funções Transações'!N139&lt;'Indices PF'!$F$18), N139*'Indices PF'!$K$15, N139*'Indices PF'!$L$15)),    IF((O139&lt;='Indices PF'!$D$16),    IF(('Funções Transações'!N139&lt;'Indices PF'!$E$18), N139*'Indices PF'!$J$16,    IF(('Funções Transações'!N139&lt;'Indices PF'!$F$18), N139*'Indices PF'!$K$16, N139*'Indices PF'!$L$16)),     IF((O139&gt;='Indices PF'!$D$17),     IF(('Funções Transações'!N139&lt;'Indices PF'!$E$18), N139*'Indices PF'!$J$17,     IF(('Funções Transações'!N139&lt;'Indices PF'!$F$18), N139*'Indices PF'!$K$17, N139*'Indices PF'!$L$17))))),   IF(M139="EO", IF((O139&lt;='Indices PF'!$D$23),   IF(('Funções Transações'!N139&lt;'Indices PF'!$E$26), N139*'Indices PF'!$J$23,   IF(('Funções Transações'!N139&lt;'Indices PF'!$F$26), N139*'Indices PF'!$K$23, N139*'Indices PF'!$L$23)),    IF((O139&lt;='Indices PF'!$D$24),    IF(('Funções Transações'!N139&lt;'Indices PF'!$E$26), N139*'Indices PF'!$J$24,    IF(('Funções Transações'!N139&lt;'Indices PF'!$F$26), N139*'Indices PF'!$K$24, N139*'Indices PF'!$L$24)),     IF((O139&gt;='Indices PF'!$D$25),     IF(('Funções Transações'!N139&lt;'Indices PF'!$E$26), N139*'Indices PF'!$J$25,     IF(('Funções Transações'!N139&lt;'Indices PF'!$F$26), N139*'Indices PF'!$K$25, N139*'Indices PF'!$L$25)))))))))</f>
        <v/>
      </c>
      <c r="U139" s="229" t="str">
        <f aca="false">IF(OR(ISBLANK(P139),ISBLANK(Q139)),"",  IF((Q139&lt;='Indices PF'!$D$47),   IF(('Funções Transações'!P139&lt;'Indices PF'!$E$50), P139*'Indices PF'!$J$47,   IF(('Funções Transações'!P139&lt;'Indices PF'!$F$50), P139*'Indices PF'!$K$47, P139*'Indices PF'!$L$47)),    IF((Q139&lt;='Indices PF'!$D$48),    IF(('Funções Transações'!P139&lt;'Indices PF'!$E$50), P139*'Indices PF'!$J$48,    IF(('Funções Transações'!P139&lt;'Indices PF'!$F$50), P139*'Indices PF'!$K$48, P139*'Indices PF'!$L$48)),     IF((Q139&gt;='Indices PF'!$D$49),     IF(('Funções Transações'!P139&lt;'Indices PF'!$E$50), P139*'Indices PF'!$J$49,     IF(('Funções Transações'!P139&lt;'Indices PF'!$F$50), P139*'Indices PF'!$K$49, P139*'Indices PF'!$L$49))))))</f>
        <v/>
      </c>
      <c r="V139" s="131"/>
      <c r="W139" s="131"/>
      <c r="X139" s="131"/>
      <c r="Y139" s="121"/>
      <c r="Z139" s="121"/>
      <c r="AA139" s="122"/>
      <c r="AB139" s="255" t="str">
        <f aca="false">IF(ISBLANK(AA139),"",IF(Z139="YES",(AA139*(SUM(T139:U139))/100),""))</f>
        <v/>
      </c>
      <c r="AC139" s="126"/>
      <c r="AD139" s="126"/>
      <c r="AE139" s="126"/>
      <c r="AF139" s="126"/>
      <c r="AG139" s="126"/>
    </row>
    <row r="140" customFormat="false" ht="24.3" hidden="false" customHeight="true" outlineLevel="0" collapsed="false">
      <c r="A140" s="87"/>
      <c r="B140" s="111"/>
      <c r="C140" s="178"/>
      <c r="D140" s="129"/>
      <c r="E140" s="129"/>
      <c r="F140" s="129"/>
      <c r="G140" s="129"/>
      <c r="H140" s="88"/>
      <c r="I140" s="150" t="str">
        <f aca="false">IF(AND(ISTEXT(K140),ISTEXT(L140)),"",SUM(K140:L140)*'Indices PF'!$E$54)</f>
        <v/>
      </c>
      <c r="J140" s="227" t="str">
        <f aca="false">IF(OR(ISBLANK(E140),ISBLANK(F140)),"",  IF(D140="EI", IF((F140&lt;='Indices PF'!$D$7),   IF(('Funções Transações'!E140&lt;'Indices PF'!$E$10), 'Indices PF'!$E$7,   IF(('Funções Transações'!E140&lt;'Indices PF'!$F$10), 'Indices PF'!$F$7, 'Indices PF'!$G$7)),    IF((F140&lt;='Indices PF'!$D$8),    IF(('Funções Transações'!E140&lt;'Indices PF'!$E$10), 'Indices PF'!$E$8,    IF(('Funções Transações'!E140&lt;'Indices PF'!$F$10), 'Indices PF'!$F$8, 'Indices PF'!$G$8)),     IF((F140&gt;='Indices PF'!$D$9),     IF(('Funções Transações'!E140&lt;'Indices PF'!$E$10), 'Indices PF'!$E$9,     IF(('Funções Transações'!E140&lt;'Indices PF'!$F$10), 'Indices PF'!$F$9, 'Indices PF'!$G$9))))),   IF(D140="EQ", IF((F140&lt;='Indices PF'!$D$15),   IF(('Funções Transações'!E140&lt;'Indices PF'!$E$18), 'Indices PF'!$E$15,   IF(('Funções Transações'!E140&lt;'Indices PF'!$F$18), 'Indices PF'!$F$15, 'Indices PF'!$G$15)),    IF((F140&lt;='Indices PF'!$D$16),    IF(('Funções Transações'!E140&lt;'Indices PF'!$E$18), 'Indices PF'!$E$16,    IF(('Funções Transações'!E140&lt;'Indices PF'!$F$18), 'Indices PF'!$F$16, 'Indices PF'!$G$16)),     IF((F140&gt;='Indices PF'!$D$17),     IF(('Funções Transações'!E140&lt;'Indices PF'!$E$18), 'Indices PF'!$E$16,     IF(('Funções Transações'!E140&lt;'Indices PF'!$F$18), 'Indices PF'!$F$16, 'Indices PF'!$G$16))))),   IF(D140="EO", IF((F140&lt;='Indices PF'!$D$23),   IF(('Funções Transações'!E140&lt;'Indices PF'!$E$26), 'Indices PF'!$E$23,   IF(('Funções Transações'!E140&lt;'Indices PF'!$F$26), 'Indices PF'!$F$23, 'Indices PF'!$G$23)),    IF((F140&lt;='Indices PF'!$D$24),    IF(('Funções Transações'!E140&lt;'Indices PF'!$E$26), 'Indices PF'!$E$24,    IF(('Funções Transações'!E140&lt;'Indices PF'!$F$26), 'Indices PF'!$F$24, 'Indices PF'!$G$24)),     IF((F140&gt;='Indices PF'!$D$25),     IF(('Funções Transações'!E140&lt;'Indices PF'!$E$26), 'Indices PF'!$E$25,     IF(('Funções Transações'!E140&lt;'Indices PF'!$F$26), 'Indices PF'!$F$25, 'Indices PF'!$G$25)))))))))</f>
        <v/>
      </c>
      <c r="K140" s="120" t="str">
        <f aca="false">IF(OR(ISBLANK(E140),ISBLANK(F140)),"",  IF(D140="EI", IF((F140&lt;='Indices PF'!$D$7),   IF(('Funções Transações'!E140&lt;'Indices PF'!$E$10), E140*'Indices PF'!$J$7,   IF(('Funções Transações'!E140&lt;'Indices PF'!$F$10), E140*'Indices PF'!$K$7, E140*'Indices PF'!$L$7)),    IF((F140&lt;='Indices PF'!$D$8),    IF(('Funções Transações'!E140&lt;'Indices PF'!$E$10), E140*'Indices PF'!$J$8,    IF(('Funções Transações'!E140&lt;'Indices PF'!$F$10), E140*'Indices PF'!$K$8, E140*'Indices PF'!$L$8)),     IF((F140&gt;='Indices PF'!$D$9),     IF(('Funções Transações'!E140&lt;'Indices PF'!$E$10), E140*'Indices PF'!$J$9,     IF(('Funções Transações'!E140&lt;'Indices PF'!$F$10), E140*'Indices PF'!$K$9, E140*'Indices PF'!$L$9))))),   IF(D140="EQ", IF((F140&lt;='Indices PF'!$D$15),   IF(('Funções Transações'!E140&lt;'Indices PF'!$E$18), E140*'Indices PF'!$J$15,   IF(('Funções Transações'!E140&lt;'Indices PF'!$F$18), E140*'Indices PF'!$K$15, E140*'Indices PF'!$L$15)),    IF((F140&lt;='Indices PF'!$D$16),    IF(('Funções Transações'!E140&lt;'Indices PF'!$E$18), E140*'Indices PF'!$J$16,    IF(('Funções Transações'!E140&lt;'Indices PF'!$F$18), E140*'Indices PF'!$K$16, E140*'Indices PF'!$L$16)),     IF((F140&gt;='Indices PF'!$D$17),     IF(('Funções Transações'!E140&lt;'Indices PF'!$E$18), E140*'Indices PF'!$J$16,     IF(('Funções Transações'!E140&lt;'Indices PF'!$F$18), E140*'Indices PF'!$K$16, E140*'Indices PF'!$L$16))))),   IF(D140="EO", IF((F140&lt;='Indices PF'!$D$23),   IF(('Funções Transações'!E140&lt;'Indices PF'!$E$26), E140*'Indices PF'!$J$23,   IF(('Funções Transações'!E140&lt;'Indices PF'!$F$26), E140*'Indices PF'!$K$23, E140*'Indices PF'!$L$23)),    IF((F140&lt;='Indices PF'!$D$24),    IF(('Funções Transações'!E140&lt;'Indices PF'!$E$26), E140*'Indices PF'!$J$24,    IF(('Funções Transações'!E140&lt;'Indices PF'!$F$26), E140*'Indices PF'!$K$24, E140*'Indices PF'!$L$24)),     IF((F140&gt;='Indices PF'!$D$25),     IF(('Funções Transações'!E140&lt;'Indices PF'!$E$26), E140*'Indices PF'!$J$25,     IF(('Funções Transações'!E140&lt;'Indices PF'!$F$26), E140*'Indices PF'!$K$25, E140*'Indices PF'!$L$25)))))))))</f>
        <v/>
      </c>
      <c r="L140" s="253" t="str">
        <f aca="false">IF(OR(ISBLANK(G140),ISBLANK(H140)),"",  IF((H140&lt;='Indices PF'!$D$47),   IF(('Funções Transações'!G140&lt;'Indices PF'!$E$50), G140*'Indices PF'!$J$47,   IF(('Funções Transações'!G140&lt;'Indices PF'!$F$50), G140*'Indices PF'!$K$47, G140*'Indices PF'!$L$47)),    IF((H140&lt;='Indices PF'!$D$48),    IF(('Funções Transações'!G140&lt;'Indices PF'!$E$50), G140*'Indices PF'!$J$48,    IF(('Funções Transações'!G140&lt;'Indices PF'!$F$50), G140*'Indices PF'!$K$48, G140*'Indices PF'!$L$48)),     IF((H140&gt;='Indices PF'!$D$49),     IF(('Funções Transações'!G140&lt;'Indices PF'!$E$50), G140*'Indices PF'!$J$49,     IF(('Funções Transações'!G140&lt;'Indices PF'!$F$50), G140*'Indices PF'!$K$49, G140*'Indices PF'!$L$49))))))</f>
        <v/>
      </c>
      <c r="M140" s="88"/>
      <c r="N140" s="129"/>
      <c r="O140" s="129"/>
      <c r="P140" s="129"/>
      <c r="Q140" s="88"/>
      <c r="R140" s="150" t="str">
        <f aca="false">IF(AND(ISTEXT(T140),ISTEXT(U140)),"",SUM(T140:U140)*'Indices PF'!$E$54)</f>
        <v/>
      </c>
      <c r="S140" s="227" t="str">
        <f aca="false">IF(OR(ISBLANK(N140),ISBLANK(O140)),"",  IF(M140="EI", IF((O140&lt;='Indices PF'!$D$7),   IF(('Funções Transações'!N140&lt;'Indices PF'!$E$10), 'Indices PF'!$E$7,   IF(('Funções Transações'!N140&lt;'Indices PF'!$F$10), 'Indices PF'!$F$7, 'Indices PF'!$G$7)),    IF((O140&lt;='Indices PF'!$D$8),    IF(('Funções Transações'!N140&lt;'Indices PF'!$E$10), 'Indices PF'!$E$8,    IF(('Funções Transações'!N140&lt;'Indices PF'!$F$10), 'Indices PF'!$F$8, 'Indices PF'!$G$8)),     IF((O140&gt;='Indices PF'!$D$9),     IF(('Funções Transações'!N140&lt;'Indices PF'!$E$10), 'Indices PF'!$E$9,     IF(('Funções Transações'!N140&lt;'Indices PF'!$F$10), 'Indices PF'!$F$9, 'Indices PF'!$G$9))))),   IF(M140="EQ", IF((O140&lt;='Indices PF'!$D$15),   IF(('Funções Transações'!N140&lt;'Indices PF'!$E$18), 'Indices PF'!$E$15,   IF(('Funções Transações'!N140&lt;'Indices PF'!$F$18), 'Indices PF'!$F$15, 'Indices PF'!$G$15)),    IF((O140&lt;='Indices PF'!$D$16),    IF(('Funções Transações'!N140&lt;'Indices PF'!$E$18), 'Indices PF'!$E$16,    IF(('Funções Transações'!N140&lt;'Indices PF'!$F$18), 'Indices PF'!$F$16, 'Indices PF'!$G$16)),     IF((O140&gt;='Indices PF'!$D$17),     IF(('Funções Transações'!N140&lt;'Indices PF'!$E$18), 'Indices PF'!$E$17,     IF(('Funções Transações'!N140&lt;'Indices PF'!$F$18), 'Indices PF'!$F$17, 'Indices PF'!$G$17))))),   IF(M140="EO", IF((O140&lt;='Indices PF'!$D$23),   IF(('Funções Transações'!N140&lt;'Indices PF'!$E$26), 'Indices PF'!$E$23,   IF(('Funções Transações'!N140&lt;'Indices PF'!$F$26), 'Indices PF'!$F$23, 'Indices PF'!$G$23)),    IF((O140&lt;='Indices PF'!$D$24),    IF(('Funções Transações'!N140&lt;'Indices PF'!$E$26), 'Indices PF'!$E$24,    IF(('Funções Transações'!N140&lt;'Indices PF'!$F$26), 'Indices PF'!$F$24, 'Indices PF'!$G$24)),     IF((O140&gt;='Indices PF'!$D$25),     IF(('Funções Transações'!N140&lt;'Indices PF'!$E$26), 'Indices PF'!$E$25,     IF(('Funções Transações'!N140&lt;'Indices PF'!$F$26), 'Indices PF'!$F$25, 'Indices PF'!$G$25)))))))))</f>
        <v/>
      </c>
      <c r="T140" s="228" t="str">
        <f aca="false">IF(OR(ISBLANK(N140),ISBLANK(O140)),"",  IF(M140="EI", IF((O140&lt;='Indices PF'!$D$7),   IF(('Funções Transações'!N140&lt;'Indices PF'!$E$10), N140*'Indices PF'!$J$7,   IF(('Funções Transações'!N140&lt;'Indices PF'!$F$10), N140*'Indices PF'!$K$7, N140*'Indices PF'!$L$7)),    IF((O140&lt;='Indices PF'!$D$8),    IF(('Funções Transações'!N140&lt;'Indices PF'!$E$10), N140*'Indices PF'!$J$8,    IF(('Funções Transações'!N140&lt;'Indices PF'!$F$10), N140*'Indices PF'!$K$8, N140*'Indices PF'!$L$8)),     IF((O140&gt;='Indices PF'!$D$9),     IF(('Funções Transações'!N140&lt;'Indices PF'!$E$10), N140*'Indices PF'!$J$9,     IF(('Funções Transações'!N140&lt;'Indices PF'!$F$10), N140*'Indices PF'!$K$9, N140*'Indices PF'!$L$9))))),   IF(M140="EQ", IF((O140&lt;='Indices PF'!$D$15),   IF(('Funções Transações'!N140&lt;'Indices PF'!$E$18), N140*'Indices PF'!$J$15,   IF(('Funções Transações'!N140&lt;'Indices PF'!$F$18), N140*'Indices PF'!$K$15, N140*'Indices PF'!$L$15)),    IF((O140&lt;='Indices PF'!$D$16),    IF(('Funções Transações'!N140&lt;'Indices PF'!$E$18), N140*'Indices PF'!$J$16,    IF(('Funções Transações'!N140&lt;'Indices PF'!$F$18), N140*'Indices PF'!$K$16, N140*'Indices PF'!$L$16)),     IF((O140&gt;='Indices PF'!$D$17),     IF(('Funções Transações'!N140&lt;'Indices PF'!$E$18), N140*'Indices PF'!$J$17,     IF(('Funções Transações'!N140&lt;'Indices PF'!$F$18), N140*'Indices PF'!$K$17, N140*'Indices PF'!$L$17))))),   IF(M140="EO", IF((O140&lt;='Indices PF'!$D$23),   IF(('Funções Transações'!N140&lt;'Indices PF'!$E$26), N140*'Indices PF'!$J$23,   IF(('Funções Transações'!N140&lt;'Indices PF'!$F$26), N140*'Indices PF'!$K$23, N140*'Indices PF'!$L$23)),    IF((O140&lt;='Indices PF'!$D$24),    IF(('Funções Transações'!N140&lt;'Indices PF'!$E$26), N140*'Indices PF'!$J$24,    IF(('Funções Transações'!N140&lt;'Indices PF'!$F$26), N140*'Indices PF'!$K$24, N140*'Indices PF'!$L$24)),     IF((O140&gt;='Indices PF'!$D$25),     IF(('Funções Transações'!N140&lt;'Indices PF'!$E$26), N140*'Indices PF'!$J$25,     IF(('Funções Transações'!N140&lt;'Indices PF'!$F$26), N140*'Indices PF'!$K$25, N140*'Indices PF'!$L$25)))))))))</f>
        <v/>
      </c>
      <c r="U140" s="229" t="str">
        <f aca="false">IF(OR(ISBLANK(P140),ISBLANK(Q140)),"",  IF((Q140&lt;='Indices PF'!$D$47),   IF(('Funções Transações'!P140&lt;'Indices PF'!$E$50), P140*'Indices PF'!$J$47,   IF(('Funções Transações'!P140&lt;'Indices PF'!$F$50), P140*'Indices PF'!$K$47, P140*'Indices PF'!$L$47)),    IF((Q140&lt;='Indices PF'!$D$48),    IF(('Funções Transações'!P140&lt;'Indices PF'!$E$50), P140*'Indices PF'!$J$48,    IF(('Funções Transações'!P140&lt;'Indices PF'!$F$50), P140*'Indices PF'!$K$48, P140*'Indices PF'!$L$48)),     IF((Q140&gt;='Indices PF'!$D$49),     IF(('Funções Transações'!P140&lt;'Indices PF'!$E$50), P140*'Indices PF'!$J$49,     IF(('Funções Transações'!P140&lt;'Indices PF'!$F$50), P140*'Indices PF'!$K$49, P140*'Indices PF'!$L$49))))))</f>
        <v/>
      </c>
      <c r="V140" s="131"/>
      <c r="W140" s="131"/>
      <c r="X140" s="131"/>
      <c r="Y140" s="121"/>
      <c r="Z140" s="121"/>
      <c r="AA140" s="122"/>
      <c r="AB140" s="255" t="str">
        <f aca="false">IF(ISBLANK(AA140),"",IF(Z140="YES",(AA140*(SUM(T140:U140))/100),""))</f>
        <v/>
      </c>
      <c r="AC140" s="126"/>
      <c r="AD140" s="126"/>
      <c r="AE140" s="126"/>
      <c r="AF140" s="126"/>
      <c r="AG140" s="126"/>
    </row>
    <row r="141" customFormat="false" ht="24.3" hidden="false" customHeight="true" outlineLevel="0" collapsed="false">
      <c r="A141" s="87"/>
      <c r="B141" s="111"/>
      <c r="C141" s="178"/>
      <c r="D141" s="129"/>
      <c r="E141" s="129"/>
      <c r="F141" s="129"/>
      <c r="G141" s="129"/>
      <c r="H141" s="88"/>
      <c r="I141" s="150" t="str">
        <f aca="false">IF(AND(ISTEXT(K141),ISTEXT(L141)),"",SUM(K141:L141)*'Indices PF'!$E$54)</f>
        <v/>
      </c>
      <c r="J141" s="227" t="str">
        <f aca="false">IF(OR(ISBLANK(E141),ISBLANK(F141)),"",  IF(D141="EI", IF((F141&lt;='Indices PF'!$D$7),   IF(('Funções Transações'!E141&lt;'Indices PF'!$E$10), 'Indices PF'!$E$7,   IF(('Funções Transações'!E141&lt;'Indices PF'!$F$10), 'Indices PF'!$F$7, 'Indices PF'!$G$7)),    IF((F141&lt;='Indices PF'!$D$8),    IF(('Funções Transações'!E141&lt;'Indices PF'!$E$10), 'Indices PF'!$E$8,    IF(('Funções Transações'!E141&lt;'Indices PF'!$F$10), 'Indices PF'!$F$8, 'Indices PF'!$G$8)),     IF((F141&gt;='Indices PF'!$D$9),     IF(('Funções Transações'!E141&lt;'Indices PF'!$E$10), 'Indices PF'!$E$9,     IF(('Funções Transações'!E141&lt;'Indices PF'!$F$10), 'Indices PF'!$F$9, 'Indices PF'!$G$9))))),   IF(D141="EQ", IF((F141&lt;='Indices PF'!$D$15),   IF(('Funções Transações'!E141&lt;'Indices PF'!$E$18), 'Indices PF'!$E$15,   IF(('Funções Transações'!E141&lt;'Indices PF'!$F$18), 'Indices PF'!$F$15, 'Indices PF'!$G$15)),    IF((F141&lt;='Indices PF'!$D$16),    IF(('Funções Transações'!E141&lt;'Indices PF'!$E$18), 'Indices PF'!$E$16,    IF(('Funções Transações'!E141&lt;'Indices PF'!$F$18), 'Indices PF'!$F$16, 'Indices PF'!$G$16)),     IF((F141&gt;='Indices PF'!$D$17),     IF(('Funções Transações'!E141&lt;'Indices PF'!$E$18), 'Indices PF'!$E$16,     IF(('Funções Transações'!E141&lt;'Indices PF'!$F$18), 'Indices PF'!$F$16, 'Indices PF'!$G$16))))),   IF(D141="EO", IF((F141&lt;='Indices PF'!$D$23),   IF(('Funções Transações'!E141&lt;'Indices PF'!$E$26), 'Indices PF'!$E$23,   IF(('Funções Transações'!E141&lt;'Indices PF'!$F$26), 'Indices PF'!$F$23, 'Indices PF'!$G$23)),    IF((F141&lt;='Indices PF'!$D$24),    IF(('Funções Transações'!E141&lt;'Indices PF'!$E$26), 'Indices PF'!$E$24,    IF(('Funções Transações'!E141&lt;'Indices PF'!$F$26), 'Indices PF'!$F$24, 'Indices PF'!$G$24)),     IF((F141&gt;='Indices PF'!$D$25),     IF(('Funções Transações'!E141&lt;'Indices PF'!$E$26), 'Indices PF'!$E$25,     IF(('Funções Transações'!E141&lt;'Indices PF'!$F$26), 'Indices PF'!$F$25, 'Indices PF'!$G$25)))))))))</f>
        <v/>
      </c>
      <c r="K141" s="120" t="str">
        <f aca="false">IF(OR(ISBLANK(E141),ISBLANK(F141)),"",  IF(D141="EI", IF((F141&lt;='Indices PF'!$D$7),   IF(('Funções Transações'!E141&lt;'Indices PF'!$E$10), E141*'Indices PF'!$J$7,   IF(('Funções Transações'!E141&lt;'Indices PF'!$F$10), E141*'Indices PF'!$K$7, E141*'Indices PF'!$L$7)),    IF((F141&lt;='Indices PF'!$D$8),    IF(('Funções Transações'!E141&lt;'Indices PF'!$E$10), E141*'Indices PF'!$J$8,    IF(('Funções Transações'!E141&lt;'Indices PF'!$F$10), E141*'Indices PF'!$K$8, E141*'Indices PF'!$L$8)),     IF((F141&gt;='Indices PF'!$D$9),     IF(('Funções Transações'!E141&lt;'Indices PF'!$E$10), E141*'Indices PF'!$J$9,     IF(('Funções Transações'!E141&lt;'Indices PF'!$F$10), E141*'Indices PF'!$K$9, E141*'Indices PF'!$L$9))))),   IF(D141="EQ", IF((F141&lt;='Indices PF'!$D$15),   IF(('Funções Transações'!E141&lt;'Indices PF'!$E$18), E141*'Indices PF'!$J$15,   IF(('Funções Transações'!E141&lt;'Indices PF'!$F$18), E141*'Indices PF'!$K$15, E141*'Indices PF'!$L$15)),    IF((F141&lt;='Indices PF'!$D$16),    IF(('Funções Transações'!E141&lt;'Indices PF'!$E$18), E141*'Indices PF'!$J$16,    IF(('Funções Transações'!E141&lt;'Indices PF'!$F$18), E141*'Indices PF'!$K$16, E141*'Indices PF'!$L$16)),     IF((F141&gt;='Indices PF'!$D$17),     IF(('Funções Transações'!E141&lt;'Indices PF'!$E$18), E141*'Indices PF'!$J$16,     IF(('Funções Transações'!E141&lt;'Indices PF'!$F$18), E141*'Indices PF'!$K$16, E141*'Indices PF'!$L$16))))),   IF(D141="EO", IF((F141&lt;='Indices PF'!$D$23),   IF(('Funções Transações'!E141&lt;'Indices PF'!$E$26), E141*'Indices PF'!$J$23,   IF(('Funções Transações'!E141&lt;'Indices PF'!$F$26), E141*'Indices PF'!$K$23, E141*'Indices PF'!$L$23)),    IF((F141&lt;='Indices PF'!$D$24),    IF(('Funções Transações'!E141&lt;'Indices PF'!$E$26), E141*'Indices PF'!$J$24,    IF(('Funções Transações'!E141&lt;'Indices PF'!$F$26), E141*'Indices PF'!$K$24, E141*'Indices PF'!$L$24)),     IF((F141&gt;='Indices PF'!$D$25),     IF(('Funções Transações'!E141&lt;'Indices PF'!$E$26), E141*'Indices PF'!$J$25,     IF(('Funções Transações'!E141&lt;'Indices PF'!$F$26), E141*'Indices PF'!$K$25, E141*'Indices PF'!$L$25)))))))))</f>
        <v/>
      </c>
      <c r="L141" s="253" t="str">
        <f aca="false">IF(OR(ISBLANK(G141),ISBLANK(H141)),"",  IF((H141&lt;='Indices PF'!$D$47),   IF(('Funções Transações'!G141&lt;'Indices PF'!$E$50), G141*'Indices PF'!$J$47,   IF(('Funções Transações'!G141&lt;'Indices PF'!$F$50), G141*'Indices PF'!$K$47, G141*'Indices PF'!$L$47)),    IF((H141&lt;='Indices PF'!$D$48),    IF(('Funções Transações'!G141&lt;'Indices PF'!$E$50), G141*'Indices PF'!$J$48,    IF(('Funções Transações'!G141&lt;'Indices PF'!$F$50), G141*'Indices PF'!$K$48, G141*'Indices PF'!$L$48)),     IF((H141&gt;='Indices PF'!$D$49),     IF(('Funções Transações'!G141&lt;'Indices PF'!$E$50), G141*'Indices PF'!$J$49,     IF(('Funções Transações'!G141&lt;'Indices PF'!$F$50), G141*'Indices PF'!$K$49, G141*'Indices PF'!$L$49))))))</f>
        <v/>
      </c>
      <c r="M141" s="88"/>
      <c r="N141" s="129"/>
      <c r="O141" s="129"/>
      <c r="P141" s="129"/>
      <c r="Q141" s="88"/>
      <c r="R141" s="150" t="str">
        <f aca="false">IF(AND(ISTEXT(T141),ISTEXT(U141)),"",SUM(T141:U141)*'Indices PF'!$E$54)</f>
        <v/>
      </c>
      <c r="S141" s="227" t="str">
        <f aca="false">IF(OR(ISBLANK(N141),ISBLANK(O141)),"",  IF(M141="EI", IF((O141&lt;='Indices PF'!$D$7),   IF(('Funções Transações'!N141&lt;'Indices PF'!$E$10), 'Indices PF'!$E$7,   IF(('Funções Transações'!N141&lt;'Indices PF'!$F$10), 'Indices PF'!$F$7, 'Indices PF'!$G$7)),    IF((O141&lt;='Indices PF'!$D$8),    IF(('Funções Transações'!N141&lt;'Indices PF'!$E$10), 'Indices PF'!$E$8,    IF(('Funções Transações'!N141&lt;'Indices PF'!$F$10), 'Indices PF'!$F$8, 'Indices PF'!$G$8)),     IF((O141&gt;='Indices PF'!$D$9),     IF(('Funções Transações'!N141&lt;'Indices PF'!$E$10), 'Indices PF'!$E$9,     IF(('Funções Transações'!N141&lt;'Indices PF'!$F$10), 'Indices PF'!$F$9, 'Indices PF'!$G$9))))),   IF(M141="EQ", IF((O141&lt;='Indices PF'!$D$15),   IF(('Funções Transações'!N141&lt;'Indices PF'!$E$18), 'Indices PF'!$E$15,   IF(('Funções Transações'!N141&lt;'Indices PF'!$F$18), 'Indices PF'!$F$15, 'Indices PF'!$G$15)),    IF((O141&lt;='Indices PF'!$D$16),    IF(('Funções Transações'!N141&lt;'Indices PF'!$E$18), 'Indices PF'!$E$16,    IF(('Funções Transações'!N141&lt;'Indices PF'!$F$18), 'Indices PF'!$F$16, 'Indices PF'!$G$16)),     IF((O141&gt;='Indices PF'!$D$17),     IF(('Funções Transações'!N141&lt;'Indices PF'!$E$18), 'Indices PF'!$E$17,     IF(('Funções Transações'!N141&lt;'Indices PF'!$F$18), 'Indices PF'!$F$17, 'Indices PF'!$G$17))))),   IF(M141="EO", IF((O141&lt;='Indices PF'!$D$23),   IF(('Funções Transações'!N141&lt;'Indices PF'!$E$26), 'Indices PF'!$E$23,   IF(('Funções Transações'!N141&lt;'Indices PF'!$F$26), 'Indices PF'!$F$23, 'Indices PF'!$G$23)),    IF((O141&lt;='Indices PF'!$D$24),    IF(('Funções Transações'!N141&lt;'Indices PF'!$E$26), 'Indices PF'!$E$24,    IF(('Funções Transações'!N141&lt;'Indices PF'!$F$26), 'Indices PF'!$F$24, 'Indices PF'!$G$24)),     IF((O141&gt;='Indices PF'!$D$25),     IF(('Funções Transações'!N141&lt;'Indices PF'!$E$26), 'Indices PF'!$E$25,     IF(('Funções Transações'!N141&lt;'Indices PF'!$F$26), 'Indices PF'!$F$25, 'Indices PF'!$G$25)))))))))</f>
        <v/>
      </c>
      <c r="T141" s="228" t="str">
        <f aca="false">IF(OR(ISBLANK(N141),ISBLANK(O141)),"",  IF(M141="EI", IF((O141&lt;='Indices PF'!$D$7),   IF(('Funções Transações'!N141&lt;'Indices PF'!$E$10), N141*'Indices PF'!$J$7,   IF(('Funções Transações'!N141&lt;'Indices PF'!$F$10), N141*'Indices PF'!$K$7, N141*'Indices PF'!$L$7)),    IF((O141&lt;='Indices PF'!$D$8),    IF(('Funções Transações'!N141&lt;'Indices PF'!$E$10), N141*'Indices PF'!$J$8,    IF(('Funções Transações'!N141&lt;'Indices PF'!$F$10), N141*'Indices PF'!$K$8, N141*'Indices PF'!$L$8)),     IF((O141&gt;='Indices PF'!$D$9),     IF(('Funções Transações'!N141&lt;'Indices PF'!$E$10), N141*'Indices PF'!$J$9,     IF(('Funções Transações'!N141&lt;'Indices PF'!$F$10), N141*'Indices PF'!$K$9, N141*'Indices PF'!$L$9))))),   IF(M141="EQ", IF((O141&lt;='Indices PF'!$D$15),   IF(('Funções Transações'!N141&lt;'Indices PF'!$E$18), N141*'Indices PF'!$J$15,   IF(('Funções Transações'!N141&lt;'Indices PF'!$F$18), N141*'Indices PF'!$K$15, N141*'Indices PF'!$L$15)),    IF((O141&lt;='Indices PF'!$D$16),    IF(('Funções Transações'!N141&lt;'Indices PF'!$E$18), N141*'Indices PF'!$J$16,    IF(('Funções Transações'!N141&lt;'Indices PF'!$F$18), N141*'Indices PF'!$K$16, N141*'Indices PF'!$L$16)),     IF((O141&gt;='Indices PF'!$D$17),     IF(('Funções Transações'!N141&lt;'Indices PF'!$E$18), N141*'Indices PF'!$J$17,     IF(('Funções Transações'!N141&lt;'Indices PF'!$F$18), N141*'Indices PF'!$K$17, N141*'Indices PF'!$L$17))))),   IF(M141="EO", IF((O141&lt;='Indices PF'!$D$23),   IF(('Funções Transações'!N141&lt;'Indices PF'!$E$26), N141*'Indices PF'!$J$23,   IF(('Funções Transações'!N141&lt;'Indices PF'!$F$26), N141*'Indices PF'!$K$23, N141*'Indices PF'!$L$23)),    IF((O141&lt;='Indices PF'!$D$24),    IF(('Funções Transações'!N141&lt;'Indices PF'!$E$26), N141*'Indices PF'!$J$24,    IF(('Funções Transações'!N141&lt;'Indices PF'!$F$26), N141*'Indices PF'!$K$24, N141*'Indices PF'!$L$24)),     IF((O141&gt;='Indices PF'!$D$25),     IF(('Funções Transações'!N141&lt;'Indices PF'!$E$26), N141*'Indices PF'!$J$25,     IF(('Funções Transações'!N141&lt;'Indices PF'!$F$26), N141*'Indices PF'!$K$25, N141*'Indices PF'!$L$25)))))))))</f>
        <v/>
      </c>
      <c r="U141" s="229" t="str">
        <f aca="false">IF(OR(ISBLANK(P141),ISBLANK(Q141)),"",  IF((Q141&lt;='Indices PF'!$D$47),   IF(('Funções Transações'!P141&lt;'Indices PF'!$E$50), P141*'Indices PF'!$J$47,   IF(('Funções Transações'!P141&lt;'Indices PF'!$F$50), P141*'Indices PF'!$K$47, P141*'Indices PF'!$L$47)),    IF((Q141&lt;='Indices PF'!$D$48),    IF(('Funções Transações'!P141&lt;'Indices PF'!$E$50), P141*'Indices PF'!$J$48,    IF(('Funções Transações'!P141&lt;'Indices PF'!$F$50), P141*'Indices PF'!$K$48, P141*'Indices PF'!$L$48)),     IF((Q141&gt;='Indices PF'!$D$49),     IF(('Funções Transações'!P141&lt;'Indices PF'!$E$50), P141*'Indices PF'!$J$49,     IF(('Funções Transações'!P141&lt;'Indices PF'!$F$50), P141*'Indices PF'!$K$49, P141*'Indices PF'!$L$49))))))</f>
        <v/>
      </c>
      <c r="V141" s="131"/>
      <c r="W141" s="131"/>
      <c r="X141" s="131"/>
      <c r="Y141" s="121"/>
      <c r="Z141" s="121"/>
      <c r="AA141" s="122"/>
      <c r="AB141" s="255" t="str">
        <f aca="false">IF(ISBLANK(AA141),"",IF(Z141="YES",(AA141*(SUM(T141:U141))/100),""))</f>
        <v/>
      </c>
      <c r="AC141" s="126"/>
      <c r="AD141" s="126"/>
      <c r="AE141" s="126"/>
      <c r="AF141" s="126"/>
      <c r="AG141" s="126"/>
    </row>
    <row r="142" customFormat="false" ht="24.3" hidden="false" customHeight="true" outlineLevel="0" collapsed="false">
      <c r="A142" s="87"/>
      <c r="B142" s="111"/>
      <c r="C142" s="178"/>
      <c r="D142" s="129"/>
      <c r="E142" s="129"/>
      <c r="F142" s="129"/>
      <c r="G142" s="129"/>
      <c r="H142" s="88"/>
      <c r="I142" s="150" t="str">
        <f aca="false">IF(AND(ISTEXT(K142),ISTEXT(L142)),"",SUM(K142:L142)*'Indices PF'!$E$54)</f>
        <v/>
      </c>
      <c r="J142" s="227" t="str">
        <f aca="false">IF(OR(ISBLANK(E142),ISBLANK(F142)),"",  IF(D142="EI", IF((F142&lt;='Indices PF'!$D$7),   IF(('Funções Transações'!E142&lt;'Indices PF'!$E$10), 'Indices PF'!$E$7,   IF(('Funções Transações'!E142&lt;'Indices PF'!$F$10), 'Indices PF'!$F$7, 'Indices PF'!$G$7)),    IF((F142&lt;='Indices PF'!$D$8),    IF(('Funções Transações'!E142&lt;'Indices PF'!$E$10), 'Indices PF'!$E$8,    IF(('Funções Transações'!E142&lt;'Indices PF'!$F$10), 'Indices PF'!$F$8, 'Indices PF'!$G$8)),     IF((F142&gt;='Indices PF'!$D$9),     IF(('Funções Transações'!E142&lt;'Indices PF'!$E$10), 'Indices PF'!$E$9,     IF(('Funções Transações'!E142&lt;'Indices PF'!$F$10), 'Indices PF'!$F$9, 'Indices PF'!$G$9))))),   IF(D142="EQ", IF((F142&lt;='Indices PF'!$D$15),   IF(('Funções Transações'!E142&lt;'Indices PF'!$E$18), 'Indices PF'!$E$15,   IF(('Funções Transações'!E142&lt;'Indices PF'!$F$18), 'Indices PF'!$F$15, 'Indices PF'!$G$15)),    IF((F142&lt;='Indices PF'!$D$16),    IF(('Funções Transações'!E142&lt;'Indices PF'!$E$18), 'Indices PF'!$E$16,    IF(('Funções Transações'!E142&lt;'Indices PF'!$F$18), 'Indices PF'!$F$16, 'Indices PF'!$G$16)),     IF((F142&gt;='Indices PF'!$D$17),     IF(('Funções Transações'!E142&lt;'Indices PF'!$E$18), 'Indices PF'!$E$16,     IF(('Funções Transações'!E142&lt;'Indices PF'!$F$18), 'Indices PF'!$F$16, 'Indices PF'!$G$16))))),   IF(D142="EO", IF((F142&lt;='Indices PF'!$D$23),   IF(('Funções Transações'!E142&lt;'Indices PF'!$E$26), 'Indices PF'!$E$23,   IF(('Funções Transações'!E142&lt;'Indices PF'!$F$26), 'Indices PF'!$F$23, 'Indices PF'!$G$23)),    IF((F142&lt;='Indices PF'!$D$24),    IF(('Funções Transações'!E142&lt;'Indices PF'!$E$26), 'Indices PF'!$E$24,    IF(('Funções Transações'!E142&lt;'Indices PF'!$F$26), 'Indices PF'!$F$24, 'Indices PF'!$G$24)),     IF((F142&gt;='Indices PF'!$D$25),     IF(('Funções Transações'!E142&lt;'Indices PF'!$E$26), 'Indices PF'!$E$25,     IF(('Funções Transações'!E142&lt;'Indices PF'!$F$26), 'Indices PF'!$F$25, 'Indices PF'!$G$25)))))))))</f>
        <v/>
      </c>
      <c r="K142" s="120" t="str">
        <f aca="false">IF(OR(ISBLANK(E142),ISBLANK(F142)),"",  IF(D142="EI", IF((F142&lt;='Indices PF'!$D$7),   IF(('Funções Transações'!E142&lt;'Indices PF'!$E$10), E142*'Indices PF'!$J$7,   IF(('Funções Transações'!E142&lt;'Indices PF'!$F$10), E142*'Indices PF'!$K$7, E142*'Indices PF'!$L$7)),    IF((F142&lt;='Indices PF'!$D$8),    IF(('Funções Transações'!E142&lt;'Indices PF'!$E$10), E142*'Indices PF'!$J$8,    IF(('Funções Transações'!E142&lt;'Indices PF'!$F$10), E142*'Indices PF'!$K$8, E142*'Indices PF'!$L$8)),     IF((F142&gt;='Indices PF'!$D$9),     IF(('Funções Transações'!E142&lt;'Indices PF'!$E$10), E142*'Indices PF'!$J$9,     IF(('Funções Transações'!E142&lt;'Indices PF'!$F$10), E142*'Indices PF'!$K$9, E142*'Indices PF'!$L$9))))),   IF(D142="EQ", IF((F142&lt;='Indices PF'!$D$15),   IF(('Funções Transações'!E142&lt;'Indices PF'!$E$18), E142*'Indices PF'!$J$15,   IF(('Funções Transações'!E142&lt;'Indices PF'!$F$18), E142*'Indices PF'!$K$15, E142*'Indices PF'!$L$15)),    IF((F142&lt;='Indices PF'!$D$16),    IF(('Funções Transações'!E142&lt;'Indices PF'!$E$18), E142*'Indices PF'!$J$16,    IF(('Funções Transações'!E142&lt;'Indices PF'!$F$18), E142*'Indices PF'!$K$16, E142*'Indices PF'!$L$16)),     IF((F142&gt;='Indices PF'!$D$17),     IF(('Funções Transações'!E142&lt;'Indices PF'!$E$18), E142*'Indices PF'!$J$16,     IF(('Funções Transações'!E142&lt;'Indices PF'!$F$18), E142*'Indices PF'!$K$16, E142*'Indices PF'!$L$16))))),   IF(D142="EO", IF((F142&lt;='Indices PF'!$D$23),   IF(('Funções Transações'!E142&lt;'Indices PF'!$E$26), E142*'Indices PF'!$J$23,   IF(('Funções Transações'!E142&lt;'Indices PF'!$F$26), E142*'Indices PF'!$K$23, E142*'Indices PF'!$L$23)),    IF((F142&lt;='Indices PF'!$D$24),    IF(('Funções Transações'!E142&lt;'Indices PF'!$E$26), E142*'Indices PF'!$J$24,    IF(('Funções Transações'!E142&lt;'Indices PF'!$F$26), E142*'Indices PF'!$K$24, E142*'Indices PF'!$L$24)),     IF((F142&gt;='Indices PF'!$D$25),     IF(('Funções Transações'!E142&lt;'Indices PF'!$E$26), E142*'Indices PF'!$J$25,     IF(('Funções Transações'!E142&lt;'Indices PF'!$F$26), E142*'Indices PF'!$K$25, E142*'Indices PF'!$L$25)))))))))</f>
        <v/>
      </c>
      <c r="L142" s="253" t="str">
        <f aca="false">IF(OR(ISBLANK(G142),ISBLANK(H142)),"",  IF((H142&lt;='Indices PF'!$D$47),   IF(('Funções Transações'!G142&lt;'Indices PF'!$E$50), G142*'Indices PF'!$J$47,   IF(('Funções Transações'!G142&lt;'Indices PF'!$F$50), G142*'Indices PF'!$K$47, G142*'Indices PF'!$L$47)),    IF((H142&lt;='Indices PF'!$D$48),    IF(('Funções Transações'!G142&lt;'Indices PF'!$E$50), G142*'Indices PF'!$J$48,    IF(('Funções Transações'!G142&lt;'Indices PF'!$F$50), G142*'Indices PF'!$K$48, G142*'Indices PF'!$L$48)),     IF((H142&gt;='Indices PF'!$D$49),     IF(('Funções Transações'!G142&lt;'Indices PF'!$E$50), G142*'Indices PF'!$J$49,     IF(('Funções Transações'!G142&lt;'Indices PF'!$F$50), G142*'Indices PF'!$K$49, G142*'Indices PF'!$L$49))))))</f>
        <v/>
      </c>
      <c r="M142" s="88"/>
      <c r="N142" s="129"/>
      <c r="O142" s="129"/>
      <c r="P142" s="129"/>
      <c r="Q142" s="88"/>
      <c r="R142" s="150" t="str">
        <f aca="false">IF(AND(ISTEXT(T142),ISTEXT(U142)),"",SUM(T142:U142)*'Indices PF'!$E$54)</f>
        <v/>
      </c>
      <c r="S142" s="227" t="str">
        <f aca="false">IF(OR(ISBLANK(N142),ISBLANK(O142)),"",  IF(M142="EI", IF((O142&lt;='Indices PF'!$D$7),   IF(('Funções Transações'!N142&lt;'Indices PF'!$E$10), 'Indices PF'!$E$7,   IF(('Funções Transações'!N142&lt;'Indices PF'!$F$10), 'Indices PF'!$F$7, 'Indices PF'!$G$7)),    IF((O142&lt;='Indices PF'!$D$8),    IF(('Funções Transações'!N142&lt;'Indices PF'!$E$10), 'Indices PF'!$E$8,    IF(('Funções Transações'!N142&lt;'Indices PF'!$F$10), 'Indices PF'!$F$8, 'Indices PF'!$G$8)),     IF((O142&gt;='Indices PF'!$D$9),     IF(('Funções Transações'!N142&lt;'Indices PF'!$E$10), 'Indices PF'!$E$9,     IF(('Funções Transações'!N142&lt;'Indices PF'!$F$10), 'Indices PF'!$F$9, 'Indices PF'!$G$9))))),   IF(M142="EQ", IF((O142&lt;='Indices PF'!$D$15),   IF(('Funções Transações'!N142&lt;'Indices PF'!$E$18), 'Indices PF'!$E$15,   IF(('Funções Transações'!N142&lt;'Indices PF'!$F$18), 'Indices PF'!$F$15, 'Indices PF'!$G$15)),    IF((O142&lt;='Indices PF'!$D$16),    IF(('Funções Transações'!N142&lt;'Indices PF'!$E$18), 'Indices PF'!$E$16,    IF(('Funções Transações'!N142&lt;'Indices PF'!$F$18), 'Indices PF'!$F$16, 'Indices PF'!$G$16)),     IF((O142&gt;='Indices PF'!$D$17),     IF(('Funções Transações'!N142&lt;'Indices PF'!$E$18), 'Indices PF'!$E$17,     IF(('Funções Transações'!N142&lt;'Indices PF'!$F$18), 'Indices PF'!$F$17, 'Indices PF'!$G$17))))),   IF(M142="EO", IF((O142&lt;='Indices PF'!$D$23),   IF(('Funções Transações'!N142&lt;'Indices PF'!$E$26), 'Indices PF'!$E$23,   IF(('Funções Transações'!N142&lt;'Indices PF'!$F$26), 'Indices PF'!$F$23, 'Indices PF'!$G$23)),    IF((O142&lt;='Indices PF'!$D$24),    IF(('Funções Transações'!N142&lt;'Indices PF'!$E$26), 'Indices PF'!$E$24,    IF(('Funções Transações'!N142&lt;'Indices PF'!$F$26), 'Indices PF'!$F$24, 'Indices PF'!$G$24)),     IF((O142&gt;='Indices PF'!$D$25),     IF(('Funções Transações'!N142&lt;'Indices PF'!$E$26), 'Indices PF'!$E$25,     IF(('Funções Transações'!N142&lt;'Indices PF'!$F$26), 'Indices PF'!$F$25, 'Indices PF'!$G$25)))))))))</f>
        <v/>
      </c>
      <c r="T142" s="228" t="str">
        <f aca="false">IF(OR(ISBLANK(N142),ISBLANK(O142)),"",  IF(M142="EI", IF((O142&lt;='Indices PF'!$D$7),   IF(('Funções Transações'!N142&lt;'Indices PF'!$E$10), N142*'Indices PF'!$J$7,   IF(('Funções Transações'!N142&lt;'Indices PF'!$F$10), N142*'Indices PF'!$K$7, N142*'Indices PF'!$L$7)),    IF((O142&lt;='Indices PF'!$D$8),    IF(('Funções Transações'!N142&lt;'Indices PF'!$E$10), N142*'Indices PF'!$J$8,    IF(('Funções Transações'!N142&lt;'Indices PF'!$F$10), N142*'Indices PF'!$K$8, N142*'Indices PF'!$L$8)),     IF((O142&gt;='Indices PF'!$D$9),     IF(('Funções Transações'!N142&lt;'Indices PF'!$E$10), N142*'Indices PF'!$J$9,     IF(('Funções Transações'!N142&lt;'Indices PF'!$F$10), N142*'Indices PF'!$K$9, N142*'Indices PF'!$L$9))))),   IF(M142="EQ", IF((O142&lt;='Indices PF'!$D$15),   IF(('Funções Transações'!N142&lt;'Indices PF'!$E$18), N142*'Indices PF'!$J$15,   IF(('Funções Transações'!N142&lt;'Indices PF'!$F$18), N142*'Indices PF'!$K$15, N142*'Indices PF'!$L$15)),    IF((O142&lt;='Indices PF'!$D$16),    IF(('Funções Transações'!N142&lt;'Indices PF'!$E$18), N142*'Indices PF'!$J$16,    IF(('Funções Transações'!N142&lt;'Indices PF'!$F$18), N142*'Indices PF'!$K$16, N142*'Indices PF'!$L$16)),     IF((O142&gt;='Indices PF'!$D$17),     IF(('Funções Transações'!N142&lt;'Indices PF'!$E$18), N142*'Indices PF'!$J$17,     IF(('Funções Transações'!N142&lt;'Indices PF'!$F$18), N142*'Indices PF'!$K$17, N142*'Indices PF'!$L$17))))),   IF(M142="EO", IF((O142&lt;='Indices PF'!$D$23),   IF(('Funções Transações'!N142&lt;'Indices PF'!$E$26), N142*'Indices PF'!$J$23,   IF(('Funções Transações'!N142&lt;'Indices PF'!$F$26), N142*'Indices PF'!$K$23, N142*'Indices PF'!$L$23)),    IF((O142&lt;='Indices PF'!$D$24),    IF(('Funções Transações'!N142&lt;'Indices PF'!$E$26), N142*'Indices PF'!$J$24,    IF(('Funções Transações'!N142&lt;'Indices PF'!$F$26), N142*'Indices PF'!$K$24, N142*'Indices PF'!$L$24)),     IF((O142&gt;='Indices PF'!$D$25),     IF(('Funções Transações'!N142&lt;'Indices PF'!$E$26), N142*'Indices PF'!$J$25,     IF(('Funções Transações'!N142&lt;'Indices PF'!$F$26), N142*'Indices PF'!$K$25, N142*'Indices PF'!$L$25)))))))))</f>
        <v/>
      </c>
      <c r="U142" s="229" t="str">
        <f aca="false">IF(OR(ISBLANK(P142),ISBLANK(Q142)),"",  IF((Q142&lt;='Indices PF'!$D$47),   IF(('Funções Transações'!P142&lt;'Indices PF'!$E$50), P142*'Indices PF'!$J$47,   IF(('Funções Transações'!P142&lt;'Indices PF'!$F$50), P142*'Indices PF'!$K$47, P142*'Indices PF'!$L$47)),    IF((Q142&lt;='Indices PF'!$D$48),    IF(('Funções Transações'!P142&lt;'Indices PF'!$E$50), P142*'Indices PF'!$J$48,    IF(('Funções Transações'!P142&lt;'Indices PF'!$F$50), P142*'Indices PF'!$K$48, P142*'Indices PF'!$L$48)),     IF((Q142&gt;='Indices PF'!$D$49),     IF(('Funções Transações'!P142&lt;'Indices PF'!$E$50), P142*'Indices PF'!$J$49,     IF(('Funções Transações'!P142&lt;'Indices PF'!$F$50), P142*'Indices PF'!$K$49, P142*'Indices PF'!$L$49))))))</f>
        <v/>
      </c>
      <c r="V142" s="131"/>
      <c r="W142" s="131"/>
      <c r="X142" s="131"/>
      <c r="Y142" s="121"/>
      <c r="Z142" s="121"/>
      <c r="AA142" s="122"/>
      <c r="AB142" s="255" t="str">
        <f aca="false">IF(ISBLANK(AA142),"",IF(Z142="YES",(AA142*(SUM(T142:U142))/100),""))</f>
        <v/>
      </c>
      <c r="AC142" s="126"/>
      <c r="AD142" s="126"/>
      <c r="AE142" s="126"/>
      <c r="AF142" s="126"/>
      <c r="AG142" s="126"/>
    </row>
    <row r="143" customFormat="false" ht="24.3" hidden="false" customHeight="true" outlineLevel="0" collapsed="false">
      <c r="A143" s="87"/>
      <c r="B143" s="111"/>
      <c r="C143" s="178"/>
      <c r="D143" s="129"/>
      <c r="E143" s="129"/>
      <c r="F143" s="129"/>
      <c r="G143" s="129"/>
      <c r="H143" s="88"/>
      <c r="I143" s="150" t="str">
        <f aca="false">IF(AND(ISTEXT(K143),ISTEXT(L143)),"",SUM(K143:L143)*'Indices PF'!$E$54)</f>
        <v/>
      </c>
      <c r="J143" s="227" t="str">
        <f aca="false">IF(OR(ISBLANK(E143),ISBLANK(F143)),"",  IF(D143="EI", IF((F143&lt;='Indices PF'!$D$7),   IF(('Funções Transações'!E143&lt;'Indices PF'!$E$10), 'Indices PF'!$E$7,   IF(('Funções Transações'!E143&lt;'Indices PF'!$F$10), 'Indices PF'!$F$7, 'Indices PF'!$G$7)),    IF((F143&lt;='Indices PF'!$D$8),    IF(('Funções Transações'!E143&lt;'Indices PF'!$E$10), 'Indices PF'!$E$8,    IF(('Funções Transações'!E143&lt;'Indices PF'!$F$10), 'Indices PF'!$F$8, 'Indices PF'!$G$8)),     IF((F143&gt;='Indices PF'!$D$9),     IF(('Funções Transações'!E143&lt;'Indices PF'!$E$10), 'Indices PF'!$E$9,     IF(('Funções Transações'!E143&lt;'Indices PF'!$F$10), 'Indices PF'!$F$9, 'Indices PF'!$G$9))))),   IF(D143="EQ", IF((F143&lt;='Indices PF'!$D$15),   IF(('Funções Transações'!E143&lt;'Indices PF'!$E$18), 'Indices PF'!$E$15,   IF(('Funções Transações'!E143&lt;'Indices PF'!$F$18), 'Indices PF'!$F$15, 'Indices PF'!$G$15)),    IF((F143&lt;='Indices PF'!$D$16),    IF(('Funções Transações'!E143&lt;'Indices PF'!$E$18), 'Indices PF'!$E$16,    IF(('Funções Transações'!E143&lt;'Indices PF'!$F$18), 'Indices PF'!$F$16, 'Indices PF'!$G$16)),     IF((F143&gt;='Indices PF'!$D$17),     IF(('Funções Transações'!E143&lt;'Indices PF'!$E$18), 'Indices PF'!$E$16,     IF(('Funções Transações'!E143&lt;'Indices PF'!$F$18), 'Indices PF'!$F$16, 'Indices PF'!$G$16))))),   IF(D143="EO", IF((F143&lt;='Indices PF'!$D$23),   IF(('Funções Transações'!E143&lt;'Indices PF'!$E$26), 'Indices PF'!$E$23,   IF(('Funções Transações'!E143&lt;'Indices PF'!$F$26), 'Indices PF'!$F$23, 'Indices PF'!$G$23)),    IF((F143&lt;='Indices PF'!$D$24),    IF(('Funções Transações'!E143&lt;'Indices PF'!$E$26), 'Indices PF'!$E$24,    IF(('Funções Transações'!E143&lt;'Indices PF'!$F$26), 'Indices PF'!$F$24, 'Indices PF'!$G$24)),     IF((F143&gt;='Indices PF'!$D$25),     IF(('Funções Transações'!E143&lt;'Indices PF'!$E$26), 'Indices PF'!$E$25,     IF(('Funções Transações'!E143&lt;'Indices PF'!$F$26), 'Indices PF'!$F$25, 'Indices PF'!$G$25)))))))))</f>
        <v/>
      </c>
      <c r="K143" s="120" t="str">
        <f aca="false">IF(OR(ISBLANK(E143),ISBLANK(F143)),"",  IF(D143="EI", IF((F143&lt;='Indices PF'!$D$7),   IF(('Funções Transações'!E143&lt;'Indices PF'!$E$10), E143*'Indices PF'!$J$7,   IF(('Funções Transações'!E143&lt;'Indices PF'!$F$10), E143*'Indices PF'!$K$7, E143*'Indices PF'!$L$7)),    IF((F143&lt;='Indices PF'!$D$8),    IF(('Funções Transações'!E143&lt;'Indices PF'!$E$10), E143*'Indices PF'!$J$8,    IF(('Funções Transações'!E143&lt;'Indices PF'!$F$10), E143*'Indices PF'!$K$8, E143*'Indices PF'!$L$8)),     IF((F143&gt;='Indices PF'!$D$9),     IF(('Funções Transações'!E143&lt;'Indices PF'!$E$10), E143*'Indices PF'!$J$9,     IF(('Funções Transações'!E143&lt;'Indices PF'!$F$10), E143*'Indices PF'!$K$9, E143*'Indices PF'!$L$9))))),   IF(D143="EQ", IF((F143&lt;='Indices PF'!$D$15),   IF(('Funções Transações'!E143&lt;'Indices PF'!$E$18), E143*'Indices PF'!$J$15,   IF(('Funções Transações'!E143&lt;'Indices PF'!$F$18), E143*'Indices PF'!$K$15, E143*'Indices PF'!$L$15)),    IF((F143&lt;='Indices PF'!$D$16),    IF(('Funções Transações'!E143&lt;'Indices PF'!$E$18), E143*'Indices PF'!$J$16,    IF(('Funções Transações'!E143&lt;'Indices PF'!$F$18), E143*'Indices PF'!$K$16, E143*'Indices PF'!$L$16)),     IF((F143&gt;='Indices PF'!$D$17),     IF(('Funções Transações'!E143&lt;'Indices PF'!$E$18), E143*'Indices PF'!$J$16,     IF(('Funções Transações'!E143&lt;'Indices PF'!$F$18), E143*'Indices PF'!$K$16, E143*'Indices PF'!$L$16))))),   IF(D143="EO", IF((F143&lt;='Indices PF'!$D$23),   IF(('Funções Transações'!E143&lt;'Indices PF'!$E$26), E143*'Indices PF'!$J$23,   IF(('Funções Transações'!E143&lt;'Indices PF'!$F$26), E143*'Indices PF'!$K$23, E143*'Indices PF'!$L$23)),    IF((F143&lt;='Indices PF'!$D$24),    IF(('Funções Transações'!E143&lt;'Indices PF'!$E$26), E143*'Indices PF'!$J$24,    IF(('Funções Transações'!E143&lt;'Indices PF'!$F$26), E143*'Indices PF'!$K$24, E143*'Indices PF'!$L$24)),     IF((F143&gt;='Indices PF'!$D$25),     IF(('Funções Transações'!E143&lt;'Indices PF'!$E$26), E143*'Indices PF'!$J$25,     IF(('Funções Transações'!E143&lt;'Indices PF'!$F$26), E143*'Indices PF'!$K$25, E143*'Indices PF'!$L$25)))))))))</f>
        <v/>
      </c>
      <c r="L143" s="253" t="str">
        <f aca="false">IF(OR(ISBLANK(G143),ISBLANK(H143)),"",  IF((H143&lt;='Indices PF'!$D$47),   IF(('Funções Transações'!G143&lt;'Indices PF'!$E$50), G143*'Indices PF'!$J$47,   IF(('Funções Transações'!G143&lt;'Indices PF'!$F$50), G143*'Indices PF'!$K$47, G143*'Indices PF'!$L$47)),    IF((H143&lt;='Indices PF'!$D$48),    IF(('Funções Transações'!G143&lt;'Indices PF'!$E$50), G143*'Indices PF'!$J$48,    IF(('Funções Transações'!G143&lt;'Indices PF'!$F$50), G143*'Indices PF'!$K$48, G143*'Indices PF'!$L$48)),     IF((H143&gt;='Indices PF'!$D$49),     IF(('Funções Transações'!G143&lt;'Indices PF'!$E$50), G143*'Indices PF'!$J$49,     IF(('Funções Transações'!G143&lt;'Indices PF'!$F$50), G143*'Indices PF'!$K$49, G143*'Indices PF'!$L$49))))))</f>
        <v/>
      </c>
      <c r="M143" s="88"/>
      <c r="N143" s="129"/>
      <c r="O143" s="129"/>
      <c r="P143" s="129"/>
      <c r="Q143" s="88"/>
      <c r="R143" s="150" t="str">
        <f aca="false">IF(AND(ISTEXT(T143),ISTEXT(U143)),"",SUM(T143:U143)*'Indices PF'!$E$54)</f>
        <v/>
      </c>
      <c r="S143" s="227" t="str">
        <f aca="false">IF(OR(ISBLANK(N143),ISBLANK(O143)),"",  IF(M143="EI", IF((O143&lt;='Indices PF'!$D$7),   IF(('Funções Transações'!N143&lt;'Indices PF'!$E$10), 'Indices PF'!$E$7,   IF(('Funções Transações'!N143&lt;'Indices PF'!$F$10), 'Indices PF'!$F$7, 'Indices PF'!$G$7)),    IF((O143&lt;='Indices PF'!$D$8),    IF(('Funções Transações'!N143&lt;'Indices PF'!$E$10), 'Indices PF'!$E$8,    IF(('Funções Transações'!N143&lt;'Indices PF'!$F$10), 'Indices PF'!$F$8, 'Indices PF'!$G$8)),     IF((O143&gt;='Indices PF'!$D$9),     IF(('Funções Transações'!N143&lt;'Indices PF'!$E$10), 'Indices PF'!$E$9,     IF(('Funções Transações'!N143&lt;'Indices PF'!$F$10), 'Indices PF'!$F$9, 'Indices PF'!$G$9))))),   IF(M143="EQ", IF((O143&lt;='Indices PF'!$D$15),   IF(('Funções Transações'!N143&lt;'Indices PF'!$E$18), 'Indices PF'!$E$15,   IF(('Funções Transações'!N143&lt;'Indices PF'!$F$18), 'Indices PF'!$F$15, 'Indices PF'!$G$15)),    IF((O143&lt;='Indices PF'!$D$16),    IF(('Funções Transações'!N143&lt;'Indices PF'!$E$18), 'Indices PF'!$E$16,    IF(('Funções Transações'!N143&lt;'Indices PF'!$F$18), 'Indices PF'!$F$16, 'Indices PF'!$G$16)),     IF((O143&gt;='Indices PF'!$D$17),     IF(('Funções Transações'!N143&lt;'Indices PF'!$E$18), 'Indices PF'!$E$17,     IF(('Funções Transações'!N143&lt;'Indices PF'!$F$18), 'Indices PF'!$F$17, 'Indices PF'!$G$17))))),   IF(M143="EO", IF((O143&lt;='Indices PF'!$D$23),   IF(('Funções Transações'!N143&lt;'Indices PF'!$E$26), 'Indices PF'!$E$23,   IF(('Funções Transações'!N143&lt;'Indices PF'!$F$26), 'Indices PF'!$F$23, 'Indices PF'!$G$23)),    IF((O143&lt;='Indices PF'!$D$24),    IF(('Funções Transações'!N143&lt;'Indices PF'!$E$26), 'Indices PF'!$E$24,    IF(('Funções Transações'!N143&lt;'Indices PF'!$F$26), 'Indices PF'!$F$24, 'Indices PF'!$G$24)),     IF((O143&gt;='Indices PF'!$D$25),     IF(('Funções Transações'!N143&lt;'Indices PF'!$E$26), 'Indices PF'!$E$25,     IF(('Funções Transações'!N143&lt;'Indices PF'!$F$26), 'Indices PF'!$F$25, 'Indices PF'!$G$25)))))))))</f>
        <v/>
      </c>
      <c r="T143" s="228" t="str">
        <f aca="false">IF(OR(ISBLANK(N143),ISBLANK(O143)),"",  IF(M143="EI", IF((O143&lt;='Indices PF'!$D$7),   IF(('Funções Transações'!N143&lt;'Indices PF'!$E$10), N143*'Indices PF'!$J$7,   IF(('Funções Transações'!N143&lt;'Indices PF'!$F$10), N143*'Indices PF'!$K$7, N143*'Indices PF'!$L$7)),    IF((O143&lt;='Indices PF'!$D$8),    IF(('Funções Transações'!N143&lt;'Indices PF'!$E$10), N143*'Indices PF'!$J$8,    IF(('Funções Transações'!N143&lt;'Indices PF'!$F$10), N143*'Indices PF'!$K$8, N143*'Indices PF'!$L$8)),     IF((O143&gt;='Indices PF'!$D$9),     IF(('Funções Transações'!N143&lt;'Indices PF'!$E$10), N143*'Indices PF'!$J$9,     IF(('Funções Transações'!N143&lt;'Indices PF'!$F$10), N143*'Indices PF'!$K$9, N143*'Indices PF'!$L$9))))),   IF(M143="EQ", IF((O143&lt;='Indices PF'!$D$15),   IF(('Funções Transações'!N143&lt;'Indices PF'!$E$18), N143*'Indices PF'!$J$15,   IF(('Funções Transações'!N143&lt;'Indices PF'!$F$18), N143*'Indices PF'!$K$15, N143*'Indices PF'!$L$15)),    IF((O143&lt;='Indices PF'!$D$16),    IF(('Funções Transações'!N143&lt;'Indices PF'!$E$18), N143*'Indices PF'!$J$16,    IF(('Funções Transações'!N143&lt;'Indices PF'!$F$18), N143*'Indices PF'!$K$16, N143*'Indices PF'!$L$16)),     IF((O143&gt;='Indices PF'!$D$17),     IF(('Funções Transações'!N143&lt;'Indices PF'!$E$18), N143*'Indices PF'!$J$17,     IF(('Funções Transações'!N143&lt;'Indices PF'!$F$18), N143*'Indices PF'!$K$17, N143*'Indices PF'!$L$17))))),   IF(M143="EO", IF((O143&lt;='Indices PF'!$D$23),   IF(('Funções Transações'!N143&lt;'Indices PF'!$E$26), N143*'Indices PF'!$J$23,   IF(('Funções Transações'!N143&lt;'Indices PF'!$F$26), N143*'Indices PF'!$K$23, N143*'Indices PF'!$L$23)),    IF((O143&lt;='Indices PF'!$D$24),    IF(('Funções Transações'!N143&lt;'Indices PF'!$E$26), N143*'Indices PF'!$J$24,    IF(('Funções Transações'!N143&lt;'Indices PF'!$F$26), N143*'Indices PF'!$K$24, N143*'Indices PF'!$L$24)),     IF((O143&gt;='Indices PF'!$D$25),     IF(('Funções Transações'!N143&lt;'Indices PF'!$E$26), N143*'Indices PF'!$J$25,     IF(('Funções Transações'!N143&lt;'Indices PF'!$F$26), N143*'Indices PF'!$K$25, N143*'Indices PF'!$L$25)))))))))</f>
        <v/>
      </c>
      <c r="U143" s="229" t="str">
        <f aca="false">IF(OR(ISBLANK(P143),ISBLANK(Q143)),"",  IF((Q143&lt;='Indices PF'!$D$47),   IF(('Funções Transações'!P143&lt;'Indices PF'!$E$50), P143*'Indices PF'!$J$47,   IF(('Funções Transações'!P143&lt;'Indices PF'!$F$50), P143*'Indices PF'!$K$47, P143*'Indices PF'!$L$47)),    IF((Q143&lt;='Indices PF'!$D$48),    IF(('Funções Transações'!P143&lt;'Indices PF'!$E$50), P143*'Indices PF'!$J$48,    IF(('Funções Transações'!P143&lt;'Indices PF'!$F$50), P143*'Indices PF'!$K$48, P143*'Indices PF'!$L$48)),     IF((Q143&gt;='Indices PF'!$D$49),     IF(('Funções Transações'!P143&lt;'Indices PF'!$E$50), P143*'Indices PF'!$J$49,     IF(('Funções Transações'!P143&lt;'Indices PF'!$F$50), P143*'Indices PF'!$K$49, P143*'Indices PF'!$L$49))))))</f>
        <v/>
      </c>
      <c r="V143" s="131"/>
      <c r="W143" s="131"/>
      <c r="X143" s="131"/>
      <c r="Y143" s="121"/>
      <c r="Z143" s="121"/>
      <c r="AA143" s="122"/>
      <c r="AB143" s="255" t="str">
        <f aca="false">IF(ISBLANK(AA143),"",IF(Z143="YES",(AA143*(SUM(T143:U143))/100),""))</f>
        <v/>
      </c>
      <c r="AC143" s="126"/>
      <c r="AD143" s="126"/>
      <c r="AE143" s="126"/>
      <c r="AF143" s="126"/>
      <c r="AG143" s="126"/>
    </row>
    <row r="144" customFormat="false" ht="24.3" hidden="false" customHeight="true" outlineLevel="0" collapsed="false">
      <c r="A144" s="87"/>
      <c r="B144" s="111"/>
      <c r="C144" s="178"/>
      <c r="D144" s="129"/>
      <c r="E144" s="129"/>
      <c r="F144" s="129"/>
      <c r="G144" s="129"/>
      <c r="H144" s="88"/>
      <c r="I144" s="150" t="str">
        <f aca="false">IF(AND(ISTEXT(K144),ISTEXT(L144)),"",SUM(K144:L144)*'Indices PF'!$E$54)</f>
        <v/>
      </c>
      <c r="J144" s="227" t="str">
        <f aca="false">IF(OR(ISBLANK(E144),ISBLANK(F144)),"",  IF(D144="EI", IF((F144&lt;='Indices PF'!$D$7),   IF(('Funções Transações'!E144&lt;'Indices PF'!$E$10), 'Indices PF'!$E$7,   IF(('Funções Transações'!E144&lt;'Indices PF'!$F$10), 'Indices PF'!$F$7, 'Indices PF'!$G$7)),    IF((F144&lt;='Indices PF'!$D$8),    IF(('Funções Transações'!E144&lt;'Indices PF'!$E$10), 'Indices PF'!$E$8,    IF(('Funções Transações'!E144&lt;'Indices PF'!$F$10), 'Indices PF'!$F$8, 'Indices PF'!$G$8)),     IF((F144&gt;='Indices PF'!$D$9),     IF(('Funções Transações'!E144&lt;'Indices PF'!$E$10), 'Indices PF'!$E$9,     IF(('Funções Transações'!E144&lt;'Indices PF'!$F$10), 'Indices PF'!$F$9, 'Indices PF'!$G$9))))),   IF(D144="EQ", IF((F144&lt;='Indices PF'!$D$15),   IF(('Funções Transações'!E144&lt;'Indices PF'!$E$18), 'Indices PF'!$E$15,   IF(('Funções Transações'!E144&lt;'Indices PF'!$F$18), 'Indices PF'!$F$15, 'Indices PF'!$G$15)),    IF((F144&lt;='Indices PF'!$D$16),    IF(('Funções Transações'!E144&lt;'Indices PF'!$E$18), 'Indices PF'!$E$16,    IF(('Funções Transações'!E144&lt;'Indices PF'!$F$18), 'Indices PF'!$F$16, 'Indices PF'!$G$16)),     IF((F144&gt;='Indices PF'!$D$17),     IF(('Funções Transações'!E144&lt;'Indices PF'!$E$18), 'Indices PF'!$E$16,     IF(('Funções Transações'!E144&lt;'Indices PF'!$F$18), 'Indices PF'!$F$16, 'Indices PF'!$G$16))))),   IF(D144="EO", IF((F144&lt;='Indices PF'!$D$23),   IF(('Funções Transações'!E144&lt;'Indices PF'!$E$26), 'Indices PF'!$E$23,   IF(('Funções Transações'!E144&lt;'Indices PF'!$F$26), 'Indices PF'!$F$23, 'Indices PF'!$G$23)),    IF((F144&lt;='Indices PF'!$D$24),    IF(('Funções Transações'!E144&lt;'Indices PF'!$E$26), 'Indices PF'!$E$24,    IF(('Funções Transações'!E144&lt;'Indices PF'!$F$26), 'Indices PF'!$F$24, 'Indices PF'!$G$24)),     IF((F144&gt;='Indices PF'!$D$25),     IF(('Funções Transações'!E144&lt;'Indices PF'!$E$26), 'Indices PF'!$E$25,     IF(('Funções Transações'!E144&lt;'Indices PF'!$F$26), 'Indices PF'!$F$25, 'Indices PF'!$G$25)))))))))</f>
        <v/>
      </c>
      <c r="K144" s="120" t="str">
        <f aca="false">IF(OR(ISBLANK(E144),ISBLANK(F144)),"",  IF(D144="EI", IF((F144&lt;='Indices PF'!$D$7),   IF(('Funções Transações'!E144&lt;'Indices PF'!$E$10), E144*'Indices PF'!$J$7,   IF(('Funções Transações'!E144&lt;'Indices PF'!$F$10), E144*'Indices PF'!$K$7, E144*'Indices PF'!$L$7)),    IF((F144&lt;='Indices PF'!$D$8),    IF(('Funções Transações'!E144&lt;'Indices PF'!$E$10), E144*'Indices PF'!$J$8,    IF(('Funções Transações'!E144&lt;'Indices PF'!$F$10), E144*'Indices PF'!$K$8, E144*'Indices PF'!$L$8)),     IF((F144&gt;='Indices PF'!$D$9),     IF(('Funções Transações'!E144&lt;'Indices PF'!$E$10), E144*'Indices PF'!$J$9,     IF(('Funções Transações'!E144&lt;'Indices PF'!$F$10), E144*'Indices PF'!$K$9, E144*'Indices PF'!$L$9))))),   IF(D144="EQ", IF((F144&lt;='Indices PF'!$D$15),   IF(('Funções Transações'!E144&lt;'Indices PF'!$E$18), E144*'Indices PF'!$J$15,   IF(('Funções Transações'!E144&lt;'Indices PF'!$F$18), E144*'Indices PF'!$K$15, E144*'Indices PF'!$L$15)),    IF((F144&lt;='Indices PF'!$D$16),    IF(('Funções Transações'!E144&lt;'Indices PF'!$E$18), E144*'Indices PF'!$J$16,    IF(('Funções Transações'!E144&lt;'Indices PF'!$F$18), E144*'Indices PF'!$K$16, E144*'Indices PF'!$L$16)),     IF((F144&gt;='Indices PF'!$D$17),     IF(('Funções Transações'!E144&lt;'Indices PF'!$E$18), E144*'Indices PF'!$J$16,     IF(('Funções Transações'!E144&lt;'Indices PF'!$F$18), E144*'Indices PF'!$K$16, E144*'Indices PF'!$L$16))))),   IF(D144="EO", IF((F144&lt;='Indices PF'!$D$23),   IF(('Funções Transações'!E144&lt;'Indices PF'!$E$26), E144*'Indices PF'!$J$23,   IF(('Funções Transações'!E144&lt;'Indices PF'!$F$26), E144*'Indices PF'!$K$23, E144*'Indices PF'!$L$23)),    IF((F144&lt;='Indices PF'!$D$24),    IF(('Funções Transações'!E144&lt;'Indices PF'!$E$26), E144*'Indices PF'!$J$24,    IF(('Funções Transações'!E144&lt;'Indices PF'!$F$26), E144*'Indices PF'!$K$24, E144*'Indices PF'!$L$24)),     IF((F144&gt;='Indices PF'!$D$25),     IF(('Funções Transações'!E144&lt;'Indices PF'!$E$26), E144*'Indices PF'!$J$25,     IF(('Funções Transações'!E144&lt;'Indices PF'!$F$26), E144*'Indices PF'!$K$25, E144*'Indices PF'!$L$25)))))))))</f>
        <v/>
      </c>
      <c r="L144" s="253" t="str">
        <f aca="false">IF(OR(ISBLANK(G144),ISBLANK(H144)),"",  IF((H144&lt;='Indices PF'!$D$47),   IF(('Funções Transações'!G144&lt;'Indices PF'!$E$50), G144*'Indices PF'!$J$47,   IF(('Funções Transações'!G144&lt;'Indices PF'!$F$50), G144*'Indices PF'!$K$47, G144*'Indices PF'!$L$47)),    IF((H144&lt;='Indices PF'!$D$48),    IF(('Funções Transações'!G144&lt;'Indices PF'!$E$50), G144*'Indices PF'!$J$48,    IF(('Funções Transações'!G144&lt;'Indices PF'!$F$50), G144*'Indices PF'!$K$48, G144*'Indices PF'!$L$48)),     IF((H144&gt;='Indices PF'!$D$49),     IF(('Funções Transações'!G144&lt;'Indices PF'!$E$50), G144*'Indices PF'!$J$49,     IF(('Funções Transações'!G144&lt;'Indices PF'!$F$50), G144*'Indices PF'!$K$49, G144*'Indices PF'!$L$49))))))</f>
        <v/>
      </c>
      <c r="M144" s="88"/>
      <c r="N144" s="129"/>
      <c r="O144" s="129"/>
      <c r="P144" s="129"/>
      <c r="Q144" s="88"/>
      <c r="R144" s="150" t="str">
        <f aca="false">IF(AND(ISTEXT(T144),ISTEXT(U144)),"",SUM(T144:U144)*'Indices PF'!$E$54)</f>
        <v/>
      </c>
      <c r="S144" s="227" t="str">
        <f aca="false">IF(OR(ISBLANK(N144),ISBLANK(O144)),"",  IF(M144="EI", IF((O144&lt;='Indices PF'!$D$7),   IF(('Funções Transações'!N144&lt;'Indices PF'!$E$10), 'Indices PF'!$E$7,   IF(('Funções Transações'!N144&lt;'Indices PF'!$F$10), 'Indices PF'!$F$7, 'Indices PF'!$G$7)),    IF((O144&lt;='Indices PF'!$D$8),    IF(('Funções Transações'!N144&lt;'Indices PF'!$E$10), 'Indices PF'!$E$8,    IF(('Funções Transações'!N144&lt;'Indices PF'!$F$10), 'Indices PF'!$F$8, 'Indices PF'!$G$8)),     IF((O144&gt;='Indices PF'!$D$9),     IF(('Funções Transações'!N144&lt;'Indices PF'!$E$10), 'Indices PF'!$E$9,     IF(('Funções Transações'!N144&lt;'Indices PF'!$F$10), 'Indices PF'!$F$9, 'Indices PF'!$G$9))))),   IF(M144="EQ", IF((O144&lt;='Indices PF'!$D$15),   IF(('Funções Transações'!N144&lt;'Indices PF'!$E$18), 'Indices PF'!$E$15,   IF(('Funções Transações'!N144&lt;'Indices PF'!$F$18), 'Indices PF'!$F$15, 'Indices PF'!$G$15)),    IF((O144&lt;='Indices PF'!$D$16),    IF(('Funções Transações'!N144&lt;'Indices PF'!$E$18), 'Indices PF'!$E$16,    IF(('Funções Transações'!N144&lt;'Indices PF'!$F$18), 'Indices PF'!$F$16, 'Indices PF'!$G$16)),     IF((O144&gt;='Indices PF'!$D$17),     IF(('Funções Transações'!N144&lt;'Indices PF'!$E$18), 'Indices PF'!$E$17,     IF(('Funções Transações'!N144&lt;'Indices PF'!$F$18), 'Indices PF'!$F$17, 'Indices PF'!$G$17))))),   IF(M144="EO", IF((O144&lt;='Indices PF'!$D$23),   IF(('Funções Transações'!N144&lt;'Indices PF'!$E$26), 'Indices PF'!$E$23,   IF(('Funções Transações'!N144&lt;'Indices PF'!$F$26), 'Indices PF'!$F$23, 'Indices PF'!$G$23)),    IF((O144&lt;='Indices PF'!$D$24),    IF(('Funções Transações'!N144&lt;'Indices PF'!$E$26), 'Indices PF'!$E$24,    IF(('Funções Transações'!N144&lt;'Indices PF'!$F$26), 'Indices PF'!$F$24, 'Indices PF'!$G$24)),     IF((O144&gt;='Indices PF'!$D$25),     IF(('Funções Transações'!N144&lt;'Indices PF'!$E$26), 'Indices PF'!$E$25,     IF(('Funções Transações'!N144&lt;'Indices PF'!$F$26), 'Indices PF'!$F$25, 'Indices PF'!$G$25)))))))))</f>
        <v/>
      </c>
      <c r="T144" s="228" t="str">
        <f aca="false">IF(OR(ISBLANK(N144),ISBLANK(O144)),"",  IF(M144="EI", IF((O144&lt;='Indices PF'!$D$7),   IF(('Funções Transações'!N144&lt;'Indices PF'!$E$10), N144*'Indices PF'!$J$7,   IF(('Funções Transações'!N144&lt;'Indices PF'!$F$10), N144*'Indices PF'!$K$7, N144*'Indices PF'!$L$7)),    IF((O144&lt;='Indices PF'!$D$8),    IF(('Funções Transações'!N144&lt;'Indices PF'!$E$10), N144*'Indices PF'!$J$8,    IF(('Funções Transações'!N144&lt;'Indices PF'!$F$10), N144*'Indices PF'!$K$8, N144*'Indices PF'!$L$8)),     IF((O144&gt;='Indices PF'!$D$9),     IF(('Funções Transações'!N144&lt;'Indices PF'!$E$10), N144*'Indices PF'!$J$9,     IF(('Funções Transações'!N144&lt;'Indices PF'!$F$10), N144*'Indices PF'!$K$9, N144*'Indices PF'!$L$9))))),   IF(M144="EQ", IF((O144&lt;='Indices PF'!$D$15),   IF(('Funções Transações'!N144&lt;'Indices PF'!$E$18), N144*'Indices PF'!$J$15,   IF(('Funções Transações'!N144&lt;'Indices PF'!$F$18), N144*'Indices PF'!$K$15, N144*'Indices PF'!$L$15)),    IF((O144&lt;='Indices PF'!$D$16),    IF(('Funções Transações'!N144&lt;'Indices PF'!$E$18), N144*'Indices PF'!$J$16,    IF(('Funções Transações'!N144&lt;'Indices PF'!$F$18), N144*'Indices PF'!$K$16, N144*'Indices PF'!$L$16)),     IF((O144&gt;='Indices PF'!$D$17),     IF(('Funções Transações'!N144&lt;'Indices PF'!$E$18), N144*'Indices PF'!$J$17,     IF(('Funções Transações'!N144&lt;'Indices PF'!$F$18), N144*'Indices PF'!$K$17, N144*'Indices PF'!$L$17))))),   IF(M144="EO", IF((O144&lt;='Indices PF'!$D$23),   IF(('Funções Transações'!N144&lt;'Indices PF'!$E$26), N144*'Indices PF'!$J$23,   IF(('Funções Transações'!N144&lt;'Indices PF'!$F$26), N144*'Indices PF'!$K$23, N144*'Indices PF'!$L$23)),    IF((O144&lt;='Indices PF'!$D$24),    IF(('Funções Transações'!N144&lt;'Indices PF'!$E$26), N144*'Indices PF'!$J$24,    IF(('Funções Transações'!N144&lt;'Indices PF'!$F$26), N144*'Indices PF'!$K$24, N144*'Indices PF'!$L$24)),     IF((O144&gt;='Indices PF'!$D$25),     IF(('Funções Transações'!N144&lt;'Indices PF'!$E$26), N144*'Indices PF'!$J$25,     IF(('Funções Transações'!N144&lt;'Indices PF'!$F$26), N144*'Indices PF'!$K$25, N144*'Indices PF'!$L$25)))))))))</f>
        <v/>
      </c>
      <c r="U144" s="229" t="str">
        <f aca="false">IF(OR(ISBLANK(P144),ISBLANK(Q144)),"",  IF((Q144&lt;='Indices PF'!$D$47),   IF(('Funções Transações'!P144&lt;'Indices PF'!$E$50), P144*'Indices PF'!$J$47,   IF(('Funções Transações'!P144&lt;'Indices PF'!$F$50), P144*'Indices PF'!$K$47, P144*'Indices PF'!$L$47)),    IF((Q144&lt;='Indices PF'!$D$48),    IF(('Funções Transações'!P144&lt;'Indices PF'!$E$50), P144*'Indices PF'!$J$48,    IF(('Funções Transações'!P144&lt;'Indices PF'!$F$50), P144*'Indices PF'!$K$48, P144*'Indices PF'!$L$48)),     IF((Q144&gt;='Indices PF'!$D$49),     IF(('Funções Transações'!P144&lt;'Indices PF'!$E$50), P144*'Indices PF'!$J$49,     IF(('Funções Transações'!P144&lt;'Indices PF'!$F$50), P144*'Indices PF'!$K$49, P144*'Indices PF'!$L$49))))))</f>
        <v/>
      </c>
      <c r="V144" s="131"/>
      <c r="W144" s="131"/>
      <c r="X144" s="131"/>
      <c r="Y144" s="121"/>
      <c r="Z144" s="121"/>
      <c r="AA144" s="122"/>
      <c r="AB144" s="255" t="str">
        <f aca="false">IF(ISBLANK(AA144),"",IF(Z144="YES",(AA144*(SUM(T144:U144))/100),""))</f>
        <v/>
      </c>
      <c r="AC144" s="126"/>
      <c r="AD144" s="126"/>
      <c r="AE144" s="126"/>
      <c r="AF144" s="126"/>
      <c r="AG144" s="126"/>
    </row>
    <row r="145" customFormat="false" ht="24.3" hidden="false" customHeight="true" outlineLevel="0" collapsed="false">
      <c r="A145" s="87"/>
      <c r="B145" s="111"/>
      <c r="C145" s="178"/>
      <c r="D145" s="129"/>
      <c r="E145" s="129"/>
      <c r="F145" s="129"/>
      <c r="G145" s="129"/>
      <c r="H145" s="88"/>
      <c r="I145" s="150" t="str">
        <f aca="false">IF(AND(ISTEXT(K145),ISTEXT(L145)),"",SUM(K145:L145)*'Indices PF'!$E$54)</f>
        <v/>
      </c>
      <c r="J145" s="227" t="str">
        <f aca="false">IF(OR(ISBLANK(E145),ISBLANK(F145)),"",  IF(D145="EI", IF((F145&lt;='Indices PF'!$D$7),   IF(('Funções Transações'!E145&lt;'Indices PF'!$E$10), 'Indices PF'!$E$7,   IF(('Funções Transações'!E145&lt;'Indices PF'!$F$10), 'Indices PF'!$F$7, 'Indices PF'!$G$7)),    IF((F145&lt;='Indices PF'!$D$8),    IF(('Funções Transações'!E145&lt;'Indices PF'!$E$10), 'Indices PF'!$E$8,    IF(('Funções Transações'!E145&lt;'Indices PF'!$F$10), 'Indices PF'!$F$8, 'Indices PF'!$G$8)),     IF((F145&gt;='Indices PF'!$D$9),     IF(('Funções Transações'!E145&lt;'Indices PF'!$E$10), 'Indices PF'!$E$9,     IF(('Funções Transações'!E145&lt;'Indices PF'!$F$10), 'Indices PF'!$F$9, 'Indices PF'!$G$9))))),   IF(D145="EQ", IF((F145&lt;='Indices PF'!$D$15),   IF(('Funções Transações'!E145&lt;'Indices PF'!$E$18), 'Indices PF'!$E$15,   IF(('Funções Transações'!E145&lt;'Indices PF'!$F$18), 'Indices PF'!$F$15, 'Indices PF'!$G$15)),    IF((F145&lt;='Indices PF'!$D$16),    IF(('Funções Transações'!E145&lt;'Indices PF'!$E$18), 'Indices PF'!$E$16,    IF(('Funções Transações'!E145&lt;'Indices PF'!$F$18), 'Indices PF'!$F$16, 'Indices PF'!$G$16)),     IF((F145&gt;='Indices PF'!$D$17),     IF(('Funções Transações'!E145&lt;'Indices PF'!$E$18), 'Indices PF'!$E$16,     IF(('Funções Transações'!E145&lt;'Indices PF'!$F$18), 'Indices PF'!$F$16, 'Indices PF'!$G$16))))),   IF(D145="EO", IF((F145&lt;='Indices PF'!$D$23),   IF(('Funções Transações'!E145&lt;'Indices PF'!$E$26), 'Indices PF'!$E$23,   IF(('Funções Transações'!E145&lt;'Indices PF'!$F$26), 'Indices PF'!$F$23, 'Indices PF'!$G$23)),    IF((F145&lt;='Indices PF'!$D$24),    IF(('Funções Transações'!E145&lt;'Indices PF'!$E$26), 'Indices PF'!$E$24,    IF(('Funções Transações'!E145&lt;'Indices PF'!$F$26), 'Indices PF'!$F$24, 'Indices PF'!$G$24)),     IF((F145&gt;='Indices PF'!$D$25),     IF(('Funções Transações'!E145&lt;'Indices PF'!$E$26), 'Indices PF'!$E$25,     IF(('Funções Transações'!E145&lt;'Indices PF'!$F$26), 'Indices PF'!$F$25, 'Indices PF'!$G$25)))))))))</f>
        <v/>
      </c>
      <c r="K145" s="120" t="str">
        <f aca="false">IF(OR(ISBLANK(E145),ISBLANK(F145)),"",  IF(D145="EI", IF((F145&lt;='Indices PF'!$D$7),   IF(('Funções Transações'!E145&lt;'Indices PF'!$E$10), E145*'Indices PF'!$J$7,   IF(('Funções Transações'!E145&lt;'Indices PF'!$F$10), E145*'Indices PF'!$K$7, E145*'Indices PF'!$L$7)),    IF((F145&lt;='Indices PF'!$D$8),    IF(('Funções Transações'!E145&lt;'Indices PF'!$E$10), E145*'Indices PF'!$J$8,    IF(('Funções Transações'!E145&lt;'Indices PF'!$F$10), E145*'Indices PF'!$K$8, E145*'Indices PF'!$L$8)),     IF((F145&gt;='Indices PF'!$D$9),     IF(('Funções Transações'!E145&lt;'Indices PF'!$E$10), E145*'Indices PF'!$J$9,     IF(('Funções Transações'!E145&lt;'Indices PF'!$F$10), E145*'Indices PF'!$K$9, E145*'Indices PF'!$L$9))))),   IF(D145="EQ", IF((F145&lt;='Indices PF'!$D$15),   IF(('Funções Transações'!E145&lt;'Indices PF'!$E$18), E145*'Indices PF'!$J$15,   IF(('Funções Transações'!E145&lt;'Indices PF'!$F$18), E145*'Indices PF'!$K$15, E145*'Indices PF'!$L$15)),    IF((F145&lt;='Indices PF'!$D$16),    IF(('Funções Transações'!E145&lt;'Indices PF'!$E$18), E145*'Indices PF'!$J$16,    IF(('Funções Transações'!E145&lt;'Indices PF'!$F$18), E145*'Indices PF'!$K$16, E145*'Indices PF'!$L$16)),     IF((F145&gt;='Indices PF'!$D$17),     IF(('Funções Transações'!E145&lt;'Indices PF'!$E$18), E145*'Indices PF'!$J$16,     IF(('Funções Transações'!E145&lt;'Indices PF'!$F$18), E145*'Indices PF'!$K$16, E145*'Indices PF'!$L$16))))),   IF(D145="EO", IF((F145&lt;='Indices PF'!$D$23),   IF(('Funções Transações'!E145&lt;'Indices PF'!$E$26), E145*'Indices PF'!$J$23,   IF(('Funções Transações'!E145&lt;'Indices PF'!$F$26), E145*'Indices PF'!$K$23, E145*'Indices PF'!$L$23)),    IF((F145&lt;='Indices PF'!$D$24),    IF(('Funções Transações'!E145&lt;'Indices PF'!$E$26), E145*'Indices PF'!$J$24,    IF(('Funções Transações'!E145&lt;'Indices PF'!$F$26), E145*'Indices PF'!$K$24, E145*'Indices PF'!$L$24)),     IF((F145&gt;='Indices PF'!$D$25),     IF(('Funções Transações'!E145&lt;'Indices PF'!$E$26), E145*'Indices PF'!$J$25,     IF(('Funções Transações'!E145&lt;'Indices PF'!$F$26), E145*'Indices PF'!$K$25, E145*'Indices PF'!$L$25)))))))))</f>
        <v/>
      </c>
      <c r="L145" s="253" t="str">
        <f aca="false">IF(OR(ISBLANK(G145),ISBLANK(H145)),"",  IF((H145&lt;='Indices PF'!$D$47),   IF(('Funções Transações'!G145&lt;'Indices PF'!$E$50), G145*'Indices PF'!$J$47,   IF(('Funções Transações'!G145&lt;'Indices PF'!$F$50), G145*'Indices PF'!$K$47, G145*'Indices PF'!$L$47)),    IF((H145&lt;='Indices PF'!$D$48),    IF(('Funções Transações'!G145&lt;'Indices PF'!$E$50), G145*'Indices PF'!$J$48,    IF(('Funções Transações'!G145&lt;'Indices PF'!$F$50), G145*'Indices PF'!$K$48, G145*'Indices PF'!$L$48)),     IF((H145&gt;='Indices PF'!$D$49),     IF(('Funções Transações'!G145&lt;'Indices PF'!$E$50), G145*'Indices PF'!$J$49,     IF(('Funções Transações'!G145&lt;'Indices PF'!$F$50), G145*'Indices PF'!$K$49, G145*'Indices PF'!$L$49))))))</f>
        <v/>
      </c>
      <c r="M145" s="88"/>
      <c r="N145" s="129"/>
      <c r="O145" s="129"/>
      <c r="P145" s="129"/>
      <c r="Q145" s="88"/>
      <c r="R145" s="150" t="str">
        <f aca="false">IF(AND(ISTEXT(T145),ISTEXT(U145)),"",SUM(T145:U145)*'Indices PF'!$E$54)</f>
        <v/>
      </c>
      <c r="S145" s="227" t="str">
        <f aca="false">IF(OR(ISBLANK(N145),ISBLANK(O145)),"",  IF(M145="EI", IF((O145&lt;='Indices PF'!$D$7),   IF(('Funções Transações'!N145&lt;'Indices PF'!$E$10), 'Indices PF'!$E$7,   IF(('Funções Transações'!N145&lt;'Indices PF'!$F$10), 'Indices PF'!$F$7, 'Indices PF'!$G$7)),    IF((O145&lt;='Indices PF'!$D$8),    IF(('Funções Transações'!N145&lt;'Indices PF'!$E$10), 'Indices PF'!$E$8,    IF(('Funções Transações'!N145&lt;'Indices PF'!$F$10), 'Indices PF'!$F$8, 'Indices PF'!$G$8)),     IF((O145&gt;='Indices PF'!$D$9),     IF(('Funções Transações'!N145&lt;'Indices PF'!$E$10), 'Indices PF'!$E$9,     IF(('Funções Transações'!N145&lt;'Indices PF'!$F$10), 'Indices PF'!$F$9, 'Indices PF'!$G$9))))),   IF(M145="EQ", IF((O145&lt;='Indices PF'!$D$15),   IF(('Funções Transações'!N145&lt;'Indices PF'!$E$18), 'Indices PF'!$E$15,   IF(('Funções Transações'!N145&lt;'Indices PF'!$F$18), 'Indices PF'!$F$15, 'Indices PF'!$G$15)),    IF((O145&lt;='Indices PF'!$D$16),    IF(('Funções Transações'!N145&lt;'Indices PF'!$E$18), 'Indices PF'!$E$16,    IF(('Funções Transações'!N145&lt;'Indices PF'!$F$18), 'Indices PF'!$F$16, 'Indices PF'!$G$16)),     IF((O145&gt;='Indices PF'!$D$17),     IF(('Funções Transações'!N145&lt;'Indices PF'!$E$18), 'Indices PF'!$E$17,     IF(('Funções Transações'!N145&lt;'Indices PF'!$F$18), 'Indices PF'!$F$17, 'Indices PF'!$G$17))))),   IF(M145="EO", IF((O145&lt;='Indices PF'!$D$23),   IF(('Funções Transações'!N145&lt;'Indices PF'!$E$26), 'Indices PF'!$E$23,   IF(('Funções Transações'!N145&lt;'Indices PF'!$F$26), 'Indices PF'!$F$23, 'Indices PF'!$G$23)),    IF((O145&lt;='Indices PF'!$D$24),    IF(('Funções Transações'!N145&lt;'Indices PF'!$E$26), 'Indices PF'!$E$24,    IF(('Funções Transações'!N145&lt;'Indices PF'!$F$26), 'Indices PF'!$F$24, 'Indices PF'!$G$24)),     IF((O145&gt;='Indices PF'!$D$25),     IF(('Funções Transações'!N145&lt;'Indices PF'!$E$26), 'Indices PF'!$E$25,     IF(('Funções Transações'!N145&lt;'Indices PF'!$F$26), 'Indices PF'!$F$25, 'Indices PF'!$G$25)))))))))</f>
        <v/>
      </c>
      <c r="T145" s="228" t="str">
        <f aca="false">IF(OR(ISBLANK(N145),ISBLANK(O145)),"",  IF(M145="EI", IF((O145&lt;='Indices PF'!$D$7),   IF(('Funções Transações'!N145&lt;'Indices PF'!$E$10), N145*'Indices PF'!$J$7,   IF(('Funções Transações'!N145&lt;'Indices PF'!$F$10), N145*'Indices PF'!$K$7, N145*'Indices PF'!$L$7)),    IF((O145&lt;='Indices PF'!$D$8),    IF(('Funções Transações'!N145&lt;'Indices PF'!$E$10), N145*'Indices PF'!$J$8,    IF(('Funções Transações'!N145&lt;'Indices PF'!$F$10), N145*'Indices PF'!$K$8, N145*'Indices PF'!$L$8)),     IF((O145&gt;='Indices PF'!$D$9),     IF(('Funções Transações'!N145&lt;'Indices PF'!$E$10), N145*'Indices PF'!$J$9,     IF(('Funções Transações'!N145&lt;'Indices PF'!$F$10), N145*'Indices PF'!$K$9, N145*'Indices PF'!$L$9))))),   IF(M145="EQ", IF((O145&lt;='Indices PF'!$D$15),   IF(('Funções Transações'!N145&lt;'Indices PF'!$E$18), N145*'Indices PF'!$J$15,   IF(('Funções Transações'!N145&lt;'Indices PF'!$F$18), N145*'Indices PF'!$K$15, N145*'Indices PF'!$L$15)),    IF((O145&lt;='Indices PF'!$D$16),    IF(('Funções Transações'!N145&lt;'Indices PF'!$E$18), N145*'Indices PF'!$J$16,    IF(('Funções Transações'!N145&lt;'Indices PF'!$F$18), N145*'Indices PF'!$K$16, N145*'Indices PF'!$L$16)),     IF((O145&gt;='Indices PF'!$D$17),     IF(('Funções Transações'!N145&lt;'Indices PF'!$E$18), N145*'Indices PF'!$J$17,     IF(('Funções Transações'!N145&lt;'Indices PF'!$F$18), N145*'Indices PF'!$K$17, N145*'Indices PF'!$L$17))))),   IF(M145="EO", IF((O145&lt;='Indices PF'!$D$23),   IF(('Funções Transações'!N145&lt;'Indices PF'!$E$26), N145*'Indices PF'!$J$23,   IF(('Funções Transações'!N145&lt;'Indices PF'!$F$26), N145*'Indices PF'!$K$23, N145*'Indices PF'!$L$23)),    IF((O145&lt;='Indices PF'!$D$24),    IF(('Funções Transações'!N145&lt;'Indices PF'!$E$26), N145*'Indices PF'!$J$24,    IF(('Funções Transações'!N145&lt;'Indices PF'!$F$26), N145*'Indices PF'!$K$24, N145*'Indices PF'!$L$24)),     IF((O145&gt;='Indices PF'!$D$25),     IF(('Funções Transações'!N145&lt;'Indices PF'!$E$26), N145*'Indices PF'!$J$25,     IF(('Funções Transações'!N145&lt;'Indices PF'!$F$26), N145*'Indices PF'!$K$25, N145*'Indices PF'!$L$25)))))))))</f>
        <v/>
      </c>
      <c r="U145" s="229" t="str">
        <f aca="false">IF(OR(ISBLANK(P145),ISBLANK(Q145)),"",  IF((Q145&lt;='Indices PF'!$D$47),   IF(('Funções Transações'!P145&lt;'Indices PF'!$E$50), P145*'Indices PF'!$J$47,   IF(('Funções Transações'!P145&lt;'Indices PF'!$F$50), P145*'Indices PF'!$K$47, P145*'Indices PF'!$L$47)),    IF((Q145&lt;='Indices PF'!$D$48),    IF(('Funções Transações'!P145&lt;'Indices PF'!$E$50), P145*'Indices PF'!$J$48,    IF(('Funções Transações'!P145&lt;'Indices PF'!$F$50), P145*'Indices PF'!$K$48, P145*'Indices PF'!$L$48)),     IF((Q145&gt;='Indices PF'!$D$49),     IF(('Funções Transações'!P145&lt;'Indices PF'!$E$50), P145*'Indices PF'!$J$49,     IF(('Funções Transações'!P145&lt;'Indices PF'!$F$50), P145*'Indices PF'!$K$49, P145*'Indices PF'!$L$49))))))</f>
        <v/>
      </c>
      <c r="V145" s="131"/>
      <c r="W145" s="131"/>
      <c r="X145" s="131"/>
      <c r="Y145" s="121"/>
      <c r="Z145" s="121"/>
      <c r="AA145" s="122"/>
      <c r="AB145" s="255" t="str">
        <f aca="false">IF(ISBLANK(AA145),"",IF(Z145="YES",(AA145*(SUM(T145:U145))/100),""))</f>
        <v/>
      </c>
      <c r="AC145" s="126"/>
      <c r="AD145" s="126"/>
      <c r="AE145" s="126"/>
      <c r="AF145" s="126"/>
      <c r="AG145" s="126"/>
    </row>
    <row r="146" customFormat="false" ht="24.3" hidden="false" customHeight="true" outlineLevel="0" collapsed="false">
      <c r="A146" s="87"/>
      <c r="B146" s="111"/>
      <c r="C146" s="178"/>
      <c r="D146" s="129"/>
      <c r="E146" s="129"/>
      <c r="F146" s="129"/>
      <c r="G146" s="129"/>
      <c r="H146" s="88"/>
      <c r="I146" s="150" t="str">
        <f aca="false">IF(AND(ISTEXT(K146),ISTEXT(L146)),"",SUM(K146:L146)*'Indices PF'!$E$54)</f>
        <v/>
      </c>
      <c r="J146" s="227" t="str">
        <f aca="false">IF(OR(ISBLANK(E146),ISBLANK(F146)),"",  IF(D146="EI", IF((F146&lt;='Indices PF'!$D$7),   IF(('Funções Transações'!E146&lt;'Indices PF'!$E$10), 'Indices PF'!$E$7,   IF(('Funções Transações'!E146&lt;'Indices PF'!$F$10), 'Indices PF'!$F$7, 'Indices PF'!$G$7)),    IF((F146&lt;='Indices PF'!$D$8),    IF(('Funções Transações'!E146&lt;'Indices PF'!$E$10), 'Indices PF'!$E$8,    IF(('Funções Transações'!E146&lt;'Indices PF'!$F$10), 'Indices PF'!$F$8, 'Indices PF'!$G$8)),     IF((F146&gt;='Indices PF'!$D$9),     IF(('Funções Transações'!E146&lt;'Indices PF'!$E$10), 'Indices PF'!$E$9,     IF(('Funções Transações'!E146&lt;'Indices PF'!$F$10), 'Indices PF'!$F$9, 'Indices PF'!$G$9))))),   IF(D146="EQ", IF((F146&lt;='Indices PF'!$D$15),   IF(('Funções Transações'!E146&lt;'Indices PF'!$E$18), 'Indices PF'!$E$15,   IF(('Funções Transações'!E146&lt;'Indices PF'!$F$18), 'Indices PF'!$F$15, 'Indices PF'!$G$15)),    IF((F146&lt;='Indices PF'!$D$16),    IF(('Funções Transações'!E146&lt;'Indices PF'!$E$18), 'Indices PF'!$E$16,    IF(('Funções Transações'!E146&lt;'Indices PF'!$F$18), 'Indices PF'!$F$16, 'Indices PF'!$G$16)),     IF((F146&gt;='Indices PF'!$D$17),     IF(('Funções Transações'!E146&lt;'Indices PF'!$E$18), 'Indices PF'!$E$16,     IF(('Funções Transações'!E146&lt;'Indices PF'!$F$18), 'Indices PF'!$F$16, 'Indices PF'!$G$16))))),   IF(D146="EO", IF((F146&lt;='Indices PF'!$D$23),   IF(('Funções Transações'!E146&lt;'Indices PF'!$E$26), 'Indices PF'!$E$23,   IF(('Funções Transações'!E146&lt;'Indices PF'!$F$26), 'Indices PF'!$F$23, 'Indices PF'!$G$23)),    IF((F146&lt;='Indices PF'!$D$24),    IF(('Funções Transações'!E146&lt;'Indices PF'!$E$26), 'Indices PF'!$E$24,    IF(('Funções Transações'!E146&lt;'Indices PF'!$F$26), 'Indices PF'!$F$24, 'Indices PF'!$G$24)),     IF((F146&gt;='Indices PF'!$D$25),     IF(('Funções Transações'!E146&lt;'Indices PF'!$E$26), 'Indices PF'!$E$25,     IF(('Funções Transações'!E146&lt;'Indices PF'!$F$26), 'Indices PF'!$F$25, 'Indices PF'!$G$25)))))))))</f>
        <v/>
      </c>
      <c r="K146" s="120" t="str">
        <f aca="false">IF(OR(ISBLANK(E146),ISBLANK(F146)),"",  IF(D146="EI", IF((F146&lt;='Indices PF'!$D$7),   IF(('Funções Transações'!E146&lt;'Indices PF'!$E$10), E146*'Indices PF'!$J$7,   IF(('Funções Transações'!E146&lt;'Indices PF'!$F$10), E146*'Indices PF'!$K$7, E146*'Indices PF'!$L$7)),    IF((F146&lt;='Indices PF'!$D$8),    IF(('Funções Transações'!E146&lt;'Indices PF'!$E$10), E146*'Indices PF'!$J$8,    IF(('Funções Transações'!E146&lt;'Indices PF'!$F$10), E146*'Indices PF'!$K$8, E146*'Indices PF'!$L$8)),     IF((F146&gt;='Indices PF'!$D$9),     IF(('Funções Transações'!E146&lt;'Indices PF'!$E$10), E146*'Indices PF'!$J$9,     IF(('Funções Transações'!E146&lt;'Indices PF'!$F$10), E146*'Indices PF'!$K$9, E146*'Indices PF'!$L$9))))),   IF(D146="EQ", IF((F146&lt;='Indices PF'!$D$15),   IF(('Funções Transações'!E146&lt;'Indices PF'!$E$18), E146*'Indices PF'!$J$15,   IF(('Funções Transações'!E146&lt;'Indices PF'!$F$18), E146*'Indices PF'!$K$15, E146*'Indices PF'!$L$15)),    IF((F146&lt;='Indices PF'!$D$16),    IF(('Funções Transações'!E146&lt;'Indices PF'!$E$18), E146*'Indices PF'!$J$16,    IF(('Funções Transações'!E146&lt;'Indices PF'!$F$18), E146*'Indices PF'!$K$16, E146*'Indices PF'!$L$16)),     IF((F146&gt;='Indices PF'!$D$17),     IF(('Funções Transações'!E146&lt;'Indices PF'!$E$18), E146*'Indices PF'!$J$16,     IF(('Funções Transações'!E146&lt;'Indices PF'!$F$18), E146*'Indices PF'!$K$16, E146*'Indices PF'!$L$16))))),   IF(D146="EO", IF((F146&lt;='Indices PF'!$D$23),   IF(('Funções Transações'!E146&lt;'Indices PF'!$E$26), E146*'Indices PF'!$J$23,   IF(('Funções Transações'!E146&lt;'Indices PF'!$F$26), E146*'Indices PF'!$K$23, E146*'Indices PF'!$L$23)),    IF((F146&lt;='Indices PF'!$D$24),    IF(('Funções Transações'!E146&lt;'Indices PF'!$E$26), E146*'Indices PF'!$J$24,    IF(('Funções Transações'!E146&lt;'Indices PF'!$F$26), E146*'Indices PF'!$K$24, E146*'Indices PF'!$L$24)),     IF((F146&gt;='Indices PF'!$D$25),     IF(('Funções Transações'!E146&lt;'Indices PF'!$E$26), E146*'Indices PF'!$J$25,     IF(('Funções Transações'!E146&lt;'Indices PF'!$F$26), E146*'Indices PF'!$K$25, E146*'Indices PF'!$L$25)))))))))</f>
        <v/>
      </c>
      <c r="L146" s="253" t="str">
        <f aca="false">IF(OR(ISBLANK(G146),ISBLANK(H146)),"",  IF((H146&lt;='Indices PF'!$D$47),   IF(('Funções Transações'!G146&lt;'Indices PF'!$E$50), G146*'Indices PF'!$J$47,   IF(('Funções Transações'!G146&lt;'Indices PF'!$F$50), G146*'Indices PF'!$K$47, G146*'Indices PF'!$L$47)),    IF((H146&lt;='Indices PF'!$D$48),    IF(('Funções Transações'!G146&lt;'Indices PF'!$E$50), G146*'Indices PF'!$J$48,    IF(('Funções Transações'!G146&lt;'Indices PF'!$F$50), G146*'Indices PF'!$K$48, G146*'Indices PF'!$L$48)),     IF((H146&gt;='Indices PF'!$D$49),     IF(('Funções Transações'!G146&lt;'Indices PF'!$E$50), G146*'Indices PF'!$J$49,     IF(('Funções Transações'!G146&lt;'Indices PF'!$F$50), G146*'Indices PF'!$K$49, G146*'Indices PF'!$L$49))))))</f>
        <v/>
      </c>
      <c r="M146" s="88"/>
      <c r="N146" s="129"/>
      <c r="O146" s="129"/>
      <c r="P146" s="129"/>
      <c r="Q146" s="88"/>
      <c r="R146" s="150" t="str">
        <f aca="false">IF(AND(ISTEXT(T146),ISTEXT(U146)),"",SUM(T146:U146)*'Indices PF'!$E$54)</f>
        <v/>
      </c>
      <c r="S146" s="227" t="str">
        <f aca="false">IF(OR(ISBLANK(N146),ISBLANK(O146)),"",  IF(M146="EI", IF((O146&lt;='Indices PF'!$D$7),   IF(('Funções Transações'!N146&lt;'Indices PF'!$E$10), 'Indices PF'!$E$7,   IF(('Funções Transações'!N146&lt;'Indices PF'!$F$10), 'Indices PF'!$F$7, 'Indices PF'!$G$7)),    IF((O146&lt;='Indices PF'!$D$8),    IF(('Funções Transações'!N146&lt;'Indices PF'!$E$10), 'Indices PF'!$E$8,    IF(('Funções Transações'!N146&lt;'Indices PF'!$F$10), 'Indices PF'!$F$8, 'Indices PF'!$G$8)),     IF((O146&gt;='Indices PF'!$D$9),     IF(('Funções Transações'!N146&lt;'Indices PF'!$E$10), 'Indices PF'!$E$9,     IF(('Funções Transações'!N146&lt;'Indices PF'!$F$10), 'Indices PF'!$F$9, 'Indices PF'!$G$9))))),   IF(M146="EQ", IF((O146&lt;='Indices PF'!$D$15),   IF(('Funções Transações'!N146&lt;'Indices PF'!$E$18), 'Indices PF'!$E$15,   IF(('Funções Transações'!N146&lt;'Indices PF'!$F$18), 'Indices PF'!$F$15, 'Indices PF'!$G$15)),    IF((O146&lt;='Indices PF'!$D$16),    IF(('Funções Transações'!N146&lt;'Indices PF'!$E$18), 'Indices PF'!$E$16,    IF(('Funções Transações'!N146&lt;'Indices PF'!$F$18), 'Indices PF'!$F$16, 'Indices PF'!$G$16)),     IF((O146&gt;='Indices PF'!$D$17),     IF(('Funções Transações'!N146&lt;'Indices PF'!$E$18), 'Indices PF'!$E$17,     IF(('Funções Transações'!N146&lt;'Indices PF'!$F$18), 'Indices PF'!$F$17, 'Indices PF'!$G$17))))),   IF(M146="EO", IF((O146&lt;='Indices PF'!$D$23),   IF(('Funções Transações'!N146&lt;'Indices PF'!$E$26), 'Indices PF'!$E$23,   IF(('Funções Transações'!N146&lt;'Indices PF'!$F$26), 'Indices PF'!$F$23, 'Indices PF'!$G$23)),    IF((O146&lt;='Indices PF'!$D$24),    IF(('Funções Transações'!N146&lt;'Indices PF'!$E$26), 'Indices PF'!$E$24,    IF(('Funções Transações'!N146&lt;'Indices PF'!$F$26), 'Indices PF'!$F$24, 'Indices PF'!$G$24)),     IF((O146&gt;='Indices PF'!$D$25),     IF(('Funções Transações'!N146&lt;'Indices PF'!$E$26), 'Indices PF'!$E$25,     IF(('Funções Transações'!N146&lt;'Indices PF'!$F$26), 'Indices PF'!$F$25, 'Indices PF'!$G$25)))))))))</f>
        <v/>
      </c>
      <c r="T146" s="228" t="str">
        <f aca="false">IF(OR(ISBLANK(N146),ISBLANK(O146)),"",  IF(M146="EI", IF((O146&lt;='Indices PF'!$D$7),   IF(('Funções Transações'!N146&lt;'Indices PF'!$E$10), N146*'Indices PF'!$J$7,   IF(('Funções Transações'!N146&lt;'Indices PF'!$F$10), N146*'Indices PF'!$K$7, N146*'Indices PF'!$L$7)),    IF((O146&lt;='Indices PF'!$D$8),    IF(('Funções Transações'!N146&lt;'Indices PF'!$E$10), N146*'Indices PF'!$J$8,    IF(('Funções Transações'!N146&lt;'Indices PF'!$F$10), N146*'Indices PF'!$K$8, N146*'Indices PF'!$L$8)),     IF((O146&gt;='Indices PF'!$D$9),     IF(('Funções Transações'!N146&lt;'Indices PF'!$E$10), N146*'Indices PF'!$J$9,     IF(('Funções Transações'!N146&lt;'Indices PF'!$F$10), N146*'Indices PF'!$K$9, N146*'Indices PF'!$L$9))))),   IF(M146="EQ", IF((O146&lt;='Indices PF'!$D$15),   IF(('Funções Transações'!N146&lt;'Indices PF'!$E$18), N146*'Indices PF'!$J$15,   IF(('Funções Transações'!N146&lt;'Indices PF'!$F$18), N146*'Indices PF'!$K$15, N146*'Indices PF'!$L$15)),    IF((O146&lt;='Indices PF'!$D$16),    IF(('Funções Transações'!N146&lt;'Indices PF'!$E$18), N146*'Indices PF'!$J$16,    IF(('Funções Transações'!N146&lt;'Indices PF'!$F$18), N146*'Indices PF'!$K$16, N146*'Indices PF'!$L$16)),     IF((O146&gt;='Indices PF'!$D$17),     IF(('Funções Transações'!N146&lt;'Indices PF'!$E$18), N146*'Indices PF'!$J$17,     IF(('Funções Transações'!N146&lt;'Indices PF'!$F$18), N146*'Indices PF'!$K$17, N146*'Indices PF'!$L$17))))),   IF(M146="EO", IF((O146&lt;='Indices PF'!$D$23),   IF(('Funções Transações'!N146&lt;'Indices PF'!$E$26), N146*'Indices PF'!$J$23,   IF(('Funções Transações'!N146&lt;'Indices PF'!$F$26), N146*'Indices PF'!$K$23, N146*'Indices PF'!$L$23)),    IF((O146&lt;='Indices PF'!$D$24),    IF(('Funções Transações'!N146&lt;'Indices PF'!$E$26), N146*'Indices PF'!$J$24,    IF(('Funções Transações'!N146&lt;'Indices PF'!$F$26), N146*'Indices PF'!$K$24, N146*'Indices PF'!$L$24)),     IF((O146&gt;='Indices PF'!$D$25),     IF(('Funções Transações'!N146&lt;'Indices PF'!$E$26), N146*'Indices PF'!$J$25,     IF(('Funções Transações'!N146&lt;'Indices PF'!$F$26), N146*'Indices PF'!$K$25, N146*'Indices PF'!$L$25)))))))))</f>
        <v/>
      </c>
      <c r="U146" s="229" t="str">
        <f aca="false">IF(OR(ISBLANK(P146),ISBLANK(Q146)),"",  IF((Q146&lt;='Indices PF'!$D$47),   IF(('Funções Transações'!P146&lt;'Indices PF'!$E$50), P146*'Indices PF'!$J$47,   IF(('Funções Transações'!P146&lt;'Indices PF'!$F$50), P146*'Indices PF'!$K$47, P146*'Indices PF'!$L$47)),    IF((Q146&lt;='Indices PF'!$D$48),    IF(('Funções Transações'!P146&lt;'Indices PF'!$E$50), P146*'Indices PF'!$J$48,    IF(('Funções Transações'!P146&lt;'Indices PF'!$F$50), P146*'Indices PF'!$K$48, P146*'Indices PF'!$L$48)),     IF((Q146&gt;='Indices PF'!$D$49),     IF(('Funções Transações'!P146&lt;'Indices PF'!$E$50), P146*'Indices PF'!$J$49,     IF(('Funções Transações'!P146&lt;'Indices PF'!$F$50), P146*'Indices PF'!$K$49, P146*'Indices PF'!$L$49))))))</f>
        <v/>
      </c>
      <c r="V146" s="131"/>
      <c r="W146" s="131"/>
      <c r="X146" s="131"/>
      <c r="Y146" s="121"/>
      <c r="Z146" s="121"/>
      <c r="AA146" s="122"/>
      <c r="AB146" s="255" t="str">
        <f aca="false">IF(ISBLANK(AA146),"",IF(Z146="YES",(AA146*(SUM(T146:U146))/100),""))</f>
        <v/>
      </c>
      <c r="AC146" s="126"/>
      <c r="AD146" s="126"/>
      <c r="AE146" s="126"/>
      <c r="AF146" s="126"/>
      <c r="AG146" s="126"/>
    </row>
    <row r="147" customFormat="false" ht="24.3" hidden="false" customHeight="true" outlineLevel="0" collapsed="false">
      <c r="A147" s="87"/>
      <c r="B147" s="111"/>
      <c r="C147" s="178"/>
      <c r="D147" s="129"/>
      <c r="E147" s="129"/>
      <c r="F147" s="129"/>
      <c r="G147" s="129"/>
      <c r="H147" s="88"/>
      <c r="I147" s="150" t="str">
        <f aca="false">IF(AND(ISTEXT(K147),ISTEXT(L147)),"",SUM(K147:L147)*'Indices PF'!$E$54)</f>
        <v/>
      </c>
      <c r="J147" s="227" t="str">
        <f aca="false">IF(OR(ISBLANK(E147),ISBLANK(F147)),"",  IF(D147="EI", IF((F147&lt;='Indices PF'!$D$7),   IF(('Funções Transações'!E147&lt;'Indices PF'!$E$10), 'Indices PF'!$E$7,   IF(('Funções Transações'!E147&lt;'Indices PF'!$F$10), 'Indices PF'!$F$7, 'Indices PF'!$G$7)),    IF((F147&lt;='Indices PF'!$D$8),    IF(('Funções Transações'!E147&lt;'Indices PF'!$E$10), 'Indices PF'!$E$8,    IF(('Funções Transações'!E147&lt;'Indices PF'!$F$10), 'Indices PF'!$F$8, 'Indices PF'!$G$8)),     IF((F147&gt;='Indices PF'!$D$9),     IF(('Funções Transações'!E147&lt;'Indices PF'!$E$10), 'Indices PF'!$E$9,     IF(('Funções Transações'!E147&lt;'Indices PF'!$F$10), 'Indices PF'!$F$9, 'Indices PF'!$G$9))))),   IF(D147="EQ", IF((F147&lt;='Indices PF'!$D$15),   IF(('Funções Transações'!E147&lt;'Indices PF'!$E$18), 'Indices PF'!$E$15,   IF(('Funções Transações'!E147&lt;'Indices PF'!$F$18), 'Indices PF'!$F$15, 'Indices PF'!$G$15)),    IF((F147&lt;='Indices PF'!$D$16),    IF(('Funções Transações'!E147&lt;'Indices PF'!$E$18), 'Indices PF'!$E$16,    IF(('Funções Transações'!E147&lt;'Indices PF'!$F$18), 'Indices PF'!$F$16, 'Indices PF'!$G$16)),     IF((F147&gt;='Indices PF'!$D$17),     IF(('Funções Transações'!E147&lt;'Indices PF'!$E$18), 'Indices PF'!$E$16,     IF(('Funções Transações'!E147&lt;'Indices PF'!$F$18), 'Indices PF'!$F$16, 'Indices PF'!$G$16))))),   IF(D147="EO", IF((F147&lt;='Indices PF'!$D$23),   IF(('Funções Transações'!E147&lt;'Indices PF'!$E$26), 'Indices PF'!$E$23,   IF(('Funções Transações'!E147&lt;'Indices PF'!$F$26), 'Indices PF'!$F$23, 'Indices PF'!$G$23)),    IF((F147&lt;='Indices PF'!$D$24),    IF(('Funções Transações'!E147&lt;'Indices PF'!$E$26), 'Indices PF'!$E$24,    IF(('Funções Transações'!E147&lt;'Indices PF'!$F$26), 'Indices PF'!$F$24, 'Indices PF'!$G$24)),     IF((F147&gt;='Indices PF'!$D$25),     IF(('Funções Transações'!E147&lt;'Indices PF'!$E$26), 'Indices PF'!$E$25,     IF(('Funções Transações'!E147&lt;'Indices PF'!$F$26), 'Indices PF'!$F$25, 'Indices PF'!$G$25)))))))))</f>
        <v/>
      </c>
      <c r="K147" s="120" t="str">
        <f aca="false">IF(OR(ISBLANK(E147),ISBLANK(F147)),"",  IF(D147="EI", IF((F147&lt;='Indices PF'!$D$7),   IF(('Funções Transações'!E147&lt;'Indices PF'!$E$10), E147*'Indices PF'!$J$7,   IF(('Funções Transações'!E147&lt;'Indices PF'!$F$10), E147*'Indices PF'!$K$7, E147*'Indices PF'!$L$7)),    IF((F147&lt;='Indices PF'!$D$8),    IF(('Funções Transações'!E147&lt;'Indices PF'!$E$10), E147*'Indices PF'!$J$8,    IF(('Funções Transações'!E147&lt;'Indices PF'!$F$10), E147*'Indices PF'!$K$8, E147*'Indices PF'!$L$8)),     IF((F147&gt;='Indices PF'!$D$9),     IF(('Funções Transações'!E147&lt;'Indices PF'!$E$10), E147*'Indices PF'!$J$9,     IF(('Funções Transações'!E147&lt;'Indices PF'!$F$10), E147*'Indices PF'!$K$9, E147*'Indices PF'!$L$9))))),   IF(D147="EQ", IF((F147&lt;='Indices PF'!$D$15),   IF(('Funções Transações'!E147&lt;'Indices PF'!$E$18), E147*'Indices PF'!$J$15,   IF(('Funções Transações'!E147&lt;'Indices PF'!$F$18), E147*'Indices PF'!$K$15, E147*'Indices PF'!$L$15)),    IF((F147&lt;='Indices PF'!$D$16),    IF(('Funções Transações'!E147&lt;'Indices PF'!$E$18), E147*'Indices PF'!$J$16,    IF(('Funções Transações'!E147&lt;'Indices PF'!$F$18), E147*'Indices PF'!$K$16, E147*'Indices PF'!$L$16)),     IF((F147&gt;='Indices PF'!$D$17),     IF(('Funções Transações'!E147&lt;'Indices PF'!$E$18), E147*'Indices PF'!$J$16,     IF(('Funções Transações'!E147&lt;'Indices PF'!$F$18), E147*'Indices PF'!$K$16, E147*'Indices PF'!$L$16))))),   IF(D147="EO", IF((F147&lt;='Indices PF'!$D$23),   IF(('Funções Transações'!E147&lt;'Indices PF'!$E$26), E147*'Indices PF'!$J$23,   IF(('Funções Transações'!E147&lt;'Indices PF'!$F$26), E147*'Indices PF'!$K$23, E147*'Indices PF'!$L$23)),    IF((F147&lt;='Indices PF'!$D$24),    IF(('Funções Transações'!E147&lt;'Indices PF'!$E$26), E147*'Indices PF'!$J$24,    IF(('Funções Transações'!E147&lt;'Indices PF'!$F$26), E147*'Indices PF'!$K$24, E147*'Indices PF'!$L$24)),     IF((F147&gt;='Indices PF'!$D$25),     IF(('Funções Transações'!E147&lt;'Indices PF'!$E$26), E147*'Indices PF'!$J$25,     IF(('Funções Transações'!E147&lt;'Indices PF'!$F$26), E147*'Indices PF'!$K$25, E147*'Indices PF'!$L$25)))))))))</f>
        <v/>
      </c>
      <c r="L147" s="253" t="str">
        <f aca="false">IF(OR(ISBLANK(G147),ISBLANK(H147)),"",  IF((H147&lt;='Indices PF'!$D$47),   IF(('Funções Transações'!G147&lt;'Indices PF'!$E$50), G147*'Indices PF'!$J$47,   IF(('Funções Transações'!G147&lt;'Indices PF'!$F$50), G147*'Indices PF'!$K$47, G147*'Indices PF'!$L$47)),    IF((H147&lt;='Indices PF'!$D$48),    IF(('Funções Transações'!G147&lt;'Indices PF'!$E$50), G147*'Indices PF'!$J$48,    IF(('Funções Transações'!G147&lt;'Indices PF'!$F$50), G147*'Indices PF'!$K$48, G147*'Indices PF'!$L$48)),     IF((H147&gt;='Indices PF'!$D$49),     IF(('Funções Transações'!G147&lt;'Indices PF'!$E$50), G147*'Indices PF'!$J$49,     IF(('Funções Transações'!G147&lt;'Indices PF'!$F$50), G147*'Indices PF'!$K$49, G147*'Indices PF'!$L$49))))))</f>
        <v/>
      </c>
      <c r="M147" s="88"/>
      <c r="N147" s="129"/>
      <c r="O147" s="129"/>
      <c r="P147" s="129"/>
      <c r="Q147" s="88"/>
      <c r="R147" s="150" t="str">
        <f aca="false">IF(AND(ISTEXT(T147),ISTEXT(U147)),"",SUM(T147:U147)*'Indices PF'!$E$54)</f>
        <v/>
      </c>
      <c r="S147" s="227" t="str">
        <f aca="false">IF(OR(ISBLANK(N147),ISBLANK(O147)),"",  IF(M147="EI", IF((O147&lt;='Indices PF'!$D$7),   IF(('Funções Transações'!N147&lt;'Indices PF'!$E$10), 'Indices PF'!$E$7,   IF(('Funções Transações'!N147&lt;'Indices PF'!$F$10), 'Indices PF'!$F$7, 'Indices PF'!$G$7)),    IF((O147&lt;='Indices PF'!$D$8),    IF(('Funções Transações'!N147&lt;'Indices PF'!$E$10), 'Indices PF'!$E$8,    IF(('Funções Transações'!N147&lt;'Indices PF'!$F$10), 'Indices PF'!$F$8, 'Indices PF'!$G$8)),     IF((O147&gt;='Indices PF'!$D$9),     IF(('Funções Transações'!N147&lt;'Indices PF'!$E$10), 'Indices PF'!$E$9,     IF(('Funções Transações'!N147&lt;'Indices PF'!$F$10), 'Indices PF'!$F$9, 'Indices PF'!$G$9))))),   IF(M147="EQ", IF((O147&lt;='Indices PF'!$D$15),   IF(('Funções Transações'!N147&lt;'Indices PF'!$E$18), 'Indices PF'!$E$15,   IF(('Funções Transações'!N147&lt;'Indices PF'!$F$18), 'Indices PF'!$F$15, 'Indices PF'!$G$15)),    IF((O147&lt;='Indices PF'!$D$16),    IF(('Funções Transações'!N147&lt;'Indices PF'!$E$18), 'Indices PF'!$E$16,    IF(('Funções Transações'!N147&lt;'Indices PF'!$F$18), 'Indices PF'!$F$16, 'Indices PF'!$G$16)),     IF((O147&gt;='Indices PF'!$D$17),     IF(('Funções Transações'!N147&lt;'Indices PF'!$E$18), 'Indices PF'!$E$17,     IF(('Funções Transações'!N147&lt;'Indices PF'!$F$18), 'Indices PF'!$F$17, 'Indices PF'!$G$17))))),   IF(M147="EO", IF((O147&lt;='Indices PF'!$D$23),   IF(('Funções Transações'!N147&lt;'Indices PF'!$E$26), 'Indices PF'!$E$23,   IF(('Funções Transações'!N147&lt;'Indices PF'!$F$26), 'Indices PF'!$F$23, 'Indices PF'!$G$23)),    IF((O147&lt;='Indices PF'!$D$24),    IF(('Funções Transações'!N147&lt;'Indices PF'!$E$26), 'Indices PF'!$E$24,    IF(('Funções Transações'!N147&lt;'Indices PF'!$F$26), 'Indices PF'!$F$24, 'Indices PF'!$G$24)),     IF((O147&gt;='Indices PF'!$D$25),     IF(('Funções Transações'!N147&lt;'Indices PF'!$E$26), 'Indices PF'!$E$25,     IF(('Funções Transações'!N147&lt;'Indices PF'!$F$26), 'Indices PF'!$F$25, 'Indices PF'!$G$25)))))))))</f>
        <v/>
      </c>
      <c r="T147" s="228" t="str">
        <f aca="false">IF(OR(ISBLANK(N147),ISBLANK(O147)),"",  IF(M147="EI", IF((O147&lt;='Indices PF'!$D$7),   IF(('Funções Transações'!N147&lt;'Indices PF'!$E$10), N147*'Indices PF'!$J$7,   IF(('Funções Transações'!N147&lt;'Indices PF'!$F$10), N147*'Indices PF'!$K$7, N147*'Indices PF'!$L$7)),    IF((O147&lt;='Indices PF'!$D$8),    IF(('Funções Transações'!N147&lt;'Indices PF'!$E$10), N147*'Indices PF'!$J$8,    IF(('Funções Transações'!N147&lt;'Indices PF'!$F$10), N147*'Indices PF'!$K$8, N147*'Indices PF'!$L$8)),     IF((O147&gt;='Indices PF'!$D$9),     IF(('Funções Transações'!N147&lt;'Indices PF'!$E$10), N147*'Indices PF'!$J$9,     IF(('Funções Transações'!N147&lt;'Indices PF'!$F$10), N147*'Indices PF'!$K$9, N147*'Indices PF'!$L$9))))),   IF(M147="EQ", IF((O147&lt;='Indices PF'!$D$15),   IF(('Funções Transações'!N147&lt;'Indices PF'!$E$18), N147*'Indices PF'!$J$15,   IF(('Funções Transações'!N147&lt;'Indices PF'!$F$18), N147*'Indices PF'!$K$15, N147*'Indices PF'!$L$15)),    IF((O147&lt;='Indices PF'!$D$16),    IF(('Funções Transações'!N147&lt;'Indices PF'!$E$18), N147*'Indices PF'!$J$16,    IF(('Funções Transações'!N147&lt;'Indices PF'!$F$18), N147*'Indices PF'!$K$16, N147*'Indices PF'!$L$16)),     IF((O147&gt;='Indices PF'!$D$17),     IF(('Funções Transações'!N147&lt;'Indices PF'!$E$18), N147*'Indices PF'!$J$17,     IF(('Funções Transações'!N147&lt;'Indices PF'!$F$18), N147*'Indices PF'!$K$17, N147*'Indices PF'!$L$17))))),   IF(M147="EO", IF((O147&lt;='Indices PF'!$D$23),   IF(('Funções Transações'!N147&lt;'Indices PF'!$E$26), N147*'Indices PF'!$J$23,   IF(('Funções Transações'!N147&lt;'Indices PF'!$F$26), N147*'Indices PF'!$K$23, N147*'Indices PF'!$L$23)),    IF((O147&lt;='Indices PF'!$D$24),    IF(('Funções Transações'!N147&lt;'Indices PF'!$E$26), N147*'Indices PF'!$J$24,    IF(('Funções Transações'!N147&lt;'Indices PF'!$F$26), N147*'Indices PF'!$K$24, N147*'Indices PF'!$L$24)),     IF((O147&gt;='Indices PF'!$D$25),     IF(('Funções Transações'!N147&lt;'Indices PF'!$E$26), N147*'Indices PF'!$J$25,     IF(('Funções Transações'!N147&lt;'Indices PF'!$F$26), N147*'Indices PF'!$K$25, N147*'Indices PF'!$L$25)))))))))</f>
        <v/>
      </c>
      <c r="U147" s="229" t="str">
        <f aca="false">IF(OR(ISBLANK(P147),ISBLANK(Q147)),"",  IF((Q147&lt;='Indices PF'!$D$47),   IF(('Funções Transações'!P147&lt;'Indices PF'!$E$50), P147*'Indices PF'!$J$47,   IF(('Funções Transações'!P147&lt;'Indices PF'!$F$50), P147*'Indices PF'!$K$47, P147*'Indices PF'!$L$47)),    IF((Q147&lt;='Indices PF'!$D$48),    IF(('Funções Transações'!P147&lt;'Indices PF'!$E$50), P147*'Indices PF'!$J$48,    IF(('Funções Transações'!P147&lt;'Indices PF'!$F$50), P147*'Indices PF'!$K$48, P147*'Indices PF'!$L$48)),     IF((Q147&gt;='Indices PF'!$D$49),     IF(('Funções Transações'!P147&lt;'Indices PF'!$E$50), P147*'Indices PF'!$J$49,     IF(('Funções Transações'!P147&lt;'Indices PF'!$F$50), P147*'Indices PF'!$K$49, P147*'Indices PF'!$L$49))))))</f>
        <v/>
      </c>
      <c r="V147" s="131"/>
      <c r="W147" s="131"/>
      <c r="X147" s="131"/>
      <c r="Y147" s="121"/>
      <c r="Z147" s="121"/>
      <c r="AA147" s="122"/>
      <c r="AB147" s="255" t="str">
        <f aca="false">IF(ISBLANK(AA147),"",IF(Z147="YES",(AA147*(SUM(T147:U147))/100),""))</f>
        <v/>
      </c>
      <c r="AC147" s="126"/>
      <c r="AD147" s="126"/>
      <c r="AE147" s="126"/>
      <c r="AF147" s="126"/>
      <c r="AG147" s="126"/>
    </row>
    <row r="148" customFormat="false" ht="24.3" hidden="false" customHeight="true" outlineLevel="0" collapsed="false">
      <c r="A148" s="87"/>
      <c r="B148" s="111"/>
      <c r="C148" s="178"/>
      <c r="D148" s="131"/>
      <c r="E148" s="122"/>
      <c r="F148" s="252"/>
      <c r="G148" s="131"/>
      <c r="H148" s="122"/>
      <c r="I148" s="150" t="str">
        <f aca="false">IF(AND(ISTEXT(K148),ISTEXT(L148)),"",SUM(K148:L148)*'Indices PF'!$E$54)</f>
        <v/>
      </c>
      <c r="J148" s="227" t="str">
        <f aca="false">IF(OR(ISBLANK(E148),ISBLANK(F148)),"",  IF(D148="EI", IF((F148&lt;='Indices PF'!$D$7),   IF(('Funções Transações'!E148&lt;'Indices PF'!$E$10), 'Indices PF'!$E$7,   IF(('Funções Transações'!E148&lt;'Indices PF'!$F$10), 'Indices PF'!$F$7, 'Indices PF'!$G$7)),    IF((F148&lt;='Indices PF'!$D$8),    IF(('Funções Transações'!E148&lt;'Indices PF'!$E$10), 'Indices PF'!$E$8,    IF(('Funções Transações'!E148&lt;'Indices PF'!$F$10), 'Indices PF'!$F$8, 'Indices PF'!$G$8)),     IF((F148&gt;='Indices PF'!$D$9),     IF(('Funções Transações'!E148&lt;'Indices PF'!$E$10), 'Indices PF'!$E$9,     IF(('Funções Transações'!E148&lt;'Indices PF'!$F$10), 'Indices PF'!$F$9, 'Indices PF'!$G$9))))),   IF(D148="EQ", IF((F148&lt;='Indices PF'!$D$15),   IF(('Funções Transações'!E148&lt;'Indices PF'!$E$18), 'Indices PF'!$E$15,   IF(('Funções Transações'!E148&lt;'Indices PF'!$F$18), 'Indices PF'!$F$15, 'Indices PF'!$G$15)),    IF((F148&lt;='Indices PF'!$D$16),    IF(('Funções Transações'!E148&lt;'Indices PF'!$E$18), 'Indices PF'!$E$16,    IF(('Funções Transações'!E148&lt;'Indices PF'!$F$18), 'Indices PF'!$F$16, 'Indices PF'!$G$16)),     IF((F148&gt;='Indices PF'!$D$17),     IF(('Funções Transações'!E148&lt;'Indices PF'!$E$18), 'Indices PF'!$E$16,     IF(('Funções Transações'!E148&lt;'Indices PF'!$F$18), 'Indices PF'!$F$16, 'Indices PF'!$G$16))))),   IF(D148="EO", IF((F148&lt;='Indices PF'!$D$23),   IF(('Funções Transações'!E148&lt;'Indices PF'!$E$26), 'Indices PF'!$E$23,   IF(('Funções Transações'!E148&lt;'Indices PF'!$F$26), 'Indices PF'!$F$23, 'Indices PF'!$G$23)),    IF((F148&lt;='Indices PF'!$D$24),    IF(('Funções Transações'!E148&lt;'Indices PF'!$E$26), 'Indices PF'!$E$24,    IF(('Funções Transações'!E148&lt;'Indices PF'!$F$26), 'Indices PF'!$F$24, 'Indices PF'!$G$24)),     IF((F148&gt;='Indices PF'!$D$25),     IF(('Funções Transações'!E148&lt;'Indices PF'!$E$26), 'Indices PF'!$E$25,     IF(('Funções Transações'!E148&lt;'Indices PF'!$F$26), 'Indices PF'!$F$25, 'Indices PF'!$G$25)))))))))</f>
        <v/>
      </c>
      <c r="K148" s="120" t="str">
        <f aca="false">IF(OR(ISBLANK(E148),ISBLANK(F148)),"",  IF(D148="EI", IF((F148&lt;='Indices PF'!$D$7),   IF(('Funções Transações'!E148&lt;'Indices PF'!$E$10), E148*'Indices PF'!$J$7,   IF(('Funções Transações'!E148&lt;'Indices PF'!$F$10), E148*'Indices PF'!$K$7, E148*'Indices PF'!$L$7)),    IF((F148&lt;='Indices PF'!$D$8),    IF(('Funções Transações'!E148&lt;'Indices PF'!$E$10), E148*'Indices PF'!$J$8,    IF(('Funções Transações'!E148&lt;'Indices PF'!$F$10), E148*'Indices PF'!$K$8, E148*'Indices PF'!$L$8)),     IF((F148&gt;='Indices PF'!$D$9),     IF(('Funções Transações'!E148&lt;'Indices PF'!$E$10), E148*'Indices PF'!$J$9,     IF(('Funções Transações'!E148&lt;'Indices PF'!$F$10), E148*'Indices PF'!$K$9, E148*'Indices PF'!$L$9))))),   IF(D148="EQ", IF((F148&lt;='Indices PF'!$D$15),   IF(('Funções Transações'!E148&lt;'Indices PF'!$E$18), E148*'Indices PF'!$J$15,   IF(('Funções Transações'!E148&lt;'Indices PF'!$F$18), E148*'Indices PF'!$K$15, E148*'Indices PF'!$L$15)),    IF((F148&lt;='Indices PF'!$D$16),    IF(('Funções Transações'!E148&lt;'Indices PF'!$E$18), E148*'Indices PF'!$J$16,    IF(('Funções Transações'!E148&lt;'Indices PF'!$F$18), E148*'Indices PF'!$K$16, E148*'Indices PF'!$L$16)),     IF((F148&gt;='Indices PF'!$D$17),     IF(('Funções Transações'!E148&lt;'Indices PF'!$E$18), E148*'Indices PF'!$J$16,     IF(('Funções Transações'!E148&lt;'Indices PF'!$F$18), E148*'Indices PF'!$K$16, E148*'Indices PF'!$L$16))))),   IF(D148="EO", IF((F148&lt;='Indices PF'!$D$23),   IF(('Funções Transações'!E148&lt;'Indices PF'!$E$26), E148*'Indices PF'!$J$23,   IF(('Funções Transações'!E148&lt;'Indices PF'!$F$26), E148*'Indices PF'!$K$23, E148*'Indices PF'!$L$23)),    IF((F148&lt;='Indices PF'!$D$24),    IF(('Funções Transações'!E148&lt;'Indices PF'!$E$26), E148*'Indices PF'!$J$24,    IF(('Funções Transações'!E148&lt;'Indices PF'!$F$26), E148*'Indices PF'!$K$24, E148*'Indices PF'!$L$24)),     IF((F148&gt;='Indices PF'!$D$25),     IF(('Funções Transações'!E148&lt;'Indices PF'!$E$26), E148*'Indices PF'!$J$25,     IF(('Funções Transações'!E148&lt;'Indices PF'!$F$26), E148*'Indices PF'!$K$25, E148*'Indices PF'!$L$25)))))))))</f>
        <v/>
      </c>
      <c r="L148" s="253" t="str">
        <f aca="false">IF(OR(ISBLANK(G148),ISBLANK(H148)),"",  IF((H148&lt;='Indices PF'!$D$47),   IF(('Funções Transações'!G148&lt;'Indices PF'!$E$50), G148*'Indices PF'!$J$47,   IF(('Funções Transações'!G148&lt;'Indices PF'!$F$50), G148*'Indices PF'!$K$47, G148*'Indices PF'!$L$47)),    IF((H148&lt;='Indices PF'!$D$48),    IF(('Funções Transações'!G148&lt;'Indices PF'!$E$50), G148*'Indices PF'!$J$48,    IF(('Funções Transações'!G148&lt;'Indices PF'!$F$50), G148*'Indices PF'!$K$48, G148*'Indices PF'!$L$48)),     IF((H148&gt;='Indices PF'!$D$49),     IF(('Funções Transações'!G148&lt;'Indices PF'!$E$50), G148*'Indices PF'!$J$49,     IF(('Funções Transações'!G148&lt;'Indices PF'!$F$50), G148*'Indices PF'!$K$49, G148*'Indices PF'!$L$49))))))</f>
        <v/>
      </c>
      <c r="M148" s="131"/>
      <c r="N148" s="122"/>
      <c r="O148" s="131"/>
      <c r="P148" s="121"/>
      <c r="Q148" s="122"/>
      <c r="R148" s="150" t="str">
        <f aca="false">IF(AND(ISTEXT(T148),ISTEXT(U148)),"",SUM(T148:U148)*'Indices PF'!$E$54)</f>
        <v/>
      </c>
      <c r="S148" s="227" t="str">
        <f aca="false">IF(OR(ISBLANK(N148),ISBLANK(O148)),"",  IF(M148="EI", IF((O148&lt;='Indices PF'!$D$7),   IF(('Funções Transações'!N148&lt;'Indices PF'!$E$10), 'Indices PF'!$E$7,   IF(('Funções Transações'!N148&lt;'Indices PF'!$F$10), 'Indices PF'!$F$7, 'Indices PF'!$G$7)),    IF((O148&lt;='Indices PF'!$D$8),    IF(('Funções Transações'!N148&lt;'Indices PF'!$E$10), 'Indices PF'!$E$8,    IF(('Funções Transações'!N148&lt;'Indices PF'!$F$10), 'Indices PF'!$F$8, 'Indices PF'!$G$8)),     IF((O148&gt;='Indices PF'!$D$9),     IF(('Funções Transações'!N148&lt;'Indices PF'!$E$10), 'Indices PF'!$E$9,     IF(('Funções Transações'!N148&lt;'Indices PF'!$F$10), 'Indices PF'!$F$9, 'Indices PF'!$G$9))))),   IF(M148="EQ", IF((O148&lt;='Indices PF'!$D$15),   IF(('Funções Transações'!N148&lt;'Indices PF'!$E$18), 'Indices PF'!$E$15,   IF(('Funções Transações'!N148&lt;'Indices PF'!$F$18), 'Indices PF'!$F$15, 'Indices PF'!$G$15)),    IF((O148&lt;='Indices PF'!$D$16),    IF(('Funções Transações'!N148&lt;'Indices PF'!$E$18), 'Indices PF'!$E$16,    IF(('Funções Transações'!N148&lt;'Indices PF'!$F$18), 'Indices PF'!$F$16, 'Indices PF'!$G$16)),     IF((O148&gt;='Indices PF'!$D$17),     IF(('Funções Transações'!N148&lt;'Indices PF'!$E$18), 'Indices PF'!$E$17,     IF(('Funções Transações'!N148&lt;'Indices PF'!$F$18), 'Indices PF'!$F$17, 'Indices PF'!$G$17))))),   IF(M148="EO", IF((O148&lt;='Indices PF'!$D$23),   IF(('Funções Transações'!N148&lt;'Indices PF'!$E$26), 'Indices PF'!$E$23,   IF(('Funções Transações'!N148&lt;'Indices PF'!$F$26), 'Indices PF'!$F$23, 'Indices PF'!$G$23)),    IF((O148&lt;='Indices PF'!$D$24),    IF(('Funções Transações'!N148&lt;'Indices PF'!$E$26), 'Indices PF'!$E$24,    IF(('Funções Transações'!N148&lt;'Indices PF'!$F$26), 'Indices PF'!$F$24, 'Indices PF'!$G$24)),     IF((O148&gt;='Indices PF'!$D$25),     IF(('Funções Transações'!N148&lt;'Indices PF'!$E$26), 'Indices PF'!$E$25,     IF(('Funções Transações'!N148&lt;'Indices PF'!$F$26), 'Indices PF'!$F$25, 'Indices PF'!$G$25)))))))))</f>
        <v/>
      </c>
      <c r="T148" s="228" t="str">
        <f aca="false">IF(OR(ISBLANK(N148),ISBLANK(O148)),"",  IF(M148="EI", IF((O148&lt;='Indices PF'!$D$7),   IF(('Funções Transações'!N148&lt;'Indices PF'!$E$10), N148*'Indices PF'!$J$7,   IF(('Funções Transações'!N148&lt;'Indices PF'!$F$10), N148*'Indices PF'!$K$7, N148*'Indices PF'!$L$7)),    IF((O148&lt;='Indices PF'!$D$8),    IF(('Funções Transações'!N148&lt;'Indices PF'!$E$10), N148*'Indices PF'!$J$8,    IF(('Funções Transações'!N148&lt;'Indices PF'!$F$10), N148*'Indices PF'!$K$8, N148*'Indices PF'!$L$8)),     IF((O148&gt;='Indices PF'!$D$9),     IF(('Funções Transações'!N148&lt;'Indices PF'!$E$10), N148*'Indices PF'!$J$9,     IF(('Funções Transações'!N148&lt;'Indices PF'!$F$10), N148*'Indices PF'!$K$9, N148*'Indices PF'!$L$9))))),   IF(M148="EQ", IF((O148&lt;='Indices PF'!$D$15),   IF(('Funções Transações'!N148&lt;'Indices PF'!$E$18), N148*'Indices PF'!$J$15,   IF(('Funções Transações'!N148&lt;'Indices PF'!$F$18), N148*'Indices PF'!$K$15, N148*'Indices PF'!$L$15)),    IF((O148&lt;='Indices PF'!$D$16),    IF(('Funções Transações'!N148&lt;'Indices PF'!$E$18), N148*'Indices PF'!$J$16,    IF(('Funções Transações'!N148&lt;'Indices PF'!$F$18), N148*'Indices PF'!$K$16, N148*'Indices PF'!$L$16)),     IF((O148&gt;='Indices PF'!$D$17),     IF(('Funções Transações'!N148&lt;'Indices PF'!$E$18), N148*'Indices PF'!$J$17,     IF(('Funções Transações'!N148&lt;'Indices PF'!$F$18), N148*'Indices PF'!$K$17, N148*'Indices PF'!$L$17))))),   IF(M148="EO", IF((O148&lt;='Indices PF'!$D$23),   IF(('Funções Transações'!N148&lt;'Indices PF'!$E$26), N148*'Indices PF'!$J$23,   IF(('Funções Transações'!N148&lt;'Indices PF'!$F$26), N148*'Indices PF'!$K$23, N148*'Indices PF'!$L$23)),    IF((O148&lt;='Indices PF'!$D$24),    IF(('Funções Transações'!N148&lt;'Indices PF'!$E$26), N148*'Indices PF'!$J$24,    IF(('Funções Transações'!N148&lt;'Indices PF'!$F$26), N148*'Indices PF'!$K$24, N148*'Indices PF'!$L$24)),     IF((O148&gt;='Indices PF'!$D$25),     IF(('Funções Transações'!N148&lt;'Indices PF'!$E$26), N148*'Indices PF'!$J$25,     IF(('Funções Transações'!N148&lt;'Indices PF'!$F$26), N148*'Indices PF'!$K$25, N148*'Indices PF'!$L$25)))))))))</f>
        <v/>
      </c>
      <c r="U148" s="229" t="str">
        <f aca="false">IF(OR(ISBLANK(P148),ISBLANK(Q148)),"",  IF((Q148&lt;='Indices PF'!$D$47),   IF(('Funções Transações'!P148&lt;'Indices PF'!$E$50), P148*'Indices PF'!$J$47,   IF(('Funções Transações'!P148&lt;'Indices PF'!$F$50), P148*'Indices PF'!$K$47, P148*'Indices PF'!$L$47)),    IF((Q148&lt;='Indices PF'!$D$48),    IF(('Funções Transações'!P148&lt;'Indices PF'!$E$50), P148*'Indices PF'!$J$48,    IF(('Funções Transações'!P148&lt;'Indices PF'!$F$50), P148*'Indices PF'!$K$48, P148*'Indices PF'!$L$48)),     IF((Q148&gt;='Indices PF'!$D$49),     IF(('Funções Transações'!P148&lt;'Indices PF'!$E$50), P148*'Indices PF'!$J$49,     IF(('Funções Transações'!P148&lt;'Indices PF'!$F$50), P148*'Indices PF'!$K$49, P148*'Indices PF'!$L$49))))))</f>
        <v/>
      </c>
      <c r="V148" s="131"/>
      <c r="W148" s="131"/>
      <c r="X148" s="131"/>
      <c r="Y148" s="121"/>
      <c r="Z148" s="121"/>
      <c r="AA148" s="122"/>
      <c r="AB148" s="255" t="str">
        <f aca="false">IF(ISBLANK(AA148),"",IF(Z148="YES",(AA148*(SUM(T148:U148))/100),""))</f>
        <v/>
      </c>
      <c r="AC148" s="126"/>
      <c r="AD148" s="154"/>
      <c r="AE148" s="126"/>
      <c r="AF148" s="126"/>
      <c r="AG148" s="126"/>
    </row>
    <row r="149" customFormat="false" ht="24.3" hidden="false" customHeight="true" outlineLevel="0" collapsed="false">
      <c r="A149" s="87"/>
      <c r="B149" s="111"/>
      <c r="C149" s="178"/>
      <c r="D149" s="131"/>
      <c r="E149" s="122"/>
      <c r="F149" s="252"/>
      <c r="G149" s="131"/>
      <c r="H149" s="122"/>
      <c r="I149" s="150" t="str">
        <f aca="false">IF(AND(ISTEXT(K149),ISTEXT(L149)),"",SUM(K149:L149)*'Indices PF'!$E$54)</f>
        <v/>
      </c>
      <c r="J149" s="227" t="str">
        <f aca="false">IF(OR(ISBLANK(E149),ISBLANK(F149)),"",  IF(D149="EI", IF((F149&lt;='Indices PF'!$D$7),   IF(('Funções Transações'!E149&lt;'Indices PF'!$E$10), 'Indices PF'!$E$7,   IF(('Funções Transações'!E149&lt;'Indices PF'!$F$10), 'Indices PF'!$F$7, 'Indices PF'!$G$7)),    IF((F149&lt;='Indices PF'!$D$8),    IF(('Funções Transações'!E149&lt;'Indices PF'!$E$10), 'Indices PF'!$E$8,    IF(('Funções Transações'!E149&lt;'Indices PF'!$F$10), 'Indices PF'!$F$8, 'Indices PF'!$G$8)),     IF((F149&gt;='Indices PF'!$D$9),     IF(('Funções Transações'!E149&lt;'Indices PF'!$E$10), 'Indices PF'!$E$9,     IF(('Funções Transações'!E149&lt;'Indices PF'!$F$10), 'Indices PF'!$F$9, 'Indices PF'!$G$9))))),   IF(D149="EQ", IF((F149&lt;='Indices PF'!$D$15),   IF(('Funções Transações'!E149&lt;'Indices PF'!$E$18), 'Indices PF'!$E$15,   IF(('Funções Transações'!E149&lt;'Indices PF'!$F$18), 'Indices PF'!$F$15, 'Indices PF'!$G$15)),    IF((F149&lt;='Indices PF'!$D$16),    IF(('Funções Transações'!E149&lt;'Indices PF'!$E$18), 'Indices PF'!$E$16,    IF(('Funções Transações'!E149&lt;'Indices PF'!$F$18), 'Indices PF'!$F$16, 'Indices PF'!$G$16)),     IF((F149&gt;='Indices PF'!$D$17),     IF(('Funções Transações'!E149&lt;'Indices PF'!$E$18), 'Indices PF'!$E$16,     IF(('Funções Transações'!E149&lt;'Indices PF'!$F$18), 'Indices PF'!$F$16, 'Indices PF'!$G$16))))),   IF(D149="EO", IF((F149&lt;='Indices PF'!$D$23),   IF(('Funções Transações'!E149&lt;'Indices PF'!$E$26), 'Indices PF'!$E$23,   IF(('Funções Transações'!E149&lt;'Indices PF'!$F$26), 'Indices PF'!$F$23, 'Indices PF'!$G$23)),    IF((F149&lt;='Indices PF'!$D$24),    IF(('Funções Transações'!E149&lt;'Indices PF'!$E$26), 'Indices PF'!$E$24,    IF(('Funções Transações'!E149&lt;'Indices PF'!$F$26), 'Indices PF'!$F$24, 'Indices PF'!$G$24)),     IF((F149&gt;='Indices PF'!$D$25),     IF(('Funções Transações'!E149&lt;'Indices PF'!$E$26), 'Indices PF'!$E$25,     IF(('Funções Transações'!E149&lt;'Indices PF'!$F$26), 'Indices PF'!$F$25, 'Indices PF'!$G$25)))))))))</f>
        <v/>
      </c>
      <c r="K149" s="120" t="str">
        <f aca="false">IF(OR(ISBLANK(E149),ISBLANK(F149)),"",  IF(D149="EI", IF((F149&lt;='Indices PF'!$D$7),   IF(('Funções Transações'!E149&lt;'Indices PF'!$E$10), E149*'Indices PF'!$J$7,   IF(('Funções Transações'!E149&lt;'Indices PF'!$F$10), E149*'Indices PF'!$K$7, E149*'Indices PF'!$L$7)),    IF((F149&lt;='Indices PF'!$D$8),    IF(('Funções Transações'!E149&lt;'Indices PF'!$E$10), E149*'Indices PF'!$J$8,    IF(('Funções Transações'!E149&lt;'Indices PF'!$F$10), E149*'Indices PF'!$K$8, E149*'Indices PF'!$L$8)),     IF((F149&gt;='Indices PF'!$D$9),     IF(('Funções Transações'!E149&lt;'Indices PF'!$E$10), E149*'Indices PF'!$J$9,     IF(('Funções Transações'!E149&lt;'Indices PF'!$F$10), E149*'Indices PF'!$K$9, E149*'Indices PF'!$L$9))))),   IF(D149="EQ", IF((F149&lt;='Indices PF'!$D$15),   IF(('Funções Transações'!E149&lt;'Indices PF'!$E$18), E149*'Indices PF'!$J$15,   IF(('Funções Transações'!E149&lt;'Indices PF'!$F$18), E149*'Indices PF'!$K$15, E149*'Indices PF'!$L$15)),    IF((F149&lt;='Indices PF'!$D$16),    IF(('Funções Transações'!E149&lt;'Indices PF'!$E$18), E149*'Indices PF'!$J$16,    IF(('Funções Transações'!E149&lt;'Indices PF'!$F$18), E149*'Indices PF'!$K$16, E149*'Indices PF'!$L$16)),     IF((F149&gt;='Indices PF'!$D$17),     IF(('Funções Transações'!E149&lt;'Indices PF'!$E$18), E149*'Indices PF'!$J$16,     IF(('Funções Transações'!E149&lt;'Indices PF'!$F$18), E149*'Indices PF'!$K$16, E149*'Indices PF'!$L$16))))),   IF(D149="EO", IF((F149&lt;='Indices PF'!$D$23),   IF(('Funções Transações'!E149&lt;'Indices PF'!$E$26), E149*'Indices PF'!$J$23,   IF(('Funções Transações'!E149&lt;'Indices PF'!$F$26), E149*'Indices PF'!$K$23, E149*'Indices PF'!$L$23)),    IF((F149&lt;='Indices PF'!$D$24),    IF(('Funções Transações'!E149&lt;'Indices PF'!$E$26), E149*'Indices PF'!$J$24,    IF(('Funções Transações'!E149&lt;'Indices PF'!$F$26), E149*'Indices PF'!$K$24, E149*'Indices PF'!$L$24)),     IF((F149&gt;='Indices PF'!$D$25),     IF(('Funções Transações'!E149&lt;'Indices PF'!$E$26), E149*'Indices PF'!$J$25,     IF(('Funções Transações'!E149&lt;'Indices PF'!$F$26), E149*'Indices PF'!$K$25, E149*'Indices PF'!$L$25)))))))))</f>
        <v/>
      </c>
      <c r="L149" s="253" t="str">
        <f aca="false">IF(OR(ISBLANK(G149),ISBLANK(H149)),"",  IF((H149&lt;='Indices PF'!$D$47),   IF(('Funções Transações'!G149&lt;'Indices PF'!$E$50), G149*'Indices PF'!$J$47,   IF(('Funções Transações'!G149&lt;'Indices PF'!$F$50), G149*'Indices PF'!$K$47, G149*'Indices PF'!$L$47)),    IF((H149&lt;='Indices PF'!$D$48),    IF(('Funções Transações'!G149&lt;'Indices PF'!$E$50), G149*'Indices PF'!$J$48,    IF(('Funções Transações'!G149&lt;'Indices PF'!$F$50), G149*'Indices PF'!$K$48, G149*'Indices PF'!$L$48)),     IF((H149&gt;='Indices PF'!$D$49),     IF(('Funções Transações'!G149&lt;'Indices PF'!$E$50), G149*'Indices PF'!$J$49,     IF(('Funções Transações'!G149&lt;'Indices PF'!$F$50), G149*'Indices PF'!$K$49, G149*'Indices PF'!$L$49))))))</f>
        <v/>
      </c>
      <c r="M149" s="131"/>
      <c r="N149" s="122"/>
      <c r="O149" s="131"/>
      <c r="P149" s="121"/>
      <c r="Q149" s="122"/>
      <c r="R149" s="150" t="str">
        <f aca="false">IF(AND(ISTEXT(T149),ISTEXT(U149)),"",SUM(T149:U149)*'Indices PF'!$E$54)</f>
        <v/>
      </c>
      <c r="S149" s="227" t="str">
        <f aca="false">IF(OR(ISBLANK(N149),ISBLANK(O149)),"",  IF(M149="EI", IF((O149&lt;='Indices PF'!$D$7),   IF(('Funções Transações'!N149&lt;'Indices PF'!$E$10), 'Indices PF'!$E$7,   IF(('Funções Transações'!N149&lt;'Indices PF'!$F$10), 'Indices PF'!$F$7, 'Indices PF'!$G$7)),    IF((O149&lt;='Indices PF'!$D$8),    IF(('Funções Transações'!N149&lt;'Indices PF'!$E$10), 'Indices PF'!$E$8,    IF(('Funções Transações'!N149&lt;'Indices PF'!$F$10), 'Indices PF'!$F$8, 'Indices PF'!$G$8)),     IF((O149&gt;='Indices PF'!$D$9),     IF(('Funções Transações'!N149&lt;'Indices PF'!$E$10), 'Indices PF'!$E$9,     IF(('Funções Transações'!N149&lt;'Indices PF'!$F$10), 'Indices PF'!$F$9, 'Indices PF'!$G$9))))),   IF(M149="EQ", IF((O149&lt;='Indices PF'!$D$15),   IF(('Funções Transações'!N149&lt;'Indices PF'!$E$18), 'Indices PF'!$E$15,   IF(('Funções Transações'!N149&lt;'Indices PF'!$F$18), 'Indices PF'!$F$15, 'Indices PF'!$G$15)),    IF((O149&lt;='Indices PF'!$D$16),    IF(('Funções Transações'!N149&lt;'Indices PF'!$E$18), 'Indices PF'!$E$16,    IF(('Funções Transações'!N149&lt;'Indices PF'!$F$18), 'Indices PF'!$F$16, 'Indices PF'!$G$16)),     IF((O149&gt;='Indices PF'!$D$17),     IF(('Funções Transações'!N149&lt;'Indices PF'!$E$18), 'Indices PF'!$E$17,     IF(('Funções Transações'!N149&lt;'Indices PF'!$F$18), 'Indices PF'!$F$17, 'Indices PF'!$G$17))))),   IF(M149="EO", IF((O149&lt;='Indices PF'!$D$23),   IF(('Funções Transações'!N149&lt;'Indices PF'!$E$26), 'Indices PF'!$E$23,   IF(('Funções Transações'!N149&lt;'Indices PF'!$F$26), 'Indices PF'!$F$23, 'Indices PF'!$G$23)),    IF((O149&lt;='Indices PF'!$D$24),    IF(('Funções Transações'!N149&lt;'Indices PF'!$E$26), 'Indices PF'!$E$24,    IF(('Funções Transações'!N149&lt;'Indices PF'!$F$26), 'Indices PF'!$F$24, 'Indices PF'!$G$24)),     IF((O149&gt;='Indices PF'!$D$25),     IF(('Funções Transações'!N149&lt;'Indices PF'!$E$26), 'Indices PF'!$E$25,     IF(('Funções Transações'!N149&lt;'Indices PF'!$F$26), 'Indices PF'!$F$25, 'Indices PF'!$G$25)))))))))</f>
        <v/>
      </c>
      <c r="T149" s="228" t="str">
        <f aca="false">IF(OR(ISBLANK(N149),ISBLANK(O149)),"",  IF(M149="EI", IF((O149&lt;='Indices PF'!$D$7),   IF(('Funções Transações'!N149&lt;'Indices PF'!$E$10), N149*'Indices PF'!$J$7,   IF(('Funções Transações'!N149&lt;'Indices PF'!$F$10), N149*'Indices PF'!$K$7, N149*'Indices PF'!$L$7)),    IF((O149&lt;='Indices PF'!$D$8),    IF(('Funções Transações'!N149&lt;'Indices PF'!$E$10), N149*'Indices PF'!$J$8,    IF(('Funções Transações'!N149&lt;'Indices PF'!$F$10), N149*'Indices PF'!$K$8, N149*'Indices PF'!$L$8)),     IF((O149&gt;='Indices PF'!$D$9),     IF(('Funções Transações'!N149&lt;'Indices PF'!$E$10), N149*'Indices PF'!$J$9,     IF(('Funções Transações'!N149&lt;'Indices PF'!$F$10), N149*'Indices PF'!$K$9, N149*'Indices PF'!$L$9))))),   IF(M149="EQ", IF((O149&lt;='Indices PF'!$D$15),   IF(('Funções Transações'!N149&lt;'Indices PF'!$E$18), N149*'Indices PF'!$J$15,   IF(('Funções Transações'!N149&lt;'Indices PF'!$F$18), N149*'Indices PF'!$K$15, N149*'Indices PF'!$L$15)),    IF((O149&lt;='Indices PF'!$D$16),    IF(('Funções Transações'!N149&lt;'Indices PF'!$E$18), N149*'Indices PF'!$J$16,    IF(('Funções Transações'!N149&lt;'Indices PF'!$F$18), N149*'Indices PF'!$K$16, N149*'Indices PF'!$L$16)),     IF((O149&gt;='Indices PF'!$D$17),     IF(('Funções Transações'!N149&lt;'Indices PF'!$E$18), N149*'Indices PF'!$J$17,     IF(('Funções Transações'!N149&lt;'Indices PF'!$F$18), N149*'Indices PF'!$K$17, N149*'Indices PF'!$L$17))))),   IF(M149="EO", IF((O149&lt;='Indices PF'!$D$23),   IF(('Funções Transações'!N149&lt;'Indices PF'!$E$26), N149*'Indices PF'!$J$23,   IF(('Funções Transações'!N149&lt;'Indices PF'!$F$26), N149*'Indices PF'!$K$23, N149*'Indices PF'!$L$23)),    IF((O149&lt;='Indices PF'!$D$24),    IF(('Funções Transações'!N149&lt;'Indices PF'!$E$26), N149*'Indices PF'!$J$24,    IF(('Funções Transações'!N149&lt;'Indices PF'!$F$26), N149*'Indices PF'!$K$24, N149*'Indices PF'!$L$24)),     IF((O149&gt;='Indices PF'!$D$25),     IF(('Funções Transações'!N149&lt;'Indices PF'!$E$26), N149*'Indices PF'!$J$25,     IF(('Funções Transações'!N149&lt;'Indices PF'!$F$26), N149*'Indices PF'!$K$25, N149*'Indices PF'!$L$25)))))))))</f>
        <v/>
      </c>
      <c r="U149" s="229" t="str">
        <f aca="false">IF(OR(ISBLANK(P149),ISBLANK(Q149)),"",  IF((Q149&lt;='Indices PF'!$D$47),   IF(('Funções Transações'!P149&lt;'Indices PF'!$E$50), P149*'Indices PF'!$J$47,   IF(('Funções Transações'!P149&lt;'Indices PF'!$F$50), P149*'Indices PF'!$K$47, P149*'Indices PF'!$L$47)),    IF((Q149&lt;='Indices PF'!$D$48),    IF(('Funções Transações'!P149&lt;'Indices PF'!$E$50), P149*'Indices PF'!$J$48,    IF(('Funções Transações'!P149&lt;'Indices PF'!$F$50), P149*'Indices PF'!$K$48, P149*'Indices PF'!$L$48)),     IF((Q149&gt;='Indices PF'!$D$49),     IF(('Funções Transações'!P149&lt;'Indices PF'!$E$50), P149*'Indices PF'!$J$49,     IF(('Funções Transações'!P149&lt;'Indices PF'!$F$50), P149*'Indices PF'!$K$49, P149*'Indices PF'!$L$49))))))</f>
        <v/>
      </c>
      <c r="V149" s="131"/>
      <c r="W149" s="131"/>
      <c r="X149" s="131"/>
      <c r="Y149" s="121"/>
      <c r="Z149" s="121"/>
      <c r="AA149" s="122"/>
      <c r="AB149" s="255" t="str">
        <f aca="false">IF(ISBLANK(AA149),"",IF(Z149="YES",(AA149*(SUM(T149:U149))/100),""))</f>
        <v/>
      </c>
      <c r="AC149" s="126"/>
      <c r="AD149" s="154"/>
      <c r="AE149" s="126"/>
      <c r="AF149" s="126"/>
      <c r="AG149" s="126"/>
    </row>
    <row r="150" customFormat="false" ht="24.3" hidden="false" customHeight="true" outlineLevel="0" collapsed="false">
      <c r="A150" s="87"/>
      <c r="B150" s="111"/>
      <c r="C150" s="178"/>
      <c r="D150" s="131"/>
      <c r="E150" s="122"/>
      <c r="F150" s="252"/>
      <c r="G150" s="131"/>
      <c r="H150" s="122"/>
      <c r="I150" s="150" t="str">
        <f aca="false">IF(AND(ISTEXT(K150),ISTEXT(L150)),"",SUM(K150:L150)*'Indices PF'!$E$54)</f>
        <v/>
      </c>
      <c r="J150" s="227" t="str">
        <f aca="false">IF(OR(ISBLANK(E150),ISBLANK(F150)),"",  IF(D150="EI", IF((F150&lt;='Indices PF'!$D$7),   IF(('Funções Transações'!E150&lt;'Indices PF'!$E$10), 'Indices PF'!$E$7,   IF(('Funções Transações'!E150&lt;'Indices PF'!$F$10), 'Indices PF'!$F$7, 'Indices PF'!$G$7)),    IF((F150&lt;='Indices PF'!$D$8),    IF(('Funções Transações'!E150&lt;'Indices PF'!$E$10), 'Indices PF'!$E$8,    IF(('Funções Transações'!E150&lt;'Indices PF'!$F$10), 'Indices PF'!$F$8, 'Indices PF'!$G$8)),     IF((F150&gt;='Indices PF'!$D$9),     IF(('Funções Transações'!E150&lt;'Indices PF'!$E$10), 'Indices PF'!$E$9,     IF(('Funções Transações'!E150&lt;'Indices PF'!$F$10), 'Indices PF'!$F$9, 'Indices PF'!$G$9))))),   IF(D150="EQ", IF((F150&lt;='Indices PF'!$D$15),   IF(('Funções Transações'!E150&lt;'Indices PF'!$E$18), 'Indices PF'!$E$15,   IF(('Funções Transações'!E150&lt;'Indices PF'!$F$18), 'Indices PF'!$F$15, 'Indices PF'!$G$15)),    IF((F150&lt;='Indices PF'!$D$16),    IF(('Funções Transações'!E150&lt;'Indices PF'!$E$18), 'Indices PF'!$E$16,    IF(('Funções Transações'!E150&lt;'Indices PF'!$F$18), 'Indices PF'!$F$16, 'Indices PF'!$G$16)),     IF((F150&gt;='Indices PF'!$D$17),     IF(('Funções Transações'!E150&lt;'Indices PF'!$E$18), 'Indices PF'!$E$16,     IF(('Funções Transações'!E150&lt;'Indices PF'!$F$18), 'Indices PF'!$F$16, 'Indices PF'!$G$16))))),   IF(D150="EO", IF((F150&lt;='Indices PF'!$D$23),   IF(('Funções Transações'!E150&lt;'Indices PF'!$E$26), 'Indices PF'!$E$23,   IF(('Funções Transações'!E150&lt;'Indices PF'!$F$26), 'Indices PF'!$F$23, 'Indices PF'!$G$23)),    IF((F150&lt;='Indices PF'!$D$24),    IF(('Funções Transações'!E150&lt;'Indices PF'!$E$26), 'Indices PF'!$E$24,    IF(('Funções Transações'!E150&lt;'Indices PF'!$F$26), 'Indices PF'!$F$24, 'Indices PF'!$G$24)),     IF((F150&gt;='Indices PF'!$D$25),     IF(('Funções Transações'!E150&lt;'Indices PF'!$E$26), 'Indices PF'!$E$25,     IF(('Funções Transações'!E150&lt;'Indices PF'!$F$26), 'Indices PF'!$F$25, 'Indices PF'!$G$25)))))))))</f>
        <v/>
      </c>
      <c r="K150" s="120" t="str">
        <f aca="false">IF(OR(ISBLANK(E150),ISBLANK(F150)),"",  IF(D150="EI", IF((F150&lt;='Indices PF'!$D$7),   IF(('Funções Transações'!E150&lt;'Indices PF'!$E$10), E150*'Indices PF'!$J$7,   IF(('Funções Transações'!E150&lt;'Indices PF'!$F$10), E150*'Indices PF'!$K$7, E150*'Indices PF'!$L$7)),    IF((F150&lt;='Indices PF'!$D$8),    IF(('Funções Transações'!E150&lt;'Indices PF'!$E$10), E150*'Indices PF'!$J$8,    IF(('Funções Transações'!E150&lt;'Indices PF'!$F$10), E150*'Indices PF'!$K$8, E150*'Indices PF'!$L$8)),     IF((F150&gt;='Indices PF'!$D$9),     IF(('Funções Transações'!E150&lt;'Indices PF'!$E$10), E150*'Indices PF'!$J$9,     IF(('Funções Transações'!E150&lt;'Indices PF'!$F$10), E150*'Indices PF'!$K$9, E150*'Indices PF'!$L$9))))),   IF(D150="EQ", IF((F150&lt;='Indices PF'!$D$15),   IF(('Funções Transações'!E150&lt;'Indices PF'!$E$18), E150*'Indices PF'!$J$15,   IF(('Funções Transações'!E150&lt;'Indices PF'!$F$18), E150*'Indices PF'!$K$15, E150*'Indices PF'!$L$15)),    IF((F150&lt;='Indices PF'!$D$16),    IF(('Funções Transações'!E150&lt;'Indices PF'!$E$18), E150*'Indices PF'!$J$16,    IF(('Funções Transações'!E150&lt;'Indices PF'!$F$18), E150*'Indices PF'!$K$16, E150*'Indices PF'!$L$16)),     IF((F150&gt;='Indices PF'!$D$17),     IF(('Funções Transações'!E150&lt;'Indices PF'!$E$18), E150*'Indices PF'!$J$16,     IF(('Funções Transações'!E150&lt;'Indices PF'!$F$18), E150*'Indices PF'!$K$16, E150*'Indices PF'!$L$16))))),   IF(D150="EO", IF((F150&lt;='Indices PF'!$D$23),   IF(('Funções Transações'!E150&lt;'Indices PF'!$E$26), E150*'Indices PF'!$J$23,   IF(('Funções Transações'!E150&lt;'Indices PF'!$F$26), E150*'Indices PF'!$K$23, E150*'Indices PF'!$L$23)),    IF((F150&lt;='Indices PF'!$D$24),    IF(('Funções Transações'!E150&lt;'Indices PF'!$E$26), E150*'Indices PF'!$J$24,    IF(('Funções Transações'!E150&lt;'Indices PF'!$F$26), E150*'Indices PF'!$K$24, E150*'Indices PF'!$L$24)),     IF((F150&gt;='Indices PF'!$D$25),     IF(('Funções Transações'!E150&lt;'Indices PF'!$E$26), E150*'Indices PF'!$J$25,     IF(('Funções Transações'!E150&lt;'Indices PF'!$F$26), E150*'Indices PF'!$K$25, E150*'Indices PF'!$L$25)))))))))</f>
        <v/>
      </c>
      <c r="L150" s="253" t="str">
        <f aca="false">IF(OR(ISBLANK(G150),ISBLANK(H150)),"",  IF((H150&lt;='Indices PF'!$D$47),   IF(('Funções Transações'!G150&lt;'Indices PF'!$E$50), G150*'Indices PF'!$J$47,   IF(('Funções Transações'!G150&lt;'Indices PF'!$F$50), G150*'Indices PF'!$K$47, G150*'Indices PF'!$L$47)),    IF((H150&lt;='Indices PF'!$D$48),    IF(('Funções Transações'!G150&lt;'Indices PF'!$E$50), G150*'Indices PF'!$J$48,    IF(('Funções Transações'!G150&lt;'Indices PF'!$F$50), G150*'Indices PF'!$K$48, G150*'Indices PF'!$L$48)),     IF((H150&gt;='Indices PF'!$D$49),     IF(('Funções Transações'!G150&lt;'Indices PF'!$E$50), G150*'Indices PF'!$J$49,     IF(('Funções Transações'!G150&lt;'Indices PF'!$F$50), G150*'Indices PF'!$K$49, G150*'Indices PF'!$L$49))))))</f>
        <v/>
      </c>
      <c r="M150" s="131"/>
      <c r="N150" s="122"/>
      <c r="O150" s="131"/>
      <c r="P150" s="121"/>
      <c r="Q150" s="122"/>
      <c r="R150" s="150" t="str">
        <f aca="false">IF(AND(ISTEXT(T150),ISTEXT(U150)),"",SUM(T150:U150)*'Indices PF'!$E$54)</f>
        <v/>
      </c>
      <c r="S150" s="227" t="str">
        <f aca="false">IF(OR(ISBLANK(N150),ISBLANK(O150)),"",  IF(M150="EI", IF((O150&lt;='Indices PF'!$D$7),   IF(('Funções Transações'!N150&lt;'Indices PF'!$E$10), 'Indices PF'!$E$7,   IF(('Funções Transações'!N150&lt;'Indices PF'!$F$10), 'Indices PF'!$F$7, 'Indices PF'!$G$7)),    IF((O150&lt;='Indices PF'!$D$8),    IF(('Funções Transações'!N150&lt;'Indices PF'!$E$10), 'Indices PF'!$E$8,    IF(('Funções Transações'!N150&lt;'Indices PF'!$F$10), 'Indices PF'!$F$8, 'Indices PF'!$G$8)),     IF((O150&gt;='Indices PF'!$D$9),     IF(('Funções Transações'!N150&lt;'Indices PF'!$E$10), 'Indices PF'!$E$9,     IF(('Funções Transações'!N150&lt;'Indices PF'!$F$10), 'Indices PF'!$F$9, 'Indices PF'!$G$9))))),   IF(M150="EQ", IF((O150&lt;='Indices PF'!$D$15),   IF(('Funções Transações'!N150&lt;'Indices PF'!$E$18), 'Indices PF'!$E$15,   IF(('Funções Transações'!N150&lt;'Indices PF'!$F$18), 'Indices PF'!$F$15, 'Indices PF'!$G$15)),    IF((O150&lt;='Indices PF'!$D$16),    IF(('Funções Transações'!N150&lt;'Indices PF'!$E$18), 'Indices PF'!$E$16,    IF(('Funções Transações'!N150&lt;'Indices PF'!$F$18), 'Indices PF'!$F$16, 'Indices PF'!$G$16)),     IF((O150&gt;='Indices PF'!$D$17),     IF(('Funções Transações'!N150&lt;'Indices PF'!$E$18), 'Indices PF'!$E$17,     IF(('Funções Transações'!N150&lt;'Indices PF'!$F$18), 'Indices PF'!$F$17, 'Indices PF'!$G$17))))),   IF(M150="EO", IF((O150&lt;='Indices PF'!$D$23),   IF(('Funções Transações'!N150&lt;'Indices PF'!$E$26), 'Indices PF'!$E$23,   IF(('Funções Transações'!N150&lt;'Indices PF'!$F$26), 'Indices PF'!$F$23, 'Indices PF'!$G$23)),    IF((O150&lt;='Indices PF'!$D$24),    IF(('Funções Transações'!N150&lt;'Indices PF'!$E$26), 'Indices PF'!$E$24,    IF(('Funções Transações'!N150&lt;'Indices PF'!$F$26), 'Indices PF'!$F$24, 'Indices PF'!$G$24)),     IF((O150&gt;='Indices PF'!$D$25),     IF(('Funções Transações'!N150&lt;'Indices PF'!$E$26), 'Indices PF'!$E$25,     IF(('Funções Transações'!N150&lt;'Indices PF'!$F$26), 'Indices PF'!$F$25, 'Indices PF'!$G$25)))))))))</f>
        <v/>
      </c>
      <c r="T150" s="228" t="str">
        <f aca="false">IF(OR(ISBLANK(N150),ISBLANK(O150)),"",  IF(M150="EI", IF((O150&lt;='Indices PF'!$D$7),   IF(('Funções Transações'!N150&lt;'Indices PF'!$E$10), N150*'Indices PF'!$J$7,   IF(('Funções Transações'!N150&lt;'Indices PF'!$F$10), N150*'Indices PF'!$K$7, N150*'Indices PF'!$L$7)),    IF((O150&lt;='Indices PF'!$D$8),    IF(('Funções Transações'!N150&lt;'Indices PF'!$E$10), N150*'Indices PF'!$J$8,    IF(('Funções Transações'!N150&lt;'Indices PF'!$F$10), N150*'Indices PF'!$K$8, N150*'Indices PF'!$L$8)),     IF((O150&gt;='Indices PF'!$D$9),     IF(('Funções Transações'!N150&lt;'Indices PF'!$E$10), N150*'Indices PF'!$J$9,     IF(('Funções Transações'!N150&lt;'Indices PF'!$F$10), N150*'Indices PF'!$K$9, N150*'Indices PF'!$L$9))))),   IF(M150="EQ", IF((O150&lt;='Indices PF'!$D$15),   IF(('Funções Transações'!N150&lt;'Indices PF'!$E$18), N150*'Indices PF'!$J$15,   IF(('Funções Transações'!N150&lt;'Indices PF'!$F$18), N150*'Indices PF'!$K$15, N150*'Indices PF'!$L$15)),    IF((O150&lt;='Indices PF'!$D$16),    IF(('Funções Transações'!N150&lt;'Indices PF'!$E$18), N150*'Indices PF'!$J$16,    IF(('Funções Transações'!N150&lt;'Indices PF'!$F$18), N150*'Indices PF'!$K$16, N150*'Indices PF'!$L$16)),     IF((O150&gt;='Indices PF'!$D$17),     IF(('Funções Transações'!N150&lt;'Indices PF'!$E$18), N150*'Indices PF'!$J$17,     IF(('Funções Transações'!N150&lt;'Indices PF'!$F$18), N150*'Indices PF'!$K$17, N150*'Indices PF'!$L$17))))),   IF(M150="EO", IF((O150&lt;='Indices PF'!$D$23),   IF(('Funções Transações'!N150&lt;'Indices PF'!$E$26), N150*'Indices PF'!$J$23,   IF(('Funções Transações'!N150&lt;'Indices PF'!$F$26), N150*'Indices PF'!$K$23, N150*'Indices PF'!$L$23)),    IF((O150&lt;='Indices PF'!$D$24),    IF(('Funções Transações'!N150&lt;'Indices PF'!$E$26), N150*'Indices PF'!$J$24,    IF(('Funções Transações'!N150&lt;'Indices PF'!$F$26), N150*'Indices PF'!$K$24, N150*'Indices PF'!$L$24)),     IF((O150&gt;='Indices PF'!$D$25),     IF(('Funções Transações'!N150&lt;'Indices PF'!$E$26), N150*'Indices PF'!$J$25,     IF(('Funções Transações'!N150&lt;'Indices PF'!$F$26), N150*'Indices PF'!$K$25, N150*'Indices PF'!$L$25)))))))))</f>
        <v/>
      </c>
      <c r="U150" s="229" t="str">
        <f aca="false">IF(OR(ISBLANK(P150),ISBLANK(Q150)),"",  IF((Q150&lt;='Indices PF'!$D$47),   IF(('Funções Transações'!P150&lt;'Indices PF'!$E$50), P150*'Indices PF'!$J$47,   IF(('Funções Transações'!P150&lt;'Indices PF'!$F$50), P150*'Indices PF'!$K$47, P150*'Indices PF'!$L$47)),    IF((Q150&lt;='Indices PF'!$D$48),    IF(('Funções Transações'!P150&lt;'Indices PF'!$E$50), P150*'Indices PF'!$J$48,    IF(('Funções Transações'!P150&lt;'Indices PF'!$F$50), P150*'Indices PF'!$K$48, P150*'Indices PF'!$L$48)),     IF((Q150&gt;='Indices PF'!$D$49),     IF(('Funções Transações'!P150&lt;'Indices PF'!$E$50), P150*'Indices PF'!$J$49,     IF(('Funções Transações'!P150&lt;'Indices PF'!$F$50), P150*'Indices PF'!$K$49, P150*'Indices PF'!$L$49))))))</f>
        <v/>
      </c>
      <c r="V150" s="131"/>
      <c r="W150" s="131"/>
      <c r="X150" s="131"/>
      <c r="Y150" s="121"/>
      <c r="Z150" s="121"/>
      <c r="AA150" s="122"/>
      <c r="AB150" s="255" t="str">
        <f aca="false">IF(ISBLANK(AA150),"",IF(Z150="YES",(AA150*(SUM(T150:U150))/100),""))</f>
        <v/>
      </c>
      <c r="AC150" s="126"/>
      <c r="AD150" s="154"/>
      <c r="AE150" s="126"/>
      <c r="AF150" s="126"/>
      <c r="AG150" s="126"/>
    </row>
    <row r="151" customFormat="false" ht="24.3" hidden="false" customHeight="true" outlineLevel="0" collapsed="false">
      <c r="A151" s="87"/>
      <c r="B151" s="111"/>
      <c r="C151" s="178"/>
      <c r="D151" s="131"/>
      <c r="E151" s="122"/>
      <c r="F151" s="252"/>
      <c r="G151" s="131"/>
      <c r="H151" s="122"/>
      <c r="I151" s="150" t="str">
        <f aca="false">IF(AND(ISTEXT(K151),ISTEXT(L151)),"",SUM(K151:L151)*'Indices PF'!$E$54)</f>
        <v/>
      </c>
      <c r="J151" s="227" t="str">
        <f aca="false">IF(OR(ISBLANK(E151),ISBLANK(F151)),"",  IF(D151="EI", IF((F151&lt;='Indices PF'!$D$7),   IF(('Funções Transações'!E151&lt;'Indices PF'!$E$10), 'Indices PF'!$E$7,   IF(('Funções Transações'!E151&lt;'Indices PF'!$F$10), 'Indices PF'!$F$7, 'Indices PF'!$G$7)),    IF((F151&lt;='Indices PF'!$D$8),    IF(('Funções Transações'!E151&lt;'Indices PF'!$E$10), 'Indices PF'!$E$8,    IF(('Funções Transações'!E151&lt;'Indices PF'!$F$10), 'Indices PF'!$F$8, 'Indices PF'!$G$8)),     IF((F151&gt;='Indices PF'!$D$9),     IF(('Funções Transações'!E151&lt;'Indices PF'!$E$10), 'Indices PF'!$E$9,     IF(('Funções Transações'!E151&lt;'Indices PF'!$F$10), 'Indices PF'!$F$9, 'Indices PF'!$G$9))))),   IF(D151="EQ", IF((F151&lt;='Indices PF'!$D$15),   IF(('Funções Transações'!E151&lt;'Indices PF'!$E$18), 'Indices PF'!$E$15,   IF(('Funções Transações'!E151&lt;'Indices PF'!$F$18), 'Indices PF'!$F$15, 'Indices PF'!$G$15)),    IF((F151&lt;='Indices PF'!$D$16),    IF(('Funções Transações'!E151&lt;'Indices PF'!$E$18), 'Indices PF'!$E$16,    IF(('Funções Transações'!E151&lt;'Indices PF'!$F$18), 'Indices PF'!$F$16, 'Indices PF'!$G$16)),     IF((F151&gt;='Indices PF'!$D$17),     IF(('Funções Transações'!E151&lt;'Indices PF'!$E$18), 'Indices PF'!$E$16,     IF(('Funções Transações'!E151&lt;'Indices PF'!$F$18), 'Indices PF'!$F$16, 'Indices PF'!$G$16))))),   IF(D151="EO", IF((F151&lt;='Indices PF'!$D$23),   IF(('Funções Transações'!E151&lt;'Indices PF'!$E$26), 'Indices PF'!$E$23,   IF(('Funções Transações'!E151&lt;'Indices PF'!$F$26), 'Indices PF'!$F$23, 'Indices PF'!$G$23)),    IF((F151&lt;='Indices PF'!$D$24),    IF(('Funções Transações'!E151&lt;'Indices PF'!$E$26), 'Indices PF'!$E$24,    IF(('Funções Transações'!E151&lt;'Indices PF'!$F$26), 'Indices PF'!$F$24, 'Indices PF'!$G$24)),     IF((F151&gt;='Indices PF'!$D$25),     IF(('Funções Transações'!E151&lt;'Indices PF'!$E$26), 'Indices PF'!$E$25,     IF(('Funções Transações'!E151&lt;'Indices PF'!$F$26), 'Indices PF'!$F$25, 'Indices PF'!$G$25)))))))))</f>
        <v/>
      </c>
      <c r="K151" s="120" t="str">
        <f aca="false">IF(OR(ISBLANK(E151),ISBLANK(F151)),"",  IF(D151="EI", IF((F151&lt;='Indices PF'!$D$7),   IF(('Funções Transações'!E151&lt;'Indices PF'!$E$10), E151*'Indices PF'!$J$7,   IF(('Funções Transações'!E151&lt;'Indices PF'!$F$10), E151*'Indices PF'!$K$7, E151*'Indices PF'!$L$7)),    IF((F151&lt;='Indices PF'!$D$8),    IF(('Funções Transações'!E151&lt;'Indices PF'!$E$10), E151*'Indices PF'!$J$8,    IF(('Funções Transações'!E151&lt;'Indices PF'!$F$10), E151*'Indices PF'!$K$8, E151*'Indices PF'!$L$8)),     IF((F151&gt;='Indices PF'!$D$9),     IF(('Funções Transações'!E151&lt;'Indices PF'!$E$10), E151*'Indices PF'!$J$9,     IF(('Funções Transações'!E151&lt;'Indices PF'!$F$10), E151*'Indices PF'!$K$9, E151*'Indices PF'!$L$9))))),   IF(D151="EQ", IF((F151&lt;='Indices PF'!$D$15),   IF(('Funções Transações'!E151&lt;'Indices PF'!$E$18), E151*'Indices PF'!$J$15,   IF(('Funções Transações'!E151&lt;'Indices PF'!$F$18), E151*'Indices PF'!$K$15, E151*'Indices PF'!$L$15)),    IF((F151&lt;='Indices PF'!$D$16),    IF(('Funções Transações'!E151&lt;'Indices PF'!$E$18), E151*'Indices PF'!$J$16,    IF(('Funções Transações'!E151&lt;'Indices PF'!$F$18), E151*'Indices PF'!$K$16, E151*'Indices PF'!$L$16)),     IF((F151&gt;='Indices PF'!$D$17),     IF(('Funções Transações'!E151&lt;'Indices PF'!$E$18), E151*'Indices PF'!$J$16,     IF(('Funções Transações'!E151&lt;'Indices PF'!$F$18), E151*'Indices PF'!$K$16, E151*'Indices PF'!$L$16))))),   IF(D151="EO", IF((F151&lt;='Indices PF'!$D$23),   IF(('Funções Transações'!E151&lt;'Indices PF'!$E$26), E151*'Indices PF'!$J$23,   IF(('Funções Transações'!E151&lt;'Indices PF'!$F$26), E151*'Indices PF'!$K$23, E151*'Indices PF'!$L$23)),    IF((F151&lt;='Indices PF'!$D$24),    IF(('Funções Transações'!E151&lt;'Indices PF'!$E$26), E151*'Indices PF'!$J$24,    IF(('Funções Transações'!E151&lt;'Indices PF'!$F$26), E151*'Indices PF'!$K$24, E151*'Indices PF'!$L$24)),     IF((F151&gt;='Indices PF'!$D$25),     IF(('Funções Transações'!E151&lt;'Indices PF'!$E$26), E151*'Indices PF'!$J$25,     IF(('Funções Transações'!E151&lt;'Indices PF'!$F$26), E151*'Indices PF'!$K$25, E151*'Indices PF'!$L$25)))))))))</f>
        <v/>
      </c>
      <c r="L151" s="253" t="str">
        <f aca="false">IF(OR(ISBLANK(G151),ISBLANK(H151)),"",  IF((H151&lt;='Indices PF'!$D$47),   IF(('Funções Transações'!G151&lt;'Indices PF'!$E$50), G151*'Indices PF'!$J$47,   IF(('Funções Transações'!G151&lt;'Indices PF'!$F$50), G151*'Indices PF'!$K$47, G151*'Indices PF'!$L$47)),    IF((H151&lt;='Indices PF'!$D$48),    IF(('Funções Transações'!G151&lt;'Indices PF'!$E$50), G151*'Indices PF'!$J$48,    IF(('Funções Transações'!G151&lt;'Indices PF'!$F$50), G151*'Indices PF'!$K$48, G151*'Indices PF'!$L$48)),     IF((H151&gt;='Indices PF'!$D$49),     IF(('Funções Transações'!G151&lt;'Indices PF'!$E$50), G151*'Indices PF'!$J$49,     IF(('Funções Transações'!G151&lt;'Indices PF'!$F$50), G151*'Indices PF'!$K$49, G151*'Indices PF'!$L$49))))))</f>
        <v/>
      </c>
      <c r="M151" s="131"/>
      <c r="N151" s="122"/>
      <c r="O151" s="131"/>
      <c r="P151" s="121"/>
      <c r="Q151" s="122"/>
      <c r="R151" s="150" t="str">
        <f aca="false">IF(AND(ISTEXT(T151),ISTEXT(U151)),"",SUM(T151:U151)*'Indices PF'!$E$54)</f>
        <v/>
      </c>
      <c r="S151" s="227" t="str">
        <f aca="false">IF(OR(ISBLANK(N151),ISBLANK(O151)),"",  IF(M151="EI", IF((O151&lt;='Indices PF'!$D$7),   IF(('Funções Transações'!N151&lt;'Indices PF'!$E$10), 'Indices PF'!$E$7,   IF(('Funções Transações'!N151&lt;'Indices PF'!$F$10), 'Indices PF'!$F$7, 'Indices PF'!$G$7)),    IF((O151&lt;='Indices PF'!$D$8),    IF(('Funções Transações'!N151&lt;'Indices PF'!$E$10), 'Indices PF'!$E$8,    IF(('Funções Transações'!N151&lt;'Indices PF'!$F$10), 'Indices PF'!$F$8, 'Indices PF'!$G$8)),     IF((O151&gt;='Indices PF'!$D$9),     IF(('Funções Transações'!N151&lt;'Indices PF'!$E$10), 'Indices PF'!$E$9,     IF(('Funções Transações'!N151&lt;'Indices PF'!$F$10), 'Indices PF'!$F$9, 'Indices PF'!$G$9))))),   IF(M151="EQ", IF((O151&lt;='Indices PF'!$D$15),   IF(('Funções Transações'!N151&lt;'Indices PF'!$E$18), 'Indices PF'!$E$15,   IF(('Funções Transações'!N151&lt;'Indices PF'!$F$18), 'Indices PF'!$F$15, 'Indices PF'!$G$15)),    IF((O151&lt;='Indices PF'!$D$16),    IF(('Funções Transações'!N151&lt;'Indices PF'!$E$18), 'Indices PF'!$E$16,    IF(('Funções Transações'!N151&lt;'Indices PF'!$F$18), 'Indices PF'!$F$16, 'Indices PF'!$G$16)),     IF((O151&gt;='Indices PF'!$D$17),     IF(('Funções Transações'!N151&lt;'Indices PF'!$E$18), 'Indices PF'!$E$17,     IF(('Funções Transações'!N151&lt;'Indices PF'!$F$18), 'Indices PF'!$F$17, 'Indices PF'!$G$17))))),   IF(M151="EO", IF((O151&lt;='Indices PF'!$D$23),   IF(('Funções Transações'!N151&lt;'Indices PF'!$E$26), 'Indices PF'!$E$23,   IF(('Funções Transações'!N151&lt;'Indices PF'!$F$26), 'Indices PF'!$F$23, 'Indices PF'!$G$23)),    IF((O151&lt;='Indices PF'!$D$24),    IF(('Funções Transações'!N151&lt;'Indices PF'!$E$26), 'Indices PF'!$E$24,    IF(('Funções Transações'!N151&lt;'Indices PF'!$F$26), 'Indices PF'!$F$24, 'Indices PF'!$G$24)),     IF((O151&gt;='Indices PF'!$D$25),     IF(('Funções Transações'!N151&lt;'Indices PF'!$E$26), 'Indices PF'!$E$25,     IF(('Funções Transações'!N151&lt;'Indices PF'!$F$26), 'Indices PF'!$F$25, 'Indices PF'!$G$25)))))))))</f>
        <v/>
      </c>
      <c r="T151" s="228" t="str">
        <f aca="false">IF(OR(ISBLANK(N151),ISBLANK(O151)),"",  IF(M151="EI", IF((O151&lt;='Indices PF'!$D$7),   IF(('Funções Transações'!N151&lt;'Indices PF'!$E$10), N151*'Indices PF'!$J$7,   IF(('Funções Transações'!N151&lt;'Indices PF'!$F$10), N151*'Indices PF'!$K$7, N151*'Indices PF'!$L$7)),    IF((O151&lt;='Indices PF'!$D$8),    IF(('Funções Transações'!N151&lt;'Indices PF'!$E$10), N151*'Indices PF'!$J$8,    IF(('Funções Transações'!N151&lt;'Indices PF'!$F$10), N151*'Indices PF'!$K$8, N151*'Indices PF'!$L$8)),     IF((O151&gt;='Indices PF'!$D$9),     IF(('Funções Transações'!N151&lt;'Indices PF'!$E$10), N151*'Indices PF'!$J$9,     IF(('Funções Transações'!N151&lt;'Indices PF'!$F$10), N151*'Indices PF'!$K$9, N151*'Indices PF'!$L$9))))),   IF(M151="EQ", IF((O151&lt;='Indices PF'!$D$15),   IF(('Funções Transações'!N151&lt;'Indices PF'!$E$18), N151*'Indices PF'!$J$15,   IF(('Funções Transações'!N151&lt;'Indices PF'!$F$18), N151*'Indices PF'!$K$15, N151*'Indices PF'!$L$15)),    IF((O151&lt;='Indices PF'!$D$16),    IF(('Funções Transações'!N151&lt;'Indices PF'!$E$18), N151*'Indices PF'!$J$16,    IF(('Funções Transações'!N151&lt;'Indices PF'!$F$18), N151*'Indices PF'!$K$16, N151*'Indices PF'!$L$16)),     IF((O151&gt;='Indices PF'!$D$17),     IF(('Funções Transações'!N151&lt;'Indices PF'!$E$18), N151*'Indices PF'!$J$17,     IF(('Funções Transações'!N151&lt;'Indices PF'!$F$18), N151*'Indices PF'!$K$17, N151*'Indices PF'!$L$17))))),   IF(M151="EO", IF((O151&lt;='Indices PF'!$D$23),   IF(('Funções Transações'!N151&lt;'Indices PF'!$E$26), N151*'Indices PF'!$J$23,   IF(('Funções Transações'!N151&lt;'Indices PF'!$F$26), N151*'Indices PF'!$K$23, N151*'Indices PF'!$L$23)),    IF((O151&lt;='Indices PF'!$D$24),    IF(('Funções Transações'!N151&lt;'Indices PF'!$E$26), N151*'Indices PF'!$J$24,    IF(('Funções Transações'!N151&lt;'Indices PF'!$F$26), N151*'Indices PF'!$K$24, N151*'Indices PF'!$L$24)),     IF((O151&gt;='Indices PF'!$D$25),     IF(('Funções Transações'!N151&lt;'Indices PF'!$E$26), N151*'Indices PF'!$J$25,     IF(('Funções Transações'!N151&lt;'Indices PF'!$F$26), N151*'Indices PF'!$K$25, N151*'Indices PF'!$L$25)))))))))</f>
        <v/>
      </c>
      <c r="U151" s="229" t="str">
        <f aca="false">IF(OR(ISBLANK(P151),ISBLANK(Q151)),"",  IF((Q151&lt;='Indices PF'!$D$47),   IF(('Funções Transações'!P151&lt;'Indices PF'!$E$50), P151*'Indices PF'!$J$47,   IF(('Funções Transações'!P151&lt;'Indices PF'!$F$50), P151*'Indices PF'!$K$47, P151*'Indices PF'!$L$47)),    IF((Q151&lt;='Indices PF'!$D$48),    IF(('Funções Transações'!P151&lt;'Indices PF'!$E$50), P151*'Indices PF'!$J$48,    IF(('Funções Transações'!P151&lt;'Indices PF'!$F$50), P151*'Indices PF'!$K$48, P151*'Indices PF'!$L$48)),     IF((Q151&gt;='Indices PF'!$D$49),     IF(('Funções Transações'!P151&lt;'Indices PF'!$E$50), P151*'Indices PF'!$J$49,     IF(('Funções Transações'!P151&lt;'Indices PF'!$F$50), P151*'Indices PF'!$K$49, P151*'Indices PF'!$L$49))))))</f>
        <v/>
      </c>
      <c r="V151" s="131"/>
      <c r="W151" s="131"/>
      <c r="X151" s="131"/>
      <c r="Y151" s="121"/>
      <c r="Z151" s="121"/>
      <c r="AA151" s="122"/>
      <c r="AB151" s="255" t="str">
        <f aca="false">IF(ISBLANK(AA151),"",IF(Z151="YES",(AA151*(SUM(T151:U151))/100),""))</f>
        <v/>
      </c>
      <c r="AC151" s="126"/>
      <c r="AD151" s="154"/>
      <c r="AE151" s="126"/>
      <c r="AF151" s="126"/>
      <c r="AG151" s="126"/>
    </row>
    <row r="152" customFormat="false" ht="24.3" hidden="false" customHeight="true" outlineLevel="0" collapsed="false">
      <c r="A152" s="87"/>
      <c r="B152" s="111"/>
      <c r="C152" s="178"/>
      <c r="D152" s="131"/>
      <c r="E152" s="122"/>
      <c r="F152" s="252"/>
      <c r="G152" s="131"/>
      <c r="H152" s="122"/>
      <c r="I152" s="150" t="str">
        <f aca="false">IF(AND(ISTEXT(K152),ISTEXT(L152)),"",SUM(K152:L152)*'Indices PF'!$E$54)</f>
        <v/>
      </c>
      <c r="J152" s="227" t="str">
        <f aca="false">IF(OR(ISBLANK(E152),ISBLANK(F152)),"",  IF(D152="EI", IF((F152&lt;='Indices PF'!$D$7),   IF(('Funções Transações'!E152&lt;'Indices PF'!$E$10), 'Indices PF'!$E$7,   IF(('Funções Transações'!E152&lt;'Indices PF'!$F$10), 'Indices PF'!$F$7, 'Indices PF'!$G$7)),    IF((F152&lt;='Indices PF'!$D$8),    IF(('Funções Transações'!E152&lt;'Indices PF'!$E$10), 'Indices PF'!$E$8,    IF(('Funções Transações'!E152&lt;'Indices PF'!$F$10), 'Indices PF'!$F$8, 'Indices PF'!$G$8)),     IF((F152&gt;='Indices PF'!$D$9),     IF(('Funções Transações'!E152&lt;'Indices PF'!$E$10), 'Indices PF'!$E$9,     IF(('Funções Transações'!E152&lt;'Indices PF'!$F$10), 'Indices PF'!$F$9, 'Indices PF'!$G$9))))),   IF(D152="EQ", IF((F152&lt;='Indices PF'!$D$15),   IF(('Funções Transações'!E152&lt;'Indices PF'!$E$18), 'Indices PF'!$E$15,   IF(('Funções Transações'!E152&lt;'Indices PF'!$F$18), 'Indices PF'!$F$15, 'Indices PF'!$G$15)),    IF((F152&lt;='Indices PF'!$D$16),    IF(('Funções Transações'!E152&lt;'Indices PF'!$E$18), 'Indices PF'!$E$16,    IF(('Funções Transações'!E152&lt;'Indices PF'!$F$18), 'Indices PF'!$F$16, 'Indices PF'!$G$16)),     IF((F152&gt;='Indices PF'!$D$17),     IF(('Funções Transações'!E152&lt;'Indices PF'!$E$18), 'Indices PF'!$E$16,     IF(('Funções Transações'!E152&lt;'Indices PF'!$F$18), 'Indices PF'!$F$16, 'Indices PF'!$G$16))))),   IF(D152="EO", IF((F152&lt;='Indices PF'!$D$23),   IF(('Funções Transações'!E152&lt;'Indices PF'!$E$26), 'Indices PF'!$E$23,   IF(('Funções Transações'!E152&lt;'Indices PF'!$F$26), 'Indices PF'!$F$23, 'Indices PF'!$G$23)),    IF((F152&lt;='Indices PF'!$D$24),    IF(('Funções Transações'!E152&lt;'Indices PF'!$E$26), 'Indices PF'!$E$24,    IF(('Funções Transações'!E152&lt;'Indices PF'!$F$26), 'Indices PF'!$F$24, 'Indices PF'!$G$24)),     IF((F152&gt;='Indices PF'!$D$25),     IF(('Funções Transações'!E152&lt;'Indices PF'!$E$26), 'Indices PF'!$E$25,     IF(('Funções Transações'!E152&lt;'Indices PF'!$F$26), 'Indices PF'!$F$25, 'Indices PF'!$G$25)))))))))</f>
        <v/>
      </c>
      <c r="K152" s="120" t="str">
        <f aca="false">IF(OR(ISBLANK(E152),ISBLANK(F152)),"",  IF(D152="EI", IF((F152&lt;='Indices PF'!$D$7),   IF(('Funções Transações'!E152&lt;'Indices PF'!$E$10), E152*'Indices PF'!$J$7,   IF(('Funções Transações'!E152&lt;'Indices PF'!$F$10), E152*'Indices PF'!$K$7, E152*'Indices PF'!$L$7)),    IF((F152&lt;='Indices PF'!$D$8),    IF(('Funções Transações'!E152&lt;'Indices PF'!$E$10), E152*'Indices PF'!$J$8,    IF(('Funções Transações'!E152&lt;'Indices PF'!$F$10), E152*'Indices PF'!$K$8, E152*'Indices PF'!$L$8)),     IF((F152&gt;='Indices PF'!$D$9),     IF(('Funções Transações'!E152&lt;'Indices PF'!$E$10), E152*'Indices PF'!$J$9,     IF(('Funções Transações'!E152&lt;'Indices PF'!$F$10), E152*'Indices PF'!$K$9, E152*'Indices PF'!$L$9))))),   IF(D152="EQ", IF((F152&lt;='Indices PF'!$D$15),   IF(('Funções Transações'!E152&lt;'Indices PF'!$E$18), E152*'Indices PF'!$J$15,   IF(('Funções Transações'!E152&lt;'Indices PF'!$F$18), E152*'Indices PF'!$K$15, E152*'Indices PF'!$L$15)),    IF((F152&lt;='Indices PF'!$D$16),    IF(('Funções Transações'!E152&lt;'Indices PF'!$E$18), E152*'Indices PF'!$J$16,    IF(('Funções Transações'!E152&lt;'Indices PF'!$F$18), E152*'Indices PF'!$K$16, E152*'Indices PF'!$L$16)),     IF((F152&gt;='Indices PF'!$D$17),     IF(('Funções Transações'!E152&lt;'Indices PF'!$E$18), E152*'Indices PF'!$J$16,     IF(('Funções Transações'!E152&lt;'Indices PF'!$F$18), E152*'Indices PF'!$K$16, E152*'Indices PF'!$L$16))))),   IF(D152="EO", IF((F152&lt;='Indices PF'!$D$23),   IF(('Funções Transações'!E152&lt;'Indices PF'!$E$26), E152*'Indices PF'!$J$23,   IF(('Funções Transações'!E152&lt;'Indices PF'!$F$26), E152*'Indices PF'!$K$23, E152*'Indices PF'!$L$23)),    IF((F152&lt;='Indices PF'!$D$24),    IF(('Funções Transações'!E152&lt;'Indices PF'!$E$26), E152*'Indices PF'!$J$24,    IF(('Funções Transações'!E152&lt;'Indices PF'!$F$26), E152*'Indices PF'!$K$24, E152*'Indices PF'!$L$24)),     IF((F152&gt;='Indices PF'!$D$25),     IF(('Funções Transações'!E152&lt;'Indices PF'!$E$26), E152*'Indices PF'!$J$25,     IF(('Funções Transações'!E152&lt;'Indices PF'!$F$26), E152*'Indices PF'!$K$25, E152*'Indices PF'!$L$25)))))))))</f>
        <v/>
      </c>
      <c r="L152" s="253" t="str">
        <f aca="false">IF(OR(ISBLANK(G152),ISBLANK(H152)),"",  IF((H152&lt;='Indices PF'!$D$47),   IF(('Funções Transações'!G152&lt;'Indices PF'!$E$50), G152*'Indices PF'!$J$47,   IF(('Funções Transações'!G152&lt;'Indices PF'!$F$50), G152*'Indices PF'!$K$47, G152*'Indices PF'!$L$47)),    IF((H152&lt;='Indices PF'!$D$48),    IF(('Funções Transações'!G152&lt;'Indices PF'!$E$50), G152*'Indices PF'!$J$48,    IF(('Funções Transações'!G152&lt;'Indices PF'!$F$50), G152*'Indices PF'!$K$48, G152*'Indices PF'!$L$48)),     IF((H152&gt;='Indices PF'!$D$49),     IF(('Funções Transações'!G152&lt;'Indices PF'!$E$50), G152*'Indices PF'!$J$49,     IF(('Funções Transações'!G152&lt;'Indices PF'!$F$50), G152*'Indices PF'!$K$49, G152*'Indices PF'!$L$49))))))</f>
        <v/>
      </c>
      <c r="M152" s="131"/>
      <c r="N152" s="122"/>
      <c r="O152" s="131"/>
      <c r="P152" s="121"/>
      <c r="Q152" s="122"/>
      <c r="R152" s="150" t="str">
        <f aca="false">IF(AND(ISTEXT(T152),ISTEXT(U152)),"",SUM(T152:U152)*'Indices PF'!$E$54)</f>
        <v/>
      </c>
      <c r="S152" s="227" t="str">
        <f aca="false">IF(OR(ISBLANK(N152),ISBLANK(O152)),"",  IF(M152="EI", IF((O152&lt;='Indices PF'!$D$7),   IF(('Funções Transações'!N152&lt;'Indices PF'!$E$10), 'Indices PF'!$E$7,   IF(('Funções Transações'!N152&lt;'Indices PF'!$F$10), 'Indices PF'!$F$7, 'Indices PF'!$G$7)),    IF((O152&lt;='Indices PF'!$D$8),    IF(('Funções Transações'!N152&lt;'Indices PF'!$E$10), 'Indices PF'!$E$8,    IF(('Funções Transações'!N152&lt;'Indices PF'!$F$10), 'Indices PF'!$F$8, 'Indices PF'!$G$8)),     IF((O152&gt;='Indices PF'!$D$9),     IF(('Funções Transações'!N152&lt;'Indices PF'!$E$10), 'Indices PF'!$E$9,     IF(('Funções Transações'!N152&lt;'Indices PF'!$F$10), 'Indices PF'!$F$9, 'Indices PF'!$G$9))))),   IF(M152="EQ", IF((O152&lt;='Indices PF'!$D$15),   IF(('Funções Transações'!N152&lt;'Indices PF'!$E$18), 'Indices PF'!$E$15,   IF(('Funções Transações'!N152&lt;'Indices PF'!$F$18), 'Indices PF'!$F$15, 'Indices PF'!$G$15)),    IF((O152&lt;='Indices PF'!$D$16),    IF(('Funções Transações'!N152&lt;'Indices PF'!$E$18), 'Indices PF'!$E$16,    IF(('Funções Transações'!N152&lt;'Indices PF'!$F$18), 'Indices PF'!$F$16, 'Indices PF'!$G$16)),     IF((O152&gt;='Indices PF'!$D$17),     IF(('Funções Transações'!N152&lt;'Indices PF'!$E$18), 'Indices PF'!$E$17,     IF(('Funções Transações'!N152&lt;'Indices PF'!$F$18), 'Indices PF'!$F$17, 'Indices PF'!$G$17))))),   IF(M152="EO", IF((O152&lt;='Indices PF'!$D$23),   IF(('Funções Transações'!N152&lt;'Indices PF'!$E$26), 'Indices PF'!$E$23,   IF(('Funções Transações'!N152&lt;'Indices PF'!$F$26), 'Indices PF'!$F$23, 'Indices PF'!$G$23)),    IF((O152&lt;='Indices PF'!$D$24),    IF(('Funções Transações'!N152&lt;'Indices PF'!$E$26), 'Indices PF'!$E$24,    IF(('Funções Transações'!N152&lt;'Indices PF'!$F$26), 'Indices PF'!$F$24, 'Indices PF'!$G$24)),     IF((O152&gt;='Indices PF'!$D$25),     IF(('Funções Transações'!N152&lt;'Indices PF'!$E$26), 'Indices PF'!$E$25,     IF(('Funções Transações'!N152&lt;'Indices PF'!$F$26), 'Indices PF'!$F$25, 'Indices PF'!$G$25)))))))))</f>
        <v/>
      </c>
      <c r="T152" s="228" t="str">
        <f aca="false">IF(OR(ISBLANK(N152),ISBLANK(O152)),"",  IF(M152="EI", IF((O152&lt;='Indices PF'!$D$7),   IF(('Funções Transações'!N152&lt;'Indices PF'!$E$10), N152*'Indices PF'!$J$7,   IF(('Funções Transações'!N152&lt;'Indices PF'!$F$10), N152*'Indices PF'!$K$7, N152*'Indices PF'!$L$7)),    IF((O152&lt;='Indices PF'!$D$8),    IF(('Funções Transações'!N152&lt;'Indices PF'!$E$10), N152*'Indices PF'!$J$8,    IF(('Funções Transações'!N152&lt;'Indices PF'!$F$10), N152*'Indices PF'!$K$8, N152*'Indices PF'!$L$8)),     IF((O152&gt;='Indices PF'!$D$9),     IF(('Funções Transações'!N152&lt;'Indices PF'!$E$10), N152*'Indices PF'!$J$9,     IF(('Funções Transações'!N152&lt;'Indices PF'!$F$10), N152*'Indices PF'!$K$9, N152*'Indices PF'!$L$9))))),   IF(M152="EQ", IF((O152&lt;='Indices PF'!$D$15),   IF(('Funções Transações'!N152&lt;'Indices PF'!$E$18), N152*'Indices PF'!$J$15,   IF(('Funções Transações'!N152&lt;'Indices PF'!$F$18), N152*'Indices PF'!$K$15, N152*'Indices PF'!$L$15)),    IF((O152&lt;='Indices PF'!$D$16),    IF(('Funções Transações'!N152&lt;'Indices PF'!$E$18), N152*'Indices PF'!$J$16,    IF(('Funções Transações'!N152&lt;'Indices PF'!$F$18), N152*'Indices PF'!$K$16, N152*'Indices PF'!$L$16)),     IF((O152&gt;='Indices PF'!$D$17),     IF(('Funções Transações'!N152&lt;'Indices PF'!$E$18), N152*'Indices PF'!$J$17,     IF(('Funções Transações'!N152&lt;'Indices PF'!$F$18), N152*'Indices PF'!$K$17, N152*'Indices PF'!$L$17))))),   IF(M152="EO", IF((O152&lt;='Indices PF'!$D$23),   IF(('Funções Transações'!N152&lt;'Indices PF'!$E$26), N152*'Indices PF'!$J$23,   IF(('Funções Transações'!N152&lt;'Indices PF'!$F$26), N152*'Indices PF'!$K$23, N152*'Indices PF'!$L$23)),    IF((O152&lt;='Indices PF'!$D$24),    IF(('Funções Transações'!N152&lt;'Indices PF'!$E$26), N152*'Indices PF'!$J$24,    IF(('Funções Transações'!N152&lt;'Indices PF'!$F$26), N152*'Indices PF'!$K$24, N152*'Indices PF'!$L$24)),     IF((O152&gt;='Indices PF'!$D$25),     IF(('Funções Transações'!N152&lt;'Indices PF'!$E$26), N152*'Indices PF'!$J$25,     IF(('Funções Transações'!N152&lt;'Indices PF'!$F$26), N152*'Indices PF'!$K$25, N152*'Indices PF'!$L$25)))))))))</f>
        <v/>
      </c>
      <c r="U152" s="229" t="str">
        <f aca="false">IF(OR(ISBLANK(P152),ISBLANK(Q152)),"",  IF((Q152&lt;='Indices PF'!$D$47),   IF(('Funções Transações'!P152&lt;'Indices PF'!$E$50), P152*'Indices PF'!$J$47,   IF(('Funções Transações'!P152&lt;'Indices PF'!$F$50), P152*'Indices PF'!$K$47, P152*'Indices PF'!$L$47)),    IF((Q152&lt;='Indices PF'!$D$48),    IF(('Funções Transações'!P152&lt;'Indices PF'!$E$50), P152*'Indices PF'!$J$48,    IF(('Funções Transações'!P152&lt;'Indices PF'!$F$50), P152*'Indices PF'!$K$48, P152*'Indices PF'!$L$48)),     IF((Q152&gt;='Indices PF'!$D$49),     IF(('Funções Transações'!P152&lt;'Indices PF'!$E$50), P152*'Indices PF'!$J$49,     IF(('Funções Transações'!P152&lt;'Indices PF'!$F$50), P152*'Indices PF'!$K$49, P152*'Indices PF'!$L$49))))))</f>
        <v/>
      </c>
      <c r="V152" s="131"/>
      <c r="W152" s="131"/>
      <c r="X152" s="131"/>
      <c r="Y152" s="121"/>
      <c r="Z152" s="121"/>
      <c r="AA152" s="122"/>
      <c r="AB152" s="255" t="str">
        <f aca="false">IF(ISBLANK(AA152),"",IF(Z152="YES",(AA152*(SUM(T152:U152))/100),""))</f>
        <v/>
      </c>
      <c r="AC152" s="126"/>
      <c r="AD152" s="154"/>
      <c r="AE152" s="126"/>
      <c r="AF152" s="126"/>
      <c r="AG152" s="126"/>
    </row>
    <row r="153" customFormat="false" ht="24.3" hidden="false" customHeight="true" outlineLevel="0" collapsed="false">
      <c r="A153" s="87"/>
      <c r="B153" s="111"/>
      <c r="C153" s="178"/>
      <c r="D153" s="131"/>
      <c r="E153" s="122"/>
      <c r="F153" s="252"/>
      <c r="G153" s="131"/>
      <c r="H153" s="122"/>
      <c r="I153" s="150" t="str">
        <f aca="false">IF(AND(ISTEXT(K153),ISTEXT(L153)),"",SUM(K153:L153)*'Indices PF'!$E$54)</f>
        <v/>
      </c>
      <c r="J153" s="227" t="str">
        <f aca="false">IF(OR(ISBLANK(E153),ISBLANK(F153)),"",  IF(D153="EI", IF((F153&lt;='Indices PF'!$D$7),   IF(('Funções Transações'!E153&lt;'Indices PF'!$E$10), 'Indices PF'!$E$7,   IF(('Funções Transações'!E153&lt;'Indices PF'!$F$10), 'Indices PF'!$F$7, 'Indices PF'!$G$7)),    IF((F153&lt;='Indices PF'!$D$8),    IF(('Funções Transações'!E153&lt;'Indices PF'!$E$10), 'Indices PF'!$E$8,    IF(('Funções Transações'!E153&lt;'Indices PF'!$F$10), 'Indices PF'!$F$8, 'Indices PF'!$G$8)),     IF((F153&gt;='Indices PF'!$D$9),     IF(('Funções Transações'!E153&lt;'Indices PF'!$E$10), 'Indices PF'!$E$9,     IF(('Funções Transações'!E153&lt;'Indices PF'!$F$10), 'Indices PF'!$F$9, 'Indices PF'!$G$9))))),   IF(D153="EQ", IF((F153&lt;='Indices PF'!$D$15),   IF(('Funções Transações'!E153&lt;'Indices PF'!$E$18), 'Indices PF'!$E$15,   IF(('Funções Transações'!E153&lt;'Indices PF'!$F$18), 'Indices PF'!$F$15, 'Indices PF'!$G$15)),    IF((F153&lt;='Indices PF'!$D$16),    IF(('Funções Transações'!E153&lt;'Indices PF'!$E$18), 'Indices PF'!$E$16,    IF(('Funções Transações'!E153&lt;'Indices PF'!$F$18), 'Indices PF'!$F$16, 'Indices PF'!$G$16)),     IF((F153&gt;='Indices PF'!$D$17),     IF(('Funções Transações'!E153&lt;'Indices PF'!$E$18), 'Indices PF'!$E$16,     IF(('Funções Transações'!E153&lt;'Indices PF'!$F$18), 'Indices PF'!$F$16, 'Indices PF'!$G$16))))),   IF(D153="EO", IF((F153&lt;='Indices PF'!$D$23),   IF(('Funções Transações'!E153&lt;'Indices PF'!$E$26), 'Indices PF'!$E$23,   IF(('Funções Transações'!E153&lt;'Indices PF'!$F$26), 'Indices PF'!$F$23, 'Indices PF'!$G$23)),    IF((F153&lt;='Indices PF'!$D$24),    IF(('Funções Transações'!E153&lt;'Indices PF'!$E$26), 'Indices PF'!$E$24,    IF(('Funções Transações'!E153&lt;'Indices PF'!$F$26), 'Indices PF'!$F$24, 'Indices PF'!$G$24)),     IF((F153&gt;='Indices PF'!$D$25),     IF(('Funções Transações'!E153&lt;'Indices PF'!$E$26), 'Indices PF'!$E$25,     IF(('Funções Transações'!E153&lt;'Indices PF'!$F$26), 'Indices PF'!$F$25, 'Indices PF'!$G$25)))))))))</f>
        <v/>
      </c>
      <c r="K153" s="120" t="str">
        <f aca="false">IF(OR(ISBLANK(E153),ISBLANK(F153)),"",  IF(D153="EI", IF((F153&lt;='Indices PF'!$D$7),   IF(('Funções Transações'!E153&lt;'Indices PF'!$E$10), E153*'Indices PF'!$J$7,   IF(('Funções Transações'!E153&lt;'Indices PF'!$F$10), E153*'Indices PF'!$K$7, E153*'Indices PF'!$L$7)),    IF((F153&lt;='Indices PF'!$D$8),    IF(('Funções Transações'!E153&lt;'Indices PF'!$E$10), E153*'Indices PF'!$J$8,    IF(('Funções Transações'!E153&lt;'Indices PF'!$F$10), E153*'Indices PF'!$K$8, E153*'Indices PF'!$L$8)),     IF((F153&gt;='Indices PF'!$D$9),     IF(('Funções Transações'!E153&lt;'Indices PF'!$E$10), E153*'Indices PF'!$J$9,     IF(('Funções Transações'!E153&lt;'Indices PF'!$F$10), E153*'Indices PF'!$K$9, E153*'Indices PF'!$L$9))))),   IF(D153="EQ", IF((F153&lt;='Indices PF'!$D$15),   IF(('Funções Transações'!E153&lt;'Indices PF'!$E$18), E153*'Indices PF'!$J$15,   IF(('Funções Transações'!E153&lt;'Indices PF'!$F$18), E153*'Indices PF'!$K$15, E153*'Indices PF'!$L$15)),    IF((F153&lt;='Indices PF'!$D$16),    IF(('Funções Transações'!E153&lt;'Indices PF'!$E$18), E153*'Indices PF'!$J$16,    IF(('Funções Transações'!E153&lt;'Indices PF'!$F$18), E153*'Indices PF'!$K$16, E153*'Indices PF'!$L$16)),     IF((F153&gt;='Indices PF'!$D$17),     IF(('Funções Transações'!E153&lt;'Indices PF'!$E$18), E153*'Indices PF'!$J$16,     IF(('Funções Transações'!E153&lt;'Indices PF'!$F$18), E153*'Indices PF'!$K$16, E153*'Indices PF'!$L$16))))),   IF(D153="EO", IF((F153&lt;='Indices PF'!$D$23),   IF(('Funções Transações'!E153&lt;'Indices PF'!$E$26), E153*'Indices PF'!$J$23,   IF(('Funções Transações'!E153&lt;'Indices PF'!$F$26), E153*'Indices PF'!$K$23, E153*'Indices PF'!$L$23)),    IF((F153&lt;='Indices PF'!$D$24),    IF(('Funções Transações'!E153&lt;'Indices PF'!$E$26), E153*'Indices PF'!$J$24,    IF(('Funções Transações'!E153&lt;'Indices PF'!$F$26), E153*'Indices PF'!$K$24, E153*'Indices PF'!$L$24)),     IF((F153&gt;='Indices PF'!$D$25),     IF(('Funções Transações'!E153&lt;'Indices PF'!$E$26), E153*'Indices PF'!$J$25,     IF(('Funções Transações'!E153&lt;'Indices PF'!$F$26), E153*'Indices PF'!$K$25, E153*'Indices PF'!$L$25)))))))))</f>
        <v/>
      </c>
      <c r="L153" s="253" t="str">
        <f aca="false">IF(OR(ISBLANK(G153),ISBLANK(H153)),"",  IF((H153&lt;='Indices PF'!$D$47),   IF(('Funções Transações'!G153&lt;'Indices PF'!$E$50), G153*'Indices PF'!$J$47,   IF(('Funções Transações'!G153&lt;'Indices PF'!$F$50), G153*'Indices PF'!$K$47, G153*'Indices PF'!$L$47)),    IF((H153&lt;='Indices PF'!$D$48),    IF(('Funções Transações'!G153&lt;'Indices PF'!$E$50), G153*'Indices PF'!$J$48,    IF(('Funções Transações'!G153&lt;'Indices PF'!$F$50), G153*'Indices PF'!$K$48, G153*'Indices PF'!$L$48)),     IF((H153&gt;='Indices PF'!$D$49),     IF(('Funções Transações'!G153&lt;'Indices PF'!$E$50), G153*'Indices PF'!$J$49,     IF(('Funções Transações'!G153&lt;'Indices PF'!$F$50), G153*'Indices PF'!$K$49, G153*'Indices PF'!$L$49))))))</f>
        <v/>
      </c>
      <c r="M153" s="131"/>
      <c r="N153" s="122"/>
      <c r="O153" s="131"/>
      <c r="P153" s="121"/>
      <c r="Q153" s="122"/>
      <c r="R153" s="150" t="str">
        <f aca="false">IF(AND(ISTEXT(T153),ISTEXT(U153)),"",SUM(T153:U153)*'Indices PF'!$E$54)</f>
        <v/>
      </c>
      <c r="S153" s="227" t="str">
        <f aca="false">IF(OR(ISBLANK(N153),ISBLANK(O153)),"",  IF(M153="EI", IF((O153&lt;='Indices PF'!$D$7),   IF(('Funções Transações'!N153&lt;'Indices PF'!$E$10), 'Indices PF'!$E$7,   IF(('Funções Transações'!N153&lt;'Indices PF'!$F$10), 'Indices PF'!$F$7, 'Indices PF'!$G$7)),    IF((O153&lt;='Indices PF'!$D$8),    IF(('Funções Transações'!N153&lt;'Indices PF'!$E$10), 'Indices PF'!$E$8,    IF(('Funções Transações'!N153&lt;'Indices PF'!$F$10), 'Indices PF'!$F$8, 'Indices PF'!$G$8)),     IF((O153&gt;='Indices PF'!$D$9),     IF(('Funções Transações'!N153&lt;'Indices PF'!$E$10), 'Indices PF'!$E$9,     IF(('Funções Transações'!N153&lt;'Indices PF'!$F$10), 'Indices PF'!$F$9, 'Indices PF'!$G$9))))),   IF(M153="EQ", IF((O153&lt;='Indices PF'!$D$15),   IF(('Funções Transações'!N153&lt;'Indices PF'!$E$18), 'Indices PF'!$E$15,   IF(('Funções Transações'!N153&lt;'Indices PF'!$F$18), 'Indices PF'!$F$15, 'Indices PF'!$G$15)),    IF((O153&lt;='Indices PF'!$D$16),    IF(('Funções Transações'!N153&lt;'Indices PF'!$E$18), 'Indices PF'!$E$16,    IF(('Funções Transações'!N153&lt;'Indices PF'!$F$18), 'Indices PF'!$F$16, 'Indices PF'!$G$16)),     IF((O153&gt;='Indices PF'!$D$17),     IF(('Funções Transações'!N153&lt;'Indices PF'!$E$18), 'Indices PF'!$E$17,     IF(('Funções Transações'!N153&lt;'Indices PF'!$F$18), 'Indices PF'!$F$17, 'Indices PF'!$G$17))))),   IF(M153="EO", IF((O153&lt;='Indices PF'!$D$23),   IF(('Funções Transações'!N153&lt;'Indices PF'!$E$26), 'Indices PF'!$E$23,   IF(('Funções Transações'!N153&lt;'Indices PF'!$F$26), 'Indices PF'!$F$23, 'Indices PF'!$G$23)),    IF((O153&lt;='Indices PF'!$D$24),    IF(('Funções Transações'!N153&lt;'Indices PF'!$E$26), 'Indices PF'!$E$24,    IF(('Funções Transações'!N153&lt;'Indices PF'!$F$26), 'Indices PF'!$F$24, 'Indices PF'!$G$24)),     IF((O153&gt;='Indices PF'!$D$25),     IF(('Funções Transações'!N153&lt;'Indices PF'!$E$26), 'Indices PF'!$E$25,     IF(('Funções Transações'!N153&lt;'Indices PF'!$F$26), 'Indices PF'!$F$25, 'Indices PF'!$G$25)))))))))</f>
        <v/>
      </c>
      <c r="T153" s="228" t="str">
        <f aca="false">IF(OR(ISBLANK(N153),ISBLANK(O153)),"",  IF(M153="EI", IF((O153&lt;='Indices PF'!$D$7),   IF(('Funções Transações'!N153&lt;'Indices PF'!$E$10), N153*'Indices PF'!$J$7,   IF(('Funções Transações'!N153&lt;'Indices PF'!$F$10), N153*'Indices PF'!$K$7, N153*'Indices PF'!$L$7)),    IF((O153&lt;='Indices PF'!$D$8),    IF(('Funções Transações'!N153&lt;'Indices PF'!$E$10), N153*'Indices PF'!$J$8,    IF(('Funções Transações'!N153&lt;'Indices PF'!$F$10), N153*'Indices PF'!$K$8, N153*'Indices PF'!$L$8)),     IF((O153&gt;='Indices PF'!$D$9),     IF(('Funções Transações'!N153&lt;'Indices PF'!$E$10), N153*'Indices PF'!$J$9,     IF(('Funções Transações'!N153&lt;'Indices PF'!$F$10), N153*'Indices PF'!$K$9, N153*'Indices PF'!$L$9))))),   IF(M153="EQ", IF((O153&lt;='Indices PF'!$D$15),   IF(('Funções Transações'!N153&lt;'Indices PF'!$E$18), N153*'Indices PF'!$J$15,   IF(('Funções Transações'!N153&lt;'Indices PF'!$F$18), N153*'Indices PF'!$K$15, N153*'Indices PF'!$L$15)),    IF((O153&lt;='Indices PF'!$D$16),    IF(('Funções Transações'!N153&lt;'Indices PF'!$E$18), N153*'Indices PF'!$J$16,    IF(('Funções Transações'!N153&lt;'Indices PF'!$F$18), N153*'Indices PF'!$K$16, N153*'Indices PF'!$L$16)),     IF((O153&gt;='Indices PF'!$D$17),     IF(('Funções Transações'!N153&lt;'Indices PF'!$E$18), N153*'Indices PF'!$J$17,     IF(('Funções Transações'!N153&lt;'Indices PF'!$F$18), N153*'Indices PF'!$K$17, N153*'Indices PF'!$L$17))))),   IF(M153="EO", IF((O153&lt;='Indices PF'!$D$23),   IF(('Funções Transações'!N153&lt;'Indices PF'!$E$26), N153*'Indices PF'!$J$23,   IF(('Funções Transações'!N153&lt;'Indices PF'!$F$26), N153*'Indices PF'!$K$23, N153*'Indices PF'!$L$23)),    IF((O153&lt;='Indices PF'!$D$24),    IF(('Funções Transações'!N153&lt;'Indices PF'!$E$26), N153*'Indices PF'!$J$24,    IF(('Funções Transações'!N153&lt;'Indices PF'!$F$26), N153*'Indices PF'!$K$24, N153*'Indices PF'!$L$24)),     IF((O153&gt;='Indices PF'!$D$25),     IF(('Funções Transações'!N153&lt;'Indices PF'!$E$26), N153*'Indices PF'!$J$25,     IF(('Funções Transações'!N153&lt;'Indices PF'!$F$26), N153*'Indices PF'!$K$25, N153*'Indices PF'!$L$25)))))))))</f>
        <v/>
      </c>
      <c r="U153" s="229" t="str">
        <f aca="false">IF(OR(ISBLANK(P153),ISBLANK(Q153)),"",  IF((Q153&lt;='Indices PF'!$D$47),   IF(('Funções Transações'!P153&lt;'Indices PF'!$E$50), P153*'Indices PF'!$J$47,   IF(('Funções Transações'!P153&lt;'Indices PF'!$F$50), P153*'Indices PF'!$K$47, P153*'Indices PF'!$L$47)),    IF((Q153&lt;='Indices PF'!$D$48),    IF(('Funções Transações'!P153&lt;'Indices PF'!$E$50), P153*'Indices PF'!$J$48,    IF(('Funções Transações'!P153&lt;'Indices PF'!$F$50), P153*'Indices PF'!$K$48, P153*'Indices PF'!$L$48)),     IF((Q153&gt;='Indices PF'!$D$49),     IF(('Funções Transações'!P153&lt;'Indices PF'!$E$50), P153*'Indices PF'!$J$49,     IF(('Funções Transações'!P153&lt;'Indices PF'!$F$50), P153*'Indices PF'!$K$49, P153*'Indices PF'!$L$49))))))</f>
        <v/>
      </c>
      <c r="V153" s="131"/>
      <c r="W153" s="131"/>
      <c r="X153" s="131"/>
      <c r="Y153" s="121"/>
      <c r="Z153" s="121"/>
      <c r="AA153" s="122"/>
      <c r="AB153" s="255" t="str">
        <f aca="false">IF(ISBLANK(AA153),"",IF(Z153="YES",(AA153*(SUM(T153:U153))/100),""))</f>
        <v/>
      </c>
      <c r="AC153" s="126"/>
      <c r="AD153" s="154"/>
      <c r="AE153" s="126"/>
      <c r="AF153" s="126"/>
      <c r="AG153" s="126"/>
    </row>
    <row r="154" customFormat="false" ht="24.3" hidden="false" customHeight="true" outlineLevel="0" collapsed="false">
      <c r="A154" s="87"/>
      <c r="B154" s="111"/>
      <c r="C154" s="178"/>
      <c r="D154" s="131"/>
      <c r="E154" s="122"/>
      <c r="F154" s="252"/>
      <c r="G154" s="131"/>
      <c r="H154" s="122"/>
      <c r="I154" s="150" t="str">
        <f aca="false">IF(AND(ISTEXT(K154),ISTEXT(L154)),"",SUM(K154:L154)*'Indices PF'!$E$54)</f>
        <v/>
      </c>
      <c r="J154" s="227" t="str">
        <f aca="false">IF(OR(ISBLANK(E154),ISBLANK(F154)),"",  IF(D154="EI", IF((F154&lt;='Indices PF'!$D$7),   IF(('Funções Transações'!E154&lt;'Indices PF'!$E$10), 'Indices PF'!$E$7,   IF(('Funções Transações'!E154&lt;'Indices PF'!$F$10), 'Indices PF'!$F$7, 'Indices PF'!$G$7)),    IF((F154&lt;='Indices PF'!$D$8),    IF(('Funções Transações'!E154&lt;'Indices PF'!$E$10), 'Indices PF'!$E$8,    IF(('Funções Transações'!E154&lt;'Indices PF'!$F$10), 'Indices PF'!$F$8, 'Indices PF'!$G$8)),     IF((F154&gt;='Indices PF'!$D$9),     IF(('Funções Transações'!E154&lt;'Indices PF'!$E$10), 'Indices PF'!$E$9,     IF(('Funções Transações'!E154&lt;'Indices PF'!$F$10), 'Indices PF'!$F$9, 'Indices PF'!$G$9))))),   IF(D154="EQ", IF((F154&lt;='Indices PF'!$D$15),   IF(('Funções Transações'!E154&lt;'Indices PF'!$E$18), 'Indices PF'!$E$15,   IF(('Funções Transações'!E154&lt;'Indices PF'!$F$18), 'Indices PF'!$F$15, 'Indices PF'!$G$15)),    IF((F154&lt;='Indices PF'!$D$16),    IF(('Funções Transações'!E154&lt;'Indices PF'!$E$18), 'Indices PF'!$E$16,    IF(('Funções Transações'!E154&lt;'Indices PF'!$F$18), 'Indices PF'!$F$16, 'Indices PF'!$G$16)),     IF((F154&gt;='Indices PF'!$D$17),     IF(('Funções Transações'!E154&lt;'Indices PF'!$E$18), 'Indices PF'!$E$16,     IF(('Funções Transações'!E154&lt;'Indices PF'!$F$18), 'Indices PF'!$F$16, 'Indices PF'!$G$16))))),   IF(D154="EO", IF((F154&lt;='Indices PF'!$D$23),   IF(('Funções Transações'!E154&lt;'Indices PF'!$E$26), 'Indices PF'!$E$23,   IF(('Funções Transações'!E154&lt;'Indices PF'!$F$26), 'Indices PF'!$F$23, 'Indices PF'!$G$23)),    IF((F154&lt;='Indices PF'!$D$24),    IF(('Funções Transações'!E154&lt;'Indices PF'!$E$26), 'Indices PF'!$E$24,    IF(('Funções Transações'!E154&lt;'Indices PF'!$F$26), 'Indices PF'!$F$24, 'Indices PF'!$G$24)),     IF((F154&gt;='Indices PF'!$D$25),     IF(('Funções Transações'!E154&lt;'Indices PF'!$E$26), 'Indices PF'!$E$25,     IF(('Funções Transações'!E154&lt;'Indices PF'!$F$26), 'Indices PF'!$F$25, 'Indices PF'!$G$25)))))))))</f>
        <v/>
      </c>
      <c r="K154" s="120" t="str">
        <f aca="false">IF(OR(ISBLANK(E154),ISBLANK(F154)),"",  IF(D154="EI", IF((F154&lt;='Indices PF'!$D$7),   IF(('Funções Transações'!E154&lt;'Indices PF'!$E$10), E154*'Indices PF'!$J$7,   IF(('Funções Transações'!E154&lt;'Indices PF'!$F$10), E154*'Indices PF'!$K$7, E154*'Indices PF'!$L$7)),    IF((F154&lt;='Indices PF'!$D$8),    IF(('Funções Transações'!E154&lt;'Indices PF'!$E$10), E154*'Indices PF'!$J$8,    IF(('Funções Transações'!E154&lt;'Indices PF'!$F$10), E154*'Indices PF'!$K$8, E154*'Indices PF'!$L$8)),     IF((F154&gt;='Indices PF'!$D$9),     IF(('Funções Transações'!E154&lt;'Indices PF'!$E$10), E154*'Indices PF'!$J$9,     IF(('Funções Transações'!E154&lt;'Indices PF'!$F$10), E154*'Indices PF'!$K$9, E154*'Indices PF'!$L$9))))),   IF(D154="EQ", IF((F154&lt;='Indices PF'!$D$15),   IF(('Funções Transações'!E154&lt;'Indices PF'!$E$18), E154*'Indices PF'!$J$15,   IF(('Funções Transações'!E154&lt;'Indices PF'!$F$18), E154*'Indices PF'!$K$15, E154*'Indices PF'!$L$15)),    IF((F154&lt;='Indices PF'!$D$16),    IF(('Funções Transações'!E154&lt;'Indices PF'!$E$18), E154*'Indices PF'!$J$16,    IF(('Funções Transações'!E154&lt;'Indices PF'!$F$18), E154*'Indices PF'!$K$16, E154*'Indices PF'!$L$16)),     IF((F154&gt;='Indices PF'!$D$17),     IF(('Funções Transações'!E154&lt;'Indices PF'!$E$18), E154*'Indices PF'!$J$16,     IF(('Funções Transações'!E154&lt;'Indices PF'!$F$18), E154*'Indices PF'!$K$16, E154*'Indices PF'!$L$16))))),   IF(D154="EO", IF((F154&lt;='Indices PF'!$D$23),   IF(('Funções Transações'!E154&lt;'Indices PF'!$E$26), E154*'Indices PF'!$J$23,   IF(('Funções Transações'!E154&lt;'Indices PF'!$F$26), E154*'Indices PF'!$K$23, E154*'Indices PF'!$L$23)),    IF((F154&lt;='Indices PF'!$D$24),    IF(('Funções Transações'!E154&lt;'Indices PF'!$E$26), E154*'Indices PF'!$J$24,    IF(('Funções Transações'!E154&lt;'Indices PF'!$F$26), E154*'Indices PF'!$K$24, E154*'Indices PF'!$L$24)),     IF((F154&gt;='Indices PF'!$D$25),     IF(('Funções Transações'!E154&lt;'Indices PF'!$E$26), E154*'Indices PF'!$J$25,     IF(('Funções Transações'!E154&lt;'Indices PF'!$F$26), E154*'Indices PF'!$K$25, E154*'Indices PF'!$L$25)))))))))</f>
        <v/>
      </c>
      <c r="L154" s="253" t="str">
        <f aca="false">IF(OR(ISBLANK(G154),ISBLANK(H154)),"",  IF((H154&lt;='Indices PF'!$D$47),   IF(('Funções Transações'!G154&lt;'Indices PF'!$E$50), G154*'Indices PF'!$J$47,   IF(('Funções Transações'!G154&lt;'Indices PF'!$F$50), G154*'Indices PF'!$K$47, G154*'Indices PF'!$L$47)),    IF((H154&lt;='Indices PF'!$D$48),    IF(('Funções Transações'!G154&lt;'Indices PF'!$E$50), G154*'Indices PF'!$J$48,    IF(('Funções Transações'!G154&lt;'Indices PF'!$F$50), G154*'Indices PF'!$K$48, G154*'Indices PF'!$L$48)),     IF((H154&gt;='Indices PF'!$D$49),     IF(('Funções Transações'!G154&lt;'Indices PF'!$E$50), G154*'Indices PF'!$J$49,     IF(('Funções Transações'!G154&lt;'Indices PF'!$F$50), G154*'Indices PF'!$K$49, G154*'Indices PF'!$L$49))))))</f>
        <v/>
      </c>
      <c r="M154" s="131"/>
      <c r="N154" s="122"/>
      <c r="O154" s="131"/>
      <c r="P154" s="121"/>
      <c r="Q154" s="122"/>
      <c r="R154" s="150" t="str">
        <f aca="false">IF(AND(ISTEXT(T154),ISTEXT(U154)),"",SUM(T154:U154)*'Indices PF'!$E$54)</f>
        <v/>
      </c>
      <c r="S154" s="227" t="str">
        <f aca="false">IF(OR(ISBLANK(N154),ISBLANK(O154)),"",  IF(M154="EI", IF((O154&lt;='Indices PF'!$D$7),   IF(('Funções Transações'!N154&lt;'Indices PF'!$E$10), 'Indices PF'!$E$7,   IF(('Funções Transações'!N154&lt;'Indices PF'!$F$10), 'Indices PF'!$F$7, 'Indices PF'!$G$7)),    IF((O154&lt;='Indices PF'!$D$8),    IF(('Funções Transações'!N154&lt;'Indices PF'!$E$10), 'Indices PF'!$E$8,    IF(('Funções Transações'!N154&lt;'Indices PF'!$F$10), 'Indices PF'!$F$8, 'Indices PF'!$G$8)),     IF((O154&gt;='Indices PF'!$D$9),     IF(('Funções Transações'!N154&lt;'Indices PF'!$E$10), 'Indices PF'!$E$9,     IF(('Funções Transações'!N154&lt;'Indices PF'!$F$10), 'Indices PF'!$F$9, 'Indices PF'!$G$9))))),   IF(M154="EQ", IF((O154&lt;='Indices PF'!$D$15),   IF(('Funções Transações'!N154&lt;'Indices PF'!$E$18), 'Indices PF'!$E$15,   IF(('Funções Transações'!N154&lt;'Indices PF'!$F$18), 'Indices PF'!$F$15, 'Indices PF'!$G$15)),    IF((O154&lt;='Indices PF'!$D$16),    IF(('Funções Transações'!N154&lt;'Indices PF'!$E$18), 'Indices PF'!$E$16,    IF(('Funções Transações'!N154&lt;'Indices PF'!$F$18), 'Indices PF'!$F$16, 'Indices PF'!$G$16)),     IF((O154&gt;='Indices PF'!$D$17),     IF(('Funções Transações'!N154&lt;'Indices PF'!$E$18), 'Indices PF'!$E$17,     IF(('Funções Transações'!N154&lt;'Indices PF'!$F$18), 'Indices PF'!$F$17, 'Indices PF'!$G$17))))),   IF(M154="EO", IF((O154&lt;='Indices PF'!$D$23),   IF(('Funções Transações'!N154&lt;'Indices PF'!$E$26), 'Indices PF'!$E$23,   IF(('Funções Transações'!N154&lt;'Indices PF'!$F$26), 'Indices PF'!$F$23, 'Indices PF'!$G$23)),    IF((O154&lt;='Indices PF'!$D$24),    IF(('Funções Transações'!N154&lt;'Indices PF'!$E$26), 'Indices PF'!$E$24,    IF(('Funções Transações'!N154&lt;'Indices PF'!$F$26), 'Indices PF'!$F$24, 'Indices PF'!$G$24)),     IF((O154&gt;='Indices PF'!$D$25),     IF(('Funções Transações'!N154&lt;'Indices PF'!$E$26), 'Indices PF'!$E$25,     IF(('Funções Transações'!N154&lt;'Indices PF'!$F$26), 'Indices PF'!$F$25, 'Indices PF'!$G$25)))))))))</f>
        <v/>
      </c>
      <c r="T154" s="228" t="str">
        <f aca="false">IF(OR(ISBLANK(N154),ISBLANK(O154)),"",  IF(M154="EI", IF((O154&lt;='Indices PF'!$D$7),   IF(('Funções Transações'!N154&lt;'Indices PF'!$E$10), N154*'Indices PF'!$J$7,   IF(('Funções Transações'!N154&lt;'Indices PF'!$F$10), N154*'Indices PF'!$K$7, N154*'Indices PF'!$L$7)),    IF((O154&lt;='Indices PF'!$D$8),    IF(('Funções Transações'!N154&lt;'Indices PF'!$E$10), N154*'Indices PF'!$J$8,    IF(('Funções Transações'!N154&lt;'Indices PF'!$F$10), N154*'Indices PF'!$K$8, N154*'Indices PF'!$L$8)),     IF((O154&gt;='Indices PF'!$D$9),     IF(('Funções Transações'!N154&lt;'Indices PF'!$E$10), N154*'Indices PF'!$J$9,     IF(('Funções Transações'!N154&lt;'Indices PF'!$F$10), N154*'Indices PF'!$K$9, N154*'Indices PF'!$L$9))))),   IF(M154="EQ", IF((O154&lt;='Indices PF'!$D$15),   IF(('Funções Transações'!N154&lt;'Indices PF'!$E$18), N154*'Indices PF'!$J$15,   IF(('Funções Transações'!N154&lt;'Indices PF'!$F$18), N154*'Indices PF'!$K$15, N154*'Indices PF'!$L$15)),    IF((O154&lt;='Indices PF'!$D$16),    IF(('Funções Transações'!N154&lt;'Indices PF'!$E$18), N154*'Indices PF'!$J$16,    IF(('Funções Transações'!N154&lt;'Indices PF'!$F$18), N154*'Indices PF'!$K$16, N154*'Indices PF'!$L$16)),     IF((O154&gt;='Indices PF'!$D$17),     IF(('Funções Transações'!N154&lt;'Indices PF'!$E$18), N154*'Indices PF'!$J$17,     IF(('Funções Transações'!N154&lt;'Indices PF'!$F$18), N154*'Indices PF'!$K$17, N154*'Indices PF'!$L$17))))),   IF(M154="EO", IF((O154&lt;='Indices PF'!$D$23),   IF(('Funções Transações'!N154&lt;'Indices PF'!$E$26), N154*'Indices PF'!$J$23,   IF(('Funções Transações'!N154&lt;'Indices PF'!$F$26), N154*'Indices PF'!$K$23, N154*'Indices PF'!$L$23)),    IF((O154&lt;='Indices PF'!$D$24),    IF(('Funções Transações'!N154&lt;'Indices PF'!$E$26), N154*'Indices PF'!$J$24,    IF(('Funções Transações'!N154&lt;'Indices PF'!$F$26), N154*'Indices PF'!$K$24, N154*'Indices PF'!$L$24)),     IF((O154&gt;='Indices PF'!$D$25),     IF(('Funções Transações'!N154&lt;'Indices PF'!$E$26), N154*'Indices PF'!$J$25,     IF(('Funções Transações'!N154&lt;'Indices PF'!$F$26), N154*'Indices PF'!$K$25, N154*'Indices PF'!$L$25)))))))))</f>
        <v/>
      </c>
      <c r="U154" s="229" t="str">
        <f aca="false">IF(OR(ISBLANK(P154),ISBLANK(Q154)),"",  IF((Q154&lt;='Indices PF'!$D$47),   IF(('Funções Transações'!P154&lt;'Indices PF'!$E$50), P154*'Indices PF'!$J$47,   IF(('Funções Transações'!P154&lt;'Indices PF'!$F$50), P154*'Indices PF'!$K$47, P154*'Indices PF'!$L$47)),    IF((Q154&lt;='Indices PF'!$D$48),    IF(('Funções Transações'!P154&lt;'Indices PF'!$E$50), P154*'Indices PF'!$J$48,    IF(('Funções Transações'!P154&lt;'Indices PF'!$F$50), P154*'Indices PF'!$K$48, P154*'Indices PF'!$L$48)),     IF((Q154&gt;='Indices PF'!$D$49),     IF(('Funções Transações'!P154&lt;'Indices PF'!$E$50), P154*'Indices PF'!$J$49,     IF(('Funções Transações'!P154&lt;'Indices PF'!$F$50), P154*'Indices PF'!$K$49, P154*'Indices PF'!$L$49))))))</f>
        <v/>
      </c>
      <c r="V154" s="131"/>
      <c r="W154" s="131"/>
      <c r="X154" s="131"/>
      <c r="Y154" s="121"/>
      <c r="Z154" s="121"/>
      <c r="AA154" s="122"/>
      <c r="AB154" s="255" t="str">
        <f aca="false">IF(ISBLANK(AA154),"",IF(Z154="YES",(AA154*(SUM(T154:U154))/100),""))</f>
        <v/>
      </c>
      <c r="AC154" s="126"/>
      <c r="AD154" s="154"/>
      <c r="AE154" s="126"/>
      <c r="AF154" s="126"/>
      <c r="AG154" s="126"/>
    </row>
    <row r="155" customFormat="false" ht="24.3" hidden="false" customHeight="true" outlineLevel="0" collapsed="false">
      <c r="A155" s="87"/>
      <c r="B155" s="111"/>
      <c r="C155" s="178"/>
      <c r="D155" s="131"/>
      <c r="E155" s="122"/>
      <c r="F155" s="252"/>
      <c r="G155" s="131"/>
      <c r="H155" s="122"/>
      <c r="I155" s="150" t="str">
        <f aca="false">IF(AND(ISTEXT(K155),ISTEXT(L155)),"",SUM(K155:L155)*'Indices PF'!$E$54)</f>
        <v/>
      </c>
      <c r="J155" s="227" t="str">
        <f aca="false">IF(OR(ISBLANK(E155),ISBLANK(F155)),"",  IF(D155="EI", IF((F155&lt;='Indices PF'!$D$7),   IF(('Funções Transações'!E155&lt;'Indices PF'!$E$10), 'Indices PF'!$E$7,   IF(('Funções Transações'!E155&lt;'Indices PF'!$F$10), 'Indices PF'!$F$7, 'Indices PF'!$G$7)),    IF((F155&lt;='Indices PF'!$D$8),    IF(('Funções Transações'!E155&lt;'Indices PF'!$E$10), 'Indices PF'!$E$8,    IF(('Funções Transações'!E155&lt;'Indices PF'!$F$10), 'Indices PF'!$F$8, 'Indices PF'!$G$8)),     IF((F155&gt;='Indices PF'!$D$9),     IF(('Funções Transações'!E155&lt;'Indices PF'!$E$10), 'Indices PF'!$E$9,     IF(('Funções Transações'!E155&lt;'Indices PF'!$F$10), 'Indices PF'!$F$9, 'Indices PF'!$G$9))))),   IF(D155="EQ", IF((F155&lt;='Indices PF'!$D$15),   IF(('Funções Transações'!E155&lt;'Indices PF'!$E$18), 'Indices PF'!$E$15,   IF(('Funções Transações'!E155&lt;'Indices PF'!$F$18), 'Indices PF'!$F$15, 'Indices PF'!$G$15)),    IF((F155&lt;='Indices PF'!$D$16),    IF(('Funções Transações'!E155&lt;'Indices PF'!$E$18), 'Indices PF'!$E$16,    IF(('Funções Transações'!E155&lt;'Indices PF'!$F$18), 'Indices PF'!$F$16, 'Indices PF'!$G$16)),     IF((F155&gt;='Indices PF'!$D$17),     IF(('Funções Transações'!E155&lt;'Indices PF'!$E$18), 'Indices PF'!$E$16,     IF(('Funções Transações'!E155&lt;'Indices PF'!$F$18), 'Indices PF'!$F$16, 'Indices PF'!$G$16))))),   IF(D155="EO", IF((F155&lt;='Indices PF'!$D$23),   IF(('Funções Transações'!E155&lt;'Indices PF'!$E$26), 'Indices PF'!$E$23,   IF(('Funções Transações'!E155&lt;'Indices PF'!$F$26), 'Indices PF'!$F$23, 'Indices PF'!$G$23)),    IF((F155&lt;='Indices PF'!$D$24),    IF(('Funções Transações'!E155&lt;'Indices PF'!$E$26), 'Indices PF'!$E$24,    IF(('Funções Transações'!E155&lt;'Indices PF'!$F$26), 'Indices PF'!$F$24, 'Indices PF'!$G$24)),     IF((F155&gt;='Indices PF'!$D$25),     IF(('Funções Transações'!E155&lt;'Indices PF'!$E$26), 'Indices PF'!$E$25,     IF(('Funções Transações'!E155&lt;'Indices PF'!$F$26), 'Indices PF'!$F$25, 'Indices PF'!$G$25)))))))))</f>
        <v/>
      </c>
      <c r="K155" s="120" t="str">
        <f aca="false">IF(OR(ISBLANK(E155),ISBLANK(F155)),"",  IF(D155="EI", IF((F155&lt;='Indices PF'!$D$7),   IF(('Funções Transações'!E155&lt;'Indices PF'!$E$10), E155*'Indices PF'!$J$7,   IF(('Funções Transações'!E155&lt;'Indices PF'!$F$10), E155*'Indices PF'!$K$7, E155*'Indices PF'!$L$7)),    IF((F155&lt;='Indices PF'!$D$8),    IF(('Funções Transações'!E155&lt;'Indices PF'!$E$10), E155*'Indices PF'!$J$8,    IF(('Funções Transações'!E155&lt;'Indices PF'!$F$10), E155*'Indices PF'!$K$8, E155*'Indices PF'!$L$8)),     IF((F155&gt;='Indices PF'!$D$9),     IF(('Funções Transações'!E155&lt;'Indices PF'!$E$10), E155*'Indices PF'!$J$9,     IF(('Funções Transações'!E155&lt;'Indices PF'!$F$10), E155*'Indices PF'!$K$9, E155*'Indices PF'!$L$9))))),   IF(D155="EQ", IF((F155&lt;='Indices PF'!$D$15),   IF(('Funções Transações'!E155&lt;'Indices PF'!$E$18), E155*'Indices PF'!$J$15,   IF(('Funções Transações'!E155&lt;'Indices PF'!$F$18), E155*'Indices PF'!$K$15, E155*'Indices PF'!$L$15)),    IF((F155&lt;='Indices PF'!$D$16),    IF(('Funções Transações'!E155&lt;'Indices PF'!$E$18), E155*'Indices PF'!$J$16,    IF(('Funções Transações'!E155&lt;'Indices PF'!$F$18), E155*'Indices PF'!$K$16, E155*'Indices PF'!$L$16)),     IF((F155&gt;='Indices PF'!$D$17),     IF(('Funções Transações'!E155&lt;'Indices PF'!$E$18), E155*'Indices PF'!$J$16,     IF(('Funções Transações'!E155&lt;'Indices PF'!$F$18), E155*'Indices PF'!$K$16, E155*'Indices PF'!$L$16))))),   IF(D155="EO", IF((F155&lt;='Indices PF'!$D$23),   IF(('Funções Transações'!E155&lt;'Indices PF'!$E$26), E155*'Indices PF'!$J$23,   IF(('Funções Transações'!E155&lt;'Indices PF'!$F$26), E155*'Indices PF'!$K$23, E155*'Indices PF'!$L$23)),    IF((F155&lt;='Indices PF'!$D$24),    IF(('Funções Transações'!E155&lt;'Indices PF'!$E$26), E155*'Indices PF'!$J$24,    IF(('Funções Transações'!E155&lt;'Indices PF'!$F$26), E155*'Indices PF'!$K$24, E155*'Indices PF'!$L$24)),     IF((F155&gt;='Indices PF'!$D$25),     IF(('Funções Transações'!E155&lt;'Indices PF'!$E$26), E155*'Indices PF'!$J$25,     IF(('Funções Transações'!E155&lt;'Indices PF'!$F$26), E155*'Indices PF'!$K$25, E155*'Indices PF'!$L$25)))))))))</f>
        <v/>
      </c>
      <c r="L155" s="253" t="str">
        <f aca="false">IF(OR(ISBLANK(G155),ISBLANK(H155)),"",  IF((H155&lt;='Indices PF'!$D$47),   IF(('Funções Transações'!G155&lt;'Indices PF'!$E$50), G155*'Indices PF'!$J$47,   IF(('Funções Transações'!G155&lt;'Indices PF'!$F$50), G155*'Indices PF'!$K$47, G155*'Indices PF'!$L$47)),    IF((H155&lt;='Indices PF'!$D$48),    IF(('Funções Transações'!G155&lt;'Indices PF'!$E$50), G155*'Indices PF'!$J$48,    IF(('Funções Transações'!G155&lt;'Indices PF'!$F$50), G155*'Indices PF'!$K$48, G155*'Indices PF'!$L$48)),     IF((H155&gt;='Indices PF'!$D$49),     IF(('Funções Transações'!G155&lt;'Indices PF'!$E$50), G155*'Indices PF'!$J$49,     IF(('Funções Transações'!G155&lt;'Indices PF'!$F$50), G155*'Indices PF'!$K$49, G155*'Indices PF'!$L$49))))))</f>
        <v/>
      </c>
      <c r="M155" s="131"/>
      <c r="N155" s="122"/>
      <c r="O155" s="131"/>
      <c r="P155" s="121"/>
      <c r="Q155" s="122"/>
      <c r="R155" s="150" t="str">
        <f aca="false">IF(AND(ISTEXT(T155),ISTEXT(U155)),"",SUM(T155:U155)*'Indices PF'!$E$54)</f>
        <v/>
      </c>
      <c r="S155" s="227" t="str">
        <f aca="false">IF(OR(ISBLANK(N155),ISBLANK(O155)),"",  IF(M155="EI", IF((O155&lt;='Indices PF'!$D$7),   IF(('Funções Transações'!N155&lt;'Indices PF'!$E$10), 'Indices PF'!$E$7,   IF(('Funções Transações'!N155&lt;'Indices PF'!$F$10), 'Indices PF'!$F$7, 'Indices PF'!$G$7)),    IF((O155&lt;='Indices PF'!$D$8),    IF(('Funções Transações'!N155&lt;'Indices PF'!$E$10), 'Indices PF'!$E$8,    IF(('Funções Transações'!N155&lt;'Indices PF'!$F$10), 'Indices PF'!$F$8, 'Indices PF'!$G$8)),     IF((O155&gt;='Indices PF'!$D$9),     IF(('Funções Transações'!N155&lt;'Indices PF'!$E$10), 'Indices PF'!$E$9,     IF(('Funções Transações'!N155&lt;'Indices PF'!$F$10), 'Indices PF'!$F$9, 'Indices PF'!$G$9))))),   IF(M155="EQ", IF((O155&lt;='Indices PF'!$D$15),   IF(('Funções Transações'!N155&lt;'Indices PF'!$E$18), 'Indices PF'!$E$15,   IF(('Funções Transações'!N155&lt;'Indices PF'!$F$18), 'Indices PF'!$F$15, 'Indices PF'!$G$15)),    IF((O155&lt;='Indices PF'!$D$16),    IF(('Funções Transações'!N155&lt;'Indices PF'!$E$18), 'Indices PF'!$E$16,    IF(('Funções Transações'!N155&lt;'Indices PF'!$F$18), 'Indices PF'!$F$16, 'Indices PF'!$G$16)),     IF((O155&gt;='Indices PF'!$D$17),     IF(('Funções Transações'!N155&lt;'Indices PF'!$E$18), 'Indices PF'!$E$17,     IF(('Funções Transações'!N155&lt;'Indices PF'!$F$18), 'Indices PF'!$F$17, 'Indices PF'!$G$17))))),   IF(M155="EO", IF((O155&lt;='Indices PF'!$D$23),   IF(('Funções Transações'!N155&lt;'Indices PF'!$E$26), 'Indices PF'!$E$23,   IF(('Funções Transações'!N155&lt;'Indices PF'!$F$26), 'Indices PF'!$F$23, 'Indices PF'!$G$23)),    IF((O155&lt;='Indices PF'!$D$24),    IF(('Funções Transações'!N155&lt;'Indices PF'!$E$26), 'Indices PF'!$E$24,    IF(('Funções Transações'!N155&lt;'Indices PF'!$F$26), 'Indices PF'!$F$24, 'Indices PF'!$G$24)),     IF((O155&gt;='Indices PF'!$D$25),     IF(('Funções Transações'!N155&lt;'Indices PF'!$E$26), 'Indices PF'!$E$25,     IF(('Funções Transações'!N155&lt;'Indices PF'!$F$26), 'Indices PF'!$F$25, 'Indices PF'!$G$25)))))))))</f>
        <v/>
      </c>
      <c r="T155" s="228" t="str">
        <f aca="false">IF(OR(ISBLANK(N155),ISBLANK(O155)),"",  IF(M155="EI", IF((O155&lt;='Indices PF'!$D$7),   IF(('Funções Transações'!N155&lt;'Indices PF'!$E$10), N155*'Indices PF'!$J$7,   IF(('Funções Transações'!N155&lt;'Indices PF'!$F$10), N155*'Indices PF'!$K$7, N155*'Indices PF'!$L$7)),    IF((O155&lt;='Indices PF'!$D$8),    IF(('Funções Transações'!N155&lt;'Indices PF'!$E$10), N155*'Indices PF'!$J$8,    IF(('Funções Transações'!N155&lt;'Indices PF'!$F$10), N155*'Indices PF'!$K$8, N155*'Indices PF'!$L$8)),     IF((O155&gt;='Indices PF'!$D$9),     IF(('Funções Transações'!N155&lt;'Indices PF'!$E$10), N155*'Indices PF'!$J$9,     IF(('Funções Transações'!N155&lt;'Indices PF'!$F$10), N155*'Indices PF'!$K$9, N155*'Indices PF'!$L$9))))),   IF(M155="EQ", IF((O155&lt;='Indices PF'!$D$15),   IF(('Funções Transações'!N155&lt;'Indices PF'!$E$18), N155*'Indices PF'!$J$15,   IF(('Funções Transações'!N155&lt;'Indices PF'!$F$18), N155*'Indices PF'!$K$15, N155*'Indices PF'!$L$15)),    IF((O155&lt;='Indices PF'!$D$16),    IF(('Funções Transações'!N155&lt;'Indices PF'!$E$18), N155*'Indices PF'!$J$16,    IF(('Funções Transações'!N155&lt;'Indices PF'!$F$18), N155*'Indices PF'!$K$16, N155*'Indices PF'!$L$16)),     IF((O155&gt;='Indices PF'!$D$17),     IF(('Funções Transações'!N155&lt;'Indices PF'!$E$18), N155*'Indices PF'!$J$17,     IF(('Funções Transações'!N155&lt;'Indices PF'!$F$18), N155*'Indices PF'!$K$17, N155*'Indices PF'!$L$17))))),   IF(M155="EO", IF((O155&lt;='Indices PF'!$D$23),   IF(('Funções Transações'!N155&lt;'Indices PF'!$E$26), N155*'Indices PF'!$J$23,   IF(('Funções Transações'!N155&lt;'Indices PF'!$F$26), N155*'Indices PF'!$K$23, N155*'Indices PF'!$L$23)),    IF((O155&lt;='Indices PF'!$D$24),    IF(('Funções Transações'!N155&lt;'Indices PF'!$E$26), N155*'Indices PF'!$J$24,    IF(('Funções Transações'!N155&lt;'Indices PF'!$F$26), N155*'Indices PF'!$K$24, N155*'Indices PF'!$L$24)),     IF((O155&gt;='Indices PF'!$D$25),     IF(('Funções Transações'!N155&lt;'Indices PF'!$E$26), N155*'Indices PF'!$J$25,     IF(('Funções Transações'!N155&lt;'Indices PF'!$F$26), N155*'Indices PF'!$K$25, N155*'Indices PF'!$L$25)))))))))</f>
        <v/>
      </c>
      <c r="U155" s="229" t="str">
        <f aca="false">IF(OR(ISBLANK(P155),ISBLANK(Q155)),"",  IF((Q155&lt;='Indices PF'!$D$47),   IF(('Funções Transações'!P155&lt;'Indices PF'!$E$50), P155*'Indices PF'!$J$47,   IF(('Funções Transações'!P155&lt;'Indices PF'!$F$50), P155*'Indices PF'!$K$47, P155*'Indices PF'!$L$47)),    IF((Q155&lt;='Indices PF'!$D$48),    IF(('Funções Transações'!P155&lt;'Indices PF'!$E$50), P155*'Indices PF'!$J$48,    IF(('Funções Transações'!P155&lt;'Indices PF'!$F$50), P155*'Indices PF'!$K$48, P155*'Indices PF'!$L$48)),     IF((Q155&gt;='Indices PF'!$D$49),     IF(('Funções Transações'!P155&lt;'Indices PF'!$E$50), P155*'Indices PF'!$J$49,     IF(('Funções Transações'!P155&lt;'Indices PF'!$F$50), P155*'Indices PF'!$K$49, P155*'Indices PF'!$L$49))))))</f>
        <v/>
      </c>
      <c r="V155" s="131"/>
      <c r="W155" s="131"/>
      <c r="X155" s="131"/>
      <c r="Y155" s="121"/>
      <c r="Z155" s="121"/>
      <c r="AA155" s="122"/>
      <c r="AB155" s="255" t="str">
        <f aca="false">IF(ISBLANK(AA155),"",IF(Z155="YES",(AA155*(SUM(T155:U155))/100),""))</f>
        <v/>
      </c>
      <c r="AC155" s="126"/>
      <c r="AD155" s="154"/>
      <c r="AE155" s="126"/>
      <c r="AF155" s="126"/>
      <c r="AG155" s="126"/>
    </row>
    <row r="156" customFormat="false" ht="24.3" hidden="false" customHeight="true" outlineLevel="0" collapsed="false">
      <c r="A156" s="87"/>
      <c r="B156" s="111"/>
      <c r="C156" s="178"/>
      <c r="D156" s="131"/>
      <c r="E156" s="122"/>
      <c r="F156" s="252"/>
      <c r="G156" s="131"/>
      <c r="H156" s="122"/>
      <c r="I156" s="150" t="str">
        <f aca="false">IF(AND(ISTEXT(K156),ISTEXT(L156)),"",SUM(K156:L156)*'Indices PF'!$E$54)</f>
        <v/>
      </c>
      <c r="J156" s="227" t="str">
        <f aca="false">IF(OR(ISBLANK(E156),ISBLANK(F156)),"",  IF(D156="EI", IF((F156&lt;='Indices PF'!$D$7),   IF(('Funções Transações'!E156&lt;'Indices PF'!$E$10), 'Indices PF'!$E$7,   IF(('Funções Transações'!E156&lt;'Indices PF'!$F$10), 'Indices PF'!$F$7, 'Indices PF'!$G$7)),    IF((F156&lt;='Indices PF'!$D$8),    IF(('Funções Transações'!E156&lt;'Indices PF'!$E$10), 'Indices PF'!$E$8,    IF(('Funções Transações'!E156&lt;'Indices PF'!$F$10), 'Indices PF'!$F$8, 'Indices PF'!$G$8)),     IF((F156&gt;='Indices PF'!$D$9),     IF(('Funções Transações'!E156&lt;'Indices PF'!$E$10), 'Indices PF'!$E$9,     IF(('Funções Transações'!E156&lt;'Indices PF'!$F$10), 'Indices PF'!$F$9, 'Indices PF'!$G$9))))),   IF(D156="EQ", IF((F156&lt;='Indices PF'!$D$15),   IF(('Funções Transações'!E156&lt;'Indices PF'!$E$18), 'Indices PF'!$E$15,   IF(('Funções Transações'!E156&lt;'Indices PF'!$F$18), 'Indices PF'!$F$15, 'Indices PF'!$G$15)),    IF((F156&lt;='Indices PF'!$D$16),    IF(('Funções Transações'!E156&lt;'Indices PF'!$E$18), 'Indices PF'!$E$16,    IF(('Funções Transações'!E156&lt;'Indices PF'!$F$18), 'Indices PF'!$F$16, 'Indices PF'!$G$16)),     IF((F156&gt;='Indices PF'!$D$17),     IF(('Funções Transações'!E156&lt;'Indices PF'!$E$18), 'Indices PF'!$E$16,     IF(('Funções Transações'!E156&lt;'Indices PF'!$F$18), 'Indices PF'!$F$16, 'Indices PF'!$G$16))))),   IF(D156="EO", IF((F156&lt;='Indices PF'!$D$23),   IF(('Funções Transações'!E156&lt;'Indices PF'!$E$26), 'Indices PF'!$E$23,   IF(('Funções Transações'!E156&lt;'Indices PF'!$F$26), 'Indices PF'!$F$23, 'Indices PF'!$G$23)),    IF((F156&lt;='Indices PF'!$D$24),    IF(('Funções Transações'!E156&lt;'Indices PF'!$E$26), 'Indices PF'!$E$24,    IF(('Funções Transações'!E156&lt;'Indices PF'!$F$26), 'Indices PF'!$F$24, 'Indices PF'!$G$24)),     IF((F156&gt;='Indices PF'!$D$25),     IF(('Funções Transações'!E156&lt;'Indices PF'!$E$26), 'Indices PF'!$E$25,     IF(('Funções Transações'!E156&lt;'Indices PF'!$F$26), 'Indices PF'!$F$25, 'Indices PF'!$G$25)))))))))</f>
        <v/>
      </c>
      <c r="K156" s="120" t="str">
        <f aca="false">IF(OR(ISBLANK(E156),ISBLANK(F156)),"",  IF(D156="EI", IF((F156&lt;='Indices PF'!$D$7),   IF(('Funções Transações'!E156&lt;'Indices PF'!$E$10), E156*'Indices PF'!$J$7,   IF(('Funções Transações'!E156&lt;'Indices PF'!$F$10), E156*'Indices PF'!$K$7, E156*'Indices PF'!$L$7)),    IF((F156&lt;='Indices PF'!$D$8),    IF(('Funções Transações'!E156&lt;'Indices PF'!$E$10), E156*'Indices PF'!$J$8,    IF(('Funções Transações'!E156&lt;'Indices PF'!$F$10), E156*'Indices PF'!$K$8, E156*'Indices PF'!$L$8)),     IF((F156&gt;='Indices PF'!$D$9),     IF(('Funções Transações'!E156&lt;'Indices PF'!$E$10), E156*'Indices PF'!$J$9,     IF(('Funções Transações'!E156&lt;'Indices PF'!$F$10), E156*'Indices PF'!$K$9, E156*'Indices PF'!$L$9))))),   IF(D156="EQ", IF((F156&lt;='Indices PF'!$D$15),   IF(('Funções Transações'!E156&lt;'Indices PF'!$E$18), E156*'Indices PF'!$J$15,   IF(('Funções Transações'!E156&lt;'Indices PF'!$F$18), E156*'Indices PF'!$K$15, E156*'Indices PF'!$L$15)),    IF((F156&lt;='Indices PF'!$D$16),    IF(('Funções Transações'!E156&lt;'Indices PF'!$E$18), E156*'Indices PF'!$J$16,    IF(('Funções Transações'!E156&lt;'Indices PF'!$F$18), E156*'Indices PF'!$K$16, E156*'Indices PF'!$L$16)),     IF((F156&gt;='Indices PF'!$D$17),     IF(('Funções Transações'!E156&lt;'Indices PF'!$E$18), E156*'Indices PF'!$J$16,     IF(('Funções Transações'!E156&lt;'Indices PF'!$F$18), E156*'Indices PF'!$K$16, E156*'Indices PF'!$L$16))))),   IF(D156="EO", IF((F156&lt;='Indices PF'!$D$23),   IF(('Funções Transações'!E156&lt;'Indices PF'!$E$26), E156*'Indices PF'!$J$23,   IF(('Funções Transações'!E156&lt;'Indices PF'!$F$26), E156*'Indices PF'!$K$23, E156*'Indices PF'!$L$23)),    IF((F156&lt;='Indices PF'!$D$24),    IF(('Funções Transações'!E156&lt;'Indices PF'!$E$26), E156*'Indices PF'!$J$24,    IF(('Funções Transações'!E156&lt;'Indices PF'!$F$26), E156*'Indices PF'!$K$24, E156*'Indices PF'!$L$24)),     IF((F156&gt;='Indices PF'!$D$25),     IF(('Funções Transações'!E156&lt;'Indices PF'!$E$26), E156*'Indices PF'!$J$25,     IF(('Funções Transações'!E156&lt;'Indices PF'!$F$26), E156*'Indices PF'!$K$25, E156*'Indices PF'!$L$25)))))))))</f>
        <v/>
      </c>
      <c r="L156" s="253" t="str">
        <f aca="false">IF(OR(ISBLANK(G156),ISBLANK(H156)),"",  IF((H156&lt;='Indices PF'!$D$47),   IF(('Funções Transações'!G156&lt;'Indices PF'!$E$50), G156*'Indices PF'!$J$47,   IF(('Funções Transações'!G156&lt;'Indices PF'!$F$50), G156*'Indices PF'!$K$47, G156*'Indices PF'!$L$47)),    IF((H156&lt;='Indices PF'!$D$48),    IF(('Funções Transações'!G156&lt;'Indices PF'!$E$50), G156*'Indices PF'!$J$48,    IF(('Funções Transações'!G156&lt;'Indices PF'!$F$50), G156*'Indices PF'!$K$48, G156*'Indices PF'!$L$48)),     IF((H156&gt;='Indices PF'!$D$49),     IF(('Funções Transações'!G156&lt;'Indices PF'!$E$50), G156*'Indices PF'!$J$49,     IF(('Funções Transações'!G156&lt;'Indices PF'!$F$50), G156*'Indices PF'!$K$49, G156*'Indices PF'!$L$49))))))</f>
        <v/>
      </c>
      <c r="M156" s="131"/>
      <c r="N156" s="122"/>
      <c r="O156" s="131"/>
      <c r="P156" s="121"/>
      <c r="Q156" s="122"/>
      <c r="R156" s="150" t="str">
        <f aca="false">IF(AND(ISTEXT(T156),ISTEXT(U156)),"",SUM(T156:U156)*'Indices PF'!$E$54)</f>
        <v/>
      </c>
      <c r="S156" s="227" t="str">
        <f aca="false">IF(OR(ISBLANK(N156),ISBLANK(O156)),"",  IF(M156="EI", IF((O156&lt;='Indices PF'!$D$7),   IF(('Funções Transações'!N156&lt;'Indices PF'!$E$10), 'Indices PF'!$E$7,   IF(('Funções Transações'!N156&lt;'Indices PF'!$F$10), 'Indices PF'!$F$7, 'Indices PF'!$G$7)),    IF((O156&lt;='Indices PF'!$D$8),    IF(('Funções Transações'!N156&lt;'Indices PF'!$E$10), 'Indices PF'!$E$8,    IF(('Funções Transações'!N156&lt;'Indices PF'!$F$10), 'Indices PF'!$F$8, 'Indices PF'!$G$8)),     IF((O156&gt;='Indices PF'!$D$9),     IF(('Funções Transações'!N156&lt;'Indices PF'!$E$10), 'Indices PF'!$E$9,     IF(('Funções Transações'!N156&lt;'Indices PF'!$F$10), 'Indices PF'!$F$9, 'Indices PF'!$G$9))))),   IF(M156="EQ", IF((O156&lt;='Indices PF'!$D$15),   IF(('Funções Transações'!N156&lt;'Indices PF'!$E$18), 'Indices PF'!$E$15,   IF(('Funções Transações'!N156&lt;'Indices PF'!$F$18), 'Indices PF'!$F$15, 'Indices PF'!$G$15)),    IF((O156&lt;='Indices PF'!$D$16),    IF(('Funções Transações'!N156&lt;'Indices PF'!$E$18), 'Indices PF'!$E$16,    IF(('Funções Transações'!N156&lt;'Indices PF'!$F$18), 'Indices PF'!$F$16, 'Indices PF'!$G$16)),     IF((O156&gt;='Indices PF'!$D$17),     IF(('Funções Transações'!N156&lt;'Indices PF'!$E$18), 'Indices PF'!$E$17,     IF(('Funções Transações'!N156&lt;'Indices PF'!$F$18), 'Indices PF'!$F$17, 'Indices PF'!$G$17))))),   IF(M156="EO", IF((O156&lt;='Indices PF'!$D$23),   IF(('Funções Transações'!N156&lt;'Indices PF'!$E$26), 'Indices PF'!$E$23,   IF(('Funções Transações'!N156&lt;'Indices PF'!$F$26), 'Indices PF'!$F$23, 'Indices PF'!$G$23)),    IF((O156&lt;='Indices PF'!$D$24),    IF(('Funções Transações'!N156&lt;'Indices PF'!$E$26), 'Indices PF'!$E$24,    IF(('Funções Transações'!N156&lt;'Indices PF'!$F$26), 'Indices PF'!$F$24, 'Indices PF'!$G$24)),     IF((O156&gt;='Indices PF'!$D$25),     IF(('Funções Transações'!N156&lt;'Indices PF'!$E$26), 'Indices PF'!$E$25,     IF(('Funções Transações'!N156&lt;'Indices PF'!$F$26), 'Indices PF'!$F$25, 'Indices PF'!$G$25)))))))))</f>
        <v/>
      </c>
      <c r="T156" s="228" t="str">
        <f aca="false">IF(OR(ISBLANK(N156),ISBLANK(O156)),"",  IF(M156="EI", IF((O156&lt;='Indices PF'!$D$7),   IF(('Funções Transações'!N156&lt;'Indices PF'!$E$10), N156*'Indices PF'!$J$7,   IF(('Funções Transações'!N156&lt;'Indices PF'!$F$10), N156*'Indices PF'!$K$7, N156*'Indices PF'!$L$7)),    IF((O156&lt;='Indices PF'!$D$8),    IF(('Funções Transações'!N156&lt;'Indices PF'!$E$10), N156*'Indices PF'!$J$8,    IF(('Funções Transações'!N156&lt;'Indices PF'!$F$10), N156*'Indices PF'!$K$8, N156*'Indices PF'!$L$8)),     IF((O156&gt;='Indices PF'!$D$9),     IF(('Funções Transações'!N156&lt;'Indices PF'!$E$10), N156*'Indices PF'!$J$9,     IF(('Funções Transações'!N156&lt;'Indices PF'!$F$10), N156*'Indices PF'!$K$9, N156*'Indices PF'!$L$9))))),   IF(M156="EQ", IF((O156&lt;='Indices PF'!$D$15),   IF(('Funções Transações'!N156&lt;'Indices PF'!$E$18), N156*'Indices PF'!$J$15,   IF(('Funções Transações'!N156&lt;'Indices PF'!$F$18), N156*'Indices PF'!$K$15, N156*'Indices PF'!$L$15)),    IF((O156&lt;='Indices PF'!$D$16),    IF(('Funções Transações'!N156&lt;'Indices PF'!$E$18), N156*'Indices PF'!$J$16,    IF(('Funções Transações'!N156&lt;'Indices PF'!$F$18), N156*'Indices PF'!$K$16, N156*'Indices PF'!$L$16)),     IF((O156&gt;='Indices PF'!$D$17),     IF(('Funções Transações'!N156&lt;'Indices PF'!$E$18), N156*'Indices PF'!$J$17,     IF(('Funções Transações'!N156&lt;'Indices PF'!$F$18), N156*'Indices PF'!$K$17, N156*'Indices PF'!$L$17))))),   IF(M156="EO", IF((O156&lt;='Indices PF'!$D$23),   IF(('Funções Transações'!N156&lt;'Indices PF'!$E$26), N156*'Indices PF'!$J$23,   IF(('Funções Transações'!N156&lt;'Indices PF'!$F$26), N156*'Indices PF'!$K$23, N156*'Indices PF'!$L$23)),    IF((O156&lt;='Indices PF'!$D$24),    IF(('Funções Transações'!N156&lt;'Indices PF'!$E$26), N156*'Indices PF'!$J$24,    IF(('Funções Transações'!N156&lt;'Indices PF'!$F$26), N156*'Indices PF'!$K$24, N156*'Indices PF'!$L$24)),     IF((O156&gt;='Indices PF'!$D$25),     IF(('Funções Transações'!N156&lt;'Indices PF'!$E$26), N156*'Indices PF'!$J$25,     IF(('Funções Transações'!N156&lt;'Indices PF'!$F$26), N156*'Indices PF'!$K$25, N156*'Indices PF'!$L$25)))))))))</f>
        <v/>
      </c>
      <c r="U156" s="229" t="str">
        <f aca="false">IF(OR(ISBLANK(P156),ISBLANK(Q156)),"",  IF((Q156&lt;='Indices PF'!$D$47),   IF(('Funções Transações'!P156&lt;'Indices PF'!$E$50), P156*'Indices PF'!$J$47,   IF(('Funções Transações'!P156&lt;'Indices PF'!$F$50), P156*'Indices PF'!$K$47, P156*'Indices PF'!$L$47)),    IF((Q156&lt;='Indices PF'!$D$48),    IF(('Funções Transações'!P156&lt;'Indices PF'!$E$50), P156*'Indices PF'!$J$48,    IF(('Funções Transações'!P156&lt;'Indices PF'!$F$50), P156*'Indices PF'!$K$48, P156*'Indices PF'!$L$48)),     IF((Q156&gt;='Indices PF'!$D$49),     IF(('Funções Transações'!P156&lt;'Indices PF'!$E$50), P156*'Indices PF'!$J$49,     IF(('Funções Transações'!P156&lt;'Indices PF'!$F$50), P156*'Indices PF'!$K$49, P156*'Indices PF'!$L$49))))))</f>
        <v/>
      </c>
      <c r="V156" s="131"/>
      <c r="W156" s="131"/>
      <c r="X156" s="131"/>
      <c r="Y156" s="121"/>
      <c r="Z156" s="121"/>
      <c r="AA156" s="122"/>
      <c r="AB156" s="255" t="str">
        <f aca="false">IF(ISBLANK(AA156),"",IF(Z156="YES",(AA156*(SUM(T156:U156))/100),""))</f>
        <v/>
      </c>
      <c r="AC156" s="126"/>
      <c r="AD156" s="154"/>
      <c r="AE156" s="126"/>
      <c r="AF156" s="126"/>
      <c r="AG156" s="126"/>
    </row>
    <row r="157" customFormat="false" ht="24.3" hidden="false" customHeight="true" outlineLevel="0" collapsed="false">
      <c r="A157" s="87"/>
      <c r="B157" s="111"/>
      <c r="C157" s="178"/>
      <c r="D157" s="129"/>
      <c r="E157" s="129"/>
      <c r="F157" s="129"/>
      <c r="G157" s="129"/>
      <c r="H157" s="88"/>
      <c r="I157" s="150" t="str">
        <f aca="false">IF(AND(ISTEXT(K157),ISTEXT(L157)),"",SUM(K157:L157)*'Indices PF'!$E$54)</f>
        <v/>
      </c>
      <c r="J157" s="227" t="str">
        <f aca="false">IF(OR(ISBLANK(E157),ISBLANK(F157)),"",  IF(D157="EI", IF((F157&lt;='Indices PF'!$D$7),   IF(('Funções Transações'!E157&lt;'Indices PF'!$E$10), 'Indices PF'!$E$7,   IF(('Funções Transações'!E157&lt;'Indices PF'!$F$10), 'Indices PF'!$F$7, 'Indices PF'!$G$7)),    IF((F157&lt;='Indices PF'!$D$8),    IF(('Funções Transações'!E157&lt;'Indices PF'!$E$10), 'Indices PF'!$E$8,    IF(('Funções Transações'!E157&lt;'Indices PF'!$F$10), 'Indices PF'!$F$8, 'Indices PF'!$G$8)),     IF((F157&gt;='Indices PF'!$D$9),     IF(('Funções Transações'!E157&lt;'Indices PF'!$E$10), 'Indices PF'!$E$9,     IF(('Funções Transações'!E157&lt;'Indices PF'!$F$10), 'Indices PF'!$F$9, 'Indices PF'!$G$9))))),   IF(D157="EQ", IF((F157&lt;='Indices PF'!$D$15),   IF(('Funções Transações'!E157&lt;'Indices PF'!$E$18), 'Indices PF'!$E$15,   IF(('Funções Transações'!E157&lt;'Indices PF'!$F$18), 'Indices PF'!$F$15, 'Indices PF'!$G$15)),    IF((F157&lt;='Indices PF'!$D$16),    IF(('Funções Transações'!E157&lt;'Indices PF'!$E$18), 'Indices PF'!$E$16,    IF(('Funções Transações'!E157&lt;'Indices PF'!$F$18), 'Indices PF'!$F$16, 'Indices PF'!$G$16)),     IF((F157&gt;='Indices PF'!$D$17),     IF(('Funções Transações'!E157&lt;'Indices PF'!$E$18), 'Indices PF'!$E$16,     IF(('Funções Transações'!E157&lt;'Indices PF'!$F$18), 'Indices PF'!$F$16, 'Indices PF'!$G$16))))),   IF(D157="EO", IF((F157&lt;='Indices PF'!$D$23),   IF(('Funções Transações'!E157&lt;'Indices PF'!$E$26), 'Indices PF'!$E$23,   IF(('Funções Transações'!E157&lt;'Indices PF'!$F$26), 'Indices PF'!$F$23, 'Indices PF'!$G$23)),    IF((F157&lt;='Indices PF'!$D$24),    IF(('Funções Transações'!E157&lt;'Indices PF'!$E$26), 'Indices PF'!$E$24,    IF(('Funções Transações'!E157&lt;'Indices PF'!$F$26), 'Indices PF'!$F$24, 'Indices PF'!$G$24)),     IF((F157&gt;='Indices PF'!$D$25),     IF(('Funções Transações'!E157&lt;'Indices PF'!$E$26), 'Indices PF'!$E$25,     IF(('Funções Transações'!E157&lt;'Indices PF'!$F$26), 'Indices PF'!$F$25, 'Indices PF'!$G$25)))))))))</f>
        <v/>
      </c>
      <c r="K157" s="120" t="str">
        <f aca="false">IF(OR(ISBLANK(E157),ISBLANK(F157)),"",  IF(D157="EI", IF((F157&lt;='Indices PF'!$D$7),   IF(('Funções Transações'!E157&lt;'Indices PF'!$E$10), E157*'Indices PF'!$J$7,   IF(('Funções Transações'!E157&lt;'Indices PF'!$F$10), E157*'Indices PF'!$K$7, E157*'Indices PF'!$L$7)),    IF((F157&lt;='Indices PF'!$D$8),    IF(('Funções Transações'!E157&lt;'Indices PF'!$E$10), E157*'Indices PF'!$J$8,    IF(('Funções Transações'!E157&lt;'Indices PF'!$F$10), E157*'Indices PF'!$K$8, E157*'Indices PF'!$L$8)),     IF((F157&gt;='Indices PF'!$D$9),     IF(('Funções Transações'!E157&lt;'Indices PF'!$E$10), E157*'Indices PF'!$J$9,     IF(('Funções Transações'!E157&lt;'Indices PF'!$F$10), E157*'Indices PF'!$K$9, E157*'Indices PF'!$L$9))))),   IF(D157="EQ", IF((F157&lt;='Indices PF'!$D$15),   IF(('Funções Transações'!E157&lt;'Indices PF'!$E$18), E157*'Indices PF'!$J$15,   IF(('Funções Transações'!E157&lt;'Indices PF'!$F$18), E157*'Indices PF'!$K$15, E157*'Indices PF'!$L$15)),    IF((F157&lt;='Indices PF'!$D$16),    IF(('Funções Transações'!E157&lt;'Indices PF'!$E$18), E157*'Indices PF'!$J$16,    IF(('Funções Transações'!E157&lt;'Indices PF'!$F$18), E157*'Indices PF'!$K$16, E157*'Indices PF'!$L$16)),     IF((F157&gt;='Indices PF'!$D$17),     IF(('Funções Transações'!E157&lt;'Indices PF'!$E$18), E157*'Indices PF'!$J$16,     IF(('Funções Transações'!E157&lt;'Indices PF'!$F$18), E157*'Indices PF'!$K$16, E157*'Indices PF'!$L$16))))),   IF(D157="EO", IF((F157&lt;='Indices PF'!$D$23),   IF(('Funções Transações'!E157&lt;'Indices PF'!$E$26), E157*'Indices PF'!$J$23,   IF(('Funções Transações'!E157&lt;'Indices PF'!$F$26), E157*'Indices PF'!$K$23, E157*'Indices PF'!$L$23)),    IF((F157&lt;='Indices PF'!$D$24),    IF(('Funções Transações'!E157&lt;'Indices PF'!$E$26), E157*'Indices PF'!$J$24,    IF(('Funções Transações'!E157&lt;'Indices PF'!$F$26), E157*'Indices PF'!$K$24, E157*'Indices PF'!$L$24)),     IF((F157&gt;='Indices PF'!$D$25),     IF(('Funções Transações'!E157&lt;'Indices PF'!$E$26), E157*'Indices PF'!$J$25,     IF(('Funções Transações'!E157&lt;'Indices PF'!$F$26), E157*'Indices PF'!$K$25, E157*'Indices PF'!$L$25)))))))))</f>
        <v/>
      </c>
      <c r="L157" s="253" t="str">
        <f aca="false">IF(OR(ISBLANK(G157),ISBLANK(H157)),"",  IF((H157&lt;='Indices PF'!$D$47),   IF(('Funções Transações'!G157&lt;'Indices PF'!$E$50), G157*'Indices PF'!$J$47,   IF(('Funções Transações'!G157&lt;'Indices PF'!$F$50), G157*'Indices PF'!$K$47, G157*'Indices PF'!$L$47)),    IF((H157&lt;='Indices PF'!$D$48),    IF(('Funções Transações'!G157&lt;'Indices PF'!$E$50), G157*'Indices PF'!$J$48,    IF(('Funções Transações'!G157&lt;'Indices PF'!$F$50), G157*'Indices PF'!$K$48, G157*'Indices PF'!$L$48)),     IF((H157&gt;='Indices PF'!$D$49),     IF(('Funções Transações'!G157&lt;'Indices PF'!$E$50), G157*'Indices PF'!$J$49,     IF(('Funções Transações'!G157&lt;'Indices PF'!$F$50), G157*'Indices PF'!$K$49, G157*'Indices PF'!$L$49))))))</f>
        <v/>
      </c>
      <c r="M157" s="128"/>
      <c r="N157" s="129"/>
      <c r="O157" s="129"/>
      <c r="P157" s="129"/>
      <c r="Q157" s="88"/>
      <c r="R157" s="150" t="str">
        <f aca="false">IF(AND(ISTEXT(T157),ISTEXT(U157)),"",SUM(T157:U157)*'Indices PF'!$E$54)</f>
        <v/>
      </c>
      <c r="S157" s="227" t="str">
        <f aca="false">IF(OR(ISBLANK(N157),ISBLANK(O157)),"",  IF(M157="EI", IF((O157&lt;='Indices PF'!$D$7),   IF(('Funções Transações'!N157&lt;'Indices PF'!$E$10), 'Indices PF'!$E$7,   IF(('Funções Transações'!N157&lt;'Indices PF'!$F$10), 'Indices PF'!$F$7, 'Indices PF'!$G$7)),    IF((O157&lt;='Indices PF'!$D$8),    IF(('Funções Transações'!N157&lt;'Indices PF'!$E$10), 'Indices PF'!$E$8,    IF(('Funções Transações'!N157&lt;'Indices PF'!$F$10), 'Indices PF'!$F$8, 'Indices PF'!$G$8)),     IF((O157&gt;='Indices PF'!$D$9),     IF(('Funções Transações'!N157&lt;'Indices PF'!$E$10), 'Indices PF'!$E$9,     IF(('Funções Transações'!N157&lt;'Indices PF'!$F$10), 'Indices PF'!$F$9, 'Indices PF'!$G$9))))),   IF(M157="EQ", IF((O157&lt;='Indices PF'!$D$15),   IF(('Funções Transações'!N157&lt;'Indices PF'!$E$18), 'Indices PF'!$E$15,   IF(('Funções Transações'!N157&lt;'Indices PF'!$F$18), 'Indices PF'!$F$15, 'Indices PF'!$G$15)),    IF((O157&lt;='Indices PF'!$D$16),    IF(('Funções Transações'!N157&lt;'Indices PF'!$E$18), 'Indices PF'!$E$16,    IF(('Funções Transações'!N157&lt;'Indices PF'!$F$18), 'Indices PF'!$F$16, 'Indices PF'!$G$16)),     IF((O157&gt;='Indices PF'!$D$17),     IF(('Funções Transações'!N157&lt;'Indices PF'!$E$18), 'Indices PF'!$E$17,     IF(('Funções Transações'!N157&lt;'Indices PF'!$F$18), 'Indices PF'!$F$17, 'Indices PF'!$G$17))))),   IF(M157="EO", IF((O157&lt;='Indices PF'!$D$23),   IF(('Funções Transações'!N157&lt;'Indices PF'!$E$26), 'Indices PF'!$E$23,   IF(('Funções Transações'!N157&lt;'Indices PF'!$F$26), 'Indices PF'!$F$23, 'Indices PF'!$G$23)),    IF((O157&lt;='Indices PF'!$D$24),    IF(('Funções Transações'!N157&lt;'Indices PF'!$E$26), 'Indices PF'!$E$24,    IF(('Funções Transações'!N157&lt;'Indices PF'!$F$26), 'Indices PF'!$F$24, 'Indices PF'!$G$24)),     IF((O157&gt;='Indices PF'!$D$25),     IF(('Funções Transações'!N157&lt;'Indices PF'!$E$26), 'Indices PF'!$E$25,     IF(('Funções Transações'!N157&lt;'Indices PF'!$F$26), 'Indices PF'!$F$25, 'Indices PF'!$G$25)))))))))</f>
        <v/>
      </c>
      <c r="T157" s="228" t="str">
        <f aca="false">IF(OR(ISBLANK(N157),ISBLANK(O157)),"",  IF(M157="EI", IF((O157&lt;='Indices PF'!$D$7),   IF(('Funções Transações'!N157&lt;'Indices PF'!$E$10), N157*'Indices PF'!$J$7,   IF(('Funções Transações'!N157&lt;'Indices PF'!$F$10), N157*'Indices PF'!$K$7, N157*'Indices PF'!$L$7)),    IF((O157&lt;='Indices PF'!$D$8),    IF(('Funções Transações'!N157&lt;'Indices PF'!$E$10), N157*'Indices PF'!$J$8,    IF(('Funções Transações'!N157&lt;'Indices PF'!$F$10), N157*'Indices PF'!$K$8, N157*'Indices PF'!$L$8)),     IF((O157&gt;='Indices PF'!$D$9),     IF(('Funções Transações'!N157&lt;'Indices PF'!$E$10), N157*'Indices PF'!$J$9,     IF(('Funções Transações'!N157&lt;'Indices PF'!$F$10), N157*'Indices PF'!$K$9, N157*'Indices PF'!$L$9))))),   IF(M157="EQ", IF((O157&lt;='Indices PF'!$D$15),   IF(('Funções Transações'!N157&lt;'Indices PF'!$E$18), N157*'Indices PF'!$J$15,   IF(('Funções Transações'!N157&lt;'Indices PF'!$F$18), N157*'Indices PF'!$K$15, N157*'Indices PF'!$L$15)),    IF((O157&lt;='Indices PF'!$D$16),    IF(('Funções Transações'!N157&lt;'Indices PF'!$E$18), N157*'Indices PF'!$J$16,    IF(('Funções Transações'!N157&lt;'Indices PF'!$F$18), N157*'Indices PF'!$K$16, N157*'Indices PF'!$L$16)),     IF((O157&gt;='Indices PF'!$D$17),     IF(('Funções Transações'!N157&lt;'Indices PF'!$E$18), N157*'Indices PF'!$J$17,     IF(('Funções Transações'!N157&lt;'Indices PF'!$F$18), N157*'Indices PF'!$K$17, N157*'Indices PF'!$L$17))))),   IF(M157="EO", IF((O157&lt;='Indices PF'!$D$23),   IF(('Funções Transações'!N157&lt;'Indices PF'!$E$26), N157*'Indices PF'!$J$23,   IF(('Funções Transações'!N157&lt;'Indices PF'!$F$26), N157*'Indices PF'!$K$23, N157*'Indices PF'!$L$23)),    IF((O157&lt;='Indices PF'!$D$24),    IF(('Funções Transações'!N157&lt;'Indices PF'!$E$26), N157*'Indices PF'!$J$24,    IF(('Funções Transações'!N157&lt;'Indices PF'!$F$26), N157*'Indices PF'!$K$24, N157*'Indices PF'!$L$24)),     IF((O157&gt;='Indices PF'!$D$25),     IF(('Funções Transações'!N157&lt;'Indices PF'!$E$26), N157*'Indices PF'!$J$25,     IF(('Funções Transações'!N157&lt;'Indices PF'!$F$26), N157*'Indices PF'!$K$25, N157*'Indices PF'!$L$25)))))))))</f>
        <v/>
      </c>
      <c r="U157" s="229" t="str">
        <f aca="false">IF(OR(ISBLANK(P157),ISBLANK(Q157)),"",  IF((Q157&lt;='Indices PF'!$D$47),   IF(('Funções Transações'!P157&lt;'Indices PF'!$E$50), P157*'Indices PF'!$J$47,   IF(('Funções Transações'!P157&lt;'Indices PF'!$F$50), P157*'Indices PF'!$K$47, P157*'Indices PF'!$L$47)),    IF((Q157&lt;='Indices PF'!$D$48),    IF(('Funções Transações'!P157&lt;'Indices PF'!$E$50), P157*'Indices PF'!$J$48,    IF(('Funções Transações'!P157&lt;'Indices PF'!$F$50), P157*'Indices PF'!$K$48, P157*'Indices PF'!$L$48)),     IF((Q157&gt;='Indices PF'!$D$49),     IF(('Funções Transações'!P157&lt;'Indices PF'!$E$50), P157*'Indices PF'!$J$49,     IF(('Funções Transações'!P157&lt;'Indices PF'!$F$50), P157*'Indices PF'!$K$49, P157*'Indices PF'!$L$49))))))</f>
        <v/>
      </c>
      <c r="V157" s="131"/>
      <c r="W157" s="131"/>
      <c r="X157" s="131"/>
      <c r="Y157" s="121"/>
      <c r="Z157" s="121"/>
      <c r="AA157" s="122"/>
      <c r="AB157" s="255" t="str">
        <f aca="false">IF(ISBLANK(AA157),"",IF(Z157="YES",(AA157*(SUM(T157:U157))/100),""))</f>
        <v/>
      </c>
      <c r="AC157" s="126"/>
      <c r="AD157" s="126"/>
      <c r="AE157" s="126"/>
      <c r="AF157" s="154"/>
      <c r="AG157" s="126"/>
    </row>
    <row r="158" customFormat="false" ht="24.3" hidden="false" customHeight="true" outlineLevel="0" collapsed="false">
      <c r="A158" s="87"/>
      <c r="B158" s="111"/>
      <c r="C158" s="178"/>
      <c r="D158" s="131"/>
      <c r="E158" s="122"/>
      <c r="F158" s="252"/>
      <c r="G158" s="129"/>
      <c r="H158" s="154"/>
      <c r="I158" s="150" t="str">
        <f aca="false">IF(AND(ISTEXT(K158),ISTEXT(L158)),"",SUM(K158:L158)*'Indices PF'!$E$54)</f>
        <v/>
      </c>
      <c r="J158" s="227" t="str">
        <f aca="false">IF(OR(ISBLANK(E158),ISBLANK(F158)),"",  IF(D158="EI", IF((F158&lt;='Indices PF'!$D$7),   IF(('Funções Transações'!E158&lt;'Indices PF'!$E$10), 'Indices PF'!$E$7,   IF(('Funções Transações'!E158&lt;'Indices PF'!$F$10), 'Indices PF'!$F$7, 'Indices PF'!$G$7)),    IF((F158&lt;='Indices PF'!$D$8),    IF(('Funções Transações'!E158&lt;'Indices PF'!$E$10), 'Indices PF'!$E$8,    IF(('Funções Transações'!E158&lt;'Indices PF'!$F$10), 'Indices PF'!$F$8, 'Indices PF'!$G$8)),     IF((F158&gt;='Indices PF'!$D$9),     IF(('Funções Transações'!E158&lt;'Indices PF'!$E$10), 'Indices PF'!$E$9,     IF(('Funções Transações'!E158&lt;'Indices PF'!$F$10), 'Indices PF'!$F$9, 'Indices PF'!$G$9))))),   IF(D158="EQ", IF((F158&lt;='Indices PF'!$D$15),   IF(('Funções Transações'!E158&lt;'Indices PF'!$E$18), 'Indices PF'!$E$15,   IF(('Funções Transações'!E158&lt;'Indices PF'!$F$18), 'Indices PF'!$F$15, 'Indices PF'!$G$15)),    IF((F158&lt;='Indices PF'!$D$16),    IF(('Funções Transações'!E158&lt;'Indices PF'!$E$18), 'Indices PF'!$E$16,    IF(('Funções Transações'!E158&lt;'Indices PF'!$F$18), 'Indices PF'!$F$16, 'Indices PF'!$G$16)),     IF((F158&gt;='Indices PF'!$D$17),     IF(('Funções Transações'!E158&lt;'Indices PF'!$E$18), 'Indices PF'!$E$16,     IF(('Funções Transações'!E158&lt;'Indices PF'!$F$18), 'Indices PF'!$F$16, 'Indices PF'!$G$16))))),   IF(D158="EO", IF((F158&lt;='Indices PF'!$D$23),   IF(('Funções Transações'!E158&lt;'Indices PF'!$E$26), 'Indices PF'!$E$23,   IF(('Funções Transações'!E158&lt;'Indices PF'!$F$26), 'Indices PF'!$F$23, 'Indices PF'!$G$23)),    IF((F158&lt;='Indices PF'!$D$24),    IF(('Funções Transações'!E158&lt;'Indices PF'!$E$26), 'Indices PF'!$E$24,    IF(('Funções Transações'!E158&lt;'Indices PF'!$F$26), 'Indices PF'!$F$24, 'Indices PF'!$G$24)),     IF((F158&gt;='Indices PF'!$D$25),     IF(('Funções Transações'!E158&lt;'Indices PF'!$E$26), 'Indices PF'!$E$25,     IF(('Funções Transações'!E158&lt;'Indices PF'!$F$26), 'Indices PF'!$F$25, 'Indices PF'!$G$25)))))))))</f>
        <v/>
      </c>
      <c r="K158" s="120" t="str">
        <f aca="false">IF(OR(ISBLANK(E158),ISBLANK(F158)),"",  IF(D158="EI", IF((F158&lt;='Indices PF'!$D$7),   IF(('Funções Transações'!E158&lt;'Indices PF'!$E$10), E158*'Indices PF'!$J$7,   IF(('Funções Transações'!E158&lt;'Indices PF'!$F$10), E158*'Indices PF'!$K$7, E158*'Indices PF'!$L$7)),    IF((F158&lt;='Indices PF'!$D$8),    IF(('Funções Transações'!E158&lt;'Indices PF'!$E$10), E158*'Indices PF'!$J$8,    IF(('Funções Transações'!E158&lt;'Indices PF'!$F$10), E158*'Indices PF'!$K$8, E158*'Indices PF'!$L$8)),     IF((F158&gt;='Indices PF'!$D$9),     IF(('Funções Transações'!E158&lt;'Indices PF'!$E$10), E158*'Indices PF'!$J$9,     IF(('Funções Transações'!E158&lt;'Indices PF'!$F$10), E158*'Indices PF'!$K$9, E158*'Indices PF'!$L$9))))),   IF(D158="EQ", IF((F158&lt;='Indices PF'!$D$15),   IF(('Funções Transações'!E158&lt;'Indices PF'!$E$18), E158*'Indices PF'!$J$15,   IF(('Funções Transações'!E158&lt;'Indices PF'!$F$18), E158*'Indices PF'!$K$15, E158*'Indices PF'!$L$15)),    IF((F158&lt;='Indices PF'!$D$16),    IF(('Funções Transações'!E158&lt;'Indices PF'!$E$18), E158*'Indices PF'!$J$16,    IF(('Funções Transações'!E158&lt;'Indices PF'!$F$18), E158*'Indices PF'!$K$16, E158*'Indices PF'!$L$16)),     IF((F158&gt;='Indices PF'!$D$17),     IF(('Funções Transações'!E158&lt;'Indices PF'!$E$18), E158*'Indices PF'!$J$16,     IF(('Funções Transações'!E158&lt;'Indices PF'!$F$18), E158*'Indices PF'!$K$16, E158*'Indices PF'!$L$16))))),   IF(D158="EO", IF((F158&lt;='Indices PF'!$D$23),   IF(('Funções Transações'!E158&lt;'Indices PF'!$E$26), E158*'Indices PF'!$J$23,   IF(('Funções Transações'!E158&lt;'Indices PF'!$F$26), E158*'Indices PF'!$K$23, E158*'Indices PF'!$L$23)),    IF((F158&lt;='Indices PF'!$D$24),    IF(('Funções Transações'!E158&lt;'Indices PF'!$E$26), E158*'Indices PF'!$J$24,    IF(('Funções Transações'!E158&lt;'Indices PF'!$F$26), E158*'Indices PF'!$K$24, E158*'Indices PF'!$L$24)),     IF((F158&gt;='Indices PF'!$D$25),     IF(('Funções Transações'!E158&lt;'Indices PF'!$E$26), E158*'Indices PF'!$J$25,     IF(('Funções Transações'!E158&lt;'Indices PF'!$F$26), E158*'Indices PF'!$K$25, E158*'Indices PF'!$L$25)))))))))</f>
        <v/>
      </c>
      <c r="L158" s="253" t="str">
        <f aca="false">IF(OR(ISBLANK(G158),ISBLANK(H158)),"",  IF((H158&lt;='Indices PF'!$D$47),   IF(('Funções Transações'!G158&lt;'Indices PF'!$E$50), G158*'Indices PF'!$J$47,   IF(('Funções Transações'!G158&lt;'Indices PF'!$F$50), G158*'Indices PF'!$K$47, G158*'Indices PF'!$L$47)),    IF((H158&lt;='Indices PF'!$D$48),    IF(('Funções Transações'!G158&lt;'Indices PF'!$E$50), G158*'Indices PF'!$J$48,    IF(('Funções Transações'!G158&lt;'Indices PF'!$F$50), G158*'Indices PF'!$K$48, G158*'Indices PF'!$L$48)),     IF((H158&gt;='Indices PF'!$D$49),     IF(('Funções Transações'!G158&lt;'Indices PF'!$E$50), G158*'Indices PF'!$J$49,     IF(('Funções Transações'!G158&lt;'Indices PF'!$F$50), G158*'Indices PF'!$K$49, G158*'Indices PF'!$L$49))))))</f>
        <v/>
      </c>
      <c r="M158" s="131"/>
      <c r="N158" s="122"/>
      <c r="O158" s="131"/>
      <c r="P158" s="121"/>
      <c r="Q158" s="122"/>
      <c r="R158" s="150" t="str">
        <f aca="false">IF(AND(ISTEXT(T158),ISTEXT(U158)),"",SUM(T158:U158)*'Indices PF'!$E$54)</f>
        <v/>
      </c>
      <c r="S158" s="227" t="str">
        <f aca="false">IF(OR(ISBLANK(N158),ISBLANK(O158)),"",  IF(M158="EI", IF((O158&lt;='Indices PF'!$D$7),   IF(('Funções Transações'!N158&lt;'Indices PF'!$E$10), 'Indices PF'!$E$7,   IF(('Funções Transações'!N158&lt;'Indices PF'!$F$10), 'Indices PF'!$F$7, 'Indices PF'!$G$7)),    IF((O158&lt;='Indices PF'!$D$8),    IF(('Funções Transações'!N158&lt;'Indices PF'!$E$10), 'Indices PF'!$E$8,    IF(('Funções Transações'!N158&lt;'Indices PF'!$F$10), 'Indices PF'!$F$8, 'Indices PF'!$G$8)),     IF((O158&gt;='Indices PF'!$D$9),     IF(('Funções Transações'!N158&lt;'Indices PF'!$E$10), 'Indices PF'!$E$9,     IF(('Funções Transações'!N158&lt;'Indices PF'!$F$10), 'Indices PF'!$F$9, 'Indices PF'!$G$9))))),   IF(M158="EQ", IF((O158&lt;='Indices PF'!$D$15),   IF(('Funções Transações'!N158&lt;'Indices PF'!$E$18), 'Indices PF'!$E$15,   IF(('Funções Transações'!N158&lt;'Indices PF'!$F$18), 'Indices PF'!$F$15, 'Indices PF'!$G$15)),    IF((O158&lt;='Indices PF'!$D$16),    IF(('Funções Transações'!N158&lt;'Indices PF'!$E$18), 'Indices PF'!$E$16,    IF(('Funções Transações'!N158&lt;'Indices PF'!$F$18), 'Indices PF'!$F$16, 'Indices PF'!$G$16)),     IF((O158&gt;='Indices PF'!$D$17),     IF(('Funções Transações'!N158&lt;'Indices PF'!$E$18), 'Indices PF'!$E$17,     IF(('Funções Transações'!N158&lt;'Indices PF'!$F$18), 'Indices PF'!$F$17, 'Indices PF'!$G$17))))),   IF(M158="EO", IF((O158&lt;='Indices PF'!$D$23),   IF(('Funções Transações'!N158&lt;'Indices PF'!$E$26), 'Indices PF'!$E$23,   IF(('Funções Transações'!N158&lt;'Indices PF'!$F$26), 'Indices PF'!$F$23, 'Indices PF'!$G$23)),    IF((O158&lt;='Indices PF'!$D$24),    IF(('Funções Transações'!N158&lt;'Indices PF'!$E$26), 'Indices PF'!$E$24,    IF(('Funções Transações'!N158&lt;'Indices PF'!$F$26), 'Indices PF'!$F$24, 'Indices PF'!$G$24)),     IF((O158&gt;='Indices PF'!$D$25),     IF(('Funções Transações'!N158&lt;'Indices PF'!$E$26), 'Indices PF'!$E$25,     IF(('Funções Transações'!N158&lt;'Indices PF'!$F$26), 'Indices PF'!$F$25, 'Indices PF'!$G$25)))))))))</f>
        <v/>
      </c>
      <c r="T158" s="228" t="str">
        <f aca="false">IF(OR(ISBLANK(N158),ISBLANK(O158)),"",  IF(M158="EI", IF((O158&lt;='Indices PF'!$D$7),   IF(('Funções Transações'!N158&lt;'Indices PF'!$E$10), N158*'Indices PF'!$J$7,   IF(('Funções Transações'!N158&lt;'Indices PF'!$F$10), N158*'Indices PF'!$K$7, N158*'Indices PF'!$L$7)),    IF((O158&lt;='Indices PF'!$D$8),    IF(('Funções Transações'!N158&lt;'Indices PF'!$E$10), N158*'Indices PF'!$J$8,    IF(('Funções Transações'!N158&lt;'Indices PF'!$F$10), N158*'Indices PF'!$K$8, N158*'Indices PF'!$L$8)),     IF((O158&gt;='Indices PF'!$D$9),     IF(('Funções Transações'!N158&lt;'Indices PF'!$E$10), N158*'Indices PF'!$J$9,     IF(('Funções Transações'!N158&lt;'Indices PF'!$F$10), N158*'Indices PF'!$K$9, N158*'Indices PF'!$L$9))))),   IF(M158="EQ", IF((O158&lt;='Indices PF'!$D$15),   IF(('Funções Transações'!N158&lt;'Indices PF'!$E$18), N158*'Indices PF'!$J$15,   IF(('Funções Transações'!N158&lt;'Indices PF'!$F$18), N158*'Indices PF'!$K$15, N158*'Indices PF'!$L$15)),    IF((O158&lt;='Indices PF'!$D$16),    IF(('Funções Transações'!N158&lt;'Indices PF'!$E$18), N158*'Indices PF'!$J$16,    IF(('Funções Transações'!N158&lt;'Indices PF'!$F$18), N158*'Indices PF'!$K$16, N158*'Indices PF'!$L$16)),     IF((O158&gt;='Indices PF'!$D$17),     IF(('Funções Transações'!N158&lt;'Indices PF'!$E$18), N158*'Indices PF'!$J$17,     IF(('Funções Transações'!N158&lt;'Indices PF'!$F$18), N158*'Indices PF'!$K$17, N158*'Indices PF'!$L$17))))),   IF(M158="EO", IF((O158&lt;='Indices PF'!$D$23),   IF(('Funções Transações'!N158&lt;'Indices PF'!$E$26), N158*'Indices PF'!$J$23,   IF(('Funções Transações'!N158&lt;'Indices PF'!$F$26), N158*'Indices PF'!$K$23, N158*'Indices PF'!$L$23)),    IF((O158&lt;='Indices PF'!$D$24),    IF(('Funções Transações'!N158&lt;'Indices PF'!$E$26), N158*'Indices PF'!$J$24,    IF(('Funções Transações'!N158&lt;'Indices PF'!$F$26), N158*'Indices PF'!$K$24, N158*'Indices PF'!$L$24)),     IF((O158&gt;='Indices PF'!$D$25),     IF(('Funções Transações'!N158&lt;'Indices PF'!$E$26), N158*'Indices PF'!$J$25,     IF(('Funções Transações'!N158&lt;'Indices PF'!$F$26), N158*'Indices PF'!$K$25, N158*'Indices PF'!$L$25)))))))))</f>
        <v/>
      </c>
      <c r="U158" s="229" t="str">
        <f aca="false">IF(OR(ISBLANK(P158),ISBLANK(Q158)),"",  IF((Q158&lt;='Indices PF'!$D$47),   IF(('Funções Transações'!P158&lt;'Indices PF'!$E$50), P158*'Indices PF'!$J$47,   IF(('Funções Transações'!P158&lt;'Indices PF'!$F$50), P158*'Indices PF'!$K$47, P158*'Indices PF'!$L$47)),    IF((Q158&lt;='Indices PF'!$D$48),    IF(('Funções Transações'!P158&lt;'Indices PF'!$E$50), P158*'Indices PF'!$J$48,    IF(('Funções Transações'!P158&lt;'Indices PF'!$F$50), P158*'Indices PF'!$K$48, P158*'Indices PF'!$L$48)),     IF((Q158&gt;='Indices PF'!$D$49),     IF(('Funções Transações'!P158&lt;'Indices PF'!$E$50), P158*'Indices PF'!$J$49,     IF(('Funções Transações'!P158&lt;'Indices PF'!$F$50), P158*'Indices PF'!$K$49, P158*'Indices PF'!$L$49))))))</f>
        <v/>
      </c>
      <c r="V158" s="131"/>
      <c r="W158" s="131"/>
      <c r="X158" s="131"/>
      <c r="Y158" s="121"/>
      <c r="Z158" s="121"/>
      <c r="AA158" s="122"/>
      <c r="AB158" s="255" t="str">
        <f aca="false">IF(ISBLANK(AA158),"",IF(Z158="YES",(AA158*(SUM(T158:U158))/100),""))</f>
        <v/>
      </c>
      <c r="AC158" s="126"/>
      <c r="AD158" s="126"/>
      <c r="AE158" s="126"/>
      <c r="AF158" s="154"/>
      <c r="AG158" s="126"/>
    </row>
    <row r="159" customFormat="false" ht="24.3" hidden="false" customHeight="true" outlineLevel="0" collapsed="false">
      <c r="A159" s="87"/>
      <c r="B159" s="111"/>
      <c r="C159" s="178"/>
      <c r="D159" s="129"/>
      <c r="E159" s="129"/>
      <c r="F159" s="129"/>
      <c r="G159" s="129"/>
      <c r="H159" s="88"/>
      <c r="I159" s="150" t="str">
        <f aca="false">IF(AND(ISTEXT(K159),ISTEXT(L159)),"",SUM(K159:L159)*'Indices PF'!$E$54)</f>
        <v/>
      </c>
      <c r="J159" s="227" t="str">
        <f aca="false">IF(OR(ISBLANK(E159),ISBLANK(F159)),"",  IF(D159="EI", IF((F159&lt;='Indices PF'!$D$7),   IF(('Funções Transações'!E159&lt;'Indices PF'!$E$10), 'Indices PF'!$E$7,   IF(('Funções Transações'!E159&lt;'Indices PF'!$F$10), 'Indices PF'!$F$7, 'Indices PF'!$G$7)),    IF((F159&lt;='Indices PF'!$D$8),    IF(('Funções Transações'!E159&lt;'Indices PF'!$E$10), 'Indices PF'!$E$8,    IF(('Funções Transações'!E159&lt;'Indices PF'!$F$10), 'Indices PF'!$F$8, 'Indices PF'!$G$8)),     IF((F159&gt;='Indices PF'!$D$9),     IF(('Funções Transações'!E159&lt;'Indices PF'!$E$10), 'Indices PF'!$E$9,     IF(('Funções Transações'!E159&lt;'Indices PF'!$F$10), 'Indices PF'!$F$9, 'Indices PF'!$G$9))))),   IF(D159="EQ", IF((F159&lt;='Indices PF'!$D$15),   IF(('Funções Transações'!E159&lt;'Indices PF'!$E$18), 'Indices PF'!$E$15,   IF(('Funções Transações'!E159&lt;'Indices PF'!$F$18), 'Indices PF'!$F$15, 'Indices PF'!$G$15)),    IF((F159&lt;='Indices PF'!$D$16),    IF(('Funções Transações'!E159&lt;'Indices PF'!$E$18), 'Indices PF'!$E$16,    IF(('Funções Transações'!E159&lt;'Indices PF'!$F$18), 'Indices PF'!$F$16, 'Indices PF'!$G$16)),     IF((F159&gt;='Indices PF'!$D$17),     IF(('Funções Transações'!E159&lt;'Indices PF'!$E$18), 'Indices PF'!$E$16,     IF(('Funções Transações'!E159&lt;'Indices PF'!$F$18), 'Indices PF'!$F$16, 'Indices PF'!$G$16))))),   IF(D159="EO", IF((F159&lt;='Indices PF'!$D$23),   IF(('Funções Transações'!E159&lt;'Indices PF'!$E$26), 'Indices PF'!$E$23,   IF(('Funções Transações'!E159&lt;'Indices PF'!$F$26), 'Indices PF'!$F$23, 'Indices PF'!$G$23)),    IF((F159&lt;='Indices PF'!$D$24),    IF(('Funções Transações'!E159&lt;'Indices PF'!$E$26), 'Indices PF'!$E$24,    IF(('Funções Transações'!E159&lt;'Indices PF'!$F$26), 'Indices PF'!$F$24, 'Indices PF'!$G$24)),     IF((F159&gt;='Indices PF'!$D$25),     IF(('Funções Transações'!E159&lt;'Indices PF'!$E$26), 'Indices PF'!$E$25,     IF(('Funções Transações'!E159&lt;'Indices PF'!$F$26), 'Indices PF'!$F$25, 'Indices PF'!$G$25)))))))))</f>
        <v/>
      </c>
      <c r="K159" s="120" t="str">
        <f aca="false">IF(OR(ISBLANK(E159),ISBLANK(F159)),"",  IF(D159="EI", IF((F159&lt;='Indices PF'!$D$7),   IF(('Funções Transações'!E159&lt;'Indices PF'!$E$10), E159*'Indices PF'!$J$7,   IF(('Funções Transações'!E159&lt;'Indices PF'!$F$10), E159*'Indices PF'!$K$7, E159*'Indices PF'!$L$7)),    IF((F159&lt;='Indices PF'!$D$8),    IF(('Funções Transações'!E159&lt;'Indices PF'!$E$10), E159*'Indices PF'!$J$8,    IF(('Funções Transações'!E159&lt;'Indices PF'!$F$10), E159*'Indices PF'!$K$8, E159*'Indices PF'!$L$8)),     IF((F159&gt;='Indices PF'!$D$9),     IF(('Funções Transações'!E159&lt;'Indices PF'!$E$10), E159*'Indices PF'!$J$9,     IF(('Funções Transações'!E159&lt;'Indices PF'!$F$10), E159*'Indices PF'!$K$9, E159*'Indices PF'!$L$9))))),   IF(D159="EQ", IF((F159&lt;='Indices PF'!$D$15),   IF(('Funções Transações'!E159&lt;'Indices PF'!$E$18), E159*'Indices PF'!$J$15,   IF(('Funções Transações'!E159&lt;'Indices PF'!$F$18), E159*'Indices PF'!$K$15, E159*'Indices PF'!$L$15)),    IF((F159&lt;='Indices PF'!$D$16),    IF(('Funções Transações'!E159&lt;'Indices PF'!$E$18), E159*'Indices PF'!$J$16,    IF(('Funções Transações'!E159&lt;'Indices PF'!$F$18), E159*'Indices PF'!$K$16, E159*'Indices PF'!$L$16)),     IF((F159&gt;='Indices PF'!$D$17),     IF(('Funções Transações'!E159&lt;'Indices PF'!$E$18), E159*'Indices PF'!$J$16,     IF(('Funções Transações'!E159&lt;'Indices PF'!$F$18), E159*'Indices PF'!$K$16, E159*'Indices PF'!$L$16))))),   IF(D159="EO", IF((F159&lt;='Indices PF'!$D$23),   IF(('Funções Transações'!E159&lt;'Indices PF'!$E$26), E159*'Indices PF'!$J$23,   IF(('Funções Transações'!E159&lt;'Indices PF'!$F$26), E159*'Indices PF'!$K$23, E159*'Indices PF'!$L$23)),    IF((F159&lt;='Indices PF'!$D$24),    IF(('Funções Transações'!E159&lt;'Indices PF'!$E$26), E159*'Indices PF'!$J$24,    IF(('Funções Transações'!E159&lt;'Indices PF'!$F$26), E159*'Indices PF'!$K$24, E159*'Indices PF'!$L$24)),     IF((F159&gt;='Indices PF'!$D$25),     IF(('Funções Transações'!E159&lt;'Indices PF'!$E$26), E159*'Indices PF'!$J$25,     IF(('Funções Transações'!E159&lt;'Indices PF'!$F$26), E159*'Indices PF'!$K$25, E159*'Indices PF'!$L$25)))))))))</f>
        <v/>
      </c>
      <c r="L159" s="253" t="str">
        <f aca="false">IF(OR(ISBLANK(G159),ISBLANK(H159)),"",  IF((H159&lt;='Indices PF'!$D$47),   IF(('Funções Transações'!G159&lt;'Indices PF'!$E$50), G159*'Indices PF'!$J$47,   IF(('Funções Transações'!G159&lt;'Indices PF'!$F$50), G159*'Indices PF'!$K$47, G159*'Indices PF'!$L$47)),    IF((H159&lt;='Indices PF'!$D$48),    IF(('Funções Transações'!G159&lt;'Indices PF'!$E$50), G159*'Indices PF'!$J$48,    IF(('Funções Transações'!G159&lt;'Indices PF'!$F$50), G159*'Indices PF'!$K$48, G159*'Indices PF'!$L$48)),     IF((H159&gt;='Indices PF'!$D$49),     IF(('Funções Transações'!G159&lt;'Indices PF'!$E$50), G159*'Indices PF'!$J$49,     IF(('Funções Transações'!G159&lt;'Indices PF'!$F$50), G159*'Indices PF'!$K$49, G159*'Indices PF'!$L$49))))))</f>
        <v/>
      </c>
      <c r="M159" s="131"/>
      <c r="N159" s="129"/>
      <c r="O159" s="129"/>
      <c r="P159" s="129"/>
      <c r="Q159" s="88"/>
      <c r="R159" s="150" t="str">
        <f aca="false">IF(AND(ISTEXT(T159),ISTEXT(U159)),"",SUM(T159:U159)*'Indices PF'!$E$54)</f>
        <v/>
      </c>
      <c r="S159" s="227" t="str">
        <f aca="false">IF(OR(ISBLANK(N159),ISBLANK(O159)),"",  IF(M159="EI", IF((O159&lt;='Indices PF'!$D$7),   IF(('Funções Transações'!N159&lt;'Indices PF'!$E$10), 'Indices PF'!$E$7,   IF(('Funções Transações'!N159&lt;'Indices PF'!$F$10), 'Indices PF'!$F$7, 'Indices PF'!$G$7)),    IF((O159&lt;='Indices PF'!$D$8),    IF(('Funções Transações'!N159&lt;'Indices PF'!$E$10), 'Indices PF'!$E$8,    IF(('Funções Transações'!N159&lt;'Indices PF'!$F$10), 'Indices PF'!$F$8, 'Indices PF'!$G$8)),     IF((O159&gt;='Indices PF'!$D$9),     IF(('Funções Transações'!N159&lt;'Indices PF'!$E$10), 'Indices PF'!$E$9,     IF(('Funções Transações'!N159&lt;'Indices PF'!$F$10), 'Indices PF'!$F$9, 'Indices PF'!$G$9))))),   IF(M159="EQ", IF((O159&lt;='Indices PF'!$D$15),   IF(('Funções Transações'!N159&lt;'Indices PF'!$E$18), 'Indices PF'!$E$15,   IF(('Funções Transações'!N159&lt;'Indices PF'!$F$18), 'Indices PF'!$F$15, 'Indices PF'!$G$15)),    IF((O159&lt;='Indices PF'!$D$16),    IF(('Funções Transações'!N159&lt;'Indices PF'!$E$18), 'Indices PF'!$E$16,    IF(('Funções Transações'!N159&lt;'Indices PF'!$F$18), 'Indices PF'!$F$16, 'Indices PF'!$G$16)),     IF((O159&gt;='Indices PF'!$D$17),     IF(('Funções Transações'!N159&lt;'Indices PF'!$E$18), 'Indices PF'!$E$17,     IF(('Funções Transações'!N159&lt;'Indices PF'!$F$18), 'Indices PF'!$F$17, 'Indices PF'!$G$17))))),   IF(M159="EO", IF((O159&lt;='Indices PF'!$D$23),   IF(('Funções Transações'!N159&lt;'Indices PF'!$E$26), 'Indices PF'!$E$23,   IF(('Funções Transações'!N159&lt;'Indices PF'!$F$26), 'Indices PF'!$F$23, 'Indices PF'!$G$23)),    IF((O159&lt;='Indices PF'!$D$24),    IF(('Funções Transações'!N159&lt;'Indices PF'!$E$26), 'Indices PF'!$E$24,    IF(('Funções Transações'!N159&lt;'Indices PF'!$F$26), 'Indices PF'!$F$24, 'Indices PF'!$G$24)),     IF((O159&gt;='Indices PF'!$D$25),     IF(('Funções Transações'!N159&lt;'Indices PF'!$E$26), 'Indices PF'!$E$25,     IF(('Funções Transações'!N159&lt;'Indices PF'!$F$26), 'Indices PF'!$F$25, 'Indices PF'!$G$25)))))))))</f>
        <v/>
      </c>
      <c r="T159" s="228" t="str">
        <f aca="false">IF(OR(ISBLANK(N159),ISBLANK(O159)),"",  IF(M159="EI", IF((O159&lt;='Indices PF'!$D$7),   IF(('Funções Transações'!N159&lt;'Indices PF'!$E$10), N159*'Indices PF'!$J$7,   IF(('Funções Transações'!N159&lt;'Indices PF'!$F$10), N159*'Indices PF'!$K$7, N159*'Indices PF'!$L$7)),    IF((O159&lt;='Indices PF'!$D$8),    IF(('Funções Transações'!N159&lt;'Indices PF'!$E$10), N159*'Indices PF'!$J$8,    IF(('Funções Transações'!N159&lt;'Indices PF'!$F$10), N159*'Indices PF'!$K$8, N159*'Indices PF'!$L$8)),     IF((O159&gt;='Indices PF'!$D$9),     IF(('Funções Transações'!N159&lt;'Indices PF'!$E$10), N159*'Indices PF'!$J$9,     IF(('Funções Transações'!N159&lt;'Indices PF'!$F$10), N159*'Indices PF'!$K$9, N159*'Indices PF'!$L$9))))),   IF(M159="EQ", IF((O159&lt;='Indices PF'!$D$15),   IF(('Funções Transações'!N159&lt;'Indices PF'!$E$18), N159*'Indices PF'!$J$15,   IF(('Funções Transações'!N159&lt;'Indices PF'!$F$18), N159*'Indices PF'!$K$15, N159*'Indices PF'!$L$15)),    IF((O159&lt;='Indices PF'!$D$16),    IF(('Funções Transações'!N159&lt;'Indices PF'!$E$18), N159*'Indices PF'!$J$16,    IF(('Funções Transações'!N159&lt;'Indices PF'!$F$18), N159*'Indices PF'!$K$16, N159*'Indices PF'!$L$16)),     IF((O159&gt;='Indices PF'!$D$17),     IF(('Funções Transações'!N159&lt;'Indices PF'!$E$18), N159*'Indices PF'!$J$17,     IF(('Funções Transações'!N159&lt;'Indices PF'!$F$18), N159*'Indices PF'!$K$17, N159*'Indices PF'!$L$17))))),   IF(M159="EO", IF((O159&lt;='Indices PF'!$D$23),   IF(('Funções Transações'!N159&lt;'Indices PF'!$E$26), N159*'Indices PF'!$J$23,   IF(('Funções Transações'!N159&lt;'Indices PF'!$F$26), N159*'Indices PF'!$K$23, N159*'Indices PF'!$L$23)),    IF((O159&lt;='Indices PF'!$D$24),    IF(('Funções Transações'!N159&lt;'Indices PF'!$E$26), N159*'Indices PF'!$J$24,    IF(('Funções Transações'!N159&lt;'Indices PF'!$F$26), N159*'Indices PF'!$K$24, N159*'Indices PF'!$L$24)),     IF((O159&gt;='Indices PF'!$D$25),     IF(('Funções Transações'!N159&lt;'Indices PF'!$E$26), N159*'Indices PF'!$J$25,     IF(('Funções Transações'!N159&lt;'Indices PF'!$F$26), N159*'Indices PF'!$K$25, N159*'Indices PF'!$L$25)))))))))</f>
        <v/>
      </c>
      <c r="U159" s="229" t="str">
        <f aca="false">IF(OR(ISBLANK(P159),ISBLANK(Q159)),"",  IF((Q159&lt;='Indices PF'!$D$47),   IF(('Funções Transações'!P159&lt;'Indices PF'!$E$50), P159*'Indices PF'!$J$47,   IF(('Funções Transações'!P159&lt;'Indices PF'!$F$50), P159*'Indices PF'!$K$47, P159*'Indices PF'!$L$47)),    IF((Q159&lt;='Indices PF'!$D$48),    IF(('Funções Transações'!P159&lt;'Indices PF'!$E$50), P159*'Indices PF'!$J$48,    IF(('Funções Transações'!P159&lt;'Indices PF'!$F$50), P159*'Indices PF'!$K$48, P159*'Indices PF'!$L$48)),     IF((Q159&gt;='Indices PF'!$D$49),     IF(('Funções Transações'!P159&lt;'Indices PF'!$E$50), P159*'Indices PF'!$J$49,     IF(('Funções Transações'!P159&lt;'Indices PF'!$F$50), P159*'Indices PF'!$K$49, P159*'Indices PF'!$L$49))))))</f>
        <v/>
      </c>
      <c r="V159" s="131"/>
      <c r="W159" s="131"/>
      <c r="X159" s="131"/>
      <c r="Y159" s="121"/>
      <c r="Z159" s="121"/>
      <c r="AA159" s="122"/>
      <c r="AB159" s="255" t="str">
        <f aca="false">IF(ISBLANK(AA159),"",IF(Z159="YES",(AA159*(SUM(T159:U159))/100),""))</f>
        <v/>
      </c>
      <c r="AC159" s="126"/>
      <c r="AD159" s="126"/>
      <c r="AE159" s="126"/>
      <c r="AF159" s="154"/>
      <c r="AG159" s="126"/>
    </row>
    <row r="160" customFormat="false" ht="24.3" hidden="false" customHeight="true" outlineLevel="0" collapsed="false">
      <c r="A160" s="87"/>
      <c r="B160" s="111"/>
      <c r="C160" s="178"/>
      <c r="D160" s="129"/>
      <c r="E160" s="129"/>
      <c r="F160" s="129"/>
      <c r="G160" s="129"/>
      <c r="H160" s="88"/>
      <c r="I160" s="150" t="str">
        <f aca="false">IF(AND(ISTEXT(K160),ISTEXT(L160)),"",SUM(K160:L160)*'Indices PF'!$E$54)</f>
        <v/>
      </c>
      <c r="J160" s="227" t="str">
        <f aca="false">IF(OR(ISBLANK(E160),ISBLANK(F160)),"",  IF(D160="EI", IF((F160&lt;='Indices PF'!$D$7),   IF(('Funções Transações'!E160&lt;'Indices PF'!$E$10), 'Indices PF'!$E$7,   IF(('Funções Transações'!E160&lt;'Indices PF'!$F$10), 'Indices PF'!$F$7, 'Indices PF'!$G$7)),    IF((F160&lt;='Indices PF'!$D$8),    IF(('Funções Transações'!E160&lt;'Indices PF'!$E$10), 'Indices PF'!$E$8,    IF(('Funções Transações'!E160&lt;'Indices PF'!$F$10), 'Indices PF'!$F$8, 'Indices PF'!$G$8)),     IF((F160&gt;='Indices PF'!$D$9),     IF(('Funções Transações'!E160&lt;'Indices PF'!$E$10), 'Indices PF'!$E$9,     IF(('Funções Transações'!E160&lt;'Indices PF'!$F$10), 'Indices PF'!$F$9, 'Indices PF'!$G$9))))),   IF(D160="EQ", IF((F160&lt;='Indices PF'!$D$15),   IF(('Funções Transações'!E160&lt;'Indices PF'!$E$18), 'Indices PF'!$E$15,   IF(('Funções Transações'!E160&lt;'Indices PF'!$F$18), 'Indices PF'!$F$15, 'Indices PF'!$G$15)),    IF((F160&lt;='Indices PF'!$D$16),    IF(('Funções Transações'!E160&lt;'Indices PF'!$E$18), 'Indices PF'!$E$16,    IF(('Funções Transações'!E160&lt;'Indices PF'!$F$18), 'Indices PF'!$F$16, 'Indices PF'!$G$16)),     IF((F160&gt;='Indices PF'!$D$17),     IF(('Funções Transações'!E160&lt;'Indices PF'!$E$18), 'Indices PF'!$E$16,     IF(('Funções Transações'!E160&lt;'Indices PF'!$F$18), 'Indices PF'!$F$16, 'Indices PF'!$G$16))))),   IF(D160="EO", IF((F160&lt;='Indices PF'!$D$23),   IF(('Funções Transações'!E160&lt;'Indices PF'!$E$26), 'Indices PF'!$E$23,   IF(('Funções Transações'!E160&lt;'Indices PF'!$F$26), 'Indices PF'!$F$23, 'Indices PF'!$G$23)),    IF((F160&lt;='Indices PF'!$D$24),    IF(('Funções Transações'!E160&lt;'Indices PF'!$E$26), 'Indices PF'!$E$24,    IF(('Funções Transações'!E160&lt;'Indices PF'!$F$26), 'Indices PF'!$F$24, 'Indices PF'!$G$24)),     IF((F160&gt;='Indices PF'!$D$25),     IF(('Funções Transações'!E160&lt;'Indices PF'!$E$26), 'Indices PF'!$E$25,     IF(('Funções Transações'!E160&lt;'Indices PF'!$F$26), 'Indices PF'!$F$25, 'Indices PF'!$G$25)))))))))</f>
        <v/>
      </c>
      <c r="K160" s="120" t="str">
        <f aca="false">IF(OR(ISBLANK(E160),ISBLANK(F160)),"",  IF(D160="EI", IF((F160&lt;='Indices PF'!$D$7),   IF(('Funções Transações'!E160&lt;'Indices PF'!$E$10), E160*'Indices PF'!$J$7,   IF(('Funções Transações'!E160&lt;'Indices PF'!$F$10), E160*'Indices PF'!$K$7, E160*'Indices PF'!$L$7)),    IF((F160&lt;='Indices PF'!$D$8),    IF(('Funções Transações'!E160&lt;'Indices PF'!$E$10), E160*'Indices PF'!$J$8,    IF(('Funções Transações'!E160&lt;'Indices PF'!$F$10), E160*'Indices PF'!$K$8, E160*'Indices PF'!$L$8)),     IF((F160&gt;='Indices PF'!$D$9),     IF(('Funções Transações'!E160&lt;'Indices PF'!$E$10), E160*'Indices PF'!$J$9,     IF(('Funções Transações'!E160&lt;'Indices PF'!$F$10), E160*'Indices PF'!$K$9, E160*'Indices PF'!$L$9))))),   IF(D160="EQ", IF((F160&lt;='Indices PF'!$D$15),   IF(('Funções Transações'!E160&lt;'Indices PF'!$E$18), E160*'Indices PF'!$J$15,   IF(('Funções Transações'!E160&lt;'Indices PF'!$F$18), E160*'Indices PF'!$K$15, E160*'Indices PF'!$L$15)),    IF((F160&lt;='Indices PF'!$D$16),    IF(('Funções Transações'!E160&lt;'Indices PF'!$E$18), E160*'Indices PF'!$J$16,    IF(('Funções Transações'!E160&lt;'Indices PF'!$F$18), E160*'Indices PF'!$K$16, E160*'Indices PF'!$L$16)),     IF((F160&gt;='Indices PF'!$D$17),     IF(('Funções Transações'!E160&lt;'Indices PF'!$E$18), E160*'Indices PF'!$J$16,     IF(('Funções Transações'!E160&lt;'Indices PF'!$F$18), E160*'Indices PF'!$K$16, E160*'Indices PF'!$L$16))))),   IF(D160="EO", IF((F160&lt;='Indices PF'!$D$23),   IF(('Funções Transações'!E160&lt;'Indices PF'!$E$26), E160*'Indices PF'!$J$23,   IF(('Funções Transações'!E160&lt;'Indices PF'!$F$26), E160*'Indices PF'!$K$23, E160*'Indices PF'!$L$23)),    IF((F160&lt;='Indices PF'!$D$24),    IF(('Funções Transações'!E160&lt;'Indices PF'!$E$26), E160*'Indices PF'!$J$24,    IF(('Funções Transações'!E160&lt;'Indices PF'!$F$26), E160*'Indices PF'!$K$24, E160*'Indices PF'!$L$24)),     IF((F160&gt;='Indices PF'!$D$25),     IF(('Funções Transações'!E160&lt;'Indices PF'!$E$26), E160*'Indices PF'!$J$25,     IF(('Funções Transações'!E160&lt;'Indices PF'!$F$26), E160*'Indices PF'!$K$25, E160*'Indices PF'!$L$25)))))))))</f>
        <v/>
      </c>
      <c r="L160" s="253" t="str">
        <f aca="false">IF(OR(ISBLANK(G160),ISBLANK(H160)),"",  IF((H160&lt;='Indices PF'!$D$47),   IF(('Funções Transações'!G160&lt;'Indices PF'!$E$50), G160*'Indices PF'!$J$47,   IF(('Funções Transações'!G160&lt;'Indices PF'!$F$50), G160*'Indices PF'!$K$47, G160*'Indices PF'!$L$47)),    IF((H160&lt;='Indices PF'!$D$48),    IF(('Funções Transações'!G160&lt;'Indices PF'!$E$50), G160*'Indices PF'!$J$48,    IF(('Funções Transações'!G160&lt;'Indices PF'!$F$50), G160*'Indices PF'!$K$48, G160*'Indices PF'!$L$48)),     IF((H160&gt;='Indices PF'!$D$49),     IF(('Funções Transações'!G160&lt;'Indices PF'!$E$50), G160*'Indices PF'!$J$49,     IF(('Funções Transações'!G160&lt;'Indices PF'!$F$50), G160*'Indices PF'!$K$49, G160*'Indices PF'!$L$49))))))</f>
        <v/>
      </c>
      <c r="M160" s="131"/>
      <c r="N160" s="129"/>
      <c r="O160" s="129"/>
      <c r="P160" s="129"/>
      <c r="Q160" s="88"/>
      <c r="R160" s="150" t="str">
        <f aca="false">IF(AND(ISTEXT(T160),ISTEXT(U160)),"",SUM(T160:U160)*'Indices PF'!$E$54)</f>
        <v/>
      </c>
      <c r="S160" s="227" t="str">
        <f aca="false">IF(OR(ISBLANK(N160),ISBLANK(O160)),"",  IF(M160="EI", IF((O160&lt;='Indices PF'!$D$7),   IF(('Funções Transações'!N160&lt;'Indices PF'!$E$10), 'Indices PF'!$E$7,   IF(('Funções Transações'!N160&lt;'Indices PF'!$F$10), 'Indices PF'!$F$7, 'Indices PF'!$G$7)),    IF((O160&lt;='Indices PF'!$D$8),    IF(('Funções Transações'!N160&lt;'Indices PF'!$E$10), 'Indices PF'!$E$8,    IF(('Funções Transações'!N160&lt;'Indices PF'!$F$10), 'Indices PF'!$F$8, 'Indices PF'!$G$8)),     IF((O160&gt;='Indices PF'!$D$9),     IF(('Funções Transações'!N160&lt;'Indices PF'!$E$10), 'Indices PF'!$E$9,     IF(('Funções Transações'!N160&lt;'Indices PF'!$F$10), 'Indices PF'!$F$9, 'Indices PF'!$G$9))))),   IF(M160="EQ", IF((O160&lt;='Indices PF'!$D$15),   IF(('Funções Transações'!N160&lt;'Indices PF'!$E$18), 'Indices PF'!$E$15,   IF(('Funções Transações'!N160&lt;'Indices PF'!$F$18), 'Indices PF'!$F$15, 'Indices PF'!$G$15)),    IF((O160&lt;='Indices PF'!$D$16),    IF(('Funções Transações'!N160&lt;'Indices PF'!$E$18), 'Indices PF'!$E$16,    IF(('Funções Transações'!N160&lt;'Indices PF'!$F$18), 'Indices PF'!$F$16, 'Indices PF'!$G$16)),     IF((O160&gt;='Indices PF'!$D$17),     IF(('Funções Transações'!N160&lt;'Indices PF'!$E$18), 'Indices PF'!$E$17,     IF(('Funções Transações'!N160&lt;'Indices PF'!$F$18), 'Indices PF'!$F$17, 'Indices PF'!$G$17))))),   IF(M160="EO", IF((O160&lt;='Indices PF'!$D$23),   IF(('Funções Transações'!N160&lt;'Indices PF'!$E$26), 'Indices PF'!$E$23,   IF(('Funções Transações'!N160&lt;'Indices PF'!$F$26), 'Indices PF'!$F$23, 'Indices PF'!$G$23)),    IF((O160&lt;='Indices PF'!$D$24),    IF(('Funções Transações'!N160&lt;'Indices PF'!$E$26), 'Indices PF'!$E$24,    IF(('Funções Transações'!N160&lt;'Indices PF'!$F$26), 'Indices PF'!$F$24, 'Indices PF'!$G$24)),     IF((O160&gt;='Indices PF'!$D$25),     IF(('Funções Transações'!N160&lt;'Indices PF'!$E$26), 'Indices PF'!$E$25,     IF(('Funções Transações'!N160&lt;'Indices PF'!$F$26), 'Indices PF'!$F$25, 'Indices PF'!$G$25)))))))))</f>
        <v/>
      </c>
      <c r="T160" s="228" t="str">
        <f aca="false">IF(OR(ISBLANK(N160),ISBLANK(O160)),"",  IF(M160="EI", IF((O160&lt;='Indices PF'!$D$7),   IF(('Funções Transações'!N160&lt;'Indices PF'!$E$10), N160*'Indices PF'!$J$7,   IF(('Funções Transações'!N160&lt;'Indices PF'!$F$10), N160*'Indices PF'!$K$7, N160*'Indices PF'!$L$7)),    IF((O160&lt;='Indices PF'!$D$8),    IF(('Funções Transações'!N160&lt;'Indices PF'!$E$10), N160*'Indices PF'!$J$8,    IF(('Funções Transações'!N160&lt;'Indices PF'!$F$10), N160*'Indices PF'!$K$8, N160*'Indices PF'!$L$8)),     IF((O160&gt;='Indices PF'!$D$9),     IF(('Funções Transações'!N160&lt;'Indices PF'!$E$10), N160*'Indices PF'!$J$9,     IF(('Funções Transações'!N160&lt;'Indices PF'!$F$10), N160*'Indices PF'!$K$9, N160*'Indices PF'!$L$9))))),   IF(M160="EQ", IF((O160&lt;='Indices PF'!$D$15),   IF(('Funções Transações'!N160&lt;'Indices PF'!$E$18), N160*'Indices PF'!$J$15,   IF(('Funções Transações'!N160&lt;'Indices PF'!$F$18), N160*'Indices PF'!$K$15, N160*'Indices PF'!$L$15)),    IF((O160&lt;='Indices PF'!$D$16),    IF(('Funções Transações'!N160&lt;'Indices PF'!$E$18), N160*'Indices PF'!$J$16,    IF(('Funções Transações'!N160&lt;'Indices PF'!$F$18), N160*'Indices PF'!$K$16, N160*'Indices PF'!$L$16)),     IF((O160&gt;='Indices PF'!$D$17),     IF(('Funções Transações'!N160&lt;'Indices PF'!$E$18), N160*'Indices PF'!$J$17,     IF(('Funções Transações'!N160&lt;'Indices PF'!$F$18), N160*'Indices PF'!$K$17, N160*'Indices PF'!$L$17))))),   IF(M160="EO", IF((O160&lt;='Indices PF'!$D$23),   IF(('Funções Transações'!N160&lt;'Indices PF'!$E$26), N160*'Indices PF'!$J$23,   IF(('Funções Transações'!N160&lt;'Indices PF'!$F$26), N160*'Indices PF'!$K$23, N160*'Indices PF'!$L$23)),    IF((O160&lt;='Indices PF'!$D$24),    IF(('Funções Transações'!N160&lt;'Indices PF'!$E$26), N160*'Indices PF'!$J$24,    IF(('Funções Transações'!N160&lt;'Indices PF'!$F$26), N160*'Indices PF'!$K$24, N160*'Indices PF'!$L$24)),     IF((O160&gt;='Indices PF'!$D$25),     IF(('Funções Transações'!N160&lt;'Indices PF'!$E$26), N160*'Indices PF'!$J$25,     IF(('Funções Transações'!N160&lt;'Indices PF'!$F$26), N160*'Indices PF'!$K$25, N160*'Indices PF'!$L$25)))))))))</f>
        <v/>
      </c>
      <c r="U160" s="229" t="str">
        <f aca="false">IF(OR(ISBLANK(P160),ISBLANK(Q160)),"",  IF((Q160&lt;='Indices PF'!$D$47),   IF(('Funções Transações'!P160&lt;'Indices PF'!$E$50), P160*'Indices PF'!$J$47,   IF(('Funções Transações'!P160&lt;'Indices PF'!$F$50), P160*'Indices PF'!$K$47, P160*'Indices PF'!$L$47)),    IF((Q160&lt;='Indices PF'!$D$48),    IF(('Funções Transações'!P160&lt;'Indices PF'!$E$50), P160*'Indices PF'!$J$48,    IF(('Funções Transações'!P160&lt;'Indices PF'!$F$50), P160*'Indices PF'!$K$48, P160*'Indices PF'!$L$48)),     IF((Q160&gt;='Indices PF'!$D$49),     IF(('Funções Transações'!P160&lt;'Indices PF'!$E$50), P160*'Indices PF'!$J$49,     IF(('Funções Transações'!P160&lt;'Indices PF'!$F$50), P160*'Indices PF'!$K$49, P160*'Indices PF'!$L$49))))))</f>
        <v/>
      </c>
      <c r="V160" s="131"/>
      <c r="W160" s="131"/>
      <c r="X160" s="131"/>
      <c r="Y160" s="121"/>
      <c r="Z160" s="121"/>
      <c r="AA160" s="122"/>
      <c r="AB160" s="255" t="str">
        <f aca="false">IF(ISBLANK(AA160),"",IF(Z160="YES",(AA160*(SUM(T160:U160))/100),""))</f>
        <v/>
      </c>
      <c r="AC160" s="126"/>
      <c r="AD160" s="126"/>
      <c r="AE160" s="126"/>
      <c r="AF160" s="154"/>
      <c r="AG160" s="126"/>
    </row>
    <row r="161" customFormat="false" ht="24.3" hidden="false" customHeight="true" outlineLevel="0" collapsed="false">
      <c r="A161" s="87"/>
      <c r="B161" s="111"/>
      <c r="C161" s="178"/>
      <c r="D161" s="129"/>
      <c r="E161" s="129"/>
      <c r="F161" s="129"/>
      <c r="G161" s="129"/>
      <c r="H161" s="88"/>
      <c r="I161" s="150" t="str">
        <f aca="false">IF(AND(ISTEXT(K161),ISTEXT(L161)),"",SUM(K161:L161)*'Indices PF'!$E$54)</f>
        <v/>
      </c>
      <c r="J161" s="227" t="str">
        <f aca="false">IF(OR(ISBLANK(E161),ISBLANK(F161)),"",  IF(D161="EI", IF((F161&lt;='Indices PF'!$D$7),   IF(('Funções Transações'!E161&lt;'Indices PF'!$E$10), 'Indices PF'!$E$7,   IF(('Funções Transações'!E161&lt;'Indices PF'!$F$10), 'Indices PF'!$F$7, 'Indices PF'!$G$7)),    IF((F161&lt;='Indices PF'!$D$8),    IF(('Funções Transações'!E161&lt;'Indices PF'!$E$10), 'Indices PF'!$E$8,    IF(('Funções Transações'!E161&lt;'Indices PF'!$F$10), 'Indices PF'!$F$8, 'Indices PF'!$G$8)),     IF((F161&gt;='Indices PF'!$D$9),     IF(('Funções Transações'!E161&lt;'Indices PF'!$E$10), 'Indices PF'!$E$9,     IF(('Funções Transações'!E161&lt;'Indices PF'!$F$10), 'Indices PF'!$F$9, 'Indices PF'!$G$9))))),   IF(D161="EQ", IF((F161&lt;='Indices PF'!$D$15),   IF(('Funções Transações'!E161&lt;'Indices PF'!$E$18), 'Indices PF'!$E$15,   IF(('Funções Transações'!E161&lt;'Indices PF'!$F$18), 'Indices PF'!$F$15, 'Indices PF'!$G$15)),    IF((F161&lt;='Indices PF'!$D$16),    IF(('Funções Transações'!E161&lt;'Indices PF'!$E$18), 'Indices PF'!$E$16,    IF(('Funções Transações'!E161&lt;'Indices PF'!$F$18), 'Indices PF'!$F$16, 'Indices PF'!$G$16)),     IF((F161&gt;='Indices PF'!$D$17),     IF(('Funções Transações'!E161&lt;'Indices PF'!$E$18), 'Indices PF'!$E$16,     IF(('Funções Transações'!E161&lt;'Indices PF'!$F$18), 'Indices PF'!$F$16, 'Indices PF'!$G$16))))),   IF(D161="EO", IF((F161&lt;='Indices PF'!$D$23),   IF(('Funções Transações'!E161&lt;'Indices PF'!$E$26), 'Indices PF'!$E$23,   IF(('Funções Transações'!E161&lt;'Indices PF'!$F$26), 'Indices PF'!$F$23, 'Indices PF'!$G$23)),    IF((F161&lt;='Indices PF'!$D$24),    IF(('Funções Transações'!E161&lt;'Indices PF'!$E$26), 'Indices PF'!$E$24,    IF(('Funções Transações'!E161&lt;'Indices PF'!$F$26), 'Indices PF'!$F$24, 'Indices PF'!$G$24)),     IF((F161&gt;='Indices PF'!$D$25),     IF(('Funções Transações'!E161&lt;'Indices PF'!$E$26), 'Indices PF'!$E$25,     IF(('Funções Transações'!E161&lt;'Indices PF'!$F$26), 'Indices PF'!$F$25, 'Indices PF'!$G$25)))))))))</f>
        <v/>
      </c>
      <c r="K161" s="120" t="str">
        <f aca="false">IF(OR(ISBLANK(E161),ISBLANK(F161)),"",  IF(D161="EI", IF((F161&lt;='Indices PF'!$D$7),   IF(('Funções Transações'!E161&lt;'Indices PF'!$E$10), E161*'Indices PF'!$J$7,   IF(('Funções Transações'!E161&lt;'Indices PF'!$F$10), E161*'Indices PF'!$K$7, E161*'Indices PF'!$L$7)),    IF((F161&lt;='Indices PF'!$D$8),    IF(('Funções Transações'!E161&lt;'Indices PF'!$E$10), E161*'Indices PF'!$J$8,    IF(('Funções Transações'!E161&lt;'Indices PF'!$F$10), E161*'Indices PF'!$K$8, E161*'Indices PF'!$L$8)),     IF((F161&gt;='Indices PF'!$D$9),     IF(('Funções Transações'!E161&lt;'Indices PF'!$E$10), E161*'Indices PF'!$J$9,     IF(('Funções Transações'!E161&lt;'Indices PF'!$F$10), E161*'Indices PF'!$K$9, E161*'Indices PF'!$L$9))))),   IF(D161="EQ", IF((F161&lt;='Indices PF'!$D$15),   IF(('Funções Transações'!E161&lt;'Indices PF'!$E$18), E161*'Indices PF'!$J$15,   IF(('Funções Transações'!E161&lt;'Indices PF'!$F$18), E161*'Indices PF'!$K$15, E161*'Indices PF'!$L$15)),    IF((F161&lt;='Indices PF'!$D$16),    IF(('Funções Transações'!E161&lt;'Indices PF'!$E$18), E161*'Indices PF'!$J$16,    IF(('Funções Transações'!E161&lt;'Indices PF'!$F$18), E161*'Indices PF'!$K$16, E161*'Indices PF'!$L$16)),     IF((F161&gt;='Indices PF'!$D$17),     IF(('Funções Transações'!E161&lt;'Indices PF'!$E$18), E161*'Indices PF'!$J$16,     IF(('Funções Transações'!E161&lt;'Indices PF'!$F$18), E161*'Indices PF'!$K$16, E161*'Indices PF'!$L$16))))),   IF(D161="EO", IF((F161&lt;='Indices PF'!$D$23),   IF(('Funções Transações'!E161&lt;'Indices PF'!$E$26), E161*'Indices PF'!$J$23,   IF(('Funções Transações'!E161&lt;'Indices PF'!$F$26), E161*'Indices PF'!$K$23, E161*'Indices PF'!$L$23)),    IF((F161&lt;='Indices PF'!$D$24),    IF(('Funções Transações'!E161&lt;'Indices PF'!$E$26), E161*'Indices PF'!$J$24,    IF(('Funções Transações'!E161&lt;'Indices PF'!$F$26), E161*'Indices PF'!$K$24, E161*'Indices PF'!$L$24)),     IF((F161&gt;='Indices PF'!$D$25),     IF(('Funções Transações'!E161&lt;'Indices PF'!$E$26), E161*'Indices PF'!$J$25,     IF(('Funções Transações'!E161&lt;'Indices PF'!$F$26), E161*'Indices PF'!$K$25, E161*'Indices PF'!$L$25)))))))))</f>
        <v/>
      </c>
      <c r="L161" s="253" t="str">
        <f aca="false">IF(OR(ISBLANK(G161),ISBLANK(H161)),"",  IF((H161&lt;='Indices PF'!$D$47),   IF(('Funções Transações'!G161&lt;'Indices PF'!$E$50), G161*'Indices PF'!$J$47,   IF(('Funções Transações'!G161&lt;'Indices PF'!$F$50), G161*'Indices PF'!$K$47, G161*'Indices PF'!$L$47)),    IF((H161&lt;='Indices PF'!$D$48),    IF(('Funções Transações'!G161&lt;'Indices PF'!$E$50), G161*'Indices PF'!$J$48,    IF(('Funções Transações'!G161&lt;'Indices PF'!$F$50), G161*'Indices PF'!$K$48, G161*'Indices PF'!$L$48)),     IF((H161&gt;='Indices PF'!$D$49),     IF(('Funções Transações'!G161&lt;'Indices PF'!$E$50), G161*'Indices PF'!$J$49,     IF(('Funções Transações'!G161&lt;'Indices PF'!$F$50), G161*'Indices PF'!$K$49, G161*'Indices PF'!$L$49))))))</f>
        <v/>
      </c>
      <c r="M161" s="131"/>
      <c r="N161" s="129"/>
      <c r="O161" s="129"/>
      <c r="P161" s="129"/>
      <c r="Q161" s="88"/>
      <c r="R161" s="150" t="str">
        <f aca="false">IF(AND(ISTEXT(T161),ISTEXT(U161)),"",SUM(T161:U161)*'Indices PF'!$E$54)</f>
        <v/>
      </c>
      <c r="S161" s="227" t="str">
        <f aca="false">IF(OR(ISBLANK(N161),ISBLANK(O161)),"",  IF(M161="EI", IF((O161&lt;='Indices PF'!$D$7),   IF(('Funções Transações'!N161&lt;'Indices PF'!$E$10), 'Indices PF'!$E$7,   IF(('Funções Transações'!N161&lt;'Indices PF'!$F$10), 'Indices PF'!$F$7, 'Indices PF'!$G$7)),    IF((O161&lt;='Indices PF'!$D$8),    IF(('Funções Transações'!N161&lt;'Indices PF'!$E$10), 'Indices PF'!$E$8,    IF(('Funções Transações'!N161&lt;'Indices PF'!$F$10), 'Indices PF'!$F$8, 'Indices PF'!$G$8)),     IF((O161&gt;='Indices PF'!$D$9),     IF(('Funções Transações'!N161&lt;'Indices PF'!$E$10), 'Indices PF'!$E$9,     IF(('Funções Transações'!N161&lt;'Indices PF'!$F$10), 'Indices PF'!$F$9, 'Indices PF'!$G$9))))),   IF(M161="EQ", IF((O161&lt;='Indices PF'!$D$15),   IF(('Funções Transações'!N161&lt;'Indices PF'!$E$18), 'Indices PF'!$E$15,   IF(('Funções Transações'!N161&lt;'Indices PF'!$F$18), 'Indices PF'!$F$15, 'Indices PF'!$G$15)),    IF((O161&lt;='Indices PF'!$D$16),    IF(('Funções Transações'!N161&lt;'Indices PF'!$E$18), 'Indices PF'!$E$16,    IF(('Funções Transações'!N161&lt;'Indices PF'!$F$18), 'Indices PF'!$F$16, 'Indices PF'!$G$16)),     IF((O161&gt;='Indices PF'!$D$17),     IF(('Funções Transações'!N161&lt;'Indices PF'!$E$18), 'Indices PF'!$E$17,     IF(('Funções Transações'!N161&lt;'Indices PF'!$F$18), 'Indices PF'!$F$17, 'Indices PF'!$G$17))))),   IF(M161="EO", IF((O161&lt;='Indices PF'!$D$23),   IF(('Funções Transações'!N161&lt;'Indices PF'!$E$26), 'Indices PF'!$E$23,   IF(('Funções Transações'!N161&lt;'Indices PF'!$F$26), 'Indices PF'!$F$23, 'Indices PF'!$G$23)),    IF((O161&lt;='Indices PF'!$D$24),    IF(('Funções Transações'!N161&lt;'Indices PF'!$E$26), 'Indices PF'!$E$24,    IF(('Funções Transações'!N161&lt;'Indices PF'!$F$26), 'Indices PF'!$F$24, 'Indices PF'!$G$24)),     IF((O161&gt;='Indices PF'!$D$25),     IF(('Funções Transações'!N161&lt;'Indices PF'!$E$26), 'Indices PF'!$E$25,     IF(('Funções Transações'!N161&lt;'Indices PF'!$F$26), 'Indices PF'!$F$25, 'Indices PF'!$G$25)))))))))</f>
        <v/>
      </c>
      <c r="T161" s="228" t="str">
        <f aca="false">IF(OR(ISBLANK(N161),ISBLANK(O161)),"",  IF(M161="EI", IF((O161&lt;='Indices PF'!$D$7),   IF(('Funções Transações'!N161&lt;'Indices PF'!$E$10), N161*'Indices PF'!$J$7,   IF(('Funções Transações'!N161&lt;'Indices PF'!$F$10), N161*'Indices PF'!$K$7, N161*'Indices PF'!$L$7)),    IF((O161&lt;='Indices PF'!$D$8),    IF(('Funções Transações'!N161&lt;'Indices PF'!$E$10), N161*'Indices PF'!$J$8,    IF(('Funções Transações'!N161&lt;'Indices PF'!$F$10), N161*'Indices PF'!$K$8, N161*'Indices PF'!$L$8)),     IF((O161&gt;='Indices PF'!$D$9),     IF(('Funções Transações'!N161&lt;'Indices PF'!$E$10), N161*'Indices PF'!$J$9,     IF(('Funções Transações'!N161&lt;'Indices PF'!$F$10), N161*'Indices PF'!$K$9, N161*'Indices PF'!$L$9))))),   IF(M161="EQ", IF((O161&lt;='Indices PF'!$D$15),   IF(('Funções Transações'!N161&lt;'Indices PF'!$E$18), N161*'Indices PF'!$J$15,   IF(('Funções Transações'!N161&lt;'Indices PF'!$F$18), N161*'Indices PF'!$K$15, N161*'Indices PF'!$L$15)),    IF((O161&lt;='Indices PF'!$D$16),    IF(('Funções Transações'!N161&lt;'Indices PF'!$E$18), N161*'Indices PF'!$J$16,    IF(('Funções Transações'!N161&lt;'Indices PF'!$F$18), N161*'Indices PF'!$K$16, N161*'Indices PF'!$L$16)),     IF((O161&gt;='Indices PF'!$D$17),     IF(('Funções Transações'!N161&lt;'Indices PF'!$E$18), N161*'Indices PF'!$J$17,     IF(('Funções Transações'!N161&lt;'Indices PF'!$F$18), N161*'Indices PF'!$K$17, N161*'Indices PF'!$L$17))))),   IF(M161="EO", IF((O161&lt;='Indices PF'!$D$23),   IF(('Funções Transações'!N161&lt;'Indices PF'!$E$26), N161*'Indices PF'!$J$23,   IF(('Funções Transações'!N161&lt;'Indices PF'!$F$26), N161*'Indices PF'!$K$23, N161*'Indices PF'!$L$23)),    IF((O161&lt;='Indices PF'!$D$24),    IF(('Funções Transações'!N161&lt;'Indices PF'!$E$26), N161*'Indices PF'!$J$24,    IF(('Funções Transações'!N161&lt;'Indices PF'!$F$26), N161*'Indices PF'!$K$24, N161*'Indices PF'!$L$24)),     IF((O161&gt;='Indices PF'!$D$25),     IF(('Funções Transações'!N161&lt;'Indices PF'!$E$26), N161*'Indices PF'!$J$25,     IF(('Funções Transações'!N161&lt;'Indices PF'!$F$26), N161*'Indices PF'!$K$25, N161*'Indices PF'!$L$25)))))))))</f>
        <v/>
      </c>
      <c r="U161" s="229" t="str">
        <f aca="false">IF(OR(ISBLANK(P161),ISBLANK(Q161)),"",  IF((Q161&lt;='Indices PF'!$D$47),   IF(('Funções Transações'!P161&lt;'Indices PF'!$E$50), P161*'Indices PF'!$J$47,   IF(('Funções Transações'!P161&lt;'Indices PF'!$F$50), P161*'Indices PF'!$K$47, P161*'Indices PF'!$L$47)),    IF((Q161&lt;='Indices PF'!$D$48),    IF(('Funções Transações'!P161&lt;'Indices PF'!$E$50), P161*'Indices PF'!$J$48,    IF(('Funções Transações'!P161&lt;'Indices PF'!$F$50), P161*'Indices PF'!$K$48, P161*'Indices PF'!$L$48)),     IF((Q161&gt;='Indices PF'!$D$49),     IF(('Funções Transações'!P161&lt;'Indices PF'!$E$50), P161*'Indices PF'!$J$49,     IF(('Funções Transações'!P161&lt;'Indices PF'!$F$50), P161*'Indices PF'!$K$49, P161*'Indices PF'!$L$49))))))</f>
        <v/>
      </c>
      <c r="V161" s="131"/>
      <c r="W161" s="131"/>
      <c r="X161" s="131"/>
      <c r="Y161" s="121"/>
      <c r="Z161" s="121"/>
      <c r="AA161" s="122"/>
      <c r="AB161" s="255" t="str">
        <f aca="false">IF(ISBLANK(AA161),"",IF(Z161="YES",(AA161*(SUM(T161:U161))/100),""))</f>
        <v/>
      </c>
      <c r="AC161" s="126"/>
      <c r="AD161" s="126"/>
      <c r="AE161" s="126"/>
      <c r="AF161" s="154"/>
      <c r="AG161" s="126"/>
    </row>
    <row r="162" customFormat="false" ht="24.3" hidden="false" customHeight="true" outlineLevel="0" collapsed="false">
      <c r="A162" s="87"/>
      <c r="B162" s="111"/>
      <c r="C162" s="178"/>
      <c r="D162" s="129"/>
      <c r="E162" s="129"/>
      <c r="F162" s="129"/>
      <c r="G162" s="129"/>
      <c r="H162" s="88"/>
      <c r="I162" s="150" t="str">
        <f aca="false">IF(AND(ISTEXT(K162),ISTEXT(L162)),"",SUM(K162:L162)*'Indices PF'!$E$54)</f>
        <v/>
      </c>
      <c r="J162" s="227" t="str">
        <f aca="false">IF(OR(ISBLANK(E162),ISBLANK(F162)),"",  IF(D162="EI", IF((F162&lt;='Indices PF'!$D$7),   IF(('Funções Transações'!E162&lt;'Indices PF'!$E$10), 'Indices PF'!$E$7,   IF(('Funções Transações'!E162&lt;'Indices PF'!$F$10), 'Indices PF'!$F$7, 'Indices PF'!$G$7)),    IF((F162&lt;='Indices PF'!$D$8),    IF(('Funções Transações'!E162&lt;'Indices PF'!$E$10), 'Indices PF'!$E$8,    IF(('Funções Transações'!E162&lt;'Indices PF'!$F$10), 'Indices PF'!$F$8, 'Indices PF'!$G$8)),     IF((F162&gt;='Indices PF'!$D$9),     IF(('Funções Transações'!E162&lt;'Indices PF'!$E$10), 'Indices PF'!$E$9,     IF(('Funções Transações'!E162&lt;'Indices PF'!$F$10), 'Indices PF'!$F$9, 'Indices PF'!$G$9))))),   IF(D162="EQ", IF((F162&lt;='Indices PF'!$D$15),   IF(('Funções Transações'!E162&lt;'Indices PF'!$E$18), 'Indices PF'!$E$15,   IF(('Funções Transações'!E162&lt;'Indices PF'!$F$18), 'Indices PF'!$F$15, 'Indices PF'!$G$15)),    IF((F162&lt;='Indices PF'!$D$16),    IF(('Funções Transações'!E162&lt;'Indices PF'!$E$18), 'Indices PF'!$E$16,    IF(('Funções Transações'!E162&lt;'Indices PF'!$F$18), 'Indices PF'!$F$16, 'Indices PF'!$G$16)),     IF((F162&gt;='Indices PF'!$D$17),     IF(('Funções Transações'!E162&lt;'Indices PF'!$E$18), 'Indices PF'!$E$16,     IF(('Funções Transações'!E162&lt;'Indices PF'!$F$18), 'Indices PF'!$F$16, 'Indices PF'!$G$16))))),   IF(D162="EO", IF((F162&lt;='Indices PF'!$D$23),   IF(('Funções Transações'!E162&lt;'Indices PF'!$E$26), 'Indices PF'!$E$23,   IF(('Funções Transações'!E162&lt;'Indices PF'!$F$26), 'Indices PF'!$F$23, 'Indices PF'!$G$23)),    IF((F162&lt;='Indices PF'!$D$24),    IF(('Funções Transações'!E162&lt;'Indices PF'!$E$26), 'Indices PF'!$E$24,    IF(('Funções Transações'!E162&lt;'Indices PF'!$F$26), 'Indices PF'!$F$24, 'Indices PF'!$G$24)),     IF((F162&gt;='Indices PF'!$D$25),     IF(('Funções Transações'!E162&lt;'Indices PF'!$E$26), 'Indices PF'!$E$25,     IF(('Funções Transações'!E162&lt;'Indices PF'!$F$26), 'Indices PF'!$F$25, 'Indices PF'!$G$25)))))))))</f>
        <v/>
      </c>
      <c r="K162" s="120" t="str">
        <f aca="false">IF(OR(ISBLANK(E162),ISBLANK(F162)),"",  IF(D162="EI", IF((F162&lt;='Indices PF'!$D$7),   IF(('Funções Transações'!E162&lt;'Indices PF'!$E$10), E162*'Indices PF'!$J$7,   IF(('Funções Transações'!E162&lt;'Indices PF'!$F$10), E162*'Indices PF'!$K$7, E162*'Indices PF'!$L$7)),    IF((F162&lt;='Indices PF'!$D$8),    IF(('Funções Transações'!E162&lt;'Indices PF'!$E$10), E162*'Indices PF'!$J$8,    IF(('Funções Transações'!E162&lt;'Indices PF'!$F$10), E162*'Indices PF'!$K$8, E162*'Indices PF'!$L$8)),     IF((F162&gt;='Indices PF'!$D$9),     IF(('Funções Transações'!E162&lt;'Indices PF'!$E$10), E162*'Indices PF'!$J$9,     IF(('Funções Transações'!E162&lt;'Indices PF'!$F$10), E162*'Indices PF'!$K$9, E162*'Indices PF'!$L$9))))),   IF(D162="EQ", IF((F162&lt;='Indices PF'!$D$15),   IF(('Funções Transações'!E162&lt;'Indices PF'!$E$18), E162*'Indices PF'!$J$15,   IF(('Funções Transações'!E162&lt;'Indices PF'!$F$18), E162*'Indices PF'!$K$15, E162*'Indices PF'!$L$15)),    IF((F162&lt;='Indices PF'!$D$16),    IF(('Funções Transações'!E162&lt;'Indices PF'!$E$18), E162*'Indices PF'!$J$16,    IF(('Funções Transações'!E162&lt;'Indices PF'!$F$18), E162*'Indices PF'!$K$16, E162*'Indices PF'!$L$16)),     IF((F162&gt;='Indices PF'!$D$17),     IF(('Funções Transações'!E162&lt;'Indices PF'!$E$18), E162*'Indices PF'!$J$16,     IF(('Funções Transações'!E162&lt;'Indices PF'!$F$18), E162*'Indices PF'!$K$16, E162*'Indices PF'!$L$16))))),   IF(D162="EO", IF((F162&lt;='Indices PF'!$D$23),   IF(('Funções Transações'!E162&lt;'Indices PF'!$E$26), E162*'Indices PF'!$J$23,   IF(('Funções Transações'!E162&lt;'Indices PF'!$F$26), E162*'Indices PF'!$K$23, E162*'Indices PF'!$L$23)),    IF((F162&lt;='Indices PF'!$D$24),    IF(('Funções Transações'!E162&lt;'Indices PF'!$E$26), E162*'Indices PF'!$J$24,    IF(('Funções Transações'!E162&lt;'Indices PF'!$F$26), E162*'Indices PF'!$K$24, E162*'Indices PF'!$L$24)),     IF((F162&gt;='Indices PF'!$D$25),     IF(('Funções Transações'!E162&lt;'Indices PF'!$E$26), E162*'Indices PF'!$J$25,     IF(('Funções Transações'!E162&lt;'Indices PF'!$F$26), E162*'Indices PF'!$K$25, E162*'Indices PF'!$L$25)))))))))</f>
        <v/>
      </c>
      <c r="L162" s="253" t="str">
        <f aca="false">IF(OR(ISBLANK(G162),ISBLANK(H162)),"",  IF((H162&lt;='Indices PF'!$D$47),   IF(('Funções Transações'!G162&lt;'Indices PF'!$E$50), G162*'Indices PF'!$J$47,   IF(('Funções Transações'!G162&lt;'Indices PF'!$F$50), G162*'Indices PF'!$K$47, G162*'Indices PF'!$L$47)),    IF((H162&lt;='Indices PF'!$D$48),    IF(('Funções Transações'!G162&lt;'Indices PF'!$E$50), G162*'Indices PF'!$J$48,    IF(('Funções Transações'!G162&lt;'Indices PF'!$F$50), G162*'Indices PF'!$K$48, G162*'Indices PF'!$L$48)),     IF((H162&gt;='Indices PF'!$D$49),     IF(('Funções Transações'!G162&lt;'Indices PF'!$E$50), G162*'Indices PF'!$J$49,     IF(('Funções Transações'!G162&lt;'Indices PF'!$F$50), G162*'Indices PF'!$K$49, G162*'Indices PF'!$L$49))))))</f>
        <v/>
      </c>
      <c r="M162" s="131"/>
      <c r="N162" s="129"/>
      <c r="O162" s="129"/>
      <c r="P162" s="129"/>
      <c r="Q162" s="88"/>
      <c r="R162" s="150" t="str">
        <f aca="false">IF(AND(ISTEXT(T162),ISTEXT(U162)),"",SUM(T162:U162)*'Indices PF'!$E$54)</f>
        <v/>
      </c>
      <c r="S162" s="227" t="str">
        <f aca="false">IF(OR(ISBLANK(N162),ISBLANK(O162)),"",  IF(M162="EI", IF((O162&lt;='Indices PF'!$D$7),   IF(('Funções Transações'!N162&lt;'Indices PF'!$E$10), 'Indices PF'!$E$7,   IF(('Funções Transações'!N162&lt;'Indices PF'!$F$10), 'Indices PF'!$F$7, 'Indices PF'!$G$7)),    IF((O162&lt;='Indices PF'!$D$8),    IF(('Funções Transações'!N162&lt;'Indices PF'!$E$10), 'Indices PF'!$E$8,    IF(('Funções Transações'!N162&lt;'Indices PF'!$F$10), 'Indices PF'!$F$8, 'Indices PF'!$G$8)),     IF((O162&gt;='Indices PF'!$D$9),     IF(('Funções Transações'!N162&lt;'Indices PF'!$E$10), 'Indices PF'!$E$9,     IF(('Funções Transações'!N162&lt;'Indices PF'!$F$10), 'Indices PF'!$F$9, 'Indices PF'!$G$9))))),   IF(M162="EQ", IF((O162&lt;='Indices PF'!$D$15),   IF(('Funções Transações'!N162&lt;'Indices PF'!$E$18), 'Indices PF'!$E$15,   IF(('Funções Transações'!N162&lt;'Indices PF'!$F$18), 'Indices PF'!$F$15, 'Indices PF'!$G$15)),    IF((O162&lt;='Indices PF'!$D$16),    IF(('Funções Transações'!N162&lt;'Indices PF'!$E$18), 'Indices PF'!$E$16,    IF(('Funções Transações'!N162&lt;'Indices PF'!$F$18), 'Indices PF'!$F$16, 'Indices PF'!$G$16)),     IF((O162&gt;='Indices PF'!$D$17),     IF(('Funções Transações'!N162&lt;'Indices PF'!$E$18), 'Indices PF'!$E$17,     IF(('Funções Transações'!N162&lt;'Indices PF'!$F$18), 'Indices PF'!$F$17, 'Indices PF'!$G$17))))),   IF(M162="EO", IF((O162&lt;='Indices PF'!$D$23),   IF(('Funções Transações'!N162&lt;'Indices PF'!$E$26), 'Indices PF'!$E$23,   IF(('Funções Transações'!N162&lt;'Indices PF'!$F$26), 'Indices PF'!$F$23, 'Indices PF'!$G$23)),    IF((O162&lt;='Indices PF'!$D$24),    IF(('Funções Transações'!N162&lt;'Indices PF'!$E$26), 'Indices PF'!$E$24,    IF(('Funções Transações'!N162&lt;'Indices PF'!$F$26), 'Indices PF'!$F$24, 'Indices PF'!$G$24)),     IF((O162&gt;='Indices PF'!$D$25),     IF(('Funções Transações'!N162&lt;'Indices PF'!$E$26), 'Indices PF'!$E$25,     IF(('Funções Transações'!N162&lt;'Indices PF'!$F$26), 'Indices PF'!$F$25, 'Indices PF'!$G$25)))))))))</f>
        <v/>
      </c>
      <c r="T162" s="228" t="str">
        <f aca="false">IF(OR(ISBLANK(N162),ISBLANK(O162)),"",  IF(M162="EI", IF((O162&lt;='Indices PF'!$D$7),   IF(('Funções Transações'!N162&lt;'Indices PF'!$E$10), N162*'Indices PF'!$J$7,   IF(('Funções Transações'!N162&lt;'Indices PF'!$F$10), N162*'Indices PF'!$K$7, N162*'Indices PF'!$L$7)),    IF((O162&lt;='Indices PF'!$D$8),    IF(('Funções Transações'!N162&lt;'Indices PF'!$E$10), N162*'Indices PF'!$J$8,    IF(('Funções Transações'!N162&lt;'Indices PF'!$F$10), N162*'Indices PF'!$K$8, N162*'Indices PF'!$L$8)),     IF((O162&gt;='Indices PF'!$D$9),     IF(('Funções Transações'!N162&lt;'Indices PF'!$E$10), N162*'Indices PF'!$J$9,     IF(('Funções Transações'!N162&lt;'Indices PF'!$F$10), N162*'Indices PF'!$K$9, N162*'Indices PF'!$L$9))))),   IF(M162="EQ", IF((O162&lt;='Indices PF'!$D$15),   IF(('Funções Transações'!N162&lt;'Indices PF'!$E$18), N162*'Indices PF'!$J$15,   IF(('Funções Transações'!N162&lt;'Indices PF'!$F$18), N162*'Indices PF'!$K$15, N162*'Indices PF'!$L$15)),    IF((O162&lt;='Indices PF'!$D$16),    IF(('Funções Transações'!N162&lt;'Indices PF'!$E$18), N162*'Indices PF'!$J$16,    IF(('Funções Transações'!N162&lt;'Indices PF'!$F$18), N162*'Indices PF'!$K$16, N162*'Indices PF'!$L$16)),     IF((O162&gt;='Indices PF'!$D$17),     IF(('Funções Transações'!N162&lt;'Indices PF'!$E$18), N162*'Indices PF'!$J$17,     IF(('Funções Transações'!N162&lt;'Indices PF'!$F$18), N162*'Indices PF'!$K$17, N162*'Indices PF'!$L$17))))),   IF(M162="EO", IF((O162&lt;='Indices PF'!$D$23),   IF(('Funções Transações'!N162&lt;'Indices PF'!$E$26), N162*'Indices PF'!$J$23,   IF(('Funções Transações'!N162&lt;'Indices PF'!$F$26), N162*'Indices PF'!$K$23, N162*'Indices PF'!$L$23)),    IF((O162&lt;='Indices PF'!$D$24),    IF(('Funções Transações'!N162&lt;'Indices PF'!$E$26), N162*'Indices PF'!$J$24,    IF(('Funções Transações'!N162&lt;'Indices PF'!$F$26), N162*'Indices PF'!$K$24, N162*'Indices PF'!$L$24)),     IF((O162&gt;='Indices PF'!$D$25),     IF(('Funções Transações'!N162&lt;'Indices PF'!$E$26), N162*'Indices PF'!$J$25,     IF(('Funções Transações'!N162&lt;'Indices PF'!$F$26), N162*'Indices PF'!$K$25, N162*'Indices PF'!$L$25)))))))))</f>
        <v/>
      </c>
      <c r="U162" s="229" t="str">
        <f aca="false">IF(OR(ISBLANK(P162),ISBLANK(Q162)),"",  IF((Q162&lt;='Indices PF'!$D$47),   IF(('Funções Transações'!P162&lt;'Indices PF'!$E$50), P162*'Indices PF'!$J$47,   IF(('Funções Transações'!P162&lt;'Indices PF'!$F$50), P162*'Indices PF'!$K$47, P162*'Indices PF'!$L$47)),    IF((Q162&lt;='Indices PF'!$D$48),    IF(('Funções Transações'!P162&lt;'Indices PF'!$E$50), P162*'Indices PF'!$J$48,    IF(('Funções Transações'!P162&lt;'Indices PF'!$F$50), P162*'Indices PF'!$K$48, P162*'Indices PF'!$L$48)),     IF((Q162&gt;='Indices PF'!$D$49),     IF(('Funções Transações'!P162&lt;'Indices PF'!$E$50), P162*'Indices PF'!$J$49,     IF(('Funções Transações'!P162&lt;'Indices PF'!$F$50), P162*'Indices PF'!$K$49, P162*'Indices PF'!$L$49))))))</f>
        <v/>
      </c>
      <c r="V162" s="131"/>
      <c r="W162" s="131"/>
      <c r="X162" s="131"/>
      <c r="Y162" s="121"/>
      <c r="Z162" s="121"/>
      <c r="AA162" s="122"/>
      <c r="AB162" s="255" t="str">
        <f aca="false">IF(ISBLANK(AA162),"",IF(Z162="YES",(AA162*(SUM(T162:U162))/100),""))</f>
        <v/>
      </c>
      <c r="AC162" s="126"/>
      <c r="AD162" s="126"/>
      <c r="AE162" s="126"/>
      <c r="AF162" s="154"/>
      <c r="AG162" s="126"/>
    </row>
    <row r="163" customFormat="false" ht="24.3" hidden="false" customHeight="true" outlineLevel="0" collapsed="false">
      <c r="A163" s="87"/>
      <c r="B163" s="111"/>
      <c r="C163" s="178"/>
      <c r="D163" s="129"/>
      <c r="E163" s="129"/>
      <c r="F163" s="129"/>
      <c r="G163" s="129"/>
      <c r="H163" s="88"/>
      <c r="I163" s="150" t="str">
        <f aca="false">IF(AND(ISTEXT(K163),ISTEXT(L163)),"",SUM(K163:L163)*'Indices PF'!$E$54)</f>
        <v/>
      </c>
      <c r="J163" s="227" t="str">
        <f aca="false">IF(OR(ISBLANK(E163),ISBLANK(F163)),"",  IF(D163="EI", IF((F163&lt;='Indices PF'!$D$7),   IF(('Funções Transações'!E163&lt;'Indices PF'!$E$10), 'Indices PF'!$E$7,   IF(('Funções Transações'!E163&lt;'Indices PF'!$F$10), 'Indices PF'!$F$7, 'Indices PF'!$G$7)),    IF((F163&lt;='Indices PF'!$D$8),    IF(('Funções Transações'!E163&lt;'Indices PF'!$E$10), 'Indices PF'!$E$8,    IF(('Funções Transações'!E163&lt;'Indices PF'!$F$10), 'Indices PF'!$F$8, 'Indices PF'!$G$8)),     IF((F163&gt;='Indices PF'!$D$9),     IF(('Funções Transações'!E163&lt;'Indices PF'!$E$10), 'Indices PF'!$E$9,     IF(('Funções Transações'!E163&lt;'Indices PF'!$F$10), 'Indices PF'!$F$9, 'Indices PF'!$G$9))))),   IF(D163="EQ", IF((F163&lt;='Indices PF'!$D$15),   IF(('Funções Transações'!E163&lt;'Indices PF'!$E$18), 'Indices PF'!$E$15,   IF(('Funções Transações'!E163&lt;'Indices PF'!$F$18), 'Indices PF'!$F$15, 'Indices PF'!$G$15)),    IF((F163&lt;='Indices PF'!$D$16),    IF(('Funções Transações'!E163&lt;'Indices PF'!$E$18), 'Indices PF'!$E$16,    IF(('Funções Transações'!E163&lt;'Indices PF'!$F$18), 'Indices PF'!$F$16, 'Indices PF'!$G$16)),     IF((F163&gt;='Indices PF'!$D$17),     IF(('Funções Transações'!E163&lt;'Indices PF'!$E$18), 'Indices PF'!$E$16,     IF(('Funções Transações'!E163&lt;'Indices PF'!$F$18), 'Indices PF'!$F$16, 'Indices PF'!$G$16))))),   IF(D163="EO", IF((F163&lt;='Indices PF'!$D$23),   IF(('Funções Transações'!E163&lt;'Indices PF'!$E$26), 'Indices PF'!$E$23,   IF(('Funções Transações'!E163&lt;'Indices PF'!$F$26), 'Indices PF'!$F$23, 'Indices PF'!$G$23)),    IF((F163&lt;='Indices PF'!$D$24),    IF(('Funções Transações'!E163&lt;'Indices PF'!$E$26), 'Indices PF'!$E$24,    IF(('Funções Transações'!E163&lt;'Indices PF'!$F$26), 'Indices PF'!$F$24, 'Indices PF'!$G$24)),     IF((F163&gt;='Indices PF'!$D$25),     IF(('Funções Transações'!E163&lt;'Indices PF'!$E$26), 'Indices PF'!$E$25,     IF(('Funções Transações'!E163&lt;'Indices PF'!$F$26), 'Indices PF'!$F$25, 'Indices PF'!$G$25)))))))))</f>
        <v/>
      </c>
      <c r="K163" s="120" t="str">
        <f aca="false">IF(OR(ISBLANK(E163),ISBLANK(F163)),"",  IF(D163="EI", IF((F163&lt;='Indices PF'!$D$7),   IF(('Funções Transações'!E163&lt;'Indices PF'!$E$10), E163*'Indices PF'!$J$7,   IF(('Funções Transações'!E163&lt;'Indices PF'!$F$10), E163*'Indices PF'!$K$7, E163*'Indices PF'!$L$7)),    IF((F163&lt;='Indices PF'!$D$8),    IF(('Funções Transações'!E163&lt;'Indices PF'!$E$10), E163*'Indices PF'!$J$8,    IF(('Funções Transações'!E163&lt;'Indices PF'!$F$10), E163*'Indices PF'!$K$8, E163*'Indices PF'!$L$8)),     IF((F163&gt;='Indices PF'!$D$9),     IF(('Funções Transações'!E163&lt;'Indices PF'!$E$10), E163*'Indices PF'!$J$9,     IF(('Funções Transações'!E163&lt;'Indices PF'!$F$10), E163*'Indices PF'!$K$9, E163*'Indices PF'!$L$9))))),   IF(D163="EQ", IF((F163&lt;='Indices PF'!$D$15),   IF(('Funções Transações'!E163&lt;'Indices PF'!$E$18), E163*'Indices PF'!$J$15,   IF(('Funções Transações'!E163&lt;'Indices PF'!$F$18), E163*'Indices PF'!$K$15, E163*'Indices PF'!$L$15)),    IF((F163&lt;='Indices PF'!$D$16),    IF(('Funções Transações'!E163&lt;'Indices PF'!$E$18), E163*'Indices PF'!$J$16,    IF(('Funções Transações'!E163&lt;'Indices PF'!$F$18), E163*'Indices PF'!$K$16, E163*'Indices PF'!$L$16)),     IF((F163&gt;='Indices PF'!$D$17),     IF(('Funções Transações'!E163&lt;'Indices PF'!$E$18), E163*'Indices PF'!$J$16,     IF(('Funções Transações'!E163&lt;'Indices PF'!$F$18), E163*'Indices PF'!$K$16, E163*'Indices PF'!$L$16))))),   IF(D163="EO", IF((F163&lt;='Indices PF'!$D$23),   IF(('Funções Transações'!E163&lt;'Indices PF'!$E$26), E163*'Indices PF'!$J$23,   IF(('Funções Transações'!E163&lt;'Indices PF'!$F$26), E163*'Indices PF'!$K$23, E163*'Indices PF'!$L$23)),    IF((F163&lt;='Indices PF'!$D$24),    IF(('Funções Transações'!E163&lt;'Indices PF'!$E$26), E163*'Indices PF'!$J$24,    IF(('Funções Transações'!E163&lt;'Indices PF'!$F$26), E163*'Indices PF'!$K$24, E163*'Indices PF'!$L$24)),     IF((F163&gt;='Indices PF'!$D$25),     IF(('Funções Transações'!E163&lt;'Indices PF'!$E$26), E163*'Indices PF'!$J$25,     IF(('Funções Transações'!E163&lt;'Indices PF'!$F$26), E163*'Indices PF'!$K$25, E163*'Indices PF'!$L$25)))))))))</f>
        <v/>
      </c>
      <c r="L163" s="253" t="str">
        <f aca="false">IF(OR(ISBLANK(G163),ISBLANK(H163)),"",  IF((H163&lt;='Indices PF'!$D$47),   IF(('Funções Transações'!G163&lt;'Indices PF'!$E$50), G163*'Indices PF'!$J$47,   IF(('Funções Transações'!G163&lt;'Indices PF'!$F$50), G163*'Indices PF'!$K$47, G163*'Indices PF'!$L$47)),    IF((H163&lt;='Indices PF'!$D$48),    IF(('Funções Transações'!G163&lt;'Indices PF'!$E$50), G163*'Indices PF'!$J$48,    IF(('Funções Transações'!G163&lt;'Indices PF'!$F$50), G163*'Indices PF'!$K$48, G163*'Indices PF'!$L$48)),     IF((H163&gt;='Indices PF'!$D$49),     IF(('Funções Transações'!G163&lt;'Indices PF'!$E$50), G163*'Indices PF'!$J$49,     IF(('Funções Transações'!G163&lt;'Indices PF'!$F$50), G163*'Indices PF'!$K$49, G163*'Indices PF'!$L$49))))))</f>
        <v/>
      </c>
      <c r="M163" s="131"/>
      <c r="N163" s="129"/>
      <c r="O163" s="129"/>
      <c r="P163" s="129"/>
      <c r="Q163" s="88"/>
      <c r="R163" s="150" t="str">
        <f aca="false">IF(AND(ISTEXT(T163),ISTEXT(U163)),"",SUM(T163:U163)*'Indices PF'!$E$54)</f>
        <v/>
      </c>
      <c r="S163" s="227" t="str">
        <f aca="false">IF(OR(ISBLANK(N163),ISBLANK(O163)),"",  IF(M163="EI", IF((O163&lt;='Indices PF'!$D$7),   IF(('Funções Transações'!N163&lt;'Indices PF'!$E$10), 'Indices PF'!$E$7,   IF(('Funções Transações'!N163&lt;'Indices PF'!$F$10), 'Indices PF'!$F$7, 'Indices PF'!$G$7)),    IF((O163&lt;='Indices PF'!$D$8),    IF(('Funções Transações'!N163&lt;'Indices PF'!$E$10), 'Indices PF'!$E$8,    IF(('Funções Transações'!N163&lt;'Indices PF'!$F$10), 'Indices PF'!$F$8, 'Indices PF'!$G$8)),     IF((O163&gt;='Indices PF'!$D$9),     IF(('Funções Transações'!N163&lt;'Indices PF'!$E$10), 'Indices PF'!$E$9,     IF(('Funções Transações'!N163&lt;'Indices PF'!$F$10), 'Indices PF'!$F$9, 'Indices PF'!$G$9))))),   IF(M163="EQ", IF((O163&lt;='Indices PF'!$D$15),   IF(('Funções Transações'!N163&lt;'Indices PF'!$E$18), 'Indices PF'!$E$15,   IF(('Funções Transações'!N163&lt;'Indices PF'!$F$18), 'Indices PF'!$F$15, 'Indices PF'!$G$15)),    IF((O163&lt;='Indices PF'!$D$16),    IF(('Funções Transações'!N163&lt;'Indices PF'!$E$18), 'Indices PF'!$E$16,    IF(('Funções Transações'!N163&lt;'Indices PF'!$F$18), 'Indices PF'!$F$16, 'Indices PF'!$G$16)),     IF((O163&gt;='Indices PF'!$D$17),     IF(('Funções Transações'!N163&lt;'Indices PF'!$E$18), 'Indices PF'!$E$17,     IF(('Funções Transações'!N163&lt;'Indices PF'!$F$18), 'Indices PF'!$F$17, 'Indices PF'!$G$17))))),   IF(M163="EO", IF((O163&lt;='Indices PF'!$D$23),   IF(('Funções Transações'!N163&lt;'Indices PF'!$E$26), 'Indices PF'!$E$23,   IF(('Funções Transações'!N163&lt;'Indices PF'!$F$26), 'Indices PF'!$F$23, 'Indices PF'!$G$23)),    IF((O163&lt;='Indices PF'!$D$24),    IF(('Funções Transações'!N163&lt;'Indices PF'!$E$26), 'Indices PF'!$E$24,    IF(('Funções Transações'!N163&lt;'Indices PF'!$F$26), 'Indices PF'!$F$24, 'Indices PF'!$G$24)),     IF((O163&gt;='Indices PF'!$D$25),     IF(('Funções Transações'!N163&lt;'Indices PF'!$E$26), 'Indices PF'!$E$25,     IF(('Funções Transações'!N163&lt;'Indices PF'!$F$26), 'Indices PF'!$F$25, 'Indices PF'!$G$25)))))))))</f>
        <v/>
      </c>
      <c r="T163" s="228" t="str">
        <f aca="false">IF(OR(ISBLANK(N163),ISBLANK(O163)),"",  IF(M163="EI", IF((O163&lt;='Indices PF'!$D$7),   IF(('Funções Transações'!N163&lt;'Indices PF'!$E$10), N163*'Indices PF'!$J$7,   IF(('Funções Transações'!N163&lt;'Indices PF'!$F$10), N163*'Indices PF'!$K$7, N163*'Indices PF'!$L$7)),    IF((O163&lt;='Indices PF'!$D$8),    IF(('Funções Transações'!N163&lt;'Indices PF'!$E$10), N163*'Indices PF'!$J$8,    IF(('Funções Transações'!N163&lt;'Indices PF'!$F$10), N163*'Indices PF'!$K$8, N163*'Indices PF'!$L$8)),     IF((O163&gt;='Indices PF'!$D$9),     IF(('Funções Transações'!N163&lt;'Indices PF'!$E$10), N163*'Indices PF'!$J$9,     IF(('Funções Transações'!N163&lt;'Indices PF'!$F$10), N163*'Indices PF'!$K$9, N163*'Indices PF'!$L$9))))),   IF(M163="EQ", IF((O163&lt;='Indices PF'!$D$15),   IF(('Funções Transações'!N163&lt;'Indices PF'!$E$18), N163*'Indices PF'!$J$15,   IF(('Funções Transações'!N163&lt;'Indices PF'!$F$18), N163*'Indices PF'!$K$15, N163*'Indices PF'!$L$15)),    IF((O163&lt;='Indices PF'!$D$16),    IF(('Funções Transações'!N163&lt;'Indices PF'!$E$18), N163*'Indices PF'!$J$16,    IF(('Funções Transações'!N163&lt;'Indices PF'!$F$18), N163*'Indices PF'!$K$16, N163*'Indices PF'!$L$16)),     IF((O163&gt;='Indices PF'!$D$17),     IF(('Funções Transações'!N163&lt;'Indices PF'!$E$18), N163*'Indices PF'!$J$17,     IF(('Funções Transações'!N163&lt;'Indices PF'!$F$18), N163*'Indices PF'!$K$17, N163*'Indices PF'!$L$17))))),   IF(M163="EO", IF((O163&lt;='Indices PF'!$D$23),   IF(('Funções Transações'!N163&lt;'Indices PF'!$E$26), N163*'Indices PF'!$J$23,   IF(('Funções Transações'!N163&lt;'Indices PF'!$F$26), N163*'Indices PF'!$K$23, N163*'Indices PF'!$L$23)),    IF((O163&lt;='Indices PF'!$D$24),    IF(('Funções Transações'!N163&lt;'Indices PF'!$E$26), N163*'Indices PF'!$J$24,    IF(('Funções Transações'!N163&lt;'Indices PF'!$F$26), N163*'Indices PF'!$K$24, N163*'Indices PF'!$L$24)),     IF((O163&gt;='Indices PF'!$D$25),     IF(('Funções Transações'!N163&lt;'Indices PF'!$E$26), N163*'Indices PF'!$J$25,     IF(('Funções Transações'!N163&lt;'Indices PF'!$F$26), N163*'Indices PF'!$K$25, N163*'Indices PF'!$L$25)))))))))</f>
        <v/>
      </c>
      <c r="U163" s="229" t="str">
        <f aca="false">IF(OR(ISBLANK(P163),ISBLANK(Q163)),"",  IF((Q163&lt;='Indices PF'!$D$47),   IF(('Funções Transações'!P163&lt;'Indices PF'!$E$50), P163*'Indices PF'!$J$47,   IF(('Funções Transações'!P163&lt;'Indices PF'!$F$50), P163*'Indices PF'!$K$47, P163*'Indices PF'!$L$47)),    IF((Q163&lt;='Indices PF'!$D$48),    IF(('Funções Transações'!P163&lt;'Indices PF'!$E$50), P163*'Indices PF'!$J$48,    IF(('Funções Transações'!P163&lt;'Indices PF'!$F$50), P163*'Indices PF'!$K$48, P163*'Indices PF'!$L$48)),     IF((Q163&gt;='Indices PF'!$D$49),     IF(('Funções Transações'!P163&lt;'Indices PF'!$E$50), P163*'Indices PF'!$J$49,     IF(('Funções Transações'!P163&lt;'Indices PF'!$F$50), P163*'Indices PF'!$K$49, P163*'Indices PF'!$L$49))))))</f>
        <v/>
      </c>
      <c r="V163" s="131"/>
      <c r="W163" s="131"/>
      <c r="X163" s="131"/>
      <c r="Y163" s="121"/>
      <c r="Z163" s="121"/>
      <c r="AA163" s="122"/>
      <c r="AB163" s="255" t="str">
        <f aca="false">IF(ISBLANK(AA163),"",IF(Z163="YES",(AA163*(SUM(T163:U163))/100),""))</f>
        <v/>
      </c>
      <c r="AC163" s="126"/>
      <c r="AD163" s="126"/>
      <c r="AE163" s="126"/>
      <c r="AF163" s="154"/>
      <c r="AG163" s="126"/>
    </row>
    <row r="164" customFormat="false" ht="24.3" hidden="false" customHeight="true" outlineLevel="0" collapsed="false">
      <c r="A164" s="87"/>
      <c r="B164" s="111"/>
      <c r="C164" s="178"/>
      <c r="D164" s="131"/>
      <c r="E164" s="122"/>
      <c r="F164" s="252"/>
      <c r="G164" s="131"/>
      <c r="H164" s="122"/>
      <c r="I164" s="150" t="str">
        <f aca="false">IF(AND(ISTEXT(K164),ISTEXT(L164)),"",SUM(K164:L164)*'Indices PF'!$E$54)</f>
        <v/>
      </c>
      <c r="J164" s="227" t="str">
        <f aca="false">IF(OR(ISBLANK(E164),ISBLANK(F164)),"",  IF(D164="EI", IF((F164&lt;='Indices PF'!$D$7),   IF(('Funções Transações'!E164&lt;'Indices PF'!$E$10), 'Indices PF'!$E$7,   IF(('Funções Transações'!E164&lt;'Indices PF'!$F$10), 'Indices PF'!$F$7, 'Indices PF'!$G$7)),    IF((F164&lt;='Indices PF'!$D$8),    IF(('Funções Transações'!E164&lt;'Indices PF'!$E$10), 'Indices PF'!$E$8,    IF(('Funções Transações'!E164&lt;'Indices PF'!$F$10), 'Indices PF'!$F$8, 'Indices PF'!$G$8)),     IF((F164&gt;='Indices PF'!$D$9),     IF(('Funções Transações'!E164&lt;'Indices PF'!$E$10), 'Indices PF'!$E$9,     IF(('Funções Transações'!E164&lt;'Indices PF'!$F$10), 'Indices PF'!$F$9, 'Indices PF'!$G$9))))),   IF(D164="EQ", IF((F164&lt;='Indices PF'!$D$15),   IF(('Funções Transações'!E164&lt;'Indices PF'!$E$18), 'Indices PF'!$E$15,   IF(('Funções Transações'!E164&lt;'Indices PF'!$F$18), 'Indices PF'!$F$15, 'Indices PF'!$G$15)),    IF((F164&lt;='Indices PF'!$D$16),    IF(('Funções Transações'!E164&lt;'Indices PF'!$E$18), 'Indices PF'!$E$16,    IF(('Funções Transações'!E164&lt;'Indices PF'!$F$18), 'Indices PF'!$F$16, 'Indices PF'!$G$16)),     IF((F164&gt;='Indices PF'!$D$17),     IF(('Funções Transações'!E164&lt;'Indices PF'!$E$18), 'Indices PF'!$E$16,     IF(('Funções Transações'!E164&lt;'Indices PF'!$F$18), 'Indices PF'!$F$16, 'Indices PF'!$G$16))))),   IF(D164="EO", IF((F164&lt;='Indices PF'!$D$23),   IF(('Funções Transações'!E164&lt;'Indices PF'!$E$26), 'Indices PF'!$E$23,   IF(('Funções Transações'!E164&lt;'Indices PF'!$F$26), 'Indices PF'!$F$23, 'Indices PF'!$G$23)),    IF((F164&lt;='Indices PF'!$D$24),    IF(('Funções Transações'!E164&lt;'Indices PF'!$E$26), 'Indices PF'!$E$24,    IF(('Funções Transações'!E164&lt;'Indices PF'!$F$26), 'Indices PF'!$F$24, 'Indices PF'!$G$24)),     IF((F164&gt;='Indices PF'!$D$25),     IF(('Funções Transações'!E164&lt;'Indices PF'!$E$26), 'Indices PF'!$E$25,     IF(('Funções Transações'!E164&lt;'Indices PF'!$F$26), 'Indices PF'!$F$25, 'Indices PF'!$G$25)))))))))</f>
        <v/>
      </c>
      <c r="K164" s="120" t="str">
        <f aca="false">IF(OR(ISBLANK(E164),ISBLANK(F164)),"",  IF(D164="EI", IF((F164&lt;='Indices PF'!$D$7),   IF(('Funções Transações'!E164&lt;'Indices PF'!$E$10), E164*'Indices PF'!$J$7,   IF(('Funções Transações'!E164&lt;'Indices PF'!$F$10), E164*'Indices PF'!$K$7, E164*'Indices PF'!$L$7)),    IF((F164&lt;='Indices PF'!$D$8),    IF(('Funções Transações'!E164&lt;'Indices PF'!$E$10), E164*'Indices PF'!$J$8,    IF(('Funções Transações'!E164&lt;'Indices PF'!$F$10), E164*'Indices PF'!$K$8, E164*'Indices PF'!$L$8)),     IF((F164&gt;='Indices PF'!$D$9),     IF(('Funções Transações'!E164&lt;'Indices PF'!$E$10), E164*'Indices PF'!$J$9,     IF(('Funções Transações'!E164&lt;'Indices PF'!$F$10), E164*'Indices PF'!$K$9, E164*'Indices PF'!$L$9))))),   IF(D164="EQ", IF((F164&lt;='Indices PF'!$D$15),   IF(('Funções Transações'!E164&lt;'Indices PF'!$E$18), E164*'Indices PF'!$J$15,   IF(('Funções Transações'!E164&lt;'Indices PF'!$F$18), E164*'Indices PF'!$K$15, E164*'Indices PF'!$L$15)),    IF((F164&lt;='Indices PF'!$D$16),    IF(('Funções Transações'!E164&lt;'Indices PF'!$E$18), E164*'Indices PF'!$J$16,    IF(('Funções Transações'!E164&lt;'Indices PF'!$F$18), E164*'Indices PF'!$K$16, E164*'Indices PF'!$L$16)),     IF((F164&gt;='Indices PF'!$D$17),     IF(('Funções Transações'!E164&lt;'Indices PF'!$E$18), E164*'Indices PF'!$J$16,     IF(('Funções Transações'!E164&lt;'Indices PF'!$F$18), E164*'Indices PF'!$K$16, E164*'Indices PF'!$L$16))))),   IF(D164="EO", IF((F164&lt;='Indices PF'!$D$23),   IF(('Funções Transações'!E164&lt;'Indices PF'!$E$26), E164*'Indices PF'!$J$23,   IF(('Funções Transações'!E164&lt;'Indices PF'!$F$26), E164*'Indices PF'!$K$23, E164*'Indices PF'!$L$23)),    IF((F164&lt;='Indices PF'!$D$24),    IF(('Funções Transações'!E164&lt;'Indices PF'!$E$26), E164*'Indices PF'!$J$24,    IF(('Funções Transações'!E164&lt;'Indices PF'!$F$26), E164*'Indices PF'!$K$24, E164*'Indices PF'!$L$24)),     IF((F164&gt;='Indices PF'!$D$25),     IF(('Funções Transações'!E164&lt;'Indices PF'!$E$26), E164*'Indices PF'!$J$25,     IF(('Funções Transações'!E164&lt;'Indices PF'!$F$26), E164*'Indices PF'!$K$25, E164*'Indices PF'!$L$25)))))))))</f>
        <v/>
      </c>
      <c r="L164" s="253" t="str">
        <f aca="false">IF(OR(ISBLANK(G164),ISBLANK(H164)),"",  IF((H164&lt;='Indices PF'!$D$47),   IF(('Funções Transações'!G164&lt;'Indices PF'!$E$50), G164*'Indices PF'!$J$47,   IF(('Funções Transações'!G164&lt;'Indices PF'!$F$50), G164*'Indices PF'!$K$47, G164*'Indices PF'!$L$47)),    IF((H164&lt;='Indices PF'!$D$48),    IF(('Funções Transações'!G164&lt;'Indices PF'!$E$50), G164*'Indices PF'!$J$48,    IF(('Funções Transações'!G164&lt;'Indices PF'!$F$50), G164*'Indices PF'!$K$48, G164*'Indices PF'!$L$48)),     IF((H164&gt;='Indices PF'!$D$49),     IF(('Funções Transações'!G164&lt;'Indices PF'!$E$50), G164*'Indices PF'!$J$49,     IF(('Funções Transações'!G164&lt;'Indices PF'!$F$50), G164*'Indices PF'!$K$49, G164*'Indices PF'!$L$49))))))</f>
        <v/>
      </c>
      <c r="M164" s="131"/>
      <c r="N164" s="122"/>
      <c r="O164" s="131"/>
      <c r="P164" s="121"/>
      <c r="Q164" s="122"/>
      <c r="R164" s="150" t="str">
        <f aca="false">IF(AND(ISTEXT(T164),ISTEXT(U164)),"",SUM(T164:U164)*'Indices PF'!$E$54)</f>
        <v/>
      </c>
      <c r="S164" s="227" t="str">
        <f aca="false">IF(OR(ISBLANK(N164),ISBLANK(O164)),"",  IF(M164="EI", IF((O164&lt;='Indices PF'!$D$7),   IF(('Funções Transações'!N164&lt;'Indices PF'!$E$10), 'Indices PF'!$E$7,   IF(('Funções Transações'!N164&lt;'Indices PF'!$F$10), 'Indices PF'!$F$7, 'Indices PF'!$G$7)),    IF((O164&lt;='Indices PF'!$D$8),    IF(('Funções Transações'!N164&lt;'Indices PF'!$E$10), 'Indices PF'!$E$8,    IF(('Funções Transações'!N164&lt;'Indices PF'!$F$10), 'Indices PF'!$F$8, 'Indices PF'!$G$8)),     IF((O164&gt;='Indices PF'!$D$9),     IF(('Funções Transações'!N164&lt;'Indices PF'!$E$10), 'Indices PF'!$E$9,     IF(('Funções Transações'!N164&lt;'Indices PF'!$F$10), 'Indices PF'!$F$9, 'Indices PF'!$G$9))))),   IF(M164="EQ", IF((O164&lt;='Indices PF'!$D$15),   IF(('Funções Transações'!N164&lt;'Indices PF'!$E$18), 'Indices PF'!$E$15,   IF(('Funções Transações'!N164&lt;'Indices PF'!$F$18), 'Indices PF'!$F$15, 'Indices PF'!$G$15)),    IF((O164&lt;='Indices PF'!$D$16),    IF(('Funções Transações'!N164&lt;'Indices PF'!$E$18), 'Indices PF'!$E$16,    IF(('Funções Transações'!N164&lt;'Indices PF'!$F$18), 'Indices PF'!$F$16, 'Indices PF'!$G$16)),     IF((O164&gt;='Indices PF'!$D$17),     IF(('Funções Transações'!N164&lt;'Indices PF'!$E$18), 'Indices PF'!$E$17,     IF(('Funções Transações'!N164&lt;'Indices PF'!$F$18), 'Indices PF'!$F$17, 'Indices PF'!$G$17))))),   IF(M164="EO", IF((O164&lt;='Indices PF'!$D$23),   IF(('Funções Transações'!N164&lt;'Indices PF'!$E$26), 'Indices PF'!$E$23,   IF(('Funções Transações'!N164&lt;'Indices PF'!$F$26), 'Indices PF'!$F$23, 'Indices PF'!$G$23)),    IF((O164&lt;='Indices PF'!$D$24),    IF(('Funções Transações'!N164&lt;'Indices PF'!$E$26), 'Indices PF'!$E$24,    IF(('Funções Transações'!N164&lt;'Indices PF'!$F$26), 'Indices PF'!$F$24, 'Indices PF'!$G$24)),     IF((O164&gt;='Indices PF'!$D$25),     IF(('Funções Transações'!N164&lt;'Indices PF'!$E$26), 'Indices PF'!$E$25,     IF(('Funções Transações'!N164&lt;'Indices PF'!$F$26), 'Indices PF'!$F$25, 'Indices PF'!$G$25)))))))))</f>
        <v/>
      </c>
      <c r="T164" s="228" t="str">
        <f aca="false">IF(OR(ISBLANK(N164),ISBLANK(O164)),"",  IF(M164="EI", IF((O164&lt;='Indices PF'!$D$7),   IF(('Funções Transações'!N164&lt;'Indices PF'!$E$10), N164*'Indices PF'!$J$7,   IF(('Funções Transações'!N164&lt;'Indices PF'!$F$10), N164*'Indices PF'!$K$7, N164*'Indices PF'!$L$7)),    IF((O164&lt;='Indices PF'!$D$8),    IF(('Funções Transações'!N164&lt;'Indices PF'!$E$10), N164*'Indices PF'!$J$8,    IF(('Funções Transações'!N164&lt;'Indices PF'!$F$10), N164*'Indices PF'!$K$8, N164*'Indices PF'!$L$8)),     IF((O164&gt;='Indices PF'!$D$9),     IF(('Funções Transações'!N164&lt;'Indices PF'!$E$10), N164*'Indices PF'!$J$9,     IF(('Funções Transações'!N164&lt;'Indices PF'!$F$10), N164*'Indices PF'!$K$9, N164*'Indices PF'!$L$9))))),   IF(M164="EQ", IF((O164&lt;='Indices PF'!$D$15),   IF(('Funções Transações'!N164&lt;'Indices PF'!$E$18), N164*'Indices PF'!$J$15,   IF(('Funções Transações'!N164&lt;'Indices PF'!$F$18), N164*'Indices PF'!$K$15, N164*'Indices PF'!$L$15)),    IF((O164&lt;='Indices PF'!$D$16),    IF(('Funções Transações'!N164&lt;'Indices PF'!$E$18), N164*'Indices PF'!$J$16,    IF(('Funções Transações'!N164&lt;'Indices PF'!$F$18), N164*'Indices PF'!$K$16, N164*'Indices PF'!$L$16)),     IF((O164&gt;='Indices PF'!$D$17),     IF(('Funções Transações'!N164&lt;'Indices PF'!$E$18), N164*'Indices PF'!$J$17,     IF(('Funções Transações'!N164&lt;'Indices PF'!$F$18), N164*'Indices PF'!$K$17, N164*'Indices PF'!$L$17))))),   IF(M164="EO", IF((O164&lt;='Indices PF'!$D$23),   IF(('Funções Transações'!N164&lt;'Indices PF'!$E$26), N164*'Indices PF'!$J$23,   IF(('Funções Transações'!N164&lt;'Indices PF'!$F$26), N164*'Indices PF'!$K$23, N164*'Indices PF'!$L$23)),    IF((O164&lt;='Indices PF'!$D$24),    IF(('Funções Transações'!N164&lt;'Indices PF'!$E$26), N164*'Indices PF'!$J$24,    IF(('Funções Transações'!N164&lt;'Indices PF'!$F$26), N164*'Indices PF'!$K$24, N164*'Indices PF'!$L$24)),     IF((O164&gt;='Indices PF'!$D$25),     IF(('Funções Transações'!N164&lt;'Indices PF'!$E$26), N164*'Indices PF'!$J$25,     IF(('Funções Transações'!N164&lt;'Indices PF'!$F$26), N164*'Indices PF'!$K$25, N164*'Indices PF'!$L$25)))))))))</f>
        <v/>
      </c>
      <c r="U164" s="229" t="str">
        <f aca="false">IF(OR(ISBLANK(P164),ISBLANK(Q164)),"",  IF((Q164&lt;='Indices PF'!$D$47),   IF(('Funções Transações'!P164&lt;'Indices PF'!$E$50), P164*'Indices PF'!$J$47,   IF(('Funções Transações'!P164&lt;'Indices PF'!$F$50), P164*'Indices PF'!$K$47, P164*'Indices PF'!$L$47)),    IF((Q164&lt;='Indices PF'!$D$48),    IF(('Funções Transações'!P164&lt;'Indices PF'!$E$50), P164*'Indices PF'!$J$48,    IF(('Funções Transações'!P164&lt;'Indices PF'!$F$50), P164*'Indices PF'!$K$48, P164*'Indices PF'!$L$48)),     IF((Q164&gt;='Indices PF'!$D$49),     IF(('Funções Transações'!P164&lt;'Indices PF'!$E$50), P164*'Indices PF'!$J$49,     IF(('Funções Transações'!P164&lt;'Indices PF'!$F$50), P164*'Indices PF'!$K$49, P164*'Indices PF'!$L$49))))))</f>
        <v/>
      </c>
      <c r="V164" s="131"/>
      <c r="W164" s="131"/>
      <c r="X164" s="131"/>
      <c r="Y164" s="121"/>
      <c r="Z164" s="121"/>
      <c r="AA164" s="122"/>
      <c r="AB164" s="255" t="str">
        <f aca="false">IF(ISBLANK(AA164),"",IF(Z164="YES",(AA164*(SUM(T164:U164))/100),""))</f>
        <v/>
      </c>
      <c r="AC164" s="126"/>
      <c r="AD164" s="126"/>
      <c r="AE164" s="126"/>
      <c r="AF164" s="154"/>
      <c r="AG164" s="126"/>
    </row>
    <row r="165" customFormat="false" ht="24.3" hidden="false" customHeight="true" outlineLevel="0" collapsed="false">
      <c r="A165" s="87"/>
      <c r="B165" s="111"/>
      <c r="C165" s="178"/>
      <c r="D165" s="131"/>
      <c r="E165" s="122"/>
      <c r="F165" s="252"/>
      <c r="G165" s="131"/>
      <c r="H165" s="122"/>
      <c r="I165" s="150" t="str">
        <f aca="false">IF(AND(ISTEXT(K165),ISTEXT(L165)),"",SUM(K165:L165)*'Indices PF'!$E$54)</f>
        <v/>
      </c>
      <c r="J165" s="227" t="str">
        <f aca="false">IF(OR(ISBLANK(E165),ISBLANK(F165)),"",  IF(D165="EI", IF((F165&lt;='Indices PF'!$D$7),   IF(('Funções Transações'!E165&lt;'Indices PF'!$E$10), 'Indices PF'!$E$7,   IF(('Funções Transações'!E165&lt;'Indices PF'!$F$10), 'Indices PF'!$F$7, 'Indices PF'!$G$7)),    IF((F165&lt;='Indices PF'!$D$8),    IF(('Funções Transações'!E165&lt;'Indices PF'!$E$10), 'Indices PF'!$E$8,    IF(('Funções Transações'!E165&lt;'Indices PF'!$F$10), 'Indices PF'!$F$8, 'Indices PF'!$G$8)),     IF((F165&gt;='Indices PF'!$D$9),     IF(('Funções Transações'!E165&lt;'Indices PF'!$E$10), 'Indices PF'!$E$9,     IF(('Funções Transações'!E165&lt;'Indices PF'!$F$10), 'Indices PF'!$F$9, 'Indices PF'!$G$9))))),   IF(D165="EQ", IF((F165&lt;='Indices PF'!$D$15),   IF(('Funções Transações'!E165&lt;'Indices PF'!$E$18), 'Indices PF'!$E$15,   IF(('Funções Transações'!E165&lt;'Indices PF'!$F$18), 'Indices PF'!$F$15, 'Indices PF'!$G$15)),    IF((F165&lt;='Indices PF'!$D$16),    IF(('Funções Transações'!E165&lt;'Indices PF'!$E$18), 'Indices PF'!$E$16,    IF(('Funções Transações'!E165&lt;'Indices PF'!$F$18), 'Indices PF'!$F$16, 'Indices PF'!$G$16)),     IF((F165&gt;='Indices PF'!$D$17),     IF(('Funções Transações'!E165&lt;'Indices PF'!$E$18), 'Indices PF'!$E$16,     IF(('Funções Transações'!E165&lt;'Indices PF'!$F$18), 'Indices PF'!$F$16, 'Indices PF'!$G$16))))),   IF(D165="EO", IF((F165&lt;='Indices PF'!$D$23),   IF(('Funções Transações'!E165&lt;'Indices PF'!$E$26), 'Indices PF'!$E$23,   IF(('Funções Transações'!E165&lt;'Indices PF'!$F$26), 'Indices PF'!$F$23, 'Indices PF'!$G$23)),    IF((F165&lt;='Indices PF'!$D$24),    IF(('Funções Transações'!E165&lt;'Indices PF'!$E$26), 'Indices PF'!$E$24,    IF(('Funções Transações'!E165&lt;'Indices PF'!$F$26), 'Indices PF'!$F$24, 'Indices PF'!$G$24)),     IF((F165&gt;='Indices PF'!$D$25),     IF(('Funções Transações'!E165&lt;'Indices PF'!$E$26), 'Indices PF'!$E$25,     IF(('Funções Transações'!E165&lt;'Indices PF'!$F$26), 'Indices PF'!$F$25, 'Indices PF'!$G$25)))))))))</f>
        <v/>
      </c>
      <c r="K165" s="120" t="str">
        <f aca="false">IF(OR(ISBLANK(E165),ISBLANK(F165)),"",  IF(D165="EI", IF((F165&lt;='Indices PF'!$D$7),   IF(('Funções Transações'!E165&lt;'Indices PF'!$E$10), E165*'Indices PF'!$J$7,   IF(('Funções Transações'!E165&lt;'Indices PF'!$F$10), E165*'Indices PF'!$K$7, E165*'Indices PF'!$L$7)),    IF((F165&lt;='Indices PF'!$D$8),    IF(('Funções Transações'!E165&lt;'Indices PF'!$E$10), E165*'Indices PF'!$J$8,    IF(('Funções Transações'!E165&lt;'Indices PF'!$F$10), E165*'Indices PF'!$K$8, E165*'Indices PF'!$L$8)),     IF((F165&gt;='Indices PF'!$D$9),     IF(('Funções Transações'!E165&lt;'Indices PF'!$E$10), E165*'Indices PF'!$J$9,     IF(('Funções Transações'!E165&lt;'Indices PF'!$F$10), E165*'Indices PF'!$K$9, E165*'Indices PF'!$L$9))))),   IF(D165="EQ", IF((F165&lt;='Indices PF'!$D$15),   IF(('Funções Transações'!E165&lt;'Indices PF'!$E$18), E165*'Indices PF'!$J$15,   IF(('Funções Transações'!E165&lt;'Indices PF'!$F$18), E165*'Indices PF'!$K$15, E165*'Indices PF'!$L$15)),    IF((F165&lt;='Indices PF'!$D$16),    IF(('Funções Transações'!E165&lt;'Indices PF'!$E$18), E165*'Indices PF'!$J$16,    IF(('Funções Transações'!E165&lt;'Indices PF'!$F$18), E165*'Indices PF'!$K$16, E165*'Indices PF'!$L$16)),     IF((F165&gt;='Indices PF'!$D$17),     IF(('Funções Transações'!E165&lt;'Indices PF'!$E$18), E165*'Indices PF'!$J$16,     IF(('Funções Transações'!E165&lt;'Indices PF'!$F$18), E165*'Indices PF'!$K$16, E165*'Indices PF'!$L$16))))),   IF(D165="EO", IF((F165&lt;='Indices PF'!$D$23),   IF(('Funções Transações'!E165&lt;'Indices PF'!$E$26), E165*'Indices PF'!$J$23,   IF(('Funções Transações'!E165&lt;'Indices PF'!$F$26), E165*'Indices PF'!$K$23, E165*'Indices PF'!$L$23)),    IF((F165&lt;='Indices PF'!$D$24),    IF(('Funções Transações'!E165&lt;'Indices PF'!$E$26), E165*'Indices PF'!$J$24,    IF(('Funções Transações'!E165&lt;'Indices PF'!$F$26), E165*'Indices PF'!$K$24, E165*'Indices PF'!$L$24)),     IF((F165&gt;='Indices PF'!$D$25),     IF(('Funções Transações'!E165&lt;'Indices PF'!$E$26), E165*'Indices PF'!$J$25,     IF(('Funções Transações'!E165&lt;'Indices PF'!$F$26), E165*'Indices PF'!$K$25, E165*'Indices PF'!$L$25)))))))))</f>
        <v/>
      </c>
      <c r="L165" s="253" t="str">
        <f aca="false">IF(OR(ISBLANK(G165),ISBLANK(H165)),"",  IF((H165&lt;='Indices PF'!$D$47),   IF(('Funções Transações'!G165&lt;'Indices PF'!$E$50), G165*'Indices PF'!$J$47,   IF(('Funções Transações'!G165&lt;'Indices PF'!$F$50), G165*'Indices PF'!$K$47, G165*'Indices PF'!$L$47)),    IF((H165&lt;='Indices PF'!$D$48),    IF(('Funções Transações'!G165&lt;'Indices PF'!$E$50), G165*'Indices PF'!$J$48,    IF(('Funções Transações'!G165&lt;'Indices PF'!$F$50), G165*'Indices PF'!$K$48, G165*'Indices PF'!$L$48)),     IF((H165&gt;='Indices PF'!$D$49),     IF(('Funções Transações'!G165&lt;'Indices PF'!$E$50), G165*'Indices PF'!$J$49,     IF(('Funções Transações'!G165&lt;'Indices PF'!$F$50), G165*'Indices PF'!$K$49, G165*'Indices PF'!$L$49))))))</f>
        <v/>
      </c>
      <c r="M165" s="131"/>
      <c r="N165" s="122"/>
      <c r="O165" s="131"/>
      <c r="P165" s="121"/>
      <c r="Q165" s="122"/>
      <c r="R165" s="150" t="str">
        <f aca="false">IF(AND(ISTEXT(T165),ISTEXT(U165)),"",SUM(T165:U165)*'Indices PF'!$E$54)</f>
        <v/>
      </c>
      <c r="S165" s="227" t="str">
        <f aca="false">IF(OR(ISBLANK(N165),ISBLANK(O165)),"",  IF(M165="EI", IF((O165&lt;='Indices PF'!$D$7),   IF(('Funções Transações'!N165&lt;'Indices PF'!$E$10), 'Indices PF'!$E$7,   IF(('Funções Transações'!N165&lt;'Indices PF'!$F$10), 'Indices PF'!$F$7, 'Indices PF'!$G$7)),    IF((O165&lt;='Indices PF'!$D$8),    IF(('Funções Transações'!N165&lt;'Indices PF'!$E$10), 'Indices PF'!$E$8,    IF(('Funções Transações'!N165&lt;'Indices PF'!$F$10), 'Indices PF'!$F$8, 'Indices PF'!$G$8)),     IF((O165&gt;='Indices PF'!$D$9),     IF(('Funções Transações'!N165&lt;'Indices PF'!$E$10), 'Indices PF'!$E$9,     IF(('Funções Transações'!N165&lt;'Indices PF'!$F$10), 'Indices PF'!$F$9, 'Indices PF'!$G$9))))),   IF(M165="EQ", IF((O165&lt;='Indices PF'!$D$15),   IF(('Funções Transações'!N165&lt;'Indices PF'!$E$18), 'Indices PF'!$E$15,   IF(('Funções Transações'!N165&lt;'Indices PF'!$F$18), 'Indices PF'!$F$15, 'Indices PF'!$G$15)),    IF((O165&lt;='Indices PF'!$D$16),    IF(('Funções Transações'!N165&lt;'Indices PF'!$E$18), 'Indices PF'!$E$16,    IF(('Funções Transações'!N165&lt;'Indices PF'!$F$18), 'Indices PF'!$F$16, 'Indices PF'!$G$16)),     IF((O165&gt;='Indices PF'!$D$17),     IF(('Funções Transações'!N165&lt;'Indices PF'!$E$18), 'Indices PF'!$E$17,     IF(('Funções Transações'!N165&lt;'Indices PF'!$F$18), 'Indices PF'!$F$17, 'Indices PF'!$G$17))))),   IF(M165="EO", IF((O165&lt;='Indices PF'!$D$23),   IF(('Funções Transações'!N165&lt;'Indices PF'!$E$26), 'Indices PF'!$E$23,   IF(('Funções Transações'!N165&lt;'Indices PF'!$F$26), 'Indices PF'!$F$23, 'Indices PF'!$G$23)),    IF((O165&lt;='Indices PF'!$D$24),    IF(('Funções Transações'!N165&lt;'Indices PF'!$E$26), 'Indices PF'!$E$24,    IF(('Funções Transações'!N165&lt;'Indices PF'!$F$26), 'Indices PF'!$F$24, 'Indices PF'!$G$24)),     IF((O165&gt;='Indices PF'!$D$25),     IF(('Funções Transações'!N165&lt;'Indices PF'!$E$26), 'Indices PF'!$E$25,     IF(('Funções Transações'!N165&lt;'Indices PF'!$F$26), 'Indices PF'!$F$25, 'Indices PF'!$G$25)))))))))</f>
        <v/>
      </c>
      <c r="T165" s="228" t="str">
        <f aca="false">IF(OR(ISBLANK(N165),ISBLANK(O165)),"",  IF(M165="EI", IF((O165&lt;='Indices PF'!$D$7),   IF(('Funções Transações'!N165&lt;'Indices PF'!$E$10), N165*'Indices PF'!$J$7,   IF(('Funções Transações'!N165&lt;'Indices PF'!$F$10), N165*'Indices PF'!$K$7, N165*'Indices PF'!$L$7)),    IF((O165&lt;='Indices PF'!$D$8),    IF(('Funções Transações'!N165&lt;'Indices PF'!$E$10), N165*'Indices PF'!$J$8,    IF(('Funções Transações'!N165&lt;'Indices PF'!$F$10), N165*'Indices PF'!$K$8, N165*'Indices PF'!$L$8)),     IF((O165&gt;='Indices PF'!$D$9),     IF(('Funções Transações'!N165&lt;'Indices PF'!$E$10), N165*'Indices PF'!$J$9,     IF(('Funções Transações'!N165&lt;'Indices PF'!$F$10), N165*'Indices PF'!$K$9, N165*'Indices PF'!$L$9))))),   IF(M165="EQ", IF((O165&lt;='Indices PF'!$D$15),   IF(('Funções Transações'!N165&lt;'Indices PF'!$E$18), N165*'Indices PF'!$J$15,   IF(('Funções Transações'!N165&lt;'Indices PF'!$F$18), N165*'Indices PF'!$K$15, N165*'Indices PF'!$L$15)),    IF((O165&lt;='Indices PF'!$D$16),    IF(('Funções Transações'!N165&lt;'Indices PF'!$E$18), N165*'Indices PF'!$J$16,    IF(('Funções Transações'!N165&lt;'Indices PF'!$F$18), N165*'Indices PF'!$K$16, N165*'Indices PF'!$L$16)),     IF((O165&gt;='Indices PF'!$D$17),     IF(('Funções Transações'!N165&lt;'Indices PF'!$E$18), N165*'Indices PF'!$J$17,     IF(('Funções Transações'!N165&lt;'Indices PF'!$F$18), N165*'Indices PF'!$K$17, N165*'Indices PF'!$L$17))))),   IF(M165="EO", IF((O165&lt;='Indices PF'!$D$23),   IF(('Funções Transações'!N165&lt;'Indices PF'!$E$26), N165*'Indices PF'!$J$23,   IF(('Funções Transações'!N165&lt;'Indices PF'!$F$26), N165*'Indices PF'!$K$23, N165*'Indices PF'!$L$23)),    IF((O165&lt;='Indices PF'!$D$24),    IF(('Funções Transações'!N165&lt;'Indices PF'!$E$26), N165*'Indices PF'!$J$24,    IF(('Funções Transações'!N165&lt;'Indices PF'!$F$26), N165*'Indices PF'!$K$24, N165*'Indices PF'!$L$24)),     IF((O165&gt;='Indices PF'!$D$25),     IF(('Funções Transações'!N165&lt;'Indices PF'!$E$26), N165*'Indices PF'!$J$25,     IF(('Funções Transações'!N165&lt;'Indices PF'!$F$26), N165*'Indices PF'!$K$25, N165*'Indices PF'!$L$25)))))))))</f>
        <v/>
      </c>
      <c r="U165" s="229" t="str">
        <f aca="false">IF(OR(ISBLANK(P165),ISBLANK(Q165)),"",  IF((Q165&lt;='Indices PF'!$D$47),   IF(('Funções Transações'!P165&lt;'Indices PF'!$E$50), P165*'Indices PF'!$J$47,   IF(('Funções Transações'!P165&lt;'Indices PF'!$F$50), P165*'Indices PF'!$K$47, P165*'Indices PF'!$L$47)),    IF((Q165&lt;='Indices PF'!$D$48),    IF(('Funções Transações'!P165&lt;'Indices PF'!$E$50), P165*'Indices PF'!$J$48,    IF(('Funções Transações'!P165&lt;'Indices PF'!$F$50), P165*'Indices PF'!$K$48, P165*'Indices PF'!$L$48)),     IF((Q165&gt;='Indices PF'!$D$49),     IF(('Funções Transações'!P165&lt;'Indices PF'!$E$50), P165*'Indices PF'!$J$49,     IF(('Funções Transações'!P165&lt;'Indices PF'!$F$50), P165*'Indices PF'!$K$49, P165*'Indices PF'!$L$49))))))</f>
        <v/>
      </c>
      <c r="V165" s="131"/>
      <c r="W165" s="131"/>
      <c r="X165" s="131"/>
      <c r="Y165" s="121"/>
      <c r="Z165" s="121"/>
      <c r="AA165" s="122"/>
      <c r="AB165" s="255" t="str">
        <f aca="false">IF(ISBLANK(AA165),"",IF(Z165="YES",(AA165*(SUM(T165:U165))/100),""))</f>
        <v/>
      </c>
      <c r="AC165" s="126"/>
      <c r="AD165" s="126"/>
      <c r="AE165" s="126"/>
      <c r="AF165" s="154"/>
      <c r="AG165" s="126"/>
    </row>
    <row r="166" customFormat="false" ht="24.3" hidden="false" customHeight="true" outlineLevel="0" collapsed="false">
      <c r="A166" s="87"/>
      <c r="B166" s="111"/>
      <c r="C166" s="178"/>
      <c r="D166" s="131"/>
      <c r="E166" s="122"/>
      <c r="F166" s="252"/>
      <c r="G166" s="131"/>
      <c r="H166" s="122"/>
      <c r="I166" s="150" t="str">
        <f aca="false">IF(AND(ISTEXT(K166),ISTEXT(L166)),"",SUM(K166:L166)*'Indices PF'!$E$54)</f>
        <v/>
      </c>
      <c r="J166" s="227" t="str">
        <f aca="false">IF(OR(ISBLANK(E166),ISBLANK(F166)),"",  IF(D166="EI", IF((F166&lt;='Indices PF'!$D$7),   IF(('Funções Transações'!E166&lt;'Indices PF'!$E$10), 'Indices PF'!$E$7,   IF(('Funções Transações'!E166&lt;'Indices PF'!$F$10), 'Indices PF'!$F$7, 'Indices PF'!$G$7)),    IF((F166&lt;='Indices PF'!$D$8),    IF(('Funções Transações'!E166&lt;'Indices PF'!$E$10), 'Indices PF'!$E$8,    IF(('Funções Transações'!E166&lt;'Indices PF'!$F$10), 'Indices PF'!$F$8, 'Indices PF'!$G$8)),     IF((F166&gt;='Indices PF'!$D$9),     IF(('Funções Transações'!E166&lt;'Indices PF'!$E$10), 'Indices PF'!$E$9,     IF(('Funções Transações'!E166&lt;'Indices PF'!$F$10), 'Indices PF'!$F$9, 'Indices PF'!$G$9))))),   IF(D166="EQ", IF((F166&lt;='Indices PF'!$D$15),   IF(('Funções Transações'!E166&lt;'Indices PF'!$E$18), 'Indices PF'!$E$15,   IF(('Funções Transações'!E166&lt;'Indices PF'!$F$18), 'Indices PF'!$F$15, 'Indices PF'!$G$15)),    IF((F166&lt;='Indices PF'!$D$16),    IF(('Funções Transações'!E166&lt;'Indices PF'!$E$18), 'Indices PF'!$E$16,    IF(('Funções Transações'!E166&lt;'Indices PF'!$F$18), 'Indices PF'!$F$16, 'Indices PF'!$G$16)),     IF((F166&gt;='Indices PF'!$D$17),     IF(('Funções Transações'!E166&lt;'Indices PF'!$E$18), 'Indices PF'!$E$16,     IF(('Funções Transações'!E166&lt;'Indices PF'!$F$18), 'Indices PF'!$F$16, 'Indices PF'!$G$16))))),   IF(D166="EO", IF((F166&lt;='Indices PF'!$D$23),   IF(('Funções Transações'!E166&lt;'Indices PF'!$E$26), 'Indices PF'!$E$23,   IF(('Funções Transações'!E166&lt;'Indices PF'!$F$26), 'Indices PF'!$F$23, 'Indices PF'!$G$23)),    IF((F166&lt;='Indices PF'!$D$24),    IF(('Funções Transações'!E166&lt;'Indices PF'!$E$26), 'Indices PF'!$E$24,    IF(('Funções Transações'!E166&lt;'Indices PF'!$F$26), 'Indices PF'!$F$24, 'Indices PF'!$G$24)),     IF((F166&gt;='Indices PF'!$D$25),     IF(('Funções Transações'!E166&lt;'Indices PF'!$E$26), 'Indices PF'!$E$25,     IF(('Funções Transações'!E166&lt;'Indices PF'!$F$26), 'Indices PF'!$F$25, 'Indices PF'!$G$25)))))))))</f>
        <v/>
      </c>
      <c r="K166" s="120" t="str">
        <f aca="false">IF(OR(ISBLANK(E166),ISBLANK(F166)),"",  IF(D166="EI", IF((F166&lt;='Indices PF'!$D$7),   IF(('Funções Transações'!E166&lt;'Indices PF'!$E$10), E166*'Indices PF'!$J$7,   IF(('Funções Transações'!E166&lt;'Indices PF'!$F$10), E166*'Indices PF'!$K$7, E166*'Indices PF'!$L$7)),    IF((F166&lt;='Indices PF'!$D$8),    IF(('Funções Transações'!E166&lt;'Indices PF'!$E$10), E166*'Indices PF'!$J$8,    IF(('Funções Transações'!E166&lt;'Indices PF'!$F$10), E166*'Indices PF'!$K$8, E166*'Indices PF'!$L$8)),     IF((F166&gt;='Indices PF'!$D$9),     IF(('Funções Transações'!E166&lt;'Indices PF'!$E$10), E166*'Indices PF'!$J$9,     IF(('Funções Transações'!E166&lt;'Indices PF'!$F$10), E166*'Indices PF'!$K$9, E166*'Indices PF'!$L$9))))),   IF(D166="EQ", IF((F166&lt;='Indices PF'!$D$15),   IF(('Funções Transações'!E166&lt;'Indices PF'!$E$18), E166*'Indices PF'!$J$15,   IF(('Funções Transações'!E166&lt;'Indices PF'!$F$18), E166*'Indices PF'!$K$15, E166*'Indices PF'!$L$15)),    IF((F166&lt;='Indices PF'!$D$16),    IF(('Funções Transações'!E166&lt;'Indices PF'!$E$18), E166*'Indices PF'!$J$16,    IF(('Funções Transações'!E166&lt;'Indices PF'!$F$18), E166*'Indices PF'!$K$16, E166*'Indices PF'!$L$16)),     IF((F166&gt;='Indices PF'!$D$17),     IF(('Funções Transações'!E166&lt;'Indices PF'!$E$18), E166*'Indices PF'!$J$16,     IF(('Funções Transações'!E166&lt;'Indices PF'!$F$18), E166*'Indices PF'!$K$16, E166*'Indices PF'!$L$16))))),   IF(D166="EO", IF((F166&lt;='Indices PF'!$D$23),   IF(('Funções Transações'!E166&lt;'Indices PF'!$E$26), E166*'Indices PF'!$J$23,   IF(('Funções Transações'!E166&lt;'Indices PF'!$F$26), E166*'Indices PF'!$K$23, E166*'Indices PF'!$L$23)),    IF((F166&lt;='Indices PF'!$D$24),    IF(('Funções Transações'!E166&lt;'Indices PF'!$E$26), E166*'Indices PF'!$J$24,    IF(('Funções Transações'!E166&lt;'Indices PF'!$F$26), E166*'Indices PF'!$K$24, E166*'Indices PF'!$L$24)),     IF((F166&gt;='Indices PF'!$D$25),     IF(('Funções Transações'!E166&lt;'Indices PF'!$E$26), E166*'Indices PF'!$J$25,     IF(('Funções Transações'!E166&lt;'Indices PF'!$F$26), E166*'Indices PF'!$K$25, E166*'Indices PF'!$L$25)))))))))</f>
        <v/>
      </c>
      <c r="L166" s="253" t="str">
        <f aca="false">IF(OR(ISBLANK(G166),ISBLANK(H166)),"",  IF((H166&lt;='Indices PF'!$D$47),   IF(('Funções Transações'!G166&lt;'Indices PF'!$E$50), G166*'Indices PF'!$J$47,   IF(('Funções Transações'!G166&lt;'Indices PF'!$F$50), G166*'Indices PF'!$K$47, G166*'Indices PF'!$L$47)),    IF((H166&lt;='Indices PF'!$D$48),    IF(('Funções Transações'!G166&lt;'Indices PF'!$E$50), G166*'Indices PF'!$J$48,    IF(('Funções Transações'!G166&lt;'Indices PF'!$F$50), G166*'Indices PF'!$K$48, G166*'Indices PF'!$L$48)),     IF((H166&gt;='Indices PF'!$D$49),     IF(('Funções Transações'!G166&lt;'Indices PF'!$E$50), G166*'Indices PF'!$J$49,     IF(('Funções Transações'!G166&lt;'Indices PF'!$F$50), G166*'Indices PF'!$K$49, G166*'Indices PF'!$L$49))))))</f>
        <v/>
      </c>
      <c r="M166" s="131"/>
      <c r="N166" s="122"/>
      <c r="O166" s="131"/>
      <c r="P166" s="121"/>
      <c r="Q166" s="122"/>
      <c r="R166" s="150" t="str">
        <f aca="false">IF(AND(ISTEXT(T166),ISTEXT(U166)),"",SUM(T166:U166)*'Indices PF'!$E$54)</f>
        <v/>
      </c>
      <c r="S166" s="227" t="str">
        <f aca="false">IF(OR(ISBLANK(N166),ISBLANK(O166)),"",  IF(M166="EI", IF((O166&lt;='Indices PF'!$D$7),   IF(('Funções Transações'!N166&lt;'Indices PF'!$E$10), 'Indices PF'!$E$7,   IF(('Funções Transações'!N166&lt;'Indices PF'!$F$10), 'Indices PF'!$F$7, 'Indices PF'!$G$7)),    IF((O166&lt;='Indices PF'!$D$8),    IF(('Funções Transações'!N166&lt;'Indices PF'!$E$10), 'Indices PF'!$E$8,    IF(('Funções Transações'!N166&lt;'Indices PF'!$F$10), 'Indices PF'!$F$8, 'Indices PF'!$G$8)),     IF((O166&gt;='Indices PF'!$D$9),     IF(('Funções Transações'!N166&lt;'Indices PF'!$E$10), 'Indices PF'!$E$9,     IF(('Funções Transações'!N166&lt;'Indices PF'!$F$10), 'Indices PF'!$F$9, 'Indices PF'!$G$9))))),   IF(M166="EQ", IF((O166&lt;='Indices PF'!$D$15),   IF(('Funções Transações'!N166&lt;'Indices PF'!$E$18), 'Indices PF'!$E$15,   IF(('Funções Transações'!N166&lt;'Indices PF'!$F$18), 'Indices PF'!$F$15, 'Indices PF'!$G$15)),    IF((O166&lt;='Indices PF'!$D$16),    IF(('Funções Transações'!N166&lt;'Indices PF'!$E$18), 'Indices PF'!$E$16,    IF(('Funções Transações'!N166&lt;'Indices PF'!$F$18), 'Indices PF'!$F$16, 'Indices PF'!$G$16)),     IF((O166&gt;='Indices PF'!$D$17),     IF(('Funções Transações'!N166&lt;'Indices PF'!$E$18), 'Indices PF'!$E$17,     IF(('Funções Transações'!N166&lt;'Indices PF'!$F$18), 'Indices PF'!$F$17, 'Indices PF'!$G$17))))),   IF(M166="EO", IF((O166&lt;='Indices PF'!$D$23),   IF(('Funções Transações'!N166&lt;'Indices PF'!$E$26), 'Indices PF'!$E$23,   IF(('Funções Transações'!N166&lt;'Indices PF'!$F$26), 'Indices PF'!$F$23, 'Indices PF'!$G$23)),    IF((O166&lt;='Indices PF'!$D$24),    IF(('Funções Transações'!N166&lt;'Indices PF'!$E$26), 'Indices PF'!$E$24,    IF(('Funções Transações'!N166&lt;'Indices PF'!$F$26), 'Indices PF'!$F$24, 'Indices PF'!$G$24)),     IF((O166&gt;='Indices PF'!$D$25),     IF(('Funções Transações'!N166&lt;'Indices PF'!$E$26), 'Indices PF'!$E$25,     IF(('Funções Transações'!N166&lt;'Indices PF'!$F$26), 'Indices PF'!$F$25, 'Indices PF'!$G$25)))))))))</f>
        <v/>
      </c>
      <c r="T166" s="228" t="str">
        <f aca="false">IF(OR(ISBLANK(N166),ISBLANK(O166)),"",  IF(M166="EI", IF((O166&lt;='Indices PF'!$D$7),   IF(('Funções Transações'!N166&lt;'Indices PF'!$E$10), N166*'Indices PF'!$J$7,   IF(('Funções Transações'!N166&lt;'Indices PF'!$F$10), N166*'Indices PF'!$K$7, N166*'Indices PF'!$L$7)),    IF((O166&lt;='Indices PF'!$D$8),    IF(('Funções Transações'!N166&lt;'Indices PF'!$E$10), N166*'Indices PF'!$J$8,    IF(('Funções Transações'!N166&lt;'Indices PF'!$F$10), N166*'Indices PF'!$K$8, N166*'Indices PF'!$L$8)),     IF((O166&gt;='Indices PF'!$D$9),     IF(('Funções Transações'!N166&lt;'Indices PF'!$E$10), N166*'Indices PF'!$J$9,     IF(('Funções Transações'!N166&lt;'Indices PF'!$F$10), N166*'Indices PF'!$K$9, N166*'Indices PF'!$L$9))))),   IF(M166="EQ", IF((O166&lt;='Indices PF'!$D$15),   IF(('Funções Transações'!N166&lt;'Indices PF'!$E$18), N166*'Indices PF'!$J$15,   IF(('Funções Transações'!N166&lt;'Indices PF'!$F$18), N166*'Indices PF'!$K$15, N166*'Indices PF'!$L$15)),    IF((O166&lt;='Indices PF'!$D$16),    IF(('Funções Transações'!N166&lt;'Indices PF'!$E$18), N166*'Indices PF'!$J$16,    IF(('Funções Transações'!N166&lt;'Indices PF'!$F$18), N166*'Indices PF'!$K$16, N166*'Indices PF'!$L$16)),     IF((O166&gt;='Indices PF'!$D$17),     IF(('Funções Transações'!N166&lt;'Indices PF'!$E$18), N166*'Indices PF'!$J$17,     IF(('Funções Transações'!N166&lt;'Indices PF'!$F$18), N166*'Indices PF'!$K$17, N166*'Indices PF'!$L$17))))),   IF(M166="EO", IF((O166&lt;='Indices PF'!$D$23),   IF(('Funções Transações'!N166&lt;'Indices PF'!$E$26), N166*'Indices PF'!$J$23,   IF(('Funções Transações'!N166&lt;'Indices PF'!$F$26), N166*'Indices PF'!$K$23, N166*'Indices PF'!$L$23)),    IF((O166&lt;='Indices PF'!$D$24),    IF(('Funções Transações'!N166&lt;'Indices PF'!$E$26), N166*'Indices PF'!$J$24,    IF(('Funções Transações'!N166&lt;'Indices PF'!$F$26), N166*'Indices PF'!$K$24, N166*'Indices PF'!$L$24)),     IF((O166&gt;='Indices PF'!$D$25),     IF(('Funções Transações'!N166&lt;'Indices PF'!$E$26), N166*'Indices PF'!$J$25,     IF(('Funções Transações'!N166&lt;'Indices PF'!$F$26), N166*'Indices PF'!$K$25, N166*'Indices PF'!$L$25)))))))))</f>
        <v/>
      </c>
      <c r="U166" s="229" t="str">
        <f aca="false">IF(OR(ISBLANK(P166),ISBLANK(Q166)),"",  IF((Q166&lt;='Indices PF'!$D$47),   IF(('Funções Transações'!P166&lt;'Indices PF'!$E$50), P166*'Indices PF'!$J$47,   IF(('Funções Transações'!P166&lt;'Indices PF'!$F$50), P166*'Indices PF'!$K$47, P166*'Indices PF'!$L$47)),    IF((Q166&lt;='Indices PF'!$D$48),    IF(('Funções Transações'!P166&lt;'Indices PF'!$E$50), P166*'Indices PF'!$J$48,    IF(('Funções Transações'!P166&lt;'Indices PF'!$F$50), P166*'Indices PF'!$K$48, P166*'Indices PF'!$L$48)),     IF((Q166&gt;='Indices PF'!$D$49),     IF(('Funções Transações'!P166&lt;'Indices PF'!$E$50), P166*'Indices PF'!$J$49,     IF(('Funções Transações'!P166&lt;'Indices PF'!$F$50), P166*'Indices PF'!$K$49, P166*'Indices PF'!$L$49))))))</f>
        <v/>
      </c>
      <c r="V166" s="131"/>
      <c r="W166" s="131"/>
      <c r="X166" s="131"/>
      <c r="Y166" s="121"/>
      <c r="Z166" s="121"/>
      <c r="AA166" s="122"/>
      <c r="AB166" s="255" t="str">
        <f aca="false">IF(ISBLANK(AA166),"",IF(Z166="YES",(AA166*(SUM(T166:U166))/100),""))</f>
        <v/>
      </c>
      <c r="AC166" s="126"/>
      <c r="AD166" s="126"/>
      <c r="AE166" s="126"/>
      <c r="AF166" s="154"/>
      <c r="AG166" s="126"/>
    </row>
    <row r="167" customFormat="false" ht="24.3" hidden="false" customHeight="true" outlineLevel="0" collapsed="false">
      <c r="A167" s="87"/>
      <c r="B167" s="111"/>
      <c r="C167" s="178"/>
      <c r="D167" s="131"/>
      <c r="E167" s="122"/>
      <c r="F167" s="252"/>
      <c r="G167" s="131"/>
      <c r="H167" s="122"/>
      <c r="I167" s="150" t="str">
        <f aca="false">IF(AND(ISTEXT(K167),ISTEXT(L167)),"",SUM(K167:L167)*'Indices PF'!$E$54)</f>
        <v/>
      </c>
      <c r="J167" s="227" t="str">
        <f aca="false">IF(OR(ISBLANK(E167),ISBLANK(F167)),"",  IF(D167="EI", IF((F167&lt;='Indices PF'!$D$7),   IF(('Funções Transações'!E167&lt;'Indices PF'!$E$10), 'Indices PF'!$E$7,   IF(('Funções Transações'!E167&lt;'Indices PF'!$F$10), 'Indices PF'!$F$7, 'Indices PF'!$G$7)),    IF((F167&lt;='Indices PF'!$D$8),    IF(('Funções Transações'!E167&lt;'Indices PF'!$E$10), 'Indices PF'!$E$8,    IF(('Funções Transações'!E167&lt;'Indices PF'!$F$10), 'Indices PF'!$F$8, 'Indices PF'!$G$8)),     IF((F167&gt;='Indices PF'!$D$9),     IF(('Funções Transações'!E167&lt;'Indices PF'!$E$10), 'Indices PF'!$E$9,     IF(('Funções Transações'!E167&lt;'Indices PF'!$F$10), 'Indices PF'!$F$9, 'Indices PF'!$G$9))))),   IF(D167="EQ", IF((F167&lt;='Indices PF'!$D$15),   IF(('Funções Transações'!E167&lt;'Indices PF'!$E$18), 'Indices PF'!$E$15,   IF(('Funções Transações'!E167&lt;'Indices PF'!$F$18), 'Indices PF'!$F$15, 'Indices PF'!$G$15)),    IF((F167&lt;='Indices PF'!$D$16),    IF(('Funções Transações'!E167&lt;'Indices PF'!$E$18), 'Indices PF'!$E$16,    IF(('Funções Transações'!E167&lt;'Indices PF'!$F$18), 'Indices PF'!$F$16, 'Indices PF'!$G$16)),     IF((F167&gt;='Indices PF'!$D$17),     IF(('Funções Transações'!E167&lt;'Indices PF'!$E$18), 'Indices PF'!$E$16,     IF(('Funções Transações'!E167&lt;'Indices PF'!$F$18), 'Indices PF'!$F$16, 'Indices PF'!$G$16))))),   IF(D167="EO", IF((F167&lt;='Indices PF'!$D$23),   IF(('Funções Transações'!E167&lt;'Indices PF'!$E$26), 'Indices PF'!$E$23,   IF(('Funções Transações'!E167&lt;'Indices PF'!$F$26), 'Indices PF'!$F$23, 'Indices PF'!$G$23)),    IF((F167&lt;='Indices PF'!$D$24),    IF(('Funções Transações'!E167&lt;'Indices PF'!$E$26), 'Indices PF'!$E$24,    IF(('Funções Transações'!E167&lt;'Indices PF'!$F$26), 'Indices PF'!$F$24, 'Indices PF'!$G$24)),     IF((F167&gt;='Indices PF'!$D$25),     IF(('Funções Transações'!E167&lt;'Indices PF'!$E$26), 'Indices PF'!$E$25,     IF(('Funções Transações'!E167&lt;'Indices PF'!$F$26), 'Indices PF'!$F$25, 'Indices PF'!$G$25)))))))))</f>
        <v/>
      </c>
      <c r="K167" s="120" t="str">
        <f aca="false">IF(OR(ISBLANK(E167),ISBLANK(F167)),"",  IF(D167="EI", IF((F167&lt;='Indices PF'!$D$7),   IF(('Funções Transações'!E167&lt;'Indices PF'!$E$10), E167*'Indices PF'!$J$7,   IF(('Funções Transações'!E167&lt;'Indices PF'!$F$10), E167*'Indices PF'!$K$7, E167*'Indices PF'!$L$7)),    IF((F167&lt;='Indices PF'!$D$8),    IF(('Funções Transações'!E167&lt;'Indices PF'!$E$10), E167*'Indices PF'!$J$8,    IF(('Funções Transações'!E167&lt;'Indices PF'!$F$10), E167*'Indices PF'!$K$8, E167*'Indices PF'!$L$8)),     IF((F167&gt;='Indices PF'!$D$9),     IF(('Funções Transações'!E167&lt;'Indices PF'!$E$10), E167*'Indices PF'!$J$9,     IF(('Funções Transações'!E167&lt;'Indices PF'!$F$10), E167*'Indices PF'!$K$9, E167*'Indices PF'!$L$9))))),   IF(D167="EQ", IF((F167&lt;='Indices PF'!$D$15),   IF(('Funções Transações'!E167&lt;'Indices PF'!$E$18), E167*'Indices PF'!$J$15,   IF(('Funções Transações'!E167&lt;'Indices PF'!$F$18), E167*'Indices PF'!$K$15, E167*'Indices PF'!$L$15)),    IF((F167&lt;='Indices PF'!$D$16),    IF(('Funções Transações'!E167&lt;'Indices PF'!$E$18), E167*'Indices PF'!$J$16,    IF(('Funções Transações'!E167&lt;'Indices PF'!$F$18), E167*'Indices PF'!$K$16, E167*'Indices PF'!$L$16)),     IF((F167&gt;='Indices PF'!$D$17),     IF(('Funções Transações'!E167&lt;'Indices PF'!$E$18), E167*'Indices PF'!$J$16,     IF(('Funções Transações'!E167&lt;'Indices PF'!$F$18), E167*'Indices PF'!$K$16, E167*'Indices PF'!$L$16))))),   IF(D167="EO", IF((F167&lt;='Indices PF'!$D$23),   IF(('Funções Transações'!E167&lt;'Indices PF'!$E$26), E167*'Indices PF'!$J$23,   IF(('Funções Transações'!E167&lt;'Indices PF'!$F$26), E167*'Indices PF'!$K$23, E167*'Indices PF'!$L$23)),    IF((F167&lt;='Indices PF'!$D$24),    IF(('Funções Transações'!E167&lt;'Indices PF'!$E$26), E167*'Indices PF'!$J$24,    IF(('Funções Transações'!E167&lt;'Indices PF'!$F$26), E167*'Indices PF'!$K$24, E167*'Indices PF'!$L$24)),     IF((F167&gt;='Indices PF'!$D$25),     IF(('Funções Transações'!E167&lt;'Indices PF'!$E$26), E167*'Indices PF'!$J$25,     IF(('Funções Transações'!E167&lt;'Indices PF'!$F$26), E167*'Indices PF'!$K$25, E167*'Indices PF'!$L$25)))))))))</f>
        <v/>
      </c>
      <c r="L167" s="253" t="str">
        <f aca="false">IF(OR(ISBLANK(G167),ISBLANK(H167)),"",  IF((H167&lt;='Indices PF'!$D$47),   IF(('Funções Transações'!G167&lt;'Indices PF'!$E$50), G167*'Indices PF'!$J$47,   IF(('Funções Transações'!G167&lt;'Indices PF'!$F$50), G167*'Indices PF'!$K$47, G167*'Indices PF'!$L$47)),    IF((H167&lt;='Indices PF'!$D$48),    IF(('Funções Transações'!G167&lt;'Indices PF'!$E$50), G167*'Indices PF'!$J$48,    IF(('Funções Transações'!G167&lt;'Indices PF'!$F$50), G167*'Indices PF'!$K$48, G167*'Indices PF'!$L$48)),     IF((H167&gt;='Indices PF'!$D$49),     IF(('Funções Transações'!G167&lt;'Indices PF'!$E$50), G167*'Indices PF'!$J$49,     IF(('Funções Transações'!G167&lt;'Indices PF'!$F$50), G167*'Indices PF'!$K$49, G167*'Indices PF'!$L$49))))))</f>
        <v/>
      </c>
      <c r="M167" s="131"/>
      <c r="N167" s="122"/>
      <c r="O167" s="131"/>
      <c r="P167" s="121"/>
      <c r="Q167" s="122"/>
      <c r="R167" s="150" t="str">
        <f aca="false">IF(AND(ISTEXT(T167),ISTEXT(U167)),"",SUM(T167:U167)*'Indices PF'!$E$54)</f>
        <v/>
      </c>
      <c r="S167" s="227" t="str">
        <f aca="false">IF(OR(ISBLANK(N167),ISBLANK(O167)),"",  IF(M167="EI", IF((O167&lt;='Indices PF'!$D$7),   IF(('Funções Transações'!N167&lt;'Indices PF'!$E$10), 'Indices PF'!$E$7,   IF(('Funções Transações'!N167&lt;'Indices PF'!$F$10), 'Indices PF'!$F$7, 'Indices PF'!$G$7)),    IF((O167&lt;='Indices PF'!$D$8),    IF(('Funções Transações'!N167&lt;'Indices PF'!$E$10), 'Indices PF'!$E$8,    IF(('Funções Transações'!N167&lt;'Indices PF'!$F$10), 'Indices PF'!$F$8, 'Indices PF'!$G$8)),     IF((O167&gt;='Indices PF'!$D$9),     IF(('Funções Transações'!N167&lt;'Indices PF'!$E$10), 'Indices PF'!$E$9,     IF(('Funções Transações'!N167&lt;'Indices PF'!$F$10), 'Indices PF'!$F$9, 'Indices PF'!$G$9))))),   IF(M167="EQ", IF((O167&lt;='Indices PF'!$D$15),   IF(('Funções Transações'!N167&lt;'Indices PF'!$E$18), 'Indices PF'!$E$15,   IF(('Funções Transações'!N167&lt;'Indices PF'!$F$18), 'Indices PF'!$F$15, 'Indices PF'!$G$15)),    IF((O167&lt;='Indices PF'!$D$16),    IF(('Funções Transações'!N167&lt;'Indices PF'!$E$18), 'Indices PF'!$E$16,    IF(('Funções Transações'!N167&lt;'Indices PF'!$F$18), 'Indices PF'!$F$16, 'Indices PF'!$G$16)),     IF((O167&gt;='Indices PF'!$D$17),     IF(('Funções Transações'!N167&lt;'Indices PF'!$E$18), 'Indices PF'!$E$17,     IF(('Funções Transações'!N167&lt;'Indices PF'!$F$18), 'Indices PF'!$F$17, 'Indices PF'!$G$17))))),   IF(M167="EO", IF((O167&lt;='Indices PF'!$D$23),   IF(('Funções Transações'!N167&lt;'Indices PF'!$E$26), 'Indices PF'!$E$23,   IF(('Funções Transações'!N167&lt;'Indices PF'!$F$26), 'Indices PF'!$F$23, 'Indices PF'!$G$23)),    IF((O167&lt;='Indices PF'!$D$24),    IF(('Funções Transações'!N167&lt;'Indices PF'!$E$26), 'Indices PF'!$E$24,    IF(('Funções Transações'!N167&lt;'Indices PF'!$F$26), 'Indices PF'!$F$24, 'Indices PF'!$G$24)),     IF((O167&gt;='Indices PF'!$D$25),     IF(('Funções Transações'!N167&lt;'Indices PF'!$E$26), 'Indices PF'!$E$25,     IF(('Funções Transações'!N167&lt;'Indices PF'!$F$26), 'Indices PF'!$F$25, 'Indices PF'!$G$25)))))))))</f>
        <v/>
      </c>
      <c r="T167" s="228" t="str">
        <f aca="false">IF(OR(ISBLANK(N167),ISBLANK(O167)),"",  IF(M167="EI", IF((O167&lt;='Indices PF'!$D$7),   IF(('Funções Transações'!N167&lt;'Indices PF'!$E$10), N167*'Indices PF'!$J$7,   IF(('Funções Transações'!N167&lt;'Indices PF'!$F$10), N167*'Indices PF'!$K$7, N167*'Indices PF'!$L$7)),    IF((O167&lt;='Indices PF'!$D$8),    IF(('Funções Transações'!N167&lt;'Indices PF'!$E$10), N167*'Indices PF'!$J$8,    IF(('Funções Transações'!N167&lt;'Indices PF'!$F$10), N167*'Indices PF'!$K$8, N167*'Indices PF'!$L$8)),     IF((O167&gt;='Indices PF'!$D$9),     IF(('Funções Transações'!N167&lt;'Indices PF'!$E$10), N167*'Indices PF'!$J$9,     IF(('Funções Transações'!N167&lt;'Indices PF'!$F$10), N167*'Indices PF'!$K$9, N167*'Indices PF'!$L$9))))),   IF(M167="EQ", IF((O167&lt;='Indices PF'!$D$15),   IF(('Funções Transações'!N167&lt;'Indices PF'!$E$18), N167*'Indices PF'!$J$15,   IF(('Funções Transações'!N167&lt;'Indices PF'!$F$18), N167*'Indices PF'!$K$15, N167*'Indices PF'!$L$15)),    IF((O167&lt;='Indices PF'!$D$16),    IF(('Funções Transações'!N167&lt;'Indices PF'!$E$18), N167*'Indices PF'!$J$16,    IF(('Funções Transações'!N167&lt;'Indices PF'!$F$18), N167*'Indices PF'!$K$16, N167*'Indices PF'!$L$16)),     IF((O167&gt;='Indices PF'!$D$17),     IF(('Funções Transações'!N167&lt;'Indices PF'!$E$18), N167*'Indices PF'!$J$17,     IF(('Funções Transações'!N167&lt;'Indices PF'!$F$18), N167*'Indices PF'!$K$17, N167*'Indices PF'!$L$17))))),   IF(M167="EO", IF((O167&lt;='Indices PF'!$D$23),   IF(('Funções Transações'!N167&lt;'Indices PF'!$E$26), N167*'Indices PF'!$J$23,   IF(('Funções Transações'!N167&lt;'Indices PF'!$F$26), N167*'Indices PF'!$K$23, N167*'Indices PF'!$L$23)),    IF((O167&lt;='Indices PF'!$D$24),    IF(('Funções Transações'!N167&lt;'Indices PF'!$E$26), N167*'Indices PF'!$J$24,    IF(('Funções Transações'!N167&lt;'Indices PF'!$F$26), N167*'Indices PF'!$K$24, N167*'Indices PF'!$L$24)),     IF((O167&gt;='Indices PF'!$D$25),     IF(('Funções Transações'!N167&lt;'Indices PF'!$E$26), N167*'Indices PF'!$J$25,     IF(('Funções Transações'!N167&lt;'Indices PF'!$F$26), N167*'Indices PF'!$K$25, N167*'Indices PF'!$L$25)))))))))</f>
        <v/>
      </c>
      <c r="U167" s="229" t="str">
        <f aca="false">IF(OR(ISBLANK(P167),ISBLANK(Q167)),"",  IF((Q167&lt;='Indices PF'!$D$47),   IF(('Funções Transações'!P167&lt;'Indices PF'!$E$50), P167*'Indices PF'!$J$47,   IF(('Funções Transações'!P167&lt;'Indices PF'!$F$50), P167*'Indices PF'!$K$47, P167*'Indices PF'!$L$47)),    IF((Q167&lt;='Indices PF'!$D$48),    IF(('Funções Transações'!P167&lt;'Indices PF'!$E$50), P167*'Indices PF'!$J$48,    IF(('Funções Transações'!P167&lt;'Indices PF'!$F$50), P167*'Indices PF'!$K$48, P167*'Indices PF'!$L$48)),     IF((Q167&gt;='Indices PF'!$D$49),     IF(('Funções Transações'!P167&lt;'Indices PF'!$E$50), P167*'Indices PF'!$J$49,     IF(('Funções Transações'!P167&lt;'Indices PF'!$F$50), P167*'Indices PF'!$K$49, P167*'Indices PF'!$L$49))))))</f>
        <v/>
      </c>
      <c r="V167" s="131"/>
      <c r="W167" s="131"/>
      <c r="X167" s="131"/>
      <c r="Y167" s="121"/>
      <c r="Z167" s="121"/>
      <c r="AA167" s="122"/>
      <c r="AB167" s="255" t="str">
        <f aca="false">IF(ISBLANK(AA167),"",IF(Z167="YES",(AA167*(SUM(T167:U167))/100),""))</f>
        <v/>
      </c>
      <c r="AC167" s="126"/>
      <c r="AD167" s="126"/>
      <c r="AE167" s="126"/>
      <c r="AF167" s="154"/>
      <c r="AG167" s="126"/>
    </row>
    <row r="168" customFormat="false" ht="24.3" hidden="false" customHeight="true" outlineLevel="0" collapsed="false">
      <c r="A168" s="87"/>
      <c r="B168" s="111"/>
      <c r="C168" s="178"/>
      <c r="D168" s="131"/>
      <c r="E168" s="122"/>
      <c r="F168" s="252"/>
      <c r="G168" s="131"/>
      <c r="H168" s="122"/>
      <c r="I168" s="150" t="str">
        <f aca="false">IF(AND(ISTEXT(K168),ISTEXT(L168)),"",SUM(K168:L168)*'Indices PF'!$E$54)</f>
        <v/>
      </c>
      <c r="J168" s="227" t="str">
        <f aca="false">IF(OR(ISBLANK(E168),ISBLANK(F168)),"",  IF(D168="EI", IF((F168&lt;='Indices PF'!$D$7),   IF(('Funções Transações'!E168&lt;'Indices PF'!$E$10), 'Indices PF'!$E$7,   IF(('Funções Transações'!E168&lt;'Indices PF'!$F$10), 'Indices PF'!$F$7, 'Indices PF'!$G$7)),    IF((F168&lt;='Indices PF'!$D$8),    IF(('Funções Transações'!E168&lt;'Indices PF'!$E$10), 'Indices PF'!$E$8,    IF(('Funções Transações'!E168&lt;'Indices PF'!$F$10), 'Indices PF'!$F$8, 'Indices PF'!$G$8)),     IF((F168&gt;='Indices PF'!$D$9),     IF(('Funções Transações'!E168&lt;'Indices PF'!$E$10), 'Indices PF'!$E$9,     IF(('Funções Transações'!E168&lt;'Indices PF'!$F$10), 'Indices PF'!$F$9, 'Indices PF'!$G$9))))),   IF(D168="EQ", IF((F168&lt;='Indices PF'!$D$15),   IF(('Funções Transações'!E168&lt;'Indices PF'!$E$18), 'Indices PF'!$E$15,   IF(('Funções Transações'!E168&lt;'Indices PF'!$F$18), 'Indices PF'!$F$15, 'Indices PF'!$G$15)),    IF((F168&lt;='Indices PF'!$D$16),    IF(('Funções Transações'!E168&lt;'Indices PF'!$E$18), 'Indices PF'!$E$16,    IF(('Funções Transações'!E168&lt;'Indices PF'!$F$18), 'Indices PF'!$F$16, 'Indices PF'!$G$16)),     IF((F168&gt;='Indices PF'!$D$17),     IF(('Funções Transações'!E168&lt;'Indices PF'!$E$18), 'Indices PF'!$E$16,     IF(('Funções Transações'!E168&lt;'Indices PF'!$F$18), 'Indices PF'!$F$16, 'Indices PF'!$G$16))))),   IF(D168="EO", IF((F168&lt;='Indices PF'!$D$23),   IF(('Funções Transações'!E168&lt;'Indices PF'!$E$26), 'Indices PF'!$E$23,   IF(('Funções Transações'!E168&lt;'Indices PF'!$F$26), 'Indices PF'!$F$23, 'Indices PF'!$G$23)),    IF((F168&lt;='Indices PF'!$D$24),    IF(('Funções Transações'!E168&lt;'Indices PF'!$E$26), 'Indices PF'!$E$24,    IF(('Funções Transações'!E168&lt;'Indices PF'!$F$26), 'Indices PF'!$F$24, 'Indices PF'!$G$24)),     IF((F168&gt;='Indices PF'!$D$25),     IF(('Funções Transações'!E168&lt;'Indices PF'!$E$26), 'Indices PF'!$E$25,     IF(('Funções Transações'!E168&lt;'Indices PF'!$F$26), 'Indices PF'!$F$25, 'Indices PF'!$G$25)))))))))</f>
        <v/>
      </c>
      <c r="K168" s="120" t="str">
        <f aca="false">IF(OR(ISBLANK(E168),ISBLANK(F168)),"",  IF(D168="EI", IF((F168&lt;='Indices PF'!$D$7),   IF(('Funções Transações'!E168&lt;'Indices PF'!$E$10), E168*'Indices PF'!$J$7,   IF(('Funções Transações'!E168&lt;'Indices PF'!$F$10), E168*'Indices PF'!$K$7, E168*'Indices PF'!$L$7)),    IF((F168&lt;='Indices PF'!$D$8),    IF(('Funções Transações'!E168&lt;'Indices PF'!$E$10), E168*'Indices PF'!$J$8,    IF(('Funções Transações'!E168&lt;'Indices PF'!$F$10), E168*'Indices PF'!$K$8, E168*'Indices PF'!$L$8)),     IF((F168&gt;='Indices PF'!$D$9),     IF(('Funções Transações'!E168&lt;'Indices PF'!$E$10), E168*'Indices PF'!$J$9,     IF(('Funções Transações'!E168&lt;'Indices PF'!$F$10), E168*'Indices PF'!$K$9, E168*'Indices PF'!$L$9))))),   IF(D168="EQ", IF((F168&lt;='Indices PF'!$D$15),   IF(('Funções Transações'!E168&lt;'Indices PF'!$E$18), E168*'Indices PF'!$J$15,   IF(('Funções Transações'!E168&lt;'Indices PF'!$F$18), E168*'Indices PF'!$K$15, E168*'Indices PF'!$L$15)),    IF((F168&lt;='Indices PF'!$D$16),    IF(('Funções Transações'!E168&lt;'Indices PF'!$E$18), E168*'Indices PF'!$J$16,    IF(('Funções Transações'!E168&lt;'Indices PF'!$F$18), E168*'Indices PF'!$K$16, E168*'Indices PF'!$L$16)),     IF((F168&gt;='Indices PF'!$D$17),     IF(('Funções Transações'!E168&lt;'Indices PF'!$E$18), E168*'Indices PF'!$J$16,     IF(('Funções Transações'!E168&lt;'Indices PF'!$F$18), E168*'Indices PF'!$K$16, E168*'Indices PF'!$L$16))))),   IF(D168="EO", IF((F168&lt;='Indices PF'!$D$23),   IF(('Funções Transações'!E168&lt;'Indices PF'!$E$26), E168*'Indices PF'!$J$23,   IF(('Funções Transações'!E168&lt;'Indices PF'!$F$26), E168*'Indices PF'!$K$23, E168*'Indices PF'!$L$23)),    IF((F168&lt;='Indices PF'!$D$24),    IF(('Funções Transações'!E168&lt;'Indices PF'!$E$26), E168*'Indices PF'!$J$24,    IF(('Funções Transações'!E168&lt;'Indices PF'!$F$26), E168*'Indices PF'!$K$24, E168*'Indices PF'!$L$24)),     IF((F168&gt;='Indices PF'!$D$25),     IF(('Funções Transações'!E168&lt;'Indices PF'!$E$26), E168*'Indices PF'!$J$25,     IF(('Funções Transações'!E168&lt;'Indices PF'!$F$26), E168*'Indices PF'!$K$25, E168*'Indices PF'!$L$25)))))))))</f>
        <v/>
      </c>
      <c r="L168" s="253" t="str">
        <f aca="false">IF(OR(ISBLANK(G168),ISBLANK(H168)),"",  IF((H168&lt;='Indices PF'!$D$47),   IF(('Funções Transações'!G168&lt;'Indices PF'!$E$50), G168*'Indices PF'!$J$47,   IF(('Funções Transações'!G168&lt;'Indices PF'!$F$50), G168*'Indices PF'!$K$47, G168*'Indices PF'!$L$47)),    IF((H168&lt;='Indices PF'!$D$48),    IF(('Funções Transações'!G168&lt;'Indices PF'!$E$50), G168*'Indices PF'!$J$48,    IF(('Funções Transações'!G168&lt;'Indices PF'!$F$50), G168*'Indices PF'!$K$48, G168*'Indices PF'!$L$48)),     IF((H168&gt;='Indices PF'!$D$49),     IF(('Funções Transações'!G168&lt;'Indices PF'!$E$50), G168*'Indices PF'!$J$49,     IF(('Funções Transações'!G168&lt;'Indices PF'!$F$50), G168*'Indices PF'!$K$49, G168*'Indices PF'!$L$49))))))</f>
        <v/>
      </c>
      <c r="M168" s="131"/>
      <c r="N168" s="122"/>
      <c r="O168" s="131"/>
      <c r="P168" s="121"/>
      <c r="Q168" s="122"/>
      <c r="R168" s="150" t="str">
        <f aca="false">IF(AND(ISTEXT(T168),ISTEXT(U168)),"",SUM(T168:U168)*'Indices PF'!$E$54)</f>
        <v/>
      </c>
      <c r="S168" s="227" t="str">
        <f aca="false">IF(OR(ISBLANK(N168),ISBLANK(O168)),"",  IF(M168="EI", IF((O168&lt;='Indices PF'!$D$7),   IF(('Funções Transações'!N168&lt;'Indices PF'!$E$10), 'Indices PF'!$E$7,   IF(('Funções Transações'!N168&lt;'Indices PF'!$F$10), 'Indices PF'!$F$7, 'Indices PF'!$G$7)),    IF((O168&lt;='Indices PF'!$D$8),    IF(('Funções Transações'!N168&lt;'Indices PF'!$E$10), 'Indices PF'!$E$8,    IF(('Funções Transações'!N168&lt;'Indices PF'!$F$10), 'Indices PF'!$F$8, 'Indices PF'!$G$8)),     IF((O168&gt;='Indices PF'!$D$9),     IF(('Funções Transações'!N168&lt;'Indices PF'!$E$10), 'Indices PF'!$E$9,     IF(('Funções Transações'!N168&lt;'Indices PF'!$F$10), 'Indices PF'!$F$9, 'Indices PF'!$G$9))))),   IF(M168="EQ", IF((O168&lt;='Indices PF'!$D$15),   IF(('Funções Transações'!N168&lt;'Indices PF'!$E$18), 'Indices PF'!$E$15,   IF(('Funções Transações'!N168&lt;'Indices PF'!$F$18), 'Indices PF'!$F$15, 'Indices PF'!$G$15)),    IF((O168&lt;='Indices PF'!$D$16),    IF(('Funções Transações'!N168&lt;'Indices PF'!$E$18), 'Indices PF'!$E$16,    IF(('Funções Transações'!N168&lt;'Indices PF'!$F$18), 'Indices PF'!$F$16, 'Indices PF'!$G$16)),     IF((O168&gt;='Indices PF'!$D$17),     IF(('Funções Transações'!N168&lt;'Indices PF'!$E$18), 'Indices PF'!$E$17,     IF(('Funções Transações'!N168&lt;'Indices PF'!$F$18), 'Indices PF'!$F$17, 'Indices PF'!$G$17))))),   IF(M168="EO", IF((O168&lt;='Indices PF'!$D$23),   IF(('Funções Transações'!N168&lt;'Indices PF'!$E$26), 'Indices PF'!$E$23,   IF(('Funções Transações'!N168&lt;'Indices PF'!$F$26), 'Indices PF'!$F$23, 'Indices PF'!$G$23)),    IF((O168&lt;='Indices PF'!$D$24),    IF(('Funções Transações'!N168&lt;'Indices PF'!$E$26), 'Indices PF'!$E$24,    IF(('Funções Transações'!N168&lt;'Indices PF'!$F$26), 'Indices PF'!$F$24, 'Indices PF'!$G$24)),     IF((O168&gt;='Indices PF'!$D$25),     IF(('Funções Transações'!N168&lt;'Indices PF'!$E$26), 'Indices PF'!$E$25,     IF(('Funções Transações'!N168&lt;'Indices PF'!$F$26), 'Indices PF'!$F$25, 'Indices PF'!$G$25)))))))))</f>
        <v/>
      </c>
      <c r="T168" s="228" t="str">
        <f aca="false">IF(OR(ISBLANK(N168),ISBLANK(O168)),"",  IF(M168="EI", IF((O168&lt;='Indices PF'!$D$7),   IF(('Funções Transações'!N168&lt;'Indices PF'!$E$10), N168*'Indices PF'!$J$7,   IF(('Funções Transações'!N168&lt;'Indices PF'!$F$10), N168*'Indices PF'!$K$7, N168*'Indices PF'!$L$7)),    IF((O168&lt;='Indices PF'!$D$8),    IF(('Funções Transações'!N168&lt;'Indices PF'!$E$10), N168*'Indices PF'!$J$8,    IF(('Funções Transações'!N168&lt;'Indices PF'!$F$10), N168*'Indices PF'!$K$8, N168*'Indices PF'!$L$8)),     IF((O168&gt;='Indices PF'!$D$9),     IF(('Funções Transações'!N168&lt;'Indices PF'!$E$10), N168*'Indices PF'!$J$9,     IF(('Funções Transações'!N168&lt;'Indices PF'!$F$10), N168*'Indices PF'!$K$9, N168*'Indices PF'!$L$9))))),   IF(M168="EQ", IF((O168&lt;='Indices PF'!$D$15),   IF(('Funções Transações'!N168&lt;'Indices PF'!$E$18), N168*'Indices PF'!$J$15,   IF(('Funções Transações'!N168&lt;'Indices PF'!$F$18), N168*'Indices PF'!$K$15, N168*'Indices PF'!$L$15)),    IF((O168&lt;='Indices PF'!$D$16),    IF(('Funções Transações'!N168&lt;'Indices PF'!$E$18), N168*'Indices PF'!$J$16,    IF(('Funções Transações'!N168&lt;'Indices PF'!$F$18), N168*'Indices PF'!$K$16, N168*'Indices PF'!$L$16)),     IF((O168&gt;='Indices PF'!$D$17),     IF(('Funções Transações'!N168&lt;'Indices PF'!$E$18), N168*'Indices PF'!$J$17,     IF(('Funções Transações'!N168&lt;'Indices PF'!$F$18), N168*'Indices PF'!$K$17, N168*'Indices PF'!$L$17))))),   IF(M168="EO", IF((O168&lt;='Indices PF'!$D$23),   IF(('Funções Transações'!N168&lt;'Indices PF'!$E$26), N168*'Indices PF'!$J$23,   IF(('Funções Transações'!N168&lt;'Indices PF'!$F$26), N168*'Indices PF'!$K$23, N168*'Indices PF'!$L$23)),    IF((O168&lt;='Indices PF'!$D$24),    IF(('Funções Transações'!N168&lt;'Indices PF'!$E$26), N168*'Indices PF'!$J$24,    IF(('Funções Transações'!N168&lt;'Indices PF'!$F$26), N168*'Indices PF'!$K$24, N168*'Indices PF'!$L$24)),     IF((O168&gt;='Indices PF'!$D$25),     IF(('Funções Transações'!N168&lt;'Indices PF'!$E$26), N168*'Indices PF'!$J$25,     IF(('Funções Transações'!N168&lt;'Indices PF'!$F$26), N168*'Indices PF'!$K$25, N168*'Indices PF'!$L$25)))))))))</f>
        <v/>
      </c>
      <c r="U168" s="229" t="str">
        <f aca="false">IF(OR(ISBLANK(P168),ISBLANK(Q168)),"",  IF((Q168&lt;='Indices PF'!$D$47),   IF(('Funções Transações'!P168&lt;'Indices PF'!$E$50), P168*'Indices PF'!$J$47,   IF(('Funções Transações'!P168&lt;'Indices PF'!$F$50), P168*'Indices PF'!$K$47, P168*'Indices PF'!$L$47)),    IF((Q168&lt;='Indices PF'!$D$48),    IF(('Funções Transações'!P168&lt;'Indices PF'!$E$50), P168*'Indices PF'!$J$48,    IF(('Funções Transações'!P168&lt;'Indices PF'!$F$50), P168*'Indices PF'!$K$48, P168*'Indices PF'!$L$48)),     IF((Q168&gt;='Indices PF'!$D$49),     IF(('Funções Transações'!P168&lt;'Indices PF'!$E$50), P168*'Indices PF'!$J$49,     IF(('Funções Transações'!P168&lt;'Indices PF'!$F$50), P168*'Indices PF'!$K$49, P168*'Indices PF'!$L$49))))))</f>
        <v/>
      </c>
      <c r="V168" s="131"/>
      <c r="W168" s="131"/>
      <c r="X168" s="131"/>
      <c r="Y168" s="121"/>
      <c r="Z168" s="121"/>
      <c r="AA168" s="122"/>
      <c r="AB168" s="255" t="str">
        <f aca="false">IF(ISBLANK(AA168),"",IF(Z168="YES",(AA168*(SUM(T168:U168))/100),""))</f>
        <v/>
      </c>
      <c r="AC168" s="126"/>
      <c r="AD168" s="126"/>
      <c r="AE168" s="126"/>
      <c r="AF168" s="154"/>
      <c r="AG168" s="126"/>
    </row>
    <row r="169" customFormat="false" ht="24.3" hidden="false" customHeight="true" outlineLevel="0" collapsed="false">
      <c r="A169" s="87"/>
      <c r="B169" s="111"/>
      <c r="C169" s="178"/>
      <c r="D169" s="131"/>
      <c r="E169" s="122"/>
      <c r="F169" s="252"/>
      <c r="G169" s="131"/>
      <c r="H169" s="122"/>
      <c r="I169" s="150" t="str">
        <f aca="false">IF(AND(ISTEXT(K169),ISTEXT(L169)),"",SUM(K169:L169)*'Indices PF'!$E$54)</f>
        <v/>
      </c>
      <c r="J169" s="227" t="str">
        <f aca="false">IF(OR(ISBLANK(E169),ISBLANK(F169)),"",  IF(D169="EI", IF((F169&lt;='Indices PF'!$D$7),   IF(('Funções Transações'!E169&lt;'Indices PF'!$E$10), 'Indices PF'!$E$7,   IF(('Funções Transações'!E169&lt;'Indices PF'!$F$10), 'Indices PF'!$F$7, 'Indices PF'!$G$7)),    IF((F169&lt;='Indices PF'!$D$8),    IF(('Funções Transações'!E169&lt;'Indices PF'!$E$10), 'Indices PF'!$E$8,    IF(('Funções Transações'!E169&lt;'Indices PF'!$F$10), 'Indices PF'!$F$8, 'Indices PF'!$G$8)),     IF((F169&gt;='Indices PF'!$D$9),     IF(('Funções Transações'!E169&lt;'Indices PF'!$E$10), 'Indices PF'!$E$9,     IF(('Funções Transações'!E169&lt;'Indices PF'!$F$10), 'Indices PF'!$F$9, 'Indices PF'!$G$9))))),   IF(D169="EQ", IF((F169&lt;='Indices PF'!$D$15),   IF(('Funções Transações'!E169&lt;'Indices PF'!$E$18), 'Indices PF'!$E$15,   IF(('Funções Transações'!E169&lt;'Indices PF'!$F$18), 'Indices PF'!$F$15, 'Indices PF'!$G$15)),    IF((F169&lt;='Indices PF'!$D$16),    IF(('Funções Transações'!E169&lt;'Indices PF'!$E$18), 'Indices PF'!$E$16,    IF(('Funções Transações'!E169&lt;'Indices PF'!$F$18), 'Indices PF'!$F$16, 'Indices PF'!$G$16)),     IF((F169&gt;='Indices PF'!$D$17),     IF(('Funções Transações'!E169&lt;'Indices PF'!$E$18), 'Indices PF'!$E$16,     IF(('Funções Transações'!E169&lt;'Indices PF'!$F$18), 'Indices PF'!$F$16, 'Indices PF'!$G$16))))),   IF(D169="EO", IF((F169&lt;='Indices PF'!$D$23),   IF(('Funções Transações'!E169&lt;'Indices PF'!$E$26), 'Indices PF'!$E$23,   IF(('Funções Transações'!E169&lt;'Indices PF'!$F$26), 'Indices PF'!$F$23, 'Indices PF'!$G$23)),    IF((F169&lt;='Indices PF'!$D$24),    IF(('Funções Transações'!E169&lt;'Indices PF'!$E$26), 'Indices PF'!$E$24,    IF(('Funções Transações'!E169&lt;'Indices PF'!$F$26), 'Indices PF'!$F$24, 'Indices PF'!$G$24)),     IF((F169&gt;='Indices PF'!$D$25),     IF(('Funções Transações'!E169&lt;'Indices PF'!$E$26), 'Indices PF'!$E$25,     IF(('Funções Transações'!E169&lt;'Indices PF'!$F$26), 'Indices PF'!$F$25, 'Indices PF'!$G$25)))))))))</f>
        <v/>
      </c>
      <c r="K169" s="120" t="str">
        <f aca="false">IF(OR(ISBLANK(E169),ISBLANK(F169)),"",  IF(D169="EI", IF((F169&lt;='Indices PF'!$D$7),   IF(('Funções Transações'!E169&lt;'Indices PF'!$E$10), E169*'Indices PF'!$J$7,   IF(('Funções Transações'!E169&lt;'Indices PF'!$F$10), E169*'Indices PF'!$K$7, E169*'Indices PF'!$L$7)),    IF((F169&lt;='Indices PF'!$D$8),    IF(('Funções Transações'!E169&lt;'Indices PF'!$E$10), E169*'Indices PF'!$J$8,    IF(('Funções Transações'!E169&lt;'Indices PF'!$F$10), E169*'Indices PF'!$K$8, E169*'Indices PF'!$L$8)),     IF((F169&gt;='Indices PF'!$D$9),     IF(('Funções Transações'!E169&lt;'Indices PF'!$E$10), E169*'Indices PF'!$J$9,     IF(('Funções Transações'!E169&lt;'Indices PF'!$F$10), E169*'Indices PF'!$K$9, E169*'Indices PF'!$L$9))))),   IF(D169="EQ", IF((F169&lt;='Indices PF'!$D$15),   IF(('Funções Transações'!E169&lt;'Indices PF'!$E$18), E169*'Indices PF'!$J$15,   IF(('Funções Transações'!E169&lt;'Indices PF'!$F$18), E169*'Indices PF'!$K$15, E169*'Indices PF'!$L$15)),    IF((F169&lt;='Indices PF'!$D$16),    IF(('Funções Transações'!E169&lt;'Indices PF'!$E$18), E169*'Indices PF'!$J$16,    IF(('Funções Transações'!E169&lt;'Indices PF'!$F$18), E169*'Indices PF'!$K$16, E169*'Indices PF'!$L$16)),     IF((F169&gt;='Indices PF'!$D$17),     IF(('Funções Transações'!E169&lt;'Indices PF'!$E$18), E169*'Indices PF'!$J$16,     IF(('Funções Transações'!E169&lt;'Indices PF'!$F$18), E169*'Indices PF'!$K$16, E169*'Indices PF'!$L$16))))),   IF(D169="EO", IF((F169&lt;='Indices PF'!$D$23),   IF(('Funções Transações'!E169&lt;'Indices PF'!$E$26), E169*'Indices PF'!$J$23,   IF(('Funções Transações'!E169&lt;'Indices PF'!$F$26), E169*'Indices PF'!$K$23, E169*'Indices PF'!$L$23)),    IF((F169&lt;='Indices PF'!$D$24),    IF(('Funções Transações'!E169&lt;'Indices PF'!$E$26), E169*'Indices PF'!$J$24,    IF(('Funções Transações'!E169&lt;'Indices PF'!$F$26), E169*'Indices PF'!$K$24, E169*'Indices PF'!$L$24)),     IF((F169&gt;='Indices PF'!$D$25),     IF(('Funções Transações'!E169&lt;'Indices PF'!$E$26), E169*'Indices PF'!$J$25,     IF(('Funções Transações'!E169&lt;'Indices PF'!$F$26), E169*'Indices PF'!$K$25, E169*'Indices PF'!$L$25)))))))))</f>
        <v/>
      </c>
      <c r="L169" s="253" t="str">
        <f aca="false">IF(OR(ISBLANK(G169),ISBLANK(H169)),"",  IF((H169&lt;='Indices PF'!$D$47),   IF(('Funções Transações'!G169&lt;'Indices PF'!$E$50), G169*'Indices PF'!$J$47,   IF(('Funções Transações'!G169&lt;'Indices PF'!$F$50), G169*'Indices PF'!$K$47, G169*'Indices PF'!$L$47)),    IF((H169&lt;='Indices PF'!$D$48),    IF(('Funções Transações'!G169&lt;'Indices PF'!$E$50), G169*'Indices PF'!$J$48,    IF(('Funções Transações'!G169&lt;'Indices PF'!$F$50), G169*'Indices PF'!$K$48, G169*'Indices PF'!$L$48)),     IF((H169&gt;='Indices PF'!$D$49),     IF(('Funções Transações'!G169&lt;'Indices PF'!$E$50), G169*'Indices PF'!$J$49,     IF(('Funções Transações'!G169&lt;'Indices PF'!$F$50), G169*'Indices PF'!$K$49, G169*'Indices PF'!$L$49))))))</f>
        <v/>
      </c>
      <c r="M169" s="131"/>
      <c r="N169" s="122"/>
      <c r="O169" s="131"/>
      <c r="P169" s="121"/>
      <c r="Q169" s="122"/>
      <c r="R169" s="150" t="str">
        <f aca="false">IF(AND(ISTEXT(T169),ISTEXT(U169)),"",SUM(T169:U169)*'Indices PF'!$E$54)</f>
        <v/>
      </c>
      <c r="S169" s="227" t="str">
        <f aca="false">IF(OR(ISBLANK(N169),ISBLANK(O169)),"",  IF(M169="EI", IF((O169&lt;='Indices PF'!$D$7),   IF(('Funções Transações'!N169&lt;'Indices PF'!$E$10), 'Indices PF'!$E$7,   IF(('Funções Transações'!N169&lt;'Indices PF'!$F$10), 'Indices PF'!$F$7, 'Indices PF'!$G$7)),    IF((O169&lt;='Indices PF'!$D$8),    IF(('Funções Transações'!N169&lt;'Indices PF'!$E$10), 'Indices PF'!$E$8,    IF(('Funções Transações'!N169&lt;'Indices PF'!$F$10), 'Indices PF'!$F$8, 'Indices PF'!$G$8)),     IF((O169&gt;='Indices PF'!$D$9),     IF(('Funções Transações'!N169&lt;'Indices PF'!$E$10), 'Indices PF'!$E$9,     IF(('Funções Transações'!N169&lt;'Indices PF'!$F$10), 'Indices PF'!$F$9, 'Indices PF'!$G$9))))),   IF(M169="EQ", IF((O169&lt;='Indices PF'!$D$15),   IF(('Funções Transações'!N169&lt;'Indices PF'!$E$18), 'Indices PF'!$E$15,   IF(('Funções Transações'!N169&lt;'Indices PF'!$F$18), 'Indices PF'!$F$15, 'Indices PF'!$G$15)),    IF((O169&lt;='Indices PF'!$D$16),    IF(('Funções Transações'!N169&lt;'Indices PF'!$E$18), 'Indices PF'!$E$16,    IF(('Funções Transações'!N169&lt;'Indices PF'!$F$18), 'Indices PF'!$F$16, 'Indices PF'!$G$16)),     IF((O169&gt;='Indices PF'!$D$17),     IF(('Funções Transações'!N169&lt;'Indices PF'!$E$18), 'Indices PF'!$E$17,     IF(('Funções Transações'!N169&lt;'Indices PF'!$F$18), 'Indices PF'!$F$17, 'Indices PF'!$G$17))))),   IF(M169="EO", IF((O169&lt;='Indices PF'!$D$23),   IF(('Funções Transações'!N169&lt;'Indices PF'!$E$26), 'Indices PF'!$E$23,   IF(('Funções Transações'!N169&lt;'Indices PF'!$F$26), 'Indices PF'!$F$23, 'Indices PF'!$G$23)),    IF((O169&lt;='Indices PF'!$D$24),    IF(('Funções Transações'!N169&lt;'Indices PF'!$E$26), 'Indices PF'!$E$24,    IF(('Funções Transações'!N169&lt;'Indices PF'!$F$26), 'Indices PF'!$F$24, 'Indices PF'!$G$24)),     IF((O169&gt;='Indices PF'!$D$25),     IF(('Funções Transações'!N169&lt;'Indices PF'!$E$26), 'Indices PF'!$E$25,     IF(('Funções Transações'!N169&lt;'Indices PF'!$F$26), 'Indices PF'!$F$25, 'Indices PF'!$G$25)))))))))</f>
        <v/>
      </c>
      <c r="T169" s="228" t="str">
        <f aca="false">IF(OR(ISBLANK(N169),ISBLANK(O169)),"",  IF(M169="EI", IF((O169&lt;='Indices PF'!$D$7),   IF(('Funções Transações'!N169&lt;'Indices PF'!$E$10), N169*'Indices PF'!$J$7,   IF(('Funções Transações'!N169&lt;'Indices PF'!$F$10), N169*'Indices PF'!$K$7, N169*'Indices PF'!$L$7)),    IF((O169&lt;='Indices PF'!$D$8),    IF(('Funções Transações'!N169&lt;'Indices PF'!$E$10), N169*'Indices PF'!$J$8,    IF(('Funções Transações'!N169&lt;'Indices PF'!$F$10), N169*'Indices PF'!$K$8, N169*'Indices PF'!$L$8)),     IF((O169&gt;='Indices PF'!$D$9),     IF(('Funções Transações'!N169&lt;'Indices PF'!$E$10), N169*'Indices PF'!$J$9,     IF(('Funções Transações'!N169&lt;'Indices PF'!$F$10), N169*'Indices PF'!$K$9, N169*'Indices PF'!$L$9))))),   IF(M169="EQ", IF((O169&lt;='Indices PF'!$D$15),   IF(('Funções Transações'!N169&lt;'Indices PF'!$E$18), N169*'Indices PF'!$J$15,   IF(('Funções Transações'!N169&lt;'Indices PF'!$F$18), N169*'Indices PF'!$K$15, N169*'Indices PF'!$L$15)),    IF((O169&lt;='Indices PF'!$D$16),    IF(('Funções Transações'!N169&lt;'Indices PF'!$E$18), N169*'Indices PF'!$J$16,    IF(('Funções Transações'!N169&lt;'Indices PF'!$F$18), N169*'Indices PF'!$K$16, N169*'Indices PF'!$L$16)),     IF((O169&gt;='Indices PF'!$D$17),     IF(('Funções Transações'!N169&lt;'Indices PF'!$E$18), N169*'Indices PF'!$J$17,     IF(('Funções Transações'!N169&lt;'Indices PF'!$F$18), N169*'Indices PF'!$K$17, N169*'Indices PF'!$L$17))))),   IF(M169="EO", IF((O169&lt;='Indices PF'!$D$23),   IF(('Funções Transações'!N169&lt;'Indices PF'!$E$26), N169*'Indices PF'!$J$23,   IF(('Funções Transações'!N169&lt;'Indices PF'!$F$26), N169*'Indices PF'!$K$23, N169*'Indices PF'!$L$23)),    IF((O169&lt;='Indices PF'!$D$24),    IF(('Funções Transações'!N169&lt;'Indices PF'!$E$26), N169*'Indices PF'!$J$24,    IF(('Funções Transações'!N169&lt;'Indices PF'!$F$26), N169*'Indices PF'!$K$24, N169*'Indices PF'!$L$24)),     IF((O169&gt;='Indices PF'!$D$25),     IF(('Funções Transações'!N169&lt;'Indices PF'!$E$26), N169*'Indices PF'!$J$25,     IF(('Funções Transações'!N169&lt;'Indices PF'!$F$26), N169*'Indices PF'!$K$25, N169*'Indices PF'!$L$25)))))))))</f>
        <v/>
      </c>
      <c r="U169" s="229" t="str">
        <f aca="false">IF(OR(ISBLANK(P169),ISBLANK(Q169)),"",  IF((Q169&lt;='Indices PF'!$D$47),   IF(('Funções Transações'!P169&lt;'Indices PF'!$E$50), P169*'Indices PF'!$J$47,   IF(('Funções Transações'!P169&lt;'Indices PF'!$F$50), P169*'Indices PF'!$K$47, P169*'Indices PF'!$L$47)),    IF((Q169&lt;='Indices PF'!$D$48),    IF(('Funções Transações'!P169&lt;'Indices PF'!$E$50), P169*'Indices PF'!$J$48,    IF(('Funções Transações'!P169&lt;'Indices PF'!$F$50), P169*'Indices PF'!$K$48, P169*'Indices PF'!$L$48)),     IF((Q169&gt;='Indices PF'!$D$49),     IF(('Funções Transações'!P169&lt;'Indices PF'!$E$50), P169*'Indices PF'!$J$49,     IF(('Funções Transações'!P169&lt;'Indices PF'!$F$50), P169*'Indices PF'!$K$49, P169*'Indices PF'!$L$49))))))</f>
        <v/>
      </c>
      <c r="V169" s="131"/>
      <c r="W169" s="131"/>
      <c r="X169" s="131"/>
      <c r="Y169" s="121"/>
      <c r="Z169" s="121"/>
      <c r="AA169" s="122"/>
      <c r="AB169" s="255" t="str">
        <f aca="false">IF(ISBLANK(AA169),"",IF(Z169="YES",(AA169*(SUM(T169:U169))/100),""))</f>
        <v/>
      </c>
      <c r="AC169" s="126"/>
      <c r="AD169" s="154"/>
      <c r="AE169" s="126"/>
      <c r="AF169" s="126"/>
      <c r="AG169" s="126"/>
    </row>
    <row r="170" customFormat="false" ht="24.3" hidden="false" customHeight="true" outlineLevel="0" collapsed="false">
      <c r="A170" s="87"/>
      <c r="B170" s="111"/>
      <c r="C170" s="178"/>
      <c r="D170" s="131"/>
      <c r="E170" s="122"/>
      <c r="F170" s="252"/>
      <c r="G170" s="131"/>
      <c r="H170" s="122"/>
      <c r="I170" s="150" t="str">
        <f aca="false">IF(AND(ISTEXT(K170),ISTEXT(L170)),"",SUM(K170:L170)*'Indices PF'!$E$54)</f>
        <v/>
      </c>
      <c r="J170" s="227" t="str">
        <f aca="false">IF(OR(ISBLANK(E170),ISBLANK(F170)),"",  IF(D170="EI", IF((F170&lt;='Indices PF'!$D$7),   IF(('Funções Transações'!E170&lt;'Indices PF'!$E$10), 'Indices PF'!$E$7,   IF(('Funções Transações'!E170&lt;'Indices PF'!$F$10), 'Indices PF'!$F$7, 'Indices PF'!$G$7)),    IF((F170&lt;='Indices PF'!$D$8),    IF(('Funções Transações'!E170&lt;'Indices PF'!$E$10), 'Indices PF'!$E$8,    IF(('Funções Transações'!E170&lt;'Indices PF'!$F$10), 'Indices PF'!$F$8, 'Indices PF'!$G$8)),     IF((F170&gt;='Indices PF'!$D$9),     IF(('Funções Transações'!E170&lt;'Indices PF'!$E$10), 'Indices PF'!$E$9,     IF(('Funções Transações'!E170&lt;'Indices PF'!$F$10), 'Indices PF'!$F$9, 'Indices PF'!$G$9))))),   IF(D170="EQ", IF((F170&lt;='Indices PF'!$D$15),   IF(('Funções Transações'!E170&lt;'Indices PF'!$E$18), 'Indices PF'!$E$15,   IF(('Funções Transações'!E170&lt;'Indices PF'!$F$18), 'Indices PF'!$F$15, 'Indices PF'!$G$15)),    IF((F170&lt;='Indices PF'!$D$16),    IF(('Funções Transações'!E170&lt;'Indices PF'!$E$18), 'Indices PF'!$E$16,    IF(('Funções Transações'!E170&lt;'Indices PF'!$F$18), 'Indices PF'!$F$16, 'Indices PF'!$G$16)),     IF((F170&gt;='Indices PF'!$D$17),     IF(('Funções Transações'!E170&lt;'Indices PF'!$E$18), 'Indices PF'!$E$16,     IF(('Funções Transações'!E170&lt;'Indices PF'!$F$18), 'Indices PF'!$F$16, 'Indices PF'!$G$16))))),   IF(D170="EO", IF((F170&lt;='Indices PF'!$D$23),   IF(('Funções Transações'!E170&lt;'Indices PF'!$E$26), 'Indices PF'!$E$23,   IF(('Funções Transações'!E170&lt;'Indices PF'!$F$26), 'Indices PF'!$F$23, 'Indices PF'!$G$23)),    IF((F170&lt;='Indices PF'!$D$24),    IF(('Funções Transações'!E170&lt;'Indices PF'!$E$26), 'Indices PF'!$E$24,    IF(('Funções Transações'!E170&lt;'Indices PF'!$F$26), 'Indices PF'!$F$24, 'Indices PF'!$G$24)),     IF((F170&gt;='Indices PF'!$D$25),     IF(('Funções Transações'!E170&lt;'Indices PF'!$E$26), 'Indices PF'!$E$25,     IF(('Funções Transações'!E170&lt;'Indices PF'!$F$26), 'Indices PF'!$F$25, 'Indices PF'!$G$25)))))))))</f>
        <v/>
      </c>
      <c r="K170" s="120" t="str">
        <f aca="false">IF(OR(ISBLANK(E170),ISBLANK(F170)),"",  IF(D170="EI", IF((F170&lt;='Indices PF'!$D$7),   IF(('Funções Transações'!E170&lt;'Indices PF'!$E$10), E170*'Indices PF'!$J$7,   IF(('Funções Transações'!E170&lt;'Indices PF'!$F$10), E170*'Indices PF'!$K$7, E170*'Indices PF'!$L$7)),    IF((F170&lt;='Indices PF'!$D$8),    IF(('Funções Transações'!E170&lt;'Indices PF'!$E$10), E170*'Indices PF'!$J$8,    IF(('Funções Transações'!E170&lt;'Indices PF'!$F$10), E170*'Indices PF'!$K$8, E170*'Indices PF'!$L$8)),     IF((F170&gt;='Indices PF'!$D$9),     IF(('Funções Transações'!E170&lt;'Indices PF'!$E$10), E170*'Indices PF'!$J$9,     IF(('Funções Transações'!E170&lt;'Indices PF'!$F$10), E170*'Indices PF'!$K$9, E170*'Indices PF'!$L$9))))),   IF(D170="EQ", IF((F170&lt;='Indices PF'!$D$15),   IF(('Funções Transações'!E170&lt;'Indices PF'!$E$18), E170*'Indices PF'!$J$15,   IF(('Funções Transações'!E170&lt;'Indices PF'!$F$18), E170*'Indices PF'!$K$15, E170*'Indices PF'!$L$15)),    IF((F170&lt;='Indices PF'!$D$16),    IF(('Funções Transações'!E170&lt;'Indices PF'!$E$18), E170*'Indices PF'!$J$16,    IF(('Funções Transações'!E170&lt;'Indices PF'!$F$18), E170*'Indices PF'!$K$16, E170*'Indices PF'!$L$16)),     IF((F170&gt;='Indices PF'!$D$17),     IF(('Funções Transações'!E170&lt;'Indices PF'!$E$18), E170*'Indices PF'!$J$16,     IF(('Funções Transações'!E170&lt;'Indices PF'!$F$18), E170*'Indices PF'!$K$16, E170*'Indices PF'!$L$16))))),   IF(D170="EO", IF((F170&lt;='Indices PF'!$D$23),   IF(('Funções Transações'!E170&lt;'Indices PF'!$E$26), E170*'Indices PF'!$J$23,   IF(('Funções Transações'!E170&lt;'Indices PF'!$F$26), E170*'Indices PF'!$K$23, E170*'Indices PF'!$L$23)),    IF((F170&lt;='Indices PF'!$D$24),    IF(('Funções Transações'!E170&lt;'Indices PF'!$E$26), E170*'Indices PF'!$J$24,    IF(('Funções Transações'!E170&lt;'Indices PF'!$F$26), E170*'Indices PF'!$K$24, E170*'Indices PF'!$L$24)),     IF((F170&gt;='Indices PF'!$D$25),     IF(('Funções Transações'!E170&lt;'Indices PF'!$E$26), E170*'Indices PF'!$J$25,     IF(('Funções Transações'!E170&lt;'Indices PF'!$F$26), E170*'Indices PF'!$K$25, E170*'Indices PF'!$L$25)))))))))</f>
        <v/>
      </c>
      <c r="L170" s="253" t="str">
        <f aca="false">IF(OR(ISBLANK(G170),ISBLANK(H170)),"",  IF((H170&lt;='Indices PF'!$D$47),   IF(('Funções Transações'!G170&lt;'Indices PF'!$E$50), G170*'Indices PF'!$J$47,   IF(('Funções Transações'!G170&lt;'Indices PF'!$F$50), G170*'Indices PF'!$K$47, G170*'Indices PF'!$L$47)),    IF((H170&lt;='Indices PF'!$D$48),    IF(('Funções Transações'!G170&lt;'Indices PF'!$E$50), G170*'Indices PF'!$J$48,    IF(('Funções Transações'!G170&lt;'Indices PF'!$F$50), G170*'Indices PF'!$K$48, G170*'Indices PF'!$L$48)),     IF((H170&gt;='Indices PF'!$D$49),     IF(('Funções Transações'!G170&lt;'Indices PF'!$E$50), G170*'Indices PF'!$J$49,     IF(('Funções Transações'!G170&lt;'Indices PF'!$F$50), G170*'Indices PF'!$K$49, G170*'Indices PF'!$L$49))))))</f>
        <v/>
      </c>
      <c r="M170" s="131"/>
      <c r="N170" s="122"/>
      <c r="O170" s="131"/>
      <c r="P170" s="121"/>
      <c r="Q170" s="122"/>
      <c r="R170" s="150" t="str">
        <f aca="false">IF(AND(ISTEXT(T170),ISTEXT(U170)),"",SUM(T170:U170)*'Indices PF'!$E$54)</f>
        <v/>
      </c>
      <c r="S170" s="227" t="str">
        <f aca="false">IF(OR(ISBLANK(N170),ISBLANK(O170)),"",  IF(M170="EI", IF((O170&lt;='Indices PF'!$D$7),   IF(('Funções Transações'!N170&lt;'Indices PF'!$E$10), 'Indices PF'!$E$7,   IF(('Funções Transações'!N170&lt;'Indices PF'!$F$10), 'Indices PF'!$F$7, 'Indices PF'!$G$7)),    IF((O170&lt;='Indices PF'!$D$8),    IF(('Funções Transações'!N170&lt;'Indices PF'!$E$10), 'Indices PF'!$E$8,    IF(('Funções Transações'!N170&lt;'Indices PF'!$F$10), 'Indices PF'!$F$8, 'Indices PF'!$G$8)),     IF((O170&gt;='Indices PF'!$D$9),     IF(('Funções Transações'!N170&lt;'Indices PF'!$E$10), 'Indices PF'!$E$9,     IF(('Funções Transações'!N170&lt;'Indices PF'!$F$10), 'Indices PF'!$F$9, 'Indices PF'!$G$9))))),   IF(M170="EQ", IF((O170&lt;='Indices PF'!$D$15),   IF(('Funções Transações'!N170&lt;'Indices PF'!$E$18), 'Indices PF'!$E$15,   IF(('Funções Transações'!N170&lt;'Indices PF'!$F$18), 'Indices PF'!$F$15, 'Indices PF'!$G$15)),    IF((O170&lt;='Indices PF'!$D$16),    IF(('Funções Transações'!N170&lt;'Indices PF'!$E$18), 'Indices PF'!$E$16,    IF(('Funções Transações'!N170&lt;'Indices PF'!$F$18), 'Indices PF'!$F$16, 'Indices PF'!$G$16)),     IF((O170&gt;='Indices PF'!$D$17),     IF(('Funções Transações'!N170&lt;'Indices PF'!$E$18), 'Indices PF'!$E$17,     IF(('Funções Transações'!N170&lt;'Indices PF'!$F$18), 'Indices PF'!$F$17, 'Indices PF'!$G$17))))),   IF(M170="EO", IF((O170&lt;='Indices PF'!$D$23),   IF(('Funções Transações'!N170&lt;'Indices PF'!$E$26), 'Indices PF'!$E$23,   IF(('Funções Transações'!N170&lt;'Indices PF'!$F$26), 'Indices PF'!$F$23, 'Indices PF'!$G$23)),    IF((O170&lt;='Indices PF'!$D$24),    IF(('Funções Transações'!N170&lt;'Indices PF'!$E$26), 'Indices PF'!$E$24,    IF(('Funções Transações'!N170&lt;'Indices PF'!$F$26), 'Indices PF'!$F$24, 'Indices PF'!$G$24)),     IF((O170&gt;='Indices PF'!$D$25),     IF(('Funções Transações'!N170&lt;'Indices PF'!$E$26), 'Indices PF'!$E$25,     IF(('Funções Transações'!N170&lt;'Indices PF'!$F$26), 'Indices PF'!$F$25, 'Indices PF'!$G$25)))))))))</f>
        <v/>
      </c>
      <c r="T170" s="228" t="str">
        <f aca="false">IF(OR(ISBLANK(N170),ISBLANK(O170)),"",  IF(M170="EI", IF((O170&lt;='Indices PF'!$D$7),   IF(('Funções Transações'!N170&lt;'Indices PF'!$E$10), N170*'Indices PF'!$J$7,   IF(('Funções Transações'!N170&lt;'Indices PF'!$F$10), N170*'Indices PF'!$K$7, N170*'Indices PF'!$L$7)),    IF((O170&lt;='Indices PF'!$D$8),    IF(('Funções Transações'!N170&lt;'Indices PF'!$E$10), N170*'Indices PF'!$J$8,    IF(('Funções Transações'!N170&lt;'Indices PF'!$F$10), N170*'Indices PF'!$K$8, N170*'Indices PF'!$L$8)),     IF((O170&gt;='Indices PF'!$D$9),     IF(('Funções Transações'!N170&lt;'Indices PF'!$E$10), N170*'Indices PF'!$J$9,     IF(('Funções Transações'!N170&lt;'Indices PF'!$F$10), N170*'Indices PF'!$K$9, N170*'Indices PF'!$L$9))))),   IF(M170="EQ", IF((O170&lt;='Indices PF'!$D$15),   IF(('Funções Transações'!N170&lt;'Indices PF'!$E$18), N170*'Indices PF'!$J$15,   IF(('Funções Transações'!N170&lt;'Indices PF'!$F$18), N170*'Indices PF'!$K$15, N170*'Indices PF'!$L$15)),    IF((O170&lt;='Indices PF'!$D$16),    IF(('Funções Transações'!N170&lt;'Indices PF'!$E$18), N170*'Indices PF'!$J$16,    IF(('Funções Transações'!N170&lt;'Indices PF'!$F$18), N170*'Indices PF'!$K$16, N170*'Indices PF'!$L$16)),     IF((O170&gt;='Indices PF'!$D$17),     IF(('Funções Transações'!N170&lt;'Indices PF'!$E$18), N170*'Indices PF'!$J$17,     IF(('Funções Transações'!N170&lt;'Indices PF'!$F$18), N170*'Indices PF'!$K$17, N170*'Indices PF'!$L$17))))),   IF(M170="EO", IF((O170&lt;='Indices PF'!$D$23),   IF(('Funções Transações'!N170&lt;'Indices PF'!$E$26), N170*'Indices PF'!$J$23,   IF(('Funções Transações'!N170&lt;'Indices PF'!$F$26), N170*'Indices PF'!$K$23, N170*'Indices PF'!$L$23)),    IF((O170&lt;='Indices PF'!$D$24),    IF(('Funções Transações'!N170&lt;'Indices PF'!$E$26), N170*'Indices PF'!$J$24,    IF(('Funções Transações'!N170&lt;'Indices PF'!$F$26), N170*'Indices PF'!$K$24, N170*'Indices PF'!$L$24)),     IF((O170&gt;='Indices PF'!$D$25),     IF(('Funções Transações'!N170&lt;'Indices PF'!$E$26), N170*'Indices PF'!$J$25,     IF(('Funções Transações'!N170&lt;'Indices PF'!$F$26), N170*'Indices PF'!$K$25, N170*'Indices PF'!$L$25)))))))))</f>
        <v/>
      </c>
      <c r="U170" s="229" t="str">
        <f aca="false">IF(OR(ISBLANK(P170),ISBLANK(Q170)),"",  IF((Q170&lt;='Indices PF'!$D$47),   IF(('Funções Transações'!P170&lt;'Indices PF'!$E$50), P170*'Indices PF'!$J$47,   IF(('Funções Transações'!P170&lt;'Indices PF'!$F$50), P170*'Indices PF'!$K$47, P170*'Indices PF'!$L$47)),    IF((Q170&lt;='Indices PF'!$D$48),    IF(('Funções Transações'!P170&lt;'Indices PF'!$E$50), P170*'Indices PF'!$J$48,    IF(('Funções Transações'!P170&lt;'Indices PF'!$F$50), P170*'Indices PF'!$K$48, P170*'Indices PF'!$L$48)),     IF((Q170&gt;='Indices PF'!$D$49),     IF(('Funções Transações'!P170&lt;'Indices PF'!$E$50), P170*'Indices PF'!$J$49,     IF(('Funções Transações'!P170&lt;'Indices PF'!$F$50), P170*'Indices PF'!$K$49, P170*'Indices PF'!$L$49))))))</f>
        <v/>
      </c>
      <c r="V170" s="131"/>
      <c r="W170" s="131"/>
      <c r="X170" s="131"/>
      <c r="Y170" s="121"/>
      <c r="Z170" s="121"/>
      <c r="AA170" s="122"/>
      <c r="AB170" s="255" t="str">
        <f aca="false">IF(ISBLANK(AA170),"",IF(Z170="YES",(AA170*(SUM(T170:U170))/100),""))</f>
        <v/>
      </c>
      <c r="AC170" s="126"/>
      <c r="AD170" s="154"/>
      <c r="AE170" s="126"/>
      <c r="AF170" s="126"/>
      <c r="AG170" s="126"/>
    </row>
    <row r="171" customFormat="false" ht="24.3" hidden="false" customHeight="true" outlineLevel="0" collapsed="false">
      <c r="A171" s="87"/>
      <c r="B171" s="111"/>
      <c r="C171" s="178"/>
      <c r="D171" s="131"/>
      <c r="E171" s="122"/>
      <c r="F171" s="252"/>
      <c r="G171" s="131"/>
      <c r="H171" s="122"/>
      <c r="I171" s="150" t="str">
        <f aca="false">IF(AND(ISTEXT(K171),ISTEXT(L171)),"",SUM(K171:L171)*'Indices PF'!$E$54)</f>
        <v/>
      </c>
      <c r="J171" s="227" t="str">
        <f aca="false">IF(OR(ISBLANK(E171),ISBLANK(F171)),"",  IF(D171="EI", IF((F171&lt;='Indices PF'!$D$7),   IF(('Funções Transações'!E171&lt;'Indices PF'!$E$10), 'Indices PF'!$E$7,   IF(('Funções Transações'!E171&lt;'Indices PF'!$F$10), 'Indices PF'!$F$7, 'Indices PF'!$G$7)),    IF((F171&lt;='Indices PF'!$D$8),    IF(('Funções Transações'!E171&lt;'Indices PF'!$E$10), 'Indices PF'!$E$8,    IF(('Funções Transações'!E171&lt;'Indices PF'!$F$10), 'Indices PF'!$F$8, 'Indices PF'!$G$8)),     IF((F171&gt;='Indices PF'!$D$9),     IF(('Funções Transações'!E171&lt;'Indices PF'!$E$10), 'Indices PF'!$E$9,     IF(('Funções Transações'!E171&lt;'Indices PF'!$F$10), 'Indices PF'!$F$9, 'Indices PF'!$G$9))))),   IF(D171="EQ", IF((F171&lt;='Indices PF'!$D$15),   IF(('Funções Transações'!E171&lt;'Indices PF'!$E$18), 'Indices PF'!$E$15,   IF(('Funções Transações'!E171&lt;'Indices PF'!$F$18), 'Indices PF'!$F$15, 'Indices PF'!$G$15)),    IF((F171&lt;='Indices PF'!$D$16),    IF(('Funções Transações'!E171&lt;'Indices PF'!$E$18), 'Indices PF'!$E$16,    IF(('Funções Transações'!E171&lt;'Indices PF'!$F$18), 'Indices PF'!$F$16, 'Indices PF'!$G$16)),     IF((F171&gt;='Indices PF'!$D$17),     IF(('Funções Transações'!E171&lt;'Indices PF'!$E$18), 'Indices PF'!$E$16,     IF(('Funções Transações'!E171&lt;'Indices PF'!$F$18), 'Indices PF'!$F$16, 'Indices PF'!$G$16))))),   IF(D171="EO", IF((F171&lt;='Indices PF'!$D$23),   IF(('Funções Transações'!E171&lt;'Indices PF'!$E$26), 'Indices PF'!$E$23,   IF(('Funções Transações'!E171&lt;'Indices PF'!$F$26), 'Indices PF'!$F$23, 'Indices PF'!$G$23)),    IF((F171&lt;='Indices PF'!$D$24),    IF(('Funções Transações'!E171&lt;'Indices PF'!$E$26), 'Indices PF'!$E$24,    IF(('Funções Transações'!E171&lt;'Indices PF'!$F$26), 'Indices PF'!$F$24, 'Indices PF'!$G$24)),     IF((F171&gt;='Indices PF'!$D$25),     IF(('Funções Transações'!E171&lt;'Indices PF'!$E$26), 'Indices PF'!$E$25,     IF(('Funções Transações'!E171&lt;'Indices PF'!$F$26), 'Indices PF'!$F$25, 'Indices PF'!$G$25)))))))))</f>
        <v/>
      </c>
      <c r="K171" s="120" t="str">
        <f aca="false">IF(OR(ISBLANK(E171),ISBLANK(F171)),"",  IF(D171="EI", IF((F171&lt;='Indices PF'!$D$7),   IF(('Funções Transações'!E171&lt;'Indices PF'!$E$10), E171*'Indices PF'!$J$7,   IF(('Funções Transações'!E171&lt;'Indices PF'!$F$10), E171*'Indices PF'!$K$7, E171*'Indices PF'!$L$7)),    IF((F171&lt;='Indices PF'!$D$8),    IF(('Funções Transações'!E171&lt;'Indices PF'!$E$10), E171*'Indices PF'!$J$8,    IF(('Funções Transações'!E171&lt;'Indices PF'!$F$10), E171*'Indices PF'!$K$8, E171*'Indices PF'!$L$8)),     IF((F171&gt;='Indices PF'!$D$9),     IF(('Funções Transações'!E171&lt;'Indices PF'!$E$10), E171*'Indices PF'!$J$9,     IF(('Funções Transações'!E171&lt;'Indices PF'!$F$10), E171*'Indices PF'!$K$9, E171*'Indices PF'!$L$9))))),   IF(D171="EQ", IF((F171&lt;='Indices PF'!$D$15),   IF(('Funções Transações'!E171&lt;'Indices PF'!$E$18), E171*'Indices PF'!$J$15,   IF(('Funções Transações'!E171&lt;'Indices PF'!$F$18), E171*'Indices PF'!$K$15, E171*'Indices PF'!$L$15)),    IF((F171&lt;='Indices PF'!$D$16),    IF(('Funções Transações'!E171&lt;'Indices PF'!$E$18), E171*'Indices PF'!$J$16,    IF(('Funções Transações'!E171&lt;'Indices PF'!$F$18), E171*'Indices PF'!$K$16, E171*'Indices PF'!$L$16)),     IF((F171&gt;='Indices PF'!$D$17),     IF(('Funções Transações'!E171&lt;'Indices PF'!$E$18), E171*'Indices PF'!$J$16,     IF(('Funções Transações'!E171&lt;'Indices PF'!$F$18), E171*'Indices PF'!$K$16, E171*'Indices PF'!$L$16))))),   IF(D171="EO", IF((F171&lt;='Indices PF'!$D$23),   IF(('Funções Transações'!E171&lt;'Indices PF'!$E$26), E171*'Indices PF'!$J$23,   IF(('Funções Transações'!E171&lt;'Indices PF'!$F$26), E171*'Indices PF'!$K$23, E171*'Indices PF'!$L$23)),    IF((F171&lt;='Indices PF'!$D$24),    IF(('Funções Transações'!E171&lt;'Indices PF'!$E$26), E171*'Indices PF'!$J$24,    IF(('Funções Transações'!E171&lt;'Indices PF'!$F$26), E171*'Indices PF'!$K$24, E171*'Indices PF'!$L$24)),     IF((F171&gt;='Indices PF'!$D$25),     IF(('Funções Transações'!E171&lt;'Indices PF'!$E$26), E171*'Indices PF'!$J$25,     IF(('Funções Transações'!E171&lt;'Indices PF'!$F$26), E171*'Indices PF'!$K$25, E171*'Indices PF'!$L$25)))))))))</f>
        <v/>
      </c>
      <c r="L171" s="253" t="str">
        <f aca="false">IF(OR(ISBLANK(G171),ISBLANK(H171)),"",  IF((H171&lt;='Indices PF'!$D$47),   IF(('Funções Transações'!G171&lt;'Indices PF'!$E$50), G171*'Indices PF'!$J$47,   IF(('Funções Transações'!G171&lt;'Indices PF'!$F$50), G171*'Indices PF'!$K$47, G171*'Indices PF'!$L$47)),    IF((H171&lt;='Indices PF'!$D$48),    IF(('Funções Transações'!G171&lt;'Indices PF'!$E$50), G171*'Indices PF'!$J$48,    IF(('Funções Transações'!G171&lt;'Indices PF'!$F$50), G171*'Indices PF'!$K$48, G171*'Indices PF'!$L$48)),     IF((H171&gt;='Indices PF'!$D$49),     IF(('Funções Transações'!G171&lt;'Indices PF'!$E$50), G171*'Indices PF'!$J$49,     IF(('Funções Transações'!G171&lt;'Indices PF'!$F$50), G171*'Indices PF'!$K$49, G171*'Indices PF'!$L$49))))))</f>
        <v/>
      </c>
      <c r="M171" s="131"/>
      <c r="N171" s="122"/>
      <c r="O171" s="131"/>
      <c r="P171" s="121"/>
      <c r="Q171" s="122"/>
      <c r="R171" s="150" t="str">
        <f aca="false">IF(AND(ISTEXT(T171),ISTEXT(U171)),"",SUM(T171:U171)*'Indices PF'!$E$54)</f>
        <v/>
      </c>
      <c r="S171" s="227" t="str">
        <f aca="false">IF(OR(ISBLANK(N171),ISBLANK(O171)),"",  IF(M171="EI", IF((O171&lt;='Indices PF'!$D$7),   IF(('Funções Transações'!N171&lt;'Indices PF'!$E$10), 'Indices PF'!$E$7,   IF(('Funções Transações'!N171&lt;'Indices PF'!$F$10), 'Indices PF'!$F$7, 'Indices PF'!$G$7)),    IF((O171&lt;='Indices PF'!$D$8),    IF(('Funções Transações'!N171&lt;'Indices PF'!$E$10), 'Indices PF'!$E$8,    IF(('Funções Transações'!N171&lt;'Indices PF'!$F$10), 'Indices PF'!$F$8, 'Indices PF'!$G$8)),     IF((O171&gt;='Indices PF'!$D$9),     IF(('Funções Transações'!N171&lt;'Indices PF'!$E$10), 'Indices PF'!$E$9,     IF(('Funções Transações'!N171&lt;'Indices PF'!$F$10), 'Indices PF'!$F$9, 'Indices PF'!$G$9))))),   IF(M171="EQ", IF((O171&lt;='Indices PF'!$D$15),   IF(('Funções Transações'!N171&lt;'Indices PF'!$E$18), 'Indices PF'!$E$15,   IF(('Funções Transações'!N171&lt;'Indices PF'!$F$18), 'Indices PF'!$F$15, 'Indices PF'!$G$15)),    IF((O171&lt;='Indices PF'!$D$16),    IF(('Funções Transações'!N171&lt;'Indices PF'!$E$18), 'Indices PF'!$E$16,    IF(('Funções Transações'!N171&lt;'Indices PF'!$F$18), 'Indices PF'!$F$16, 'Indices PF'!$G$16)),     IF((O171&gt;='Indices PF'!$D$17),     IF(('Funções Transações'!N171&lt;'Indices PF'!$E$18), 'Indices PF'!$E$17,     IF(('Funções Transações'!N171&lt;'Indices PF'!$F$18), 'Indices PF'!$F$17, 'Indices PF'!$G$17))))),   IF(M171="EO", IF((O171&lt;='Indices PF'!$D$23),   IF(('Funções Transações'!N171&lt;'Indices PF'!$E$26), 'Indices PF'!$E$23,   IF(('Funções Transações'!N171&lt;'Indices PF'!$F$26), 'Indices PF'!$F$23, 'Indices PF'!$G$23)),    IF((O171&lt;='Indices PF'!$D$24),    IF(('Funções Transações'!N171&lt;'Indices PF'!$E$26), 'Indices PF'!$E$24,    IF(('Funções Transações'!N171&lt;'Indices PF'!$F$26), 'Indices PF'!$F$24, 'Indices PF'!$G$24)),     IF((O171&gt;='Indices PF'!$D$25),     IF(('Funções Transações'!N171&lt;'Indices PF'!$E$26), 'Indices PF'!$E$25,     IF(('Funções Transações'!N171&lt;'Indices PF'!$F$26), 'Indices PF'!$F$25, 'Indices PF'!$G$25)))))))))</f>
        <v/>
      </c>
      <c r="T171" s="228" t="str">
        <f aca="false">IF(OR(ISBLANK(N171),ISBLANK(O171)),"",  IF(M171="EI", IF((O171&lt;='Indices PF'!$D$7),   IF(('Funções Transações'!N171&lt;'Indices PF'!$E$10), N171*'Indices PF'!$J$7,   IF(('Funções Transações'!N171&lt;'Indices PF'!$F$10), N171*'Indices PF'!$K$7, N171*'Indices PF'!$L$7)),    IF((O171&lt;='Indices PF'!$D$8),    IF(('Funções Transações'!N171&lt;'Indices PF'!$E$10), N171*'Indices PF'!$J$8,    IF(('Funções Transações'!N171&lt;'Indices PF'!$F$10), N171*'Indices PF'!$K$8, N171*'Indices PF'!$L$8)),     IF((O171&gt;='Indices PF'!$D$9),     IF(('Funções Transações'!N171&lt;'Indices PF'!$E$10), N171*'Indices PF'!$J$9,     IF(('Funções Transações'!N171&lt;'Indices PF'!$F$10), N171*'Indices PF'!$K$9, N171*'Indices PF'!$L$9))))),   IF(M171="EQ", IF((O171&lt;='Indices PF'!$D$15),   IF(('Funções Transações'!N171&lt;'Indices PF'!$E$18), N171*'Indices PF'!$J$15,   IF(('Funções Transações'!N171&lt;'Indices PF'!$F$18), N171*'Indices PF'!$K$15, N171*'Indices PF'!$L$15)),    IF((O171&lt;='Indices PF'!$D$16),    IF(('Funções Transações'!N171&lt;'Indices PF'!$E$18), N171*'Indices PF'!$J$16,    IF(('Funções Transações'!N171&lt;'Indices PF'!$F$18), N171*'Indices PF'!$K$16, N171*'Indices PF'!$L$16)),     IF((O171&gt;='Indices PF'!$D$17),     IF(('Funções Transações'!N171&lt;'Indices PF'!$E$18), N171*'Indices PF'!$J$17,     IF(('Funções Transações'!N171&lt;'Indices PF'!$F$18), N171*'Indices PF'!$K$17, N171*'Indices PF'!$L$17))))),   IF(M171="EO", IF((O171&lt;='Indices PF'!$D$23),   IF(('Funções Transações'!N171&lt;'Indices PF'!$E$26), N171*'Indices PF'!$J$23,   IF(('Funções Transações'!N171&lt;'Indices PF'!$F$26), N171*'Indices PF'!$K$23, N171*'Indices PF'!$L$23)),    IF((O171&lt;='Indices PF'!$D$24),    IF(('Funções Transações'!N171&lt;'Indices PF'!$E$26), N171*'Indices PF'!$J$24,    IF(('Funções Transações'!N171&lt;'Indices PF'!$F$26), N171*'Indices PF'!$K$24, N171*'Indices PF'!$L$24)),     IF((O171&gt;='Indices PF'!$D$25),     IF(('Funções Transações'!N171&lt;'Indices PF'!$E$26), N171*'Indices PF'!$J$25,     IF(('Funções Transações'!N171&lt;'Indices PF'!$F$26), N171*'Indices PF'!$K$25, N171*'Indices PF'!$L$25)))))))))</f>
        <v/>
      </c>
      <c r="U171" s="229" t="str">
        <f aca="false">IF(OR(ISBLANK(P171),ISBLANK(Q171)),"",  IF((Q171&lt;='Indices PF'!$D$47),   IF(('Funções Transações'!P171&lt;'Indices PF'!$E$50), P171*'Indices PF'!$J$47,   IF(('Funções Transações'!P171&lt;'Indices PF'!$F$50), P171*'Indices PF'!$K$47, P171*'Indices PF'!$L$47)),    IF((Q171&lt;='Indices PF'!$D$48),    IF(('Funções Transações'!P171&lt;'Indices PF'!$E$50), P171*'Indices PF'!$J$48,    IF(('Funções Transações'!P171&lt;'Indices PF'!$F$50), P171*'Indices PF'!$K$48, P171*'Indices PF'!$L$48)),     IF((Q171&gt;='Indices PF'!$D$49),     IF(('Funções Transações'!P171&lt;'Indices PF'!$E$50), P171*'Indices PF'!$J$49,     IF(('Funções Transações'!P171&lt;'Indices PF'!$F$50), P171*'Indices PF'!$K$49, P171*'Indices PF'!$L$49))))))</f>
        <v/>
      </c>
      <c r="V171" s="131"/>
      <c r="W171" s="131"/>
      <c r="X171" s="131"/>
      <c r="Y171" s="121"/>
      <c r="Z171" s="121"/>
      <c r="AA171" s="122"/>
      <c r="AB171" s="255" t="str">
        <f aca="false">IF(ISBLANK(AA171),"",IF(Z171="YES",(AA171*(SUM(T171:U171))/100),""))</f>
        <v/>
      </c>
      <c r="AC171" s="126"/>
      <c r="AD171" s="154"/>
      <c r="AE171" s="126"/>
      <c r="AF171" s="126"/>
      <c r="AG171" s="126"/>
    </row>
    <row r="172" customFormat="false" ht="24.3" hidden="false" customHeight="true" outlineLevel="0" collapsed="false">
      <c r="A172" s="87"/>
      <c r="B172" s="111"/>
      <c r="C172" s="178"/>
      <c r="D172" s="131"/>
      <c r="E172" s="122"/>
      <c r="F172" s="252"/>
      <c r="G172" s="131"/>
      <c r="H172" s="122"/>
      <c r="I172" s="150" t="str">
        <f aca="false">IF(AND(ISTEXT(K172),ISTEXT(L172)),"",SUM(K172:L172)*'Indices PF'!$E$54)</f>
        <v/>
      </c>
      <c r="J172" s="227" t="str">
        <f aca="false">IF(OR(ISBLANK(E172),ISBLANK(F172)),"",  IF(D172="EI", IF((F172&lt;='Indices PF'!$D$7),   IF(('Funções Transações'!E172&lt;'Indices PF'!$E$10), 'Indices PF'!$E$7,   IF(('Funções Transações'!E172&lt;'Indices PF'!$F$10), 'Indices PF'!$F$7, 'Indices PF'!$G$7)),    IF((F172&lt;='Indices PF'!$D$8),    IF(('Funções Transações'!E172&lt;'Indices PF'!$E$10), 'Indices PF'!$E$8,    IF(('Funções Transações'!E172&lt;'Indices PF'!$F$10), 'Indices PF'!$F$8, 'Indices PF'!$G$8)),     IF((F172&gt;='Indices PF'!$D$9),     IF(('Funções Transações'!E172&lt;'Indices PF'!$E$10), 'Indices PF'!$E$9,     IF(('Funções Transações'!E172&lt;'Indices PF'!$F$10), 'Indices PF'!$F$9, 'Indices PF'!$G$9))))),   IF(D172="EQ", IF((F172&lt;='Indices PF'!$D$15),   IF(('Funções Transações'!E172&lt;'Indices PF'!$E$18), 'Indices PF'!$E$15,   IF(('Funções Transações'!E172&lt;'Indices PF'!$F$18), 'Indices PF'!$F$15, 'Indices PF'!$G$15)),    IF((F172&lt;='Indices PF'!$D$16),    IF(('Funções Transações'!E172&lt;'Indices PF'!$E$18), 'Indices PF'!$E$16,    IF(('Funções Transações'!E172&lt;'Indices PF'!$F$18), 'Indices PF'!$F$16, 'Indices PF'!$G$16)),     IF((F172&gt;='Indices PF'!$D$17),     IF(('Funções Transações'!E172&lt;'Indices PF'!$E$18), 'Indices PF'!$E$16,     IF(('Funções Transações'!E172&lt;'Indices PF'!$F$18), 'Indices PF'!$F$16, 'Indices PF'!$G$16))))),   IF(D172="EO", IF((F172&lt;='Indices PF'!$D$23),   IF(('Funções Transações'!E172&lt;'Indices PF'!$E$26), 'Indices PF'!$E$23,   IF(('Funções Transações'!E172&lt;'Indices PF'!$F$26), 'Indices PF'!$F$23, 'Indices PF'!$G$23)),    IF((F172&lt;='Indices PF'!$D$24),    IF(('Funções Transações'!E172&lt;'Indices PF'!$E$26), 'Indices PF'!$E$24,    IF(('Funções Transações'!E172&lt;'Indices PF'!$F$26), 'Indices PF'!$F$24, 'Indices PF'!$G$24)),     IF((F172&gt;='Indices PF'!$D$25),     IF(('Funções Transações'!E172&lt;'Indices PF'!$E$26), 'Indices PF'!$E$25,     IF(('Funções Transações'!E172&lt;'Indices PF'!$F$26), 'Indices PF'!$F$25, 'Indices PF'!$G$25)))))))))</f>
        <v/>
      </c>
      <c r="K172" s="120" t="str">
        <f aca="false">IF(OR(ISBLANK(E172),ISBLANK(F172)),"",  IF(D172="EI", IF((F172&lt;='Indices PF'!$D$7),   IF(('Funções Transações'!E172&lt;'Indices PF'!$E$10), E172*'Indices PF'!$J$7,   IF(('Funções Transações'!E172&lt;'Indices PF'!$F$10), E172*'Indices PF'!$K$7, E172*'Indices PF'!$L$7)),    IF((F172&lt;='Indices PF'!$D$8),    IF(('Funções Transações'!E172&lt;'Indices PF'!$E$10), E172*'Indices PF'!$J$8,    IF(('Funções Transações'!E172&lt;'Indices PF'!$F$10), E172*'Indices PF'!$K$8, E172*'Indices PF'!$L$8)),     IF((F172&gt;='Indices PF'!$D$9),     IF(('Funções Transações'!E172&lt;'Indices PF'!$E$10), E172*'Indices PF'!$J$9,     IF(('Funções Transações'!E172&lt;'Indices PF'!$F$10), E172*'Indices PF'!$K$9, E172*'Indices PF'!$L$9))))),   IF(D172="EQ", IF((F172&lt;='Indices PF'!$D$15),   IF(('Funções Transações'!E172&lt;'Indices PF'!$E$18), E172*'Indices PF'!$J$15,   IF(('Funções Transações'!E172&lt;'Indices PF'!$F$18), E172*'Indices PF'!$K$15, E172*'Indices PF'!$L$15)),    IF((F172&lt;='Indices PF'!$D$16),    IF(('Funções Transações'!E172&lt;'Indices PF'!$E$18), E172*'Indices PF'!$J$16,    IF(('Funções Transações'!E172&lt;'Indices PF'!$F$18), E172*'Indices PF'!$K$16, E172*'Indices PF'!$L$16)),     IF((F172&gt;='Indices PF'!$D$17),     IF(('Funções Transações'!E172&lt;'Indices PF'!$E$18), E172*'Indices PF'!$J$16,     IF(('Funções Transações'!E172&lt;'Indices PF'!$F$18), E172*'Indices PF'!$K$16, E172*'Indices PF'!$L$16))))),   IF(D172="EO", IF((F172&lt;='Indices PF'!$D$23),   IF(('Funções Transações'!E172&lt;'Indices PF'!$E$26), E172*'Indices PF'!$J$23,   IF(('Funções Transações'!E172&lt;'Indices PF'!$F$26), E172*'Indices PF'!$K$23, E172*'Indices PF'!$L$23)),    IF((F172&lt;='Indices PF'!$D$24),    IF(('Funções Transações'!E172&lt;'Indices PF'!$E$26), E172*'Indices PF'!$J$24,    IF(('Funções Transações'!E172&lt;'Indices PF'!$F$26), E172*'Indices PF'!$K$24, E172*'Indices PF'!$L$24)),     IF((F172&gt;='Indices PF'!$D$25),     IF(('Funções Transações'!E172&lt;'Indices PF'!$E$26), E172*'Indices PF'!$J$25,     IF(('Funções Transações'!E172&lt;'Indices PF'!$F$26), E172*'Indices PF'!$K$25, E172*'Indices PF'!$L$25)))))))))</f>
        <v/>
      </c>
      <c r="L172" s="253" t="str">
        <f aca="false">IF(OR(ISBLANK(G172),ISBLANK(H172)),"",  IF((H172&lt;='Indices PF'!$D$47),   IF(('Funções Transações'!G172&lt;'Indices PF'!$E$50), G172*'Indices PF'!$J$47,   IF(('Funções Transações'!G172&lt;'Indices PF'!$F$50), G172*'Indices PF'!$K$47, G172*'Indices PF'!$L$47)),    IF((H172&lt;='Indices PF'!$D$48),    IF(('Funções Transações'!G172&lt;'Indices PF'!$E$50), G172*'Indices PF'!$J$48,    IF(('Funções Transações'!G172&lt;'Indices PF'!$F$50), G172*'Indices PF'!$K$48, G172*'Indices PF'!$L$48)),     IF((H172&gt;='Indices PF'!$D$49),     IF(('Funções Transações'!G172&lt;'Indices PF'!$E$50), G172*'Indices PF'!$J$49,     IF(('Funções Transações'!G172&lt;'Indices PF'!$F$50), G172*'Indices PF'!$K$49, G172*'Indices PF'!$L$49))))))</f>
        <v/>
      </c>
      <c r="M172" s="131"/>
      <c r="N172" s="122"/>
      <c r="O172" s="131"/>
      <c r="P172" s="121"/>
      <c r="Q172" s="122"/>
      <c r="R172" s="150" t="str">
        <f aca="false">IF(AND(ISTEXT(T172),ISTEXT(U172)),"",SUM(T172:U172)*'Indices PF'!$E$54)</f>
        <v/>
      </c>
      <c r="S172" s="227" t="str">
        <f aca="false">IF(OR(ISBLANK(N172),ISBLANK(O172)),"",  IF(M172="EI", IF((O172&lt;='Indices PF'!$D$7),   IF(('Funções Transações'!N172&lt;'Indices PF'!$E$10), 'Indices PF'!$E$7,   IF(('Funções Transações'!N172&lt;'Indices PF'!$F$10), 'Indices PF'!$F$7, 'Indices PF'!$G$7)),    IF((O172&lt;='Indices PF'!$D$8),    IF(('Funções Transações'!N172&lt;'Indices PF'!$E$10), 'Indices PF'!$E$8,    IF(('Funções Transações'!N172&lt;'Indices PF'!$F$10), 'Indices PF'!$F$8, 'Indices PF'!$G$8)),     IF((O172&gt;='Indices PF'!$D$9),     IF(('Funções Transações'!N172&lt;'Indices PF'!$E$10), 'Indices PF'!$E$9,     IF(('Funções Transações'!N172&lt;'Indices PF'!$F$10), 'Indices PF'!$F$9, 'Indices PF'!$G$9))))),   IF(M172="EQ", IF((O172&lt;='Indices PF'!$D$15),   IF(('Funções Transações'!N172&lt;'Indices PF'!$E$18), 'Indices PF'!$E$15,   IF(('Funções Transações'!N172&lt;'Indices PF'!$F$18), 'Indices PF'!$F$15, 'Indices PF'!$G$15)),    IF((O172&lt;='Indices PF'!$D$16),    IF(('Funções Transações'!N172&lt;'Indices PF'!$E$18), 'Indices PF'!$E$16,    IF(('Funções Transações'!N172&lt;'Indices PF'!$F$18), 'Indices PF'!$F$16, 'Indices PF'!$G$16)),     IF((O172&gt;='Indices PF'!$D$17),     IF(('Funções Transações'!N172&lt;'Indices PF'!$E$18), 'Indices PF'!$E$17,     IF(('Funções Transações'!N172&lt;'Indices PF'!$F$18), 'Indices PF'!$F$17, 'Indices PF'!$G$17))))),   IF(M172="EO", IF((O172&lt;='Indices PF'!$D$23),   IF(('Funções Transações'!N172&lt;'Indices PF'!$E$26), 'Indices PF'!$E$23,   IF(('Funções Transações'!N172&lt;'Indices PF'!$F$26), 'Indices PF'!$F$23, 'Indices PF'!$G$23)),    IF((O172&lt;='Indices PF'!$D$24),    IF(('Funções Transações'!N172&lt;'Indices PF'!$E$26), 'Indices PF'!$E$24,    IF(('Funções Transações'!N172&lt;'Indices PF'!$F$26), 'Indices PF'!$F$24, 'Indices PF'!$G$24)),     IF((O172&gt;='Indices PF'!$D$25),     IF(('Funções Transações'!N172&lt;'Indices PF'!$E$26), 'Indices PF'!$E$25,     IF(('Funções Transações'!N172&lt;'Indices PF'!$F$26), 'Indices PF'!$F$25, 'Indices PF'!$G$25)))))))))</f>
        <v/>
      </c>
      <c r="T172" s="228" t="str">
        <f aca="false">IF(OR(ISBLANK(N172),ISBLANK(O172)),"",  IF(M172="EI", IF((O172&lt;='Indices PF'!$D$7),   IF(('Funções Transações'!N172&lt;'Indices PF'!$E$10), N172*'Indices PF'!$J$7,   IF(('Funções Transações'!N172&lt;'Indices PF'!$F$10), N172*'Indices PF'!$K$7, N172*'Indices PF'!$L$7)),    IF((O172&lt;='Indices PF'!$D$8),    IF(('Funções Transações'!N172&lt;'Indices PF'!$E$10), N172*'Indices PF'!$J$8,    IF(('Funções Transações'!N172&lt;'Indices PF'!$F$10), N172*'Indices PF'!$K$8, N172*'Indices PF'!$L$8)),     IF((O172&gt;='Indices PF'!$D$9),     IF(('Funções Transações'!N172&lt;'Indices PF'!$E$10), N172*'Indices PF'!$J$9,     IF(('Funções Transações'!N172&lt;'Indices PF'!$F$10), N172*'Indices PF'!$K$9, N172*'Indices PF'!$L$9))))),   IF(M172="EQ", IF((O172&lt;='Indices PF'!$D$15),   IF(('Funções Transações'!N172&lt;'Indices PF'!$E$18), N172*'Indices PF'!$J$15,   IF(('Funções Transações'!N172&lt;'Indices PF'!$F$18), N172*'Indices PF'!$K$15, N172*'Indices PF'!$L$15)),    IF((O172&lt;='Indices PF'!$D$16),    IF(('Funções Transações'!N172&lt;'Indices PF'!$E$18), N172*'Indices PF'!$J$16,    IF(('Funções Transações'!N172&lt;'Indices PF'!$F$18), N172*'Indices PF'!$K$16, N172*'Indices PF'!$L$16)),     IF((O172&gt;='Indices PF'!$D$17),     IF(('Funções Transações'!N172&lt;'Indices PF'!$E$18), N172*'Indices PF'!$J$17,     IF(('Funções Transações'!N172&lt;'Indices PF'!$F$18), N172*'Indices PF'!$K$17, N172*'Indices PF'!$L$17))))),   IF(M172="EO", IF((O172&lt;='Indices PF'!$D$23),   IF(('Funções Transações'!N172&lt;'Indices PF'!$E$26), N172*'Indices PF'!$J$23,   IF(('Funções Transações'!N172&lt;'Indices PF'!$F$26), N172*'Indices PF'!$K$23, N172*'Indices PF'!$L$23)),    IF((O172&lt;='Indices PF'!$D$24),    IF(('Funções Transações'!N172&lt;'Indices PF'!$E$26), N172*'Indices PF'!$J$24,    IF(('Funções Transações'!N172&lt;'Indices PF'!$F$26), N172*'Indices PF'!$K$24, N172*'Indices PF'!$L$24)),     IF((O172&gt;='Indices PF'!$D$25),     IF(('Funções Transações'!N172&lt;'Indices PF'!$E$26), N172*'Indices PF'!$J$25,     IF(('Funções Transações'!N172&lt;'Indices PF'!$F$26), N172*'Indices PF'!$K$25, N172*'Indices PF'!$L$25)))))))))</f>
        <v/>
      </c>
      <c r="U172" s="229" t="str">
        <f aca="false">IF(OR(ISBLANK(P172),ISBLANK(Q172)),"",  IF((Q172&lt;='Indices PF'!$D$47),   IF(('Funções Transações'!P172&lt;'Indices PF'!$E$50), P172*'Indices PF'!$J$47,   IF(('Funções Transações'!P172&lt;'Indices PF'!$F$50), P172*'Indices PF'!$K$47, P172*'Indices PF'!$L$47)),    IF((Q172&lt;='Indices PF'!$D$48),    IF(('Funções Transações'!P172&lt;'Indices PF'!$E$50), P172*'Indices PF'!$J$48,    IF(('Funções Transações'!P172&lt;'Indices PF'!$F$50), P172*'Indices PF'!$K$48, P172*'Indices PF'!$L$48)),     IF((Q172&gt;='Indices PF'!$D$49),     IF(('Funções Transações'!P172&lt;'Indices PF'!$E$50), P172*'Indices PF'!$J$49,     IF(('Funções Transações'!P172&lt;'Indices PF'!$F$50), P172*'Indices PF'!$K$49, P172*'Indices PF'!$L$49))))))</f>
        <v/>
      </c>
      <c r="V172" s="131"/>
      <c r="W172" s="131"/>
      <c r="X172" s="131"/>
      <c r="Y172" s="121"/>
      <c r="Z172" s="121"/>
      <c r="AA172" s="122"/>
      <c r="AB172" s="255" t="str">
        <f aca="false">IF(ISBLANK(AA172),"",IF(Z172="YES",(AA172*(SUM(T172:U172))/100),""))</f>
        <v/>
      </c>
      <c r="AC172" s="126"/>
      <c r="AD172" s="154"/>
      <c r="AE172" s="126"/>
      <c r="AF172" s="126"/>
      <c r="AG172" s="126"/>
    </row>
    <row r="173" customFormat="false" ht="24.3" hidden="false" customHeight="true" outlineLevel="0" collapsed="false">
      <c r="A173" s="87"/>
      <c r="B173" s="111"/>
      <c r="C173" s="178"/>
      <c r="D173" s="131"/>
      <c r="E173" s="122"/>
      <c r="F173" s="252"/>
      <c r="G173" s="131"/>
      <c r="H173" s="122"/>
      <c r="I173" s="150" t="str">
        <f aca="false">IF(AND(ISTEXT(K173),ISTEXT(L173)),"",SUM(K173:L173)*'Indices PF'!$E$54)</f>
        <v/>
      </c>
      <c r="J173" s="227" t="str">
        <f aca="false">IF(OR(ISBLANK(E173),ISBLANK(F173)),"",  IF(D173="EI", IF((F173&lt;='Indices PF'!$D$7),   IF(('Funções Transações'!E173&lt;'Indices PF'!$E$10), 'Indices PF'!$E$7,   IF(('Funções Transações'!E173&lt;'Indices PF'!$F$10), 'Indices PF'!$F$7, 'Indices PF'!$G$7)),    IF((F173&lt;='Indices PF'!$D$8),    IF(('Funções Transações'!E173&lt;'Indices PF'!$E$10), 'Indices PF'!$E$8,    IF(('Funções Transações'!E173&lt;'Indices PF'!$F$10), 'Indices PF'!$F$8, 'Indices PF'!$G$8)),     IF((F173&gt;='Indices PF'!$D$9),     IF(('Funções Transações'!E173&lt;'Indices PF'!$E$10), 'Indices PF'!$E$9,     IF(('Funções Transações'!E173&lt;'Indices PF'!$F$10), 'Indices PF'!$F$9, 'Indices PF'!$G$9))))),   IF(D173="EQ", IF((F173&lt;='Indices PF'!$D$15),   IF(('Funções Transações'!E173&lt;'Indices PF'!$E$18), 'Indices PF'!$E$15,   IF(('Funções Transações'!E173&lt;'Indices PF'!$F$18), 'Indices PF'!$F$15, 'Indices PF'!$G$15)),    IF((F173&lt;='Indices PF'!$D$16),    IF(('Funções Transações'!E173&lt;'Indices PF'!$E$18), 'Indices PF'!$E$16,    IF(('Funções Transações'!E173&lt;'Indices PF'!$F$18), 'Indices PF'!$F$16, 'Indices PF'!$G$16)),     IF((F173&gt;='Indices PF'!$D$17),     IF(('Funções Transações'!E173&lt;'Indices PF'!$E$18), 'Indices PF'!$E$16,     IF(('Funções Transações'!E173&lt;'Indices PF'!$F$18), 'Indices PF'!$F$16, 'Indices PF'!$G$16))))),   IF(D173="EO", IF((F173&lt;='Indices PF'!$D$23),   IF(('Funções Transações'!E173&lt;'Indices PF'!$E$26), 'Indices PF'!$E$23,   IF(('Funções Transações'!E173&lt;'Indices PF'!$F$26), 'Indices PF'!$F$23, 'Indices PF'!$G$23)),    IF((F173&lt;='Indices PF'!$D$24),    IF(('Funções Transações'!E173&lt;'Indices PF'!$E$26), 'Indices PF'!$E$24,    IF(('Funções Transações'!E173&lt;'Indices PF'!$F$26), 'Indices PF'!$F$24, 'Indices PF'!$G$24)),     IF((F173&gt;='Indices PF'!$D$25),     IF(('Funções Transações'!E173&lt;'Indices PF'!$E$26), 'Indices PF'!$E$25,     IF(('Funções Transações'!E173&lt;'Indices PF'!$F$26), 'Indices PF'!$F$25, 'Indices PF'!$G$25)))))))))</f>
        <v/>
      </c>
      <c r="K173" s="120" t="str">
        <f aca="false">IF(OR(ISBLANK(E173),ISBLANK(F173)),"",  IF(D173="EI", IF((F173&lt;='Indices PF'!$D$7),   IF(('Funções Transações'!E173&lt;'Indices PF'!$E$10), E173*'Indices PF'!$J$7,   IF(('Funções Transações'!E173&lt;'Indices PF'!$F$10), E173*'Indices PF'!$K$7, E173*'Indices PF'!$L$7)),    IF((F173&lt;='Indices PF'!$D$8),    IF(('Funções Transações'!E173&lt;'Indices PF'!$E$10), E173*'Indices PF'!$J$8,    IF(('Funções Transações'!E173&lt;'Indices PF'!$F$10), E173*'Indices PF'!$K$8, E173*'Indices PF'!$L$8)),     IF((F173&gt;='Indices PF'!$D$9),     IF(('Funções Transações'!E173&lt;'Indices PF'!$E$10), E173*'Indices PF'!$J$9,     IF(('Funções Transações'!E173&lt;'Indices PF'!$F$10), E173*'Indices PF'!$K$9, E173*'Indices PF'!$L$9))))),   IF(D173="EQ", IF((F173&lt;='Indices PF'!$D$15),   IF(('Funções Transações'!E173&lt;'Indices PF'!$E$18), E173*'Indices PF'!$J$15,   IF(('Funções Transações'!E173&lt;'Indices PF'!$F$18), E173*'Indices PF'!$K$15, E173*'Indices PF'!$L$15)),    IF((F173&lt;='Indices PF'!$D$16),    IF(('Funções Transações'!E173&lt;'Indices PF'!$E$18), E173*'Indices PF'!$J$16,    IF(('Funções Transações'!E173&lt;'Indices PF'!$F$18), E173*'Indices PF'!$K$16, E173*'Indices PF'!$L$16)),     IF((F173&gt;='Indices PF'!$D$17),     IF(('Funções Transações'!E173&lt;'Indices PF'!$E$18), E173*'Indices PF'!$J$16,     IF(('Funções Transações'!E173&lt;'Indices PF'!$F$18), E173*'Indices PF'!$K$16, E173*'Indices PF'!$L$16))))),   IF(D173="EO", IF((F173&lt;='Indices PF'!$D$23),   IF(('Funções Transações'!E173&lt;'Indices PF'!$E$26), E173*'Indices PF'!$J$23,   IF(('Funções Transações'!E173&lt;'Indices PF'!$F$26), E173*'Indices PF'!$K$23, E173*'Indices PF'!$L$23)),    IF((F173&lt;='Indices PF'!$D$24),    IF(('Funções Transações'!E173&lt;'Indices PF'!$E$26), E173*'Indices PF'!$J$24,    IF(('Funções Transações'!E173&lt;'Indices PF'!$F$26), E173*'Indices PF'!$K$24, E173*'Indices PF'!$L$24)),     IF((F173&gt;='Indices PF'!$D$25),     IF(('Funções Transações'!E173&lt;'Indices PF'!$E$26), E173*'Indices PF'!$J$25,     IF(('Funções Transações'!E173&lt;'Indices PF'!$F$26), E173*'Indices PF'!$K$25, E173*'Indices PF'!$L$25)))))))))</f>
        <v/>
      </c>
      <c r="L173" s="253" t="str">
        <f aca="false">IF(OR(ISBLANK(G173),ISBLANK(H173)),"",  IF((H173&lt;='Indices PF'!$D$47),   IF(('Funções Transações'!G173&lt;'Indices PF'!$E$50), G173*'Indices PF'!$J$47,   IF(('Funções Transações'!G173&lt;'Indices PF'!$F$50), G173*'Indices PF'!$K$47, G173*'Indices PF'!$L$47)),    IF((H173&lt;='Indices PF'!$D$48),    IF(('Funções Transações'!G173&lt;'Indices PF'!$E$50), G173*'Indices PF'!$J$48,    IF(('Funções Transações'!G173&lt;'Indices PF'!$F$50), G173*'Indices PF'!$K$48, G173*'Indices PF'!$L$48)),     IF((H173&gt;='Indices PF'!$D$49),     IF(('Funções Transações'!G173&lt;'Indices PF'!$E$50), G173*'Indices PF'!$J$49,     IF(('Funções Transações'!G173&lt;'Indices PF'!$F$50), G173*'Indices PF'!$K$49, G173*'Indices PF'!$L$49))))))</f>
        <v/>
      </c>
      <c r="M173" s="131"/>
      <c r="N173" s="122"/>
      <c r="O173" s="131"/>
      <c r="P173" s="121"/>
      <c r="Q173" s="122"/>
      <c r="R173" s="150" t="str">
        <f aca="false">IF(AND(ISTEXT(T173),ISTEXT(U173)),"",SUM(T173:U173)*'Indices PF'!$E$54)</f>
        <v/>
      </c>
      <c r="S173" s="227" t="str">
        <f aca="false">IF(OR(ISBLANK(N173),ISBLANK(O173)),"",  IF(M173="EI", IF((O173&lt;='Indices PF'!$D$7),   IF(('Funções Transações'!N173&lt;'Indices PF'!$E$10), 'Indices PF'!$E$7,   IF(('Funções Transações'!N173&lt;'Indices PF'!$F$10), 'Indices PF'!$F$7, 'Indices PF'!$G$7)),    IF((O173&lt;='Indices PF'!$D$8),    IF(('Funções Transações'!N173&lt;'Indices PF'!$E$10), 'Indices PF'!$E$8,    IF(('Funções Transações'!N173&lt;'Indices PF'!$F$10), 'Indices PF'!$F$8, 'Indices PF'!$G$8)),     IF((O173&gt;='Indices PF'!$D$9),     IF(('Funções Transações'!N173&lt;'Indices PF'!$E$10), 'Indices PF'!$E$9,     IF(('Funções Transações'!N173&lt;'Indices PF'!$F$10), 'Indices PF'!$F$9, 'Indices PF'!$G$9))))),   IF(M173="EQ", IF((O173&lt;='Indices PF'!$D$15),   IF(('Funções Transações'!N173&lt;'Indices PF'!$E$18), 'Indices PF'!$E$15,   IF(('Funções Transações'!N173&lt;'Indices PF'!$F$18), 'Indices PF'!$F$15, 'Indices PF'!$G$15)),    IF((O173&lt;='Indices PF'!$D$16),    IF(('Funções Transações'!N173&lt;'Indices PF'!$E$18), 'Indices PF'!$E$16,    IF(('Funções Transações'!N173&lt;'Indices PF'!$F$18), 'Indices PF'!$F$16, 'Indices PF'!$G$16)),     IF((O173&gt;='Indices PF'!$D$17),     IF(('Funções Transações'!N173&lt;'Indices PF'!$E$18), 'Indices PF'!$E$17,     IF(('Funções Transações'!N173&lt;'Indices PF'!$F$18), 'Indices PF'!$F$17, 'Indices PF'!$G$17))))),   IF(M173="EO", IF((O173&lt;='Indices PF'!$D$23),   IF(('Funções Transações'!N173&lt;'Indices PF'!$E$26), 'Indices PF'!$E$23,   IF(('Funções Transações'!N173&lt;'Indices PF'!$F$26), 'Indices PF'!$F$23, 'Indices PF'!$G$23)),    IF((O173&lt;='Indices PF'!$D$24),    IF(('Funções Transações'!N173&lt;'Indices PF'!$E$26), 'Indices PF'!$E$24,    IF(('Funções Transações'!N173&lt;'Indices PF'!$F$26), 'Indices PF'!$F$24, 'Indices PF'!$G$24)),     IF((O173&gt;='Indices PF'!$D$25),     IF(('Funções Transações'!N173&lt;'Indices PF'!$E$26), 'Indices PF'!$E$25,     IF(('Funções Transações'!N173&lt;'Indices PF'!$F$26), 'Indices PF'!$F$25, 'Indices PF'!$G$25)))))))))</f>
        <v/>
      </c>
      <c r="T173" s="228" t="str">
        <f aca="false">IF(OR(ISBLANK(N173),ISBLANK(O173)),"",  IF(M173="EI", IF((O173&lt;='Indices PF'!$D$7),   IF(('Funções Transações'!N173&lt;'Indices PF'!$E$10), N173*'Indices PF'!$J$7,   IF(('Funções Transações'!N173&lt;'Indices PF'!$F$10), N173*'Indices PF'!$K$7, N173*'Indices PF'!$L$7)),    IF((O173&lt;='Indices PF'!$D$8),    IF(('Funções Transações'!N173&lt;'Indices PF'!$E$10), N173*'Indices PF'!$J$8,    IF(('Funções Transações'!N173&lt;'Indices PF'!$F$10), N173*'Indices PF'!$K$8, N173*'Indices PF'!$L$8)),     IF((O173&gt;='Indices PF'!$D$9),     IF(('Funções Transações'!N173&lt;'Indices PF'!$E$10), N173*'Indices PF'!$J$9,     IF(('Funções Transações'!N173&lt;'Indices PF'!$F$10), N173*'Indices PF'!$K$9, N173*'Indices PF'!$L$9))))),   IF(M173="EQ", IF((O173&lt;='Indices PF'!$D$15),   IF(('Funções Transações'!N173&lt;'Indices PF'!$E$18), N173*'Indices PF'!$J$15,   IF(('Funções Transações'!N173&lt;'Indices PF'!$F$18), N173*'Indices PF'!$K$15, N173*'Indices PF'!$L$15)),    IF((O173&lt;='Indices PF'!$D$16),    IF(('Funções Transações'!N173&lt;'Indices PF'!$E$18), N173*'Indices PF'!$J$16,    IF(('Funções Transações'!N173&lt;'Indices PF'!$F$18), N173*'Indices PF'!$K$16, N173*'Indices PF'!$L$16)),     IF((O173&gt;='Indices PF'!$D$17),     IF(('Funções Transações'!N173&lt;'Indices PF'!$E$18), N173*'Indices PF'!$J$17,     IF(('Funções Transações'!N173&lt;'Indices PF'!$F$18), N173*'Indices PF'!$K$17, N173*'Indices PF'!$L$17))))),   IF(M173="EO", IF((O173&lt;='Indices PF'!$D$23),   IF(('Funções Transações'!N173&lt;'Indices PF'!$E$26), N173*'Indices PF'!$J$23,   IF(('Funções Transações'!N173&lt;'Indices PF'!$F$26), N173*'Indices PF'!$K$23, N173*'Indices PF'!$L$23)),    IF((O173&lt;='Indices PF'!$D$24),    IF(('Funções Transações'!N173&lt;'Indices PF'!$E$26), N173*'Indices PF'!$J$24,    IF(('Funções Transações'!N173&lt;'Indices PF'!$F$26), N173*'Indices PF'!$K$24, N173*'Indices PF'!$L$24)),     IF((O173&gt;='Indices PF'!$D$25),     IF(('Funções Transações'!N173&lt;'Indices PF'!$E$26), N173*'Indices PF'!$J$25,     IF(('Funções Transações'!N173&lt;'Indices PF'!$F$26), N173*'Indices PF'!$K$25, N173*'Indices PF'!$L$25)))))))))</f>
        <v/>
      </c>
      <c r="U173" s="229" t="str">
        <f aca="false">IF(OR(ISBLANK(P173),ISBLANK(Q173)),"",  IF((Q173&lt;='Indices PF'!$D$47),   IF(('Funções Transações'!P173&lt;'Indices PF'!$E$50), P173*'Indices PF'!$J$47,   IF(('Funções Transações'!P173&lt;'Indices PF'!$F$50), P173*'Indices PF'!$K$47, P173*'Indices PF'!$L$47)),    IF((Q173&lt;='Indices PF'!$D$48),    IF(('Funções Transações'!P173&lt;'Indices PF'!$E$50), P173*'Indices PF'!$J$48,    IF(('Funções Transações'!P173&lt;'Indices PF'!$F$50), P173*'Indices PF'!$K$48, P173*'Indices PF'!$L$48)),     IF((Q173&gt;='Indices PF'!$D$49),     IF(('Funções Transações'!P173&lt;'Indices PF'!$E$50), P173*'Indices PF'!$J$49,     IF(('Funções Transações'!P173&lt;'Indices PF'!$F$50), P173*'Indices PF'!$K$49, P173*'Indices PF'!$L$49))))))</f>
        <v/>
      </c>
      <c r="V173" s="131"/>
      <c r="W173" s="131"/>
      <c r="X173" s="131"/>
      <c r="Y173" s="121"/>
      <c r="Z173" s="121"/>
      <c r="AA173" s="122"/>
      <c r="AB173" s="255" t="str">
        <f aca="false">IF(ISBLANK(AA173),"",IF(Z173="YES",(AA173*(SUM(T173:U173))/100),""))</f>
        <v/>
      </c>
      <c r="AC173" s="126"/>
      <c r="AD173" s="154"/>
      <c r="AE173" s="126"/>
      <c r="AF173" s="126"/>
      <c r="AG173" s="126"/>
    </row>
    <row r="174" customFormat="false" ht="24.3" hidden="false" customHeight="true" outlineLevel="0" collapsed="false">
      <c r="A174" s="87"/>
      <c r="B174" s="111"/>
      <c r="C174" s="178"/>
      <c r="D174" s="131"/>
      <c r="E174" s="122"/>
      <c r="F174" s="252"/>
      <c r="G174" s="131"/>
      <c r="H174" s="122"/>
      <c r="I174" s="150" t="str">
        <f aca="false">IF(AND(ISTEXT(K174),ISTEXT(L174)),"",SUM(K174:L174)*'Indices PF'!$E$54)</f>
        <v/>
      </c>
      <c r="J174" s="227" t="str">
        <f aca="false">IF(OR(ISBLANK(E174),ISBLANK(F174)),"",  IF(D174="EI", IF((F174&lt;='Indices PF'!$D$7),   IF(('Funções Transações'!E174&lt;'Indices PF'!$E$10), 'Indices PF'!$E$7,   IF(('Funções Transações'!E174&lt;'Indices PF'!$F$10), 'Indices PF'!$F$7, 'Indices PF'!$G$7)),    IF((F174&lt;='Indices PF'!$D$8),    IF(('Funções Transações'!E174&lt;'Indices PF'!$E$10), 'Indices PF'!$E$8,    IF(('Funções Transações'!E174&lt;'Indices PF'!$F$10), 'Indices PF'!$F$8, 'Indices PF'!$G$8)),     IF((F174&gt;='Indices PF'!$D$9),     IF(('Funções Transações'!E174&lt;'Indices PF'!$E$10), 'Indices PF'!$E$9,     IF(('Funções Transações'!E174&lt;'Indices PF'!$F$10), 'Indices PF'!$F$9, 'Indices PF'!$G$9))))),   IF(D174="EQ", IF((F174&lt;='Indices PF'!$D$15),   IF(('Funções Transações'!E174&lt;'Indices PF'!$E$18), 'Indices PF'!$E$15,   IF(('Funções Transações'!E174&lt;'Indices PF'!$F$18), 'Indices PF'!$F$15, 'Indices PF'!$G$15)),    IF((F174&lt;='Indices PF'!$D$16),    IF(('Funções Transações'!E174&lt;'Indices PF'!$E$18), 'Indices PF'!$E$16,    IF(('Funções Transações'!E174&lt;'Indices PF'!$F$18), 'Indices PF'!$F$16, 'Indices PF'!$G$16)),     IF((F174&gt;='Indices PF'!$D$17),     IF(('Funções Transações'!E174&lt;'Indices PF'!$E$18), 'Indices PF'!$E$16,     IF(('Funções Transações'!E174&lt;'Indices PF'!$F$18), 'Indices PF'!$F$16, 'Indices PF'!$G$16))))),   IF(D174="EO", IF((F174&lt;='Indices PF'!$D$23),   IF(('Funções Transações'!E174&lt;'Indices PF'!$E$26), 'Indices PF'!$E$23,   IF(('Funções Transações'!E174&lt;'Indices PF'!$F$26), 'Indices PF'!$F$23, 'Indices PF'!$G$23)),    IF((F174&lt;='Indices PF'!$D$24),    IF(('Funções Transações'!E174&lt;'Indices PF'!$E$26), 'Indices PF'!$E$24,    IF(('Funções Transações'!E174&lt;'Indices PF'!$F$26), 'Indices PF'!$F$24, 'Indices PF'!$G$24)),     IF((F174&gt;='Indices PF'!$D$25),     IF(('Funções Transações'!E174&lt;'Indices PF'!$E$26), 'Indices PF'!$E$25,     IF(('Funções Transações'!E174&lt;'Indices PF'!$F$26), 'Indices PF'!$F$25, 'Indices PF'!$G$25)))))))))</f>
        <v/>
      </c>
      <c r="K174" s="120" t="str">
        <f aca="false">IF(OR(ISBLANK(E174),ISBLANK(F174)),"",  IF(D174="EI", IF((F174&lt;='Indices PF'!$D$7),   IF(('Funções Transações'!E174&lt;'Indices PF'!$E$10), E174*'Indices PF'!$J$7,   IF(('Funções Transações'!E174&lt;'Indices PF'!$F$10), E174*'Indices PF'!$K$7, E174*'Indices PF'!$L$7)),    IF((F174&lt;='Indices PF'!$D$8),    IF(('Funções Transações'!E174&lt;'Indices PF'!$E$10), E174*'Indices PF'!$J$8,    IF(('Funções Transações'!E174&lt;'Indices PF'!$F$10), E174*'Indices PF'!$K$8, E174*'Indices PF'!$L$8)),     IF((F174&gt;='Indices PF'!$D$9),     IF(('Funções Transações'!E174&lt;'Indices PF'!$E$10), E174*'Indices PF'!$J$9,     IF(('Funções Transações'!E174&lt;'Indices PF'!$F$10), E174*'Indices PF'!$K$9, E174*'Indices PF'!$L$9))))),   IF(D174="EQ", IF((F174&lt;='Indices PF'!$D$15),   IF(('Funções Transações'!E174&lt;'Indices PF'!$E$18), E174*'Indices PF'!$J$15,   IF(('Funções Transações'!E174&lt;'Indices PF'!$F$18), E174*'Indices PF'!$K$15, E174*'Indices PF'!$L$15)),    IF((F174&lt;='Indices PF'!$D$16),    IF(('Funções Transações'!E174&lt;'Indices PF'!$E$18), E174*'Indices PF'!$J$16,    IF(('Funções Transações'!E174&lt;'Indices PF'!$F$18), E174*'Indices PF'!$K$16, E174*'Indices PF'!$L$16)),     IF((F174&gt;='Indices PF'!$D$17),     IF(('Funções Transações'!E174&lt;'Indices PF'!$E$18), E174*'Indices PF'!$J$16,     IF(('Funções Transações'!E174&lt;'Indices PF'!$F$18), E174*'Indices PF'!$K$16, E174*'Indices PF'!$L$16))))),   IF(D174="EO", IF((F174&lt;='Indices PF'!$D$23),   IF(('Funções Transações'!E174&lt;'Indices PF'!$E$26), E174*'Indices PF'!$J$23,   IF(('Funções Transações'!E174&lt;'Indices PF'!$F$26), E174*'Indices PF'!$K$23, E174*'Indices PF'!$L$23)),    IF((F174&lt;='Indices PF'!$D$24),    IF(('Funções Transações'!E174&lt;'Indices PF'!$E$26), E174*'Indices PF'!$J$24,    IF(('Funções Transações'!E174&lt;'Indices PF'!$F$26), E174*'Indices PF'!$K$24, E174*'Indices PF'!$L$24)),     IF((F174&gt;='Indices PF'!$D$25),     IF(('Funções Transações'!E174&lt;'Indices PF'!$E$26), E174*'Indices PF'!$J$25,     IF(('Funções Transações'!E174&lt;'Indices PF'!$F$26), E174*'Indices PF'!$K$25, E174*'Indices PF'!$L$25)))))))))</f>
        <v/>
      </c>
      <c r="L174" s="253" t="str">
        <f aca="false">IF(OR(ISBLANK(G174),ISBLANK(H174)),"",  IF((H174&lt;='Indices PF'!$D$47),   IF(('Funções Transações'!G174&lt;'Indices PF'!$E$50), G174*'Indices PF'!$J$47,   IF(('Funções Transações'!G174&lt;'Indices PF'!$F$50), G174*'Indices PF'!$K$47, G174*'Indices PF'!$L$47)),    IF((H174&lt;='Indices PF'!$D$48),    IF(('Funções Transações'!G174&lt;'Indices PF'!$E$50), G174*'Indices PF'!$J$48,    IF(('Funções Transações'!G174&lt;'Indices PF'!$F$50), G174*'Indices PF'!$K$48, G174*'Indices PF'!$L$48)),     IF((H174&gt;='Indices PF'!$D$49),     IF(('Funções Transações'!G174&lt;'Indices PF'!$E$50), G174*'Indices PF'!$J$49,     IF(('Funções Transações'!G174&lt;'Indices PF'!$F$50), G174*'Indices PF'!$K$49, G174*'Indices PF'!$L$49))))))</f>
        <v/>
      </c>
      <c r="M174" s="131"/>
      <c r="N174" s="122"/>
      <c r="O174" s="131"/>
      <c r="P174" s="121"/>
      <c r="Q174" s="122"/>
      <c r="R174" s="150" t="str">
        <f aca="false">IF(AND(ISTEXT(T174),ISTEXT(U174)),"",SUM(T174:U174)*'Indices PF'!$E$54)</f>
        <v/>
      </c>
      <c r="S174" s="227" t="str">
        <f aca="false">IF(OR(ISBLANK(N174),ISBLANK(O174)),"",  IF(M174="EI", IF((O174&lt;='Indices PF'!$D$7),   IF(('Funções Transações'!N174&lt;'Indices PF'!$E$10), 'Indices PF'!$E$7,   IF(('Funções Transações'!N174&lt;'Indices PF'!$F$10), 'Indices PF'!$F$7, 'Indices PF'!$G$7)),    IF((O174&lt;='Indices PF'!$D$8),    IF(('Funções Transações'!N174&lt;'Indices PF'!$E$10), 'Indices PF'!$E$8,    IF(('Funções Transações'!N174&lt;'Indices PF'!$F$10), 'Indices PF'!$F$8, 'Indices PF'!$G$8)),     IF((O174&gt;='Indices PF'!$D$9),     IF(('Funções Transações'!N174&lt;'Indices PF'!$E$10), 'Indices PF'!$E$9,     IF(('Funções Transações'!N174&lt;'Indices PF'!$F$10), 'Indices PF'!$F$9, 'Indices PF'!$G$9))))),   IF(M174="EQ", IF((O174&lt;='Indices PF'!$D$15),   IF(('Funções Transações'!N174&lt;'Indices PF'!$E$18), 'Indices PF'!$E$15,   IF(('Funções Transações'!N174&lt;'Indices PF'!$F$18), 'Indices PF'!$F$15, 'Indices PF'!$G$15)),    IF((O174&lt;='Indices PF'!$D$16),    IF(('Funções Transações'!N174&lt;'Indices PF'!$E$18), 'Indices PF'!$E$16,    IF(('Funções Transações'!N174&lt;'Indices PF'!$F$18), 'Indices PF'!$F$16, 'Indices PF'!$G$16)),     IF((O174&gt;='Indices PF'!$D$17),     IF(('Funções Transações'!N174&lt;'Indices PF'!$E$18), 'Indices PF'!$E$17,     IF(('Funções Transações'!N174&lt;'Indices PF'!$F$18), 'Indices PF'!$F$17, 'Indices PF'!$G$17))))),   IF(M174="EO", IF((O174&lt;='Indices PF'!$D$23),   IF(('Funções Transações'!N174&lt;'Indices PF'!$E$26), 'Indices PF'!$E$23,   IF(('Funções Transações'!N174&lt;'Indices PF'!$F$26), 'Indices PF'!$F$23, 'Indices PF'!$G$23)),    IF((O174&lt;='Indices PF'!$D$24),    IF(('Funções Transações'!N174&lt;'Indices PF'!$E$26), 'Indices PF'!$E$24,    IF(('Funções Transações'!N174&lt;'Indices PF'!$F$26), 'Indices PF'!$F$24, 'Indices PF'!$G$24)),     IF((O174&gt;='Indices PF'!$D$25),     IF(('Funções Transações'!N174&lt;'Indices PF'!$E$26), 'Indices PF'!$E$25,     IF(('Funções Transações'!N174&lt;'Indices PF'!$F$26), 'Indices PF'!$F$25, 'Indices PF'!$G$25)))))))))</f>
        <v/>
      </c>
      <c r="T174" s="228" t="str">
        <f aca="false">IF(OR(ISBLANK(N174),ISBLANK(O174)),"",  IF(M174="EI", IF((O174&lt;='Indices PF'!$D$7),   IF(('Funções Transações'!N174&lt;'Indices PF'!$E$10), N174*'Indices PF'!$J$7,   IF(('Funções Transações'!N174&lt;'Indices PF'!$F$10), N174*'Indices PF'!$K$7, N174*'Indices PF'!$L$7)),    IF((O174&lt;='Indices PF'!$D$8),    IF(('Funções Transações'!N174&lt;'Indices PF'!$E$10), N174*'Indices PF'!$J$8,    IF(('Funções Transações'!N174&lt;'Indices PF'!$F$10), N174*'Indices PF'!$K$8, N174*'Indices PF'!$L$8)),     IF((O174&gt;='Indices PF'!$D$9),     IF(('Funções Transações'!N174&lt;'Indices PF'!$E$10), N174*'Indices PF'!$J$9,     IF(('Funções Transações'!N174&lt;'Indices PF'!$F$10), N174*'Indices PF'!$K$9, N174*'Indices PF'!$L$9))))),   IF(M174="EQ", IF((O174&lt;='Indices PF'!$D$15),   IF(('Funções Transações'!N174&lt;'Indices PF'!$E$18), N174*'Indices PF'!$J$15,   IF(('Funções Transações'!N174&lt;'Indices PF'!$F$18), N174*'Indices PF'!$K$15, N174*'Indices PF'!$L$15)),    IF((O174&lt;='Indices PF'!$D$16),    IF(('Funções Transações'!N174&lt;'Indices PF'!$E$18), N174*'Indices PF'!$J$16,    IF(('Funções Transações'!N174&lt;'Indices PF'!$F$18), N174*'Indices PF'!$K$16, N174*'Indices PF'!$L$16)),     IF((O174&gt;='Indices PF'!$D$17),     IF(('Funções Transações'!N174&lt;'Indices PF'!$E$18), N174*'Indices PF'!$J$17,     IF(('Funções Transações'!N174&lt;'Indices PF'!$F$18), N174*'Indices PF'!$K$17, N174*'Indices PF'!$L$17))))),   IF(M174="EO", IF((O174&lt;='Indices PF'!$D$23),   IF(('Funções Transações'!N174&lt;'Indices PF'!$E$26), N174*'Indices PF'!$J$23,   IF(('Funções Transações'!N174&lt;'Indices PF'!$F$26), N174*'Indices PF'!$K$23, N174*'Indices PF'!$L$23)),    IF((O174&lt;='Indices PF'!$D$24),    IF(('Funções Transações'!N174&lt;'Indices PF'!$E$26), N174*'Indices PF'!$J$24,    IF(('Funções Transações'!N174&lt;'Indices PF'!$F$26), N174*'Indices PF'!$K$24, N174*'Indices PF'!$L$24)),     IF((O174&gt;='Indices PF'!$D$25),     IF(('Funções Transações'!N174&lt;'Indices PF'!$E$26), N174*'Indices PF'!$J$25,     IF(('Funções Transações'!N174&lt;'Indices PF'!$F$26), N174*'Indices PF'!$K$25, N174*'Indices PF'!$L$25)))))))))</f>
        <v/>
      </c>
      <c r="U174" s="229" t="str">
        <f aca="false">IF(OR(ISBLANK(P174),ISBLANK(Q174)),"",  IF((Q174&lt;='Indices PF'!$D$47),   IF(('Funções Transações'!P174&lt;'Indices PF'!$E$50), P174*'Indices PF'!$J$47,   IF(('Funções Transações'!P174&lt;'Indices PF'!$F$50), P174*'Indices PF'!$K$47, P174*'Indices PF'!$L$47)),    IF((Q174&lt;='Indices PF'!$D$48),    IF(('Funções Transações'!P174&lt;'Indices PF'!$E$50), P174*'Indices PF'!$J$48,    IF(('Funções Transações'!P174&lt;'Indices PF'!$F$50), P174*'Indices PF'!$K$48, P174*'Indices PF'!$L$48)),     IF((Q174&gt;='Indices PF'!$D$49),     IF(('Funções Transações'!P174&lt;'Indices PF'!$E$50), P174*'Indices PF'!$J$49,     IF(('Funções Transações'!P174&lt;'Indices PF'!$F$50), P174*'Indices PF'!$K$49, P174*'Indices PF'!$L$49))))))</f>
        <v/>
      </c>
      <c r="V174" s="131"/>
      <c r="W174" s="131"/>
      <c r="X174" s="131"/>
      <c r="Y174" s="121"/>
      <c r="Z174" s="121"/>
      <c r="AA174" s="122"/>
      <c r="AB174" s="255" t="str">
        <f aca="false">IF(ISBLANK(AA174),"",IF(Z174="YES",(AA174*(SUM(T174:U174))/100),""))</f>
        <v/>
      </c>
      <c r="AC174" s="126"/>
      <c r="AD174" s="154"/>
      <c r="AE174" s="126"/>
      <c r="AF174" s="126"/>
      <c r="AG174" s="126"/>
    </row>
    <row r="175" customFormat="false" ht="24.3" hidden="false" customHeight="true" outlineLevel="0" collapsed="false">
      <c r="A175" s="87"/>
      <c r="B175" s="111"/>
      <c r="C175" s="178"/>
      <c r="D175" s="131"/>
      <c r="E175" s="122"/>
      <c r="F175" s="252"/>
      <c r="G175" s="131"/>
      <c r="H175" s="122"/>
      <c r="I175" s="150" t="str">
        <f aca="false">IF(AND(ISTEXT(K175),ISTEXT(L175)),"",SUM(K175:L175)*'Indices PF'!$E$54)</f>
        <v/>
      </c>
      <c r="J175" s="227" t="str">
        <f aca="false">IF(OR(ISBLANK(E175),ISBLANK(F175)),"",  IF(D175="EI", IF((F175&lt;='Indices PF'!$D$7),   IF(('Funções Transações'!E175&lt;'Indices PF'!$E$10), 'Indices PF'!$E$7,   IF(('Funções Transações'!E175&lt;'Indices PF'!$F$10), 'Indices PF'!$F$7, 'Indices PF'!$G$7)),    IF((F175&lt;='Indices PF'!$D$8),    IF(('Funções Transações'!E175&lt;'Indices PF'!$E$10), 'Indices PF'!$E$8,    IF(('Funções Transações'!E175&lt;'Indices PF'!$F$10), 'Indices PF'!$F$8, 'Indices PF'!$G$8)),     IF((F175&gt;='Indices PF'!$D$9),     IF(('Funções Transações'!E175&lt;'Indices PF'!$E$10), 'Indices PF'!$E$9,     IF(('Funções Transações'!E175&lt;'Indices PF'!$F$10), 'Indices PF'!$F$9, 'Indices PF'!$G$9))))),   IF(D175="EQ", IF((F175&lt;='Indices PF'!$D$15),   IF(('Funções Transações'!E175&lt;'Indices PF'!$E$18), 'Indices PF'!$E$15,   IF(('Funções Transações'!E175&lt;'Indices PF'!$F$18), 'Indices PF'!$F$15, 'Indices PF'!$G$15)),    IF((F175&lt;='Indices PF'!$D$16),    IF(('Funções Transações'!E175&lt;'Indices PF'!$E$18), 'Indices PF'!$E$16,    IF(('Funções Transações'!E175&lt;'Indices PF'!$F$18), 'Indices PF'!$F$16, 'Indices PF'!$G$16)),     IF((F175&gt;='Indices PF'!$D$17),     IF(('Funções Transações'!E175&lt;'Indices PF'!$E$18), 'Indices PF'!$E$16,     IF(('Funções Transações'!E175&lt;'Indices PF'!$F$18), 'Indices PF'!$F$16, 'Indices PF'!$G$16))))),   IF(D175="EO", IF((F175&lt;='Indices PF'!$D$23),   IF(('Funções Transações'!E175&lt;'Indices PF'!$E$26), 'Indices PF'!$E$23,   IF(('Funções Transações'!E175&lt;'Indices PF'!$F$26), 'Indices PF'!$F$23, 'Indices PF'!$G$23)),    IF((F175&lt;='Indices PF'!$D$24),    IF(('Funções Transações'!E175&lt;'Indices PF'!$E$26), 'Indices PF'!$E$24,    IF(('Funções Transações'!E175&lt;'Indices PF'!$F$26), 'Indices PF'!$F$24, 'Indices PF'!$G$24)),     IF((F175&gt;='Indices PF'!$D$25),     IF(('Funções Transações'!E175&lt;'Indices PF'!$E$26), 'Indices PF'!$E$25,     IF(('Funções Transações'!E175&lt;'Indices PF'!$F$26), 'Indices PF'!$F$25, 'Indices PF'!$G$25)))))))))</f>
        <v/>
      </c>
      <c r="K175" s="120" t="str">
        <f aca="false">IF(OR(ISBLANK(E175),ISBLANK(F175)),"",  IF(D175="EI", IF((F175&lt;='Indices PF'!$D$7),   IF(('Funções Transações'!E175&lt;'Indices PF'!$E$10), E175*'Indices PF'!$J$7,   IF(('Funções Transações'!E175&lt;'Indices PF'!$F$10), E175*'Indices PF'!$K$7, E175*'Indices PF'!$L$7)),    IF((F175&lt;='Indices PF'!$D$8),    IF(('Funções Transações'!E175&lt;'Indices PF'!$E$10), E175*'Indices PF'!$J$8,    IF(('Funções Transações'!E175&lt;'Indices PF'!$F$10), E175*'Indices PF'!$K$8, E175*'Indices PF'!$L$8)),     IF((F175&gt;='Indices PF'!$D$9),     IF(('Funções Transações'!E175&lt;'Indices PF'!$E$10), E175*'Indices PF'!$J$9,     IF(('Funções Transações'!E175&lt;'Indices PF'!$F$10), E175*'Indices PF'!$K$9, E175*'Indices PF'!$L$9))))),   IF(D175="EQ", IF((F175&lt;='Indices PF'!$D$15),   IF(('Funções Transações'!E175&lt;'Indices PF'!$E$18), E175*'Indices PF'!$J$15,   IF(('Funções Transações'!E175&lt;'Indices PF'!$F$18), E175*'Indices PF'!$K$15, E175*'Indices PF'!$L$15)),    IF((F175&lt;='Indices PF'!$D$16),    IF(('Funções Transações'!E175&lt;'Indices PF'!$E$18), E175*'Indices PF'!$J$16,    IF(('Funções Transações'!E175&lt;'Indices PF'!$F$18), E175*'Indices PF'!$K$16, E175*'Indices PF'!$L$16)),     IF((F175&gt;='Indices PF'!$D$17),     IF(('Funções Transações'!E175&lt;'Indices PF'!$E$18), E175*'Indices PF'!$J$16,     IF(('Funções Transações'!E175&lt;'Indices PF'!$F$18), E175*'Indices PF'!$K$16, E175*'Indices PF'!$L$16))))),   IF(D175="EO", IF((F175&lt;='Indices PF'!$D$23),   IF(('Funções Transações'!E175&lt;'Indices PF'!$E$26), E175*'Indices PF'!$J$23,   IF(('Funções Transações'!E175&lt;'Indices PF'!$F$26), E175*'Indices PF'!$K$23, E175*'Indices PF'!$L$23)),    IF((F175&lt;='Indices PF'!$D$24),    IF(('Funções Transações'!E175&lt;'Indices PF'!$E$26), E175*'Indices PF'!$J$24,    IF(('Funções Transações'!E175&lt;'Indices PF'!$F$26), E175*'Indices PF'!$K$24, E175*'Indices PF'!$L$24)),     IF((F175&gt;='Indices PF'!$D$25),     IF(('Funções Transações'!E175&lt;'Indices PF'!$E$26), E175*'Indices PF'!$J$25,     IF(('Funções Transações'!E175&lt;'Indices PF'!$F$26), E175*'Indices PF'!$K$25, E175*'Indices PF'!$L$25)))))))))</f>
        <v/>
      </c>
      <c r="L175" s="253" t="str">
        <f aca="false">IF(OR(ISBLANK(G175),ISBLANK(H175)),"",  IF((H175&lt;='Indices PF'!$D$47),   IF(('Funções Transações'!G175&lt;'Indices PF'!$E$50), G175*'Indices PF'!$J$47,   IF(('Funções Transações'!G175&lt;'Indices PF'!$F$50), G175*'Indices PF'!$K$47, G175*'Indices PF'!$L$47)),    IF((H175&lt;='Indices PF'!$D$48),    IF(('Funções Transações'!G175&lt;'Indices PF'!$E$50), G175*'Indices PF'!$J$48,    IF(('Funções Transações'!G175&lt;'Indices PF'!$F$50), G175*'Indices PF'!$K$48, G175*'Indices PF'!$L$48)),     IF((H175&gt;='Indices PF'!$D$49),     IF(('Funções Transações'!G175&lt;'Indices PF'!$E$50), G175*'Indices PF'!$J$49,     IF(('Funções Transações'!G175&lt;'Indices PF'!$F$50), G175*'Indices PF'!$K$49, G175*'Indices PF'!$L$49))))))</f>
        <v/>
      </c>
      <c r="M175" s="131"/>
      <c r="N175" s="122"/>
      <c r="O175" s="131"/>
      <c r="P175" s="121"/>
      <c r="Q175" s="122"/>
      <c r="R175" s="150" t="str">
        <f aca="false">IF(AND(ISTEXT(T175),ISTEXT(U175)),"",SUM(T175:U175)*'Indices PF'!$E$54)</f>
        <v/>
      </c>
      <c r="S175" s="227" t="str">
        <f aca="false">IF(OR(ISBLANK(N175),ISBLANK(O175)),"",  IF(M175="EI", IF((O175&lt;='Indices PF'!$D$7),   IF(('Funções Transações'!N175&lt;'Indices PF'!$E$10), 'Indices PF'!$E$7,   IF(('Funções Transações'!N175&lt;'Indices PF'!$F$10), 'Indices PF'!$F$7, 'Indices PF'!$G$7)),    IF((O175&lt;='Indices PF'!$D$8),    IF(('Funções Transações'!N175&lt;'Indices PF'!$E$10), 'Indices PF'!$E$8,    IF(('Funções Transações'!N175&lt;'Indices PF'!$F$10), 'Indices PF'!$F$8, 'Indices PF'!$G$8)),     IF((O175&gt;='Indices PF'!$D$9),     IF(('Funções Transações'!N175&lt;'Indices PF'!$E$10), 'Indices PF'!$E$9,     IF(('Funções Transações'!N175&lt;'Indices PF'!$F$10), 'Indices PF'!$F$9, 'Indices PF'!$G$9))))),   IF(M175="EQ", IF((O175&lt;='Indices PF'!$D$15),   IF(('Funções Transações'!N175&lt;'Indices PF'!$E$18), 'Indices PF'!$E$15,   IF(('Funções Transações'!N175&lt;'Indices PF'!$F$18), 'Indices PF'!$F$15, 'Indices PF'!$G$15)),    IF((O175&lt;='Indices PF'!$D$16),    IF(('Funções Transações'!N175&lt;'Indices PF'!$E$18), 'Indices PF'!$E$16,    IF(('Funções Transações'!N175&lt;'Indices PF'!$F$18), 'Indices PF'!$F$16, 'Indices PF'!$G$16)),     IF((O175&gt;='Indices PF'!$D$17),     IF(('Funções Transações'!N175&lt;'Indices PF'!$E$18), 'Indices PF'!$E$17,     IF(('Funções Transações'!N175&lt;'Indices PF'!$F$18), 'Indices PF'!$F$17, 'Indices PF'!$G$17))))),   IF(M175="EO", IF((O175&lt;='Indices PF'!$D$23),   IF(('Funções Transações'!N175&lt;'Indices PF'!$E$26), 'Indices PF'!$E$23,   IF(('Funções Transações'!N175&lt;'Indices PF'!$F$26), 'Indices PF'!$F$23, 'Indices PF'!$G$23)),    IF((O175&lt;='Indices PF'!$D$24),    IF(('Funções Transações'!N175&lt;'Indices PF'!$E$26), 'Indices PF'!$E$24,    IF(('Funções Transações'!N175&lt;'Indices PF'!$F$26), 'Indices PF'!$F$24, 'Indices PF'!$G$24)),     IF((O175&gt;='Indices PF'!$D$25),     IF(('Funções Transações'!N175&lt;'Indices PF'!$E$26), 'Indices PF'!$E$25,     IF(('Funções Transações'!N175&lt;'Indices PF'!$F$26), 'Indices PF'!$F$25, 'Indices PF'!$G$25)))))))))</f>
        <v/>
      </c>
      <c r="T175" s="228" t="str">
        <f aca="false">IF(OR(ISBLANK(N175),ISBLANK(O175)),"",  IF(M175="EI", IF((O175&lt;='Indices PF'!$D$7),   IF(('Funções Transações'!N175&lt;'Indices PF'!$E$10), N175*'Indices PF'!$J$7,   IF(('Funções Transações'!N175&lt;'Indices PF'!$F$10), N175*'Indices PF'!$K$7, N175*'Indices PF'!$L$7)),    IF((O175&lt;='Indices PF'!$D$8),    IF(('Funções Transações'!N175&lt;'Indices PF'!$E$10), N175*'Indices PF'!$J$8,    IF(('Funções Transações'!N175&lt;'Indices PF'!$F$10), N175*'Indices PF'!$K$8, N175*'Indices PF'!$L$8)),     IF((O175&gt;='Indices PF'!$D$9),     IF(('Funções Transações'!N175&lt;'Indices PF'!$E$10), N175*'Indices PF'!$J$9,     IF(('Funções Transações'!N175&lt;'Indices PF'!$F$10), N175*'Indices PF'!$K$9, N175*'Indices PF'!$L$9))))),   IF(M175="EQ", IF((O175&lt;='Indices PF'!$D$15),   IF(('Funções Transações'!N175&lt;'Indices PF'!$E$18), N175*'Indices PF'!$J$15,   IF(('Funções Transações'!N175&lt;'Indices PF'!$F$18), N175*'Indices PF'!$K$15, N175*'Indices PF'!$L$15)),    IF((O175&lt;='Indices PF'!$D$16),    IF(('Funções Transações'!N175&lt;'Indices PF'!$E$18), N175*'Indices PF'!$J$16,    IF(('Funções Transações'!N175&lt;'Indices PF'!$F$18), N175*'Indices PF'!$K$16, N175*'Indices PF'!$L$16)),     IF((O175&gt;='Indices PF'!$D$17),     IF(('Funções Transações'!N175&lt;'Indices PF'!$E$18), N175*'Indices PF'!$J$17,     IF(('Funções Transações'!N175&lt;'Indices PF'!$F$18), N175*'Indices PF'!$K$17, N175*'Indices PF'!$L$17))))),   IF(M175="EO", IF((O175&lt;='Indices PF'!$D$23),   IF(('Funções Transações'!N175&lt;'Indices PF'!$E$26), N175*'Indices PF'!$J$23,   IF(('Funções Transações'!N175&lt;'Indices PF'!$F$26), N175*'Indices PF'!$K$23, N175*'Indices PF'!$L$23)),    IF((O175&lt;='Indices PF'!$D$24),    IF(('Funções Transações'!N175&lt;'Indices PF'!$E$26), N175*'Indices PF'!$J$24,    IF(('Funções Transações'!N175&lt;'Indices PF'!$F$26), N175*'Indices PF'!$K$24, N175*'Indices PF'!$L$24)),     IF((O175&gt;='Indices PF'!$D$25),     IF(('Funções Transações'!N175&lt;'Indices PF'!$E$26), N175*'Indices PF'!$J$25,     IF(('Funções Transações'!N175&lt;'Indices PF'!$F$26), N175*'Indices PF'!$K$25, N175*'Indices PF'!$L$25)))))))))</f>
        <v/>
      </c>
      <c r="U175" s="229" t="str">
        <f aca="false">IF(OR(ISBLANK(P175),ISBLANK(Q175)),"",  IF((Q175&lt;='Indices PF'!$D$47),   IF(('Funções Transações'!P175&lt;'Indices PF'!$E$50), P175*'Indices PF'!$J$47,   IF(('Funções Transações'!P175&lt;'Indices PF'!$F$50), P175*'Indices PF'!$K$47, P175*'Indices PF'!$L$47)),    IF((Q175&lt;='Indices PF'!$D$48),    IF(('Funções Transações'!P175&lt;'Indices PF'!$E$50), P175*'Indices PF'!$J$48,    IF(('Funções Transações'!P175&lt;'Indices PF'!$F$50), P175*'Indices PF'!$K$48, P175*'Indices PF'!$L$48)),     IF((Q175&gt;='Indices PF'!$D$49),     IF(('Funções Transações'!P175&lt;'Indices PF'!$E$50), P175*'Indices PF'!$J$49,     IF(('Funções Transações'!P175&lt;'Indices PF'!$F$50), P175*'Indices PF'!$K$49, P175*'Indices PF'!$L$49))))))</f>
        <v/>
      </c>
      <c r="V175" s="131"/>
      <c r="W175" s="131"/>
      <c r="X175" s="131"/>
      <c r="Y175" s="121"/>
      <c r="Z175" s="121"/>
      <c r="AA175" s="122"/>
      <c r="AB175" s="255" t="str">
        <f aca="false">IF(ISBLANK(AA175),"",IF(Z175="YES",(AA175*(SUM(T175:U175))/100),""))</f>
        <v/>
      </c>
      <c r="AC175" s="126"/>
      <c r="AD175" s="154"/>
      <c r="AE175" s="126"/>
      <c r="AF175" s="126"/>
      <c r="AG175" s="126"/>
    </row>
    <row r="176" customFormat="false" ht="24.3" hidden="false" customHeight="true" outlineLevel="0" collapsed="false">
      <c r="A176" s="87"/>
      <c r="B176" s="111"/>
      <c r="C176" s="178"/>
      <c r="D176" s="131"/>
      <c r="E176" s="122"/>
      <c r="F176" s="252"/>
      <c r="G176" s="131"/>
      <c r="H176" s="122"/>
      <c r="I176" s="150" t="str">
        <f aca="false">IF(AND(ISTEXT(K176),ISTEXT(L176)),"",SUM(K176:L176)*'Indices PF'!$E$54)</f>
        <v/>
      </c>
      <c r="J176" s="227" t="str">
        <f aca="false">IF(OR(ISBLANK(E176),ISBLANK(F176)),"",  IF(D176="EI", IF((F176&lt;='Indices PF'!$D$7),   IF(('Funções Transações'!E176&lt;'Indices PF'!$E$10), 'Indices PF'!$E$7,   IF(('Funções Transações'!E176&lt;'Indices PF'!$F$10), 'Indices PF'!$F$7, 'Indices PF'!$G$7)),    IF((F176&lt;='Indices PF'!$D$8),    IF(('Funções Transações'!E176&lt;'Indices PF'!$E$10), 'Indices PF'!$E$8,    IF(('Funções Transações'!E176&lt;'Indices PF'!$F$10), 'Indices PF'!$F$8, 'Indices PF'!$G$8)),     IF((F176&gt;='Indices PF'!$D$9),     IF(('Funções Transações'!E176&lt;'Indices PF'!$E$10), 'Indices PF'!$E$9,     IF(('Funções Transações'!E176&lt;'Indices PF'!$F$10), 'Indices PF'!$F$9, 'Indices PF'!$G$9))))),   IF(D176="EQ", IF((F176&lt;='Indices PF'!$D$15),   IF(('Funções Transações'!E176&lt;'Indices PF'!$E$18), 'Indices PF'!$E$15,   IF(('Funções Transações'!E176&lt;'Indices PF'!$F$18), 'Indices PF'!$F$15, 'Indices PF'!$G$15)),    IF((F176&lt;='Indices PF'!$D$16),    IF(('Funções Transações'!E176&lt;'Indices PF'!$E$18), 'Indices PF'!$E$16,    IF(('Funções Transações'!E176&lt;'Indices PF'!$F$18), 'Indices PF'!$F$16, 'Indices PF'!$G$16)),     IF((F176&gt;='Indices PF'!$D$17),     IF(('Funções Transações'!E176&lt;'Indices PF'!$E$18), 'Indices PF'!$E$16,     IF(('Funções Transações'!E176&lt;'Indices PF'!$F$18), 'Indices PF'!$F$16, 'Indices PF'!$G$16))))),   IF(D176="EO", IF((F176&lt;='Indices PF'!$D$23),   IF(('Funções Transações'!E176&lt;'Indices PF'!$E$26), 'Indices PF'!$E$23,   IF(('Funções Transações'!E176&lt;'Indices PF'!$F$26), 'Indices PF'!$F$23, 'Indices PF'!$G$23)),    IF((F176&lt;='Indices PF'!$D$24),    IF(('Funções Transações'!E176&lt;'Indices PF'!$E$26), 'Indices PF'!$E$24,    IF(('Funções Transações'!E176&lt;'Indices PF'!$F$26), 'Indices PF'!$F$24, 'Indices PF'!$G$24)),     IF((F176&gt;='Indices PF'!$D$25),     IF(('Funções Transações'!E176&lt;'Indices PF'!$E$26), 'Indices PF'!$E$25,     IF(('Funções Transações'!E176&lt;'Indices PF'!$F$26), 'Indices PF'!$F$25, 'Indices PF'!$G$25)))))))))</f>
        <v/>
      </c>
      <c r="K176" s="120" t="str">
        <f aca="false">IF(OR(ISBLANK(E176),ISBLANK(F176)),"",  IF(D176="EI", IF((F176&lt;='Indices PF'!$D$7),   IF(('Funções Transações'!E176&lt;'Indices PF'!$E$10), E176*'Indices PF'!$J$7,   IF(('Funções Transações'!E176&lt;'Indices PF'!$F$10), E176*'Indices PF'!$K$7, E176*'Indices PF'!$L$7)),    IF((F176&lt;='Indices PF'!$D$8),    IF(('Funções Transações'!E176&lt;'Indices PF'!$E$10), E176*'Indices PF'!$J$8,    IF(('Funções Transações'!E176&lt;'Indices PF'!$F$10), E176*'Indices PF'!$K$8, E176*'Indices PF'!$L$8)),     IF((F176&gt;='Indices PF'!$D$9),     IF(('Funções Transações'!E176&lt;'Indices PF'!$E$10), E176*'Indices PF'!$J$9,     IF(('Funções Transações'!E176&lt;'Indices PF'!$F$10), E176*'Indices PF'!$K$9, E176*'Indices PF'!$L$9))))),   IF(D176="EQ", IF((F176&lt;='Indices PF'!$D$15),   IF(('Funções Transações'!E176&lt;'Indices PF'!$E$18), E176*'Indices PF'!$J$15,   IF(('Funções Transações'!E176&lt;'Indices PF'!$F$18), E176*'Indices PF'!$K$15, E176*'Indices PF'!$L$15)),    IF((F176&lt;='Indices PF'!$D$16),    IF(('Funções Transações'!E176&lt;'Indices PF'!$E$18), E176*'Indices PF'!$J$16,    IF(('Funções Transações'!E176&lt;'Indices PF'!$F$18), E176*'Indices PF'!$K$16, E176*'Indices PF'!$L$16)),     IF((F176&gt;='Indices PF'!$D$17),     IF(('Funções Transações'!E176&lt;'Indices PF'!$E$18), E176*'Indices PF'!$J$16,     IF(('Funções Transações'!E176&lt;'Indices PF'!$F$18), E176*'Indices PF'!$K$16, E176*'Indices PF'!$L$16))))),   IF(D176="EO", IF((F176&lt;='Indices PF'!$D$23),   IF(('Funções Transações'!E176&lt;'Indices PF'!$E$26), E176*'Indices PF'!$J$23,   IF(('Funções Transações'!E176&lt;'Indices PF'!$F$26), E176*'Indices PF'!$K$23, E176*'Indices PF'!$L$23)),    IF((F176&lt;='Indices PF'!$D$24),    IF(('Funções Transações'!E176&lt;'Indices PF'!$E$26), E176*'Indices PF'!$J$24,    IF(('Funções Transações'!E176&lt;'Indices PF'!$F$26), E176*'Indices PF'!$K$24, E176*'Indices PF'!$L$24)),     IF((F176&gt;='Indices PF'!$D$25),     IF(('Funções Transações'!E176&lt;'Indices PF'!$E$26), E176*'Indices PF'!$J$25,     IF(('Funções Transações'!E176&lt;'Indices PF'!$F$26), E176*'Indices PF'!$K$25, E176*'Indices PF'!$L$25)))))))))</f>
        <v/>
      </c>
      <c r="L176" s="253" t="str">
        <f aca="false">IF(OR(ISBLANK(G176),ISBLANK(H176)),"",  IF((H176&lt;='Indices PF'!$D$47),   IF(('Funções Transações'!G176&lt;'Indices PF'!$E$50), G176*'Indices PF'!$J$47,   IF(('Funções Transações'!G176&lt;'Indices PF'!$F$50), G176*'Indices PF'!$K$47, G176*'Indices PF'!$L$47)),    IF((H176&lt;='Indices PF'!$D$48),    IF(('Funções Transações'!G176&lt;'Indices PF'!$E$50), G176*'Indices PF'!$J$48,    IF(('Funções Transações'!G176&lt;'Indices PF'!$F$50), G176*'Indices PF'!$K$48, G176*'Indices PF'!$L$48)),     IF((H176&gt;='Indices PF'!$D$49),     IF(('Funções Transações'!G176&lt;'Indices PF'!$E$50), G176*'Indices PF'!$J$49,     IF(('Funções Transações'!G176&lt;'Indices PF'!$F$50), G176*'Indices PF'!$K$49, G176*'Indices PF'!$L$49))))))</f>
        <v/>
      </c>
      <c r="M176" s="131"/>
      <c r="N176" s="122"/>
      <c r="O176" s="131"/>
      <c r="P176" s="121"/>
      <c r="Q176" s="122"/>
      <c r="R176" s="150" t="str">
        <f aca="false">IF(AND(ISTEXT(T176),ISTEXT(U176)),"",SUM(T176:U176)*'Indices PF'!$E$54)</f>
        <v/>
      </c>
      <c r="S176" s="227" t="str">
        <f aca="false">IF(OR(ISBLANK(N176),ISBLANK(O176)),"",  IF(M176="EI", IF((O176&lt;='Indices PF'!$D$7),   IF(('Funções Transações'!N176&lt;'Indices PF'!$E$10), 'Indices PF'!$E$7,   IF(('Funções Transações'!N176&lt;'Indices PF'!$F$10), 'Indices PF'!$F$7, 'Indices PF'!$G$7)),    IF((O176&lt;='Indices PF'!$D$8),    IF(('Funções Transações'!N176&lt;'Indices PF'!$E$10), 'Indices PF'!$E$8,    IF(('Funções Transações'!N176&lt;'Indices PF'!$F$10), 'Indices PF'!$F$8, 'Indices PF'!$G$8)),     IF((O176&gt;='Indices PF'!$D$9),     IF(('Funções Transações'!N176&lt;'Indices PF'!$E$10), 'Indices PF'!$E$9,     IF(('Funções Transações'!N176&lt;'Indices PF'!$F$10), 'Indices PF'!$F$9, 'Indices PF'!$G$9))))),   IF(M176="EQ", IF((O176&lt;='Indices PF'!$D$15),   IF(('Funções Transações'!N176&lt;'Indices PF'!$E$18), 'Indices PF'!$E$15,   IF(('Funções Transações'!N176&lt;'Indices PF'!$F$18), 'Indices PF'!$F$15, 'Indices PF'!$G$15)),    IF((O176&lt;='Indices PF'!$D$16),    IF(('Funções Transações'!N176&lt;'Indices PF'!$E$18), 'Indices PF'!$E$16,    IF(('Funções Transações'!N176&lt;'Indices PF'!$F$18), 'Indices PF'!$F$16, 'Indices PF'!$G$16)),     IF((O176&gt;='Indices PF'!$D$17),     IF(('Funções Transações'!N176&lt;'Indices PF'!$E$18), 'Indices PF'!$E$17,     IF(('Funções Transações'!N176&lt;'Indices PF'!$F$18), 'Indices PF'!$F$17, 'Indices PF'!$G$17))))),   IF(M176="EO", IF((O176&lt;='Indices PF'!$D$23),   IF(('Funções Transações'!N176&lt;'Indices PF'!$E$26), 'Indices PF'!$E$23,   IF(('Funções Transações'!N176&lt;'Indices PF'!$F$26), 'Indices PF'!$F$23, 'Indices PF'!$G$23)),    IF((O176&lt;='Indices PF'!$D$24),    IF(('Funções Transações'!N176&lt;'Indices PF'!$E$26), 'Indices PF'!$E$24,    IF(('Funções Transações'!N176&lt;'Indices PF'!$F$26), 'Indices PF'!$F$24, 'Indices PF'!$G$24)),     IF((O176&gt;='Indices PF'!$D$25),     IF(('Funções Transações'!N176&lt;'Indices PF'!$E$26), 'Indices PF'!$E$25,     IF(('Funções Transações'!N176&lt;'Indices PF'!$F$26), 'Indices PF'!$F$25, 'Indices PF'!$G$25)))))))))</f>
        <v/>
      </c>
      <c r="T176" s="228" t="str">
        <f aca="false">IF(OR(ISBLANK(N176),ISBLANK(O176)),"",  IF(M176="EI", IF((O176&lt;='Indices PF'!$D$7),   IF(('Funções Transações'!N176&lt;'Indices PF'!$E$10), N176*'Indices PF'!$J$7,   IF(('Funções Transações'!N176&lt;'Indices PF'!$F$10), N176*'Indices PF'!$K$7, N176*'Indices PF'!$L$7)),    IF((O176&lt;='Indices PF'!$D$8),    IF(('Funções Transações'!N176&lt;'Indices PF'!$E$10), N176*'Indices PF'!$J$8,    IF(('Funções Transações'!N176&lt;'Indices PF'!$F$10), N176*'Indices PF'!$K$8, N176*'Indices PF'!$L$8)),     IF((O176&gt;='Indices PF'!$D$9),     IF(('Funções Transações'!N176&lt;'Indices PF'!$E$10), N176*'Indices PF'!$J$9,     IF(('Funções Transações'!N176&lt;'Indices PF'!$F$10), N176*'Indices PF'!$K$9, N176*'Indices PF'!$L$9))))),   IF(M176="EQ", IF((O176&lt;='Indices PF'!$D$15),   IF(('Funções Transações'!N176&lt;'Indices PF'!$E$18), N176*'Indices PF'!$J$15,   IF(('Funções Transações'!N176&lt;'Indices PF'!$F$18), N176*'Indices PF'!$K$15, N176*'Indices PF'!$L$15)),    IF((O176&lt;='Indices PF'!$D$16),    IF(('Funções Transações'!N176&lt;'Indices PF'!$E$18), N176*'Indices PF'!$J$16,    IF(('Funções Transações'!N176&lt;'Indices PF'!$F$18), N176*'Indices PF'!$K$16, N176*'Indices PF'!$L$16)),     IF((O176&gt;='Indices PF'!$D$17),     IF(('Funções Transações'!N176&lt;'Indices PF'!$E$18), N176*'Indices PF'!$J$17,     IF(('Funções Transações'!N176&lt;'Indices PF'!$F$18), N176*'Indices PF'!$K$17, N176*'Indices PF'!$L$17))))),   IF(M176="EO", IF((O176&lt;='Indices PF'!$D$23),   IF(('Funções Transações'!N176&lt;'Indices PF'!$E$26), N176*'Indices PF'!$J$23,   IF(('Funções Transações'!N176&lt;'Indices PF'!$F$26), N176*'Indices PF'!$K$23, N176*'Indices PF'!$L$23)),    IF((O176&lt;='Indices PF'!$D$24),    IF(('Funções Transações'!N176&lt;'Indices PF'!$E$26), N176*'Indices PF'!$J$24,    IF(('Funções Transações'!N176&lt;'Indices PF'!$F$26), N176*'Indices PF'!$K$24, N176*'Indices PF'!$L$24)),     IF((O176&gt;='Indices PF'!$D$25),     IF(('Funções Transações'!N176&lt;'Indices PF'!$E$26), N176*'Indices PF'!$J$25,     IF(('Funções Transações'!N176&lt;'Indices PF'!$F$26), N176*'Indices PF'!$K$25, N176*'Indices PF'!$L$25)))))))))</f>
        <v/>
      </c>
      <c r="U176" s="229" t="str">
        <f aca="false">IF(OR(ISBLANK(P176),ISBLANK(Q176)),"",  IF((Q176&lt;='Indices PF'!$D$47),   IF(('Funções Transações'!P176&lt;'Indices PF'!$E$50), P176*'Indices PF'!$J$47,   IF(('Funções Transações'!P176&lt;'Indices PF'!$F$50), P176*'Indices PF'!$K$47, P176*'Indices PF'!$L$47)),    IF((Q176&lt;='Indices PF'!$D$48),    IF(('Funções Transações'!P176&lt;'Indices PF'!$E$50), P176*'Indices PF'!$J$48,    IF(('Funções Transações'!P176&lt;'Indices PF'!$F$50), P176*'Indices PF'!$K$48, P176*'Indices PF'!$L$48)),     IF((Q176&gt;='Indices PF'!$D$49),     IF(('Funções Transações'!P176&lt;'Indices PF'!$E$50), P176*'Indices PF'!$J$49,     IF(('Funções Transações'!P176&lt;'Indices PF'!$F$50), P176*'Indices PF'!$K$49, P176*'Indices PF'!$L$49))))))</f>
        <v/>
      </c>
      <c r="V176" s="131"/>
      <c r="W176" s="131"/>
      <c r="X176" s="131"/>
      <c r="Y176" s="121"/>
      <c r="Z176" s="121"/>
      <c r="AA176" s="122"/>
      <c r="AB176" s="255" t="str">
        <f aca="false">IF(ISBLANK(AA176),"",IF(Z176="YES",(AA176*(SUM(T176:U176))/100),""))</f>
        <v/>
      </c>
      <c r="AC176" s="126"/>
      <c r="AD176" s="154"/>
      <c r="AE176" s="126"/>
      <c r="AF176" s="126"/>
      <c r="AG176" s="126"/>
    </row>
    <row r="177" customFormat="false" ht="24.3" hidden="false" customHeight="true" outlineLevel="0" collapsed="false">
      <c r="A177" s="87"/>
      <c r="B177" s="111"/>
      <c r="C177" s="178"/>
      <c r="D177" s="131"/>
      <c r="E177" s="122"/>
      <c r="F177" s="252"/>
      <c r="G177" s="131"/>
      <c r="H177" s="122"/>
      <c r="I177" s="150" t="str">
        <f aca="false">IF(AND(ISTEXT(K177),ISTEXT(L177)),"",SUM(K177:L177)*'Indices PF'!$E$54)</f>
        <v/>
      </c>
      <c r="J177" s="227" t="str">
        <f aca="false">IF(OR(ISBLANK(E177),ISBLANK(F177)),"",  IF(D177="EI", IF((F177&lt;='Indices PF'!$D$7),   IF(('Funções Transações'!E177&lt;'Indices PF'!$E$10), 'Indices PF'!$E$7,   IF(('Funções Transações'!E177&lt;'Indices PF'!$F$10), 'Indices PF'!$F$7, 'Indices PF'!$G$7)),    IF((F177&lt;='Indices PF'!$D$8),    IF(('Funções Transações'!E177&lt;'Indices PF'!$E$10), 'Indices PF'!$E$8,    IF(('Funções Transações'!E177&lt;'Indices PF'!$F$10), 'Indices PF'!$F$8, 'Indices PF'!$G$8)),     IF((F177&gt;='Indices PF'!$D$9),     IF(('Funções Transações'!E177&lt;'Indices PF'!$E$10), 'Indices PF'!$E$9,     IF(('Funções Transações'!E177&lt;'Indices PF'!$F$10), 'Indices PF'!$F$9, 'Indices PF'!$G$9))))),   IF(D177="EQ", IF((F177&lt;='Indices PF'!$D$15),   IF(('Funções Transações'!E177&lt;'Indices PF'!$E$18), 'Indices PF'!$E$15,   IF(('Funções Transações'!E177&lt;'Indices PF'!$F$18), 'Indices PF'!$F$15, 'Indices PF'!$G$15)),    IF((F177&lt;='Indices PF'!$D$16),    IF(('Funções Transações'!E177&lt;'Indices PF'!$E$18), 'Indices PF'!$E$16,    IF(('Funções Transações'!E177&lt;'Indices PF'!$F$18), 'Indices PF'!$F$16, 'Indices PF'!$G$16)),     IF((F177&gt;='Indices PF'!$D$17),     IF(('Funções Transações'!E177&lt;'Indices PF'!$E$18), 'Indices PF'!$E$16,     IF(('Funções Transações'!E177&lt;'Indices PF'!$F$18), 'Indices PF'!$F$16, 'Indices PF'!$G$16))))),   IF(D177="EO", IF((F177&lt;='Indices PF'!$D$23),   IF(('Funções Transações'!E177&lt;'Indices PF'!$E$26), 'Indices PF'!$E$23,   IF(('Funções Transações'!E177&lt;'Indices PF'!$F$26), 'Indices PF'!$F$23, 'Indices PF'!$G$23)),    IF((F177&lt;='Indices PF'!$D$24),    IF(('Funções Transações'!E177&lt;'Indices PF'!$E$26), 'Indices PF'!$E$24,    IF(('Funções Transações'!E177&lt;'Indices PF'!$F$26), 'Indices PF'!$F$24, 'Indices PF'!$G$24)),     IF((F177&gt;='Indices PF'!$D$25),     IF(('Funções Transações'!E177&lt;'Indices PF'!$E$26), 'Indices PF'!$E$25,     IF(('Funções Transações'!E177&lt;'Indices PF'!$F$26), 'Indices PF'!$F$25, 'Indices PF'!$G$25)))))))))</f>
        <v/>
      </c>
      <c r="K177" s="120" t="str">
        <f aca="false">IF(OR(ISBLANK(E177),ISBLANK(F177)),"",  IF(D177="EI", IF((F177&lt;='Indices PF'!$D$7),   IF(('Funções Transações'!E177&lt;'Indices PF'!$E$10), E177*'Indices PF'!$J$7,   IF(('Funções Transações'!E177&lt;'Indices PF'!$F$10), E177*'Indices PF'!$K$7, E177*'Indices PF'!$L$7)),    IF((F177&lt;='Indices PF'!$D$8),    IF(('Funções Transações'!E177&lt;'Indices PF'!$E$10), E177*'Indices PF'!$J$8,    IF(('Funções Transações'!E177&lt;'Indices PF'!$F$10), E177*'Indices PF'!$K$8, E177*'Indices PF'!$L$8)),     IF((F177&gt;='Indices PF'!$D$9),     IF(('Funções Transações'!E177&lt;'Indices PF'!$E$10), E177*'Indices PF'!$J$9,     IF(('Funções Transações'!E177&lt;'Indices PF'!$F$10), E177*'Indices PF'!$K$9, E177*'Indices PF'!$L$9))))),   IF(D177="EQ", IF((F177&lt;='Indices PF'!$D$15),   IF(('Funções Transações'!E177&lt;'Indices PF'!$E$18), E177*'Indices PF'!$J$15,   IF(('Funções Transações'!E177&lt;'Indices PF'!$F$18), E177*'Indices PF'!$K$15, E177*'Indices PF'!$L$15)),    IF((F177&lt;='Indices PF'!$D$16),    IF(('Funções Transações'!E177&lt;'Indices PF'!$E$18), E177*'Indices PF'!$J$16,    IF(('Funções Transações'!E177&lt;'Indices PF'!$F$18), E177*'Indices PF'!$K$16, E177*'Indices PF'!$L$16)),     IF((F177&gt;='Indices PF'!$D$17),     IF(('Funções Transações'!E177&lt;'Indices PF'!$E$18), E177*'Indices PF'!$J$16,     IF(('Funções Transações'!E177&lt;'Indices PF'!$F$18), E177*'Indices PF'!$K$16, E177*'Indices PF'!$L$16))))),   IF(D177="EO", IF((F177&lt;='Indices PF'!$D$23),   IF(('Funções Transações'!E177&lt;'Indices PF'!$E$26), E177*'Indices PF'!$J$23,   IF(('Funções Transações'!E177&lt;'Indices PF'!$F$26), E177*'Indices PF'!$K$23, E177*'Indices PF'!$L$23)),    IF((F177&lt;='Indices PF'!$D$24),    IF(('Funções Transações'!E177&lt;'Indices PF'!$E$26), E177*'Indices PF'!$J$24,    IF(('Funções Transações'!E177&lt;'Indices PF'!$F$26), E177*'Indices PF'!$K$24, E177*'Indices PF'!$L$24)),     IF((F177&gt;='Indices PF'!$D$25),     IF(('Funções Transações'!E177&lt;'Indices PF'!$E$26), E177*'Indices PF'!$J$25,     IF(('Funções Transações'!E177&lt;'Indices PF'!$F$26), E177*'Indices PF'!$K$25, E177*'Indices PF'!$L$25)))))))))</f>
        <v/>
      </c>
      <c r="L177" s="253" t="str">
        <f aca="false">IF(OR(ISBLANK(G177),ISBLANK(H177)),"",  IF((H177&lt;='Indices PF'!$D$47),   IF(('Funções Transações'!G177&lt;'Indices PF'!$E$50), G177*'Indices PF'!$J$47,   IF(('Funções Transações'!G177&lt;'Indices PF'!$F$50), G177*'Indices PF'!$K$47, G177*'Indices PF'!$L$47)),    IF((H177&lt;='Indices PF'!$D$48),    IF(('Funções Transações'!G177&lt;'Indices PF'!$E$50), G177*'Indices PF'!$J$48,    IF(('Funções Transações'!G177&lt;'Indices PF'!$F$50), G177*'Indices PF'!$K$48, G177*'Indices PF'!$L$48)),     IF((H177&gt;='Indices PF'!$D$49),     IF(('Funções Transações'!G177&lt;'Indices PF'!$E$50), G177*'Indices PF'!$J$49,     IF(('Funções Transações'!G177&lt;'Indices PF'!$F$50), G177*'Indices PF'!$K$49, G177*'Indices PF'!$L$49))))))</f>
        <v/>
      </c>
      <c r="M177" s="131"/>
      <c r="N177" s="122"/>
      <c r="O177" s="131"/>
      <c r="P177" s="121"/>
      <c r="Q177" s="122"/>
      <c r="R177" s="150" t="str">
        <f aca="false">IF(AND(ISTEXT(T177),ISTEXT(U177)),"",SUM(T177:U177)*'Indices PF'!$E$54)</f>
        <v/>
      </c>
      <c r="S177" s="227" t="str">
        <f aca="false">IF(OR(ISBLANK(N177),ISBLANK(O177)),"",  IF(M177="EI", IF((O177&lt;='Indices PF'!$D$7),   IF(('Funções Transações'!N177&lt;'Indices PF'!$E$10), 'Indices PF'!$E$7,   IF(('Funções Transações'!N177&lt;'Indices PF'!$F$10), 'Indices PF'!$F$7, 'Indices PF'!$G$7)),    IF((O177&lt;='Indices PF'!$D$8),    IF(('Funções Transações'!N177&lt;'Indices PF'!$E$10), 'Indices PF'!$E$8,    IF(('Funções Transações'!N177&lt;'Indices PF'!$F$10), 'Indices PF'!$F$8, 'Indices PF'!$G$8)),     IF((O177&gt;='Indices PF'!$D$9),     IF(('Funções Transações'!N177&lt;'Indices PF'!$E$10), 'Indices PF'!$E$9,     IF(('Funções Transações'!N177&lt;'Indices PF'!$F$10), 'Indices PF'!$F$9, 'Indices PF'!$G$9))))),   IF(M177="EQ", IF((O177&lt;='Indices PF'!$D$15),   IF(('Funções Transações'!N177&lt;'Indices PF'!$E$18), 'Indices PF'!$E$15,   IF(('Funções Transações'!N177&lt;'Indices PF'!$F$18), 'Indices PF'!$F$15, 'Indices PF'!$G$15)),    IF((O177&lt;='Indices PF'!$D$16),    IF(('Funções Transações'!N177&lt;'Indices PF'!$E$18), 'Indices PF'!$E$16,    IF(('Funções Transações'!N177&lt;'Indices PF'!$F$18), 'Indices PF'!$F$16, 'Indices PF'!$G$16)),     IF((O177&gt;='Indices PF'!$D$17),     IF(('Funções Transações'!N177&lt;'Indices PF'!$E$18), 'Indices PF'!$E$17,     IF(('Funções Transações'!N177&lt;'Indices PF'!$F$18), 'Indices PF'!$F$17, 'Indices PF'!$G$17))))),   IF(M177="EO", IF((O177&lt;='Indices PF'!$D$23),   IF(('Funções Transações'!N177&lt;'Indices PF'!$E$26), 'Indices PF'!$E$23,   IF(('Funções Transações'!N177&lt;'Indices PF'!$F$26), 'Indices PF'!$F$23, 'Indices PF'!$G$23)),    IF((O177&lt;='Indices PF'!$D$24),    IF(('Funções Transações'!N177&lt;'Indices PF'!$E$26), 'Indices PF'!$E$24,    IF(('Funções Transações'!N177&lt;'Indices PF'!$F$26), 'Indices PF'!$F$24, 'Indices PF'!$G$24)),     IF((O177&gt;='Indices PF'!$D$25),     IF(('Funções Transações'!N177&lt;'Indices PF'!$E$26), 'Indices PF'!$E$25,     IF(('Funções Transações'!N177&lt;'Indices PF'!$F$26), 'Indices PF'!$F$25, 'Indices PF'!$G$25)))))))))</f>
        <v/>
      </c>
      <c r="T177" s="228" t="str">
        <f aca="false">IF(OR(ISBLANK(N177),ISBLANK(O177)),"",  IF(M177="EI", IF((O177&lt;='Indices PF'!$D$7),   IF(('Funções Transações'!N177&lt;'Indices PF'!$E$10), N177*'Indices PF'!$J$7,   IF(('Funções Transações'!N177&lt;'Indices PF'!$F$10), N177*'Indices PF'!$K$7, N177*'Indices PF'!$L$7)),    IF((O177&lt;='Indices PF'!$D$8),    IF(('Funções Transações'!N177&lt;'Indices PF'!$E$10), N177*'Indices PF'!$J$8,    IF(('Funções Transações'!N177&lt;'Indices PF'!$F$10), N177*'Indices PF'!$K$8, N177*'Indices PF'!$L$8)),     IF((O177&gt;='Indices PF'!$D$9),     IF(('Funções Transações'!N177&lt;'Indices PF'!$E$10), N177*'Indices PF'!$J$9,     IF(('Funções Transações'!N177&lt;'Indices PF'!$F$10), N177*'Indices PF'!$K$9, N177*'Indices PF'!$L$9))))),   IF(M177="EQ", IF((O177&lt;='Indices PF'!$D$15),   IF(('Funções Transações'!N177&lt;'Indices PF'!$E$18), N177*'Indices PF'!$J$15,   IF(('Funções Transações'!N177&lt;'Indices PF'!$F$18), N177*'Indices PF'!$K$15, N177*'Indices PF'!$L$15)),    IF((O177&lt;='Indices PF'!$D$16),    IF(('Funções Transações'!N177&lt;'Indices PF'!$E$18), N177*'Indices PF'!$J$16,    IF(('Funções Transações'!N177&lt;'Indices PF'!$F$18), N177*'Indices PF'!$K$16, N177*'Indices PF'!$L$16)),     IF((O177&gt;='Indices PF'!$D$17),     IF(('Funções Transações'!N177&lt;'Indices PF'!$E$18), N177*'Indices PF'!$J$17,     IF(('Funções Transações'!N177&lt;'Indices PF'!$F$18), N177*'Indices PF'!$K$17, N177*'Indices PF'!$L$17))))),   IF(M177="EO", IF((O177&lt;='Indices PF'!$D$23),   IF(('Funções Transações'!N177&lt;'Indices PF'!$E$26), N177*'Indices PF'!$J$23,   IF(('Funções Transações'!N177&lt;'Indices PF'!$F$26), N177*'Indices PF'!$K$23, N177*'Indices PF'!$L$23)),    IF((O177&lt;='Indices PF'!$D$24),    IF(('Funções Transações'!N177&lt;'Indices PF'!$E$26), N177*'Indices PF'!$J$24,    IF(('Funções Transações'!N177&lt;'Indices PF'!$F$26), N177*'Indices PF'!$K$24, N177*'Indices PF'!$L$24)),     IF((O177&gt;='Indices PF'!$D$25),     IF(('Funções Transações'!N177&lt;'Indices PF'!$E$26), N177*'Indices PF'!$J$25,     IF(('Funções Transações'!N177&lt;'Indices PF'!$F$26), N177*'Indices PF'!$K$25, N177*'Indices PF'!$L$25)))))))))</f>
        <v/>
      </c>
      <c r="U177" s="229" t="str">
        <f aca="false">IF(OR(ISBLANK(P177),ISBLANK(Q177)),"",  IF((Q177&lt;='Indices PF'!$D$47),   IF(('Funções Transações'!P177&lt;'Indices PF'!$E$50), P177*'Indices PF'!$J$47,   IF(('Funções Transações'!P177&lt;'Indices PF'!$F$50), P177*'Indices PF'!$K$47, P177*'Indices PF'!$L$47)),    IF((Q177&lt;='Indices PF'!$D$48),    IF(('Funções Transações'!P177&lt;'Indices PF'!$E$50), P177*'Indices PF'!$J$48,    IF(('Funções Transações'!P177&lt;'Indices PF'!$F$50), P177*'Indices PF'!$K$48, P177*'Indices PF'!$L$48)),     IF((Q177&gt;='Indices PF'!$D$49),     IF(('Funções Transações'!P177&lt;'Indices PF'!$E$50), P177*'Indices PF'!$J$49,     IF(('Funções Transações'!P177&lt;'Indices PF'!$F$50), P177*'Indices PF'!$K$49, P177*'Indices PF'!$L$49))))))</f>
        <v/>
      </c>
      <c r="V177" s="131"/>
      <c r="W177" s="131"/>
      <c r="X177" s="131"/>
      <c r="Y177" s="121"/>
      <c r="Z177" s="121"/>
      <c r="AA177" s="122"/>
      <c r="AB177" s="255" t="str">
        <f aca="false">IF(ISBLANK(AA177),"",IF(Z177="YES",(AA177*(SUM(T177:U177))/100),""))</f>
        <v/>
      </c>
      <c r="AC177" s="126"/>
      <c r="AD177" s="154"/>
      <c r="AE177" s="126"/>
      <c r="AF177" s="126"/>
      <c r="AG177" s="126"/>
    </row>
    <row r="178" customFormat="false" ht="24.3" hidden="false" customHeight="true" outlineLevel="0" collapsed="false">
      <c r="A178" s="87"/>
      <c r="B178" s="111"/>
      <c r="C178" s="178"/>
      <c r="D178" s="131"/>
      <c r="E178" s="122"/>
      <c r="F178" s="252"/>
      <c r="G178" s="131"/>
      <c r="H178" s="122"/>
      <c r="I178" s="150" t="str">
        <f aca="false">IF(AND(ISTEXT(K178),ISTEXT(L178)),"",SUM(K178:L178)*'Indices PF'!$E$54)</f>
        <v/>
      </c>
      <c r="J178" s="227" t="str">
        <f aca="false">IF(OR(ISBLANK(E178),ISBLANK(F178)),"",  IF(D178="EI", IF((F178&lt;='Indices PF'!$D$7),   IF(('Funções Transações'!E178&lt;'Indices PF'!$E$10), 'Indices PF'!$E$7,   IF(('Funções Transações'!E178&lt;'Indices PF'!$F$10), 'Indices PF'!$F$7, 'Indices PF'!$G$7)),    IF((F178&lt;='Indices PF'!$D$8),    IF(('Funções Transações'!E178&lt;'Indices PF'!$E$10), 'Indices PF'!$E$8,    IF(('Funções Transações'!E178&lt;'Indices PF'!$F$10), 'Indices PF'!$F$8, 'Indices PF'!$G$8)),     IF((F178&gt;='Indices PF'!$D$9),     IF(('Funções Transações'!E178&lt;'Indices PF'!$E$10), 'Indices PF'!$E$9,     IF(('Funções Transações'!E178&lt;'Indices PF'!$F$10), 'Indices PF'!$F$9, 'Indices PF'!$G$9))))),   IF(D178="EQ", IF((F178&lt;='Indices PF'!$D$15),   IF(('Funções Transações'!E178&lt;'Indices PF'!$E$18), 'Indices PF'!$E$15,   IF(('Funções Transações'!E178&lt;'Indices PF'!$F$18), 'Indices PF'!$F$15, 'Indices PF'!$G$15)),    IF((F178&lt;='Indices PF'!$D$16),    IF(('Funções Transações'!E178&lt;'Indices PF'!$E$18), 'Indices PF'!$E$16,    IF(('Funções Transações'!E178&lt;'Indices PF'!$F$18), 'Indices PF'!$F$16, 'Indices PF'!$G$16)),     IF((F178&gt;='Indices PF'!$D$17),     IF(('Funções Transações'!E178&lt;'Indices PF'!$E$18), 'Indices PF'!$E$16,     IF(('Funções Transações'!E178&lt;'Indices PF'!$F$18), 'Indices PF'!$F$16, 'Indices PF'!$G$16))))),   IF(D178="EO", IF((F178&lt;='Indices PF'!$D$23),   IF(('Funções Transações'!E178&lt;'Indices PF'!$E$26), 'Indices PF'!$E$23,   IF(('Funções Transações'!E178&lt;'Indices PF'!$F$26), 'Indices PF'!$F$23, 'Indices PF'!$G$23)),    IF((F178&lt;='Indices PF'!$D$24),    IF(('Funções Transações'!E178&lt;'Indices PF'!$E$26), 'Indices PF'!$E$24,    IF(('Funções Transações'!E178&lt;'Indices PF'!$F$26), 'Indices PF'!$F$24, 'Indices PF'!$G$24)),     IF((F178&gt;='Indices PF'!$D$25),     IF(('Funções Transações'!E178&lt;'Indices PF'!$E$26), 'Indices PF'!$E$25,     IF(('Funções Transações'!E178&lt;'Indices PF'!$F$26), 'Indices PF'!$F$25, 'Indices PF'!$G$25)))))))))</f>
        <v/>
      </c>
      <c r="K178" s="120" t="str">
        <f aca="false">IF(OR(ISBLANK(E178),ISBLANK(F178)),"",  IF(D178="EI", IF((F178&lt;='Indices PF'!$D$7),   IF(('Funções Transações'!E178&lt;'Indices PF'!$E$10), E178*'Indices PF'!$J$7,   IF(('Funções Transações'!E178&lt;'Indices PF'!$F$10), E178*'Indices PF'!$K$7, E178*'Indices PF'!$L$7)),    IF((F178&lt;='Indices PF'!$D$8),    IF(('Funções Transações'!E178&lt;'Indices PF'!$E$10), E178*'Indices PF'!$J$8,    IF(('Funções Transações'!E178&lt;'Indices PF'!$F$10), E178*'Indices PF'!$K$8, E178*'Indices PF'!$L$8)),     IF((F178&gt;='Indices PF'!$D$9),     IF(('Funções Transações'!E178&lt;'Indices PF'!$E$10), E178*'Indices PF'!$J$9,     IF(('Funções Transações'!E178&lt;'Indices PF'!$F$10), E178*'Indices PF'!$K$9, E178*'Indices PF'!$L$9))))),   IF(D178="EQ", IF((F178&lt;='Indices PF'!$D$15),   IF(('Funções Transações'!E178&lt;'Indices PF'!$E$18), E178*'Indices PF'!$J$15,   IF(('Funções Transações'!E178&lt;'Indices PF'!$F$18), E178*'Indices PF'!$K$15, E178*'Indices PF'!$L$15)),    IF((F178&lt;='Indices PF'!$D$16),    IF(('Funções Transações'!E178&lt;'Indices PF'!$E$18), E178*'Indices PF'!$J$16,    IF(('Funções Transações'!E178&lt;'Indices PF'!$F$18), E178*'Indices PF'!$K$16, E178*'Indices PF'!$L$16)),     IF((F178&gt;='Indices PF'!$D$17),     IF(('Funções Transações'!E178&lt;'Indices PF'!$E$18), E178*'Indices PF'!$J$16,     IF(('Funções Transações'!E178&lt;'Indices PF'!$F$18), E178*'Indices PF'!$K$16, E178*'Indices PF'!$L$16))))),   IF(D178="EO", IF((F178&lt;='Indices PF'!$D$23),   IF(('Funções Transações'!E178&lt;'Indices PF'!$E$26), E178*'Indices PF'!$J$23,   IF(('Funções Transações'!E178&lt;'Indices PF'!$F$26), E178*'Indices PF'!$K$23, E178*'Indices PF'!$L$23)),    IF((F178&lt;='Indices PF'!$D$24),    IF(('Funções Transações'!E178&lt;'Indices PF'!$E$26), E178*'Indices PF'!$J$24,    IF(('Funções Transações'!E178&lt;'Indices PF'!$F$26), E178*'Indices PF'!$K$24, E178*'Indices PF'!$L$24)),     IF((F178&gt;='Indices PF'!$D$25),     IF(('Funções Transações'!E178&lt;'Indices PF'!$E$26), E178*'Indices PF'!$J$25,     IF(('Funções Transações'!E178&lt;'Indices PF'!$F$26), E178*'Indices PF'!$K$25, E178*'Indices PF'!$L$25)))))))))</f>
        <v/>
      </c>
      <c r="L178" s="253" t="str">
        <f aca="false">IF(OR(ISBLANK(G178),ISBLANK(H178)),"",  IF((H178&lt;='Indices PF'!$D$47),   IF(('Funções Transações'!G178&lt;'Indices PF'!$E$50), G178*'Indices PF'!$J$47,   IF(('Funções Transações'!G178&lt;'Indices PF'!$F$50), G178*'Indices PF'!$K$47, G178*'Indices PF'!$L$47)),    IF((H178&lt;='Indices PF'!$D$48),    IF(('Funções Transações'!G178&lt;'Indices PF'!$E$50), G178*'Indices PF'!$J$48,    IF(('Funções Transações'!G178&lt;'Indices PF'!$F$50), G178*'Indices PF'!$K$48, G178*'Indices PF'!$L$48)),     IF((H178&gt;='Indices PF'!$D$49),     IF(('Funções Transações'!G178&lt;'Indices PF'!$E$50), G178*'Indices PF'!$J$49,     IF(('Funções Transações'!G178&lt;'Indices PF'!$F$50), G178*'Indices PF'!$K$49, G178*'Indices PF'!$L$49))))))</f>
        <v/>
      </c>
      <c r="M178" s="131"/>
      <c r="N178" s="122"/>
      <c r="O178" s="131"/>
      <c r="P178" s="121"/>
      <c r="Q178" s="122"/>
      <c r="R178" s="150" t="str">
        <f aca="false">IF(AND(ISTEXT(T178),ISTEXT(U178)),"",SUM(T178:U178)*'Indices PF'!$E$54)</f>
        <v/>
      </c>
      <c r="S178" s="227" t="str">
        <f aca="false">IF(OR(ISBLANK(N178),ISBLANK(O178)),"",  IF(M178="EI", IF((O178&lt;='Indices PF'!$D$7),   IF(('Funções Transações'!N178&lt;'Indices PF'!$E$10), 'Indices PF'!$E$7,   IF(('Funções Transações'!N178&lt;'Indices PF'!$F$10), 'Indices PF'!$F$7, 'Indices PF'!$G$7)),    IF((O178&lt;='Indices PF'!$D$8),    IF(('Funções Transações'!N178&lt;'Indices PF'!$E$10), 'Indices PF'!$E$8,    IF(('Funções Transações'!N178&lt;'Indices PF'!$F$10), 'Indices PF'!$F$8, 'Indices PF'!$G$8)),     IF((O178&gt;='Indices PF'!$D$9),     IF(('Funções Transações'!N178&lt;'Indices PF'!$E$10), 'Indices PF'!$E$9,     IF(('Funções Transações'!N178&lt;'Indices PF'!$F$10), 'Indices PF'!$F$9, 'Indices PF'!$G$9))))),   IF(M178="EQ", IF((O178&lt;='Indices PF'!$D$15),   IF(('Funções Transações'!N178&lt;'Indices PF'!$E$18), 'Indices PF'!$E$15,   IF(('Funções Transações'!N178&lt;'Indices PF'!$F$18), 'Indices PF'!$F$15, 'Indices PF'!$G$15)),    IF((O178&lt;='Indices PF'!$D$16),    IF(('Funções Transações'!N178&lt;'Indices PF'!$E$18), 'Indices PF'!$E$16,    IF(('Funções Transações'!N178&lt;'Indices PF'!$F$18), 'Indices PF'!$F$16, 'Indices PF'!$G$16)),     IF((O178&gt;='Indices PF'!$D$17),     IF(('Funções Transações'!N178&lt;'Indices PF'!$E$18), 'Indices PF'!$E$17,     IF(('Funções Transações'!N178&lt;'Indices PF'!$F$18), 'Indices PF'!$F$17, 'Indices PF'!$G$17))))),   IF(M178="EO", IF((O178&lt;='Indices PF'!$D$23),   IF(('Funções Transações'!N178&lt;'Indices PF'!$E$26), 'Indices PF'!$E$23,   IF(('Funções Transações'!N178&lt;'Indices PF'!$F$26), 'Indices PF'!$F$23, 'Indices PF'!$G$23)),    IF((O178&lt;='Indices PF'!$D$24),    IF(('Funções Transações'!N178&lt;'Indices PF'!$E$26), 'Indices PF'!$E$24,    IF(('Funções Transações'!N178&lt;'Indices PF'!$F$26), 'Indices PF'!$F$24, 'Indices PF'!$G$24)),     IF((O178&gt;='Indices PF'!$D$25),     IF(('Funções Transações'!N178&lt;'Indices PF'!$E$26), 'Indices PF'!$E$25,     IF(('Funções Transações'!N178&lt;'Indices PF'!$F$26), 'Indices PF'!$F$25, 'Indices PF'!$G$25)))))))))</f>
        <v/>
      </c>
      <c r="T178" s="228" t="str">
        <f aca="false">IF(OR(ISBLANK(N178),ISBLANK(O178)),"",  IF(M178="EI", IF((O178&lt;='Indices PF'!$D$7),   IF(('Funções Transações'!N178&lt;'Indices PF'!$E$10), N178*'Indices PF'!$J$7,   IF(('Funções Transações'!N178&lt;'Indices PF'!$F$10), N178*'Indices PF'!$K$7, N178*'Indices PF'!$L$7)),    IF((O178&lt;='Indices PF'!$D$8),    IF(('Funções Transações'!N178&lt;'Indices PF'!$E$10), N178*'Indices PF'!$J$8,    IF(('Funções Transações'!N178&lt;'Indices PF'!$F$10), N178*'Indices PF'!$K$8, N178*'Indices PF'!$L$8)),     IF((O178&gt;='Indices PF'!$D$9),     IF(('Funções Transações'!N178&lt;'Indices PF'!$E$10), N178*'Indices PF'!$J$9,     IF(('Funções Transações'!N178&lt;'Indices PF'!$F$10), N178*'Indices PF'!$K$9, N178*'Indices PF'!$L$9))))),   IF(M178="EQ", IF((O178&lt;='Indices PF'!$D$15),   IF(('Funções Transações'!N178&lt;'Indices PF'!$E$18), N178*'Indices PF'!$J$15,   IF(('Funções Transações'!N178&lt;'Indices PF'!$F$18), N178*'Indices PF'!$K$15, N178*'Indices PF'!$L$15)),    IF((O178&lt;='Indices PF'!$D$16),    IF(('Funções Transações'!N178&lt;'Indices PF'!$E$18), N178*'Indices PF'!$J$16,    IF(('Funções Transações'!N178&lt;'Indices PF'!$F$18), N178*'Indices PF'!$K$16, N178*'Indices PF'!$L$16)),     IF((O178&gt;='Indices PF'!$D$17),     IF(('Funções Transações'!N178&lt;'Indices PF'!$E$18), N178*'Indices PF'!$J$17,     IF(('Funções Transações'!N178&lt;'Indices PF'!$F$18), N178*'Indices PF'!$K$17, N178*'Indices PF'!$L$17))))),   IF(M178="EO", IF((O178&lt;='Indices PF'!$D$23),   IF(('Funções Transações'!N178&lt;'Indices PF'!$E$26), N178*'Indices PF'!$J$23,   IF(('Funções Transações'!N178&lt;'Indices PF'!$F$26), N178*'Indices PF'!$K$23, N178*'Indices PF'!$L$23)),    IF((O178&lt;='Indices PF'!$D$24),    IF(('Funções Transações'!N178&lt;'Indices PF'!$E$26), N178*'Indices PF'!$J$24,    IF(('Funções Transações'!N178&lt;'Indices PF'!$F$26), N178*'Indices PF'!$K$24, N178*'Indices PF'!$L$24)),     IF((O178&gt;='Indices PF'!$D$25),     IF(('Funções Transações'!N178&lt;'Indices PF'!$E$26), N178*'Indices PF'!$J$25,     IF(('Funções Transações'!N178&lt;'Indices PF'!$F$26), N178*'Indices PF'!$K$25, N178*'Indices PF'!$L$25)))))))))</f>
        <v/>
      </c>
      <c r="U178" s="229" t="str">
        <f aca="false">IF(OR(ISBLANK(P178),ISBLANK(Q178)),"",  IF((Q178&lt;='Indices PF'!$D$47),   IF(('Funções Transações'!P178&lt;'Indices PF'!$E$50), P178*'Indices PF'!$J$47,   IF(('Funções Transações'!P178&lt;'Indices PF'!$F$50), P178*'Indices PF'!$K$47, P178*'Indices PF'!$L$47)),    IF((Q178&lt;='Indices PF'!$D$48),    IF(('Funções Transações'!P178&lt;'Indices PF'!$E$50), P178*'Indices PF'!$J$48,    IF(('Funções Transações'!P178&lt;'Indices PF'!$F$50), P178*'Indices PF'!$K$48, P178*'Indices PF'!$L$48)),     IF((Q178&gt;='Indices PF'!$D$49),     IF(('Funções Transações'!P178&lt;'Indices PF'!$E$50), P178*'Indices PF'!$J$49,     IF(('Funções Transações'!P178&lt;'Indices PF'!$F$50), P178*'Indices PF'!$K$49, P178*'Indices PF'!$L$49))))))</f>
        <v/>
      </c>
      <c r="V178" s="131"/>
      <c r="W178" s="131"/>
      <c r="X178" s="131"/>
      <c r="Y178" s="121"/>
      <c r="Z178" s="121"/>
      <c r="AA178" s="122"/>
      <c r="AB178" s="255" t="str">
        <f aca="false">IF(ISBLANK(AA178),"",IF(Z178="YES",(AA178*(SUM(T178:U178))/100),""))</f>
        <v/>
      </c>
      <c r="AC178" s="126"/>
      <c r="AD178" s="154"/>
      <c r="AE178" s="126"/>
      <c r="AF178" s="126"/>
      <c r="AG178" s="126"/>
    </row>
    <row r="179" customFormat="false" ht="24.3" hidden="false" customHeight="true" outlineLevel="0" collapsed="false">
      <c r="A179" s="87"/>
      <c r="B179" s="111"/>
      <c r="C179" s="178"/>
      <c r="D179" s="131"/>
      <c r="E179" s="122"/>
      <c r="F179" s="252"/>
      <c r="G179" s="131"/>
      <c r="H179" s="122"/>
      <c r="I179" s="150" t="str">
        <f aca="false">IF(AND(ISTEXT(K179),ISTEXT(L179)),"",SUM(K179:L179)*'Indices PF'!$E$54)</f>
        <v/>
      </c>
      <c r="J179" s="227" t="str">
        <f aca="false">IF(OR(ISBLANK(E179),ISBLANK(F179)),"",  IF(D179="EI", IF((F179&lt;='Indices PF'!$D$7),   IF(('Funções Transações'!E179&lt;'Indices PF'!$E$10), 'Indices PF'!$E$7,   IF(('Funções Transações'!E179&lt;'Indices PF'!$F$10), 'Indices PF'!$F$7, 'Indices PF'!$G$7)),    IF((F179&lt;='Indices PF'!$D$8),    IF(('Funções Transações'!E179&lt;'Indices PF'!$E$10), 'Indices PF'!$E$8,    IF(('Funções Transações'!E179&lt;'Indices PF'!$F$10), 'Indices PF'!$F$8, 'Indices PF'!$G$8)),     IF((F179&gt;='Indices PF'!$D$9),     IF(('Funções Transações'!E179&lt;'Indices PF'!$E$10), 'Indices PF'!$E$9,     IF(('Funções Transações'!E179&lt;'Indices PF'!$F$10), 'Indices PF'!$F$9, 'Indices PF'!$G$9))))),   IF(D179="EQ", IF((F179&lt;='Indices PF'!$D$15),   IF(('Funções Transações'!E179&lt;'Indices PF'!$E$18), 'Indices PF'!$E$15,   IF(('Funções Transações'!E179&lt;'Indices PF'!$F$18), 'Indices PF'!$F$15, 'Indices PF'!$G$15)),    IF((F179&lt;='Indices PF'!$D$16),    IF(('Funções Transações'!E179&lt;'Indices PF'!$E$18), 'Indices PF'!$E$16,    IF(('Funções Transações'!E179&lt;'Indices PF'!$F$18), 'Indices PF'!$F$16, 'Indices PF'!$G$16)),     IF((F179&gt;='Indices PF'!$D$17),     IF(('Funções Transações'!E179&lt;'Indices PF'!$E$18), 'Indices PF'!$E$16,     IF(('Funções Transações'!E179&lt;'Indices PF'!$F$18), 'Indices PF'!$F$16, 'Indices PF'!$G$16))))),   IF(D179="EO", IF((F179&lt;='Indices PF'!$D$23),   IF(('Funções Transações'!E179&lt;'Indices PF'!$E$26), 'Indices PF'!$E$23,   IF(('Funções Transações'!E179&lt;'Indices PF'!$F$26), 'Indices PF'!$F$23, 'Indices PF'!$G$23)),    IF((F179&lt;='Indices PF'!$D$24),    IF(('Funções Transações'!E179&lt;'Indices PF'!$E$26), 'Indices PF'!$E$24,    IF(('Funções Transações'!E179&lt;'Indices PF'!$F$26), 'Indices PF'!$F$24, 'Indices PF'!$G$24)),     IF((F179&gt;='Indices PF'!$D$25),     IF(('Funções Transações'!E179&lt;'Indices PF'!$E$26), 'Indices PF'!$E$25,     IF(('Funções Transações'!E179&lt;'Indices PF'!$F$26), 'Indices PF'!$F$25, 'Indices PF'!$G$25)))))))))</f>
        <v/>
      </c>
      <c r="K179" s="120" t="str">
        <f aca="false">IF(OR(ISBLANK(E179),ISBLANK(F179)),"",  IF(D179="EI", IF((F179&lt;='Indices PF'!$D$7),   IF(('Funções Transações'!E179&lt;'Indices PF'!$E$10), E179*'Indices PF'!$J$7,   IF(('Funções Transações'!E179&lt;'Indices PF'!$F$10), E179*'Indices PF'!$K$7, E179*'Indices PF'!$L$7)),    IF((F179&lt;='Indices PF'!$D$8),    IF(('Funções Transações'!E179&lt;'Indices PF'!$E$10), E179*'Indices PF'!$J$8,    IF(('Funções Transações'!E179&lt;'Indices PF'!$F$10), E179*'Indices PF'!$K$8, E179*'Indices PF'!$L$8)),     IF((F179&gt;='Indices PF'!$D$9),     IF(('Funções Transações'!E179&lt;'Indices PF'!$E$10), E179*'Indices PF'!$J$9,     IF(('Funções Transações'!E179&lt;'Indices PF'!$F$10), E179*'Indices PF'!$K$9, E179*'Indices PF'!$L$9))))),   IF(D179="EQ", IF((F179&lt;='Indices PF'!$D$15),   IF(('Funções Transações'!E179&lt;'Indices PF'!$E$18), E179*'Indices PF'!$J$15,   IF(('Funções Transações'!E179&lt;'Indices PF'!$F$18), E179*'Indices PF'!$K$15, E179*'Indices PF'!$L$15)),    IF((F179&lt;='Indices PF'!$D$16),    IF(('Funções Transações'!E179&lt;'Indices PF'!$E$18), E179*'Indices PF'!$J$16,    IF(('Funções Transações'!E179&lt;'Indices PF'!$F$18), E179*'Indices PF'!$K$16, E179*'Indices PF'!$L$16)),     IF((F179&gt;='Indices PF'!$D$17),     IF(('Funções Transações'!E179&lt;'Indices PF'!$E$18), E179*'Indices PF'!$J$16,     IF(('Funções Transações'!E179&lt;'Indices PF'!$F$18), E179*'Indices PF'!$K$16, E179*'Indices PF'!$L$16))))),   IF(D179="EO", IF((F179&lt;='Indices PF'!$D$23),   IF(('Funções Transações'!E179&lt;'Indices PF'!$E$26), E179*'Indices PF'!$J$23,   IF(('Funções Transações'!E179&lt;'Indices PF'!$F$26), E179*'Indices PF'!$K$23, E179*'Indices PF'!$L$23)),    IF((F179&lt;='Indices PF'!$D$24),    IF(('Funções Transações'!E179&lt;'Indices PF'!$E$26), E179*'Indices PF'!$J$24,    IF(('Funções Transações'!E179&lt;'Indices PF'!$F$26), E179*'Indices PF'!$K$24, E179*'Indices PF'!$L$24)),     IF((F179&gt;='Indices PF'!$D$25),     IF(('Funções Transações'!E179&lt;'Indices PF'!$E$26), E179*'Indices PF'!$J$25,     IF(('Funções Transações'!E179&lt;'Indices PF'!$F$26), E179*'Indices PF'!$K$25, E179*'Indices PF'!$L$25)))))))))</f>
        <v/>
      </c>
      <c r="L179" s="253" t="str">
        <f aca="false">IF(OR(ISBLANK(G179),ISBLANK(H179)),"",  IF((H179&lt;='Indices PF'!$D$47),   IF(('Funções Transações'!G179&lt;'Indices PF'!$E$50), G179*'Indices PF'!$J$47,   IF(('Funções Transações'!G179&lt;'Indices PF'!$F$50), G179*'Indices PF'!$K$47, G179*'Indices PF'!$L$47)),    IF((H179&lt;='Indices PF'!$D$48),    IF(('Funções Transações'!G179&lt;'Indices PF'!$E$50), G179*'Indices PF'!$J$48,    IF(('Funções Transações'!G179&lt;'Indices PF'!$F$50), G179*'Indices PF'!$K$48, G179*'Indices PF'!$L$48)),     IF((H179&gt;='Indices PF'!$D$49),     IF(('Funções Transações'!G179&lt;'Indices PF'!$E$50), G179*'Indices PF'!$J$49,     IF(('Funções Transações'!G179&lt;'Indices PF'!$F$50), G179*'Indices PF'!$K$49, G179*'Indices PF'!$L$49))))))</f>
        <v/>
      </c>
      <c r="M179" s="131"/>
      <c r="N179" s="122"/>
      <c r="O179" s="131"/>
      <c r="P179" s="121"/>
      <c r="Q179" s="122"/>
      <c r="R179" s="150" t="str">
        <f aca="false">IF(AND(ISTEXT(T179),ISTEXT(U179)),"",SUM(T179:U179)*'Indices PF'!$E$54)</f>
        <v/>
      </c>
      <c r="S179" s="227" t="str">
        <f aca="false">IF(OR(ISBLANK(N179),ISBLANK(O179)),"",  IF(M179="EI", IF((O179&lt;='Indices PF'!$D$7),   IF(('Funções Transações'!N179&lt;'Indices PF'!$E$10), 'Indices PF'!$E$7,   IF(('Funções Transações'!N179&lt;'Indices PF'!$F$10), 'Indices PF'!$F$7, 'Indices PF'!$G$7)),    IF((O179&lt;='Indices PF'!$D$8),    IF(('Funções Transações'!N179&lt;'Indices PF'!$E$10), 'Indices PF'!$E$8,    IF(('Funções Transações'!N179&lt;'Indices PF'!$F$10), 'Indices PF'!$F$8, 'Indices PF'!$G$8)),     IF((O179&gt;='Indices PF'!$D$9),     IF(('Funções Transações'!N179&lt;'Indices PF'!$E$10), 'Indices PF'!$E$9,     IF(('Funções Transações'!N179&lt;'Indices PF'!$F$10), 'Indices PF'!$F$9, 'Indices PF'!$G$9))))),   IF(M179="EQ", IF((O179&lt;='Indices PF'!$D$15),   IF(('Funções Transações'!N179&lt;'Indices PF'!$E$18), 'Indices PF'!$E$15,   IF(('Funções Transações'!N179&lt;'Indices PF'!$F$18), 'Indices PF'!$F$15, 'Indices PF'!$G$15)),    IF((O179&lt;='Indices PF'!$D$16),    IF(('Funções Transações'!N179&lt;'Indices PF'!$E$18), 'Indices PF'!$E$16,    IF(('Funções Transações'!N179&lt;'Indices PF'!$F$18), 'Indices PF'!$F$16, 'Indices PF'!$G$16)),     IF((O179&gt;='Indices PF'!$D$17),     IF(('Funções Transações'!N179&lt;'Indices PF'!$E$18), 'Indices PF'!$E$17,     IF(('Funções Transações'!N179&lt;'Indices PF'!$F$18), 'Indices PF'!$F$17, 'Indices PF'!$G$17))))),   IF(M179="EO", IF((O179&lt;='Indices PF'!$D$23),   IF(('Funções Transações'!N179&lt;'Indices PF'!$E$26), 'Indices PF'!$E$23,   IF(('Funções Transações'!N179&lt;'Indices PF'!$F$26), 'Indices PF'!$F$23, 'Indices PF'!$G$23)),    IF((O179&lt;='Indices PF'!$D$24),    IF(('Funções Transações'!N179&lt;'Indices PF'!$E$26), 'Indices PF'!$E$24,    IF(('Funções Transações'!N179&lt;'Indices PF'!$F$26), 'Indices PF'!$F$24, 'Indices PF'!$G$24)),     IF((O179&gt;='Indices PF'!$D$25),     IF(('Funções Transações'!N179&lt;'Indices PF'!$E$26), 'Indices PF'!$E$25,     IF(('Funções Transações'!N179&lt;'Indices PF'!$F$26), 'Indices PF'!$F$25, 'Indices PF'!$G$25)))))))))</f>
        <v/>
      </c>
      <c r="T179" s="228" t="str">
        <f aca="false">IF(OR(ISBLANK(N179),ISBLANK(O179)),"",  IF(M179="EI", IF((O179&lt;='Indices PF'!$D$7),   IF(('Funções Transações'!N179&lt;'Indices PF'!$E$10), N179*'Indices PF'!$J$7,   IF(('Funções Transações'!N179&lt;'Indices PF'!$F$10), N179*'Indices PF'!$K$7, N179*'Indices PF'!$L$7)),    IF((O179&lt;='Indices PF'!$D$8),    IF(('Funções Transações'!N179&lt;'Indices PF'!$E$10), N179*'Indices PF'!$J$8,    IF(('Funções Transações'!N179&lt;'Indices PF'!$F$10), N179*'Indices PF'!$K$8, N179*'Indices PF'!$L$8)),     IF((O179&gt;='Indices PF'!$D$9),     IF(('Funções Transações'!N179&lt;'Indices PF'!$E$10), N179*'Indices PF'!$J$9,     IF(('Funções Transações'!N179&lt;'Indices PF'!$F$10), N179*'Indices PF'!$K$9, N179*'Indices PF'!$L$9))))),   IF(M179="EQ", IF((O179&lt;='Indices PF'!$D$15),   IF(('Funções Transações'!N179&lt;'Indices PF'!$E$18), N179*'Indices PF'!$J$15,   IF(('Funções Transações'!N179&lt;'Indices PF'!$F$18), N179*'Indices PF'!$K$15, N179*'Indices PF'!$L$15)),    IF((O179&lt;='Indices PF'!$D$16),    IF(('Funções Transações'!N179&lt;'Indices PF'!$E$18), N179*'Indices PF'!$J$16,    IF(('Funções Transações'!N179&lt;'Indices PF'!$F$18), N179*'Indices PF'!$K$16, N179*'Indices PF'!$L$16)),     IF((O179&gt;='Indices PF'!$D$17),     IF(('Funções Transações'!N179&lt;'Indices PF'!$E$18), N179*'Indices PF'!$J$17,     IF(('Funções Transações'!N179&lt;'Indices PF'!$F$18), N179*'Indices PF'!$K$17, N179*'Indices PF'!$L$17))))),   IF(M179="EO", IF((O179&lt;='Indices PF'!$D$23),   IF(('Funções Transações'!N179&lt;'Indices PF'!$E$26), N179*'Indices PF'!$J$23,   IF(('Funções Transações'!N179&lt;'Indices PF'!$F$26), N179*'Indices PF'!$K$23, N179*'Indices PF'!$L$23)),    IF((O179&lt;='Indices PF'!$D$24),    IF(('Funções Transações'!N179&lt;'Indices PF'!$E$26), N179*'Indices PF'!$J$24,    IF(('Funções Transações'!N179&lt;'Indices PF'!$F$26), N179*'Indices PF'!$K$24, N179*'Indices PF'!$L$24)),     IF((O179&gt;='Indices PF'!$D$25),     IF(('Funções Transações'!N179&lt;'Indices PF'!$E$26), N179*'Indices PF'!$J$25,     IF(('Funções Transações'!N179&lt;'Indices PF'!$F$26), N179*'Indices PF'!$K$25, N179*'Indices PF'!$L$25)))))))))</f>
        <v/>
      </c>
      <c r="U179" s="229" t="str">
        <f aca="false">IF(OR(ISBLANK(P179),ISBLANK(Q179)),"",  IF((Q179&lt;='Indices PF'!$D$47),   IF(('Funções Transações'!P179&lt;'Indices PF'!$E$50), P179*'Indices PF'!$J$47,   IF(('Funções Transações'!P179&lt;'Indices PF'!$F$50), P179*'Indices PF'!$K$47, P179*'Indices PF'!$L$47)),    IF((Q179&lt;='Indices PF'!$D$48),    IF(('Funções Transações'!P179&lt;'Indices PF'!$E$50), P179*'Indices PF'!$J$48,    IF(('Funções Transações'!P179&lt;'Indices PF'!$F$50), P179*'Indices PF'!$K$48, P179*'Indices PF'!$L$48)),     IF((Q179&gt;='Indices PF'!$D$49),     IF(('Funções Transações'!P179&lt;'Indices PF'!$E$50), P179*'Indices PF'!$J$49,     IF(('Funções Transações'!P179&lt;'Indices PF'!$F$50), P179*'Indices PF'!$K$49, P179*'Indices PF'!$L$49))))))</f>
        <v/>
      </c>
      <c r="V179" s="131"/>
      <c r="W179" s="131"/>
      <c r="X179" s="131"/>
      <c r="Y179" s="121"/>
      <c r="Z179" s="121"/>
      <c r="AA179" s="122"/>
      <c r="AB179" s="255" t="str">
        <f aca="false">IF(ISBLANK(AA179),"",IF(Z179="YES",(AA179*(SUM(T179:U179))/100),""))</f>
        <v/>
      </c>
      <c r="AC179" s="126"/>
      <c r="AD179" s="154"/>
      <c r="AE179" s="126"/>
      <c r="AF179" s="126"/>
      <c r="AG179" s="126"/>
    </row>
    <row r="180" customFormat="false" ht="24.3" hidden="false" customHeight="true" outlineLevel="0" collapsed="false">
      <c r="A180" s="87"/>
      <c r="B180" s="111"/>
      <c r="C180" s="178"/>
      <c r="D180" s="131"/>
      <c r="E180" s="122"/>
      <c r="F180" s="252"/>
      <c r="G180" s="131"/>
      <c r="H180" s="122"/>
      <c r="I180" s="150" t="str">
        <f aca="false">IF(AND(ISTEXT(K180),ISTEXT(L180)),"",SUM(K180:L180)*'Indices PF'!$E$54)</f>
        <v/>
      </c>
      <c r="J180" s="227" t="str">
        <f aca="false">IF(OR(ISBLANK(E180),ISBLANK(F180)),"",  IF(D180="EI", IF((F180&lt;='Indices PF'!$D$7),   IF(('Funções Transações'!E180&lt;'Indices PF'!$E$10), 'Indices PF'!$E$7,   IF(('Funções Transações'!E180&lt;'Indices PF'!$F$10), 'Indices PF'!$F$7, 'Indices PF'!$G$7)),    IF((F180&lt;='Indices PF'!$D$8),    IF(('Funções Transações'!E180&lt;'Indices PF'!$E$10), 'Indices PF'!$E$8,    IF(('Funções Transações'!E180&lt;'Indices PF'!$F$10), 'Indices PF'!$F$8, 'Indices PF'!$G$8)),     IF((F180&gt;='Indices PF'!$D$9),     IF(('Funções Transações'!E180&lt;'Indices PF'!$E$10), 'Indices PF'!$E$9,     IF(('Funções Transações'!E180&lt;'Indices PF'!$F$10), 'Indices PF'!$F$9, 'Indices PF'!$G$9))))),   IF(D180="EQ", IF((F180&lt;='Indices PF'!$D$15),   IF(('Funções Transações'!E180&lt;'Indices PF'!$E$18), 'Indices PF'!$E$15,   IF(('Funções Transações'!E180&lt;'Indices PF'!$F$18), 'Indices PF'!$F$15, 'Indices PF'!$G$15)),    IF((F180&lt;='Indices PF'!$D$16),    IF(('Funções Transações'!E180&lt;'Indices PF'!$E$18), 'Indices PF'!$E$16,    IF(('Funções Transações'!E180&lt;'Indices PF'!$F$18), 'Indices PF'!$F$16, 'Indices PF'!$G$16)),     IF((F180&gt;='Indices PF'!$D$17),     IF(('Funções Transações'!E180&lt;'Indices PF'!$E$18), 'Indices PF'!$E$16,     IF(('Funções Transações'!E180&lt;'Indices PF'!$F$18), 'Indices PF'!$F$16, 'Indices PF'!$G$16))))),   IF(D180="EO", IF((F180&lt;='Indices PF'!$D$23),   IF(('Funções Transações'!E180&lt;'Indices PF'!$E$26), 'Indices PF'!$E$23,   IF(('Funções Transações'!E180&lt;'Indices PF'!$F$26), 'Indices PF'!$F$23, 'Indices PF'!$G$23)),    IF((F180&lt;='Indices PF'!$D$24),    IF(('Funções Transações'!E180&lt;'Indices PF'!$E$26), 'Indices PF'!$E$24,    IF(('Funções Transações'!E180&lt;'Indices PF'!$F$26), 'Indices PF'!$F$24, 'Indices PF'!$G$24)),     IF((F180&gt;='Indices PF'!$D$25),     IF(('Funções Transações'!E180&lt;'Indices PF'!$E$26), 'Indices PF'!$E$25,     IF(('Funções Transações'!E180&lt;'Indices PF'!$F$26), 'Indices PF'!$F$25, 'Indices PF'!$G$25)))))))))</f>
        <v/>
      </c>
      <c r="K180" s="120" t="str">
        <f aca="false">IF(OR(ISBLANK(E180),ISBLANK(F180)),"",  IF(D180="EI", IF((F180&lt;='Indices PF'!$D$7),   IF(('Funções Transações'!E180&lt;'Indices PF'!$E$10), E180*'Indices PF'!$J$7,   IF(('Funções Transações'!E180&lt;'Indices PF'!$F$10), E180*'Indices PF'!$K$7, E180*'Indices PF'!$L$7)),    IF((F180&lt;='Indices PF'!$D$8),    IF(('Funções Transações'!E180&lt;'Indices PF'!$E$10), E180*'Indices PF'!$J$8,    IF(('Funções Transações'!E180&lt;'Indices PF'!$F$10), E180*'Indices PF'!$K$8, E180*'Indices PF'!$L$8)),     IF((F180&gt;='Indices PF'!$D$9),     IF(('Funções Transações'!E180&lt;'Indices PF'!$E$10), E180*'Indices PF'!$J$9,     IF(('Funções Transações'!E180&lt;'Indices PF'!$F$10), E180*'Indices PF'!$K$9, E180*'Indices PF'!$L$9))))),   IF(D180="EQ", IF((F180&lt;='Indices PF'!$D$15),   IF(('Funções Transações'!E180&lt;'Indices PF'!$E$18), E180*'Indices PF'!$J$15,   IF(('Funções Transações'!E180&lt;'Indices PF'!$F$18), E180*'Indices PF'!$K$15, E180*'Indices PF'!$L$15)),    IF((F180&lt;='Indices PF'!$D$16),    IF(('Funções Transações'!E180&lt;'Indices PF'!$E$18), E180*'Indices PF'!$J$16,    IF(('Funções Transações'!E180&lt;'Indices PF'!$F$18), E180*'Indices PF'!$K$16, E180*'Indices PF'!$L$16)),     IF((F180&gt;='Indices PF'!$D$17),     IF(('Funções Transações'!E180&lt;'Indices PF'!$E$18), E180*'Indices PF'!$J$16,     IF(('Funções Transações'!E180&lt;'Indices PF'!$F$18), E180*'Indices PF'!$K$16, E180*'Indices PF'!$L$16))))),   IF(D180="EO", IF((F180&lt;='Indices PF'!$D$23),   IF(('Funções Transações'!E180&lt;'Indices PF'!$E$26), E180*'Indices PF'!$J$23,   IF(('Funções Transações'!E180&lt;'Indices PF'!$F$26), E180*'Indices PF'!$K$23, E180*'Indices PF'!$L$23)),    IF((F180&lt;='Indices PF'!$D$24),    IF(('Funções Transações'!E180&lt;'Indices PF'!$E$26), E180*'Indices PF'!$J$24,    IF(('Funções Transações'!E180&lt;'Indices PF'!$F$26), E180*'Indices PF'!$K$24, E180*'Indices PF'!$L$24)),     IF((F180&gt;='Indices PF'!$D$25),     IF(('Funções Transações'!E180&lt;'Indices PF'!$E$26), E180*'Indices PF'!$J$25,     IF(('Funções Transações'!E180&lt;'Indices PF'!$F$26), E180*'Indices PF'!$K$25, E180*'Indices PF'!$L$25)))))))))</f>
        <v/>
      </c>
      <c r="L180" s="253" t="str">
        <f aca="false">IF(OR(ISBLANK(G180),ISBLANK(H180)),"",  IF((H180&lt;='Indices PF'!$D$47),   IF(('Funções Transações'!G180&lt;'Indices PF'!$E$50), G180*'Indices PF'!$J$47,   IF(('Funções Transações'!G180&lt;'Indices PF'!$F$50), G180*'Indices PF'!$K$47, G180*'Indices PF'!$L$47)),    IF((H180&lt;='Indices PF'!$D$48),    IF(('Funções Transações'!G180&lt;'Indices PF'!$E$50), G180*'Indices PF'!$J$48,    IF(('Funções Transações'!G180&lt;'Indices PF'!$F$50), G180*'Indices PF'!$K$48, G180*'Indices PF'!$L$48)),     IF((H180&gt;='Indices PF'!$D$49),     IF(('Funções Transações'!G180&lt;'Indices PF'!$E$50), G180*'Indices PF'!$J$49,     IF(('Funções Transações'!G180&lt;'Indices PF'!$F$50), G180*'Indices PF'!$K$49, G180*'Indices PF'!$L$49))))))</f>
        <v/>
      </c>
      <c r="M180" s="131"/>
      <c r="N180" s="122"/>
      <c r="O180" s="131"/>
      <c r="P180" s="121"/>
      <c r="Q180" s="122"/>
      <c r="R180" s="150" t="str">
        <f aca="false">IF(AND(ISTEXT(T180),ISTEXT(U180)),"",SUM(T180:U180)*'Indices PF'!$E$54)</f>
        <v/>
      </c>
      <c r="S180" s="227" t="str">
        <f aca="false">IF(OR(ISBLANK(N180),ISBLANK(O180)),"",  IF(M180="EI", IF((O180&lt;='Indices PF'!$D$7),   IF(('Funções Transações'!N180&lt;'Indices PF'!$E$10), 'Indices PF'!$E$7,   IF(('Funções Transações'!N180&lt;'Indices PF'!$F$10), 'Indices PF'!$F$7, 'Indices PF'!$G$7)),    IF((O180&lt;='Indices PF'!$D$8),    IF(('Funções Transações'!N180&lt;'Indices PF'!$E$10), 'Indices PF'!$E$8,    IF(('Funções Transações'!N180&lt;'Indices PF'!$F$10), 'Indices PF'!$F$8, 'Indices PF'!$G$8)),     IF((O180&gt;='Indices PF'!$D$9),     IF(('Funções Transações'!N180&lt;'Indices PF'!$E$10), 'Indices PF'!$E$9,     IF(('Funções Transações'!N180&lt;'Indices PF'!$F$10), 'Indices PF'!$F$9, 'Indices PF'!$G$9))))),   IF(M180="EQ", IF((O180&lt;='Indices PF'!$D$15),   IF(('Funções Transações'!N180&lt;'Indices PF'!$E$18), 'Indices PF'!$E$15,   IF(('Funções Transações'!N180&lt;'Indices PF'!$F$18), 'Indices PF'!$F$15, 'Indices PF'!$G$15)),    IF((O180&lt;='Indices PF'!$D$16),    IF(('Funções Transações'!N180&lt;'Indices PF'!$E$18), 'Indices PF'!$E$16,    IF(('Funções Transações'!N180&lt;'Indices PF'!$F$18), 'Indices PF'!$F$16, 'Indices PF'!$G$16)),     IF((O180&gt;='Indices PF'!$D$17),     IF(('Funções Transações'!N180&lt;'Indices PF'!$E$18), 'Indices PF'!$E$17,     IF(('Funções Transações'!N180&lt;'Indices PF'!$F$18), 'Indices PF'!$F$17, 'Indices PF'!$G$17))))),   IF(M180="EO", IF((O180&lt;='Indices PF'!$D$23),   IF(('Funções Transações'!N180&lt;'Indices PF'!$E$26), 'Indices PF'!$E$23,   IF(('Funções Transações'!N180&lt;'Indices PF'!$F$26), 'Indices PF'!$F$23, 'Indices PF'!$G$23)),    IF((O180&lt;='Indices PF'!$D$24),    IF(('Funções Transações'!N180&lt;'Indices PF'!$E$26), 'Indices PF'!$E$24,    IF(('Funções Transações'!N180&lt;'Indices PF'!$F$26), 'Indices PF'!$F$24, 'Indices PF'!$G$24)),     IF((O180&gt;='Indices PF'!$D$25),     IF(('Funções Transações'!N180&lt;'Indices PF'!$E$26), 'Indices PF'!$E$25,     IF(('Funções Transações'!N180&lt;'Indices PF'!$F$26), 'Indices PF'!$F$25, 'Indices PF'!$G$25)))))))))</f>
        <v/>
      </c>
      <c r="T180" s="228" t="str">
        <f aca="false">IF(OR(ISBLANK(N180),ISBLANK(O180)),"",  IF(M180="EI", IF((O180&lt;='Indices PF'!$D$7),   IF(('Funções Transações'!N180&lt;'Indices PF'!$E$10), N180*'Indices PF'!$J$7,   IF(('Funções Transações'!N180&lt;'Indices PF'!$F$10), N180*'Indices PF'!$K$7, N180*'Indices PF'!$L$7)),    IF((O180&lt;='Indices PF'!$D$8),    IF(('Funções Transações'!N180&lt;'Indices PF'!$E$10), N180*'Indices PF'!$J$8,    IF(('Funções Transações'!N180&lt;'Indices PF'!$F$10), N180*'Indices PF'!$K$8, N180*'Indices PF'!$L$8)),     IF((O180&gt;='Indices PF'!$D$9),     IF(('Funções Transações'!N180&lt;'Indices PF'!$E$10), N180*'Indices PF'!$J$9,     IF(('Funções Transações'!N180&lt;'Indices PF'!$F$10), N180*'Indices PF'!$K$9, N180*'Indices PF'!$L$9))))),   IF(M180="EQ", IF((O180&lt;='Indices PF'!$D$15),   IF(('Funções Transações'!N180&lt;'Indices PF'!$E$18), N180*'Indices PF'!$J$15,   IF(('Funções Transações'!N180&lt;'Indices PF'!$F$18), N180*'Indices PF'!$K$15, N180*'Indices PF'!$L$15)),    IF((O180&lt;='Indices PF'!$D$16),    IF(('Funções Transações'!N180&lt;'Indices PF'!$E$18), N180*'Indices PF'!$J$16,    IF(('Funções Transações'!N180&lt;'Indices PF'!$F$18), N180*'Indices PF'!$K$16, N180*'Indices PF'!$L$16)),     IF((O180&gt;='Indices PF'!$D$17),     IF(('Funções Transações'!N180&lt;'Indices PF'!$E$18), N180*'Indices PF'!$J$17,     IF(('Funções Transações'!N180&lt;'Indices PF'!$F$18), N180*'Indices PF'!$K$17, N180*'Indices PF'!$L$17))))),   IF(M180="EO", IF((O180&lt;='Indices PF'!$D$23),   IF(('Funções Transações'!N180&lt;'Indices PF'!$E$26), N180*'Indices PF'!$J$23,   IF(('Funções Transações'!N180&lt;'Indices PF'!$F$26), N180*'Indices PF'!$K$23, N180*'Indices PF'!$L$23)),    IF((O180&lt;='Indices PF'!$D$24),    IF(('Funções Transações'!N180&lt;'Indices PF'!$E$26), N180*'Indices PF'!$J$24,    IF(('Funções Transações'!N180&lt;'Indices PF'!$F$26), N180*'Indices PF'!$K$24, N180*'Indices PF'!$L$24)),     IF((O180&gt;='Indices PF'!$D$25),     IF(('Funções Transações'!N180&lt;'Indices PF'!$E$26), N180*'Indices PF'!$J$25,     IF(('Funções Transações'!N180&lt;'Indices PF'!$F$26), N180*'Indices PF'!$K$25, N180*'Indices PF'!$L$25)))))))))</f>
        <v/>
      </c>
      <c r="U180" s="229" t="str">
        <f aca="false">IF(OR(ISBLANK(P180),ISBLANK(Q180)),"",  IF((Q180&lt;='Indices PF'!$D$47),   IF(('Funções Transações'!P180&lt;'Indices PF'!$E$50), P180*'Indices PF'!$J$47,   IF(('Funções Transações'!P180&lt;'Indices PF'!$F$50), P180*'Indices PF'!$K$47, P180*'Indices PF'!$L$47)),    IF((Q180&lt;='Indices PF'!$D$48),    IF(('Funções Transações'!P180&lt;'Indices PF'!$E$50), P180*'Indices PF'!$J$48,    IF(('Funções Transações'!P180&lt;'Indices PF'!$F$50), P180*'Indices PF'!$K$48, P180*'Indices PF'!$L$48)),     IF((Q180&gt;='Indices PF'!$D$49),     IF(('Funções Transações'!P180&lt;'Indices PF'!$E$50), P180*'Indices PF'!$J$49,     IF(('Funções Transações'!P180&lt;'Indices PF'!$F$50), P180*'Indices PF'!$K$49, P180*'Indices PF'!$L$49))))))</f>
        <v/>
      </c>
      <c r="V180" s="131"/>
      <c r="W180" s="131"/>
      <c r="X180" s="131"/>
      <c r="Y180" s="121"/>
      <c r="Z180" s="121"/>
      <c r="AA180" s="122"/>
      <c r="AB180" s="255" t="str">
        <f aca="false">IF(ISBLANK(AA180),"",IF(Z180="YES",(AA180*(SUM(T180:U180))/100),""))</f>
        <v/>
      </c>
      <c r="AC180" s="126"/>
      <c r="AD180" s="154"/>
      <c r="AE180" s="126"/>
      <c r="AF180" s="126"/>
      <c r="AG180" s="126"/>
    </row>
    <row r="181" customFormat="false" ht="24.3" hidden="false" customHeight="true" outlineLevel="0" collapsed="false">
      <c r="A181" s="87"/>
      <c r="B181" s="111"/>
      <c r="C181" s="178"/>
      <c r="D181" s="131"/>
      <c r="E181" s="122"/>
      <c r="F181" s="252"/>
      <c r="G181" s="131"/>
      <c r="H181" s="122"/>
      <c r="I181" s="150" t="str">
        <f aca="false">IF(AND(ISTEXT(K181),ISTEXT(L181)),"",SUM(K181:L181)*'Indices PF'!$E$54)</f>
        <v/>
      </c>
      <c r="J181" s="227" t="str">
        <f aca="false">IF(OR(ISBLANK(E181),ISBLANK(F181)),"",  IF(D181="EI", IF((F181&lt;='Indices PF'!$D$7),   IF(('Funções Transações'!E181&lt;'Indices PF'!$E$10), 'Indices PF'!$E$7,   IF(('Funções Transações'!E181&lt;'Indices PF'!$F$10), 'Indices PF'!$F$7, 'Indices PF'!$G$7)),    IF((F181&lt;='Indices PF'!$D$8),    IF(('Funções Transações'!E181&lt;'Indices PF'!$E$10), 'Indices PF'!$E$8,    IF(('Funções Transações'!E181&lt;'Indices PF'!$F$10), 'Indices PF'!$F$8, 'Indices PF'!$G$8)),     IF((F181&gt;='Indices PF'!$D$9),     IF(('Funções Transações'!E181&lt;'Indices PF'!$E$10), 'Indices PF'!$E$9,     IF(('Funções Transações'!E181&lt;'Indices PF'!$F$10), 'Indices PF'!$F$9, 'Indices PF'!$G$9))))),   IF(D181="EQ", IF((F181&lt;='Indices PF'!$D$15),   IF(('Funções Transações'!E181&lt;'Indices PF'!$E$18), 'Indices PF'!$E$15,   IF(('Funções Transações'!E181&lt;'Indices PF'!$F$18), 'Indices PF'!$F$15, 'Indices PF'!$G$15)),    IF((F181&lt;='Indices PF'!$D$16),    IF(('Funções Transações'!E181&lt;'Indices PF'!$E$18), 'Indices PF'!$E$16,    IF(('Funções Transações'!E181&lt;'Indices PF'!$F$18), 'Indices PF'!$F$16, 'Indices PF'!$G$16)),     IF((F181&gt;='Indices PF'!$D$17),     IF(('Funções Transações'!E181&lt;'Indices PF'!$E$18), 'Indices PF'!$E$16,     IF(('Funções Transações'!E181&lt;'Indices PF'!$F$18), 'Indices PF'!$F$16, 'Indices PF'!$G$16))))),   IF(D181="EO", IF((F181&lt;='Indices PF'!$D$23),   IF(('Funções Transações'!E181&lt;'Indices PF'!$E$26), 'Indices PF'!$E$23,   IF(('Funções Transações'!E181&lt;'Indices PF'!$F$26), 'Indices PF'!$F$23, 'Indices PF'!$G$23)),    IF((F181&lt;='Indices PF'!$D$24),    IF(('Funções Transações'!E181&lt;'Indices PF'!$E$26), 'Indices PF'!$E$24,    IF(('Funções Transações'!E181&lt;'Indices PF'!$F$26), 'Indices PF'!$F$24, 'Indices PF'!$G$24)),     IF((F181&gt;='Indices PF'!$D$25),     IF(('Funções Transações'!E181&lt;'Indices PF'!$E$26), 'Indices PF'!$E$25,     IF(('Funções Transações'!E181&lt;'Indices PF'!$F$26), 'Indices PF'!$F$25, 'Indices PF'!$G$25)))))))))</f>
        <v/>
      </c>
      <c r="K181" s="120" t="str">
        <f aca="false">IF(OR(ISBLANK(E181),ISBLANK(F181)),"",  IF(D181="EI", IF((F181&lt;='Indices PF'!$D$7),   IF(('Funções Transações'!E181&lt;'Indices PF'!$E$10), E181*'Indices PF'!$J$7,   IF(('Funções Transações'!E181&lt;'Indices PF'!$F$10), E181*'Indices PF'!$K$7, E181*'Indices PF'!$L$7)),    IF((F181&lt;='Indices PF'!$D$8),    IF(('Funções Transações'!E181&lt;'Indices PF'!$E$10), E181*'Indices PF'!$J$8,    IF(('Funções Transações'!E181&lt;'Indices PF'!$F$10), E181*'Indices PF'!$K$8, E181*'Indices PF'!$L$8)),     IF((F181&gt;='Indices PF'!$D$9),     IF(('Funções Transações'!E181&lt;'Indices PF'!$E$10), E181*'Indices PF'!$J$9,     IF(('Funções Transações'!E181&lt;'Indices PF'!$F$10), E181*'Indices PF'!$K$9, E181*'Indices PF'!$L$9))))),   IF(D181="EQ", IF((F181&lt;='Indices PF'!$D$15),   IF(('Funções Transações'!E181&lt;'Indices PF'!$E$18), E181*'Indices PF'!$J$15,   IF(('Funções Transações'!E181&lt;'Indices PF'!$F$18), E181*'Indices PF'!$K$15, E181*'Indices PF'!$L$15)),    IF((F181&lt;='Indices PF'!$D$16),    IF(('Funções Transações'!E181&lt;'Indices PF'!$E$18), E181*'Indices PF'!$J$16,    IF(('Funções Transações'!E181&lt;'Indices PF'!$F$18), E181*'Indices PF'!$K$16, E181*'Indices PF'!$L$16)),     IF((F181&gt;='Indices PF'!$D$17),     IF(('Funções Transações'!E181&lt;'Indices PF'!$E$18), E181*'Indices PF'!$J$16,     IF(('Funções Transações'!E181&lt;'Indices PF'!$F$18), E181*'Indices PF'!$K$16, E181*'Indices PF'!$L$16))))),   IF(D181="EO", IF((F181&lt;='Indices PF'!$D$23),   IF(('Funções Transações'!E181&lt;'Indices PF'!$E$26), E181*'Indices PF'!$J$23,   IF(('Funções Transações'!E181&lt;'Indices PF'!$F$26), E181*'Indices PF'!$K$23, E181*'Indices PF'!$L$23)),    IF((F181&lt;='Indices PF'!$D$24),    IF(('Funções Transações'!E181&lt;'Indices PF'!$E$26), E181*'Indices PF'!$J$24,    IF(('Funções Transações'!E181&lt;'Indices PF'!$F$26), E181*'Indices PF'!$K$24, E181*'Indices PF'!$L$24)),     IF((F181&gt;='Indices PF'!$D$25),     IF(('Funções Transações'!E181&lt;'Indices PF'!$E$26), E181*'Indices PF'!$J$25,     IF(('Funções Transações'!E181&lt;'Indices PF'!$F$26), E181*'Indices PF'!$K$25, E181*'Indices PF'!$L$25)))))))))</f>
        <v/>
      </c>
      <c r="L181" s="253" t="str">
        <f aca="false">IF(OR(ISBLANK(G181),ISBLANK(H181)),"",  IF((H181&lt;='Indices PF'!$D$47),   IF(('Funções Transações'!G181&lt;'Indices PF'!$E$50), G181*'Indices PF'!$J$47,   IF(('Funções Transações'!G181&lt;'Indices PF'!$F$50), G181*'Indices PF'!$K$47, G181*'Indices PF'!$L$47)),    IF((H181&lt;='Indices PF'!$D$48),    IF(('Funções Transações'!G181&lt;'Indices PF'!$E$50), G181*'Indices PF'!$J$48,    IF(('Funções Transações'!G181&lt;'Indices PF'!$F$50), G181*'Indices PF'!$K$48, G181*'Indices PF'!$L$48)),     IF((H181&gt;='Indices PF'!$D$49),     IF(('Funções Transações'!G181&lt;'Indices PF'!$E$50), G181*'Indices PF'!$J$49,     IF(('Funções Transações'!G181&lt;'Indices PF'!$F$50), G181*'Indices PF'!$K$49, G181*'Indices PF'!$L$49))))))</f>
        <v/>
      </c>
      <c r="M181" s="131"/>
      <c r="N181" s="122"/>
      <c r="O181" s="131"/>
      <c r="P181" s="121"/>
      <c r="Q181" s="122"/>
      <c r="R181" s="150" t="str">
        <f aca="false">IF(AND(ISTEXT(T181),ISTEXT(U181)),"",SUM(T181:U181)*'Indices PF'!$E$54)</f>
        <v/>
      </c>
      <c r="S181" s="227" t="str">
        <f aca="false">IF(OR(ISBLANK(N181),ISBLANK(O181)),"",  IF(M181="EI", IF((O181&lt;='Indices PF'!$D$7),   IF(('Funções Transações'!N181&lt;'Indices PF'!$E$10), 'Indices PF'!$E$7,   IF(('Funções Transações'!N181&lt;'Indices PF'!$F$10), 'Indices PF'!$F$7, 'Indices PF'!$G$7)),    IF((O181&lt;='Indices PF'!$D$8),    IF(('Funções Transações'!N181&lt;'Indices PF'!$E$10), 'Indices PF'!$E$8,    IF(('Funções Transações'!N181&lt;'Indices PF'!$F$10), 'Indices PF'!$F$8, 'Indices PF'!$G$8)),     IF((O181&gt;='Indices PF'!$D$9),     IF(('Funções Transações'!N181&lt;'Indices PF'!$E$10), 'Indices PF'!$E$9,     IF(('Funções Transações'!N181&lt;'Indices PF'!$F$10), 'Indices PF'!$F$9, 'Indices PF'!$G$9))))),   IF(M181="EQ", IF((O181&lt;='Indices PF'!$D$15),   IF(('Funções Transações'!N181&lt;'Indices PF'!$E$18), 'Indices PF'!$E$15,   IF(('Funções Transações'!N181&lt;'Indices PF'!$F$18), 'Indices PF'!$F$15, 'Indices PF'!$G$15)),    IF((O181&lt;='Indices PF'!$D$16),    IF(('Funções Transações'!N181&lt;'Indices PF'!$E$18), 'Indices PF'!$E$16,    IF(('Funções Transações'!N181&lt;'Indices PF'!$F$18), 'Indices PF'!$F$16, 'Indices PF'!$G$16)),     IF((O181&gt;='Indices PF'!$D$17),     IF(('Funções Transações'!N181&lt;'Indices PF'!$E$18), 'Indices PF'!$E$17,     IF(('Funções Transações'!N181&lt;'Indices PF'!$F$18), 'Indices PF'!$F$17, 'Indices PF'!$G$17))))),   IF(M181="EO", IF((O181&lt;='Indices PF'!$D$23),   IF(('Funções Transações'!N181&lt;'Indices PF'!$E$26), 'Indices PF'!$E$23,   IF(('Funções Transações'!N181&lt;'Indices PF'!$F$26), 'Indices PF'!$F$23, 'Indices PF'!$G$23)),    IF((O181&lt;='Indices PF'!$D$24),    IF(('Funções Transações'!N181&lt;'Indices PF'!$E$26), 'Indices PF'!$E$24,    IF(('Funções Transações'!N181&lt;'Indices PF'!$F$26), 'Indices PF'!$F$24, 'Indices PF'!$G$24)),     IF((O181&gt;='Indices PF'!$D$25),     IF(('Funções Transações'!N181&lt;'Indices PF'!$E$26), 'Indices PF'!$E$25,     IF(('Funções Transações'!N181&lt;'Indices PF'!$F$26), 'Indices PF'!$F$25, 'Indices PF'!$G$25)))))))))</f>
        <v/>
      </c>
      <c r="T181" s="228" t="str">
        <f aca="false">IF(OR(ISBLANK(N181),ISBLANK(O181)),"",  IF(M181="EI", IF((O181&lt;='Indices PF'!$D$7),   IF(('Funções Transações'!N181&lt;'Indices PF'!$E$10), N181*'Indices PF'!$J$7,   IF(('Funções Transações'!N181&lt;'Indices PF'!$F$10), N181*'Indices PF'!$K$7, N181*'Indices PF'!$L$7)),    IF((O181&lt;='Indices PF'!$D$8),    IF(('Funções Transações'!N181&lt;'Indices PF'!$E$10), N181*'Indices PF'!$J$8,    IF(('Funções Transações'!N181&lt;'Indices PF'!$F$10), N181*'Indices PF'!$K$8, N181*'Indices PF'!$L$8)),     IF((O181&gt;='Indices PF'!$D$9),     IF(('Funções Transações'!N181&lt;'Indices PF'!$E$10), N181*'Indices PF'!$J$9,     IF(('Funções Transações'!N181&lt;'Indices PF'!$F$10), N181*'Indices PF'!$K$9, N181*'Indices PF'!$L$9))))),   IF(M181="EQ", IF((O181&lt;='Indices PF'!$D$15),   IF(('Funções Transações'!N181&lt;'Indices PF'!$E$18), N181*'Indices PF'!$J$15,   IF(('Funções Transações'!N181&lt;'Indices PF'!$F$18), N181*'Indices PF'!$K$15, N181*'Indices PF'!$L$15)),    IF((O181&lt;='Indices PF'!$D$16),    IF(('Funções Transações'!N181&lt;'Indices PF'!$E$18), N181*'Indices PF'!$J$16,    IF(('Funções Transações'!N181&lt;'Indices PF'!$F$18), N181*'Indices PF'!$K$16, N181*'Indices PF'!$L$16)),     IF((O181&gt;='Indices PF'!$D$17),     IF(('Funções Transações'!N181&lt;'Indices PF'!$E$18), N181*'Indices PF'!$J$17,     IF(('Funções Transações'!N181&lt;'Indices PF'!$F$18), N181*'Indices PF'!$K$17, N181*'Indices PF'!$L$17))))),   IF(M181="EO", IF((O181&lt;='Indices PF'!$D$23),   IF(('Funções Transações'!N181&lt;'Indices PF'!$E$26), N181*'Indices PF'!$J$23,   IF(('Funções Transações'!N181&lt;'Indices PF'!$F$26), N181*'Indices PF'!$K$23, N181*'Indices PF'!$L$23)),    IF((O181&lt;='Indices PF'!$D$24),    IF(('Funções Transações'!N181&lt;'Indices PF'!$E$26), N181*'Indices PF'!$J$24,    IF(('Funções Transações'!N181&lt;'Indices PF'!$F$26), N181*'Indices PF'!$K$24, N181*'Indices PF'!$L$24)),     IF((O181&gt;='Indices PF'!$D$25),     IF(('Funções Transações'!N181&lt;'Indices PF'!$E$26), N181*'Indices PF'!$J$25,     IF(('Funções Transações'!N181&lt;'Indices PF'!$F$26), N181*'Indices PF'!$K$25, N181*'Indices PF'!$L$25)))))))))</f>
        <v/>
      </c>
      <c r="U181" s="229" t="str">
        <f aca="false">IF(OR(ISBLANK(P181),ISBLANK(Q181)),"",  IF((Q181&lt;='Indices PF'!$D$47),   IF(('Funções Transações'!P181&lt;'Indices PF'!$E$50), P181*'Indices PF'!$J$47,   IF(('Funções Transações'!P181&lt;'Indices PF'!$F$50), P181*'Indices PF'!$K$47, P181*'Indices PF'!$L$47)),    IF((Q181&lt;='Indices PF'!$D$48),    IF(('Funções Transações'!P181&lt;'Indices PF'!$E$50), P181*'Indices PF'!$J$48,    IF(('Funções Transações'!P181&lt;'Indices PF'!$F$50), P181*'Indices PF'!$K$48, P181*'Indices PF'!$L$48)),     IF((Q181&gt;='Indices PF'!$D$49),     IF(('Funções Transações'!P181&lt;'Indices PF'!$E$50), P181*'Indices PF'!$J$49,     IF(('Funções Transações'!P181&lt;'Indices PF'!$F$50), P181*'Indices PF'!$K$49, P181*'Indices PF'!$L$49))))))</f>
        <v/>
      </c>
      <c r="V181" s="131"/>
      <c r="W181" s="131"/>
      <c r="X181" s="131"/>
      <c r="Y181" s="121"/>
      <c r="Z181" s="121"/>
      <c r="AA181" s="122"/>
      <c r="AB181" s="255" t="str">
        <f aca="false">IF(ISBLANK(AA181),"",IF(Z181="YES",(AA181*(SUM(T181:U181))/100),""))</f>
        <v/>
      </c>
      <c r="AC181" s="126"/>
      <c r="AD181" s="154"/>
      <c r="AE181" s="126"/>
      <c r="AF181" s="126"/>
      <c r="AG181" s="126"/>
    </row>
    <row r="182" customFormat="false" ht="24.3" hidden="false" customHeight="true" outlineLevel="0" collapsed="false">
      <c r="A182" s="87"/>
      <c r="B182" s="111"/>
      <c r="C182" s="178"/>
      <c r="D182" s="131"/>
      <c r="E182" s="122"/>
      <c r="F182" s="252"/>
      <c r="G182" s="131"/>
      <c r="H182" s="122"/>
      <c r="I182" s="150" t="str">
        <f aca="false">IF(AND(ISTEXT(K182),ISTEXT(L182)),"",SUM(K182:L182)*'Indices PF'!$E$54)</f>
        <v/>
      </c>
      <c r="J182" s="227" t="str">
        <f aca="false">IF(OR(ISBLANK(E182),ISBLANK(F182)),"",  IF(D182="EI", IF((F182&lt;='Indices PF'!$D$7),   IF(('Funções Transações'!E182&lt;'Indices PF'!$E$10), 'Indices PF'!$E$7,   IF(('Funções Transações'!E182&lt;'Indices PF'!$F$10), 'Indices PF'!$F$7, 'Indices PF'!$G$7)),    IF((F182&lt;='Indices PF'!$D$8),    IF(('Funções Transações'!E182&lt;'Indices PF'!$E$10), 'Indices PF'!$E$8,    IF(('Funções Transações'!E182&lt;'Indices PF'!$F$10), 'Indices PF'!$F$8, 'Indices PF'!$G$8)),     IF((F182&gt;='Indices PF'!$D$9),     IF(('Funções Transações'!E182&lt;'Indices PF'!$E$10), 'Indices PF'!$E$9,     IF(('Funções Transações'!E182&lt;'Indices PF'!$F$10), 'Indices PF'!$F$9, 'Indices PF'!$G$9))))),   IF(D182="EQ", IF((F182&lt;='Indices PF'!$D$15),   IF(('Funções Transações'!E182&lt;'Indices PF'!$E$18), 'Indices PF'!$E$15,   IF(('Funções Transações'!E182&lt;'Indices PF'!$F$18), 'Indices PF'!$F$15, 'Indices PF'!$G$15)),    IF((F182&lt;='Indices PF'!$D$16),    IF(('Funções Transações'!E182&lt;'Indices PF'!$E$18), 'Indices PF'!$E$16,    IF(('Funções Transações'!E182&lt;'Indices PF'!$F$18), 'Indices PF'!$F$16, 'Indices PF'!$G$16)),     IF((F182&gt;='Indices PF'!$D$17),     IF(('Funções Transações'!E182&lt;'Indices PF'!$E$18), 'Indices PF'!$E$16,     IF(('Funções Transações'!E182&lt;'Indices PF'!$F$18), 'Indices PF'!$F$16, 'Indices PF'!$G$16))))),   IF(D182="EO", IF((F182&lt;='Indices PF'!$D$23),   IF(('Funções Transações'!E182&lt;'Indices PF'!$E$26), 'Indices PF'!$E$23,   IF(('Funções Transações'!E182&lt;'Indices PF'!$F$26), 'Indices PF'!$F$23, 'Indices PF'!$G$23)),    IF((F182&lt;='Indices PF'!$D$24),    IF(('Funções Transações'!E182&lt;'Indices PF'!$E$26), 'Indices PF'!$E$24,    IF(('Funções Transações'!E182&lt;'Indices PF'!$F$26), 'Indices PF'!$F$24, 'Indices PF'!$G$24)),     IF((F182&gt;='Indices PF'!$D$25),     IF(('Funções Transações'!E182&lt;'Indices PF'!$E$26), 'Indices PF'!$E$25,     IF(('Funções Transações'!E182&lt;'Indices PF'!$F$26), 'Indices PF'!$F$25, 'Indices PF'!$G$25)))))))))</f>
        <v/>
      </c>
      <c r="K182" s="120" t="str">
        <f aca="false">IF(OR(ISBLANK(E182),ISBLANK(F182)),"",  IF(D182="EI", IF((F182&lt;='Indices PF'!$D$7),   IF(('Funções Transações'!E182&lt;'Indices PF'!$E$10), E182*'Indices PF'!$J$7,   IF(('Funções Transações'!E182&lt;'Indices PF'!$F$10), E182*'Indices PF'!$K$7, E182*'Indices PF'!$L$7)),    IF((F182&lt;='Indices PF'!$D$8),    IF(('Funções Transações'!E182&lt;'Indices PF'!$E$10), E182*'Indices PF'!$J$8,    IF(('Funções Transações'!E182&lt;'Indices PF'!$F$10), E182*'Indices PF'!$K$8, E182*'Indices PF'!$L$8)),     IF((F182&gt;='Indices PF'!$D$9),     IF(('Funções Transações'!E182&lt;'Indices PF'!$E$10), E182*'Indices PF'!$J$9,     IF(('Funções Transações'!E182&lt;'Indices PF'!$F$10), E182*'Indices PF'!$K$9, E182*'Indices PF'!$L$9))))),   IF(D182="EQ", IF((F182&lt;='Indices PF'!$D$15),   IF(('Funções Transações'!E182&lt;'Indices PF'!$E$18), E182*'Indices PF'!$J$15,   IF(('Funções Transações'!E182&lt;'Indices PF'!$F$18), E182*'Indices PF'!$K$15, E182*'Indices PF'!$L$15)),    IF((F182&lt;='Indices PF'!$D$16),    IF(('Funções Transações'!E182&lt;'Indices PF'!$E$18), E182*'Indices PF'!$J$16,    IF(('Funções Transações'!E182&lt;'Indices PF'!$F$18), E182*'Indices PF'!$K$16, E182*'Indices PF'!$L$16)),     IF((F182&gt;='Indices PF'!$D$17),     IF(('Funções Transações'!E182&lt;'Indices PF'!$E$18), E182*'Indices PF'!$J$16,     IF(('Funções Transações'!E182&lt;'Indices PF'!$F$18), E182*'Indices PF'!$K$16, E182*'Indices PF'!$L$16))))),   IF(D182="EO", IF((F182&lt;='Indices PF'!$D$23),   IF(('Funções Transações'!E182&lt;'Indices PF'!$E$26), E182*'Indices PF'!$J$23,   IF(('Funções Transações'!E182&lt;'Indices PF'!$F$26), E182*'Indices PF'!$K$23, E182*'Indices PF'!$L$23)),    IF((F182&lt;='Indices PF'!$D$24),    IF(('Funções Transações'!E182&lt;'Indices PF'!$E$26), E182*'Indices PF'!$J$24,    IF(('Funções Transações'!E182&lt;'Indices PF'!$F$26), E182*'Indices PF'!$K$24, E182*'Indices PF'!$L$24)),     IF((F182&gt;='Indices PF'!$D$25),     IF(('Funções Transações'!E182&lt;'Indices PF'!$E$26), E182*'Indices PF'!$J$25,     IF(('Funções Transações'!E182&lt;'Indices PF'!$F$26), E182*'Indices PF'!$K$25, E182*'Indices PF'!$L$25)))))))))</f>
        <v/>
      </c>
      <c r="L182" s="253" t="str">
        <f aca="false">IF(OR(ISBLANK(G182),ISBLANK(H182)),"",  IF((H182&lt;='Indices PF'!$D$47),   IF(('Funções Transações'!G182&lt;'Indices PF'!$E$50), G182*'Indices PF'!$J$47,   IF(('Funções Transações'!G182&lt;'Indices PF'!$F$50), G182*'Indices PF'!$K$47, G182*'Indices PF'!$L$47)),    IF((H182&lt;='Indices PF'!$D$48),    IF(('Funções Transações'!G182&lt;'Indices PF'!$E$50), G182*'Indices PF'!$J$48,    IF(('Funções Transações'!G182&lt;'Indices PF'!$F$50), G182*'Indices PF'!$K$48, G182*'Indices PF'!$L$48)),     IF((H182&gt;='Indices PF'!$D$49),     IF(('Funções Transações'!G182&lt;'Indices PF'!$E$50), G182*'Indices PF'!$J$49,     IF(('Funções Transações'!G182&lt;'Indices PF'!$F$50), G182*'Indices PF'!$K$49, G182*'Indices PF'!$L$49))))))</f>
        <v/>
      </c>
      <c r="M182" s="131"/>
      <c r="N182" s="122"/>
      <c r="O182" s="131"/>
      <c r="P182" s="121"/>
      <c r="Q182" s="122"/>
      <c r="R182" s="150" t="str">
        <f aca="false">IF(AND(ISTEXT(T182),ISTEXT(U182)),"",SUM(T182:U182)*'Indices PF'!$E$54)</f>
        <v/>
      </c>
      <c r="S182" s="227" t="str">
        <f aca="false">IF(OR(ISBLANK(N182),ISBLANK(O182)),"",  IF(M182="EI", IF((O182&lt;='Indices PF'!$D$7),   IF(('Funções Transações'!N182&lt;'Indices PF'!$E$10), 'Indices PF'!$E$7,   IF(('Funções Transações'!N182&lt;'Indices PF'!$F$10), 'Indices PF'!$F$7, 'Indices PF'!$G$7)),    IF((O182&lt;='Indices PF'!$D$8),    IF(('Funções Transações'!N182&lt;'Indices PF'!$E$10), 'Indices PF'!$E$8,    IF(('Funções Transações'!N182&lt;'Indices PF'!$F$10), 'Indices PF'!$F$8, 'Indices PF'!$G$8)),     IF((O182&gt;='Indices PF'!$D$9),     IF(('Funções Transações'!N182&lt;'Indices PF'!$E$10), 'Indices PF'!$E$9,     IF(('Funções Transações'!N182&lt;'Indices PF'!$F$10), 'Indices PF'!$F$9, 'Indices PF'!$G$9))))),   IF(M182="EQ", IF((O182&lt;='Indices PF'!$D$15),   IF(('Funções Transações'!N182&lt;'Indices PF'!$E$18), 'Indices PF'!$E$15,   IF(('Funções Transações'!N182&lt;'Indices PF'!$F$18), 'Indices PF'!$F$15, 'Indices PF'!$G$15)),    IF((O182&lt;='Indices PF'!$D$16),    IF(('Funções Transações'!N182&lt;'Indices PF'!$E$18), 'Indices PF'!$E$16,    IF(('Funções Transações'!N182&lt;'Indices PF'!$F$18), 'Indices PF'!$F$16, 'Indices PF'!$G$16)),     IF((O182&gt;='Indices PF'!$D$17),     IF(('Funções Transações'!N182&lt;'Indices PF'!$E$18), 'Indices PF'!$E$17,     IF(('Funções Transações'!N182&lt;'Indices PF'!$F$18), 'Indices PF'!$F$17, 'Indices PF'!$G$17))))),   IF(M182="EO", IF((O182&lt;='Indices PF'!$D$23),   IF(('Funções Transações'!N182&lt;'Indices PF'!$E$26), 'Indices PF'!$E$23,   IF(('Funções Transações'!N182&lt;'Indices PF'!$F$26), 'Indices PF'!$F$23, 'Indices PF'!$G$23)),    IF((O182&lt;='Indices PF'!$D$24),    IF(('Funções Transações'!N182&lt;'Indices PF'!$E$26), 'Indices PF'!$E$24,    IF(('Funções Transações'!N182&lt;'Indices PF'!$F$26), 'Indices PF'!$F$24, 'Indices PF'!$G$24)),     IF((O182&gt;='Indices PF'!$D$25),     IF(('Funções Transações'!N182&lt;'Indices PF'!$E$26), 'Indices PF'!$E$25,     IF(('Funções Transações'!N182&lt;'Indices PF'!$F$26), 'Indices PF'!$F$25, 'Indices PF'!$G$25)))))))))</f>
        <v/>
      </c>
      <c r="T182" s="228" t="str">
        <f aca="false">IF(OR(ISBLANK(N182),ISBLANK(O182)),"",  IF(M182="EI", IF((O182&lt;='Indices PF'!$D$7),   IF(('Funções Transações'!N182&lt;'Indices PF'!$E$10), N182*'Indices PF'!$J$7,   IF(('Funções Transações'!N182&lt;'Indices PF'!$F$10), N182*'Indices PF'!$K$7, N182*'Indices PF'!$L$7)),    IF((O182&lt;='Indices PF'!$D$8),    IF(('Funções Transações'!N182&lt;'Indices PF'!$E$10), N182*'Indices PF'!$J$8,    IF(('Funções Transações'!N182&lt;'Indices PF'!$F$10), N182*'Indices PF'!$K$8, N182*'Indices PF'!$L$8)),     IF((O182&gt;='Indices PF'!$D$9),     IF(('Funções Transações'!N182&lt;'Indices PF'!$E$10), N182*'Indices PF'!$J$9,     IF(('Funções Transações'!N182&lt;'Indices PF'!$F$10), N182*'Indices PF'!$K$9, N182*'Indices PF'!$L$9))))),   IF(M182="EQ", IF((O182&lt;='Indices PF'!$D$15),   IF(('Funções Transações'!N182&lt;'Indices PF'!$E$18), N182*'Indices PF'!$J$15,   IF(('Funções Transações'!N182&lt;'Indices PF'!$F$18), N182*'Indices PF'!$K$15, N182*'Indices PF'!$L$15)),    IF((O182&lt;='Indices PF'!$D$16),    IF(('Funções Transações'!N182&lt;'Indices PF'!$E$18), N182*'Indices PF'!$J$16,    IF(('Funções Transações'!N182&lt;'Indices PF'!$F$18), N182*'Indices PF'!$K$16, N182*'Indices PF'!$L$16)),     IF((O182&gt;='Indices PF'!$D$17),     IF(('Funções Transações'!N182&lt;'Indices PF'!$E$18), N182*'Indices PF'!$J$17,     IF(('Funções Transações'!N182&lt;'Indices PF'!$F$18), N182*'Indices PF'!$K$17, N182*'Indices PF'!$L$17))))),   IF(M182="EO", IF((O182&lt;='Indices PF'!$D$23),   IF(('Funções Transações'!N182&lt;'Indices PF'!$E$26), N182*'Indices PF'!$J$23,   IF(('Funções Transações'!N182&lt;'Indices PF'!$F$26), N182*'Indices PF'!$K$23, N182*'Indices PF'!$L$23)),    IF((O182&lt;='Indices PF'!$D$24),    IF(('Funções Transações'!N182&lt;'Indices PF'!$E$26), N182*'Indices PF'!$J$24,    IF(('Funções Transações'!N182&lt;'Indices PF'!$F$26), N182*'Indices PF'!$K$24, N182*'Indices PF'!$L$24)),     IF((O182&gt;='Indices PF'!$D$25),     IF(('Funções Transações'!N182&lt;'Indices PF'!$E$26), N182*'Indices PF'!$J$25,     IF(('Funções Transações'!N182&lt;'Indices PF'!$F$26), N182*'Indices PF'!$K$25, N182*'Indices PF'!$L$25)))))))))</f>
        <v/>
      </c>
      <c r="U182" s="229" t="str">
        <f aca="false">IF(OR(ISBLANK(P182),ISBLANK(Q182)),"",  IF((Q182&lt;='Indices PF'!$D$47),   IF(('Funções Transações'!P182&lt;'Indices PF'!$E$50), P182*'Indices PF'!$J$47,   IF(('Funções Transações'!P182&lt;'Indices PF'!$F$50), P182*'Indices PF'!$K$47, P182*'Indices PF'!$L$47)),    IF((Q182&lt;='Indices PF'!$D$48),    IF(('Funções Transações'!P182&lt;'Indices PF'!$E$50), P182*'Indices PF'!$J$48,    IF(('Funções Transações'!P182&lt;'Indices PF'!$F$50), P182*'Indices PF'!$K$48, P182*'Indices PF'!$L$48)),     IF((Q182&gt;='Indices PF'!$D$49),     IF(('Funções Transações'!P182&lt;'Indices PF'!$E$50), P182*'Indices PF'!$J$49,     IF(('Funções Transações'!P182&lt;'Indices PF'!$F$50), P182*'Indices PF'!$K$49, P182*'Indices PF'!$L$49))))))</f>
        <v/>
      </c>
      <c r="V182" s="131"/>
      <c r="W182" s="131"/>
      <c r="X182" s="131"/>
      <c r="Y182" s="121"/>
      <c r="Z182" s="121"/>
      <c r="AA182" s="122"/>
      <c r="AB182" s="255" t="str">
        <f aca="false">IF(ISBLANK(AA182),"",IF(Z182="YES",(AA182*(SUM(T182:U182))/100),""))</f>
        <v/>
      </c>
      <c r="AC182" s="126"/>
      <c r="AD182" s="154"/>
      <c r="AE182" s="126"/>
      <c r="AF182" s="126"/>
      <c r="AG182" s="126"/>
    </row>
    <row r="183" customFormat="false" ht="24.3" hidden="false" customHeight="true" outlineLevel="0" collapsed="false">
      <c r="A183" s="87"/>
      <c r="B183" s="111"/>
      <c r="C183" s="178"/>
      <c r="D183" s="131"/>
      <c r="E183" s="122"/>
      <c r="F183" s="252"/>
      <c r="G183" s="131"/>
      <c r="H183" s="122"/>
      <c r="I183" s="150" t="str">
        <f aca="false">IF(AND(ISTEXT(K183),ISTEXT(L183)),"",SUM(K183:L183)*'Indices PF'!$E$54)</f>
        <v/>
      </c>
      <c r="J183" s="227" t="str">
        <f aca="false">IF(OR(ISBLANK(E183),ISBLANK(F183)),"",  IF(D183="EI", IF((F183&lt;='Indices PF'!$D$7),   IF(('Funções Transações'!E183&lt;'Indices PF'!$E$10), 'Indices PF'!$E$7,   IF(('Funções Transações'!E183&lt;'Indices PF'!$F$10), 'Indices PF'!$F$7, 'Indices PF'!$G$7)),    IF((F183&lt;='Indices PF'!$D$8),    IF(('Funções Transações'!E183&lt;'Indices PF'!$E$10), 'Indices PF'!$E$8,    IF(('Funções Transações'!E183&lt;'Indices PF'!$F$10), 'Indices PF'!$F$8, 'Indices PF'!$G$8)),     IF((F183&gt;='Indices PF'!$D$9),     IF(('Funções Transações'!E183&lt;'Indices PF'!$E$10), 'Indices PF'!$E$9,     IF(('Funções Transações'!E183&lt;'Indices PF'!$F$10), 'Indices PF'!$F$9, 'Indices PF'!$G$9))))),   IF(D183="EQ", IF((F183&lt;='Indices PF'!$D$15),   IF(('Funções Transações'!E183&lt;'Indices PF'!$E$18), 'Indices PF'!$E$15,   IF(('Funções Transações'!E183&lt;'Indices PF'!$F$18), 'Indices PF'!$F$15, 'Indices PF'!$G$15)),    IF((F183&lt;='Indices PF'!$D$16),    IF(('Funções Transações'!E183&lt;'Indices PF'!$E$18), 'Indices PF'!$E$16,    IF(('Funções Transações'!E183&lt;'Indices PF'!$F$18), 'Indices PF'!$F$16, 'Indices PF'!$G$16)),     IF((F183&gt;='Indices PF'!$D$17),     IF(('Funções Transações'!E183&lt;'Indices PF'!$E$18), 'Indices PF'!$E$16,     IF(('Funções Transações'!E183&lt;'Indices PF'!$F$18), 'Indices PF'!$F$16, 'Indices PF'!$G$16))))),   IF(D183="EO", IF((F183&lt;='Indices PF'!$D$23),   IF(('Funções Transações'!E183&lt;'Indices PF'!$E$26), 'Indices PF'!$E$23,   IF(('Funções Transações'!E183&lt;'Indices PF'!$F$26), 'Indices PF'!$F$23, 'Indices PF'!$G$23)),    IF((F183&lt;='Indices PF'!$D$24),    IF(('Funções Transações'!E183&lt;'Indices PF'!$E$26), 'Indices PF'!$E$24,    IF(('Funções Transações'!E183&lt;'Indices PF'!$F$26), 'Indices PF'!$F$24, 'Indices PF'!$G$24)),     IF((F183&gt;='Indices PF'!$D$25),     IF(('Funções Transações'!E183&lt;'Indices PF'!$E$26), 'Indices PF'!$E$25,     IF(('Funções Transações'!E183&lt;'Indices PF'!$F$26), 'Indices PF'!$F$25, 'Indices PF'!$G$25)))))))))</f>
        <v/>
      </c>
      <c r="K183" s="120" t="str">
        <f aca="false">IF(OR(ISBLANK(E183),ISBLANK(F183)),"",  IF(D183="EI", IF((F183&lt;='Indices PF'!$D$7),   IF(('Funções Transações'!E183&lt;'Indices PF'!$E$10), E183*'Indices PF'!$J$7,   IF(('Funções Transações'!E183&lt;'Indices PF'!$F$10), E183*'Indices PF'!$K$7, E183*'Indices PF'!$L$7)),    IF((F183&lt;='Indices PF'!$D$8),    IF(('Funções Transações'!E183&lt;'Indices PF'!$E$10), E183*'Indices PF'!$J$8,    IF(('Funções Transações'!E183&lt;'Indices PF'!$F$10), E183*'Indices PF'!$K$8, E183*'Indices PF'!$L$8)),     IF((F183&gt;='Indices PF'!$D$9),     IF(('Funções Transações'!E183&lt;'Indices PF'!$E$10), E183*'Indices PF'!$J$9,     IF(('Funções Transações'!E183&lt;'Indices PF'!$F$10), E183*'Indices PF'!$K$9, E183*'Indices PF'!$L$9))))),   IF(D183="EQ", IF((F183&lt;='Indices PF'!$D$15),   IF(('Funções Transações'!E183&lt;'Indices PF'!$E$18), E183*'Indices PF'!$J$15,   IF(('Funções Transações'!E183&lt;'Indices PF'!$F$18), E183*'Indices PF'!$K$15, E183*'Indices PF'!$L$15)),    IF((F183&lt;='Indices PF'!$D$16),    IF(('Funções Transações'!E183&lt;'Indices PF'!$E$18), E183*'Indices PF'!$J$16,    IF(('Funções Transações'!E183&lt;'Indices PF'!$F$18), E183*'Indices PF'!$K$16, E183*'Indices PF'!$L$16)),     IF((F183&gt;='Indices PF'!$D$17),     IF(('Funções Transações'!E183&lt;'Indices PF'!$E$18), E183*'Indices PF'!$J$16,     IF(('Funções Transações'!E183&lt;'Indices PF'!$F$18), E183*'Indices PF'!$K$16, E183*'Indices PF'!$L$16))))),   IF(D183="EO", IF((F183&lt;='Indices PF'!$D$23),   IF(('Funções Transações'!E183&lt;'Indices PF'!$E$26), E183*'Indices PF'!$J$23,   IF(('Funções Transações'!E183&lt;'Indices PF'!$F$26), E183*'Indices PF'!$K$23, E183*'Indices PF'!$L$23)),    IF((F183&lt;='Indices PF'!$D$24),    IF(('Funções Transações'!E183&lt;'Indices PF'!$E$26), E183*'Indices PF'!$J$24,    IF(('Funções Transações'!E183&lt;'Indices PF'!$F$26), E183*'Indices PF'!$K$24, E183*'Indices PF'!$L$24)),     IF((F183&gt;='Indices PF'!$D$25),     IF(('Funções Transações'!E183&lt;'Indices PF'!$E$26), E183*'Indices PF'!$J$25,     IF(('Funções Transações'!E183&lt;'Indices PF'!$F$26), E183*'Indices PF'!$K$25, E183*'Indices PF'!$L$25)))))))))</f>
        <v/>
      </c>
      <c r="L183" s="253" t="str">
        <f aca="false">IF(OR(ISBLANK(G183),ISBLANK(H183)),"",  IF((H183&lt;='Indices PF'!$D$47),   IF(('Funções Transações'!G183&lt;'Indices PF'!$E$50), G183*'Indices PF'!$J$47,   IF(('Funções Transações'!G183&lt;'Indices PF'!$F$50), G183*'Indices PF'!$K$47, G183*'Indices PF'!$L$47)),    IF((H183&lt;='Indices PF'!$D$48),    IF(('Funções Transações'!G183&lt;'Indices PF'!$E$50), G183*'Indices PF'!$J$48,    IF(('Funções Transações'!G183&lt;'Indices PF'!$F$50), G183*'Indices PF'!$K$48, G183*'Indices PF'!$L$48)),     IF((H183&gt;='Indices PF'!$D$49),     IF(('Funções Transações'!G183&lt;'Indices PF'!$E$50), G183*'Indices PF'!$J$49,     IF(('Funções Transações'!G183&lt;'Indices PF'!$F$50), G183*'Indices PF'!$K$49, G183*'Indices PF'!$L$49))))))</f>
        <v/>
      </c>
      <c r="M183" s="131"/>
      <c r="N183" s="122"/>
      <c r="O183" s="131"/>
      <c r="P183" s="121"/>
      <c r="Q183" s="122"/>
      <c r="R183" s="150" t="str">
        <f aca="false">IF(AND(ISTEXT(T183),ISTEXT(U183)),"",SUM(T183:U183)*'Indices PF'!$E$54)</f>
        <v/>
      </c>
      <c r="S183" s="227" t="str">
        <f aca="false">IF(OR(ISBLANK(N183),ISBLANK(O183)),"",  IF(M183="EI", IF((O183&lt;='Indices PF'!$D$7),   IF(('Funções Transações'!N183&lt;'Indices PF'!$E$10), 'Indices PF'!$E$7,   IF(('Funções Transações'!N183&lt;'Indices PF'!$F$10), 'Indices PF'!$F$7, 'Indices PF'!$G$7)),    IF((O183&lt;='Indices PF'!$D$8),    IF(('Funções Transações'!N183&lt;'Indices PF'!$E$10), 'Indices PF'!$E$8,    IF(('Funções Transações'!N183&lt;'Indices PF'!$F$10), 'Indices PF'!$F$8, 'Indices PF'!$G$8)),     IF((O183&gt;='Indices PF'!$D$9),     IF(('Funções Transações'!N183&lt;'Indices PF'!$E$10), 'Indices PF'!$E$9,     IF(('Funções Transações'!N183&lt;'Indices PF'!$F$10), 'Indices PF'!$F$9, 'Indices PF'!$G$9))))),   IF(M183="EQ", IF((O183&lt;='Indices PF'!$D$15),   IF(('Funções Transações'!N183&lt;'Indices PF'!$E$18), 'Indices PF'!$E$15,   IF(('Funções Transações'!N183&lt;'Indices PF'!$F$18), 'Indices PF'!$F$15, 'Indices PF'!$G$15)),    IF((O183&lt;='Indices PF'!$D$16),    IF(('Funções Transações'!N183&lt;'Indices PF'!$E$18), 'Indices PF'!$E$16,    IF(('Funções Transações'!N183&lt;'Indices PF'!$F$18), 'Indices PF'!$F$16, 'Indices PF'!$G$16)),     IF((O183&gt;='Indices PF'!$D$17),     IF(('Funções Transações'!N183&lt;'Indices PF'!$E$18), 'Indices PF'!$E$17,     IF(('Funções Transações'!N183&lt;'Indices PF'!$F$18), 'Indices PF'!$F$17, 'Indices PF'!$G$17))))),   IF(M183="EO", IF((O183&lt;='Indices PF'!$D$23),   IF(('Funções Transações'!N183&lt;'Indices PF'!$E$26), 'Indices PF'!$E$23,   IF(('Funções Transações'!N183&lt;'Indices PF'!$F$26), 'Indices PF'!$F$23, 'Indices PF'!$G$23)),    IF((O183&lt;='Indices PF'!$D$24),    IF(('Funções Transações'!N183&lt;'Indices PF'!$E$26), 'Indices PF'!$E$24,    IF(('Funções Transações'!N183&lt;'Indices PF'!$F$26), 'Indices PF'!$F$24, 'Indices PF'!$G$24)),     IF((O183&gt;='Indices PF'!$D$25),     IF(('Funções Transações'!N183&lt;'Indices PF'!$E$26), 'Indices PF'!$E$25,     IF(('Funções Transações'!N183&lt;'Indices PF'!$F$26), 'Indices PF'!$F$25, 'Indices PF'!$G$25)))))))))</f>
        <v/>
      </c>
      <c r="T183" s="228" t="str">
        <f aca="false">IF(OR(ISBLANK(N183),ISBLANK(O183)),"",  IF(M183="EI", IF((O183&lt;='Indices PF'!$D$7),   IF(('Funções Transações'!N183&lt;'Indices PF'!$E$10), N183*'Indices PF'!$J$7,   IF(('Funções Transações'!N183&lt;'Indices PF'!$F$10), N183*'Indices PF'!$K$7, N183*'Indices PF'!$L$7)),    IF((O183&lt;='Indices PF'!$D$8),    IF(('Funções Transações'!N183&lt;'Indices PF'!$E$10), N183*'Indices PF'!$J$8,    IF(('Funções Transações'!N183&lt;'Indices PF'!$F$10), N183*'Indices PF'!$K$8, N183*'Indices PF'!$L$8)),     IF((O183&gt;='Indices PF'!$D$9),     IF(('Funções Transações'!N183&lt;'Indices PF'!$E$10), N183*'Indices PF'!$J$9,     IF(('Funções Transações'!N183&lt;'Indices PF'!$F$10), N183*'Indices PF'!$K$9, N183*'Indices PF'!$L$9))))),   IF(M183="EQ", IF((O183&lt;='Indices PF'!$D$15),   IF(('Funções Transações'!N183&lt;'Indices PF'!$E$18), N183*'Indices PF'!$J$15,   IF(('Funções Transações'!N183&lt;'Indices PF'!$F$18), N183*'Indices PF'!$K$15, N183*'Indices PF'!$L$15)),    IF((O183&lt;='Indices PF'!$D$16),    IF(('Funções Transações'!N183&lt;'Indices PF'!$E$18), N183*'Indices PF'!$J$16,    IF(('Funções Transações'!N183&lt;'Indices PF'!$F$18), N183*'Indices PF'!$K$16, N183*'Indices PF'!$L$16)),     IF((O183&gt;='Indices PF'!$D$17),     IF(('Funções Transações'!N183&lt;'Indices PF'!$E$18), N183*'Indices PF'!$J$17,     IF(('Funções Transações'!N183&lt;'Indices PF'!$F$18), N183*'Indices PF'!$K$17, N183*'Indices PF'!$L$17))))),   IF(M183="EO", IF((O183&lt;='Indices PF'!$D$23),   IF(('Funções Transações'!N183&lt;'Indices PF'!$E$26), N183*'Indices PF'!$J$23,   IF(('Funções Transações'!N183&lt;'Indices PF'!$F$26), N183*'Indices PF'!$K$23, N183*'Indices PF'!$L$23)),    IF((O183&lt;='Indices PF'!$D$24),    IF(('Funções Transações'!N183&lt;'Indices PF'!$E$26), N183*'Indices PF'!$J$24,    IF(('Funções Transações'!N183&lt;'Indices PF'!$F$26), N183*'Indices PF'!$K$24, N183*'Indices PF'!$L$24)),     IF((O183&gt;='Indices PF'!$D$25),     IF(('Funções Transações'!N183&lt;'Indices PF'!$E$26), N183*'Indices PF'!$J$25,     IF(('Funções Transações'!N183&lt;'Indices PF'!$F$26), N183*'Indices PF'!$K$25, N183*'Indices PF'!$L$25)))))))))</f>
        <v/>
      </c>
      <c r="U183" s="229" t="str">
        <f aca="false">IF(OR(ISBLANK(P183),ISBLANK(Q183)),"",  IF((Q183&lt;='Indices PF'!$D$47),   IF(('Funções Transações'!P183&lt;'Indices PF'!$E$50), P183*'Indices PF'!$J$47,   IF(('Funções Transações'!P183&lt;'Indices PF'!$F$50), P183*'Indices PF'!$K$47, P183*'Indices PF'!$L$47)),    IF((Q183&lt;='Indices PF'!$D$48),    IF(('Funções Transações'!P183&lt;'Indices PF'!$E$50), P183*'Indices PF'!$J$48,    IF(('Funções Transações'!P183&lt;'Indices PF'!$F$50), P183*'Indices PF'!$K$48, P183*'Indices PF'!$L$48)),     IF((Q183&gt;='Indices PF'!$D$49),     IF(('Funções Transações'!P183&lt;'Indices PF'!$E$50), P183*'Indices PF'!$J$49,     IF(('Funções Transações'!P183&lt;'Indices PF'!$F$50), P183*'Indices PF'!$K$49, P183*'Indices PF'!$L$49))))))</f>
        <v/>
      </c>
      <c r="V183" s="131"/>
      <c r="W183" s="131"/>
      <c r="X183" s="131"/>
      <c r="Y183" s="121"/>
      <c r="Z183" s="121"/>
      <c r="AA183" s="122"/>
      <c r="AB183" s="255" t="str">
        <f aca="false">IF(ISBLANK(AA183),"",IF(Z183="YES",(AA183*(SUM(T183:U183))/100),""))</f>
        <v/>
      </c>
      <c r="AC183" s="126"/>
      <c r="AD183" s="154"/>
      <c r="AE183" s="126"/>
      <c r="AF183" s="126"/>
      <c r="AG183" s="126"/>
    </row>
    <row r="184" customFormat="false" ht="24.3" hidden="false" customHeight="true" outlineLevel="0" collapsed="false">
      <c r="A184" s="87"/>
      <c r="B184" s="111"/>
      <c r="C184" s="178"/>
      <c r="D184" s="131"/>
      <c r="E184" s="122"/>
      <c r="F184" s="252"/>
      <c r="G184" s="131"/>
      <c r="H184" s="122"/>
      <c r="I184" s="150" t="str">
        <f aca="false">IF(AND(ISTEXT(K184),ISTEXT(L184)),"",SUM(K184:L184)*'Indices PF'!$E$54)</f>
        <v/>
      </c>
      <c r="J184" s="227" t="str">
        <f aca="false">IF(OR(ISBLANK(E184),ISBLANK(F184)),"",  IF(D184="EI", IF((F184&lt;='Indices PF'!$D$7),   IF(('Funções Transações'!E184&lt;'Indices PF'!$E$10), 'Indices PF'!$E$7,   IF(('Funções Transações'!E184&lt;'Indices PF'!$F$10), 'Indices PF'!$F$7, 'Indices PF'!$G$7)),    IF((F184&lt;='Indices PF'!$D$8),    IF(('Funções Transações'!E184&lt;'Indices PF'!$E$10), 'Indices PF'!$E$8,    IF(('Funções Transações'!E184&lt;'Indices PF'!$F$10), 'Indices PF'!$F$8, 'Indices PF'!$G$8)),     IF((F184&gt;='Indices PF'!$D$9),     IF(('Funções Transações'!E184&lt;'Indices PF'!$E$10), 'Indices PF'!$E$9,     IF(('Funções Transações'!E184&lt;'Indices PF'!$F$10), 'Indices PF'!$F$9, 'Indices PF'!$G$9))))),   IF(D184="EQ", IF((F184&lt;='Indices PF'!$D$15),   IF(('Funções Transações'!E184&lt;'Indices PF'!$E$18), 'Indices PF'!$E$15,   IF(('Funções Transações'!E184&lt;'Indices PF'!$F$18), 'Indices PF'!$F$15, 'Indices PF'!$G$15)),    IF((F184&lt;='Indices PF'!$D$16),    IF(('Funções Transações'!E184&lt;'Indices PF'!$E$18), 'Indices PF'!$E$16,    IF(('Funções Transações'!E184&lt;'Indices PF'!$F$18), 'Indices PF'!$F$16, 'Indices PF'!$G$16)),     IF((F184&gt;='Indices PF'!$D$17),     IF(('Funções Transações'!E184&lt;'Indices PF'!$E$18), 'Indices PF'!$E$16,     IF(('Funções Transações'!E184&lt;'Indices PF'!$F$18), 'Indices PF'!$F$16, 'Indices PF'!$G$16))))),   IF(D184="EO", IF((F184&lt;='Indices PF'!$D$23),   IF(('Funções Transações'!E184&lt;'Indices PF'!$E$26), 'Indices PF'!$E$23,   IF(('Funções Transações'!E184&lt;'Indices PF'!$F$26), 'Indices PF'!$F$23, 'Indices PF'!$G$23)),    IF((F184&lt;='Indices PF'!$D$24),    IF(('Funções Transações'!E184&lt;'Indices PF'!$E$26), 'Indices PF'!$E$24,    IF(('Funções Transações'!E184&lt;'Indices PF'!$F$26), 'Indices PF'!$F$24, 'Indices PF'!$G$24)),     IF((F184&gt;='Indices PF'!$D$25),     IF(('Funções Transações'!E184&lt;'Indices PF'!$E$26), 'Indices PF'!$E$25,     IF(('Funções Transações'!E184&lt;'Indices PF'!$F$26), 'Indices PF'!$F$25, 'Indices PF'!$G$25)))))))))</f>
        <v/>
      </c>
      <c r="K184" s="120" t="str">
        <f aca="false">IF(OR(ISBLANK(E184),ISBLANK(F184)),"",  IF(D184="EI", IF((F184&lt;='Indices PF'!$D$7),   IF(('Funções Transações'!E184&lt;'Indices PF'!$E$10), E184*'Indices PF'!$J$7,   IF(('Funções Transações'!E184&lt;'Indices PF'!$F$10), E184*'Indices PF'!$K$7, E184*'Indices PF'!$L$7)),    IF((F184&lt;='Indices PF'!$D$8),    IF(('Funções Transações'!E184&lt;'Indices PF'!$E$10), E184*'Indices PF'!$J$8,    IF(('Funções Transações'!E184&lt;'Indices PF'!$F$10), E184*'Indices PF'!$K$8, E184*'Indices PF'!$L$8)),     IF((F184&gt;='Indices PF'!$D$9),     IF(('Funções Transações'!E184&lt;'Indices PF'!$E$10), E184*'Indices PF'!$J$9,     IF(('Funções Transações'!E184&lt;'Indices PF'!$F$10), E184*'Indices PF'!$K$9, E184*'Indices PF'!$L$9))))),   IF(D184="EQ", IF((F184&lt;='Indices PF'!$D$15),   IF(('Funções Transações'!E184&lt;'Indices PF'!$E$18), E184*'Indices PF'!$J$15,   IF(('Funções Transações'!E184&lt;'Indices PF'!$F$18), E184*'Indices PF'!$K$15, E184*'Indices PF'!$L$15)),    IF((F184&lt;='Indices PF'!$D$16),    IF(('Funções Transações'!E184&lt;'Indices PF'!$E$18), E184*'Indices PF'!$J$16,    IF(('Funções Transações'!E184&lt;'Indices PF'!$F$18), E184*'Indices PF'!$K$16, E184*'Indices PF'!$L$16)),     IF((F184&gt;='Indices PF'!$D$17),     IF(('Funções Transações'!E184&lt;'Indices PF'!$E$18), E184*'Indices PF'!$J$16,     IF(('Funções Transações'!E184&lt;'Indices PF'!$F$18), E184*'Indices PF'!$K$16, E184*'Indices PF'!$L$16))))),   IF(D184="EO", IF((F184&lt;='Indices PF'!$D$23),   IF(('Funções Transações'!E184&lt;'Indices PF'!$E$26), E184*'Indices PF'!$J$23,   IF(('Funções Transações'!E184&lt;'Indices PF'!$F$26), E184*'Indices PF'!$K$23, E184*'Indices PF'!$L$23)),    IF((F184&lt;='Indices PF'!$D$24),    IF(('Funções Transações'!E184&lt;'Indices PF'!$E$26), E184*'Indices PF'!$J$24,    IF(('Funções Transações'!E184&lt;'Indices PF'!$F$26), E184*'Indices PF'!$K$24, E184*'Indices PF'!$L$24)),     IF((F184&gt;='Indices PF'!$D$25),     IF(('Funções Transações'!E184&lt;'Indices PF'!$E$26), E184*'Indices PF'!$J$25,     IF(('Funções Transações'!E184&lt;'Indices PF'!$F$26), E184*'Indices PF'!$K$25, E184*'Indices PF'!$L$25)))))))))</f>
        <v/>
      </c>
      <c r="L184" s="253" t="str">
        <f aca="false">IF(OR(ISBLANK(G184),ISBLANK(H184)),"",  IF((H184&lt;='Indices PF'!$D$47),   IF(('Funções Transações'!G184&lt;'Indices PF'!$E$50), G184*'Indices PF'!$J$47,   IF(('Funções Transações'!G184&lt;'Indices PF'!$F$50), G184*'Indices PF'!$K$47, G184*'Indices PF'!$L$47)),    IF((H184&lt;='Indices PF'!$D$48),    IF(('Funções Transações'!G184&lt;'Indices PF'!$E$50), G184*'Indices PF'!$J$48,    IF(('Funções Transações'!G184&lt;'Indices PF'!$F$50), G184*'Indices PF'!$K$48, G184*'Indices PF'!$L$48)),     IF((H184&gt;='Indices PF'!$D$49),     IF(('Funções Transações'!G184&lt;'Indices PF'!$E$50), G184*'Indices PF'!$J$49,     IF(('Funções Transações'!G184&lt;'Indices PF'!$F$50), G184*'Indices PF'!$K$49, G184*'Indices PF'!$L$49))))))</f>
        <v/>
      </c>
      <c r="M184" s="131"/>
      <c r="N184" s="122"/>
      <c r="O184" s="131"/>
      <c r="P184" s="121"/>
      <c r="Q184" s="122"/>
      <c r="R184" s="150" t="str">
        <f aca="false">IF(AND(ISTEXT(T184),ISTEXT(U184)),"",SUM(T184:U184)*'Indices PF'!$E$54)</f>
        <v/>
      </c>
      <c r="S184" s="227" t="str">
        <f aca="false">IF(OR(ISBLANK(N184),ISBLANK(O184)),"",  IF(M184="EI", IF((O184&lt;='Indices PF'!$D$7),   IF(('Funções Transações'!N184&lt;'Indices PF'!$E$10), 'Indices PF'!$E$7,   IF(('Funções Transações'!N184&lt;'Indices PF'!$F$10), 'Indices PF'!$F$7, 'Indices PF'!$G$7)),    IF((O184&lt;='Indices PF'!$D$8),    IF(('Funções Transações'!N184&lt;'Indices PF'!$E$10), 'Indices PF'!$E$8,    IF(('Funções Transações'!N184&lt;'Indices PF'!$F$10), 'Indices PF'!$F$8, 'Indices PF'!$G$8)),     IF((O184&gt;='Indices PF'!$D$9),     IF(('Funções Transações'!N184&lt;'Indices PF'!$E$10), 'Indices PF'!$E$9,     IF(('Funções Transações'!N184&lt;'Indices PF'!$F$10), 'Indices PF'!$F$9, 'Indices PF'!$G$9))))),   IF(M184="EQ", IF((O184&lt;='Indices PF'!$D$15),   IF(('Funções Transações'!N184&lt;'Indices PF'!$E$18), 'Indices PF'!$E$15,   IF(('Funções Transações'!N184&lt;'Indices PF'!$F$18), 'Indices PF'!$F$15, 'Indices PF'!$G$15)),    IF((O184&lt;='Indices PF'!$D$16),    IF(('Funções Transações'!N184&lt;'Indices PF'!$E$18), 'Indices PF'!$E$16,    IF(('Funções Transações'!N184&lt;'Indices PF'!$F$18), 'Indices PF'!$F$16, 'Indices PF'!$G$16)),     IF((O184&gt;='Indices PF'!$D$17),     IF(('Funções Transações'!N184&lt;'Indices PF'!$E$18), 'Indices PF'!$E$17,     IF(('Funções Transações'!N184&lt;'Indices PF'!$F$18), 'Indices PF'!$F$17, 'Indices PF'!$G$17))))),   IF(M184="EO", IF((O184&lt;='Indices PF'!$D$23),   IF(('Funções Transações'!N184&lt;'Indices PF'!$E$26), 'Indices PF'!$E$23,   IF(('Funções Transações'!N184&lt;'Indices PF'!$F$26), 'Indices PF'!$F$23, 'Indices PF'!$G$23)),    IF((O184&lt;='Indices PF'!$D$24),    IF(('Funções Transações'!N184&lt;'Indices PF'!$E$26), 'Indices PF'!$E$24,    IF(('Funções Transações'!N184&lt;'Indices PF'!$F$26), 'Indices PF'!$F$24, 'Indices PF'!$G$24)),     IF((O184&gt;='Indices PF'!$D$25),     IF(('Funções Transações'!N184&lt;'Indices PF'!$E$26), 'Indices PF'!$E$25,     IF(('Funções Transações'!N184&lt;'Indices PF'!$F$26), 'Indices PF'!$F$25, 'Indices PF'!$G$25)))))))))</f>
        <v/>
      </c>
      <c r="T184" s="228" t="str">
        <f aca="false">IF(OR(ISBLANK(N184),ISBLANK(O184)),"",  IF(M184="EI", IF((O184&lt;='Indices PF'!$D$7),   IF(('Funções Transações'!N184&lt;'Indices PF'!$E$10), N184*'Indices PF'!$J$7,   IF(('Funções Transações'!N184&lt;'Indices PF'!$F$10), N184*'Indices PF'!$K$7, N184*'Indices PF'!$L$7)),    IF((O184&lt;='Indices PF'!$D$8),    IF(('Funções Transações'!N184&lt;'Indices PF'!$E$10), N184*'Indices PF'!$J$8,    IF(('Funções Transações'!N184&lt;'Indices PF'!$F$10), N184*'Indices PF'!$K$8, N184*'Indices PF'!$L$8)),     IF((O184&gt;='Indices PF'!$D$9),     IF(('Funções Transações'!N184&lt;'Indices PF'!$E$10), N184*'Indices PF'!$J$9,     IF(('Funções Transações'!N184&lt;'Indices PF'!$F$10), N184*'Indices PF'!$K$9, N184*'Indices PF'!$L$9))))),   IF(M184="EQ", IF((O184&lt;='Indices PF'!$D$15),   IF(('Funções Transações'!N184&lt;'Indices PF'!$E$18), N184*'Indices PF'!$J$15,   IF(('Funções Transações'!N184&lt;'Indices PF'!$F$18), N184*'Indices PF'!$K$15, N184*'Indices PF'!$L$15)),    IF((O184&lt;='Indices PF'!$D$16),    IF(('Funções Transações'!N184&lt;'Indices PF'!$E$18), N184*'Indices PF'!$J$16,    IF(('Funções Transações'!N184&lt;'Indices PF'!$F$18), N184*'Indices PF'!$K$16, N184*'Indices PF'!$L$16)),     IF((O184&gt;='Indices PF'!$D$17),     IF(('Funções Transações'!N184&lt;'Indices PF'!$E$18), N184*'Indices PF'!$J$17,     IF(('Funções Transações'!N184&lt;'Indices PF'!$F$18), N184*'Indices PF'!$K$17, N184*'Indices PF'!$L$17))))),   IF(M184="EO", IF((O184&lt;='Indices PF'!$D$23),   IF(('Funções Transações'!N184&lt;'Indices PF'!$E$26), N184*'Indices PF'!$J$23,   IF(('Funções Transações'!N184&lt;'Indices PF'!$F$26), N184*'Indices PF'!$K$23, N184*'Indices PF'!$L$23)),    IF((O184&lt;='Indices PF'!$D$24),    IF(('Funções Transações'!N184&lt;'Indices PF'!$E$26), N184*'Indices PF'!$J$24,    IF(('Funções Transações'!N184&lt;'Indices PF'!$F$26), N184*'Indices PF'!$K$24, N184*'Indices PF'!$L$24)),     IF((O184&gt;='Indices PF'!$D$25),     IF(('Funções Transações'!N184&lt;'Indices PF'!$E$26), N184*'Indices PF'!$J$25,     IF(('Funções Transações'!N184&lt;'Indices PF'!$F$26), N184*'Indices PF'!$K$25, N184*'Indices PF'!$L$25)))))))))</f>
        <v/>
      </c>
      <c r="U184" s="229" t="str">
        <f aca="false">IF(OR(ISBLANK(P184),ISBLANK(Q184)),"",  IF((Q184&lt;='Indices PF'!$D$47),   IF(('Funções Transações'!P184&lt;'Indices PF'!$E$50), P184*'Indices PF'!$J$47,   IF(('Funções Transações'!P184&lt;'Indices PF'!$F$50), P184*'Indices PF'!$K$47, P184*'Indices PF'!$L$47)),    IF((Q184&lt;='Indices PF'!$D$48),    IF(('Funções Transações'!P184&lt;'Indices PF'!$E$50), P184*'Indices PF'!$J$48,    IF(('Funções Transações'!P184&lt;'Indices PF'!$F$50), P184*'Indices PF'!$K$48, P184*'Indices PF'!$L$48)),     IF((Q184&gt;='Indices PF'!$D$49),     IF(('Funções Transações'!P184&lt;'Indices PF'!$E$50), P184*'Indices PF'!$J$49,     IF(('Funções Transações'!P184&lt;'Indices PF'!$F$50), P184*'Indices PF'!$K$49, P184*'Indices PF'!$L$49))))))</f>
        <v/>
      </c>
      <c r="V184" s="131"/>
      <c r="W184" s="131"/>
      <c r="X184" s="131"/>
      <c r="Y184" s="121"/>
      <c r="Z184" s="121"/>
      <c r="AA184" s="122"/>
      <c r="AB184" s="255" t="str">
        <f aca="false">IF(ISBLANK(AA184),"",IF(Z184="YES",(AA184*(SUM(T184:U184))/100),""))</f>
        <v/>
      </c>
      <c r="AC184" s="126"/>
      <c r="AD184" s="154"/>
      <c r="AE184" s="126"/>
      <c r="AF184" s="126"/>
      <c r="AG184" s="126"/>
    </row>
    <row r="185" customFormat="false" ht="24.3" hidden="false" customHeight="true" outlineLevel="0" collapsed="false">
      <c r="A185" s="87"/>
      <c r="B185" s="111"/>
      <c r="C185" s="178"/>
      <c r="D185" s="131"/>
      <c r="E185" s="122"/>
      <c r="F185" s="252"/>
      <c r="G185" s="131"/>
      <c r="H185" s="122"/>
      <c r="I185" s="150" t="str">
        <f aca="false">IF(AND(ISTEXT(K185),ISTEXT(L185)),"",SUM(K185:L185)*'Indices PF'!$E$54)</f>
        <v/>
      </c>
      <c r="J185" s="227" t="str">
        <f aca="false">IF(OR(ISBLANK(E185),ISBLANK(F185)),"",  IF(D185="EI", IF((F185&lt;='Indices PF'!$D$7),   IF(('Funções Transações'!E185&lt;'Indices PF'!$E$10), 'Indices PF'!$E$7,   IF(('Funções Transações'!E185&lt;'Indices PF'!$F$10), 'Indices PF'!$F$7, 'Indices PF'!$G$7)),    IF((F185&lt;='Indices PF'!$D$8),    IF(('Funções Transações'!E185&lt;'Indices PF'!$E$10), 'Indices PF'!$E$8,    IF(('Funções Transações'!E185&lt;'Indices PF'!$F$10), 'Indices PF'!$F$8, 'Indices PF'!$G$8)),     IF((F185&gt;='Indices PF'!$D$9),     IF(('Funções Transações'!E185&lt;'Indices PF'!$E$10), 'Indices PF'!$E$9,     IF(('Funções Transações'!E185&lt;'Indices PF'!$F$10), 'Indices PF'!$F$9, 'Indices PF'!$G$9))))),   IF(D185="EQ", IF((F185&lt;='Indices PF'!$D$15),   IF(('Funções Transações'!E185&lt;'Indices PF'!$E$18), 'Indices PF'!$E$15,   IF(('Funções Transações'!E185&lt;'Indices PF'!$F$18), 'Indices PF'!$F$15, 'Indices PF'!$G$15)),    IF((F185&lt;='Indices PF'!$D$16),    IF(('Funções Transações'!E185&lt;'Indices PF'!$E$18), 'Indices PF'!$E$16,    IF(('Funções Transações'!E185&lt;'Indices PF'!$F$18), 'Indices PF'!$F$16, 'Indices PF'!$G$16)),     IF((F185&gt;='Indices PF'!$D$17),     IF(('Funções Transações'!E185&lt;'Indices PF'!$E$18), 'Indices PF'!$E$16,     IF(('Funções Transações'!E185&lt;'Indices PF'!$F$18), 'Indices PF'!$F$16, 'Indices PF'!$G$16))))),   IF(D185="EO", IF((F185&lt;='Indices PF'!$D$23),   IF(('Funções Transações'!E185&lt;'Indices PF'!$E$26), 'Indices PF'!$E$23,   IF(('Funções Transações'!E185&lt;'Indices PF'!$F$26), 'Indices PF'!$F$23, 'Indices PF'!$G$23)),    IF((F185&lt;='Indices PF'!$D$24),    IF(('Funções Transações'!E185&lt;'Indices PF'!$E$26), 'Indices PF'!$E$24,    IF(('Funções Transações'!E185&lt;'Indices PF'!$F$26), 'Indices PF'!$F$24, 'Indices PF'!$G$24)),     IF((F185&gt;='Indices PF'!$D$25),     IF(('Funções Transações'!E185&lt;'Indices PF'!$E$26), 'Indices PF'!$E$25,     IF(('Funções Transações'!E185&lt;'Indices PF'!$F$26), 'Indices PF'!$F$25, 'Indices PF'!$G$25)))))))))</f>
        <v/>
      </c>
      <c r="K185" s="120" t="str">
        <f aca="false">IF(OR(ISBLANK(E185),ISBLANK(F185)),"",  IF(D185="EI", IF((F185&lt;='Indices PF'!$D$7),   IF(('Funções Transações'!E185&lt;'Indices PF'!$E$10), E185*'Indices PF'!$J$7,   IF(('Funções Transações'!E185&lt;'Indices PF'!$F$10), E185*'Indices PF'!$K$7, E185*'Indices PF'!$L$7)),    IF((F185&lt;='Indices PF'!$D$8),    IF(('Funções Transações'!E185&lt;'Indices PF'!$E$10), E185*'Indices PF'!$J$8,    IF(('Funções Transações'!E185&lt;'Indices PF'!$F$10), E185*'Indices PF'!$K$8, E185*'Indices PF'!$L$8)),     IF((F185&gt;='Indices PF'!$D$9),     IF(('Funções Transações'!E185&lt;'Indices PF'!$E$10), E185*'Indices PF'!$J$9,     IF(('Funções Transações'!E185&lt;'Indices PF'!$F$10), E185*'Indices PF'!$K$9, E185*'Indices PF'!$L$9))))),   IF(D185="EQ", IF((F185&lt;='Indices PF'!$D$15),   IF(('Funções Transações'!E185&lt;'Indices PF'!$E$18), E185*'Indices PF'!$J$15,   IF(('Funções Transações'!E185&lt;'Indices PF'!$F$18), E185*'Indices PF'!$K$15, E185*'Indices PF'!$L$15)),    IF((F185&lt;='Indices PF'!$D$16),    IF(('Funções Transações'!E185&lt;'Indices PF'!$E$18), E185*'Indices PF'!$J$16,    IF(('Funções Transações'!E185&lt;'Indices PF'!$F$18), E185*'Indices PF'!$K$16, E185*'Indices PF'!$L$16)),     IF((F185&gt;='Indices PF'!$D$17),     IF(('Funções Transações'!E185&lt;'Indices PF'!$E$18), E185*'Indices PF'!$J$16,     IF(('Funções Transações'!E185&lt;'Indices PF'!$F$18), E185*'Indices PF'!$K$16, E185*'Indices PF'!$L$16))))),   IF(D185="EO", IF((F185&lt;='Indices PF'!$D$23),   IF(('Funções Transações'!E185&lt;'Indices PF'!$E$26), E185*'Indices PF'!$J$23,   IF(('Funções Transações'!E185&lt;'Indices PF'!$F$26), E185*'Indices PF'!$K$23, E185*'Indices PF'!$L$23)),    IF((F185&lt;='Indices PF'!$D$24),    IF(('Funções Transações'!E185&lt;'Indices PF'!$E$26), E185*'Indices PF'!$J$24,    IF(('Funções Transações'!E185&lt;'Indices PF'!$F$26), E185*'Indices PF'!$K$24, E185*'Indices PF'!$L$24)),     IF((F185&gt;='Indices PF'!$D$25),     IF(('Funções Transações'!E185&lt;'Indices PF'!$E$26), E185*'Indices PF'!$J$25,     IF(('Funções Transações'!E185&lt;'Indices PF'!$F$26), E185*'Indices PF'!$K$25, E185*'Indices PF'!$L$25)))))))))</f>
        <v/>
      </c>
      <c r="L185" s="253" t="str">
        <f aca="false">IF(OR(ISBLANK(G185),ISBLANK(H185)),"",  IF((H185&lt;='Indices PF'!$D$47),   IF(('Funções Transações'!G185&lt;'Indices PF'!$E$50), G185*'Indices PF'!$J$47,   IF(('Funções Transações'!G185&lt;'Indices PF'!$F$50), G185*'Indices PF'!$K$47, G185*'Indices PF'!$L$47)),    IF((H185&lt;='Indices PF'!$D$48),    IF(('Funções Transações'!G185&lt;'Indices PF'!$E$50), G185*'Indices PF'!$J$48,    IF(('Funções Transações'!G185&lt;'Indices PF'!$F$50), G185*'Indices PF'!$K$48, G185*'Indices PF'!$L$48)),     IF((H185&gt;='Indices PF'!$D$49),     IF(('Funções Transações'!G185&lt;'Indices PF'!$E$50), G185*'Indices PF'!$J$49,     IF(('Funções Transações'!G185&lt;'Indices PF'!$F$50), G185*'Indices PF'!$K$49, G185*'Indices PF'!$L$49))))))</f>
        <v/>
      </c>
      <c r="M185" s="131"/>
      <c r="N185" s="122"/>
      <c r="O185" s="131"/>
      <c r="P185" s="121"/>
      <c r="Q185" s="122"/>
      <c r="R185" s="150" t="str">
        <f aca="false">IF(AND(ISTEXT(T185),ISTEXT(U185)),"",SUM(T185:U185)*'Indices PF'!$E$54)</f>
        <v/>
      </c>
      <c r="S185" s="227" t="str">
        <f aca="false">IF(OR(ISBLANK(N185),ISBLANK(O185)),"",  IF(M185="EI", IF((O185&lt;='Indices PF'!$D$7),   IF(('Funções Transações'!N185&lt;'Indices PF'!$E$10), 'Indices PF'!$E$7,   IF(('Funções Transações'!N185&lt;'Indices PF'!$F$10), 'Indices PF'!$F$7, 'Indices PF'!$G$7)),    IF((O185&lt;='Indices PF'!$D$8),    IF(('Funções Transações'!N185&lt;'Indices PF'!$E$10), 'Indices PF'!$E$8,    IF(('Funções Transações'!N185&lt;'Indices PF'!$F$10), 'Indices PF'!$F$8, 'Indices PF'!$G$8)),     IF((O185&gt;='Indices PF'!$D$9),     IF(('Funções Transações'!N185&lt;'Indices PF'!$E$10), 'Indices PF'!$E$9,     IF(('Funções Transações'!N185&lt;'Indices PF'!$F$10), 'Indices PF'!$F$9, 'Indices PF'!$G$9))))),   IF(M185="EQ", IF((O185&lt;='Indices PF'!$D$15),   IF(('Funções Transações'!N185&lt;'Indices PF'!$E$18), 'Indices PF'!$E$15,   IF(('Funções Transações'!N185&lt;'Indices PF'!$F$18), 'Indices PF'!$F$15, 'Indices PF'!$G$15)),    IF((O185&lt;='Indices PF'!$D$16),    IF(('Funções Transações'!N185&lt;'Indices PF'!$E$18), 'Indices PF'!$E$16,    IF(('Funções Transações'!N185&lt;'Indices PF'!$F$18), 'Indices PF'!$F$16, 'Indices PF'!$G$16)),     IF((O185&gt;='Indices PF'!$D$17),     IF(('Funções Transações'!N185&lt;'Indices PF'!$E$18), 'Indices PF'!$E$17,     IF(('Funções Transações'!N185&lt;'Indices PF'!$F$18), 'Indices PF'!$F$17, 'Indices PF'!$G$17))))),   IF(M185="EO", IF((O185&lt;='Indices PF'!$D$23),   IF(('Funções Transações'!N185&lt;'Indices PF'!$E$26), 'Indices PF'!$E$23,   IF(('Funções Transações'!N185&lt;'Indices PF'!$F$26), 'Indices PF'!$F$23, 'Indices PF'!$G$23)),    IF((O185&lt;='Indices PF'!$D$24),    IF(('Funções Transações'!N185&lt;'Indices PF'!$E$26), 'Indices PF'!$E$24,    IF(('Funções Transações'!N185&lt;'Indices PF'!$F$26), 'Indices PF'!$F$24, 'Indices PF'!$G$24)),     IF((O185&gt;='Indices PF'!$D$25),     IF(('Funções Transações'!N185&lt;'Indices PF'!$E$26), 'Indices PF'!$E$25,     IF(('Funções Transações'!N185&lt;'Indices PF'!$F$26), 'Indices PF'!$F$25, 'Indices PF'!$G$25)))))))))</f>
        <v/>
      </c>
      <c r="T185" s="228" t="str">
        <f aca="false">IF(OR(ISBLANK(N185),ISBLANK(O185)),"",  IF(M185="EI", IF((O185&lt;='Indices PF'!$D$7),   IF(('Funções Transações'!N185&lt;'Indices PF'!$E$10), N185*'Indices PF'!$J$7,   IF(('Funções Transações'!N185&lt;'Indices PF'!$F$10), N185*'Indices PF'!$K$7, N185*'Indices PF'!$L$7)),    IF((O185&lt;='Indices PF'!$D$8),    IF(('Funções Transações'!N185&lt;'Indices PF'!$E$10), N185*'Indices PF'!$J$8,    IF(('Funções Transações'!N185&lt;'Indices PF'!$F$10), N185*'Indices PF'!$K$8, N185*'Indices PF'!$L$8)),     IF((O185&gt;='Indices PF'!$D$9),     IF(('Funções Transações'!N185&lt;'Indices PF'!$E$10), N185*'Indices PF'!$J$9,     IF(('Funções Transações'!N185&lt;'Indices PF'!$F$10), N185*'Indices PF'!$K$9, N185*'Indices PF'!$L$9))))),   IF(M185="EQ", IF((O185&lt;='Indices PF'!$D$15),   IF(('Funções Transações'!N185&lt;'Indices PF'!$E$18), N185*'Indices PF'!$J$15,   IF(('Funções Transações'!N185&lt;'Indices PF'!$F$18), N185*'Indices PF'!$K$15, N185*'Indices PF'!$L$15)),    IF((O185&lt;='Indices PF'!$D$16),    IF(('Funções Transações'!N185&lt;'Indices PF'!$E$18), N185*'Indices PF'!$J$16,    IF(('Funções Transações'!N185&lt;'Indices PF'!$F$18), N185*'Indices PF'!$K$16, N185*'Indices PF'!$L$16)),     IF((O185&gt;='Indices PF'!$D$17),     IF(('Funções Transações'!N185&lt;'Indices PF'!$E$18), N185*'Indices PF'!$J$17,     IF(('Funções Transações'!N185&lt;'Indices PF'!$F$18), N185*'Indices PF'!$K$17, N185*'Indices PF'!$L$17))))),   IF(M185="EO", IF((O185&lt;='Indices PF'!$D$23),   IF(('Funções Transações'!N185&lt;'Indices PF'!$E$26), N185*'Indices PF'!$J$23,   IF(('Funções Transações'!N185&lt;'Indices PF'!$F$26), N185*'Indices PF'!$K$23, N185*'Indices PF'!$L$23)),    IF((O185&lt;='Indices PF'!$D$24),    IF(('Funções Transações'!N185&lt;'Indices PF'!$E$26), N185*'Indices PF'!$J$24,    IF(('Funções Transações'!N185&lt;'Indices PF'!$F$26), N185*'Indices PF'!$K$24, N185*'Indices PF'!$L$24)),     IF((O185&gt;='Indices PF'!$D$25),     IF(('Funções Transações'!N185&lt;'Indices PF'!$E$26), N185*'Indices PF'!$J$25,     IF(('Funções Transações'!N185&lt;'Indices PF'!$F$26), N185*'Indices PF'!$K$25, N185*'Indices PF'!$L$25)))))))))</f>
        <v/>
      </c>
      <c r="U185" s="229" t="str">
        <f aca="false">IF(OR(ISBLANK(P185),ISBLANK(Q185)),"",  IF((Q185&lt;='Indices PF'!$D$47),   IF(('Funções Transações'!P185&lt;'Indices PF'!$E$50), P185*'Indices PF'!$J$47,   IF(('Funções Transações'!P185&lt;'Indices PF'!$F$50), P185*'Indices PF'!$K$47, P185*'Indices PF'!$L$47)),    IF((Q185&lt;='Indices PF'!$D$48),    IF(('Funções Transações'!P185&lt;'Indices PF'!$E$50), P185*'Indices PF'!$J$48,    IF(('Funções Transações'!P185&lt;'Indices PF'!$F$50), P185*'Indices PF'!$K$48, P185*'Indices PF'!$L$48)),     IF((Q185&gt;='Indices PF'!$D$49),     IF(('Funções Transações'!P185&lt;'Indices PF'!$E$50), P185*'Indices PF'!$J$49,     IF(('Funções Transações'!P185&lt;'Indices PF'!$F$50), P185*'Indices PF'!$K$49, P185*'Indices PF'!$L$49))))))</f>
        <v/>
      </c>
      <c r="V185" s="131"/>
      <c r="W185" s="131"/>
      <c r="X185" s="131"/>
      <c r="Y185" s="121"/>
      <c r="Z185" s="121"/>
      <c r="AA185" s="122"/>
      <c r="AB185" s="255" t="str">
        <f aca="false">IF(ISBLANK(AA185),"",IF(Z185="YES",(AA185*(SUM(T185:U185))/100),""))</f>
        <v/>
      </c>
      <c r="AC185" s="126"/>
      <c r="AD185" s="154"/>
      <c r="AE185" s="126"/>
      <c r="AF185" s="126"/>
      <c r="AG185" s="126"/>
    </row>
    <row r="186" customFormat="false" ht="24.3" hidden="false" customHeight="true" outlineLevel="0" collapsed="false">
      <c r="A186" s="87"/>
      <c r="B186" s="111"/>
      <c r="C186" s="178"/>
      <c r="D186" s="131"/>
      <c r="E186" s="122"/>
      <c r="F186" s="252"/>
      <c r="G186" s="131"/>
      <c r="H186" s="122"/>
      <c r="I186" s="150" t="str">
        <f aca="false">IF(AND(ISTEXT(K186),ISTEXT(L186)),"",SUM(K186:L186)*'Indices PF'!$E$54)</f>
        <v/>
      </c>
      <c r="J186" s="227" t="str">
        <f aca="false">IF(OR(ISBLANK(E186),ISBLANK(F186)),"",  IF(D186="EI", IF((F186&lt;='Indices PF'!$D$7),   IF(('Funções Transações'!E186&lt;'Indices PF'!$E$10), 'Indices PF'!$E$7,   IF(('Funções Transações'!E186&lt;'Indices PF'!$F$10), 'Indices PF'!$F$7, 'Indices PF'!$G$7)),    IF((F186&lt;='Indices PF'!$D$8),    IF(('Funções Transações'!E186&lt;'Indices PF'!$E$10), 'Indices PF'!$E$8,    IF(('Funções Transações'!E186&lt;'Indices PF'!$F$10), 'Indices PF'!$F$8, 'Indices PF'!$G$8)),     IF((F186&gt;='Indices PF'!$D$9),     IF(('Funções Transações'!E186&lt;'Indices PF'!$E$10), 'Indices PF'!$E$9,     IF(('Funções Transações'!E186&lt;'Indices PF'!$F$10), 'Indices PF'!$F$9, 'Indices PF'!$G$9))))),   IF(D186="EQ", IF((F186&lt;='Indices PF'!$D$15),   IF(('Funções Transações'!E186&lt;'Indices PF'!$E$18), 'Indices PF'!$E$15,   IF(('Funções Transações'!E186&lt;'Indices PF'!$F$18), 'Indices PF'!$F$15, 'Indices PF'!$G$15)),    IF((F186&lt;='Indices PF'!$D$16),    IF(('Funções Transações'!E186&lt;'Indices PF'!$E$18), 'Indices PF'!$E$16,    IF(('Funções Transações'!E186&lt;'Indices PF'!$F$18), 'Indices PF'!$F$16, 'Indices PF'!$G$16)),     IF((F186&gt;='Indices PF'!$D$17),     IF(('Funções Transações'!E186&lt;'Indices PF'!$E$18), 'Indices PF'!$E$16,     IF(('Funções Transações'!E186&lt;'Indices PF'!$F$18), 'Indices PF'!$F$16, 'Indices PF'!$G$16))))),   IF(D186="EO", IF((F186&lt;='Indices PF'!$D$23),   IF(('Funções Transações'!E186&lt;'Indices PF'!$E$26), 'Indices PF'!$E$23,   IF(('Funções Transações'!E186&lt;'Indices PF'!$F$26), 'Indices PF'!$F$23, 'Indices PF'!$G$23)),    IF((F186&lt;='Indices PF'!$D$24),    IF(('Funções Transações'!E186&lt;'Indices PF'!$E$26), 'Indices PF'!$E$24,    IF(('Funções Transações'!E186&lt;'Indices PF'!$F$26), 'Indices PF'!$F$24, 'Indices PF'!$G$24)),     IF((F186&gt;='Indices PF'!$D$25),     IF(('Funções Transações'!E186&lt;'Indices PF'!$E$26), 'Indices PF'!$E$25,     IF(('Funções Transações'!E186&lt;'Indices PF'!$F$26), 'Indices PF'!$F$25, 'Indices PF'!$G$25)))))))))</f>
        <v/>
      </c>
      <c r="K186" s="120" t="str">
        <f aca="false">IF(OR(ISBLANK(E186),ISBLANK(F186)),"",  IF(D186="EI", IF((F186&lt;='Indices PF'!$D$7),   IF(('Funções Transações'!E186&lt;'Indices PF'!$E$10), E186*'Indices PF'!$J$7,   IF(('Funções Transações'!E186&lt;'Indices PF'!$F$10), E186*'Indices PF'!$K$7, E186*'Indices PF'!$L$7)),    IF((F186&lt;='Indices PF'!$D$8),    IF(('Funções Transações'!E186&lt;'Indices PF'!$E$10), E186*'Indices PF'!$J$8,    IF(('Funções Transações'!E186&lt;'Indices PF'!$F$10), E186*'Indices PF'!$K$8, E186*'Indices PF'!$L$8)),     IF((F186&gt;='Indices PF'!$D$9),     IF(('Funções Transações'!E186&lt;'Indices PF'!$E$10), E186*'Indices PF'!$J$9,     IF(('Funções Transações'!E186&lt;'Indices PF'!$F$10), E186*'Indices PF'!$K$9, E186*'Indices PF'!$L$9))))),   IF(D186="EQ", IF((F186&lt;='Indices PF'!$D$15),   IF(('Funções Transações'!E186&lt;'Indices PF'!$E$18), E186*'Indices PF'!$J$15,   IF(('Funções Transações'!E186&lt;'Indices PF'!$F$18), E186*'Indices PF'!$K$15, E186*'Indices PF'!$L$15)),    IF((F186&lt;='Indices PF'!$D$16),    IF(('Funções Transações'!E186&lt;'Indices PF'!$E$18), E186*'Indices PF'!$J$16,    IF(('Funções Transações'!E186&lt;'Indices PF'!$F$18), E186*'Indices PF'!$K$16, E186*'Indices PF'!$L$16)),     IF((F186&gt;='Indices PF'!$D$17),     IF(('Funções Transações'!E186&lt;'Indices PF'!$E$18), E186*'Indices PF'!$J$16,     IF(('Funções Transações'!E186&lt;'Indices PF'!$F$18), E186*'Indices PF'!$K$16, E186*'Indices PF'!$L$16))))),   IF(D186="EO", IF((F186&lt;='Indices PF'!$D$23),   IF(('Funções Transações'!E186&lt;'Indices PF'!$E$26), E186*'Indices PF'!$J$23,   IF(('Funções Transações'!E186&lt;'Indices PF'!$F$26), E186*'Indices PF'!$K$23, E186*'Indices PF'!$L$23)),    IF((F186&lt;='Indices PF'!$D$24),    IF(('Funções Transações'!E186&lt;'Indices PF'!$E$26), E186*'Indices PF'!$J$24,    IF(('Funções Transações'!E186&lt;'Indices PF'!$F$26), E186*'Indices PF'!$K$24, E186*'Indices PF'!$L$24)),     IF((F186&gt;='Indices PF'!$D$25),     IF(('Funções Transações'!E186&lt;'Indices PF'!$E$26), E186*'Indices PF'!$J$25,     IF(('Funções Transações'!E186&lt;'Indices PF'!$F$26), E186*'Indices PF'!$K$25, E186*'Indices PF'!$L$25)))))))))</f>
        <v/>
      </c>
      <c r="L186" s="253" t="str">
        <f aca="false">IF(OR(ISBLANK(G186),ISBLANK(H186)),"",  IF((H186&lt;='Indices PF'!$D$47),   IF(('Funções Transações'!G186&lt;'Indices PF'!$E$50), G186*'Indices PF'!$J$47,   IF(('Funções Transações'!G186&lt;'Indices PF'!$F$50), G186*'Indices PF'!$K$47, G186*'Indices PF'!$L$47)),    IF((H186&lt;='Indices PF'!$D$48),    IF(('Funções Transações'!G186&lt;'Indices PF'!$E$50), G186*'Indices PF'!$J$48,    IF(('Funções Transações'!G186&lt;'Indices PF'!$F$50), G186*'Indices PF'!$K$48, G186*'Indices PF'!$L$48)),     IF((H186&gt;='Indices PF'!$D$49),     IF(('Funções Transações'!G186&lt;'Indices PF'!$E$50), G186*'Indices PF'!$J$49,     IF(('Funções Transações'!G186&lt;'Indices PF'!$F$50), G186*'Indices PF'!$K$49, G186*'Indices PF'!$L$49))))))</f>
        <v/>
      </c>
      <c r="M186" s="131"/>
      <c r="N186" s="122"/>
      <c r="O186" s="131"/>
      <c r="P186" s="121"/>
      <c r="Q186" s="122"/>
      <c r="R186" s="150" t="str">
        <f aca="false">IF(AND(ISTEXT(T186),ISTEXT(U186)),"",SUM(T186:U186)*'Indices PF'!$E$54)</f>
        <v/>
      </c>
      <c r="S186" s="227" t="str">
        <f aca="false">IF(OR(ISBLANK(N186),ISBLANK(O186)),"",  IF(M186="EI", IF((O186&lt;='Indices PF'!$D$7),   IF(('Funções Transações'!N186&lt;'Indices PF'!$E$10), 'Indices PF'!$E$7,   IF(('Funções Transações'!N186&lt;'Indices PF'!$F$10), 'Indices PF'!$F$7, 'Indices PF'!$G$7)),    IF((O186&lt;='Indices PF'!$D$8),    IF(('Funções Transações'!N186&lt;'Indices PF'!$E$10), 'Indices PF'!$E$8,    IF(('Funções Transações'!N186&lt;'Indices PF'!$F$10), 'Indices PF'!$F$8, 'Indices PF'!$G$8)),     IF((O186&gt;='Indices PF'!$D$9),     IF(('Funções Transações'!N186&lt;'Indices PF'!$E$10), 'Indices PF'!$E$9,     IF(('Funções Transações'!N186&lt;'Indices PF'!$F$10), 'Indices PF'!$F$9, 'Indices PF'!$G$9))))),   IF(M186="EQ", IF((O186&lt;='Indices PF'!$D$15),   IF(('Funções Transações'!N186&lt;'Indices PF'!$E$18), 'Indices PF'!$E$15,   IF(('Funções Transações'!N186&lt;'Indices PF'!$F$18), 'Indices PF'!$F$15, 'Indices PF'!$G$15)),    IF((O186&lt;='Indices PF'!$D$16),    IF(('Funções Transações'!N186&lt;'Indices PF'!$E$18), 'Indices PF'!$E$16,    IF(('Funções Transações'!N186&lt;'Indices PF'!$F$18), 'Indices PF'!$F$16, 'Indices PF'!$G$16)),     IF((O186&gt;='Indices PF'!$D$17),     IF(('Funções Transações'!N186&lt;'Indices PF'!$E$18), 'Indices PF'!$E$17,     IF(('Funções Transações'!N186&lt;'Indices PF'!$F$18), 'Indices PF'!$F$17, 'Indices PF'!$G$17))))),   IF(M186="EO", IF((O186&lt;='Indices PF'!$D$23),   IF(('Funções Transações'!N186&lt;'Indices PF'!$E$26), 'Indices PF'!$E$23,   IF(('Funções Transações'!N186&lt;'Indices PF'!$F$26), 'Indices PF'!$F$23, 'Indices PF'!$G$23)),    IF((O186&lt;='Indices PF'!$D$24),    IF(('Funções Transações'!N186&lt;'Indices PF'!$E$26), 'Indices PF'!$E$24,    IF(('Funções Transações'!N186&lt;'Indices PF'!$F$26), 'Indices PF'!$F$24, 'Indices PF'!$G$24)),     IF((O186&gt;='Indices PF'!$D$25),     IF(('Funções Transações'!N186&lt;'Indices PF'!$E$26), 'Indices PF'!$E$25,     IF(('Funções Transações'!N186&lt;'Indices PF'!$F$26), 'Indices PF'!$F$25, 'Indices PF'!$G$25)))))))))</f>
        <v/>
      </c>
      <c r="T186" s="228" t="str">
        <f aca="false">IF(OR(ISBLANK(N186),ISBLANK(O186)),"",  IF(M186="EI", IF((O186&lt;='Indices PF'!$D$7),   IF(('Funções Transações'!N186&lt;'Indices PF'!$E$10), N186*'Indices PF'!$J$7,   IF(('Funções Transações'!N186&lt;'Indices PF'!$F$10), N186*'Indices PF'!$K$7, N186*'Indices PF'!$L$7)),    IF((O186&lt;='Indices PF'!$D$8),    IF(('Funções Transações'!N186&lt;'Indices PF'!$E$10), N186*'Indices PF'!$J$8,    IF(('Funções Transações'!N186&lt;'Indices PF'!$F$10), N186*'Indices PF'!$K$8, N186*'Indices PF'!$L$8)),     IF((O186&gt;='Indices PF'!$D$9),     IF(('Funções Transações'!N186&lt;'Indices PF'!$E$10), N186*'Indices PF'!$J$9,     IF(('Funções Transações'!N186&lt;'Indices PF'!$F$10), N186*'Indices PF'!$K$9, N186*'Indices PF'!$L$9))))),   IF(M186="EQ", IF((O186&lt;='Indices PF'!$D$15),   IF(('Funções Transações'!N186&lt;'Indices PF'!$E$18), N186*'Indices PF'!$J$15,   IF(('Funções Transações'!N186&lt;'Indices PF'!$F$18), N186*'Indices PF'!$K$15, N186*'Indices PF'!$L$15)),    IF((O186&lt;='Indices PF'!$D$16),    IF(('Funções Transações'!N186&lt;'Indices PF'!$E$18), N186*'Indices PF'!$J$16,    IF(('Funções Transações'!N186&lt;'Indices PF'!$F$18), N186*'Indices PF'!$K$16, N186*'Indices PF'!$L$16)),     IF((O186&gt;='Indices PF'!$D$17),     IF(('Funções Transações'!N186&lt;'Indices PF'!$E$18), N186*'Indices PF'!$J$17,     IF(('Funções Transações'!N186&lt;'Indices PF'!$F$18), N186*'Indices PF'!$K$17, N186*'Indices PF'!$L$17))))),   IF(M186="EO", IF((O186&lt;='Indices PF'!$D$23),   IF(('Funções Transações'!N186&lt;'Indices PF'!$E$26), N186*'Indices PF'!$J$23,   IF(('Funções Transações'!N186&lt;'Indices PF'!$F$26), N186*'Indices PF'!$K$23, N186*'Indices PF'!$L$23)),    IF((O186&lt;='Indices PF'!$D$24),    IF(('Funções Transações'!N186&lt;'Indices PF'!$E$26), N186*'Indices PF'!$J$24,    IF(('Funções Transações'!N186&lt;'Indices PF'!$F$26), N186*'Indices PF'!$K$24, N186*'Indices PF'!$L$24)),     IF((O186&gt;='Indices PF'!$D$25),     IF(('Funções Transações'!N186&lt;'Indices PF'!$E$26), N186*'Indices PF'!$J$25,     IF(('Funções Transações'!N186&lt;'Indices PF'!$F$26), N186*'Indices PF'!$K$25, N186*'Indices PF'!$L$25)))))))))</f>
        <v/>
      </c>
      <c r="U186" s="229" t="str">
        <f aca="false">IF(OR(ISBLANK(P186),ISBLANK(Q186)),"",  IF((Q186&lt;='Indices PF'!$D$47),   IF(('Funções Transações'!P186&lt;'Indices PF'!$E$50), P186*'Indices PF'!$J$47,   IF(('Funções Transações'!P186&lt;'Indices PF'!$F$50), P186*'Indices PF'!$K$47, P186*'Indices PF'!$L$47)),    IF((Q186&lt;='Indices PF'!$D$48),    IF(('Funções Transações'!P186&lt;'Indices PF'!$E$50), P186*'Indices PF'!$J$48,    IF(('Funções Transações'!P186&lt;'Indices PF'!$F$50), P186*'Indices PF'!$K$48, P186*'Indices PF'!$L$48)),     IF((Q186&gt;='Indices PF'!$D$49),     IF(('Funções Transações'!P186&lt;'Indices PF'!$E$50), P186*'Indices PF'!$J$49,     IF(('Funções Transações'!P186&lt;'Indices PF'!$F$50), P186*'Indices PF'!$K$49, P186*'Indices PF'!$L$49))))))</f>
        <v/>
      </c>
      <c r="V186" s="131"/>
      <c r="W186" s="131"/>
      <c r="X186" s="131"/>
      <c r="Y186" s="121"/>
      <c r="Z186" s="121"/>
      <c r="AA186" s="122"/>
      <c r="AB186" s="255" t="str">
        <f aca="false">IF(ISBLANK(AA186),"",IF(Z186="YES",(AA186*(SUM(T186:U186))/100),""))</f>
        <v/>
      </c>
      <c r="AC186" s="126"/>
      <c r="AD186" s="154"/>
      <c r="AE186" s="126"/>
      <c r="AF186" s="126"/>
      <c r="AG186" s="126"/>
    </row>
    <row r="187" customFormat="false" ht="24.3" hidden="false" customHeight="true" outlineLevel="0" collapsed="false">
      <c r="A187" s="87"/>
      <c r="B187" s="111"/>
      <c r="C187" s="178"/>
      <c r="D187" s="131"/>
      <c r="E187" s="122"/>
      <c r="F187" s="252"/>
      <c r="G187" s="131"/>
      <c r="H187" s="122"/>
      <c r="I187" s="150" t="str">
        <f aca="false">IF(AND(ISTEXT(K187),ISTEXT(L187)),"",SUM(K187:L187)*'Indices PF'!$E$54)</f>
        <v/>
      </c>
      <c r="J187" s="227" t="str">
        <f aca="false">IF(OR(ISBLANK(E187),ISBLANK(F187)),"",  IF(D187="EI", IF((F187&lt;='Indices PF'!$D$7),   IF(('Funções Transações'!E187&lt;'Indices PF'!$E$10), 'Indices PF'!$E$7,   IF(('Funções Transações'!E187&lt;'Indices PF'!$F$10), 'Indices PF'!$F$7, 'Indices PF'!$G$7)),    IF((F187&lt;='Indices PF'!$D$8),    IF(('Funções Transações'!E187&lt;'Indices PF'!$E$10), 'Indices PF'!$E$8,    IF(('Funções Transações'!E187&lt;'Indices PF'!$F$10), 'Indices PF'!$F$8, 'Indices PF'!$G$8)),     IF((F187&gt;='Indices PF'!$D$9),     IF(('Funções Transações'!E187&lt;'Indices PF'!$E$10), 'Indices PF'!$E$9,     IF(('Funções Transações'!E187&lt;'Indices PF'!$F$10), 'Indices PF'!$F$9, 'Indices PF'!$G$9))))),   IF(D187="EQ", IF((F187&lt;='Indices PF'!$D$15),   IF(('Funções Transações'!E187&lt;'Indices PF'!$E$18), 'Indices PF'!$E$15,   IF(('Funções Transações'!E187&lt;'Indices PF'!$F$18), 'Indices PF'!$F$15, 'Indices PF'!$G$15)),    IF((F187&lt;='Indices PF'!$D$16),    IF(('Funções Transações'!E187&lt;'Indices PF'!$E$18), 'Indices PF'!$E$16,    IF(('Funções Transações'!E187&lt;'Indices PF'!$F$18), 'Indices PF'!$F$16, 'Indices PF'!$G$16)),     IF((F187&gt;='Indices PF'!$D$17),     IF(('Funções Transações'!E187&lt;'Indices PF'!$E$18), 'Indices PF'!$E$16,     IF(('Funções Transações'!E187&lt;'Indices PF'!$F$18), 'Indices PF'!$F$16, 'Indices PF'!$G$16))))),   IF(D187="EO", IF((F187&lt;='Indices PF'!$D$23),   IF(('Funções Transações'!E187&lt;'Indices PF'!$E$26), 'Indices PF'!$E$23,   IF(('Funções Transações'!E187&lt;'Indices PF'!$F$26), 'Indices PF'!$F$23, 'Indices PF'!$G$23)),    IF((F187&lt;='Indices PF'!$D$24),    IF(('Funções Transações'!E187&lt;'Indices PF'!$E$26), 'Indices PF'!$E$24,    IF(('Funções Transações'!E187&lt;'Indices PF'!$F$26), 'Indices PF'!$F$24, 'Indices PF'!$G$24)),     IF((F187&gt;='Indices PF'!$D$25),     IF(('Funções Transações'!E187&lt;'Indices PF'!$E$26), 'Indices PF'!$E$25,     IF(('Funções Transações'!E187&lt;'Indices PF'!$F$26), 'Indices PF'!$F$25, 'Indices PF'!$G$25)))))))))</f>
        <v/>
      </c>
      <c r="K187" s="120" t="str">
        <f aca="false">IF(OR(ISBLANK(E187),ISBLANK(F187)),"",  IF(D187="EI", IF((F187&lt;='Indices PF'!$D$7),   IF(('Funções Transações'!E187&lt;'Indices PF'!$E$10), E187*'Indices PF'!$J$7,   IF(('Funções Transações'!E187&lt;'Indices PF'!$F$10), E187*'Indices PF'!$K$7, E187*'Indices PF'!$L$7)),    IF((F187&lt;='Indices PF'!$D$8),    IF(('Funções Transações'!E187&lt;'Indices PF'!$E$10), E187*'Indices PF'!$J$8,    IF(('Funções Transações'!E187&lt;'Indices PF'!$F$10), E187*'Indices PF'!$K$8, E187*'Indices PF'!$L$8)),     IF((F187&gt;='Indices PF'!$D$9),     IF(('Funções Transações'!E187&lt;'Indices PF'!$E$10), E187*'Indices PF'!$J$9,     IF(('Funções Transações'!E187&lt;'Indices PF'!$F$10), E187*'Indices PF'!$K$9, E187*'Indices PF'!$L$9))))),   IF(D187="EQ", IF((F187&lt;='Indices PF'!$D$15),   IF(('Funções Transações'!E187&lt;'Indices PF'!$E$18), E187*'Indices PF'!$J$15,   IF(('Funções Transações'!E187&lt;'Indices PF'!$F$18), E187*'Indices PF'!$K$15, E187*'Indices PF'!$L$15)),    IF((F187&lt;='Indices PF'!$D$16),    IF(('Funções Transações'!E187&lt;'Indices PF'!$E$18), E187*'Indices PF'!$J$16,    IF(('Funções Transações'!E187&lt;'Indices PF'!$F$18), E187*'Indices PF'!$K$16, E187*'Indices PF'!$L$16)),     IF((F187&gt;='Indices PF'!$D$17),     IF(('Funções Transações'!E187&lt;'Indices PF'!$E$18), E187*'Indices PF'!$J$16,     IF(('Funções Transações'!E187&lt;'Indices PF'!$F$18), E187*'Indices PF'!$K$16, E187*'Indices PF'!$L$16))))),   IF(D187="EO", IF((F187&lt;='Indices PF'!$D$23),   IF(('Funções Transações'!E187&lt;'Indices PF'!$E$26), E187*'Indices PF'!$J$23,   IF(('Funções Transações'!E187&lt;'Indices PF'!$F$26), E187*'Indices PF'!$K$23, E187*'Indices PF'!$L$23)),    IF((F187&lt;='Indices PF'!$D$24),    IF(('Funções Transações'!E187&lt;'Indices PF'!$E$26), E187*'Indices PF'!$J$24,    IF(('Funções Transações'!E187&lt;'Indices PF'!$F$26), E187*'Indices PF'!$K$24, E187*'Indices PF'!$L$24)),     IF((F187&gt;='Indices PF'!$D$25),     IF(('Funções Transações'!E187&lt;'Indices PF'!$E$26), E187*'Indices PF'!$J$25,     IF(('Funções Transações'!E187&lt;'Indices PF'!$F$26), E187*'Indices PF'!$K$25, E187*'Indices PF'!$L$25)))))))))</f>
        <v/>
      </c>
      <c r="L187" s="253" t="str">
        <f aca="false">IF(OR(ISBLANK(G187),ISBLANK(H187)),"",  IF((H187&lt;='Indices PF'!$D$47),   IF(('Funções Transações'!G187&lt;'Indices PF'!$E$50), G187*'Indices PF'!$J$47,   IF(('Funções Transações'!G187&lt;'Indices PF'!$F$50), G187*'Indices PF'!$K$47, G187*'Indices PF'!$L$47)),    IF((H187&lt;='Indices PF'!$D$48),    IF(('Funções Transações'!G187&lt;'Indices PF'!$E$50), G187*'Indices PF'!$J$48,    IF(('Funções Transações'!G187&lt;'Indices PF'!$F$50), G187*'Indices PF'!$K$48, G187*'Indices PF'!$L$48)),     IF((H187&gt;='Indices PF'!$D$49),     IF(('Funções Transações'!G187&lt;'Indices PF'!$E$50), G187*'Indices PF'!$J$49,     IF(('Funções Transações'!G187&lt;'Indices PF'!$F$50), G187*'Indices PF'!$K$49, G187*'Indices PF'!$L$49))))))</f>
        <v/>
      </c>
      <c r="M187" s="131"/>
      <c r="N187" s="122"/>
      <c r="O187" s="131"/>
      <c r="P187" s="121"/>
      <c r="Q187" s="122"/>
      <c r="R187" s="150" t="str">
        <f aca="false">IF(AND(ISTEXT(T187),ISTEXT(U187)),"",SUM(T187:U187)*'Indices PF'!$E$54)</f>
        <v/>
      </c>
      <c r="S187" s="227" t="str">
        <f aca="false">IF(OR(ISBLANK(N187),ISBLANK(O187)),"",  IF(M187="EI", IF((O187&lt;='Indices PF'!$D$7),   IF(('Funções Transações'!N187&lt;'Indices PF'!$E$10), 'Indices PF'!$E$7,   IF(('Funções Transações'!N187&lt;'Indices PF'!$F$10), 'Indices PF'!$F$7, 'Indices PF'!$G$7)),    IF((O187&lt;='Indices PF'!$D$8),    IF(('Funções Transações'!N187&lt;'Indices PF'!$E$10), 'Indices PF'!$E$8,    IF(('Funções Transações'!N187&lt;'Indices PF'!$F$10), 'Indices PF'!$F$8, 'Indices PF'!$G$8)),     IF((O187&gt;='Indices PF'!$D$9),     IF(('Funções Transações'!N187&lt;'Indices PF'!$E$10), 'Indices PF'!$E$9,     IF(('Funções Transações'!N187&lt;'Indices PF'!$F$10), 'Indices PF'!$F$9, 'Indices PF'!$G$9))))),   IF(M187="EQ", IF((O187&lt;='Indices PF'!$D$15),   IF(('Funções Transações'!N187&lt;'Indices PF'!$E$18), 'Indices PF'!$E$15,   IF(('Funções Transações'!N187&lt;'Indices PF'!$F$18), 'Indices PF'!$F$15, 'Indices PF'!$G$15)),    IF((O187&lt;='Indices PF'!$D$16),    IF(('Funções Transações'!N187&lt;'Indices PF'!$E$18), 'Indices PF'!$E$16,    IF(('Funções Transações'!N187&lt;'Indices PF'!$F$18), 'Indices PF'!$F$16, 'Indices PF'!$G$16)),     IF((O187&gt;='Indices PF'!$D$17),     IF(('Funções Transações'!N187&lt;'Indices PF'!$E$18), 'Indices PF'!$E$17,     IF(('Funções Transações'!N187&lt;'Indices PF'!$F$18), 'Indices PF'!$F$17, 'Indices PF'!$G$17))))),   IF(M187="EO", IF((O187&lt;='Indices PF'!$D$23),   IF(('Funções Transações'!N187&lt;'Indices PF'!$E$26), 'Indices PF'!$E$23,   IF(('Funções Transações'!N187&lt;'Indices PF'!$F$26), 'Indices PF'!$F$23, 'Indices PF'!$G$23)),    IF((O187&lt;='Indices PF'!$D$24),    IF(('Funções Transações'!N187&lt;'Indices PF'!$E$26), 'Indices PF'!$E$24,    IF(('Funções Transações'!N187&lt;'Indices PF'!$F$26), 'Indices PF'!$F$24, 'Indices PF'!$G$24)),     IF((O187&gt;='Indices PF'!$D$25),     IF(('Funções Transações'!N187&lt;'Indices PF'!$E$26), 'Indices PF'!$E$25,     IF(('Funções Transações'!N187&lt;'Indices PF'!$F$26), 'Indices PF'!$F$25, 'Indices PF'!$G$25)))))))))</f>
        <v/>
      </c>
      <c r="T187" s="228" t="str">
        <f aca="false">IF(OR(ISBLANK(N187),ISBLANK(O187)),"",  IF(M187="EI", IF((O187&lt;='Indices PF'!$D$7),   IF(('Funções Transações'!N187&lt;'Indices PF'!$E$10), N187*'Indices PF'!$J$7,   IF(('Funções Transações'!N187&lt;'Indices PF'!$F$10), N187*'Indices PF'!$K$7, N187*'Indices PF'!$L$7)),    IF((O187&lt;='Indices PF'!$D$8),    IF(('Funções Transações'!N187&lt;'Indices PF'!$E$10), N187*'Indices PF'!$J$8,    IF(('Funções Transações'!N187&lt;'Indices PF'!$F$10), N187*'Indices PF'!$K$8, N187*'Indices PF'!$L$8)),     IF((O187&gt;='Indices PF'!$D$9),     IF(('Funções Transações'!N187&lt;'Indices PF'!$E$10), N187*'Indices PF'!$J$9,     IF(('Funções Transações'!N187&lt;'Indices PF'!$F$10), N187*'Indices PF'!$K$9, N187*'Indices PF'!$L$9))))),   IF(M187="EQ", IF((O187&lt;='Indices PF'!$D$15),   IF(('Funções Transações'!N187&lt;'Indices PF'!$E$18), N187*'Indices PF'!$J$15,   IF(('Funções Transações'!N187&lt;'Indices PF'!$F$18), N187*'Indices PF'!$K$15, N187*'Indices PF'!$L$15)),    IF((O187&lt;='Indices PF'!$D$16),    IF(('Funções Transações'!N187&lt;'Indices PF'!$E$18), N187*'Indices PF'!$J$16,    IF(('Funções Transações'!N187&lt;'Indices PF'!$F$18), N187*'Indices PF'!$K$16, N187*'Indices PF'!$L$16)),     IF((O187&gt;='Indices PF'!$D$17),     IF(('Funções Transações'!N187&lt;'Indices PF'!$E$18), N187*'Indices PF'!$J$17,     IF(('Funções Transações'!N187&lt;'Indices PF'!$F$18), N187*'Indices PF'!$K$17, N187*'Indices PF'!$L$17))))),   IF(M187="EO", IF((O187&lt;='Indices PF'!$D$23),   IF(('Funções Transações'!N187&lt;'Indices PF'!$E$26), N187*'Indices PF'!$J$23,   IF(('Funções Transações'!N187&lt;'Indices PF'!$F$26), N187*'Indices PF'!$K$23, N187*'Indices PF'!$L$23)),    IF((O187&lt;='Indices PF'!$D$24),    IF(('Funções Transações'!N187&lt;'Indices PF'!$E$26), N187*'Indices PF'!$J$24,    IF(('Funções Transações'!N187&lt;'Indices PF'!$F$26), N187*'Indices PF'!$K$24, N187*'Indices PF'!$L$24)),     IF((O187&gt;='Indices PF'!$D$25),     IF(('Funções Transações'!N187&lt;'Indices PF'!$E$26), N187*'Indices PF'!$J$25,     IF(('Funções Transações'!N187&lt;'Indices PF'!$F$26), N187*'Indices PF'!$K$25, N187*'Indices PF'!$L$25)))))))))</f>
        <v/>
      </c>
      <c r="U187" s="229" t="str">
        <f aca="false">IF(OR(ISBLANK(P187),ISBLANK(Q187)),"",  IF((Q187&lt;='Indices PF'!$D$47),   IF(('Funções Transações'!P187&lt;'Indices PF'!$E$50), P187*'Indices PF'!$J$47,   IF(('Funções Transações'!P187&lt;'Indices PF'!$F$50), P187*'Indices PF'!$K$47, P187*'Indices PF'!$L$47)),    IF((Q187&lt;='Indices PF'!$D$48),    IF(('Funções Transações'!P187&lt;'Indices PF'!$E$50), P187*'Indices PF'!$J$48,    IF(('Funções Transações'!P187&lt;'Indices PF'!$F$50), P187*'Indices PF'!$K$48, P187*'Indices PF'!$L$48)),     IF((Q187&gt;='Indices PF'!$D$49),     IF(('Funções Transações'!P187&lt;'Indices PF'!$E$50), P187*'Indices PF'!$J$49,     IF(('Funções Transações'!P187&lt;'Indices PF'!$F$50), P187*'Indices PF'!$K$49, P187*'Indices PF'!$L$49))))))</f>
        <v/>
      </c>
      <c r="V187" s="131"/>
      <c r="W187" s="131"/>
      <c r="X187" s="131"/>
      <c r="Y187" s="121"/>
      <c r="Z187" s="121"/>
      <c r="AA187" s="122"/>
      <c r="AB187" s="255" t="str">
        <f aca="false">IF(ISBLANK(AA187),"",IF(Z187="YES",(AA187*(SUM(T187:U187))/100),""))</f>
        <v/>
      </c>
      <c r="AC187" s="126"/>
      <c r="AD187" s="154"/>
      <c r="AE187" s="126"/>
      <c r="AF187" s="126"/>
      <c r="AG187" s="126"/>
    </row>
    <row r="188" customFormat="false" ht="24.3" hidden="false" customHeight="true" outlineLevel="0" collapsed="false">
      <c r="A188" s="87"/>
      <c r="B188" s="111"/>
      <c r="C188" s="178"/>
      <c r="D188" s="131"/>
      <c r="E188" s="122"/>
      <c r="F188" s="252"/>
      <c r="G188" s="131"/>
      <c r="H188" s="122"/>
      <c r="I188" s="150" t="str">
        <f aca="false">IF(AND(ISTEXT(K188),ISTEXT(L188)),"",SUM(K188:L188)*'Indices PF'!$E$54)</f>
        <v/>
      </c>
      <c r="J188" s="227" t="str">
        <f aca="false">IF(OR(ISBLANK(E188),ISBLANK(F188)),"",  IF(D188="EI", IF((F188&lt;='Indices PF'!$D$7),   IF(('Funções Transações'!E188&lt;'Indices PF'!$E$10), 'Indices PF'!$E$7,   IF(('Funções Transações'!E188&lt;'Indices PF'!$F$10), 'Indices PF'!$F$7, 'Indices PF'!$G$7)),    IF((F188&lt;='Indices PF'!$D$8),    IF(('Funções Transações'!E188&lt;'Indices PF'!$E$10), 'Indices PF'!$E$8,    IF(('Funções Transações'!E188&lt;'Indices PF'!$F$10), 'Indices PF'!$F$8, 'Indices PF'!$G$8)),     IF((F188&gt;='Indices PF'!$D$9),     IF(('Funções Transações'!E188&lt;'Indices PF'!$E$10), 'Indices PF'!$E$9,     IF(('Funções Transações'!E188&lt;'Indices PF'!$F$10), 'Indices PF'!$F$9, 'Indices PF'!$G$9))))),   IF(D188="EQ", IF((F188&lt;='Indices PF'!$D$15),   IF(('Funções Transações'!E188&lt;'Indices PF'!$E$18), 'Indices PF'!$E$15,   IF(('Funções Transações'!E188&lt;'Indices PF'!$F$18), 'Indices PF'!$F$15, 'Indices PF'!$G$15)),    IF((F188&lt;='Indices PF'!$D$16),    IF(('Funções Transações'!E188&lt;'Indices PF'!$E$18), 'Indices PF'!$E$16,    IF(('Funções Transações'!E188&lt;'Indices PF'!$F$18), 'Indices PF'!$F$16, 'Indices PF'!$G$16)),     IF((F188&gt;='Indices PF'!$D$17),     IF(('Funções Transações'!E188&lt;'Indices PF'!$E$18), 'Indices PF'!$E$16,     IF(('Funções Transações'!E188&lt;'Indices PF'!$F$18), 'Indices PF'!$F$16, 'Indices PF'!$G$16))))),   IF(D188="EO", IF((F188&lt;='Indices PF'!$D$23),   IF(('Funções Transações'!E188&lt;'Indices PF'!$E$26), 'Indices PF'!$E$23,   IF(('Funções Transações'!E188&lt;'Indices PF'!$F$26), 'Indices PF'!$F$23, 'Indices PF'!$G$23)),    IF((F188&lt;='Indices PF'!$D$24),    IF(('Funções Transações'!E188&lt;'Indices PF'!$E$26), 'Indices PF'!$E$24,    IF(('Funções Transações'!E188&lt;'Indices PF'!$F$26), 'Indices PF'!$F$24, 'Indices PF'!$G$24)),     IF((F188&gt;='Indices PF'!$D$25),     IF(('Funções Transações'!E188&lt;'Indices PF'!$E$26), 'Indices PF'!$E$25,     IF(('Funções Transações'!E188&lt;'Indices PF'!$F$26), 'Indices PF'!$F$25, 'Indices PF'!$G$25)))))))))</f>
        <v/>
      </c>
      <c r="K188" s="120" t="str">
        <f aca="false">IF(OR(ISBLANK(E188),ISBLANK(F188)),"",  IF(D188="EI", IF((F188&lt;='Indices PF'!$D$7),   IF(('Funções Transações'!E188&lt;'Indices PF'!$E$10), E188*'Indices PF'!$J$7,   IF(('Funções Transações'!E188&lt;'Indices PF'!$F$10), E188*'Indices PF'!$K$7, E188*'Indices PF'!$L$7)),    IF((F188&lt;='Indices PF'!$D$8),    IF(('Funções Transações'!E188&lt;'Indices PF'!$E$10), E188*'Indices PF'!$J$8,    IF(('Funções Transações'!E188&lt;'Indices PF'!$F$10), E188*'Indices PF'!$K$8, E188*'Indices PF'!$L$8)),     IF((F188&gt;='Indices PF'!$D$9),     IF(('Funções Transações'!E188&lt;'Indices PF'!$E$10), E188*'Indices PF'!$J$9,     IF(('Funções Transações'!E188&lt;'Indices PF'!$F$10), E188*'Indices PF'!$K$9, E188*'Indices PF'!$L$9))))),   IF(D188="EQ", IF((F188&lt;='Indices PF'!$D$15),   IF(('Funções Transações'!E188&lt;'Indices PF'!$E$18), E188*'Indices PF'!$J$15,   IF(('Funções Transações'!E188&lt;'Indices PF'!$F$18), E188*'Indices PF'!$K$15, E188*'Indices PF'!$L$15)),    IF((F188&lt;='Indices PF'!$D$16),    IF(('Funções Transações'!E188&lt;'Indices PF'!$E$18), E188*'Indices PF'!$J$16,    IF(('Funções Transações'!E188&lt;'Indices PF'!$F$18), E188*'Indices PF'!$K$16, E188*'Indices PF'!$L$16)),     IF((F188&gt;='Indices PF'!$D$17),     IF(('Funções Transações'!E188&lt;'Indices PF'!$E$18), E188*'Indices PF'!$J$16,     IF(('Funções Transações'!E188&lt;'Indices PF'!$F$18), E188*'Indices PF'!$K$16, E188*'Indices PF'!$L$16))))),   IF(D188="EO", IF((F188&lt;='Indices PF'!$D$23),   IF(('Funções Transações'!E188&lt;'Indices PF'!$E$26), E188*'Indices PF'!$J$23,   IF(('Funções Transações'!E188&lt;'Indices PF'!$F$26), E188*'Indices PF'!$K$23, E188*'Indices PF'!$L$23)),    IF((F188&lt;='Indices PF'!$D$24),    IF(('Funções Transações'!E188&lt;'Indices PF'!$E$26), E188*'Indices PF'!$J$24,    IF(('Funções Transações'!E188&lt;'Indices PF'!$F$26), E188*'Indices PF'!$K$24, E188*'Indices PF'!$L$24)),     IF((F188&gt;='Indices PF'!$D$25),     IF(('Funções Transações'!E188&lt;'Indices PF'!$E$26), E188*'Indices PF'!$J$25,     IF(('Funções Transações'!E188&lt;'Indices PF'!$F$26), E188*'Indices PF'!$K$25, E188*'Indices PF'!$L$25)))))))))</f>
        <v/>
      </c>
      <c r="L188" s="253" t="str">
        <f aca="false">IF(OR(ISBLANK(G188),ISBLANK(H188)),"",  IF((H188&lt;='Indices PF'!$D$47),   IF(('Funções Transações'!G188&lt;'Indices PF'!$E$50), G188*'Indices PF'!$J$47,   IF(('Funções Transações'!G188&lt;'Indices PF'!$F$50), G188*'Indices PF'!$K$47, G188*'Indices PF'!$L$47)),    IF((H188&lt;='Indices PF'!$D$48),    IF(('Funções Transações'!G188&lt;'Indices PF'!$E$50), G188*'Indices PF'!$J$48,    IF(('Funções Transações'!G188&lt;'Indices PF'!$F$50), G188*'Indices PF'!$K$48, G188*'Indices PF'!$L$48)),     IF((H188&gt;='Indices PF'!$D$49),     IF(('Funções Transações'!G188&lt;'Indices PF'!$E$50), G188*'Indices PF'!$J$49,     IF(('Funções Transações'!G188&lt;'Indices PF'!$F$50), G188*'Indices PF'!$K$49, G188*'Indices PF'!$L$49))))))</f>
        <v/>
      </c>
      <c r="M188" s="131"/>
      <c r="N188" s="122"/>
      <c r="O188" s="131"/>
      <c r="P188" s="121"/>
      <c r="Q188" s="122"/>
      <c r="R188" s="150" t="str">
        <f aca="false">IF(AND(ISTEXT(T188),ISTEXT(U188)),"",SUM(T188:U188)*'Indices PF'!$E$54)</f>
        <v/>
      </c>
      <c r="S188" s="227" t="str">
        <f aca="false">IF(OR(ISBLANK(N188),ISBLANK(O188)),"",  IF(M188="EI", IF((O188&lt;='Indices PF'!$D$7),   IF(('Funções Transações'!N188&lt;'Indices PF'!$E$10), 'Indices PF'!$E$7,   IF(('Funções Transações'!N188&lt;'Indices PF'!$F$10), 'Indices PF'!$F$7, 'Indices PF'!$G$7)),    IF((O188&lt;='Indices PF'!$D$8),    IF(('Funções Transações'!N188&lt;'Indices PF'!$E$10), 'Indices PF'!$E$8,    IF(('Funções Transações'!N188&lt;'Indices PF'!$F$10), 'Indices PF'!$F$8, 'Indices PF'!$G$8)),     IF((O188&gt;='Indices PF'!$D$9),     IF(('Funções Transações'!N188&lt;'Indices PF'!$E$10), 'Indices PF'!$E$9,     IF(('Funções Transações'!N188&lt;'Indices PF'!$F$10), 'Indices PF'!$F$9, 'Indices PF'!$G$9))))),   IF(M188="EQ", IF((O188&lt;='Indices PF'!$D$15),   IF(('Funções Transações'!N188&lt;'Indices PF'!$E$18), 'Indices PF'!$E$15,   IF(('Funções Transações'!N188&lt;'Indices PF'!$F$18), 'Indices PF'!$F$15, 'Indices PF'!$G$15)),    IF((O188&lt;='Indices PF'!$D$16),    IF(('Funções Transações'!N188&lt;'Indices PF'!$E$18), 'Indices PF'!$E$16,    IF(('Funções Transações'!N188&lt;'Indices PF'!$F$18), 'Indices PF'!$F$16, 'Indices PF'!$G$16)),     IF((O188&gt;='Indices PF'!$D$17),     IF(('Funções Transações'!N188&lt;'Indices PF'!$E$18), 'Indices PF'!$E$17,     IF(('Funções Transações'!N188&lt;'Indices PF'!$F$18), 'Indices PF'!$F$17, 'Indices PF'!$G$17))))),   IF(M188="EO", IF((O188&lt;='Indices PF'!$D$23),   IF(('Funções Transações'!N188&lt;'Indices PF'!$E$26), 'Indices PF'!$E$23,   IF(('Funções Transações'!N188&lt;'Indices PF'!$F$26), 'Indices PF'!$F$23, 'Indices PF'!$G$23)),    IF((O188&lt;='Indices PF'!$D$24),    IF(('Funções Transações'!N188&lt;'Indices PF'!$E$26), 'Indices PF'!$E$24,    IF(('Funções Transações'!N188&lt;'Indices PF'!$F$26), 'Indices PF'!$F$24, 'Indices PF'!$G$24)),     IF((O188&gt;='Indices PF'!$D$25),     IF(('Funções Transações'!N188&lt;'Indices PF'!$E$26), 'Indices PF'!$E$25,     IF(('Funções Transações'!N188&lt;'Indices PF'!$F$26), 'Indices PF'!$F$25, 'Indices PF'!$G$25)))))))))</f>
        <v/>
      </c>
      <c r="T188" s="228" t="str">
        <f aca="false">IF(OR(ISBLANK(N188),ISBLANK(O188)),"",  IF(M188="EI", IF((O188&lt;='Indices PF'!$D$7),   IF(('Funções Transações'!N188&lt;'Indices PF'!$E$10), N188*'Indices PF'!$J$7,   IF(('Funções Transações'!N188&lt;'Indices PF'!$F$10), N188*'Indices PF'!$K$7, N188*'Indices PF'!$L$7)),    IF((O188&lt;='Indices PF'!$D$8),    IF(('Funções Transações'!N188&lt;'Indices PF'!$E$10), N188*'Indices PF'!$J$8,    IF(('Funções Transações'!N188&lt;'Indices PF'!$F$10), N188*'Indices PF'!$K$8, N188*'Indices PF'!$L$8)),     IF((O188&gt;='Indices PF'!$D$9),     IF(('Funções Transações'!N188&lt;'Indices PF'!$E$10), N188*'Indices PF'!$J$9,     IF(('Funções Transações'!N188&lt;'Indices PF'!$F$10), N188*'Indices PF'!$K$9, N188*'Indices PF'!$L$9))))),   IF(M188="EQ", IF((O188&lt;='Indices PF'!$D$15),   IF(('Funções Transações'!N188&lt;'Indices PF'!$E$18), N188*'Indices PF'!$J$15,   IF(('Funções Transações'!N188&lt;'Indices PF'!$F$18), N188*'Indices PF'!$K$15, N188*'Indices PF'!$L$15)),    IF((O188&lt;='Indices PF'!$D$16),    IF(('Funções Transações'!N188&lt;'Indices PF'!$E$18), N188*'Indices PF'!$J$16,    IF(('Funções Transações'!N188&lt;'Indices PF'!$F$18), N188*'Indices PF'!$K$16, N188*'Indices PF'!$L$16)),     IF((O188&gt;='Indices PF'!$D$17),     IF(('Funções Transações'!N188&lt;'Indices PF'!$E$18), N188*'Indices PF'!$J$17,     IF(('Funções Transações'!N188&lt;'Indices PF'!$F$18), N188*'Indices PF'!$K$17, N188*'Indices PF'!$L$17))))),   IF(M188="EO", IF((O188&lt;='Indices PF'!$D$23),   IF(('Funções Transações'!N188&lt;'Indices PF'!$E$26), N188*'Indices PF'!$J$23,   IF(('Funções Transações'!N188&lt;'Indices PF'!$F$26), N188*'Indices PF'!$K$23, N188*'Indices PF'!$L$23)),    IF((O188&lt;='Indices PF'!$D$24),    IF(('Funções Transações'!N188&lt;'Indices PF'!$E$26), N188*'Indices PF'!$J$24,    IF(('Funções Transações'!N188&lt;'Indices PF'!$F$26), N188*'Indices PF'!$K$24, N188*'Indices PF'!$L$24)),     IF((O188&gt;='Indices PF'!$D$25),     IF(('Funções Transações'!N188&lt;'Indices PF'!$E$26), N188*'Indices PF'!$J$25,     IF(('Funções Transações'!N188&lt;'Indices PF'!$F$26), N188*'Indices PF'!$K$25, N188*'Indices PF'!$L$25)))))))))</f>
        <v/>
      </c>
      <c r="U188" s="229" t="str">
        <f aca="false">IF(OR(ISBLANK(P188),ISBLANK(Q188)),"",  IF((Q188&lt;='Indices PF'!$D$47),   IF(('Funções Transações'!P188&lt;'Indices PF'!$E$50), P188*'Indices PF'!$J$47,   IF(('Funções Transações'!P188&lt;'Indices PF'!$F$50), P188*'Indices PF'!$K$47, P188*'Indices PF'!$L$47)),    IF((Q188&lt;='Indices PF'!$D$48),    IF(('Funções Transações'!P188&lt;'Indices PF'!$E$50), P188*'Indices PF'!$J$48,    IF(('Funções Transações'!P188&lt;'Indices PF'!$F$50), P188*'Indices PF'!$K$48, P188*'Indices PF'!$L$48)),     IF((Q188&gt;='Indices PF'!$D$49),     IF(('Funções Transações'!P188&lt;'Indices PF'!$E$50), P188*'Indices PF'!$J$49,     IF(('Funções Transações'!P188&lt;'Indices PF'!$F$50), P188*'Indices PF'!$K$49, P188*'Indices PF'!$L$49))))))</f>
        <v/>
      </c>
      <c r="V188" s="131"/>
      <c r="W188" s="131"/>
      <c r="X188" s="131"/>
      <c r="Y188" s="121"/>
      <c r="Z188" s="121"/>
      <c r="AA188" s="122"/>
      <c r="AB188" s="255" t="str">
        <f aca="false">IF(ISBLANK(AA188),"",IF(Z188="YES",(AA188*(SUM(T188:U188))/100),""))</f>
        <v/>
      </c>
      <c r="AC188" s="126"/>
      <c r="AD188" s="154"/>
      <c r="AE188" s="126"/>
      <c r="AF188" s="126"/>
      <c r="AG188" s="126"/>
    </row>
    <row r="189" customFormat="false" ht="24.3" hidden="false" customHeight="true" outlineLevel="0" collapsed="false">
      <c r="A189" s="87"/>
      <c r="B189" s="111"/>
      <c r="C189" s="178"/>
      <c r="D189" s="131"/>
      <c r="E189" s="122"/>
      <c r="F189" s="252"/>
      <c r="G189" s="131"/>
      <c r="H189" s="122"/>
      <c r="I189" s="150" t="str">
        <f aca="false">IF(AND(ISTEXT(K189),ISTEXT(L189)),"",SUM(K189:L189)*'Indices PF'!$E$54)</f>
        <v/>
      </c>
      <c r="J189" s="227" t="str">
        <f aca="false">IF(OR(ISBLANK(E189),ISBLANK(F189)),"",  IF(D189="EI", IF((F189&lt;='Indices PF'!$D$7),   IF(('Funções Transações'!E189&lt;'Indices PF'!$E$10), 'Indices PF'!$E$7,   IF(('Funções Transações'!E189&lt;'Indices PF'!$F$10), 'Indices PF'!$F$7, 'Indices PF'!$G$7)),    IF((F189&lt;='Indices PF'!$D$8),    IF(('Funções Transações'!E189&lt;'Indices PF'!$E$10), 'Indices PF'!$E$8,    IF(('Funções Transações'!E189&lt;'Indices PF'!$F$10), 'Indices PF'!$F$8, 'Indices PF'!$G$8)),     IF((F189&gt;='Indices PF'!$D$9),     IF(('Funções Transações'!E189&lt;'Indices PF'!$E$10), 'Indices PF'!$E$9,     IF(('Funções Transações'!E189&lt;'Indices PF'!$F$10), 'Indices PF'!$F$9, 'Indices PF'!$G$9))))),   IF(D189="EQ", IF((F189&lt;='Indices PF'!$D$15),   IF(('Funções Transações'!E189&lt;'Indices PF'!$E$18), 'Indices PF'!$E$15,   IF(('Funções Transações'!E189&lt;'Indices PF'!$F$18), 'Indices PF'!$F$15, 'Indices PF'!$G$15)),    IF((F189&lt;='Indices PF'!$D$16),    IF(('Funções Transações'!E189&lt;'Indices PF'!$E$18), 'Indices PF'!$E$16,    IF(('Funções Transações'!E189&lt;'Indices PF'!$F$18), 'Indices PF'!$F$16, 'Indices PF'!$G$16)),     IF((F189&gt;='Indices PF'!$D$17),     IF(('Funções Transações'!E189&lt;'Indices PF'!$E$18), 'Indices PF'!$E$16,     IF(('Funções Transações'!E189&lt;'Indices PF'!$F$18), 'Indices PF'!$F$16, 'Indices PF'!$G$16))))),   IF(D189="EO", IF((F189&lt;='Indices PF'!$D$23),   IF(('Funções Transações'!E189&lt;'Indices PF'!$E$26), 'Indices PF'!$E$23,   IF(('Funções Transações'!E189&lt;'Indices PF'!$F$26), 'Indices PF'!$F$23, 'Indices PF'!$G$23)),    IF((F189&lt;='Indices PF'!$D$24),    IF(('Funções Transações'!E189&lt;'Indices PF'!$E$26), 'Indices PF'!$E$24,    IF(('Funções Transações'!E189&lt;'Indices PF'!$F$26), 'Indices PF'!$F$24, 'Indices PF'!$G$24)),     IF((F189&gt;='Indices PF'!$D$25),     IF(('Funções Transações'!E189&lt;'Indices PF'!$E$26), 'Indices PF'!$E$25,     IF(('Funções Transações'!E189&lt;'Indices PF'!$F$26), 'Indices PF'!$F$25, 'Indices PF'!$G$25)))))))))</f>
        <v/>
      </c>
      <c r="K189" s="120" t="str">
        <f aca="false">IF(OR(ISBLANK(E189),ISBLANK(F189)),"",  IF(D189="EI", IF((F189&lt;='Indices PF'!$D$7),   IF(('Funções Transações'!E189&lt;'Indices PF'!$E$10), E189*'Indices PF'!$J$7,   IF(('Funções Transações'!E189&lt;'Indices PF'!$F$10), E189*'Indices PF'!$K$7, E189*'Indices PF'!$L$7)),    IF((F189&lt;='Indices PF'!$D$8),    IF(('Funções Transações'!E189&lt;'Indices PF'!$E$10), E189*'Indices PF'!$J$8,    IF(('Funções Transações'!E189&lt;'Indices PF'!$F$10), E189*'Indices PF'!$K$8, E189*'Indices PF'!$L$8)),     IF((F189&gt;='Indices PF'!$D$9),     IF(('Funções Transações'!E189&lt;'Indices PF'!$E$10), E189*'Indices PF'!$J$9,     IF(('Funções Transações'!E189&lt;'Indices PF'!$F$10), E189*'Indices PF'!$K$9, E189*'Indices PF'!$L$9))))),   IF(D189="EQ", IF((F189&lt;='Indices PF'!$D$15),   IF(('Funções Transações'!E189&lt;'Indices PF'!$E$18), E189*'Indices PF'!$J$15,   IF(('Funções Transações'!E189&lt;'Indices PF'!$F$18), E189*'Indices PF'!$K$15, E189*'Indices PF'!$L$15)),    IF((F189&lt;='Indices PF'!$D$16),    IF(('Funções Transações'!E189&lt;'Indices PF'!$E$18), E189*'Indices PF'!$J$16,    IF(('Funções Transações'!E189&lt;'Indices PF'!$F$18), E189*'Indices PF'!$K$16, E189*'Indices PF'!$L$16)),     IF((F189&gt;='Indices PF'!$D$17),     IF(('Funções Transações'!E189&lt;'Indices PF'!$E$18), E189*'Indices PF'!$J$16,     IF(('Funções Transações'!E189&lt;'Indices PF'!$F$18), E189*'Indices PF'!$K$16, E189*'Indices PF'!$L$16))))),   IF(D189="EO", IF((F189&lt;='Indices PF'!$D$23),   IF(('Funções Transações'!E189&lt;'Indices PF'!$E$26), E189*'Indices PF'!$J$23,   IF(('Funções Transações'!E189&lt;'Indices PF'!$F$26), E189*'Indices PF'!$K$23, E189*'Indices PF'!$L$23)),    IF((F189&lt;='Indices PF'!$D$24),    IF(('Funções Transações'!E189&lt;'Indices PF'!$E$26), E189*'Indices PF'!$J$24,    IF(('Funções Transações'!E189&lt;'Indices PF'!$F$26), E189*'Indices PF'!$K$24, E189*'Indices PF'!$L$24)),     IF((F189&gt;='Indices PF'!$D$25),     IF(('Funções Transações'!E189&lt;'Indices PF'!$E$26), E189*'Indices PF'!$J$25,     IF(('Funções Transações'!E189&lt;'Indices PF'!$F$26), E189*'Indices PF'!$K$25, E189*'Indices PF'!$L$25)))))))))</f>
        <v/>
      </c>
      <c r="L189" s="253" t="str">
        <f aca="false">IF(OR(ISBLANK(G189),ISBLANK(H189)),"",  IF((H189&lt;='Indices PF'!$D$47),   IF(('Funções Transações'!G189&lt;'Indices PF'!$E$50), G189*'Indices PF'!$J$47,   IF(('Funções Transações'!G189&lt;'Indices PF'!$F$50), G189*'Indices PF'!$K$47, G189*'Indices PF'!$L$47)),    IF((H189&lt;='Indices PF'!$D$48),    IF(('Funções Transações'!G189&lt;'Indices PF'!$E$50), G189*'Indices PF'!$J$48,    IF(('Funções Transações'!G189&lt;'Indices PF'!$F$50), G189*'Indices PF'!$K$48, G189*'Indices PF'!$L$48)),     IF((H189&gt;='Indices PF'!$D$49),     IF(('Funções Transações'!G189&lt;'Indices PF'!$E$50), G189*'Indices PF'!$J$49,     IF(('Funções Transações'!G189&lt;'Indices PF'!$F$50), G189*'Indices PF'!$K$49, G189*'Indices PF'!$L$49))))))</f>
        <v/>
      </c>
      <c r="M189" s="131"/>
      <c r="N189" s="122"/>
      <c r="O189" s="131"/>
      <c r="P189" s="121"/>
      <c r="Q189" s="122"/>
      <c r="R189" s="150" t="str">
        <f aca="false">IF(AND(ISTEXT(T189),ISTEXT(U189)),"",SUM(T189:U189)*'Indices PF'!$E$54)</f>
        <v/>
      </c>
      <c r="S189" s="227" t="str">
        <f aca="false">IF(OR(ISBLANK(N189),ISBLANK(O189)),"",  IF(M189="EI", IF((O189&lt;='Indices PF'!$D$7),   IF(('Funções Transações'!N189&lt;'Indices PF'!$E$10), 'Indices PF'!$E$7,   IF(('Funções Transações'!N189&lt;'Indices PF'!$F$10), 'Indices PF'!$F$7, 'Indices PF'!$G$7)),    IF((O189&lt;='Indices PF'!$D$8),    IF(('Funções Transações'!N189&lt;'Indices PF'!$E$10), 'Indices PF'!$E$8,    IF(('Funções Transações'!N189&lt;'Indices PF'!$F$10), 'Indices PF'!$F$8, 'Indices PF'!$G$8)),     IF((O189&gt;='Indices PF'!$D$9),     IF(('Funções Transações'!N189&lt;'Indices PF'!$E$10), 'Indices PF'!$E$9,     IF(('Funções Transações'!N189&lt;'Indices PF'!$F$10), 'Indices PF'!$F$9, 'Indices PF'!$G$9))))),   IF(M189="EQ", IF((O189&lt;='Indices PF'!$D$15),   IF(('Funções Transações'!N189&lt;'Indices PF'!$E$18), 'Indices PF'!$E$15,   IF(('Funções Transações'!N189&lt;'Indices PF'!$F$18), 'Indices PF'!$F$15, 'Indices PF'!$G$15)),    IF((O189&lt;='Indices PF'!$D$16),    IF(('Funções Transações'!N189&lt;'Indices PF'!$E$18), 'Indices PF'!$E$16,    IF(('Funções Transações'!N189&lt;'Indices PF'!$F$18), 'Indices PF'!$F$16, 'Indices PF'!$G$16)),     IF((O189&gt;='Indices PF'!$D$17),     IF(('Funções Transações'!N189&lt;'Indices PF'!$E$18), 'Indices PF'!$E$17,     IF(('Funções Transações'!N189&lt;'Indices PF'!$F$18), 'Indices PF'!$F$17, 'Indices PF'!$G$17))))),   IF(M189="EO", IF((O189&lt;='Indices PF'!$D$23),   IF(('Funções Transações'!N189&lt;'Indices PF'!$E$26), 'Indices PF'!$E$23,   IF(('Funções Transações'!N189&lt;'Indices PF'!$F$26), 'Indices PF'!$F$23, 'Indices PF'!$G$23)),    IF((O189&lt;='Indices PF'!$D$24),    IF(('Funções Transações'!N189&lt;'Indices PF'!$E$26), 'Indices PF'!$E$24,    IF(('Funções Transações'!N189&lt;'Indices PF'!$F$26), 'Indices PF'!$F$24, 'Indices PF'!$G$24)),     IF((O189&gt;='Indices PF'!$D$25),     IF(('Funções Transações'!N189&lt;'Indices PF'!$E$26), 'Indices PF'!$E$25,     IF(('Funções Transações'!N189&lt;'Indices PF'!$F$26), 'Indices PF'!$F$25, 'Indices PF'!$G$25)))))))))</f>
        <v/>
      </c>
      <c r="T189" s="228" t="str">
        <f aca="false">IF(OR(ISBLANK(N189),ISBLANK(O189)),"",  IF(M189="EI", IF((O189&lt;='Indices PF'!$D$7),   IF(('Funções Transações'!N189&lt;'Indices PF'!$E$10), N189*'Indices PF'!$J$7,   IF(('Funções Transações'!N189&lt;'Indices PF'!$F$10), N189*'Indices PF'!$K$7, N189*'Indices PF'!$L$7)),    IF((O189&lt;='Indices PF'!$D$8),    IF(('Funções Transações'!N189&lt;'Indices PF'!$E$10), N189*'Indices PF'!$J$8,    IF(('Funções Transações'!N189&lt;'Indices PF'!$F$10), N189*'Indices PF'!$K$8, N189*'Indices PF'!$L$8)),     IF((O189&gt;='Indices PF'!$D$9),     IF(('Funções Transações'!N189&lt;'Indices PF'!$E$10), N189*'Indices PF'!$J$9,     IF(('Funções Transações'!N189&lt;'Indices PF'!$F$10), N189*'Indices PF'!$K$9, N189*'Indices PF'!$L$9))))),   IF(M189="EQ", IF((O189&lt;='Indices PF'!$D$15),   IF(('Funções Transações'!N189&lt;'Indices PF'!$E$18), N189*'Indices PF'!$J$15,   IF(('Funções Transações'!N189&lt;'Indices PF'!$F$18), N189*'Indices PF'!$K$15, N189*'Indices PF'!$L$15)),    IF((O189&lt;='Indices PF'!$D$16),    IF(('Funções Transações'!N189&lt;'Indices PF'!$E$18), N189*'Indices PF'!$J$16,    IF(('Funções Transações'!N189&lt;'Indices PF'!$F$18), N189*'Indices PF'!$K$16, N189*'Indices PF'!$L$16)),     IF((O189&gt;='Indices PF'!$D$17),     IF(('Funções Transações'!N189&lt;'Indices PF'!$E$18), N189*'Indices PF'!$J$17,     IF(('Funções Transações'!N189&lt;'Indices PF'!$F$18), N189*'Indices PF'!$K$17, N189*'Indices PF'!$L$17))))),   IF(M189="EO", IF((O189&lt;='Indices PF'!$D$23),   IF(('Funções Transações'!N189&lt;'Indices PF'!$E$26), N189*'Indices PF'!$J$23,   IF(('Funções Transações'!N189&lt;'Indices PF'!$F$26), N189*'Indices PF'!$K$23, N189*'Indices PF'!$L$23)),    IF((O189&lt;='Indices PF'!$D$24),    IF(('Funções Transações'!N189&lt;'Indices PF'!$E$26), N189*'Indices PF'!$J$24,    IF(('Funções Transações'!N189&lt;'Indices PF'!$F$26), N189*'Indices PF'!$K$24, N189*'Indices PF'!$L$24)),     IF((O189&gt;='Indices PF'!$D$25),     IF(('Funções Transações'!N189&lt;'Indices PF'!$E$26), N189*'Indices PF'!$J$25,     IF(('Funções Transações'!N189&lt;'Indices PF'!$F$26), N189*'Indices PF'!$K$25, N189*'Indices PF'!$L$25)))))))))</f>
        <v/>
      </c>
      <c r="U189" s="229" t="str">
        <f aca="false">IF(OR(ISBLANK(P189),ISBLANK(Q189)),"",  IF((Q189&lt;='Indices PF'!$D$47),   IF(('Funções Transações'!P189&lt;'Indices PF'!$E$50), P189*'Indices PF'!$J$47,   IF(('Funções Transações'!P189&lt;'Indices PF'!$F$50), P189*'Indices PF'!$K$47, P189*'Indices PF'!$L$47)),    IF((Q189&lt;='Indices PF'!$D$48),    IF(('Funções Transações'!P189&lt;'Indices PF'!$E$50), P189*'Indices PF'!$J$48,    IF(('Funções Transações'!P189&lt;'Indices PF'!$F$50), P189*'Indices PF'!$K$48, P189*'Indices PF'!$L$48)),     IF((Q189&gt;='Indices PF'!$D$49),     IF(('Funções Transações'!P189&lt;'Indices PF'!$E$50), P189*'Indices PF'!$J$49,     IF(('Funções Transações'!P189&lt;'Indices PF'!$F$50), P189*'Indices PF'!$K$49, P189*'Indices PF'!$L$49))))))</f>
        <v/>
      </c>
      <c r="V189" s="131"/>
      <c r="W189" s="131"/>
      <c r="X189" s="131"/>
      <c r="Y189" s="121"/>
      <c r="Z189" s="121"/>
      <c r="AA189" s="122"/>
      <c r="AB189" s="255" t="str">
        <f aca="false">IF(ISBLANK(AA189),"",IF(Z189="YES",(AA189*(SUM(T189:U189))/100),""))</f>
        <v/>
      </c>
      <c r="AC189" s="126"/>
      <c r="AD189" s="154"/>
      <c r="AE189" s="126"/>
      <c r="AF189" s="126"/>
      <c r="AG189" s="126"/>
    </row>
    <row r="190" customFormat="false" ht="24.3" hidden="false" customHeight="true" outlineLevel="0" collapsed="false">
      <c r="A190" s="87"/>
      <c r="B190" s="111"/>
      <c r="C190" s="178"/>
      <c r="D190" s="131"/>
      <c r="E190" s="122"/>
      <c r="F190" s="252"/>
      <c r="G190" s="131"/>
      <c r="H190" s="122"/>
      <c r="I190" s="150" t="str">
        <f aca="false">IF(AND(ISTEXT(K190),ISTEXT(L190)),"",SUM(K190:L190)*'Indices PF'!$E$54)</f>
        <v/>
      </c>
      <c r="J190" s="227" t="str">
        <f aca="false">IF(OR(ISBLANK(E190),ISBLANK(F190)),"",  IF(D190="EI", IF((F190&lt;='Indices PF'!$D$7),   IF(('Funções Transações'!E190&lt;'Indices PF'!$E$10), 'Indices PF'!$E$7,   IF(('Funções Transações'!E190&lt;'Indices PF'!$F$10), 'Indices PF'!$F$7, 'Indices PF'!$G$7)),    IF((F190&lt;='Indices PF'!$D$8),    IF(('Funções Transações'!E190&lt;'Indices PF'!$E$10), 'Indices PF'!$E$8,    IF(('Funções Transações'!E190&lt;'Indices PF'!$F$10), 'Indices PF'!$F$8, 'Indices PF'!$G$8)),     IF((F190&gt;='Indices PF'!$D$9),     IF(('Funções Transações'!E190&lt;'Indices PF'!$E$10), 'Indices PF'!$E$9,     IF(('Funções Transações'!E190&lt;'Indices PF'!$F$10), 'Indices PF'!$F$9, 'Indices PF'!$G$9))))),   IF(D190="EQ", IF((F190&lt;='Indices PF'!$D$15),   IF(('Funções Transações'!E190&lt;'Indices PF'!$E$18), 'Indices PF'!$E$15,   IF(('Funções Transações'!E190&lt;'Indices PF'!$F$18), 'Indices PF'!$F$15, 'Indices PF'!$G$15)),    IF((F190&lt;='Indices PF'!$D$16),    IF(('Funções Transações'!E190&lt;'Indices PF'!$E$18), 'Indices PF'!$E$16,    IF(('Funções Transações'!E190&lt;'Indices PF'!$F$18), 'Indices PF'!$F$16, 'Indices PF'!$G$16)),     IF((F190&gt;='Indices PF'!$D$17),     IF(('Funções Transações'!E190&lt;'Indices PF'!$E$18), 'Indices PF'!$E$16,     IF(('Funções Transações'!E190&lt;'Indices PF'!$F$18), 'Indices PF'!$F$16, 'Indices PF'!$G$16))))),   IF(D190="EO", IF((F190&lt;='Indices PF'!$D$23),   IF(('Funções Transações'!E190&lt;'Indices PF'!$E$26), 'Indices PF'!$E$23,   IF(('Funções Transações'!E190&lt;'Indices PF'!$F$26), 'Indices PF'!$F$23, 'Indices PF'!$G$23)),    IF((F190&lt;='Indices PF'!$D$24),    IF(('Funções Transações'!E190&lt;'Indices PF'!$E$26), 'Indices PF'!$E$24,    IF(('Funções Transações'!E190&lt;'Indices PF'!$F$26), 'Indices PF'!$F$24, 'Indices PF'!$G$24)),     IF((F190&gt;='Indices PF'!$D$25),     IF(('Funções Transações'!E190&lt;'Indices PF'!$E$26), 'Indices PF'!$E$25,     IF(('Funções Transações'!E190&lt;'Indices PF'!$F$26), 'Indices PF'!$F$25, 'Indices PF'!$G$25)))))))))</f>
        <v/>
      </c>
      <c r="K190" s="120" t="str">
        <f aca="false">IF(OR(ISBLANK(E190),ISBLANK(F190)),"",  IF(D190="EI", IF((F190&lt;='Indices PF'!$D$7),   IF(('Funções Transações'!E190&lt;'Indices PF'!$E$10), E190*'Indices PF'!$J$7,   IF(('Funções Transações'!E190&lt;'Indices PF'!$F$10), E190*'Indices PF'!$K$7, E190*'Indices PF'!$L$7)),    IF((F190&lt;='Indices PF'!$D$8),    IF(('Funções Transações'!E190&lt;'Indices PF'!$E$10), E190*'Indices PF'!$J$8,    IF(('Funções Transações'!E190&lt;'Indices PF'!$F$10), E190*'Indices PF'!$K$8, E190*'Indices PF'!$L$8)),     IF((F190&gt;='Indices PF'!$D$9),     IF(('Funções Transações'!E190&lt;'Indices PF'!$E$10), E190*'Indices PF'!$J$9,     IF(('Funções Transações'!E190&lt;'Indices PF'!$F$10), E190*'Indices PF'!$K$9, E190*'Indices PF'!$L$9))))),   IF(D190="EQ", IF((F190&lt;='Indices PF'!$D$15),   IF(('Funções Transações'!E190&lt;'Indices PF'!$E$18), E190*'Indices PF'!$J$15,   IF(('Funções Transações'!E190&lt;'Indices PF'!$F$18), E190*'Indices PF'!$K$15, E190*'Indices PF'!$L$15)),    IF((F190&lt;='Indices PF'!$D$16),    IF(('Funções Transações'!E190&lt;'Indices PF'!$E$18), E190*'Indices PF'!$J$16,    IF(('Funções Transações'!E190&lt;'Indices PF'!$F$18), E190*'Indices PF'!$K$16, E190*'Indices PF'!$L$16)),     IF((F190&gt;='Indices PF'!$D$17),     IF(('Funções Transações'!E190&lt;'Indices PF'!$E$18), E190*'Indices PF'!$J$16,     IF(('Funções Transações'!E190&lt;'Indices PF'!$F$18), E190*'Indices PF'!$K$16, E190*'Indices PF'!$L$16))))),   IF(D190="EO", IF((F190&lt;='Indices PF'!$D$23),   IF(('Funções Transações'!E190&lt;'Indices PF'!$E$26), E190*'Indices PF'!$J$23,   IF(('Funções Transações'!E190&lt;'Indices PF'!$F$26), E190*'Indices PF'!$K$23, E190*'Indices PF'!$L$23)),    IF((F190&lt;='Indices PF'!$D$24),    IF(('Funções Transações'!E190&lt;'Indices PF'!$E$26), E190*'Indices PF'!$J$24,    IF(('Funções Transações'!E190&lt;'Indices PF'!$F$26), E190*'Indices PF'!$K$24, E190*'Indices PF'!$L$24)),     IF((F190&gt;='Indices PF'!$D$25),     IF(('Funções Transações'!E190&lt;'Indices PF'!$E$26), E190*'Indices PF'!$J$25,     IF(('Funções Transações'!E190&lt;'Indices PF'!$F$26), E190*'Indices PF'!$K$25, E190*'Indices PF'!$L$25)))))))))</f>
        <v/>
      </c>
      <c r="L190" s="253" t="str">
        <f aca="false">IF(OR(ISBLANK(G190),ISBLANK(H190)),"",  IF((H190&lt;='Indices PF'!$D$47),   IF(('Funções Transações'!G190&lt;'Indices PF'!$E$50), G190*'Indices PF'!$J$47,   IF(('Funções Transações'!G190&lt;'Indices PF'!$F$50), G190*'Indices PF'!$K$47, G190*'Indices PF'!$L$47)),    IF((H190&lt;='Indices PF'!$D$48),    IF(('Funções Transações'!G190&lt;'Indices PF'!$E$50), G190*'Indices PF'!$J$48,    IF(('Funções Transações'!G190&lt;'Indices PF'!$F$50), G190*'Indices PF'!$K$48, G190*'Indices PF'!$L$48)),     IF((H190&gt;='Indices PF'!$D$49),     IF(('Funções Transações'!G190&lt;'Indices PF'!$E$50), G190*'Indices PF'!$J$49,     IF(('Funções Transações'!G190&lt;'Indices PF'!$F$50), G190*'Indices PF'!$K$49, G190*'Indices PF'!$L$49))))))</f>
        <v/>
      </c>
      <c r="M190" s="131"/>
      <c r="N190" s="122"/>
      <c r="O190" s="131"/>
      <c r="P190" s="121"/>
      <c r="Q190" s="122"/>
      <c r="R190" s="150" t="str">
        <f aca="false">IF(AND(ISTEXT(T190),ISTEXT(U190)),"",SUM(T190:U190)*'Indices PF'!$E$54)</f>
        <v/>
      </c>
      <c r="S190" s="227" t="str">
        <f aca="false">IF(OR(ISBLANK(N190),ISBLANK(O190)),"",  IF(M190="EI", IF((O190&lt;='Indices PF'!$D$7),   IF(('Funções Transações'!N190&lt;'Indices PF'!$E$10), 'Indices PF'!$E$7,   IF(('Funções Transações'!N190&lt;'Indices PF'!$F$10), 'Indices PF'!$F$7, 'Indices PF'!$G$7)),    IF((O190&lt;='Indices PF'!$D$8),    IF(('Funções Transações'!N190&lt;'Indices PF'!$E$10), 'Indices PF'!$E$8,    IF(('Funções Transações'!N190&lt;'Indices PF'!$F$10), 'Indices PF'!$F$8, 'Indices PF'!$G$8)),     IF((O190&gt;='Indices PF'!$D$9),     IF(('Funções Transações'!N190&lt;'Indices PF'!$E$10), 'Indices PF'!$E$9,     IF(('Funções Transações'!N190&lt;'Indices PF'!$F$10), 'Indices PF'!$F$9, 'Indices PF'!$G$9))))),   IF(M190="EQ", IF((O190&lt;='Indices PF'!$D$15),   IF(('Funções Transações'!N190&lt;'Indices PF'!$E$18), 'Indices PF'!$E$15,   IF(('Funções Transações'!N190&lt;'Indices PF'!$F$18), 'Indices PF'!$F$15, 'Indices PF'!$G$15)),    IF((O190&lt;='Indices PF'!$D$16),    IF(('Funções Transações'!N190&lt;'Indices PF'!$E$18), 'Indices PF'!$E$16,    IF(('Funções Transações'!N190&lt;'Indices PF'!$F$18), 'Indices PF'!$F$16, 'Indices PF'!$G$16)),     IF((O190&gt;='Indices PF'!$D$17),     IF(('Funções Transações'!N190&lt;'Indices PF'!$E$18), 'Indices PF'!$E$17,     IF(('Funções Transações'!N190&lt;'Indices PF'!$F$18), 'Indices PF'!$F$17, 'Indices PF'!$G$17))))),   IF(M190="EO", IF((O190&lt;='Indices PF'!$D$23),   IF(('Funções Transações'!N190&lt;'Indices PF'!$E$26), 'Indices PF'!$E$23,   IF(('Funções Transações'!N190&lt;'Indices PF'!$F$26), 'Indices PF'!$F$23, 'Indices PF'!$G$23)),    IF((O190&lt;='Indices PF'!$D$24),    IF(('Funções Transações'!N190&lt;'Indices PF'!$E$26), 'Indices PF'!$E$24,    IF(('Funções Transações'!N190&lt;'Indices PF'!$F$26), 'Indices PF'!$F$24, 'Indices PF'!$G$24)),     IF((O190&gt;='Indices PF'!$D$25),     IF(('Funções Transações'!N190&lt;'Indices PF'!$E$26), 'Indices PF'!$E$25,     IF(('Funções Transações'!N190&lt;'Indices PF'!$F$26), 'Indices PF'!$F$25, 'Indices PF'!$G$25)))))))))</f>
        <v/>
      </c>
      <c r="T190" s="228" t="str">
        <f aca="false">IF(OR(ISBLANK(N190),ISBLANK(O190)),"",  IF(M190="EI", IF((O190&lt;='Indices PF'!$D$7),   IF(('Funções Transações'!N190&lt;'Indices PF'!$E$10), N190*'Indices PF'!$J$7,   IF(('Funções Transações'!N190&lt;'Indices PF'!$F$10), N190*'Indices PF'!$K$7, N190*'Indices PF'!$L$7)),    IF((O190&lt;='Indices PF'!$D$8),    IF(('Funções Transações'!N190&lt;'Indices PF'!$E$10), N190*'Indices PF'!$J$8,    IF(('Funções Transações'!N190&lt;'Indices PF'!$F$10), N190*'Indices PF'!$K$8, N190*'Indices PF'!$L$8)),     IF((O190&gt;='Indices PF'!$D$9),     IF(('Funções Transações'!N190&lt;'Indices PF'!$E$10), N190*'Indices PF'!$J$9,     IF(('Funções Transações'!N190&lt;'Indices PF'!$F$10), N190*'Indices PF'!$K$9, N190*'Indices PF'!$L$9))))),   IF(M190="EQ", IF((O190&lt;='Indices PF'!$D$15),   IF(('Funções Transações'!N190&lt;'Indices PF'!$E$18), N190*'Indices PF'!$J$15,   IF(('Funções Transações'!N190&lt;'Indices PF'!$F$18), N190*'Indices PF'!$K$15, N190*'Indices PF'!$L$15)),    IF((O190&lt;='Indices PF'!$D$16),    IF(('Funções Transações'!N190&lt;'Indices PF'!$E$18), N190*'Indices PF'!$J$16,    IF(('Funções Transações'!N190&lt;'Indices PF'!$F$18), N190*'Indices PF'!$K$16, N190*'Indices PF'!$L$16)),     IF((O190&gt;='Indices PF'!$D$17),     IF(('Funções Transações'!N190&lt;'Indices PF'!$E$18), N190*'Indices PF'!$J$17,     IF(('Funções Transações'!N190&lt;'Indices PF'!$F$18), N190*'Indices PF'!$K$17, N190*'Indices PF'!$L$17))))),   IF(M190="EO", IF((O190&lt;='Indices PF'!$D$23),   IF(('Funções Transações'!N190&lt;'Indices PF'!$E$26), N190*'Indices PF'!$J$23,   IF(('Funções Transações'!N190&lt;'Indices PF'!$F$26), N190*'Indices PF'!$K$23, N190*'Indices PF'!$L$23)),    IF((O190&lt;='Indices PF'!$D$24),    IF(('Funções Transações'!N190&lt;'Indices PF'!$E$26), N190*'Indices PF'!$J$24,    IF(('Funções Transações'!N190&lt;'Indices PF'!$F$26), N190*'Indices PF'!$K$24, N190*'Indices PF'!$L$24)),     IF((O190&gt;='Indices PF'!$D$25),     IF(('Funções Transações'!N190&lt;'Indices PF'!$E$26), N190*'Indices PF'!$J$25,     IF(('Funções Transações'!N190&lt;'Indices PF'!$F$26), N190*'Indices PF'!$K$25, N190*'Indices PF'!$L$25)))))))))</f>
        <v/>
      </c>
      <c r="U190" s="229" t="str">
        <f aca="false">IF(OR(ISBLANK(P190),ISBLANK(Q190)),"",  IF((Q190&lt;='Indices PF'!$D$47),   IF(('Funções Transações'!P190&lt;'Indices PF'!$E$50), P190*'Indices PF'!$J$47,   IF(('Funções Transações'!P190&lt;'Indices PF'!$F$50), P190*'Indices PF'!$K$47, P190*'Indices PF'!$L$47)),    IF((Q190&lt;='Indices PF'!$D$48),    IF(('Funções Transações'!P190&lt;'Indices PF'!$E$50), P190*'Indices PF'!$J$48,    IF(('Funções Transações'!P190&lt;'Indices PF'!$F$50), P190*'Indices PF'!$K$48, P190*'Indices PF'!$L$48)),     IF((Q190&gt;='Indices PF'!$D$49),     IF(('Funções Transações'!P190&lt;'Indices PF'!$E$50), P190*'Indices PF'!$J$49,     IF(('Funções Transações'!P190&lt;'Indices PF'!$F$50), P190*'Indices PF'!$K$49, P190*'Indices PF'!$L$49))))))</f>
        <v/>
      </c>
      <c r="V190" s="131"/>
      <c r="W190" s="131"/>
      <c r="X190" s="131"/>
      <c r="Y190" s="121"/>
      <c r="Z190" s="121"/>
      <c r="AA190" s="122"/>
      <c r="AB190" s="255" t="str">
        <f aca="false">IF(ISBLANK(AA190),"",IF(Z190="YES",(AA190*(SUM(T190:U190))/100),""))</f>
        <v/>
      </c>
      <c r="AC190" s="126"/>
      <c r="AD190" s="154"/>
      <c r="AE190" s="126"/>
      <c r="AF190" s="126"/>
      <c r="AG190" s="126"/>
    </row>
    <row r="191" customFormat="false" ht="24.3" hidden="false" customHeight="true" outlineLevel="0" collapsed="false">
      <c r="A191" s="87"/>
      <c r="B191" s="111"/>
      <c r="C191" s="178"/>
      <c r="D191" s="131"/>
      <c r="E191" s="122"/>
      <c r="F191" s="252"/>
      <c r="G191" s="131"/>
      <c r="H191" s="122"/>
      <c r="I191" s="150" t="str">
        <f aca="false">IF(AND(ISTEXT(K191),ISTEXT(L191)),"",SUM(K191:L191)*'Indices PF'!$E$54)</f>
        <v/>
      </c>
      <c r="J191" s="227" t="str">
        <f aca="false">IF(OR(ISBLANK(E191),ISBLANK(F191)),"",  IF(D191="EI", IF((F191&lt;='Indices PF'!$D$7),   IF(('Funções Transações'!E191&lt;'Indices PF'!$E$10), 'Indices PF'!$E$7,   IF(('Funções Transações'!E191&lt;'Indices PF'!$F$10), 'Indices PF'!$F$7, 'Indices PF'!$G$7)),    IF((F191&lt;='Indices PF'!$D$8),    IF(('Funções Transações'!E191&lt;'Indices PF'!$E$10), 'Indices PF'!$E$8,    IF(('Funções Transações'!E191&lt;'Indices PF'!$F$10), 'Indices PF'!$F$8, 'Indices PF'!$G$8)),     IF((F191&gt;='Indices PF'!$D$9),     IF(('Funções Transações'!E191&lt;'Indices PF'!$E$10), 'Indices PF'!$E$9,     IF(('Funções Transações'!E191&lt;'Indices PF'!$F$10), 'Indices PF'!$F$9, 'Indices PF'!$G$9))))),   IF(D191="EQ", IF((F191&lt;='Indices PF'!$D$15),   IF(('Funções Transações'!E191&lt;'Indices PF'!$E$18), 'Indices PF'!$E$15,   IF(('Funções Transações'!E191&lt;'Indices PF'!$F$18), 'Indices PF'!$F$15, 'Indices PF'!$G$15)),    IF((F191&lt;='Indices PF'!$D$16),    IF(('Funções Transações'!E191&lt;'Indices PF'!$E$18), 'Indices PF'!$E$16,    IF(('Funções Transações'!E191&lt;'Indices PF'!$F$18), 'Indices PF'!$F$16, 'Indices PF'!$G$16)),     IF((F191&gt;='Indices PF'!$D$17),     IF(('Funções Transações'!E191&lt;'Indices PF'!$E$18), 'Indices PF'!$E$16,     IF(('Funções Transações'!E191&lt;'Indices PF'!$F$18), 'Indices PF'!$F$16, 'Indices PF'!$G$16))))),   IF(D191="EO", IF((F191&lt;='Indices PF'!$D$23),   IF(('Funções Transações'!E191&lt;'Indices PF'!$E$26), 'Indices PF'!$E$23,   IF(('Funções Transações'!E191&lt;'Indices PF'!$F$26), 'Indices PF'!$F$23, 'Indices PF'!$G$23)),    IF((F191&lt;='Indices PF'!$D$24),    IF(('Funções Transações'!E191&lt;'Indices PF'!$E$26), 'Indices PF'!$E$24,    IF(('Funções Transações'!E191&lt;'Indices PF'!$F$26), 'Indices PF'!$F$24, 'Indices PF'!$G$24)),     IF((F191&gt;='Indices PF'!$D$25),     IF(('Funções Transações'!E191&lt;'Indices PF'!$E$26), 'Indices PF'!$E$25,     IF(('Funções Transações'!E191&lt;'Indices PF'!$F$26), 'Indices PF'!$F$25, 'Indices PF'!$G$25)))))))))</f>
        <v/>
      </c>
      <c r="K191" s="120" t="str">
        <f aca="false">IF(OR(ISBLANK(E191),ISBLANK(F191)),"",  IF(D191="EI", IF((F191&lt;='Indices PF'!$D$7),   IF(('Funções Transações'!E191&lt;'Indices PF'!$E$10), E191*'Indices PF'!$J$7,   IF(('Funções Transações'!E191&lt;'Indices PF'!$F$10), E191*'Indices PF'!$K$7, E191*'Indices PF'!$L$7)),    IF((F191&lt;='Indices PF'!$D$8),    IF(('Funções Transações'!E191&lt;'Indices PF'!$E$10), E191*'Indices PF'!$J$8,    IF(('Funções Transações'!E191&lt;'Indices PF'!$F$10), E191*'Indices PF'!$K$8, E191*'Indices PF'!$L$8)),     IF((F191&gt;='Indices PF'!$D$9),     IF(('Funções Transações'!E191&lt;'Indices PF'!$E$10), E191*'Indices PF'!$J$9,     IF(('Funções Transações'!E191&lt;'Indices PF'!$F$10), E191*'Indices PF'!$K$9, E191*'Indices PF'!$L$9))))),   IF(D191="EQ", IF((F191&lt;='Indices PF'!$D$15),   IF(('Funções Transações'!E191&lt;'Indices PF'!$E$18), E191*'Indices PF'!$J$15,   IF(('Funções Transações'!E191&lt;'Indices PF'!$F$18), E191*'Indices PF'!$K$15, E191*'Indices PF'!$L$15)),    IF((F191&lt;='Indices PF'!$D$16),    IF(('Funções Transações'!E191&lt;'Indices PF'!$E$18), E191*'Indices PF'!$J$16,    IF(('Funções Transações'!E191&lt;'Indices PF'!$F$18), E191*'Indices PF'!$K$16, E191*'Indices PF'!$L$16)),     IF((F191&gt;='Indices PF'!$D$17),     IF(('Funções Transações'!E191&lt;'Indices PF'!$E$18), E191*'Indices PF'!$J$16,     IF(('Funções Transações'!E191&lt;'Indices PF'!$F$18), E191*'Indices PF'!$K$16, E191*'Indices PF'!$L$16))))),   IF(D191="EO", IF((F191&lt;='Indices PF'!$D$23),   IF(('Funções Transações'!E191&lt;'Indices PF'!$E$26), E191*'Indices PF'!$J$23,   IF(('Funções Transações'!E191&lt;'Indices PF'!$F$26), E191*'Indices PF'!$K$23, E191*'Indices PF'!$L$23)),    IF((F191&lt;='Indices PF'!$D$24),    IF(('Funções Transações'!E191&lt;'Indices PF'!$E$26), E191*'Indices PF'!$J$24,    IF(('Funções Transações'!E191&lt;'Indices PF'!$F$26), E191*'Indices PF'!$K$24, E191*'Indices PF'!$L$24)),     IF((F191&gt;='Indices PF'!$D$25),     IF(('Funções Transações'!E191&lt;'Indices PF'!$E$26), E191*'Indices PF'!$J$25,     IF(('Funções Transações'!E191&lt;'Indices PF'!$F$26), E191*'Indices PF'!$K$25, E191*'Indices PF'!$L$25)))))))))</f>
        <v/>
      </c>
      <c r="L191" s="253" t="str">
        <f aca="false">IF(OR(ISBLANK(G191),ISBLANK(H191)),"",  IF((H191&lt;='Indices PF'!$D$47),   IF(('Funções Transações'!G191&lt;'Indices PF'!$E$50), G191*'Indices PF'!$J$47,   IF(('Funções Transações'!G191&lt;'Indices PF'!$F$50), G191*'Indices PF'!$K$47, G191*'Indices PF'!$L$47)),    IF((H191&lt;='Indices PF'!$D$48),    IF(('Funções Transações'!G191&lt;'Indices PF'!$E$50), G191*'Indices PF'!$J$48,    IF(('Funções Transações'!G191&lt;'Indices PF'!$F$50), G191*'Indices PF'!$K$48, G191*'Indices PF'!$L$48)),     IF((H191&gt;='Indices PF'!$D$49),     IF(('Funções Transações'!G191&lt;'Indices PF'!$E$50), G191*'Indices PF'!$J$49,     IF(('Funções Transações'!G191&lt;'Indices PF'!$F$50), G191*'Indices PF'!$K$49, G191*'Indices PF'!$L$49))))))</f>
        <v/>
      </c>
      <c r="M191" s="131"/>
      <c r="N191" s="122"/>
      <c r="O191" s="131"/>
      <c r="P191" s="121"/>
      <c r="Q191" s="122"/>
      <c r="R191" s="150" t="str">
        <f aca="false">IF(AND(ISTEXT(T191),ISTEXT(U191)),"",SUM(T191:U191)*'Indices PF'!$E$54)</f>
        <v/>
      </c>
      <c r="S191" s="227" t="str">
        <f aca="false">IF(OR(ISBLANK(N191),ISBLANK(O191)),"",  IF(M191="EI", IF((O191&lt;='Indices PF'!$D$7),   IF(('Funções Transações'!N191&lt;'Indices PF'!$E$10), 'Indices PF'!$E$7,   IF(('Funções Transações'!N191&lt;'Indices PF'!$F$10), 'Indices PF'!$F$7, 'Indices PF'!$G$7)),    IF((O191&lt;='Indices PF'!$D$8),    IF(('Funções Transações'!N191&lt;'Indices PF'!$E$10), 'Indices PF'!$E$8,    IF(('Funções Transações'!N191&lt;'Indices PF'!$F$10), 'Indices PF'!$F$8, 'Indices PF'!$G$8)),     IF((O191&gt;='Indices PF'!$D$9),     IF(('Funções Transações'!N191&lt;'Indices PF'!$E$10), 'Indices PF'!$E$9,     IF(('Funções Transações'!N191&lt;'Indices PF'!$F$10), 'Indices PF'!$F$9, 'Indices PF'!$G$9))))),   IF(M191="EQ", IF((O191&lt;='Indices PF'!$D$15),   IF(('Funções Transações'!N191&lt;'Indices PF'!$E$18), 'Indices PF'!$E$15,   IF(('Funções Transações'!N191&lt;'Indices PF'!$F$18), 'Indices PF'!$F$15, 'Indices PF'!$G$15)),    IF((O191&lt;='Indices PF'!$D$16),    IF(('Funções Transações'!N191&lt;'Indices PF'!$E$18), 'Indices PF'!$E$16,    IF(('Funções Transações'!N191&lt;'Indices PF'!$F$18), 'Indices PF'!$F$16, 'Indices PF'!$G$16)),     IF((O191&gt;='Indices PF'!$D$17),     IF(('Funções Transações'!N191&lt;'Indices PF'!$E$18), 'Indices PF'!$E$17,     IF(('Funções Transações'!N191&lt;'Indices PF'!$F$18), 'Indices PF'!$F$17, 'Indices PF'!$G$17))))),   IF(M191="EO", IF((O191&lt;='Indices PF'!$D$23),   IF(('Funções Transações'!N191&lt;'Indices PF'!$E$26), 'Indices PF'!$E$23,   IF(('Funções Transações'!N191&lt;'Indices PF'!$F$26), 'Indices PF'!$F$23, 'Indices PF'!$G$23)),    IF((O191&lt;='Indices PF'!$D$24),    IF(('Funções Transações'!N191&lt;'Indices PF'!$E$26), 'Indices PF'!$E$24,    IF(('Funções Transações'!N191&lt;'Indices PF'!$F$26), 'Indices PF'!$F$24, 'Indices PF'!$G$24)),     IF((O191&gt;='Indices PF'!$D$25),     IF(('Funções Transações'!N191&lt;'Indices PF'!$E$26), 'Indices PF'!$E$25,     IF(('Funções Transações'!N191&lt;'Indices PF'!$F$26), 'Indices PF'!$F$25, 'Indices PF'!$G$25)))))))))</f>
        <v/>
      </c>
      <c r="T191" s="228" t="str">
        <f aca="false">IF(OR(ISBLANK(N191),ISBLANK(O191)),"",  IF(M191="EI", IF((O191&lt;='Indices PF'!$D$7),   IF(('Funções Transações'!N191&lt;'Indices PF'!$E$10), N191*'Indices PF'!$J$7,   IF(('Funções Transações'!N191&lt;'Indices PF'!$F$10), N191*'Indices PF'!$K$7, N191*'Indices PF'!$L$7)),    IF((O191&lt;='Indices PF'!$D$8),    IF(('Funções Transações'!N191&lt;'Indices PF'!$E$10), N191*'Indices PF'!$J$8,    IF(('Funções Transações'!N191&lt;'Indices PF'!$F$10), N191*'Indices PF'!$K$8, N191*'Indices PF'!$L$8)),     IF((O191&gt;='Indices PF'!$D$9),     IF(('Funções Transações'!N191&lt;'Indices PF'!$E$10), N191*'Indices PF'!$J$9,     IF(('Funções Transações'!N191&lt;'Indices PF'!$F$10), N191*'Indices PF'!$K$9, N191*'Indices PF'!$L$9))))),   IF(M191="EQ", IF((O191&lt;='Indices PF'!$D$15),   IF(('Funções Transações'!N191&lt;'Indices PF'!$E$18), N191*'Indices PF'!$J$15,   IF(('Funções Transações'!N191&lt;'Indices PF'!$F$18), N191*'Indices PF'!$K$15, N191*'Indices PF'!$L$15)),    IF((O191&lt;='Indices PF'!$D$16),    IF(('Funções Transações'!N191&lt;'Indices PF'!$E$18), N191*'Indices PF'!$J$16,    IF(('Funções Transações'!N191&lt;'Indices PF'!$F$18), N191*'Indices PF'!$K$16, N191*'Indices PF'!$L$16)),     IF((O191&gt;='Indices PF'!$D$17),     IF(('Funções Transações'!N191&lt;'Indices PF'!$E$18), N191*'Indices PF'!$J$17,     IF(('Funções Transações'!N191&lt;'Indices PF'!$F$18), N191*'Indices PF'!$K$17, N191*'Indices PF'!$L$17))))),   IF(M191="EO", IF((O191&lt;='Indices PF'!$D$23),   IF(('Funções Transações'!N191&lt;'Indices PF'!$E$26), N191*'Indices PF'!$J$23,   IF(('Funções Transações'!N191&lt;'Indices PF'!$F$26), N191*'Indices PF'!$K$23, N191*'Indices PF'!$L$23)),    IF((O191&lt;='Indices PF'!$D$24),    IF(('Funções Transações'!N191&lt;'Indices PF'!$E$26), N191*'Indices PF'!$J$24,    IF(('Funções Transações'!N191&lt;'Indices PF'!$F$26), N191*'Indices PF'!$K$24, N191*'Indices PF'!$L$24)),     IF((O191&gt;='Indices PF'!$D$25),     IF(('Funções Transações'!N191&lt;'Indices PF'!$E$26), N191*'Indices PF'!$J$25,     IF(('Funções Transações'!N191&lt;'Indices PF'!$F$26), N191*'Indices PF'!$K$25, N191*'Indices PF'!$L$25)))))))))</f>
        <v/>
      </c>
      <c r="U191" s="229" t="str">
        <f aca="false">IF(OR(ISBLANK(P191),ISBLANK(Q191)),"",  IF((Q191&lt;='Indices PF'!$D$47),   IF(('Funções Transações'!P191&lt;'Indices PF'!$E$50), P191*'Indices PF'!$J$47,   IF(('Funções Transações'!P191&lt;'Indices PF'!$F$50), P191*'Indices PF'!$K$47, P191*'Indices PF'!$L$47)),    IF((Q191&lt;='Indices PF'!$D$48),    IF(('Funções Transações'!P191&lt;'Indices PF'!$E$50), P191*'Indices PF'!$J$48,    IF(('Funções Transações'!P191&lt;'Indices PF'!$F$50), P191*'Indices PF'!$K$48, P191*'Indices PF'!$L$48)),     IF((Q191&gt;='Indices PF'!$D$49),     IF(('Funções Transações'!P191&lt;'Indices PF'!$E$50), P191*'Indices PF'!$J$49,     IF(('Funções Transações'!P191&lt;'Indices PF'!$F$50), P191*'Indices PF'!$K$49, P191*'Indices PF'!$L$49))))))</f>
        <v/>
      </c>
      <c r="V191" s="131"/>
      <c r="W191" s="131"/>
      <c r="X191" s="131"/>
      <c r="Y191" s="121"/>
      <c r="Z191" s="121"/>
      <c r="AA191" s="122"/>
      <c r="AB191" s="255" t="str">
        <f aca="false">IF(ISBLANK(AA191),"",IF(Z191="YES",(AA191*(SUM(T191:U191))/100),""))</f>
        <v/>
      </c>
      <c r="AC191" s="126"/>
      <c r="AD191" s="154"/>
      <c r="AE191" s="126"/>
      <c r="AF191" s="126"/>
      <c r="AG191" s="126"/>
    </row>
    <row r="192" customFormat="false" ht="24.3" hidden="false" customHeight="true" outlineLevel="0" collapsed="false">
      <c r="A192" s="87"/>
      <c r="B192" s="111"/>
      <c r="C192" s="178"/>
      <c r="D192" s="131"/>
      <c r="E192" s="122"/>
      <c r="F192" s="252"/>
      <c r="G192" s="131"/>
      <c r="H192" s="122"/>
      <c r="I192" s="150" t="str">
        <f aca="false">IF(AND(ISTEXT(K192),ISTEXT(L192)),"",SUM(K192:L192)*'Indices PF'!$E$54)</f>
        <v/>
      </c>
      <c r="J192" s="227" t="str">
        <f aca="false">IF(OR(ISBLANK(E192),ISBLANK(F192)),"",  IF(D192="EI", IF((F192&lt;='Indices PF'!$D$7),   IF(('Funções Transações'!E192&lt;'Indices PF'!$E$10), 'Indices PF'!$E$7,   IF(('Funções Transações'!E192&lt;'Indices PF'!$F$10), 'Indices PF'!$F$7, 'Indices PF'!$G$7)),    IF((F192&lt;='Indices PF'!$D$8),    IF(('Funções Transações'!E192&lt;'Indices PF'!$E$10), 'Indices PF'!$E$8,    IF(('Funções Transações'!E192&lt;'Indices PF'!$F$10), 'Indices PF'!$F$8, 'Indices PF'!$G$8)),     IF((F192&gt;='Indices PF'!$D$9),     IF(('Funções Transações'!E192&lt;'Indices PF'!$E$10), 'Indices PF'!$E$9,     IF(('Funções Transações'!E192&lt;'Indices PF'!$F$10), 'Indices PF'!$F$9, 'Indices PF'!$G$9))))),   IF(D192="EQ", IF((F192&lt;='Indices PF'!$D$15),   IF(('Funções Transações'!E192&lt;'Indices PF'!$E$18), 'Indices PF'!$E$15,   IF(('Funções Transações'!E192&lt;'Indices PF'!$F$18), 'Indices PF'!$F$15, 'Indices PF'!$G$15)),    IF((F192&lt;='Indices PF'!$D$16),    IF(('Funções Transações'!E192&lt;'Indices PF'!$E$18), 'Indices PF'!$E$16,    IF(('Funções Transações'!E192&lt;'Indices PF'!$F$18), 'Indices PF'!$F$16, 'Indices PF'!$G$16)),     IF((F192&gt;='Indices PF'!$D$17),     IF(('Funções Transações'!E192&lt;'Indices PF'!$E$18), 'Indices PF'!$E$16,     IF(('Funções Transações'!E192&lt;'Indices PF'!$F$18), 'Indices PF'!$F$16, 'Indices PF'!$G$16))))),   IF(D192="EO", IF((F192&lt;='Indices PF'!$D$23),   IF(('Funções Transações'!E192&lt;'Indices PF'!$E$26), 'Indices PF'!$E$23,   IF(('Funções Transações'!E192&lt;'Indices PF'!$F$26), 'Indices PF'!$F$23, 'Indices PF'!$G$23)),    IF((F192&lt;='Indices PF'!$D$24),    IF(('Funções Transações'!E192&lt;'Indices PF'!$E$26), 'Indices PF'!$E$24,    IF(('Funções Transações'!E192&lt;'Indices PF'!$F$26), 'Indices PF'!$F$24, 'Indices PF'!$G$24)),     IF((F192&gt;='Indices PF'!$D$25),     IF(('Funções Transações'!E192&lt;'Indices PF'!$E$26), 'Indices PF'!$E$25,     IF(('Funções Transações'!E192&lt;'Indices PF'!$F$26), 'Indices PF'!$F$25, 'Indices PF'!$G$25)))))))))</f>
        <v/>
      </c>
      <c r="K192" s="120" t="str">
        <f aca="false">IF(OR(ISBLANK(E192),ISBLANK(F192)),"",  IF(D192="EI", IF((F192&lt;='Indices PF'!$D$7),   IF(('Funções Transações'!E192&lt;'Indices PF'!$E$10), E192*'Indices PF'!$J$7,   IF(('Funções Transações'!E192&lt;'Indices PF'!$F$10), E192*'Indices PF'!$K$7, E192*'Indices PF'!$L$7)),    IF((F192&lt;='Indices PF'!$D$8),    IF(('Funções Transações'!E192&lt;'Indices PF'!$E$10), E192*'Indices PF'!$J$8,    IF(('Funções Transações'!E192&lt;'Indices PF'!$F$10), E192*'Indices PF'!$K$8, E192*'Indices PF'!$L$8)),     IF((F192&gt;='Indices PF'!$D$9),     IF(('Funções Transações'!E192&lt;'Indices PF'!$E$10), E192*'Indices PF'!$J$9,     IF(('Funções Transações'!E192&lt;'Indices PF'!$F$10), E192*'Indices PF'!$K$9, E192*'Indices PF'!$L$9))))),   IF(D192="EQ", IF((F192&lt;='Indices PF'!$D$15),   IF(('Funções Transações'!E192&lt;'Indices PF'!$E$18), E192*'Indices PF'!$J$15,   IF(('Funções Transações'!E192&lt;'Indices PF'!$F$18), E192*'Indices PF'!$K$15, E192*'Indices PF'!$L$15)),    IF((F192&lt;='Indices PF'!$D$16),    IF(('Funções Transações'!E192&lt;'Indices PF'!$E$18), E192*'Indices PF'!$J$16,    IF(('Funções Transações'!E192&lt;'Indices PF'!$F$18), E192*'Indices PF'!$K$16, E192*'Indices PF'!$L$16)),     IF((F192&gt;='Indices PF'!$D$17),     IF(('Funções Transações'!E192&lt;'Indices PF'!$E$18), E192*'Indices PF'!$J$16,     IF(('Funções Transações'!E192&lt;'Indices PF'!$F$18), E192*'Indices PF'!$K$16, E192*'Indices PF'!$L$16))))),   IF(D192="EO", IF((F192&lt;='Indices PF'!$D$23),   IF(('Funções Transações'!E192&lt;'Indices PF'!$E$26), E192*'Indices PF'!$J$23,   IF(('Funções Transações'!E192&lt;'Indices PF'!$F$26), E192*'Indices PF'!$K$23, E192*'Indices PF'!$L$23)),    IF((F192&lt;='Indices PF'!$D$24),    IF(('Funções Transações'!E192&lt;'Indices PF'!$E$26), E192*'Indices PF'!$J$24,    IF(('Funções Transações'!E192&lt;'Indices PF'!$F$26), E192*'Indices PF'!$K$24, E192*'Indices PF'!$L$24)),     IF((F192&gt;='Indices PF'!$D$25),     IF(('Funções Transações'!E192&lt;'Indices PF'!$E$26), E192*'Indices PF'!$J$25,     IF(('Funções Transações'!E192&lt;'Indices PF'!$F$26), E192*'Indices PF'!$K$25, E192*'Indices PF'!$L$25)))))))))</f>
        <v/>
      </c>
      <c r="L192" s="253" t="str">
        <f aca="false">IF(OR(ISBLANK(G192),ISBLANK(H192)),"",  IF((H192&lt;='Indices PF'!$D$47),   IF(('Funções Transações'!G192&lt;'Indices PF'!$E$50), G192*'Indices PF'!$J$47,   IF(('Funções Transações'!G192&lt;'Indices PF'!$F$50), G192*'Indices PF'!$K$47, G192*'Indices PF'!$L$47)),    IF((H192&lt;='Indices PF'!$D$48),    IF(('Funções Transações'!G192&lt;'Indices PF'!$E$50), G192*'Indices PF'!$J$48,    IF(('Funções Transações'!G192&lt;'Indices PF'!$F$50), G192*'Indices PF'!$K$48, G192*'Indices PF'!$L$48)),     IF((H192&gt;='Indices PF'!$D$49),     IF(('Funções Transações'!G192&lt;'Indices PF'!$E$50), G192*'Indices PF'!$J$49,     IF(('Funções Transações'!G192&lt;'Indices PF'!$F$50), G192*'Indices PF'!$K$49, G192*'Indices PF'!$L$49))))))</f>
        <v/>
      </c>
      <c r="M192" s="131"/>
      <c r="N192" s="122"/>
      <c r="O192" s="131"/>
      <c r="P192" s="121"/>
      <c r="Q192" s="122"/>
      <c r="R192" s="150" t="str">
        <f aca="false">IF(AND(ISTEXT(T192),ISTEXT(U192)),"",SUM(T192:U192)*'Indices PF'!$E$54)</f>
        <v/>
      </c>
      <c r="S192" s="227" t="str">
        <f aca="false">IF(OR(ISBLANK(N192),ISBLANK(O192)),"",  IF(M192="EI", IF((O192&lt;='Indices PF'!$D$7),   IF(('Funções Transações'!N192&lt;'Indices PF'!$E$10), 'Indices PF'!$E$7,   IF(('Funções Transações'!N192&lt;'Indices PF'!$F$10), 'Indices PF'!$F$7, 'Indices PF'!$G$7)),    IF((O192&lt;='Indices PF'!$D$8),    IF(('Funções Transações'!N192&lt;'Indices PF'!$E$10), 'Indices PF'!$E$8,    IF(('Funções Transações'!N192&lt;'Indices PF'!$F$10), 'Indices PF'!$F$8, 'Indices PF'!$G$8)),     IF((O192&gt;='Indices PF'!$D$9),     IF(('Funções Transações'!N192&lt;'Indices PF'!$E$10), 'Indices PF'!$E$9,     IF(('Funções Transações'!N192&lt;'Indices PF'!$F$10), 'Indices PF'!$F$9, 'Indices PF'!$G$9))))),   IF(M192="EQ", IF((O192&lt;='Indices PF'!$D$15),   IF(('Funções Transações'!N192&lt;'Indices PF'!$E$18), 'Indices PF'!$E$15,   IF(('Funções Transações'!N192&lt;'Indices PF'!$F$18), 'Indices PF'!$F$15, 'Indices PF'!$G$15)),    IF((O192&lt;='Indices PF'!$D$16),    IF(('Funções Transações'!N192&lt;'Indices PF'!$E$18), 'Indices PF'!$E$16,    IF(('Funções Transações'!N192&lt;'Indices PF'!$F$18), 'Indices PF'!$F$16, 'Indices PF'!$G$16)),     IF((O192&gt;='Indices PF'!$D$17),     IF(('Funções Transações'!N192&lt;'Indices PF'!$E$18), 'Indices PF'!$E$17,     IF(('Funções Transações'!N192&lt;'Indices PF'!$F$18), 'Indices PF'!$F$17, 'Indices PF'!$G$17))))),   IF(M192="EO", IF((O192&lt;='Indices PF'!$D$23),   IF(('Funções Transações'!N192&lt;'Indices PF'!$E$26), 'Indices PF'!$E$23,   IF(('Funções Transações'!N192&lt;'Indices PF'!$F$26), 'Indices PF'!$F$23, 'Indices PF'!$G$23)),    IF((O192&lt;='Indices PF'!$D$24),    IF(('Funções Transações'!N192&lt;'Indices PF'!$E$26), 'Indices PF'!$E$24,    IF(('Funções Transações'!N192&lt;'Indices PF'!$F$26), 'Indices PF'!$F$24, 'Indices PF'!$G$24)),     IF((O192&gt;='Indices PF'!$D$25),     IF(('Funções Transações'!N192&lt;'Indices PF'!$E$26), 'Indices PF'!$E$25,     IF(('Funções Transações'!N192&lt;'Indices PF'!$F$26), 'Indices PF'!$F$25, 'Indices PF'!$G$25)))))))))</f>
        <v/>
      </c>
      <c r="T192" s="228" t="str">
        <f aca="false">IF(OR(ISBLANK(N192),ISBLANK(O192)),"",  IF(M192="EI", IF((O192&lt;='Indices PF'!$D$7),   IF(('Funções Transações'!N192&lt;'Indices PF'!$E$10), N192*'Indices PF'!$J$7,   IF(('Funções Transações'!N192&lt;'Indices PF'!$F$10), N192*'Indices PF'!$K$7, N192*'Indices PF'!$L$7)),    IF((O192&lt;='Indices PF'!$D$8),    IF(('Funções Transações'!N192&lt;'Indices PF'!$E$10), N192*'Indices PF'!$J$8,    IF(('Funções Transações'!N192&lt;'Indices PF'!$F$10), N192*'Indices PF'!$K$8, N192*'Indices PF'!$L$8)),     IF((O192&gt;='Indices PF'!$D$9),     IF(('Funções Transações'!N192&lt;'Indices PF'!$E$10), N192*'Indices PF'!$J$9,     IF(('Funções Transações'!N192&lt;'Indices PF'!$F$10), N192*'Indices PF'!$K$9, N192*'Indices PF'!$L$9))))),   IF(M192="EQ", IF((O192&lt;='Indices PF'!$D$15),   IF(('Funções Transações'!N192&lt;'Indices PF'!$E$18), N192*'Indices PF'!$J$15,   IF(('Funções Transações'!N192&lt;'Indices PF'!$F$18), N192*'Indices PF'!$K$15, N192*'Indices PF'!$L$15)),    IF((O192&lt;='Indices PF'!$D$16),    IF(('Funções Transações'!N192&lt;'Indices PF'!$E$18), N192*'Indices PF'!$J$16,    IF(('Funções Transações'!N192&lt;'Indices PF'!$F$18), N192*'Indices PF'!$K$16, N192*'Indices PF'!$L$16)),     IF((O192&gt;='Indices PF'!$D$17),     IF(('Funções Transações'!N192&lt;'Indices PF'!$E$18), N192*'Indices PF'!$J$17,     IF(('Funções Transações'!N192&lt;'Indices PF'!$F$18), N192*'Indices PF'!$K$17, N192*'Indices PF'!$L$17))))),   IF(M192="EO", IF((O192&lt;='Indices PF'!$D$23),   IF(('Funções Transações'!N192&lt;'Indices PF'!$E$26), N192*'Indices PF'!$J$23,   IF(('Funções Transações'!N192&lt;'Indices PF'!$F$26), N192*'Indices PF'!$K$23, N192*'Indices PF'!$L$23)),    IF((O192&lt;='Indices PF'!$D$24),    IF(('Funções Transações'!N192&lt;'Indices PF'!$E$26), N192*'Indices PF'!$J$24,    IF(('Funções Transações'!N192&lt;'Indices PF'!$F$26), N192*'Indices PF'!$K$24, N192*'Indices PF'!$L$24)),     IF((O192&gt;='Indices PF'!$D$25),     IF(('Funções Transações'!N192&lt;'Indices PF'!$E$26), N192*'Indices PF'!$J$25,     IF(('Funções Transações'!N192&lt;'Indices PF'!$F$26), N192*'Indices PF'!$K$25, N192*'Indices PF'!$L$25)))))))))</f>
        <v/>
      </c>
      <c r="U192" s="229" t="str">
        <f aca="false">IF(OR(ISBLANK(P192),ISBLANK(Q192)),"",  IF((Q192&lt;='Indices PF'!$D$47),   IF(('Funções Transações'!P192&lt;'Indices PF'!$E$50), P192*'Indices PF'!$J$47,   IF(('Funções Transações'!P192&lt;'Indices PF'!$F$50), P192*'Indices PF'!$K$47, P192*'Indices PF'!$L$47)),    IF((Q192&lt;='Indices PF'!$D$48),    IF(('Funções Transações'!P192&lt;'Indices PF'!$E$50), P192*'Indices PF'!$J$48,    IF(('Funções Transações'!P192&lt;'Indices PF'!$F$50), P192*'Indices PF'!$K$48, P192*'Indices PF'!$L$48)),     IF((Q192&gt;='Indices PF'!$D$49),     IF(('Funções Transações'!P192&lt;'Indices PF'!$E$50), P192*'Indices PF'!$J$49,     IF(('Funções Transações'!P192&lt;'Indices PF'!$F$50), P192*'Indices PF'!$K$49, P192*'Indices PF'!$L$49))))))</f>
        <v/>
      </c>
      <c r="V192" s="131"/>
      <c r="W192" s="131"/>
      <c r="X192" s="131"/>
      <c r="Y192" s="121"/>
      <c r="Z192" s="121"/>
      <c r="AA192" s="122"/>
      <c r="AB192" s="255" t="str">
        <f aca="false">IF(ISBLANK(AA192),"",IF(Z192="YES",(AA192*(SUM(T192:U192))/100),""))</f>
        <v/>
      </c>
      <c r="AC192" s="126"/>
      <c r="AD192" s="154"/>
      <c r="AE192" s="126"/>
      <c r="AF192" s="126"/>
      <c r="AG192" s="126"/>
    </row>
    <row r="193" customFormat="false" ht="24.3" hidden="false" customHeight="true" outlineLevel="0" collapsed="false">
      <c r="A193" s="87"/>
      <c r="B193" s="111"/>
      <c r="C193" s="178"/>
      <c r="D193" s="131"/>
      <c r="E193" s="122"/>
      <c r="F193" s="252"/>
      <c r="G193" s="131"/>
      <c r="H193" s="122"/>
      <c r="I193" s="150" t="str">
        <f aca="false">IF(AND(ISTEXT(K193),ISTEXT(L193)),"",SUM(K193:L193)*'Indices PF'!$E$54)</f>
        <v/>
      </c>
      <c r="J193" s="227" t="str">
        <f aca="false">IF(OR(ISBLANK(E193),ISBLANK(F193)),"",  IF(D193="EI", IF((F193&lt;='Indices PF'!$D$7),   IF(('Funções Transações'!E193&lt;'Indices PF'!$E$10), 'Indices PF'!$E$7,   IF(('Funções Transações'!E193&lt;'Indices PF'!$F$10), 'Indices PF'!$F$7, 'Indices PF'!$G$7)),    IF((F193&lt;='Indices PF'!$D$8),    IF(('Funções Transações'!E193&lt;'Indices PF'!$E$10), 'Indices PF'!$E$8,    IF(('Funções Transações'!E193&lt;'Indices PF'!$F$10), 'Indices PF'!$F$8, 'Indices PF'!$G$8)),     IF((F193&gt;='Indices PF'!$D$9),     IF(('Funções Transações'!E193&lt;'Indices PF'!$E$10), 'Indices PF'!$E$9,     IF(('Funções Transações'!E193&lt;'Indices PF'!$F$10), 'Indices PF'!$F$9, 'Indices PF'!$G$9))))),   IF(D193="EQ", IF((F193&lt;='Indices PF'!$D$15),   IF(('Funções Transações'!E193&lt;'Indices PF'!$E$18), 'Indices PF'!$E$15,   IF(('Funções Transações'!E193&lt;'Indices PF'!$F$18), 'Indices PF'!$F$15, 'Indices PF'!$G$15)),    IF((F193&lt;='Indices PF'!$D$16),    IF(('Funções Transações'!E193&lt;'Indices PF'!$E$18), 'Indices PF'!$E$16,    IF(('Funções Transações'!E193&lt;'Indices PF'!$F$18), 'Indices PF'!$F$16, 'Indices PF'!$G$16)),     IF((F193&gt;='Indices PF'!$D$17),     IF(('Funções Transações'!E193&lt;'Indices PF'!$E$18), 'Indices PF'!$E$16,     IF(('Funções Transações'!E193&lt;'Indices PF'!$F$18), 'Indices PF'!$F$16, 'Indices PF'!$G$16))))),   IF(D193="EO", IF((F193&lt;='Indices PF'!$D$23),   IF(('Funções Transações'!E193&lt;'Indices PF'!$E$26), 'Indices PF'!$E$23,   IF(('Funções Transações'!E193&lt;'Indices PF'!$F$26), 'Indices PF'!$F$23, 'Indices PF'!$G$23)),    IF((F193&lt;='Indices PF'!$D$24),    IF(('Funções Transações'!E193&lt;'Indices PF'!$E$26), 'Indices PF'!$E$24,    IF(('Funções Transações'!E193&lt;'Indices PF'!$F$26), 'Indices PF'!$F$24, 'Indices PF'!$G$24)),     IF((F193&gt;='Indices PF'!$D$25),     IF(('Funções Transações'!E193&lt;'Indices PF'!$E$26), 'Indices PF'!$E$25,     IF(('Funções Transações'!E193&lt;'Indices PF'!$F$26), 'Indices PF'!$F$25, 'Indices PF'!$G$25)))))))))</f>
        <v/>
      </c>
      <c r="K193" s="120" t="str">
        <f aca="false">IF(OR(ISBLANK(E193),ISBLANK(F193)),"",  IF(D193="EI", IF((F193&lt;='Indices PF'!$D$7),   IF(('Funções Transações'!E193&lt;'Indices PF'!$E$10), E193*'Indices PF'!$J$7,   IF(('Funções Transações'!E193&lt;'Indices PF'!$F$10), E193*'Indices PF'!$K$7, E193*'Indices PF'!$L$7)),    IF((F193&lt;='Indices PF'!$D$8),    IF(('Funções Transações'!E193&lt;'Indices PF'!$E$10), E193*'Indices PF'!$J$8,    IF(('Funções Transações'!E193&lt;'Indices PF'!$F$10), E193*'Indices PF'!$K$8, E193*'Indices PF'!$L$8)),     IF((F193&gt;='Indices PF'!$D$9),     IF(('Funções Transações'!E193&lt;'Indices PF'!$E$10), E193*'Indices PF'!$J$9,     IF(('Funções Transações'!E193&lt;'Indices PF'!$F$10), E193*'Indices PF'!$K$9, E193*'Indices PF'!$L$9))))),   IF(D193="EQ", IF((F193&lt;='Indices PF'!$D$15),   IF(('Funções Transações'!E193&lt;'Indices PF'!$E$18), E193*'Indices PF'!$J$15,   IF(('Funções Transações'!E193&lt;'Indices PF'!$F$18), E193*'Indices PF'!$K$15, E193*'Indices PF'!$L$15)),    IF((F193&lt;='Indices PF'!$D$16),    IF(('Funções Transações'!E193&lt;'Indices PF'!$E$18), E193*'Indices PF'!$J$16,    IF(('Funções Transações'!E193&lt;'Indices PF'!$F$18), E193*'Indices PF'!$K$16, E193*'Indices PF'!$L$16)),     IF((F193&gt;='Indices PF'!$D$17),     IF(('Funções Transações'!E193&lt;'Indices PF'!$E$18), E193*'Indices PF'!$J$16,     IF(('Funções Transações'!E193&lt;'Indices PF'!$F$18), E193*'Indices PF'!$K$16, E193*'Indices PF'!$L$16))))),   IF(D193="EO", IF((F193&lt;='Indices PF'!$D$23),   IF(('Funções Transações'!E193&lt;'Indices PF'!$E$26), E193*'Indices PF'!$J$23,   IF(('Funções Transações'!E193&lt;'Indices PF'!$F$26), E193*'Indices PF'!$K$23, E193*'Indices PF'!$L$23)),    IF((F193&lt;='Indices PF'!$D$24),    IF(('Funções Transações'!E193&lt;'Indices PF'!$E$26), E193*'Indices PF'!$J$24,    IF(('Funções Transações'!E193&lt;'Indices PF'!$F$26), E193*'Indices PF'!$K$24, E193*'Indices PF'!$L$24)),     IF((F193&gt;='Indices PF'!$D$25),     IF(('Funções Transações'!E193&lt;'Indices PF'!$E$26), E193*'Indices PF'!$J$25,     IF(('Funções Transações'!E193&lt;'Indices PF'!$F$26), E193*'Indices PF'!$K$25, E193*'Indices PF'!$L$25)))))))))</f>
        <v/>
      </c>
      <c r="L193" s="253" t="str">
        <f aca="false">IF(OR(ISBLANK(G193),ISBLANK(H193)),"",  IF((H193&lt;='Indices PF'!$D$47),   IF(('Funções Transações'!G193&lt;'Indices PF'!$E$50), G193*'Indices PF'!$J$47,   IF(('Funções Transações'!G193&lt;'Indices PF'!$F$50), G193*'Indices PF'!$K$47, G193*'Indices PF'!$L$47)),    IF((H193&lt;='Indices PF'!$D$48),    IF(('Funções Transações'!G193&lt;'Indices PF'!$E$50), G193*'Indices PF'!$J$48,    IF(('Funções Transações'!G193&lt;'Indices PF'!$F$50), G193*'Indices PF'!$K$48, G193*'Indices PF'!$L$48)),     IF((H193&gt;='Indices PF'!$D$49),     IF(('Funções Transações'!G193&lt;'Indices PF'!$E$50), G193*'Indices PF'!$J$49,     IF(('Funções Transações'!G193&lt;'Indices PF'!$F$50), G193*'Indices PF'!$K$49, G193*'Indices PF'!$L$49))))))</f>
        <v/>
      </c>
      <c r="M193" s="131"/>
      <c r="N193" s="122"/>
      <c r="O193" s="131"/>
      <c r="P193" s="121"/>
      <c r="Q193" s="122"/>
      <c r="R193" s="150" t="str">
        <f aca="false">IF(AND(ISTEXT(T193),ISTEXT(U193)),"",SUM(T193:U193)*'Indices PF'!$E$54)</f>
        <v/>
      </c>
      <c r="S193" s="227" t="str">
        <f aca="false">IF(OR(ISBLANK(N193),ISBLANK(O193)),"",  IF(M193="EI", IF((O193&lt;='Indices PF'!$D$7),   IF(('Funções Transações'!N193&lt;'Indices PF'!$E$10), 'Indices PF'!$E$7,   IF(('Funções Transações'!N193&lt;'Indices PF'!$F$10), 'Indices PF'!$F$7, 'Indices PF'!$G$7)),    IF((O193&lt;='Indices PF'!$D$8),    IF(('Funções Transações'!N193&lt;'Indices PF'!$E$10), 'Indices PF'!$E$8,    IF(('Funções Transações'!N193&lt;'Indices PF'!$F$10), 'Indices PF'!$F$8, 'Indices PF'!$G$8)),     IF((O193&gt;='Indices PF'!$D$9),     IF(('Funções Transações'!N193&lt;'Indices PF'!$E$10), 'Indices PF'!$E$9,     IF(('Funções Transações'!N193&lt;'Indices PF'!$F$10), 'Indices PF'!$F$9, 'Indices PF'!$G$9))))),   IF(M193="EQ", IF((O193&lt;='Indices PF'!$D$15),   IF(('Funções Transações'!N193&lt;'Indices PF'!$E$18), 'Indices PF'!$E$15,   IF(('Funções Transações'!N193&lt;'Indices PF'!$F$18), 'Indices PF'!$F$15, 'Indices PF'!$G$15)),    IF((O193&lt;='Indices PF'!$D$16),    IF(('Funções Transações'!N193&lt;'Indices PF'!$E$18), 'Indices PF'!$E$16,    IF(('Funções Transações'!N193&lt;'Indices PF'!$F$18), 'Indices PF'!$F$16, 'Indices PF'!$G$16)),     IF((O193&gt;='Indices PF'!$D$17),     IF(('Funções Transações'!N193&lt;'Indices PF'!$E$18), 'Indices PF'!$E$17,     IF(('Funções Transações'!N193&lt;'Indices PF'!$F$18), 'Indices PF'!$F$17, 'Indices PF'!$G$17))))),   IF(M193="EO", IF((O193&lt;='Indices PF'!$D$23),   IF(('Funções Transações'!N193&lt;'Indices PF'!$E$26), 'Indices PF'!$E$23,   IF(('Funções Transações'!N193&lt;'Indices PF'!$F$26), 'Indices PF'!$F$23, 'Indices PF'!$G$23)),    IF((O193&lt;='Indices PF'!$D$24),    IF(('Funções Transações'!N193&lt;'Indices PF'!$E$26), 'Indices PF'!$E$24,    IF(('Funções Transações'!N193&lt;'Indices PF'!$F$26), 'Indices PF'!$F$24, 'Indices PF'!$G$24)),     IF((O193&gt;='Indices PF'!$D$25),     IF(('Funções Transações'!N193&lt;'Indices PF'!$E$26), 'Indices PF'!$E$25,     IF(('Funções Transações'!N193&lt;'Indices PF'!$F$26), 'Indices PF'!$F$25, 'Indices PF'!$G$25)))))))))</f>
        <v/>
      </c>
      <c r="T193" s="228" t="str">
        <f aca="false">IF(OR(ISBLANK(N193),ISBLANK(O193)),"",  IF(M193="EI", IF((O193&lt;='Indices PF'!$D$7),   IF(('Funções Transações'!N193&lt;'Indices PF'!$E$10), N193*'Indices PF'!$J$7,   IF(('Funções Transações'!N193&lt;'Indices PF'!$F$10), N193*'Indices PF'!$K$7, N193*'Indices PF'!$L$7)),    IF((O193&lt;='Indices PF'!$D$8),    IF(('Funções Transações'!N193&lt;'Indices PF'!$E$10), N193*'Indices PF'!$J$8,    IF(('Funções Transações'!N193&lt;'Indices PF'!$F$10), N193*'Indices PF'!$K$8, N193*'Indices PF'!$L$8)),     IF((O193&gt;='Indices PF'!$D$9),     IF(('Funções Transações'!N193&lt;'Indices PF'!$E$10), N193*'Indices PF'!$J$9,     IF(('Funções Transações'!N193&lt;'Indices PF'!$F$10), N193*'Indices PF'!$K$9, N193*'Indices PF'!$L$9))))),   IF(M193="EQ", IF((O193&lt;='Indices PF'!$D$15),   IF(('Funções Transações'!N193&lt;'Indices PF'!$E$18), N193*'Indices PF'!$J$15,   IF(('Funções Transações'!N193&lt;'Indices PF'!$F$18), N193*'Indices PF'!$K$15, N193*'Indices PF'!$L$15)),    IF((O193&lt;='Indices PF'!$D$16),    IF(('Funções Transações'!N193&lt;'Indices PF'!$E$18), N193*'Indices PF'!$J$16,    IF(('Funções Transações'!N193&lt;'Indices PF'!$F$18), N193*'Indices PF'!$K$16, N193*'Indices PF'!$L$16)),     IF((O193&gt;='Indices PF'!$D$17),     IF(('Funções Transações'!N193&lt;'Indices PF'!$E$18), N193*'Indices PF'!$J$17,     IF(('Funções Transações'!N193&lt;'Indices PF'!$F$18), N193*'Indices PF'!$K$17, N193*'Indices PF'!$L$17))))),   IF(M193="EO", IF((O193&lt;='Indices PF'!$D$23),   IF(('Funções Transações'!N193&lt;'Indices PF'!$E$26), N193*'Indices PF'!$J$23,   IF(('Funções Transações'!N193&lt;'Indices PF'!$F$26), N193*'Indices PF'!$K$23, N193*'Indices PF'!$L$23)),    IF((O193&lt;='Indices PF'!$D$24),    IF(('Funções Transações'!N193&lt;'Indices PF'!$E$26), N193*'Indices PF'!$J$24,    IF(('Funções Transações'!N193&lt;'Indices PF'!$F$26), N193*'Indices PF'!$K$24, N193*'Indices PF'!$L$24)),     IF((O193&gt;='Indices PF'!$D$25),     IF(('Funções Transações'!N193&lt;'Indices PF'!$E$26), N193*'Indices PF'!$J$25,     IF(('Funções Transações'!N193&lt;'Indices PF'!$F$26), N193*'Indices PF'!$K$25, N193*'Indices PF'!$L$25)))))))))</f>
        <v/>
      </c>
      <c r="U193" s="229" t="str">
        <f aca="false">IF(OR(ISBLANK(P193),ISBLANK(Q193)),"",  IF((Q193&lt;='Indices PF'!$D$47),   IF(('Funções Transações'!P193&lt;'Indices PF'!$E$50), P193*'Indices PF'!$J$47,   IF(('Funções Transações'!P193&lt;'Indices PF'!$F$50), P193*'Indices PF'!$K$47, P193*'Indices PF'!$L$47)),    IF((Q193&lt;='Indices PF'!$D$48),    IF(('Funções Transações'!P193&lt;'Indices PF'!$E$50), P193*'Indices PF'!$J$48,    IF(('Funções Transações'!P193&lt;'Indices PF'!$F$50), P193*'Indices PF'!$K$48, P193*'Indices PF'!$L$48)),     IF((Q193&gt;='Indices PF'!$D$49),     IF(('Funções Transações'!P193&lt;'Indices PF'!$E$50), P193*'Indices PF'!$J$49,     IF(('Funções Transações'!P193&lt;'Indices PF'!$F$50), P193*'Indices PF'!$K$49, P193*'Indices PF'!$L$49))))))</f>
        <v/>
      </c>
      <c r="V193" s="131"/>
      <c r="W193" s="131"/>
      <c r="X193" s="131"/>
      <c r="Y193" s="121"/>
      <c r="Z193" s="121"/>
      <c r="AA193" s="122"/>
      <c r="AB193" s="255" t="str">
        <f aca="false">IF(ISBLANK(AA193),"",IF(Z193="YES",(AA193*(SUM(T193:U193))/100),""))</f>
        <v/>
      </c>
      <c r="AC193" s="126"/>
      <c r="AD193" s="154"/>
      <c r="AE193" s="126"/>
      <c r="AF193" s="126"/>
      <c r="AG193" s="126"/>
    </row>
    <row r="194" customFormat="false" ht="24.3" hidden="false" customHeight="true" outlineLevel="0" collapsed="false">
      <c r="A194" s="87"/>
      <c r="B194" s="111"/>
      <c r="C194" s="178"/>
      <c r="D194" s="131"/>
      <c r="E194" s="122"/>
      <c r="F194" s="252"/>
      <c r="G194" s="131"/>
      <c r="H194" s="122"/>
      <c r="I194" s="150" t="str">
        <f aca="false">IF(AND(ISTEXT(K194),ISTEXT(L194)),"",SUM(K194:L194)*'Indices PF'!$E$54)</f>
        <v/>
      </c>
      <c r="J194" s="227" t="str">
        <f aca="false">IF(OR(ISBLANK(E194),ISBLANK(F194)),"",  IF(D194="EI", IF((F194&lt;='Indices PF'!$D$7),   IF(('Funções Transações'!E194&lt;'Indices PF'!$E$10), 'Indices PF'!$E$7,   IF(('Funções Transações'!E194&lt;'Indices PF'!$F$10), 'Indices PF'!$F$7, 'Indices PF'!$G$7)),    IF((F194&lt;='Indices PF'!$D$8),    IF(('Funções Transações'!E194&lt;'Indices PF'!$E$10), 'Indices PF'!$E$8,    IF(('Funções Transações'!E194&lt;'Indices PF'!$F$10), 'Indices PF'!$F$8, 'Indices PF'!$G$8)),     IF((F194&gt;='Indices PF'!$D$9),     IF(('Funções Transações'!E194&lt;'Indices PF'!$E$10), 'Indices PF'!$E$9,     IF(('Funções Transações'!E194&lt;'Indices PF'!$F$10), 'Indices PF'!$F$9, 'Indices PF'!$G$9))))),   IF(D194="EQ", IF((F194&lt;='Indices PF'!$D$15),   IF(('Funções Transações'!E194&lt;'Indices PF'!$E$18), 'Indices PF'!$E$15,   IF(('Funções Transações'!E194&lt;'Indices PF'!$F$18), 'Indices PF'!$F$15, 'Indices PF'!$G$15)),    IF((F194&lt;='Indices PF'!$D$16),    IF(('Funções Transações'!E194&lt;'Indices PF'!$E$18), 'Indices PF'!$E$16,    IF(('Funções Transações'!E194&lt;'Indices PF'!$F$18), 'Indices PF'!$F$16, 'Indices PF'!$G$16)),     IF((F194&gt;='Indices PF'!$D$17),     IF(('Funções Transações'!E194&lt;'Indices PF'!$E$18), 'Indices PF'!$E$16,     IF(('Funções Transações'!E194&lt;'Indices PF'!$F$18), 'Indices PF'!$F$16, 'Indices PF'!$G$16))))),   IF(D194="EO", IF((F194&lt;='Indices PF'!$D$23),   IF(('Funções Transações'!E194&lt;'Indices PF'!$E$26), 'Indices PF'!$E$23,   IF(('Funções Transações'!E194&lt;'Indices PF'!$F$26), 'Indices PF'!$F$23, 'Indices PF'!$G$23)),    IF((F194&lt;='Indices PF'!$D$24),    IF(('Funções Transações'!E194&lt;'Indices PF'!$E$26), 'Indices PF'!$E$24,    IF(('Funções Transações'!E194&lt;'Indices PF'!$F$26), 'Indices PF'!$F$24, 'Indices PF'!$G$24)),     IF((F194&gt;='Indices PF'!$D$25),     IF(('Funções Transações'!E194&lt;'Indices PF'!$E$26), 'Indices PF'!$E$25,     IF(('Funções Transações'!E194&lt;'Indices PF'!$F$26), 'Indices PF'!$F$25, 'Indices PF'!$G$25)))))))))</f>
        <v/>
      </c>
      <c r="K194" s="120" t="str">
        <f aca="false">IF(OR(ISBLANK(E194),ISBLANK(F194)),"",  IF(D194="EI", IF((F194&lt;='Indices PF'!$D$7),   IF(('Funções Transações'!E194&lt;'Indices PF'!$E$10), E194*'Indices PF'!$J$7,   IF(('Funções Transações'!E194&lt;'Indices PF'!$F$10), E194*'Indices PF'!$K$7, E194*'Indices PF'!$L$7)),    IF((F194&lt;='Indices PF'!$D$8),    IF(('Funções Transações'!E194&lt;'Indices PF'!$E$10), E194*'Indices PF'!$J$8,    IF(('Funções Transações'!E194&lt;'Indices PF'!$F$10), E194*'Indices PF'!$K$8, E194*'Indices PF'!$L$8)),     IF((F194&gt;='Indices PF'!$D$9),     IF(('Funções Transações'!E194&lt;'Indices PF'!$E$10), E194*'Indices PF'!$J$9,     IF(('Funções Transações'!E194&lt;'Indices PF'!$F$10), E194*'Indices PF'!$K$9, E194*'Indices PF'!$L$9))))),   IF(D194="EQ", IF((F194&lt;='Indices PF'!$D$15),   IF(('Funções Transações'!E194&lt;'Indices PF'!$E$18), E194*'Indices PF'!$J$15,   IF(('Funções Transações'!E194&lt;'Indices PF'!$F$18), E194*'Indices PF'!$K$15, E194*'Indices PF'!$L$15)),    IF((F194&lt;='Indices PF'!$D$16),    IF(('Funções Transações'!E194&lt;'Indices PF'!$E$18), E194*'Indices PF'!$J$16,    IF(('Funções Transações'!E194&lt;'Indices PF'!$F$18), E194*'Indices PF'!$K$16, E194*'Indices PF'!$L$16)),     IF((F194&gt;='Indices PF'!$D$17),     IF(('Funções Transações'!E194&lt;'Indices PF'!$E$18), E194*'Indices PF'!$J$16,     IF(('Funções Transações'!E194&lt;'Indices PF'!$F$18), E194*'Indices PF'!$K$16, E194*'Indices PF'!$L$16))))),   IF(D194="EO", IF((F194&lt;='Indices PF'!$D$23),   IF(('Funções Transações'!E194&lt;'Indices PF'!$E$26), E194*'Indices PF'!$J$23,   IF(('Funções Transações'!E194&lt;'Indices PF'!$F$26), E194*'Indices PF'!$K$23, E194*'Indices PF'!$L$23)),    IF((F194&lt;='Indices PF'!$D$24),    IF(('Funções Transações'!E194&lt;'Indices PF'!$E$26), E194*'Indices PF'!$J$24,    IF(('Funções Transações'!E194&lt;'Indices PF'!$F$26), E194*'Indices PF'!$K$24, E194*'Indices PF'!$L$24)),     IF((F194&gt;='Indices PF'!$D$25),     IF(('Funções Transações'!E194&lt;'Indices PF'!$E$26), E194*'Indices PF'!$J$25,     IF(('Funções Transações'!E194&lt;'Indices PF'!$F$26), E194*'Indices PF'!$K$25, E194*'Indices PF'!$L$25)))))))))</f>
        <v/>
      </c>
      <c r="L194" s="253" t="str">
        <f aca="false">IF(OR(ISBLANK(G194),ISBLANK(H194)),"",  IF((H194&lt;='Indices PF'!$D$47),   IF(('Funções Transações'!G194&lt;'Indices PF'!$E$50), G194*'Indices PF'!$J$47,   IF(('Funções Transações'!G194&lt;'Indices PF'!$F$50), G194*'Indices PF'!$K$47, G194*'Indices PF'!$L$47)),    IF((H194&lt;='Indices PF'!$D$48),    IF(('Funções Transações'!G194&lt;'Indices PF'!$E$50), G194*'Indices PF'!$J$48,    IF(('Funções Transações'!G194&lt;'Indices PF'!$F$50), G194*'Indices PF'!$K$48, G194*'Indices PF'!$L$48)),     IF((H194&gt;='Indices PF'!$D$49),     IF(('Funções Transações'!G194&lt;'Indices PF'!$E$50), G194*'Indices PF'!$J$49,     IF(('Funções Transações'!G194&lt;'Indices PF'!$F$50), G194*'Indices PF'!$K$49, G194*'Indices PF'!$L$49))))))</f>
        <v/>
      </c>
      <c r="M194" s="131"/>
      <c r="N194" s="122"/>
      <c r="O194" s="131"/>
      <c r="P194" s="121"/>
      <c r="Q194" s="122"/>
      <c r="R194" s="150" t="str">
        <f aca="false">IF(AND(ISTEXT(T194),ISTEXT(U194)),"",SUM(T194:U194)*'Indices PF'!$E$54)</f>
        <v/>
      </c>
      <c r="S194" s="227" t="str">
        <f aca="false">IF(OR(ISBLANK(N194),ISBLANK(O194)),"",  IF(M194="EI", IF((O194&lt;='Indices PF'!$D$7),   IF(('Funções Transações'!N194&lt;'Indices PF'!$E$10), 'Indices PF'!$E$7,   IF(('Funções Transações'!N194&lt;'Indices PF'!$F$10), 'Indices PF'!$F$7, 'Indices PF'!$G$7)),    IF((O194&lt;='Indices PF'!$D$8),    IF(('Funções Transações'!N194&lt;'Indices PF'!$E$10), 'Indices PF'!$E$8,    IF(('Funções Transações'!N194&lt;'Indices PF'!$F$10), 'Indices PF'!$F$8, 'Indices PF'!$G$8)),     IF((O194&gt;='Indices PF'!$D$9),     IF(('Funções Transações'!N194&lt;'Indices PF'!$E$10), 'Indices PF'!$E$9,     IF(('Funções Transações'!N194&lt;'Indices PF'!$F$10), 'Indices PF'!$F$9, 'Indices PF'!$G$9))))),   IF(M194="EQ", IF((O194&lt;='Indices PF'!$D$15),   IF(('Funções Transações'!N194&lt;'Indices PF'!$E$18), 'Indices PF'!$E$15,   IF(('Funções Transações'!N194&lt;'Indices PF'!$F$18), 'Indices PF'!$F$15, 'Indices PF'!$G$15)),    IF((O194&lt;='Indices PF'!$D$16),    IF(('Funções Transações'!N194&lt;'Indices PF'!$E$18), 'Indices PF'!$E$16,    IF(('Funções Transações'!N194&lt;'Indices PF'!$F$18), 'Indices PF'!$F$16, 'Indices PF'!$G$16)),     IF((O194&gt;='Indices PF'!$D$17),     IF(('Funções Transações'!N194&lt;'Indices PF'!$E$18), 'Indices PF'!$E$17,     IF(('Funções Transações'!N194&lt;'Indices PF'!$F$18), 'Indices PF'!$F$17, 'Indices PF'!$G$17))))),   IF(M194="EO", IF((O194&lt;='Indices PF'!$D$23),   IF(('Funções Transações'!N194&lt;'Indices PF'!$E$26), 'Indices PF'!$E$23,   IF(('Funções Transações'!N194&lt;'Indices PF'!$F$26), 'Indices PF'!$F$23, 'Indices PF'!$G$23)),    IF((O194&lt;='Indices PF'!$D$24),    IF(('Funções Transações'!N194&lt;'Indices PF'!$E$26), 'Indices PF'!$E$24,    IF(('Funções Transações'!N194&lt;'Indices PF'!$F$26), 'Indices PF'!$F$24, 'Indices PF'!$G$24)),     IF((O194&gt;='Indices PF'!$D$25),     IF(('Funções Transações'!N194&lt;'Indices PF'!$E$26), 'Indices PF'!$E$25,     IF(('Funções Transações'!N194&lt;'Indices PF'!$F$26), 'Indices PF'!$F$25, 'Indices PF'!$G$25)))))))))</f>
        <v/>
      </c>
      <c r="T194" s="228" t="str">
        <f aca="false">IF(OR(ISBLANK(N194),ISBLANK(O194)),"",  IF(M194="EI", IF((O194&lt;='Indices PF'!$D$7),   IF(('Funções Transações'!N194&lt;'Indices PF'!$E$10), N194*'Indices PF'!$J$7,   IF(('Funções Transações'!N194&lt;'Indices PF'!$F$10), N194*'Indices PF'!$K$7, N194*'Indices PF'!$L$7)),    IF((O194&lt;='Indices PF'!$D$8),    IF(('Funções Transações'!N194&lt;'Indices PF'!$E$10), N194*'Indices PF'!$J$8,    IF(('Funções Transações'!N194&lt;'Indices PF'!$F$10), N194*'Indices PF'!$K$8, N194*'Indices PF'!$L$8)),     IF((O194&gt;='Indices PF'!$D$9),     IF(('Funções Transações'!N194&lt;'Indices PF'!$E$10), N194*'Indices PF'!$J$9,     IF(('Funções Transações'!N194&lt;'Indices PF'!$F$10), N194*'Indices PF'!$K$9, N194*'Indices PF'!$L$9))))),   IF(M194="EQ", IF((O194&lt;='Indices PF'!$D$15),   IF(('Funções Transações'!N194&lt;'Indices PF'!$E$18), N194*'Indices PF'!$J$15,   IF(('Funções Transações'!N194&lt;'Indices PF'!$F$18), N194*'Indices PF'!$K$15, N194*'Indices PF'!$L$15)),    IF((O194&lt;='Indices PF'!$D$16),    IF(('Funções Transações'!N194&lt;'Indices PF'!$E$18), N194*'Indices PF'!$J$16,    IF(('Funções Transações'!N194&lt;'Indices PF'!$F$18), N194*'Indices PF'!$K$16, N194*'Indices PF'!$L$16)),     IF((O194&gt;='Indices PF'!$D$17),     IF(('Funções Transações'!N194&lt;'Indices PF'!$E$18), N194*'Indices PF'!$J$17,     IF(('Funções Transações'!N194&lt;'Indices PF'!$F$18), N194*'Indices PF'!$K$17, N194*'Indices PF'!$L$17))))),   IF(M194="EO", IF((O194&lt;='Indices PF'!$D$23),   IF(('Funções Transações'!N194&lt;'Indices PF'!$E$26), N194*'Indices PF'!$J$23,   IF(('Funções Transações'!N194&lt;'Indices PF'!$F$26), N194*'Indices PF'!$K$23, N194*'Indices PF'!$L$23)),    IF((O194&lt;='Indices PF'!$D$24),    IF(('Funções Transações'!N194&lt;'Indices PF'!$E$26), N194*'Indices PF'!$J$24,    IF(('Funções Transações'!N194&lt;'Indices PF'!$F$26), N194*'Indices PF'!$K$24, N194*'Indices PF'!$L$24)),     IF((O194&gt;='Indices PF'!$D$25),     IF(('Funções Transações'!N194&lt;'Indices PF'!$E$26), N194*'Indices PF'!$J$25,     IF(('Funções Transações'!N194&lt;'Indices PF'!$F$26), N194*'Indices PF'!$K$25, N194*'Indices PF'!$L$25)))))))))</f>
        <v/>
      </c>
      <c r="U194" s="229" t="str">
        <f aca="false">IF(OR(ISBLANK(P194),ISBLANK(Q194)),"",  IF((Q194&lt;='Indices PF'!$D$47),   IF(('Funções Transações'!P194&lt;'Indices PF'!$E$50), P194*'Indices PF'!$J$47,   IF(('Funções Transações'!P194&lt;'Indices PF'!$F$50), P194*'Indices PF'!$K$47, P194*'Indices PF'!$L$47)),    IF((Q194&lt;='Indices PF'!$D$48),    IF(('Funções Transações'!P194&lt;'Indices PF'!$E$50), P194*'Indices PF'!$J$48,    IF(('Funções Transações'!P194&lt;'Indices PF'!$F$50), P194*'Indices PF'!$K$48, P194*'Indices PF'!$L$48)),     IF((Q194&gt;='Indices PF'!$D$49),     IF(('Funções Transações'!P194&lt;'Indices PF'!$E$50), P194*'Indices PF'!$J$49,     IF(('Funções Transações'!P194&lt;'Indices PF'!$F$50), P194*'Indices PF'!$K$49, P194*'Indices PF'!$L$49))))))</f>
        <v/>
      </c>
      <c r="V194" s="131"/>
      <c r="W194" s="131"/>
      <c r="X194" s="131"/>
      <c r="Y194" s="121"/>
      <c r="Z194" s="121"/>
      <c r="AA194" s="122"/>
      <c r="AB194" s="255" t="str">
        <f aca="false">IF(ISBLANK(AA194),"",IF(Z194="YES",(AA194*(SUM(T194:U194))/100),""))</f>
        <v/>
      </c>
      <c r="AC194" s="126"/>
      <c r="AD194" s="154"/>
      <c r="AE194" s="126"/>
      <c r="AF194" s="126"/>
      <c r="AG194" s="126"/>
    </row>
    <row r="195" customFormat="false" ht="24.3" hidden="false" customHeight="true" outlineLevel="0" collapsed="false">
      <c r="A195" s="87"/>
      <c r="B195" s="111"/>
      <c r="C195" s="178"/>
      <c r="D195" s="131"/>
      <c r="E195" s="122"/>
      <c r="F195" s="252"/>
      <c r="G195" s="131"/>
      <c r="H195" s="122"/>
      <c r="I195" s="150" t="str">
        <f aca="false">IF(AND(ISTEXT(K195),ISTEXT(L195)),"",SUM(K195:L195)*'Indices PF'!$E$54)</f>
        <v/>
      </c>
      <c r="J195" s="227" t="str">
        <f aca="false">IF(OR(ISBLANK(E195),ISBLANK(F195)),"",  IF(D195="EI", IF((F195&lt;='Indices PF'!$D$7),   IF(('Funções Transações'!E195&lt;'Indices PF'!$E$10), 'Indices PF'!$E$7,   IF(('Funções Transações'!E195&lt;'Indices PF'!$F$10), 'Indices PF'!$F$7, 'Indices PF'!$G$7)),    IF((F195&lt;='Indices PF'!$D$8),    IF(('Funções Transações'!E195&lt;'Indices PF'!$E$10), 'Indices PF'!$E$8,    IF(('Funções Transações'!E195&lt;'Indices PF'!$F$10), 'Indices PF'!$F$8, 'Indices PF'!$G$8)),     IF((F195&gt;='Indices PF'!$D$9),     IF(('Funções Transações'!E195&lt;'Indices PF'!$E$10), 'Indices PF'!$E$9,     IF(('Funções Transações'!E195&lt;'Indices PF'!$F$10), 'Indices PF'!$F$9, 'Indices PF'!$G$9))))),   IF(D195="EQ", IF((F195&lt;='Indices PF'!$D$15),   IF(('Funções Transações'!E195&lt;'Indices PF'!$E$18), 'Indices PF'!$E$15,   IF(('Funções Transações'!E195&lt;'Indices PF'!$F$18), 'Indices PF'!$F$15, 'Indices PF'!$G$15)),    IF((F195&lt;='Indices PF'!$D$16),    IF(('Funções Transações'!E195&lt;'Indices PF'!$E$18), 'Indices PF'!$E$16,    IF(('Funções Transações'!E195&lt;'Indices PF'!$F$18), 'Indices PF'!$F$16, 'Indices PF'!$G$16)),     IF((F195&gt;='Indices PF'!$D$17),     IF(('Funções Transações'!E195&lt;'Indices PF'!$E$18), 'Indices PF'!$E$16,     IF(('Funções Transações'!E195&lt;'Indices PF'!$F$18), 'Indices PF'!$F$16, 'Indices PF'!$G$16))))),   IF(D195="EO", IF((F195&lt;='Indices PF'!$D$23),   IF(('Funções Transações'!E195&lt;'Indices PF'!$E$26), 'Indices PF'!$E$23,   IF(('Funções Transações'!E195&lt;'Indices PF'!$F$26), 'Indices PF'!$F$23, 'Indices PF'!$G$23)),    IF((F195&lt;='Indices PF'!$D$24),    IF(('Funções Transações'!E195&lt;'Indices PF'!$E$26), 'Indices PF'!$E$24,    IF(('Funções Transações'!E195&lt;'Indices PF'!$F$26), 'Indices PF'!$F$24, 'Indices PF'!$G$24)),     IF((F195&gt;='Indices PF'!$D$25),     IF(('Funções Transações'!E195&lt;'Indices PF'!$E$26), 'Indices PF'!$E$25,     IF(('Funções Transações'!E195&lt;'Indices PF'!$F$26), 'Indices PF'!$F$25, 'Indices PF'!$G$25)))))))))</f>
        <v/>
      </c>
      <c r="K195" s="120" t="str">
        <f aca="false">IF(OR(ISBLANK(E195),ISBLANK(F195)),"",  IF(D195="EI", IF((F195&lt;='Indices PF'!$D$7),   IF(('Funções Transações'!E195&lt;'Indices PF'!$E$10), E195*'Indices PF'!$J$7,   IF(('Funções Transações'!E195&lt;'Indices PF'!$F$10), E195*'Indices PF'!$K$7, E195*'Indices PF'!$L$7)),    IF((F195&lt;='Indices PF'!$D$8),    IF(('Funções Transações'!E195&lt;'Indices PF'!$E$10), E195*'Indices PF'!$J$8,    IF(('Funções Transações'!E195&lt;'Indices PF'!$F$10), E195*'Indices PF'!$K$8, E195*'Indices PF'!$L$8)),     IF((F195&gt;='Indices PF'!$D$9),     IF(('Funções Transações'!E195&lt;'Indices PF'!$E$10), E195*'Indices PF'!$J$9,     IF(('Funções Transações'!E195&lt;'Indices PF'!$F$10), E195*'Indices PF'!$K$9, E195*'Indices PF'!$L$9))))),   IF(D195="EQ", IF((F195&lt;='Indices PF'!$D$15),   IF(('Funções Transações'!E195&lt;'Indices PF'!$E$18), E195*'Indices PF'!$J$15,   IF(('Funções Transações'!E195&lt;'Indices PF'!$F$18), E195*'Indices PF'!$K$15, E195*'Indices PF'!$L$15)),    IF((F195&lt;='Indices PF'!$D$16),    IF(('Funções Transações'!E195&lt;'Indices PF'!$E$18), E195*'Indices PF'!$J$16,    IF(('Funções Transações'!E195&lt;'Indices PF'!$F$18), E195*'Indices PF'!$K$16, E195*'Indices PF'!$L$16)),     IF((F195&gt;='Indices PF'!$D$17),     IF(('Funções Transações'!E195&lt;'Indices PF'!$E$18), E195*'Indices PF'!$J$16,     IF(('Funções Transações'!E195&lt;'Indices PF'!$F$18), E195*'Indices PF'!$K$16, E195*'Indices PF'!$L$16))))),   IF(D195="EO", IF((F195&lt;='Indices PF'!$D$23),   IF(('Funções Transações'!E195&lt;'Indices PF'!$E$26), E195*'Indices PF'!$J$23,   IF(('Funções Transações'!E195&lt;'Indices PF'!$F$26), E195*'Indices PF'!$K$23, E195*'Indices PF'!$L$23)),    IF((F195&lt;='Indices PF'!$D$24),    IF(('Funções Transações'!E195&lt;'Indices PF'!$E$26), E195*'Indices PF'!$J$24,    IF(('Funções Transações'!E195&lt;'Indices PF'!$F$26), E195*'Indices PF'!$K$24, E195*'Indices PF'!$L$24)),     IF((F195&gt;='Indices PF'!$D$25),     IF(('Funções Transações'!E195&lt;'Indices PF'!$E$26), E195*'Indices PF'!$J$25,     IF(('Funções Transações'!E195&lt;'Indices PF'!$F$26), E195*'Indices PF'!$K$25, E195*'Indices PF'!$L$25)))))))))</f>
        <v/>
      </c>
      <c r="L195" s="253" t="str">
        <f aca="false">IF(OR(ISBLANK(G195),ISBLANK(H195)),"",  IF((H195&lt;='Indices PF'!$D$47),   IF(('Funções Transações'!G195&lt;'Indices PF'!$E$50), G195*'Indices PF'!$J$47,   IF(('Funções Transações'!G195&lt;'Indices PF'!$F$50), G195*'Indices PF'!$K$47, G195*'Indices PF'!$L$47)),    IF((H195&lt;='Indices PF'!$D$48),    IF(('Funções Transações'!G195&lt;'Indices PF'!$E$50), G195*'Indices PF'!$J$48,    IF(('Funções Transações'!G195&lt;'Indices PF'!$F$50), G195*'Indices PF'!$K$48, G195*'Indices PF'!$L$48)),     IF((H195&gt;='Indices PF'!$D$49),     IF(('Funções Transações'!G195&lt;'Indices PF'!$E$50), G195*'Indices PF'!$J$49,     IF(('Funções Transações'!G195&lt;'Indices PF'!$F$50), G195*'Indices PF'!$K$49, G195*'Indices PF'!$L$49))))))</f>
        <v/>
      </c>
      <c r="M195" s="131"/>
      <c r="N195" s="122"/>
      <c r="O195" s="131"/>
      <c r="P195" s="121"/>
      <c r="Q195" s="122"/>
      <c r="R195" s="150" t="str">
        <f aca="false">IF(AND(ISTEXT(T195),ISTEXT(U195)),"",SUM(T195:U195)*'Indices PF'!$E$54)</f>
        <v/>
      </c>
      <c r="S195" s="227" t="str">
        <f aca="false">IF(OR(ISBLANK(N195),ISBLANK(O195)),"",  IF(M195="EI", IF((O195&lt;='Indices PF'!$D$7),   IF(('Funções Transações'!N195&lt;'Indices PF'!$E$10), 'Indices PF'!$E$7,   IF(('Funções Transações'!N195&lt;'Indices PF'!$F$10), 'Indices PF'!$F$7, 'Indices PF'!$G$7)),    IF((O195&lt;='Indices PF'!$D$8),    IF(('Funções Transações'!N195&lt;'Indices PF'!$E$10), 'Indices PF'!$E$8,    IF(('Funções Transações'!N195&lt;'Indices PF'!$F$10), 'Indices PF'!$F$8, 'Indices PF'!$G$8)),     IF((O195&gt;='Indices PF'!$D$9),     IF(('Funções Transações'!N195&lt;'Indices PF'!$E$10), 'Indices PF'!$E$9,     IF(('Funções Transações'!N195&lt;'Indices PF'!$F$10), 'Indices PF'!$F$9, 'Indices PF'!$G$9))))),   IF(M195="EQ", IF((O195&lt;='Indices PF'!$D$15),   IF(('Funções Transações'!N195&lt;'Indices PF'!$E$18), 'Indices PF'!$E$15,   IF(('Funções Transações'!N195&lt;'Indices PF'!$F$18), 'Indices PF'!$F$15, 'Indices PF'!$G$15)),    IF((O195&lt;='Indices PF'!$D$16),    IF(('Funções Transações'!N195&lt;'Indices PF'!$E$18), 'Indices PF'!$E$16,    IF(('Funções Transações'!N195&lt;'Indices PF'!$F$18), 'Indices PF'!$F$16, 'Indices PF'!$G$16)),     IF((O195&gt;='Indices PF'!$D$17),     IF(('Funções Transações'!N195&lt;'Indices PF'!$E$18), 'Indices PF'!$E$17,     IF(('Funções Transações'!N195&lt;'Indices PF'!$F$18), 'Indices PF'!$F$17, 'Indices PF'!$G$17))))),   IF(M195="EO", IF((O195&lt;='Indices PF'!$D$23),   IF(('Funções Transações'!N195&lt;'Indices PF'!$E$26), 'Indices PF'!$E$23,   IF(('Funções Transações'!N195&lt;'Indices PF'!$F$26), 'Indices PF'!$F$23, 'Indices PF'!$G$23)),    IF((O195&lt;='Indices PF'!$D$24),    IF(('Funções Transações'!N195&lt;'Indices PF'!$E$26), 'Indices PF'!$E$24,    IF(('Funções Transações'!N195&lt;'Indices PF'!$F$26), 'Indices PF'!$F$24, 'Indices PF'!$G$24)),     IF((O195&gt;='Indices PF'!$D$25),     IF(('Funções Transações'!N195&lt;'Indices PF'!$E$26), 'Indices PF'!$E$25,     IF(('Funções Transações'!N195&lt;'Indices PF'!$F$26), 'Indices PF'!$F$25, 'Indices PF'!$G$25)))))))))</f>
        <v/>
      </c>
      <c r="T195" s="228" t="str">
        <f aca="false">IF(OR(ISBLANK(N195),ISBLANK(O195)),"",  IF(M195="EI", IF((O195&lt;='Indices PF'!$D$7),   IF(('Funções Transações'!N195&lt;'Indices PF'!$E$10), N195*'Indices PF'!$J$7,   IF(('Funções Transações'!N195&lt;'Indices PF'!$F$10), N195*'Indices PF'!$K$7, N195*'Indices PF'!$L$7)),    IF((O195&lt;='Indices PF'!$D$8),    IF(('Funções Transações'!N195&lt;'Indices PF'!$E$10), N195*'Indices PF'!$J$8,    IF(('Funções Transações'!N195&lt;'Indices PF'!$F$10), N195*'Indices PF'!$K$8, N195*'Indices PF'!$L$8)),     IF((O195&gt;='Indices PF'!$D$9),     IF(('Funções Transações'!N195&lt;'Indices PF'!$E$10), N195*'Indices PF'!$J$9,     IF(('Funções Transações'!N195&lt;'Indices PF'!$F$10), N195*'Indices PF'!$K$9, N195*'Indices PF'!$L$9))))),   IF(M195="EQ", IF((O195&lt;='Indices PF'!$D$15),   IF(('Funções Transações'!N195&lt;'Indices PF'!$E$18), N195*'Indices PF'!$J$15,   IF(('Funções Transações'!N195&lt;'Indices PF'!$F$18), N195*'Indices PF'!$K$15, N195*'Indices PF'!$L$15)),    IF((O195&lt;='Indices PF'!$D$16),    IF(('Funções Transações'!N195&lt;'Indices PF'!$E$18), N195*'Indices PF'!$J$16,    IF(('Funções Transações'!N195&lt;'Indices PF'!$F$18), N195*'Indices PF'!$K$16, N195*'Indices PF'!$L$16)),     IF((O195&gt;='Indices PF'!$D$17),     IF(('Funções Transações'!N195&lt;'Indices PF'!$E$18), N195*'Indices PF'!$J$17,     IF(('Funções Transações'!N195&lt;'Indices PF'!$F$18), N195*'Indices PF'!$K$17, N195*'Indices PF'!$L$17))))),   IF(M195="EO", IF((O195&lt;='Indices PF'!$D$23),   IF(('Funções Transações'!N195&lt;'Indices PF'!$E$26), N195*'Indices PF'!$J$23,   IF(('Funções Transações'!N195&lt;'Indices PF'!$F$26), N195*'Indices PF'!$K$23, N195*'Indices PF'!$L$23)),    IF((O195&lt;='Indices PF'!$D$24),    IF(('Funções Transações'!N195&lt;'Indices PF'!$E$26), N195*'Indices PF'!$J$24,    IF(('Funções Transações'!N195&lt;'Indices PF'!$F$26), N195*'Indices PF'!$K$24, N195*'Indices PF'!$L$24)),     IF((O195&gt;='Indices PF'!$D$25),     IF(('Funções Transações'!N195&lt;'Indices PF'!$E$26), N195*'Indices PF'!$J$25,     IF(('Funções Transações'!N195&lt;'Indices PF'!$F$26), N195*'Indices PF'!$K$25, N195*'Indices PF'!$L$25)))))))))</f>
        <v/>
      </c>
      <c r="U195" s="229" t="str">
        <f aca="false">IF(OR(ISBLANK(P195),ISBLANK(Q195)),"",  IF((Q195&lt;='Indices PF'!$D$47),   IF(('Funções Transações'!P195&lt;'Indices PF'!$E$50), P195*'Indices PF'!$J$47,   IF(('Funções Transações'!P195&lt;'Indices PF'!$F$50), P195*'Indices PF'!$K$47, P195*'Indices PF'!$L$47)),    IF((Q195&lt;='Indices PF'!$D$48),    IF(('Funções Transações'!P195&lt;'Indices PF'!$E$50), P195*'Indices PF'!$J$48,    IF(('Funções Transações'!P195&lt;'Indices PF'!$F$50), P195*'Indices PF'!$K$48, P195*'Indices PF'!$L$48)),     IF((Q195&gt;='Indices PF'!$D$49),     IF(('Funções Transações'!P195&lt;'Indices PF'!$E$50), P195*'Indices PF'!$J$49,     IF(('Funções Transações'!P195&lt;'Indices PF'!$F$50), P195*'Indices PF'!$K$49, P195*'Indices PF'!$L$49))))))</f>
        <v/>
      </c>
      <c r="V195" s="131"/>
      <c r="W195" s="131"/>
      <c r="X195" s="131"/>
      <c r="Y195" s="121"/>
      <c r="Z195" s="121"/>
      <c r="AA195" s="122"/>
      <c r="AB195" s="255" t="str">
        <f aca="false">IF(ISBLANK(AA195),"",IF(Z195="YES",(AA195*(SUM(T195:U195))/100),""))</f>
        <v/>
      </c>
      <c r="AC195" s="126"/>
      <c r="AD195" s="154"/>
      <c r="AE195" s="126"/>
      <c r="AF195" s="126"/>
      <c r="AG195" s="126"/>
    </row>
    <row r="196" customFormat="false" ht="24.3" hidden="false" customHeight="true" outlineLevel="0" collapsed="false">
      <c r="A196" s="87"/>
      <c r="B196" s="111"/>
      <c r="C196" s="178"/>
      <c r="D196" s="131"/>
      <c r="E196" s="122"/>
      <c r="F196" s="252"/>
      <c r="G196" s="131"/>
      <c r="H196" s="122"/>
      <c r="I196" s="150" t="str">
        <f aca="false">IF(AND(ISTEXT(K196),ISTEXT(L196)),"",SUM(K196:L196)*'Indices PF'!$E$54)</f>
        <v/>
      </c>
      <c r="J196" s="227" t="str">
        <f aca="false">IF(OR(ISBLANK(E196),ISBLANK(F196)),"",  IF(D196="EI", IF((F196&lt;='Indices PF'!$D$7),   IF(('Funções Transações'!E196&lt;'Indices PF'!$E$10), 'Indices PF'!$E$7,   IF(('Funções Transações'!E196&lt;'Indices PF'!$F$10), 'Indices PF'!$F$7, 'Indices PF'!$G$7)),    IF((F196&lt;='Indices PF'!$D$8),    IF(('Funções Transações'!E196&lt;'Indices PF'!$E$10), 'Indices PF'!$E$8,    IF(('Funções Transações'!E196&lt;'Indices PF'!$F$10), 'Indices PF'!$F$8, 'Indices PF'!$G$8)),     IF((F196&gt;='Indices PF'!$D$9),     IF(('Funções Transações'!E196&lt;'Indices PF'!$E$10), 'Indices PF'!$E$9,     IF(('Funções Transações'!E196&lt;'Indices PF'!$F$10), 'Indices PF'!$F$9, 'Indices PF'!$G$9))))),   IF(D196="EQ", IF((F196&lt;='Indices PF'!$D$15),   IF(('Funções Transações'!E196&lt;'Indices PF'!$E$18), 'Indices PF'!$E$15,   IF(('Funções Transações'!E196&lt;'Indices PF'!$F$18), 'Indices PF'!$F$15, 'Indices PF'!$G$15)),    IF((F196&lt;='Indices PF'!$D$16),    IF(('Funções Transações'!E196&lt;'Indices PF'!$E$18), 'Indices PF'!$E$16,    IF(('Funções Transações'!E196&lt;'Indices PF'!$F$18), 'Indices PF'!$F$16, 'Indices PF'!$G$16)),     IF((F196&gt;='Indices PF'!$D$17),     IF(('Funções Transações'!E196&lt;'Indices PF'!$E$18), 'Indices PF'!$E$16,     IF(('Funções Transações'!E196&lt;'Indices PF'!$F$18), 'Indices PF'!$F$16, 'Indices PF'!$G$16))))),   IF(D196="EO", IF((F196&lt;='Indices PF'!$D$23),   IF(('Funções Transações'!E196&lt;'Indices PF'!$E$26), 'Indices PF'!$E$23,   IF(('Funções Transações'!E196&lt;'Indices PF'!$F$26), 'Indices PF'!$F$23, 'Indices PF'!$G$23)),    IF((F196&lt;='Indices PF'!$D$24),    IF(('Funções Transações'!E196&lt;'Indices PF'!$E$26), 'Indices PF'!$E$24,    IF(('Funções Transações'!E196&lt;'Indices PF'!$F$26), 'Indices PF'!$F$24, 'Indices PF'!$G$24)),     IF((F196&gt;='Indices PF'!$D$25),     IF(('Funções Transações'!E196&lt;'Indices PF'!$E$26), 'Indices PF'!$E$25,     IF(('Funções Transações'!E196&lt;'Indices PF'!$F$26), 'Indices PF'!$F$25, 'Indices PF'!$G$25)))))))))</f>
        <v/>
      </c>
      <c r="K196" s="120" t="str">
        <f aca="false">IF(OR(ISBLANK(E196),ISBLANK(F196)),"",  IF(D196="EI", IF((F196&lt;='Indices PF'!$D$7),   IF(('Funções Transações'!E196&lt;'Indices PF'!$E$10), E196*'Indices PF'!$J$7,   IF(('Funções Transações'!E196&lt;'Indices PF'!$F$10), E196*'Indices PF'!$K$7, E196*'Indices PF'!$L$7)),    IF((F196&lt;='Indices PF'!$D$8),    IF(('Funções Transações'!E196&lt;'Indices PF'!$E$10), E196*'Indices PF'!$J$8,    IF(('Funções Transações'!E196&lt;'Indices PF'!$F$10), E196*'Indices PF'!$K$8, E196*'Indices PF'!$L$8)),     IF((F196&gt;='Indices PF'!$D$9),     IF(('Funções Transações'!E196&lt;'Indices PF'!$E$10), E196*'Indices PF'!$J$9,     IF(('Funções Transações'!E196&lt;'Indices PF'!$F$10), E196*'Indices PF'!$K$9, E196*'Indices PF'!$L$9))))),   IF(D196="EQ", IF((F196&lt;='Indices PF'!$D$15),   IF(('Funções Transações'!E196&lt;'Indices PF'!$E$18), E196*'Indices PF'!$J$15,   IF(('Funções Transações'!E196&lt;'Indices PF'!$F$18), E196*'Indices PF'!$K$15, E196*'Indices PF'!$L$15)),    IF((F196&lt;='Indices PF'!$D$16),    IF(('Funções Transações'!E196&lt;'Indices PF'!$E$18), E196*'Indices PF'!$J$16,    IF(('Funções Transações'!E196&lt;'Indices PF'!$F$18), E196*'Indices PF'!$K$16, E196*'Indices PF'!$L$16)),     IF((F196&gt;='Indices PF'!$D$17),     IF(('Funções Transações'!E196&lt;'Indices PF'!$E$18), E196*'Indices PF'!$J$16,     IF(('Funções Transações'!E196&lt;'Indices PF'!$F$18), E196*'Indices PF'!$K$16, E196*'Indices PF'!$L$16))))),   IF(D196="EO", IF((F196&lt;='Indices PF'!$D$23),   IF(('Funções Transações'!E196&lt;'Indices PF'!$E$26), E196*'Indices PF'!$J$23,   IF(('Funções Transações'!E196&lt;'Indices PF'!$F$26), E196*'Indices PF'!$K$23, E196*'Indices PF'!$L$23)),    IF((F196&lt;='Indices PF'!$D$24),    IF(('Funções Transações'!E196&lt;'Indices PF'!$E$26), E196*'Indices PF'!$J$24,    IF(('Funções Transações'!E196&lt;'Indices PF'!$F$26), E196*'Indices PF'!$K$24, E196*'Indices PF'!$L$24)),     IF((F196&gt;='Indices PF'!$D$25),     IF(('Funções Transações'!E196&lt;'Indices PF'!$E$26), E196*'Indices PF'!$J$25,     IF(('Funções Transações'!E196&lt;'Indices PF'!$F$26), E196*'Indices PF'!$K$25, E196*'Indices PF'!$L$25)))))))))</f>
        <v/>
      </c>
      <c r="L196" s="253" t="str">
        <f aca="false">IF(OR(ISBLANK(G196),ISBLANK(H196)),"",  IF((H196&lt;='Indices PF'!$D$47),   IF(('Funções Transações'!G196&lt;'Indices PF'!$E$50), G196*'Indices PF'!$J$47,   IF(('Funções Transações'!G196&lt;'Indices PF'!$F$50), G196*'Indices PF'!$K$47, G196*'Indices PF'!$L$47)),    IF((H196&lt;='Indices PF'!$D$48),    IF(('Funções Transações'!G196&lt;'Indices PF'!$E$50), G196*'Indices PF'!$J$48,    IF(('Funções Transações'!G196&lt;'Indices PF'!$F$50), G196*'Indices PF'!$K$48, G196*'Indices PF'!$L$48)),     IF((H196&gt;='Indices PF'!$D$49),     IF(('Funções Transações'!G196&lt;'Indices PF'!$E$50), G196*'Indices PF'!$J$49,     IF(('Funções Transações'!G196&lt;'Indices PF'!$F$50), G196*'Indices PF'!$K$49, G196*'Indices PF'!$L$49))))))</f>
        <v/>
      </c>
      <c r="M196" s="131"/>
      <c r="N196" s="122"/>
      <c r="O196" s="131"/>
      <c r="P196" s="121"/>
      <c r="Q196" s="122"/>
      <c r="R196" s="150" t="str">
        <f aca="false">IF(AND(ISTEXT(T196),ISTEXT(U196)),"",SUM(T196:U196)*'Indices PF'!$E$54)</f>
        <v/>
      </c>
      <c r="S196" s="227" t="str">
        <f aca="false">IF(OR(ISBLANK(N196),ISBLANK(O196)),"",  IF(M196="EI", IF((O196&lt;='Indices PF'!$D$7),   IF(('Funções Transações'!N196&lt;'Indices PF'!$E$10), 'Indices PF'!$E$7,   IF(('Funções Transações'!N196&lt;'Indices PF'!$F$10), 'Indices PF'!$F$7, 'Indices PF'!$G$7)),    IF((O196&lt;='Indices PF'!$D$8),    IF(('Funções Transações'!N196&lt;'Indices PF'!$E$10), 'Indices PF'!$E$8,    IF(('Funções Transações'!N196&lt;'Indices PF'!$F$10), 'Indices PF'!$F$8, 'Indices PF'!$G$8)),     IF((O196&gt;='Indices PF'!$D$9),     IF(('Funções Transações'!N196&lt;'Indices PF'!$E$10), 'Indices PF'!$E$9,     IF(('Funções Transações'!N196&lt;'Indices PF'!$F$10), 'Indices PF'!$F$9, 'Indices PF'!$G$9))))),   IF(M196="EQ", IF((O196&lt;='Indices PF'!$D$15),   IF(('Funções Transações'!N196&lt;'Indices PF'!$E$18), 'Indices PF'!$E$15,   IF(('Funções Transações'!N196&lt;'Indices PF'!$F$18), 'Indices PF'!$F$15, 'Indices PF'!$G$15)),    IF((O196&lt;='Indices PF'!$D$16),    IF(('Funções Transações'!N196&lt;'Indices PF'!$E$18), 'Indices PF'!$E$16,    IF(('Funções Transações'!N196&lt;'Indices PF'!$F$18), 'Indices PF'!$F$16, 'Indices PF'!$G$16)),     IF((O196&gt;='Indices PF'!$D$17),     IF(('Funções Transações'!N196&lt;'Indices PF'!$E$18), 'Indices PF'!$E$17,     IF(('Funções Transações'!N196&lt;'Indices PF'!$F$18), 'Indices PF'!$F$17, 'Indices PF'!$G$17))))),   IF(M196="EO", IF((O196&lt;='Indices PF'!$D$23),   IF(('Funções Transações'!N196&lt;'Indices PF'!$E$26), 'Indices PF'!$E$23,   IF(('Funções Transações'!N196&lt;'Indices PF'!$F$26), 'Indices PF'!$F$23, 'Indices PF'!$G$23)),    IF((O196&lt;='Indices PF'!$D$24),    IF(('Funções Transações'!N196&lt;'Indices PF'!$E$26), 'Indices PF'!$E$24,    IF(('Funções Transações'!N196&lt;'Indices PF'!$F$26), 'Indices PF'!$F$24, 'Indices PF'!$G$24)),     IF((O196&gt;='Indices PF'!$D$25),     IF(('Funções Transações'!N196&lt;'Indices PF'!$E$26), 'Indices PF'!$E$25,     IF(('Funções Transações'!N196&lt;'Indices PF'!$F$26), 'Indices PF'!$F$25, 'Indices PF'!$G$25)))))))))</f>
        <v/>
      </c>
      <c r="T196" s="228" t="str">
        <f aca="false">IF(OR(ISBLANK(N196),ISBLANK(O196)),"",  IF(M196="EI", IF((O196&lt;='Indices PF'!$D$7),   IF(('Funções Transações'!N196&lt;'Indices PF'!$E$10), N196*'Indices PF'!$J$7,   IF(('Funções Transações'!N196&lt;'Indices PF'!$F$10), N196*'Indices PF'!$K$7, N196*'Indices PF'!$L$7)),    IF((O196&lt;='Indices PF'!$D$8),    IF(('Funções Transações'!N196&lt;'Indices PF'!$E$10), N196*'Indices PF'!$J$8,    IF(('Funções Transações'!N196&lt;'Indices PF'!$F$10), N196*'Indices PF'!$K$8, N196*'Indices PF'!$L$8)),     IF((O196&gt;='Indices PF'!$D$9),     IF(('Funções Transações'!N196&lt;'Indices PF'!$E$10), N196*'Indices PF'!$J$9,     IF(('Funções Transações'!N196&lt;'Indices PF'!$F$10), N196*'Indices PF'!$K$9, N196*'Indices PF'!$L$9))))),   IF(M196="EQ", IF((O196&lt;='Indices PF'!$D$15),   IF(('Funções Transações'!N196&lt;'Indices PF'!$E$18), N196*'Indices PF'!$J$15,   IF(('Funções Transações'!N196&lt;'Indices PF'!$F$18), N196*'Indices PF'!$K$15, N196*'Indices PF'!$L$15)),    IF((O196&lt;='Indices PF'!$D$16),    IF(('Funções Transações'!N196&lt;'Indices PF'!$E$18), N196*'Indices PF'!$J$16,    IF(('Funções Transações'!N196&lt;'Indices PF'!$F$18), N196*'Indices PF'!$K$16, N196*'Indices PF'!$L$16)),     IF((O196&gt;='Indices PF'!$D$17),     IF(('Funções Transações'!N196&lt;'Indices PF'!$E$18), N196*'Indices PF'!$J$17,     IF(('Funções Transações'!N196&lt;'Indices PF'!$F$18), N196*'Indices PF'!$K$17, N196*'Indices PF'!$L$17))))),   IF(M196="EO", IF((O196&lt;='Indices PF'!$D$23),   IF(('Funções Transações'!N196&lt;'Indices PF'!$E$26), N196*'Indices PF'!$J$23,   IF(('Funções Transações'!N196&lt;'Indices PF'!$F$26), N196*'Indices PF'!$K$23, N196*'Indices PF'!$L$23)),    IF((O196&lt;='Indices PF'!$D$24),    IF(('Funções Transações'!N196&lt;'Indices PF'!$E$26), N196*'Indices PF'!$J$24,    IF(('Funções Transações'!N196&lt;'Indices PF'!$F$26), N196*'Indices PF'!$K$24, N196*'Indices PF'!$L$24)),     IF((O196&gt;='Indices PF'!$D$25),     IF(('Funções Transações'!N196&lt;'Indices PF'!$E$26), N196*'Indices PF'!$J$25,     IF(('Funções Transações'!N196&lt;'Indices PF'!$F$26), N196*'Indices PF'!$K$25, N196*'Indices PF'!$L$25)))))))))</f>
        <v/>
      </c>
      <c r="U196" s="229" t="str">
        <f aca="false">IF(OR(ISBLANK(P196),ISBLANK(Q196)),"",  IF((Q196&lt;='Indices PF'!$D$47),   IF(('Funções Transações'!P196&lt;'Indices PF'!$E$50), P196*'Indices PF'!$J$47,   IF(('Funções Transações'!P196&lt;'Indices PF'!$F$50), P196*'Indices PF'!$K$47, P196*'Indices PF'!$L$47)),    IF((Q196&lt;='Indices PF'!$D$48),    IF(('Funções Transações'!P196&lt;'Indices PF'!$E$50), P196*'Indices PF'!$J$48,    IF(('Funções Transações'!P196&lt;'Indices PF'!$F$50), P196*'Indices PF'!$K$48, P196*'Indices PF'!$L$48)),     IF((Q196&gt;='Indices PF'!$D$49),     IF(('Funções Transações'!P196&lt;'Indices PF'!$E$50), P196*'Indices PF'!$J$49,     IF(('Funções Transações'!P196&lt;'Indices PF'!$F$50), P196*'Indices PF'!$K$49, P196*'Indices PF'!$L$49))))))</f>
        <v/>
      </c>
      <c r="V196" s="131"/>
      <c r="W196" s="131"/>
      <c r="X196" s="131"/>
      <c r="Y196" s="121"/>
      <c r="Z196" s="121"/>
      <c r="AA196" s="122"/>
      <c r="AB196" s="255" t="str">
        <f aca="false">IF(ISBLANK(AA196),"",IF(Z196="YES",(AA196*(SUM(T196:U196))/100),""))</f>
        <v/>
      </c>
      <c r="AC196" s="126"/>
      <c r="AD196" s="154"/>
      <c r="AE196" s="126"/>
      <c r="AF196" s="126"/>
      <c r="AG196" s="126"/>
    </row>
    <row r="197" customFormat="false" ht="24.3" hidden="false" customHeight="true" outlineLevel="0" collapsed="false">
      <c r="A197" s="87"/>
      <c r="B197" s="111"/>
      <c r="C197" s="178"/>
      <c r="D197" s="131"/>
      <c r="E197" s="122"/>
      <c r="F197" s="252"/>
      <c r="G197" s="131"/>
      <c r="H197" s="122"/>
      <c r="I197" s="150" t="str">
        <f aca="false">IF(AND(ISTEXT(K197),ISTEXT(L197)),"",SUM(K197:L197)*'Indices PF'!$E$54)</f>
        <v/>
      </c>
      <c r="J197" s="227" t="str">
        <f aca="false">IF(OR(ISBLANK(E197),ISBLANK(F197)),"",  IF(D197="EI", IF((F197&lt;='Indices PF'!$D$7),   IF(('Funções Transações'!E197&lt;'Indices PF'!$E$10), 'Indices PF'!$E$7,   IF(('Funções Transações'!E197&lt;'Indices PF'!$F$10), 'Indices PF'!$F$7, 'Indices PF'!$G$7)),    IF((F197&lt;='Indices PF'!$D$8),    IF(('Funções Transações'!E197&lt;'Indices PF'!$E$10), 'Indices PF'!$E$8,    IF(('Funções Transações'!E197&lt;'Indices PF'!$F$10), 'Indices PF'!$F$8, 'Indices PF'!$G$8)),     IF((F197&gt;='Indices PF'!$D$9),     IF(('Funções Transações'!E197&lt;'Indices PF'!$E$10), 'Indices PF'!$E$9,     IF(('Funções Transações'!E197&lt;'Indices PF'!$F$10), 'Indices PF'!$F$9, 'Indices PF'!$G$9))))),   IF(D197="EQ", IF((F197&lt;='Indices PF'!$D$15),   IF(('Funções Transações'!E197&lt;'Indices PF'!$E$18), 'Indices PF'!$E$15,   IF(('Funções Transações'!E197&lt;'Indices PF'!$F$18), 'Indices PF'!$F$15, 'Indices PF'!$G$15)),    IF((F197&lt;='Indices PF'!$D$16),    IF(('Funções Transações'!E197&lt;'Indices PF'!$E$18), 'Indices PF'!$E$16,    IF(('Funções Transações'!E197&lt;'Indices PF'!$F$18), 'Indices PF'!$F$16, 'Indices PF'!$G$16)),     IF((F197&gt;='Indices PF'!$D$17),     IF(('Funções Transações'!E197&lt;'Indices PF'!$E$18), 'Indices PF'!$E$16,     IF(('Funções Transações'!E197&lt;'Indices PF'!$F$18), 'Indices PF'!$F$16, 'Indices PF'!$G$16))))),   IF(D197="EO", IF((F197&lt;='Indices PF'!$D$23),   IF(('Funções Transações'!E197&lt;'Indices PF'!$E$26), 'Indices PF'!$E$23,   IF(('Funções Transações'!E197&lt;'Indices PF'!$F$26), 'Indices PF'!$F$23, 'Indices PF'!$G$23)),    IF((F197&lt;='Indices PF'!$D$24),    IF(('Funções Transações'!E197&lt;'Indices PF'!$E$26), 'Indices PF'!$E$24,    IF(('Funções Transações'!E197&lt;'Indices PF'!$F$26), 'Indices PF'!$F$24, 'Indices PF'!$G$24)),     IF((F197&gt;='Indices PF'!$D$25),     IF(('Funções Transações'!E197&lt;'Indices PF'!$E$26), 'Indices PF'!$E$25,     IF(('Funções Transações'!E197&lt;'Indices PF'!$F$26), 'Indices PF'!$F$25, 'Indices PF'!$G$25)))))))))</f>
        <v/>
      </c>
      <c r="K197" s="120" t="str">
        <f aca="false">IF(OR(ISBLANK(E197),ISBLANK(F197)),"",  IF(D197="EI", IF((F197&lt;='Indices PF'!$D$7),   IF(('Funções Transações'!E197&lt;'Indices PF'!$E$10), E197*'Indices PF'!$J$7,   IF(('Funções Transações'!E197&lt;'Indices PF'!$F$10), E197*'Indices PF'!$K$7, E197*'Indices PF'!$L$7)),    IF((F197&lt;='Indices PF'!$D$8),    IF(('Funções Transações'!E197&lt;'Indices PF'!$E$10), E197*'Indices PF'!$J$8,    IF(('Funções Transações'!E197&lt;'Indices PF'!$F$10), E197*'Indices PF'!$K$8, E197*'Indices PF'!$L$8)),     IF((F197&gt;='Indices PF'!$D$9),     IF(('Funções Transações'!E197&lt;'Indices PF'!$E$10), E197*'Indices PF'!$J$9,     IF(('Funções Transações'!E197&lt;'Indices PF'!$F$10), E197*'Indices PF'!$K$9, E197*'Indices PF'!$L$9))))),   IF(D197="EQ", IF((F197&lt;='Indices PF'!$D$15),   IF(('Funções Transações'!E197&lt;'Indices PF'!$E$18), E197*'Indices PF'!$J$15,   IF(('Funções Transações'!E197&lt;'Indices PF'!$F$18), E197*'Indices PF'!$K$15, E197*'Indices PF'!$L$15)),    IF((F197&lt;='Indices PF'!$D$16),    IF(('Funções Transações'!E197&lt;'Indices PF'!$E$18), E197*'Indices PF'!$J$16,    IF(('Funções Transações'!E197&lt;'Indices PF'!$F$18), E197*'Indices PF'!$K$16, E197*'Indices PF'!$L$16)),     IF((F197&gt;='Indices PF'!$D$17),     IF(('Funções Transações'!E197&lt;'Indices PF'!$E$18), E197*'Indices PF'!$J$16,     IF(('Funções Transações'!E197&lt;'Indices PF'!$F$18), E197*'Indices PF'!$K$16, E197*'Indices PF'!$L$16))))),   IF(D197="EO", IF((F197&lt;='Indices PF'!$D$23),   IF(('Funções Transações'!E197&lt;'Indices PF'!$E$26), E197*'Indices PF'!$J$23,   IF(('Funções Transações'!E197&lt;'Indices PF'!$F$26), E197*'Indices PF'!$K$23, E197*'Indices PF'!$L$23)),    IF((F197&lt;='Indices PF'!$D$24),    IF(('Funções Transações'!E197&lt;'Indices PF'!$E$26), E197*'Indices PF'!$J$24,    IF(('Funções Transações'!E197&lt;'Indices PF'!$F$26), E197*'Indices PF'!$K$24, E197*'Indices PF'!$L$24)),     IF((F197&gt;='Indices PF'!$D$25),     IF(('Funções Transações'!E197&lt;'Indices PF'!$E$26), E197*'Indices PF'!$J$25,     IF(('Funções Transações'!E197&lt;'Indices PF'!$F$26), E197*'Indices PF'!$K$25, E197*'Indices PF'!$L$25)))))))))</f>
        <v/>
      </c>
      <c r="L197" s="253" t="str">
        <f aca="false">IF(OR(ISBLANK(G197),ISBLANK(H197)),"",  IF((H197&lt;='Indices PF'!$D$47),   IF(('Funções Transações'!G197&lt;'Indices PF'!$E$50), G197*'Indices PF'!$J$47,   IF(('Funções Transações'!G197&lt;'Indices PF'!$F$50), G197*'Indices PF'!$K$47, G197*'Indices PF'!$L$47)),    IF((H197&lt;='Indices PF'!$D$48),    IF(('Funções Transações'!G197&lt;'Indices PF'!$E$50), G197*'Indices PF'!$J$48,    IF(('Funções Transações'!G197&lt;'Indices PF'!$F$50), G197*'Indices PF'!$K$48, G197*'Indices PF'!$L$48)),     IF((H197&gt;='Indices PF'!$D$49),     IF(('Funções Transações'!G197&lt;'Indices PF'!$E$50), G197*'Indices PF'!$J$49,     IF(('Funções Transações'!G197&lt;'Indices PF'!$F$50), G197*'Indices PF'!$K$49, G197*'Indices PF'!$L$49))))))</f>
        <v/>
      </c>
      <c r="M197" s="131"/>
      <c r="N197" s="122"/>
      <c r="O197" s="131"/>
      <c r="P197" s="121"/>
      <c r="Q197" s="122"/>
      <c r="R197" s="150" t="str">
        <f aca="false">IF(AND(ISTEXT(T197),ISTEXT(U197)),"",SUM(T197:U197)*'Indices PF'!$E$54)</f>
        <v/>
      </c>
      <c r="S197" s="227" t="str">
        <f aca="false">IF(OR(ISBLANK(N197),ISBLANK(O197)),"",  IF(M197="EI", IF((O197&lt;='Indices PF'!$D$7),   IF(('Funções Transações'!N197&lt;'Indices PF'!$E$10), 'Indices PF'!$E$7,   IF(('Funções Transações'!N197&lt;'Indices PF'!$F$10), 'Indices PF'!$F$7, 'Indices PF'!$G$7)),    IF((O197&lt;='Indices PF'!$D$8),    IF(('Funções Transações'!N197&lt;'Indices PF'!$E$10), 'Indices PF'!$E$8,    IF(('Funções Transações'!N197&lt;'Indices PF'!$F$10), 'Indices PF'!$F$8, 'Indices PF'!$G$8)),     IF((O197&gt;='Indices PF'!$D$9),     IF(('Funções Transações'!N197&lt;'Indices PF'!$E$10), 'Indices PF'!$E$9,     IF(('Funções Transações'!N197&lt;'Indices PF'!$F$10), 'Indices PF'!$F$9, 'Indices PF'!$G$9))))),   IF(M197="EQ", IF((O197&lt;='Indices PF'!$D$15),   IF(('Funções Transações'!N197&lt;'Indices PF'!$E$18), 'Indices PF'!$E$15,   IF(('Funções Transações'!N197&lt;'Indices PF'!$F$18), 'Indices PF'!$F$15, 'Indices PF'!$G$15)),    IF((O197&lt;='Indices PF'!$D$16),    IF(('Funções Transações'!N197&lt;'Indices PF'!$E$18), 'Indices PF'!$E$16,    IF(('Funções Transações'!N197&lt;'Indices PF'!$F$18), 'Indices PF'!$F$16, 'Indices PF'!$G$16)),     IF((O197&gt;='Indices PF'!$D$17),     IF(('Funções Transações'!N197&lt;'Indices PF'!$E$18), 'Indices PF'!$E$17,     IF(('Funções Transações'!N197&lt;'Indices PF'!$F$18), 'Indices PF'!$F$17, 'Indices PF'!$G$17))))),   IF(M197="EO", IF((O197&lt;='Indices PF'!$D$23),   IF(('Funções Transações'!N197&lt;'Indices PF'!$E$26), 'Indices PF'!$E$23,   IF(('Funções Transações'!N197&lt;'Indices PF'!$F$26), 'Indices PF'!$F$23, 'Indices PF'!$G$23)),    IF((O197&lt;='Indices PF'!$D$24),    IF(('Funções Transações'!N197&lt;'Indices PF'!$E$26), 'Indices PF'!$E$24,    IF(('Funções Transações'!N197&lt;'Indices PF'!$F$26), 'Indices PF'!$F$24, 'Indices PF'!$G$24)),     IF((O197&gt;='Indices PF'!$D$25),     IF(('Funções Transações'!N197&lt;'Indices PF'!$E$26), 'Indices PF'!$E$25,     IF(('Funções Transações'!N197&lt;'Indices PF'!$F$26), 'Indices PF'!$F$25, 'Indices PF'!$G$25)))))))))</f>
        <v/>
      </c>
      <c r="T197" s="228" t="str">
        <f aca="false">IF(OR(ISBLANK(N197),ISBLANK(O197)),"",  IF(M197="EI", IF((O197&lt;='Indices PF'!$D$7),   IF(('Funções Transações'!N197&lt;'Indices PF'!$E$10), N197*'Indices PF'!$J$7,   IF(('Funções Transações'!N197&lt;'Indices PF'!$F$10), N197*'Indices PF'!$K$7, N197*'Indices PF'!$L$7)),    IF((O197&lt;='Indices PF'!$D$8),    IF(('Funções Transações'!N197&lt;'Indices PF'!$E$10), N197*'Indices PF'!$J$8,    IF(('Funções Transações'!N197&lt;'Indices PF'!$F$10), N197*'Indices PF'!$K$8, N197*'Indices PF'!$L$8)),     IF((O197&gt;='Indices PF'!$D$9),     IF(('Funções Transações'!N197&lt;'Indices PF'!$E$10), N197*'Indices PF'!$J$9,     IF(('Funções Transações'!N197&lt;'Indices PF'!$F$10), N197*'Indices PF'!$K$9, N197*'Indices PF'!$L$9))))),   IF(M197="EQ", IF((O197&lt;='Indices PF'!$D$15),   IF(('Funções Transações'!N197&lt;'Indices PF'!$E$18), N197*'Indices PF'!$J$15,   IF(('Funções Transações'!N197&lt;'Indices PF'!$F$18), N197*'Indices PF'!$K$15, N197*'Indices PF'!$L$15)),    IF((O197&lt;='Indices PF'!$D$16),    IF(('Funções Transações'!N197&lt;'Indices PF'!$E$18), N197*'Indices PF'!$J$16,    IF(('Funções Transações'!N197&lt;'Indices PF'!$F$18), N197*'Indices PF'!$K$16, N197*'Indices PF'!$L$16)),     IF((O197&gt;='Indices PF'!$D$17),     IF(('Funções Transações'!N197&lt;'Indices PF'!$E$18), N197*'Indices PF'!$J$17,     IF(('Funções Transações'!N197&lt;'Indices PF'!$F$18), N197*'Indices PF'!$K$17, N197*'Indices PF'!$L$17))))),   IF(M197="EO", IF((O197&lt;='Indices PF'!$D$23),   IF(('Funções Transações'!N197&lt;'Indices PF'!$E$26), N197*'Indices PF'!$J$23,   IF(('Funções Transações'!N197&lt;'Indices PF'!$F$26), N197*'Indices PF'!$K$23, N197*'Indices PF'!$L$23)),    IF((O197&lt;='Indices PF'!$D$24),    IF(('Funções Transações'!N197&lt;'Indices PF'!$E$26), N197*'Indices PF'!$J$24,    IF(('Funções Transações'!N197&lt;'Indices PF'!$F$26), N197*'Indices PF'!$K$24, N197*'Indices PF'!$L$24)),     IF((O197&gt;='Indices PF'!$D$25),     IF(('Funções Transações'!N197&lt;'Indices PF'!$E$26), N197*'Indices PF'!$J$25,     IF(('Funções Transações'!N197&lt;'Indices PF'!$F$26), N197*'Indices PF'!$K$25, N197*'Indices PF'!$L$25)))))))))</f>
        <v/>
      </c>
      <c r="U197" s="229" t="str">
        <f aca="false">IF(OR(ISBLANK(P197),ISBLANK(Q197)),"",  IF((Q197&lt;='Indices PF'!$D$47),   IF(('Funções Transações'!P197&lt;'Indices PF'!$E$50), P197*'Indices PF'!$J$47,   IF(('Funções Transações'!P197&lt;'Indices PF'!$F$50), P197*'Indices PF'!$K$47, P197*'Indices PF'!$L$47)),    IF((Q197&lt;='Indices PF'!$D$48),    IF(('Funções Transações'!P197&lt;'Indices PF'!$E$50), P197*'Indices PF'!$J$48,    IF(('Funções Transações'!P197&lt;'Indices PF'!$F$50), P197*'Indices PF'!$K$48, P197*'Indices PF'!$L$48)),     IF((Q197&gt;='Indices PF'!$D$49),     IF(('Funções Transações'!P197&lt;'Indices PF'!$E$50), P197*'Indices PF'!$J$49,     IF(('Funções Transações'!P197&lt;'Indices PF'!$F$50), P197*'Indices PF'!$K$49, P197*'Indices PF'!$L$49))))))</f>
        <v/>
      </c>
      <c r="V197" s="131"/>
      <c r="W197" s="131"/>
      <c r="X197" s="131"/>
      <c r="Y197" s="121"/>
      <c r="Z197" s="121"/>
      <c r="AA197" s="122"/>
      <c r="AB197" s="255" t="str">
        <f aca="false">IF(ISBLANK(AA197),"",IF(Z197="YES",(AA197*(SUM(T197:U197))/100),""))</f>
        <v/>
      </c>
      <c r="AC197" s="126"/>
      <c r="AD197" s="154"/>
      <c r="AE197" s="126"/>
      <c r="AF197" s="126"/>
      <c r="AG197" s="126"/>
    </row>
    <row r="198" customFormat="false" ht="24.3" hidden="false" customHeight="true" outlineLevel="0" collapsed="false">
      <c r="A198" s="87"/>
      <c r="B198" s="111"/>
      <c r="C198" s="178"/>
      <c r="D198" s="131"/>
      <c r="E198" s="122"/>
      <c r="F198" s="252"/>
      <c r="G198" s="131"/>
      <c r="H198" s="122"/>
      <c r="I198" s="150" t="str">
        <f aca="false">IF(AND(ISTEXT(K198),ISTEXT(L198)),"",SUM(K198:L198)*'Indices PF'!$E$54)</f>
        <v/>
      </c>
      <c r="J198" s="227" t="str">
        <f aca="false">IF(OR(ISBLANK(E198),ISBLANK(F198)),"",  IF(D198="EI", IF((F198&lt;='Indices PF'!$D$7),   IF(('Funções Transações'!E198&lt;'Indices PF'!$E$10), 'Indices PF'!$E$7,   IF(('Funções Transações'!E198&lt;'Indices PF'!$F$10), 'Indices PF'!$F$7, 'Indices PF'!$G$7)),    IF((F198&lt;='Indices PF'!$D$8),    IF(('Funções Transações'!E198&lt;'Indices PF'!$E$10), 'Indices PF'!$E$8,    IF(('Funções Transações'!E198&lt;'Indices PF'!$F$10), 'Indices PF'!$F$8, 'Indices PF'!$G$8)),     IF((F198&gt;='Indices PF'!$D$9),     IF(('Funções Transações'!E198&lt;'Indices PF'!$E$10), 'Indices PF'!$E$9,     IF(('Funções Transações'!E198&lt;'Indices PF'!$F$10), 'Indices PF'!$F$9, 'Indices PF'!$G$9))))),   IF(D198="EQ", IF((F198&lt;='Indices PF'!$D$15),   IF(('Funções Transações'!E198&lt;'Indices PF'!$E$18), 'Indices PF'!$E$15,   IF(('Funções Transações'!E198&lt;'Indices PF'!$F$18), 'Indices PF'!$F$15, 'Indices PF'!$G$15)),    IF((F198&lt;='Indices PF'!$D$16),    IF(('Funções Transações'!E198&lt;'Indices PF'!$E$18), 'Indices PF'!$E$16,    IF(('Funções Transações'!E198&lt;'Indices PF'!$F$18), 'Indices PF'!$F$16, 'Indices PF'!$G$16)),     IF((F198&gt;='Indices PF'!$D$17),     IF(('Funções Transações'!E198&lt;'Indices PF'!$E$18), 'Indices PF'!$E$16,     IF(('Funções Transações'!E198&lt;'Indices PF'!$F$18), 'Indices PF'!$F$16, 'Indices PF'!$G$16))))),   IF(D198="EO", IF((F198&lt;='Indices PF'!$D$23),   IF(('Funções Transações'!E198&lt;'Indices PF'!$E$26), 'Indices PF'!$E$23,   IF(('Funções Transações'!E198&lt;'Indices PF'!$F$26), 'Indices PF'!$F$23, 'Indices PF'!$G$23)),    IF((F198&lt;='Indices PF'!$D$24),    IF(('Funções Transações'!E198&lt;'Indices PF'!$E$26), 'Indices PF'!$E$24,    IF(('Funções Transações'!E198&lt;'Indices PF'!$F$26), 'Indices PF'!$F$24, 'Indices PF'!$G$24)),     IF((F198&gt;='Indices PF'!$D$25),     IF(('Funções Transações'!E198&lt;'Indices PF'!$E$26), 'Indices PF'!$E$25,     IF(('Funções Transações'!E198&lt;'Indices PF'!$F$26), 'Indices PF'!$F$25, 'Indices PF'!$G$25)))))))))</f>
        <v/>
      </c>
      <c r="K198" s="120" t="str">
        <f aca="false">IF(OR(ISBLANK(E198),ISBLANK(F198)),"",  IF(D198="EI", IF((F198&lt;='Indices PF'!$D$7),   IF(('Funções Transações'!E198&lt;'Indices PF'!$E$10), E198*'Indices PF'!$J$7,   IF(('Funções Transações'!E198&lt;'Indices PF'!$F$10), E198*'Indices PF'!$K$7, E198*'Indices PF'!$L$7)),    IF((F198&lt;='Indices PF'!$D$8),    IF(('Funções Transações'!E198&lt;'Indices PF'!$E$10), E198*'Indices PF'!$J$8,    IF(('Funções Transações'!E198&lt;'Indices PF'!$F$10), E198*'Indices PF'!$K$8, E198*'Indices PF'!$L$8)),     IF((F198&gt;='Indices PF'!$D$9),     IF(('Funções Transações'!E198&lt;'Indices PF'!$E$10), E198*'Indices PF'!$J$9,     IF(('Funções Transações'!E198&lt;'Indices PF'!$F$10), E198*'Indices PF'!$K$9, E198*'Indices PF'!$L$9))))),   IF(D198="EQ", IF((F198&lt;='Indices PF'!$D$15),   IF(('Funções Transações'!E198&lt;'Indices PF'!$E$18), E198*'Indices PF'!$J$15,   IF(('Funções Transações'!E198&lt;'Indices PF'!$F$18), E198*'Indices PF'!$K$15, E198*'Indices PF'!$L$15)),    IF((F198&lt;='Indices PF'!$D$16),    IF(('Funções Transações'!E198&lt;'Indices PF'!$E$18), E198*'Indices PF'!$J$16,    IF(('Funções Transações'!E198&lt;'Indices PF'!$F$18), E198*'Indices PF'!$K$16, E198*'Indices PF'!$L$16)),     IF((F198&gt;='Indices PF'!$D$17),     IF(('Funções Transações'!E198&lt;'Indices PF'!$E$18), E198*'Indices PF'!$J$16,     IF(('Funções Transações'!E198&lt;'Indices PF'!$F$18), E198*'Indices PF'!$K$16, E198*'Indices PF'!$L$16))))),   IF(D198="EO", IF((F198&lt;='Indices PF'!$D$23),   IF(('Funções Transações'!E198&lt;'Indices PF'!$E$26), E198*'Indices PF'!$J$23,   IF(('Funções Transações'!E198&lt;'Indices PF'!$F$26), E198*'Indices PF'!$K$23, E198*'Indices PF'!$L$23)),    IF((F198&lt;='Indices PF'!$D$24),    IF(('Funções Transações'!E198&lt;'Indices PF'!$E$26), E198*'Indices PF'!$J$24,    IF(('Funções Transações'!E198&lt;'Indices PF'!$F$26), E198*'Indices PF'!$K$24, E198*'Indices PF'!$L$24)),     IF((F198&gt;='Indices PF'!$D$25),     IF(('Funções Transações'!E198&lt;'Indices PF'!$E$26), E198*'Indices PF'!$J$25,     IF(('Funções Transações'!E198&lt;'Indices PF'!$F$26), E198*'Indices PF'!$K$25, E198*'Indices PF'!$L$25)))))))))</f>
        <v/>
      </c>
      <c r="L198" s="253" t="str">
        <f aca="false">IF(OR(ISBLANK(G198),ISBLANK(H198)),"",  IF((H198&lt;='Indices PF'!$D$47),   IF(('Funções Transações'!G198&lt;'Indices PF'!$E$50), G198*'Indices PF'!$J$47,   IF(('Funções Transações'!G198&lt;'Indices PF'!$F$50), G198*'Indices PF'!$K$47, G198*'Indices PF'!$L$47)),    IF((H198&lt;='Indices PF'!$D$48),    IF(('Funções Transações'!G198&lt;'Indices PF'!$E$50), G198*'Indices PF'!$J$48,    IF(('Funções Transações'!G198&lt;'Indices PF'!$F$50), G198*'Indices PF'!$K$48, G198*'Indices PF'!$L$48)),     IF((H198&gt;='Indices PF'!$D$49),     IF(('Funções Transações'!G198&lt;'Indices PF'!$E$50), G198*'Indices PF'!$J$49,     IF(('Funções Transações'!G198&lt;'Indices PF'!$F$50), G198*'Indices PF'!$K$49, G198*'Indices PF'!$L$49))))))</f>
        <v/>
      </c>
      <c r="M198" s="131"/>
      <c r="N198" s="122"/>
      <c r="O198" s="131"/>
      <c r="P198" s="121"/>
      <c r="Q198" s="122"/>
      <c r="R198" s="150" t="str">
        <f aca="false">IF(AND(ISTEXT(T198),ISTEXT(U198)),"",SUM(T198:U198)*'Indices PF'!$E$54)</f>
        <v/>
      </c>
      <c r="S198" s="227" t="str">
        <f aca="false">IF(OR(ISBLANK(N198),ISBLANK(O198)),"",  IF(M198="EI", IF((O198&lt;='Indices PF'!$D$7),   IF(('Funções Transações'!N198&lt;'Indices PF'!$E$10), 'Indices PF'!$E$7,   IF(('Funções Transações'!N198&lt;'Indices PF'!$F$10), 'Indices PF'!$F$7, 'Indices PF'!$G$7)),    IF((O198&lt;='Indices PF'!$D$8),    IF(('Funções Transações'!N198&lt;'Indices PF'!$E$10), 'Indices PF'!$E$8,    IF(('Funções Transações'!N198&lt;'Indices PF'!$F$10), 'Indices PF'!$F$8, 'Indices PF'!$G$8)),     IF((O198&gt;='Indices PF'!$D$9),     IF(('Funções Transações'!N198&lt;'Indices PF'!$E$10), 'Indices PF'!$E$9,     IF(('Funções Transações'!N198&lt;'Indices PF'!$F$10), 'Indices PF'!$F$9, 'Indices PF'!$G$9))))),   IF(M198="EQ", IF((O198&lt;='Indices PF'!$D$15),   IF(('Funções Transações'!N198&lt;'Indices PF'!$E$18), 'Indices PF'!$E$15,   IF(('Funções Transações'!N198&lt;'Indices PF'!$F$18), 'Indices PF'!$F$15, 'Indices PF'!$G$15)),    IF((O198&lt;='Indices PF'!$D$16),    IF(('Funções Transações'!N198&lt;'Indices PF'!$E$18), 'Indices PF'!$E$16,    IF(('Funções Transações'!N198&lt;'Indices PF'!$F$18), 'Indices PF'!$F$16, 'Indices PF'!$G$16)),     IF((O198&gt;='Indices PF'!$D$17),     IF(('Funções Transações'!N198&lt;'Indices PF'!$E$18), 'Indices PF'!$E$17,     IF(('Funções Transações'!N198&lt;'Indices PF'!$F$18), 'Indices PF'!$F$17, 'Indices PF'!$G$17))))),   IF(M198="EO", IF((O198&lt;='Indices PF'!$D$23),   IF(('Funções Transações'!N198&lt;'Indices PF'!$E$26), 'Indices PF'!$E$23,   IF(('Funções Transações'!N198&lt;'Indices PF'!$F$26), 'Indices PF'!$F$23, 'Indices PF'!$G$23)),    IF((O198&lt;='Indices PF'!$D$24),    IF(('Funções Transações'!N198&lt;'Indices PF'!$E$26), 'Indices PF'!$E$24,    IF(('Funções Transações'!N198&lt;'Indices PF'!$F$26), 'Indices PF'!$F$24, 'Indices PF'!$G$24)),     IF((O198&gt;='Indices PF'!$D$25),     IF(('Funções Transações'!N198&lt;'Indices PF'!$E$26), 'Indices PF'!$E$25,     IF(('Funções Transações'!N198&lt;'Indices PF'!$F$26), 'Indices PF'!$F$25, 'Indices PF'!$G$25)))))))))</f>
        <v/>
      </c>
      <c r="T198" s="228" t="str">
        <f aca="false">IF(OR(ISBLANK(N198),ISBLANK(O198)),"",  IF(M198="EI", IF((O198&lt;='Indices PF'!$D$7),   IF(('Funções Transações'!N198&lt;'Indices PF'!$E$10), N198*'Indices PF'!$J$7,   IF(('Funções Transações'!N198&lt;'Indices PF'!$F$10), N198*'Indices PF'!$K$7, N198*'Indices PF'!$L$7)),    IF((O198&lt;='Indices PF'!$D$8),    IF(('Funções Transações'!N198&lt;'Indices PF'!$E$10), N198*'Indices PF'!$J$8,    IF(('Funções Transações'!N198&lt;'Indices PF'!$F$10), N198*'Indices PF'!$K$8, N198*'Indices PF'!$L$8)),     IF((O198&gt;='Indices PF'!$D$9),     IF(('Funções Transações'!N198&lt;'Indices PF'!$E$10), N198*'Indices PF'!$J$9,     IF(('Funções Transações'!N198&lt;'Indices PF'!$F$10), N198*'Indices PF'!$K$9, N198*'Indices PF'!$L$9))))),   IF(M198="EQ", IF((O198&lt;='Indices PF'!$D$15),   IF(('Funções Transações'!N198&lt;'Indices PF'!$E$18), N198*'Indices PF'!$J$15,   IF(('Funções Transações'!N198&lt;'Indices PF'!$F$18), N198*'Indices PF'!$K$15, N198*'Indices PF'!$L$15)),    IF((O198&lt;='Indices PF'!$D$16),    IF(('Funções Transações'!N198&lt;'Indices PF'!$E$18), N198*'Indices PF'!$J$16,    IF(('Funções Transações'!N198&lt;'Indices PF'!$F$18), N198*'Indices PF'!$K$16, N198*'Indices PF'!$L$16)),     IF((O198&gt;='Indices PF'!$D$17),     IF(('Funções Transações'!N198&lt;'Indices PF'!$E$18), N198*'Indices PF'!$J$17,     IF(('Funções Transações'!N198&lt;'Indices PF'!$F$18), N198*'Indices PF'!$K$17, N198*'Indices PF'!$L$17))))),   IF(M198="EO", IF((O198&lt;='Indices PF'!$D$23),   IF(('Funções Transações'!N198&lt;'Indices PF'!$E$26), N198*'Indices PF'!$J$23,   IF(('Funções Transações'!N198&lt;'Indices PF'!$F$26), N198*'Indices PF'!$K$23, N198*'Indices PF'!$L$23)),    IF((O198&lt;='Indices PF'!$D$24),    IF(('Funções Transações'!N198&lt;'Indices PF'!$E$26), N198*'Indices PF'!$J$24,    IF(('Funções Transações'!N198&lt;'Indices PF'!$F$26), N198*'Indices PF'!$K$24, N198*'Indices PF'!$L$24)),     IF((O198&gt;='Indices PF'!$D$25),     IF(('Funções Transações'!N198&lt;'Indices PF'!$E$26), N198*'Indices PF'!$J$25,     IF(('Funções Transações'!N198&lt;'Indices PF'!$F$26), N198*'Indices PF'!$K$25, N198*'Indices PF'!$L$25)))))))))</f>
        <v/>
      </c>
      <c r="U198" s="229" t="str">
        <f aca="false">IF(OR(ISBLANK(P198),ISBLANK(Q198)),"",  IF((Q198&lt;='Indices PF'!$D$47),   IF(('Funções Transações'!P198&lt;'Indices PF'!$E$50), P198*'Indices PF'!$J$47,   IF(('Funções Transações'!P198&lt;'Indices PF'!$F$50), P198*'Indices PF'!$K$47, P198*'Indices PF'!$L$47)),    IF((Q198&lt;='Indices PF'!$D$48),    IF(('Funções Transações'!P198&lt;'Indices PF'!$E$50), P198*'Indices PF'!$J$48,    IF(('Funções Transações'!P198&lt;'Indices PF'!$F$50), P198*'Indices PF'!$K$48, P198*'Indices PF'!$L$48)),     IF((Q198&gt;='Indices PF'!$D$49),     IF(('Funções Transações'!P198&lt;'Indices PF'!$E$50), P198*'Indices PF'!$J$49,     IF(('Funções Transações'!P198&lt;'Indices PF'!$F$50), P198*'Indices PF'!$K$49, P198*'Indices PF'!$L$49))))))</f>
        <v/>
      </c>
      <c r="V198" s="131"/>
      <c r="W198" s="131"/>
      <c r="X198" s="131"/>
      <c r="Y198" s="121"/>
      <c r="Z198" s="121"/>
      <c r="AA198" s="122"/>
      <c r="AB198" s="255" t="str">
        <f aca="false">IF(ISBLANK(AA198),"",IF(Z198="YES",(AA198*(SUM(T198:U198))/100),""))</f>
        <v/>
      </c>
      <c r="AC198" s="126"/>
      <c r="AD198" s="154"/>
      <c r="AE198" s="126"/>
      <c r="AF198" s="126"/>
      <c r="AG198" s="126"/>
    </row>
    <row r="199" customFormat="false" ht="24.3" hidden="false" customHeight="true" outlineLevel="0" collapsed="false">
      <c r="A199" s="87"/>
      <c r="B199" s="111"/>
      <c r="C199" s="178"/>
      <c r="D199" s="131"/>
      <c r="E199" s="122"/>
      <c r="F199" s="252"/>
      <c r="G199" s="131"/>
      <c r="H199" s="122"/>
      <c r="I199" s="150" t="str">
        <f aca="false">IF(AND(ISTEXT(K199),ISTEXT(L199)),"",SUM(K199:L199)*'Indices PF'!$E$54)</f>
        <v/>
      </c>
      <c r="J199" s="227" t="str">
        <f aca="false">IF(OR(ISBLANK(E199),ISBLANK(F199)),"",  IF(D199="EI", IF((F199&lt;='Indices PF'!$D$7),   IF(('Funções Transações'!E199&lt;'Indices PF'!$E$10), 'Indices PF'!$E$7,   IF(('Funções Transações'!E199&lt;'Indices PF'!$F$10), 'Indices PF'!$F$7, 'Indices PF'!$G$7)),    IF((F199&lt;='Indices PF'!$D$8),    IF(('Funções Transações'!E199&lt;'Indices PF'!$E$10), 'Indices PF'!$E$8,    IF(('Funções Transações'!E199&lt;'Indices PF'!$F$10), 'Indices PF'!$F$8, 'Indices PF'!$G$8)),     IF((F199&gt;='Indices PF'!$D$9),     IF(('Funções Transações'!E199&lt;'Indices PF'!$E$10), 'Indices PF'!$E$9,     IF(('Funções Transações'!E199&lt;'Indices PF'!$F$10), 'Indices PF'!$F$9, 'Indices PF'!$G$9))))),   IF(D199="EQ", IF((F199&lt;='Indices PF'!$D$15),   IF(('Funções Transações'!E199&lt;'Indices PF'!$E$18), 'Indices PF'!$E$15,   IF(('Funções Transações'!E199&lt;'Indices PF'!$F$18), 'Indices PF'!$F$15, 'Indices PF'!$G$15)),    IF((F199&lt;='Indices PF'!$D$16),    IF(('Funções Transações'!E199&lt;'Indices PF'!$E$18), 'Indices PF'!$E$16,    IF(('Funções Transações'!E199&lt;'Indices PF'!$F$18), 'Indices PF'!$F$16, 'Indices PF'!$G$16)),     IF((F199&gt;='Indices PF'!$D$17),     IF(('Funções Transações'!E199&lt;'Indices PF'!$E$18), 'Indices PF'!$E$16,     IF(('Funções Transações'!E199&lt;'Indices PF'!$F$18), 'Indices PF'!$F$16, 'Indices PF'!$G$16))))),   IF(D199="EO", IF((F199&lt;='Indices PF'!$D$23),   IF(('Funções Transações'!E199&lt;'Indices PF'!$E$26), 'Indices PF'!$E$23,   IF(('Funções Transações'!E199&lt;'Indices PF'!$F$26), 'Indices PF'!$F$23, 'Indices PF'!$G$23)),    IF((F199&lt;='Indices PF'!$D$24),    IF(('Funções Transações'!E199&lt;'Indices PF'!$E$26), 'Indices PF'!$E$24,    IF(('Funções Transações'!E199&lt;'Indices PF'!$F$26), 'Indices PF'!$F$24, 'Indices PF'!$G$24)),     IF((F199&gt;='Indices PF'!$D$25),     IF(('Funções Transações'!E199&lt;'Indices PF'!$E$26), 'Indices PF'!$E$25,     IF(('Funções Transações'!E199&lt;'Indices PF'!$F$26), 'Indices PF'!$F$25, 'Indices PF'!$G$25)))))))))</f>
        <v/>
      </c>
      <c r="K199" s="120" t="str">
        <f aca="false">IF(OR(ISBLANK(E199),ISBLANK(F199)),"",  IF(D199="EI", IF((F199&lt;='Indices PF'!$D$7),   IF(('Funções Transações'!E199&lt;'Indices PF'!$E$10), E199*'Indices PF'!$J$7,   IF(('Funções Transações'!E199&lt;'Indices PF'!$F$10), E199*'Indices PF'!$K$7, E199*'Indices PF'!$L$7)),    IF((F199&lt;='Indices PF'!$D$8),    IF(('Funções Transações'!E199&lt;'Indices PF'!$E$10), E199*'Indices PF'!$J$8,    IF(('Funções Transações'!E199&lt;'Indices PF'!$F$10), E199*'Indices PF'!$K$8, E199*'Indices PF'!$L$8)),     IF((F199&gt;='Indices PF'!$D$9),     IF(('Funções Transações'!E199&lt;'Indices PF'!$E$10), E199*'Indices PF'!$J$9,     IF(('Funções Transações'!E199&lt;'Indices PF'!$F$10), E199*'Indices PF'!$K$9, E199*'Indices PF'!$L$9))))),   IF(D199="EQ", IF((F199&lt;='Indices PF'!$D$15),   IF(('Funções Transações'!E199&lt;'Indices PF'!$E$18), E199*'Indices PF'!$J$15,   IF(('Funções Transações'!E199&lt;'Indices PF'!$F$18), E199*'Indices PF'!$K$15, E199*'Indices PF'!$L$15)),    IF((F199&lt;='Indices PF'!$D$16),    IF(('Funções Transações'!E199&lt;'Indices PF'!$E$18), E199*'Indices PF'!$J$16,    IF(('Funções Transações'!E199&lt;'Indices PF'!$F$18), E199*'Indices PF'!$K$16, E199*'Indices PF'!$L$16)),     IF((F199&gt;='Indices PF'!$D$17),     IF(('Funções Transações'!E199&lt;'Indices PF'!$E$18), E199*'Indices PF'!$J$16,     IF(('Funções Transações'!E199&lt;'Indices PF'!$F$18), E199*'Indices PF'!$K$16, E199*'Indices PF'!$L$16))))),   IF(D199="EO", IF((F199&lt;='Indices PF'!$D$23),   IF(('Funções Transações'!E199&lt;'Indices PF'!$E$26), E199*'Indices PF'!$J$23,   IF(('Funções Transações'!E199&lt;'Indices PF'!$F$26), E199*'Indices PF'!$K$23, E199*'Indices PF'!$L$23)),    IF((F199&lt;='Indices PF'!$D$24),    IF(('Funções Transações'!E199&lt;'Indices PF'!$E$26), E199*'Indices PF'!$J$24,    IF(('Funções Transações'!E199&lt;'Indices PF'!$F$26), E199*'Indices PF'!$K$24, E199*'Indices PF'!$L$24)),     IF((F199&gt;='Indices PF'!$D$25),     IF(('Funções Transações'!E199&lt;'Indices PF'!$E$26), E199*'Indices PF'!$J$25,     IF(('Funções Transações'!E199&lt;'Indices PF'!$F$26), E199*'Indices PF'!$K$25, E199*'Indices PF'!$L$25)))))))))</f>
        <v/>
      </c>
      <c r="L199" s="253" t="str">
        <f aca="false">IF(OR(ISBLANK(G199),ISBLANK(H199)),"",  IF((H199&lt;='Indices PF'!$D$47),   IF(('Funções Transações'!G199&lt;'Indices PF'!$E$50), G199*'Indices PF'!$J$47,   IF(('Funções Transações'!G199&lt;'Indices PF'!$F$50), G199*'Indices PF'!$K$47, G199*'Indices PF'!$L$47)),    IF((H199&lt;='Indices PF'!$D$48),    IF(('Funções Transações'!G199&lt;'Indices PF'!$E$50), G199*'Indices PF'!$J$48,    IF(('Funções Transações'!G199&lt;'Indices PF'!$F$50), G199*'Indices PF'!$K$48, G199*'Indices PF'!$L$48)),     IF((H199&gt;='Indices PF'!$D$49),     IF(('Funções Transações'!G199&lt;'Indices PF'!$E$50), G199*'Indices PF'!$J$49,     IF(('Funções Transações'!G199&lt;'Indices PF'!$F$50), G199*'Indices PF'!$K$49, G199*'Indices PF'!$L$49))))))</f>
        <v/>
      </c>
      <c r="M199" s="131"/>
      <c r="N199" s="122"/>
      <c r="O199" s="131"/>
      <c r="P199" s="121"/>
      <c r="Q199" s="122"/>
      <c r="R199" s="150" t="str">
        <f aca="false">IF(AND(ISTEXT(T199),ISTEXT(U199)),"",SUM(T199:U199)*'Indices PF'!$E$54)</f>
        <v/>
      </c>
      <c r="S199" s="227" t="str">
        <f aca="false">IF(OR(ISBLANK(N199),ISBLANK(O199)),"",  IF(M199="EI", IF((O199&lt;='Indices PF'!$D$7),   IF(('Funções Transações'!N199&lt;'Indices PF'!$E$10), 'Indices PF'!$E$7,   IF(('Funções Transações'!N199&lt;'Indices PF'!$F$10), 'Indices PF'!$F$7, 'Indices PF'!$G$7)),    IF((O199&lt;='Indices PF'!$D$8),    IF(('Funções Transações'!N199&lt;'Indices PF'!$E$10), 'Indices PF'!$E$8,    IF(('Funções Transações'!N199&lt;'Indices PF'!$F$10), 'Indices PF'!$F$8, 'Indices PF'!$G$8)),     IF((O199&gt;='Indices PF'!$D$9),     IF(('Funções Transações'!N199&lt;'Indices PF'!$E$10), 'Indices PF'!$E$9,     IF(('Funções Transações'!N199&lt;'Indices PF'!$F$10), 'Indices PF'!$F$9, 'Indices PF'!$G$9))))),   IF(M199="EQ", IF((O199&lt;='Indices PF'!$D$15),   IF(('Funções Transações'!N199&lt;'Indices PF'!$E$18), 'Indices PF'!$E$15,   IF(('Funções Transações'!N199&lt;'Indices PF'!$F$18), 'Indices PF'!$F$15, 'Indices PF'!$G$15)),    IF((O199&lt;='Indices PF'!$D$16),    IF(('Funções Transações'!N199&lt;'Indices PF'!$E$18), 'Indices PF'!$E$16,    IF(('Funções Transações'!N199&lt;'Indices PF'!$F$18), 'Indices PF'!$F$16, 'Indices PF'!$G$16)),     IF((O199&gt;='Indices PF'!$D$17),     IF(('Funções Transações'!N199&lt;'Indices PF'!$E$18), 'Indices PF'!$E$17,     IF(('Funções Transações'!N199&lt;'Indices PF'!$F$18), 'Indices PF'!$F$17, 'Indices PF'!$G$17))))),   IF(M199="EO", IF((O199&lt;='Indices PF'!$D$23),   IF(('Funções Transações'!N199&lt;'Indices PF'!$E$26), 'Indices PF'!$E$23,   IF(('Funções Transações'!N199&lt;'Indices PF'!$F$26), 'Indices PF'!$F$23, 'Indices PF'!$G$23)),    IF((O199&lt;='Indices PF'!$D$24),    IF(('Funções Transações'!N199&lt;'Indices PF'!$E$26), 'Indices PF'!$E$24,    IF(('Funções Transações'!N199&lt;'Indices PF'!$F$26), 'Indices PF'!$F$24, 'Indices PF'!$G$24)),     IF((O199&gt;='Indices PF'!$D$25),     IF(('Funções Transações'!N199&lt;'Indices PF'!$E$26), 'Indices PF'!$E$25,     IF(('Funções Transações'!N199&lt;'Indices PF'!$F$26), 'Indices PF'!$F$25, 'Indices PF'!$G$25)))))))))</f>
        <v/>
      </c>
      <c r="T199" s="228" t="str">
        <f aca="false">IF(OR(ISBLANK(N199),ISBLANK(O199)),"",  IF(M199="EI", IF((O199&lt;='Indices PF'!$D$7),   IF(('Funções Transações'!N199&lt;'Indices PF'!$E$10), N199*'Indices PF'!$J$7,   IF(('Funções Transações'!N199&lt;'Indices PF'!$F$10), N199*'Indices PF'!$K$7, N199*'Indices PF'!$L$7)),    IF((O199&lt;='Indices PF'!$D$8),    IF(('Funções Transações'!N199&lt;'Indices PF'!$E$10), N199*'Indices PF'!$J$8,    IF(('Funções Transações'!N199&lt;'Indices PF'!$F$10), N199*'Indices PF'!$K$8, N199*'Indices PF'!$L$8)),     IF((O199&gt;='Indices PF'!$D$9),     IF(('Funções Transações'!N199&lt;'Indices PF'!$E$10), N199*'Indices PF'!$J$9,     IF(('Funções Transações'!N199&lt;'Indices PF'!$F$10), N199*'Indices PF'!$K$9, N199*'Indices PF'!$L$9))))),   IF(M199="EQ", IF((O199&lt;='Indices PF'!$D$15),   IF(('Funções Transações'!N199&lt;'Indices PF'!$E$18), N199*'Indices PF'!$J$15,   IF(('Funções Transações'!N199&lt;'Indices PF'!$F$18), N199*'Indices PF'!$K$15, N199*'Indices PF'!$L$15)),    IF((O199&lt;='Indices PF'!$D$16),    IF(('Funções Transações'!N199&lt;'Indices PF'!$E$18), N199*'Indices PF'!$J$16,    IF(('Funções Transações'!N199&lt;'Indices PF'!$F$18), N199*'Indices PF'!$K$16, N199*'Indices PF'!$L$16)),     IF((O199&gt;='Indices PF'!$D$17),     IF(('Funções Transações'!N199&lt;'Indices PF'!$E$18), N199*'Indices PF'!$J$17,     IF(('Funções Transações'!N199&lt;'Indices PF'!$F$18), N199*'Indices PF'!$K$17, N199*'Indices PF'!$L$17))))),   IF(M199="EO", IF((O199&lt;='Indices PF'!$D$23),   IF(('Funções Transações'!N199&lt;'Indices PF'!$E$26), N199*'Indices PF'!$J$23,   IF(('Funções Transações'!N199&lt;'Indices PF'!$F$26), N199*'Indices PF'!$K$23, N199*'Indices PF'!$L$23)),    IF((O199&lt;='Indices PF'!$D$24),    IF(('Funções Transações'!N199&lt;'Indices PF'!$E$26), N199*'Indices PF'!$J$24,    IF(('Funções Transações'!N199&lt;'Indices PF'!$F$26), N199*'Indices PF'!$K$24, N199*'Indices PF'!$L$24)),     IF((O199&gt;='Indices PF'!$D$25),     IF(('Funções Transações'!N199&lt;'Indices PF'!$E$26), N199*'Indices PF'!$J$25,     IF(('Funções Transações'!N199&lt;'Indices PF'!$F$26), N199*'Indices PF'!$K$25, N199*'Indices PF'!$L$25)))))))))</f>
        <v/>
      </c>
      <c r="U199" s="229" t="str">
        <f aca="false">IF(OR(ISBLANK(P199),ISBLANK(Q199)),"",  IF((Q199&lt;='Indices PF'!$D$47),   IF(('Funções Transações'!P199&lt;'Indices PF'!$E$50), P199*'Indices PF'!$J$47,   IF(('Funções Transações'!P199&lt;'Indices PF'!$F$50), P199*'Indices PF'!$K$47, P199*'Indices PF'!$L$47)),    IF((Q199&lt;='Indices PF'!$D$48),    IF(('Funções Transações'!P199&lt;'Indices PF'!$E$50), P199*'Indices PF'!$J$48,    IF(('Funções Transações'!P199&lt;'Indices PF'!$F$50), P199*'Indices PF'!$K$48, P199*'Indices PF'!$L$48)),     IF((Q199&gt;='Indices PF'!$D$49),     IF(('Funções Transações'!P199&lt;'Indices PF'!$E$50), P199*'Indices PF'!$J$49,     IF(('Funções Transações'!P199&lt;'Indices PF'!$F$50), P199*'Indices PF'!$K$49, P199*'Indices PF'!$L$49))))))</f>
        <v/>
      </c>
      <c r="V199" s="131"/>
      <c r="W199" s="131"/>
      <c r="X199" s="131"/>
      <c r="Y199" s="121"/>
      <c r="Z199" s="121"/>
      <c r="AA199" s="122"/>
      <c r="AB199" s="255" t="str">
        <f aca="false">IF(ISBLANK(AA199),"",IF(Z199="YES",(AA199*(SUM(T199:U199))/100),""))</f>
        <v/>
      </c>
      <c r="AC199" s="126"/>
      <c r="AD199" s="154"/>
      <c r="AE199" s="126"/>
      <c r="AF199" s="126"/>
      <c r="AG199" s="126"/>
    </row>
    <row r="200" customFormat="false" ht="24.3" hidden="false" customHeight="true" outlineLevel="0" collapsed="false">
      <c r="A200" s="87"/>
      <c r="B200" s="111"/>
      <c r="C200" s="178"/>
      <c r="D200" s="131"/>
      <c r="E200" s="122"/>
      <c r="F200" s="252"/>
      <c r="G200" s="131"/>
      <c r="H200" s="122"/>
      <c r="I200" s="150" t="str">
        <f aca="false">IF(AND(ISTEXT(K200),ISTEXT(L200)),"",SUM(K200:L200)*'Indices PF'!$E$54)</f>
        <v/>
      </c>
      <c r="J200" s="227" t="str">
        <f aca="false">IF(OR(ISBLANK(E200),ISBLANK(F200)),"",  IF(D200="EI", IF((F200&lt;='Indices PF'!$D$7),   IF(('Funções Transações'!E200&lt;'Indices PF'!$E$10), 'Indices PF'!$E$7,   IF(('Funções Transações'!E200&lt;'Indices PF'!$F$10), 'Indices PF'!$F$7, 'Indices PF'!$G$7)),    IF((F200&lt;='Indices PF'!$D$8),    IF(('Funções Transações'!E200&lt;'Indices PF'!$E$10), 'Indices PF'!$E$8,    IF(('Funções Transações'!E200&lt;'Indices PF'!$F$10), 'Indices PF'!$F$8, 'Indices PF'!$G$8)),     IF((F200&gt;='Indices PF'!$D$9),     IF(('Funções Transações'!E200&lt;'Indices PF'!$E$10), 'Indices PF'!$E$9,     IF(('Funções Transações'!E200&lt;'Indices PF'!$F$10), 'Indices PF'!$F$9, 'Indices PF'!$G$9))))),   IF(D200="EQ", IF((F200&lt;='Indices PF'!$D$15),   IF(('Funções Transações'!E200&lt;'Indices PF'!$E$18), 'Indices PF'!$E$15,   IF(('Funções Transações'!E200&lt;'Indices PF'!$F$18), 'Indices PF'!$F$15, 'Indices PF'!$G$15)),    IF((F200&lt;='Indices PF'!$D$16),    IF(('Funções Transações'!E200&lt;'Indices PF'!$E$18), 'Indices PF'!$E$16,    IF(('Funções Transações'!E200&lt;'Indices PF'!$F$18), 'Indices PF'!$F$16, 'Indices PF'!$G$16)),     IF((F200&gt;='Indices PF'!$D$17),     IF(('Funções Transações'!E200&lt;'Indices PF'!$E$18), 'Indices PF'!$E$16,     IF(('Funções Transações'!E200&lt;'Indices PF'!$F$18), 'Indices PF'!$F$16, 'Indices PF'!$G$16))))),   IF(D200="EO", IF((F200&lt;='Indices PF'!$D$23),   IF(('Funções Transações'!E200&lt;'Indices PF'!$E$26), 'Indices PF'!$E$23,   IF(('Funções Transações'!E200&lt;'Indices PF'!$F$26), 'Indices PF'!$F$23, 'Indices PF'!$G$23)),    IF((F200&lt;='Indices PF'!$D$24),    IF(('Funções Transações'!E200&lt;'Indices PF'!$E$26), 'Indices PF'!$E$24,    IF(('Funções Transações'!E200&lt;'Indices PF'!$F$26), 'Indices PF'!$F$24, 'Indices PF'!$G$24)),     IF((F200&gt;='Indices PF'!$D$25),     IF(('Funções Transações'!E200&lt;'Indices PF'!$E$26), 'Indices PF'!$E$25,     IF(('Funções Transações'!E200&lt;'Indices PF'!$F$26), 'Indices PF'!$F$25, 'Indices PF'!$G$25)))))))))</f>
        <v/>
      </c>
      <c r="K200" s="120" t="str">
        <f aca="false">IF(OR(ISBLANK(E200),ISBLANK(F200)),"",  IF(D200="EI", IF((F200&lt;='Indices PF'!$D$7),   IF(('Funções Transações'!E200&lt;'Indices PF'!$E$10), E200*'Indices PF'!$J$7,   IF(('Funções Transações'!E200&lt;'Indices PF'!$F$10), E200*'Indices PF'!$K$7, E200*'Indices PF'!$L$7)),    IF((F200&lt;='Indices PF'!$D$8),    IF(('Funções Transações'!E200&lt;'Indices PF'!$E$10), E200*'Indices PF'!$J$8,    IF(('Funções Transações'!E200&lt;'Indices PF'!$F$10), E200*'Indices PF'!$K$8, E200*'Indices PF'!$L$8)),     IF((F200&gt;='Indices PF'!$D$9),     IF(('Funções Transações'!E200&lt;'Indices PF'!$E$10), E200*'Indices PF'!$J$9,     IF(('Funções Transações'!E200&lt;'Indices PF'!$F$10), E200*'Indices PF'!$K$9, E200*'Indices PF'!$L$9))))),   IF(D200="EQ", IF((F200&lt;='Indices PF'!$D$15),   IF(('Funções Transações'!E200&lt;'Indices PF'!$E$18), E200*'Indices PF'!$J$15,   IF(('Funções Transações'!E200&lt;'Indices PF'!$F$18), E200*'Indices PF'!$K$15, E200*'Indices PF'!$L$15)),    IF((F200&lt;='Indices PF'!$D$16),    IF(('Funções Transações'!E200&lt;'Indices PF'!$E$18), E200*'Indices PF'!$J$16,    IF(('Funções Transações'!E200&lt;'Indices PF'!$F$18), E200*'Indices PF'!$K$16, E200*'Indices PF'!$L$16)),     IF((F200&gt;='Indices PF'!$D$17),     IF(('Funções Transações'!E200&lt;'Indices PF'!$E$18), E200*'Indices PF'!$J$16,     IF(('Funções Transações'!E200&lt;'Indices PF'!$F$18), E200*'Indices PF'!$K$16, E200*'Indices PF'!$L$16))))),   IF(D200="EO", IF((F200&lt;='Indices PF'!$D$23),   IF(('Funções Transações'!E200&lt;'Indices PF'!$E$26), E200*'Indices PF'!$J$23,   IF(('Funções Transações'!E200&lt;'Indices PF'!$F$26), E200*'Indices PF'!$K$23, E200*'Indices PF'!$L$23)),    IF((F200&lt;='Indices PF'!$D$24),    IF(('Funções Transações'!E200&lt;'Indices PF'!$E$26), E200*'Indices PF'!$J$24,    IF(('Funções Transações'!E200&lt;'Indices PF'!$F$26), E200*'Indices PF'!$K$24, E200*'Indices PF'!$L$24)),     IF((F200&gt;='Indices PF'!$D$25),     IF(('Funções Transações'!E200&lt;'Indices PF'!$E$26), E200*'Indices PF'!$J$25,     IF(('Funções Transações'!E200&lt;'Indices PF'!$F$26), E200*'Indices PF'!$K$25, E200*'Indices PF'!$L$25)))))))))</f>
        <v/>
      </c>
      <c r="L200" s="253" t="str">
        <f aca="false">IF(OR(ISBLANK(G200),ISBLANK(H200)),"",  IF((H200&lt;='Indices PF'!$D$47),   IF(('Funções Transações'!G200&lt;'Indices PF'!$E$50), G200*'Indices PF'!$J$47,   IF(('Funções Transações'!G200&lt;'Indices PF'!$F$50), G200*'Indices PF'!$K$47, G200*'Indices PF'!$L$47)),    IF((H200&lt;='Indices PF'!$D$48),    IF(('Funções Transações'!G200&lt;'Indices PF'!$E$50), G200*'Indices PF'!$J$48,    IF(('Funções Transações'!G200&lt;'Indices PF'!$F$50), G200*'Indices PF'!$K$48, G200*'Indices PF'!$L$48)),     IF((H200&gt;='Indices PF'!$D$49),     IF(('Funções Transações'!G200&lt;'Indices PF'!$E$50), G200*'Indices PF'!$J$49,     IF(('Funções Transações'!G200&lt;'Indices PF'!$F$50), G200*'Indices PF'!$K$49, G200*'Indices PF'!$L$49))))))</f>
        <v/>
      </c>
      <c r="M200" s="131"/>
      <c r="N200" s="122"/>
      <c r="O200" s="131"/>
      <c r="P200" s="121"/>
      <c r="Q200" s="122"/>
      <c r="R200" s="150" t="str">
        <f aca="false">IF(AND(ISTEXT(T200),ISTEXT(U200)),"",SUM(T200:U200)*'Indices PF'!$E$54)</f>
        <v/>
      </c>
      <c r="S200" s="227" t="str">
        <f aca="false">IF(OR(ISBLANK(N200),ISBLANK(O200)),"",  IF(M200="EI", IF((O200&lt;='Indices PF'!$D$7),   IF(('Funções Transações'!N200&lt;'Indices PF'!$E$10), 'Indices PF'!$E$7,   IF(('Funções Transações'!N200&lt;'Indices PF'!$F$10), 'Indices PF'!$F$7, 'Indices PF'!$G$7)),    IF((O200&lt;='Indices PF'!$D$8),    IF(('Funções Transações'!N200&lt;'Indices PF'!$E$10), 'Indices PF'!$E$8,    IF(('Funções Transações'!N200&lt;'Indices PF'!$F$10), 'Indices PF'!$F$8, 'Indices PF'!$G$8)),     IF((O200&gt;='Indices PF'!$D$9),     IF(('Funções Transações'!N200&lt;'Indices PF'!$E$10), 'Indices PF'!$E$9,     IF(('Funções Transações'!N200&lt;'Indices PF'!$F$10), 'Indices PF'!$F$9, 'Indices PF'!$G$9))))),   IF(M200="EQ", IF((O200&lt;='Indices PF'!$D$15),   IF(('Funções Transações'!N200&lt;'Indices PF'!$E$18), 'Indices PF'!$E$15,   IF(('Funções Transações'!N200&lt;'Indices PF'!$F$18), 'Indices PF'!$F$15, 'Indices PF'!$G$15)),    IF((O200&lt;='Indices PF'!$D$16),    IF(('Funções Transações'!N200&lt;'Indices PF'!$E$18), 'Indices PF'!$E$16,    IF(('Funções Transações'!N200&lt;'Indices PF'!$F$18), 'Indices PF'!$F$16, 'Indices PF'!$G$16)),     IF((O200&gt;='Indices PF'!$D$17),     IF(('Funções Transações'!N200&lt;'Indices PF'!$E$18), 'Indices PF'!$E$17,     IF(('Funções Transações'!N200&lt;'Indices PF'!$F$18), 'Indices PF'!$F$17, 'Indices PF'!$G$17))))),   IF(M200="EO", IF((O200&lt;='Indices PF'!$D$23),   IF(('Funções Transações'!N200&lt;'Indices PF'!$E$26), 'Indices PF'!$E$23,   IF(('Funções Transações'!N200&lt;'Indices PF'!$F$26), 'Indices PF'!$F$23, 'Indices PF'!$G$23)),    IF((O200&lt;='Indices PF'!$D$24),    IF(('Funções Transações'!N200&lt;'Indices PF'!$E$26), 'Indices PF'!$E$24,    IF(('Funções Transações'!N200&lt;'Indices PF'!$F$26), 'Indices PF'!$F$24, 'Indices PF'!$G$24)),     IF((O200&gt;='Indices PF'!$D$25),     IF(('Funções Transações'!N200&lt;'Indices PF'!$E$26), 'Indices PF'!$E$25,     IF(('Funções Transações'!N200&lt;'Indices PF'!$F$26), 'Indices PF'!$F$25, 'Indices PF'!$G$25)))))))))</f>
        <v/>
      </c>
      <c r="T200" s="228" t="str">
        <f aca="false">IF(OR(ISBLANK(N200),ISBLANK(O200)),"",  IF(M200="EI", IF((O200&lt;='Indices PF'!$D$7),   IF(('Funções Transações'!N200&lt;'Indices PF'!$E$10), N200*'Indices PF'!$J$7,   IF(('Funções Transações'!N200&lt;'Indices PF'!$F$10), N200*'Indices PF'!$K$7, N200*'Indices PF'!$L$7)),    IF((O200&lt;='Indices PF'!$D$8),    IF(('Funções Transações'!N200&lt;'Indices PF'!$E$10), N200*'Indices PF'!$J$8,    IF(('Funções Transações'!N200&lt;'Indices PF'!$F$10), N200*'Indices PF'!$K$8, N200*'Indices PF'!$L$8)),     IF((O200&gt;='Indices PF'!$D$9),     IF(('Funções Transações'!N200&lt;'Indices PF'!$E$10), N200*'Indices PF'!$J$9,     IF(('Funções Transações'!N200&lt;'Indices PF'!$F$10), N200*'Indices PF'!$K$9, N200*'Indices PF'!$L$9))))),   IF(M200="EQ", IF((O200&lt;='Indices PF'!$D$15),   IF(('Funções Transações'!N200&lt;'Indices PF'!$E$18), N200*'Indices PF'!$J$15,   IF(('Funções Transações'!N200&lt;'Indices PF'!$F$18), N200*'Indices PF'!$K$15, N200*'Indices PF'!$L$15)),    IF((O200&lt;='Indices PF'!$D$16),    IF(('Funções Transações'!N200&lt;'Indices PF'!$E$18), N200*'Indices PF'!$J$16,    IF(('Funções Transações'!N200&lt;'Indices PF'!$F$18), N200*'Indices PF'!$K$16, N200*'Indices PF'!$L$16)),     IF((O200&gt;='Indices PF'!$D$17),     IF(('Funções Transações'!N200&lt;'Indices PF'!$E$18), N200*'Indices PF'!$J$17,     IF(('Funções Transações'!N200&lt;'Indices PF'!$F$18), N200*'Indices PF'!$K$17, N200*'Indices PF'!$L$17))))),   IF(M200="EO", IF((O200&lt;='Indices PF'!$D$23),   IF(('Funções Transações'!N200&lt;'Indices PF'!$E$26), N200*'Indices PF'!$J$23,   IF(('Funções Transações'!N200&lt;'Indices PF'!$F$26), N200*'Indices PF'!$K$23, N200*'Indices PF'!$L$23)),    IF((O200&lt;='Indices PF'!$D$24),    IF(('Funções Transações'!N200&lt;'Indices PF'!$E$26), N200*'Indices PF'!$J$24,    IF(('Funções Transações'!N200&lt;'Indices PF'!$F$26), N200*'Indices PF'!$K$24, N200*'Indices PF'!$L$24)),     IF((O200&gt;='Indices PF'!$D$25),     IF(('Funções Transações'!N200&lt;'Indices PF'!$E$26), N200*'Indices PF'!$J$25,     IF(('Funções Transações'!N200&lt;'Indices PF'!$F$26), N200*'Indices PF'!$K$25, N200*'Indices PF'!$L$25)))))))))</f>
        <v/>
      </c>
      <c r="U200" s="229" t="str">
        <f aca="false">IF(OR(ISBLANK(P200),ISBLANK(Q200)),"",  IF((Q200&lt;='Indices PF'!$D$47),   IF(('Funções Transações'!P200&lt;'Indices PF'!$E$50), P200*'Indices PF'!$J$47,   IF(('Funções Transações'!P200&lt;'Indices PF'!$F$50), P200*'Indices PF'!$K$47, P200*'Indices PF'!$L$47)),    IF((Q200&lt;='Indices PF'!$D$48),    IF(('Funções Transações'!P200&lt;'Indices PF'!$E$50), P200*'Indices PF'!$J$48,    IF(('Funções Transações'!P200&lt;'Indices PF'!$F$50), P200*'Indices PF'!$K$48, P200*'Indices PF'!$L$48)),     IF((Q200&gt;='Indices PF'!$D$49),     IF(('Funções Transações'!P200&lt;'Indices PF'!$E$50), P200*'Indices PF'!$J$49,     IF(('Funções Transações'!P200&lt;'Indices PF'!$F$50), P200*'Indices PF'!$K$49, P200*'Indices PF'!$L$49))))))</f>
        <v/>
      </c>
      <c r="V200" s="131"/>
      <c r="W200" s="131"/>
      <c r="X200" s="131"/>
      <c r="Y200" s="121"/>
      <c r="Z200" s="121"/>
      <c r="AA200" s="122"/>
      <c r="AB200" s="255" t="str">
        <f aca="false">IF(ISBLANK(AA200),"",IF(Z200="YES",(AA200*(SUM(T200:U200))/100),""))</f>
        <v/>
      </c>
      <c r="AC200" s="126"/>
      <c r="AD200" s="154"/>
      <c r="AE200" s="126"/>
      <c r="AF200" s="126"/>
      <c r="AG200" s="126"/>
    </row>
    <row r="201" customFormat="false" ht="24.3" hidden="false" customHeight="true" outlineLevel="0" collapsed="false">
      <c r="A201" s="87"/>
      <c r="B201" s="111"/>
      <c r="C201" s="178"/>
      <c r="D201" s="131"/>
      <c r="E201" s="122"/>
      <c r="F201" s="252"/>
      <c r="G201" s="131"/>
      <c r="H201" s="122"/>
      <c r="I201" s="150" t="str">
        <f aca="false">IF(AND(ISTEXT(K201),ISTEXT(L201)),"",SUM(K201:L201)*'Indices PF'!$E$54)</f>
        <v/>
      </c>
      <c r="J201" s="227" t="str">
        <f aca="false">IF(OR(ISBLANK(E201),ISBLANK(F201)),"",  IF(D201="EI", IF((F201&lt;='Indices PF'!$D$7),   IF(('Funções Transações'!E201&lt;'Indices PF'!$E$10), 'Indices PF'!$E$7,   IF(('Funções Transações'!E201&lt;'Indices PF'!$F$10), 'Indices PF'!$F$7, 'Indices PF'!$G$7)),    IF((F201&lt;='Indices PF'!$D$8),    IF(('Funções Transações'!E201&lt;'Indices PF'!$E$10), 'Indices PF'!$E$8,    IF(('Funções Transações'!E201&lt;'Indices PF'!$F$10), 'Indices PF'!$F$8, 'Indices PF'!$G$8)),     IF((F201&gt;='Indices PF'!$D$9),     IF(('Funções Transações'!E201&lt;'Indices PF'!$E$10), 'Indices PF'!$E$9,     IF(('Funções Transações'!E201&lt;'Indices PF'!$F$10), 'Indices PF'!$F$9, 'Indices PF'!$G$9))))),   IF(D201="EQ", IF((F201&lt;='Indices PF'!$D$15),   IF(('Funções Transações'!E201&lt;'Indices PF'!$E$18), 'Indices PF'!$E$15,   IF(('Funções Transações'!E201&lt;'Indices PF'!$F$18), 'Indices PF'!$F$15, 'Indices PF'!$G$15)),    IF((F201&lt;='Indices PF'!$D$16),    IF(('Funções Transações'!E201&lt;'Indices PF'!$E$18), 'Indices PF'!$E$16,    IF(('Funções Transações'!E201&lt;'Indices PF'!$F$18), 'Indices PF'!$F$16, 'Indices PF'!$G$16)),     IF((F201&gt;='Indices PF'!$D$17),     IF(('Funções Transações'!E201&lt;'Indices PF'!$E$18), 'Indices PF'!$E$16,     IF(('Funções Transações'!E201&lt;'Indices PF'!$F$18), 'Indices PF'!$F$16, 'Indices PF'!$G$16))))),   IF(D201="EO", IF((F201&lt;='Indices PF'!$D$23),   IF(('Funções Transações'!E201&lt;'Indices PF'!$E$26), 'Indices PF'!$E$23,   IF(('Funções Transações'!E201&lt;'Indices PF'!$F$26), 'Indices PF'!$F$23, 'Indices PF'!$G$23)),    IF((F201&lt;='Indices PF'!$D$24),    IF(('Funções Transações'!E201&lt;'Indices PF'!$E$26), 'Indices PF'!$E$24,    IF(('Funções Transações'!E201&lt;'Indices PF'!$F$26), 'Indices PF'!$F$24, 'Indices PF'!$G$24)),     IF((F201&gt;='Indices PF'!$D$25),     IF(('Funções Transações'!E201&lt;'Indices PF'!$E$26), 'Indices PF'!$E$25,     IF(('Funções Transações'!E201&lt;'Indices PF'!$F$26), 'Indices PF'!$F$25, 'Indices PF'!$G$25)))))))))</f>
        <v/>
      </c>
      <c r="K201" s="120" t="str">
        <f aca="false">IF(OR(ISBLANK(E201),ISBLANK(F201)),"",  IF(D201="EI", IF((F201&lt;='Indices PF'!$D$7),   IF(('Funções Transações'!E201&lt;'Indices PF'!$E$10), E201*'Indices PF'!$J$7,   IF(('Funções Transações'!E201&lt;'Indices PF'!$F$10), E201*'Indices PF'!$K$7, E201*'Indices PF'!$L$7)),    IF((F201&lt;='Indices PF'!$D$8),    IF(('Funções Transações'!E201&lt;'Indices PF'!$E$10), E201*'Indices PF'!$J$8,    IF(('Funções Transações'!E201&lt;'Indices PF'!$F$10), E201*'Indices PF'!$K$8, E201*'Indices PF'!$L$8)),     IF((F201&gt;='Indices PF'!$D$9),     IF(('Funções Transações'!E201&lt;'Indices PF'!$E$10), E201*'Indices PF'!$J$9,     IF(('Funções Transações'!E201&lt;'Indices PF'!$F$10), E201*'Indices PF'!$K$9, E201*'Indices PF'!$L$9))))),   IF(D201="EQ", IF((F201&lt;='Indices PF'!$D$15),   IF(('Funções Transações'!E201&lt;'Indices PF'!$E$18), E201*'Indices PF'!$J$15,   IF(('Funções Transações'!E201&lt;'Indices PF'!$F$18), E201*'Indices PF'!$K$15, E201*'Indices PF'!$L$15)),    IF((F201&lt;='Indices PF'!$D$16),    IF(('Funções Transações'!E201&lt;'Indices PF'!$E$18), E201*'Indices PF'!$J$16,    IF(('Funções Transações'!E201&lt;'Indices PF'!$F$18), E201*'Indices PF'!$K$16, E201*'Indices PF'!$L$16)),     IF((F201&gt;='Indices PF'!$D$17),     IF(('Funções Transações'!E201&lt;'Indices PF'!$E$18), E201*'Indices PF'!$J$16,     IF(('Funções Transações'!E201&lt;'Indices PF'!$F$18), E201*'Indices PF'!$K$16, E201*'Indices PF'!$L$16))))),   IF(D201="EO", IF((F201&lt;='Indices PF'!$D$23),   IF(('Funções Transações'!E201&lt;'Indices PF'!$E$26), E201*'Indices PF'!$J$23,   IF(('Funções Transações'!E201&lt;'Indices PF'!$F$26), E201*'Indices PF'!$K$23, E201*'Indices PF'!$L$23)),    IF((F201&lt;='Indices PF'!$D$24),    IF(('Funções Transações'!E201&lt;'Indices PF'!$E$26), E201*'Indices PF'!$J$24,    IF(('Funções Transações'!E201&lt;'Indices PF'!$F$26), E201*'Indices PF'!$K$24, E201*'Indices PF'!$L$24)),     IF((F201&gt;='Indices PF'!$D$25),     IF(('Funções Transações'!E201&lt;'Indices PF'!$E$26), E201*'Indices PF'!$J$25,     IF(('Funções Transações'!E201&lt;'Indices PF'!$F$26), E201*'Indices PF'!$K$25, E201*'Indices PF'!$L$25)))))))))</f>
        <v/>
      </c>
      <c r="L201" s="253" t="str">
        <f aca="false">IF(OR(ISBLANK(G201),ISBLANK(H201)),"",  IF((H201&lt;='Indices PF'!$D$47),   IF(('Funções Transações'!G201&lt;'Indices PF'!$E$50), G201*'Indices PF'!$J$47,   IF(('Funções Transações'!G201&lt;'Indices PF'!$F$50), G201*'Indices PF'!$K$47, G201*'Indices PF'!$L$47)),    IF((H201&lt;='Indices PF'!$D$48),    IF(('Funções Transações'!G201&lt;'Indices PF'!$E$50), G201*'Indices PF'!$J$48,    IF(('Funções Transações'!G201&lt;'Indices PF'!$F$50), G201*'Indices PF'!$K$48, G201*'Indices PF'!$L$48)),     IF((H201&gt;='Indices PF'!$D$49),     IF(('Funções Transações'!G201&lt;'Indices PF'!$E$50), G201*'Indices PF'!$J$49,     IF(('Funções Transações'!G201&lt;'Indices PF'!$F$50), G201*'Indices PF'!$K$49, G201*'Indices PF'!$L$49))))))</f>
        <v/>
      </c>
      <c r="M201" s="131"/>
      <c r="N201" s="122"/>
      <c r="O201" s="131"/>
      <c r="P201" s="121"/>
      <c r="Q201" s="122"/>
      <c r="R201" s="150" t="str">
        <f aca="false">IF(AND(ISTEXT(T201),ISTEXT(U201)),"",SUM(T201:U201)*'Indices PF'!$E$54)</f>
        <v/>
      </c>
      <c r="S201" s="227" t="str">
        <f aca="false">IF(OR(ISBLANK(N201),ISBLANK(O201)),"",  IF(M201="EI", IF((O201&lt;='Indices PF'!$D$7),   IF(('Funções Transações'!N201&lt;'Indices PF'!$E$10), 'Indices PF'!$E$7,   IF(('Funções Transações'!N201&lt;'Indices PF'!$F$10), 'Indices PF'!$F$7, 'Indices PF'!$G$7)),    IF((O201&lt;='Indices PF'!$D$8),    IF(('Funções Transações'!N201&lt;'Indices PF'!$E$10), 'Indices PF'!$E$8,    IF(('Funções Transações'!N201&lt;'Indices PF'!$F$10), 'Indices PF'!$F$8, 'Indices PF'!$G$8)),     IF((O201&gt;='Indices PF'!$D$9),     IF(('Funções Transações'!N201&lt;'Indices PF'!$E$10), 'Indices PF'!$E$9,     IF(('Funções Transações'!N201&lt;'Indices PF'!$F$10), 'Indices PF'!$F$9, 'Indices PF'!$G$9))))),   IF(M201="EQ", IF((O201&lt;='Indices PF'!$D$15),   IF(('Funções Transações'!N201&lt;'Indices PF'!$E$18), 'Indices PF'!$E$15,   IF(('Funções Transações'!N201&lt;'Indices PF'!$F$18), 'Indices PF'!$F$15, 'Indices PF'!$G$15)),    IF((O201&lt;='Indices PF'!$D$16),    IF(('Funções Transações'!N201&lt;'Indices PF'!$E$18), 'Indices PF'!$E$16,    IF(('Funções Transações'!N201&lt;'Indices PF'!$F$18), 'Indices PF'!$F$16, 'Indices PF'!$G$16)),     IF((O201&gt;='Indices PF'!$D$17),     IF(('Funções Transações'!N201&lt;'Indices PF'!$E$18), 'Indices PF'!$E$17,     IF(('Funções Transações'!N201&lt;'Indices PF'!$F$18), 'Indices PF'!$F$17, 'Indices PF'!$G$17))))),   IF(M201="EO", IF((O201&lt;='Indices PF'!$D$23),   IF(('Funções Transações'!N201&lt;'Indices PF'!$E$26), 'Indices PF'!$E$23,   IF(('Funções Transações'!N201&lt;'Indices PF'!$F$26), 'Indices PF'!$F$23, 'Indices PF'!$G$23)),    IF((O201&lt;='Indices PF'!$D$24),    IF(('Funções Transações'!N201&lt;'Indices PF'!$E$26), 'Indices PF'!$E$24,    IF(('Funções Transações'!N201&lt;'Indices PF'!$F$26), 'Indices PF'!$F$24, 'Indices PF'!$G$24)),     IF((O201&gt;='Indices PF'!$D$25),     IF(('Funções Transações'!N201&lt;'Indices PF'!$E$26), 'Indices PF'!$E$25,     IF(('Funções Transações'!N201&lt;'Indices PF'!$F$26), 'Indices PF'!$F$25, 'Indices PF'!$G$25)))))))))</f>
        <v/>
      </c>
      <c r="T201" s="228" t="str">
        <f aca="false">IF(OR(ISBLANK(N201),ISBLANK(O201)),"",  IF(M201="EI", IF((O201&lt;='Indices PF'!$D$7),   IF(('Funções Transações'!N201&lt;'Indices PF'!$E$10), N201*'Indices PF'!$J$7,   IF(('Funções Transações'!N201&lt;'Indices PF'!$F$10), N201*'Indices PF'!$K$7, N201*'Indices PF'!$L$7)),    IF((O201&lt;='Indices PF'!$D$8),    IF(('Funções Transações'!N201&lt;'Indices PF'!$E$10), N201*'Indices PF'!$J$8,    IF(('Funções Transações'!N201&lt;'Indices PF'!$F$10), N201*'Indices PF'!$K$8, N201*'Indices PF'!$L$8)),     IF((O201&gt;='Indices PF'!$D$9),     IF(('Funções Transações'!N201&lt;'Indices PF'!$E$10), N201*'Indices PF'!$J$9,     IF(('Funções Transações'!N201&lt;'Indices PF'!$F$10), N201*'Indices PF'!$K$9, N201*'Indices PF'!$L$9))))),   IF(M201="EQ", IF((O201&lt;='Indices PF'!$D$15),   IF(('Funções Transações'!N201&lt;'Indices PF'!$E$18), N201*'Indices PF'!$J$15,   IF(('Funções Transações'!N201&lt;'Indices PF'!$F$18), N201*'Indices PF'!$K$15, N201*'Indices PF'!$L$15)),    IF((O201&lt;='Indices PF'!$D$16),    IF(('Funções Transações'!N201&lt;'Indices PF'!$E$18), N201*'Indices PF'!$J$16,    IF(('Funções Transações'!N201&lt;'Indices PF'!$F$18), N201*'Indices PF'!$K$16, N201*'Indices PF'!$L$16)),     IF((O201&gt;='Indices PF'!$D$17),     IF(('Funções Transações'!N201&lt;'Indices PF'!$E$18), N201*'Indices PF'!$J$17,     IF(('Funções Transações'!N201&lt;'Indices PF'!$F$18), N201*'Indices PF'!$K$17, N201*'Indices PF'!$L$17))))),   IF(M201="EO", IF((O201&lt;='Indices PF'!$D$23),   IF(('Funções Transações'!N201&lt;'Indices PF'!$E$26), N201*'Indices PF'!$J$23,   IF(('Funções Transações'!N201&lt;'Indices PF'!$F$26), N201*'Indices PF'!$K$23, N201*'Indices PF'!$L$23)),    IF((O201&lt;='Indices PF'!$D$24),    IF(('Funções Transações'!N201&lt;'Indices PF'!$E$26), N201*'Indices PF'!$J$24,    IF(('Funções Transações'!N201&lt;'Indices PF'!$F$26), N201*'Indices PF'!$K$24, N201*'Indices PF'!$L$24)),     IF((O201&gt;='Indices PF'!$D$25),     IF(('Funções Transações'!N201&lt;'Indices PF'!$E$26), N201*'Indices PF'!$J$25,     IF(('Funções Transações'!N201&lt;'Indices PF'!$F$26), N201*'Indices PF'!$K$25, N201*'Indices PF'!$L$25)))))))))</f>
        <v/>
      </c>
      <c r="U201" s="229" t="str">
        <f aca="false">IF(OR(ISBLANK(P201),ISBLANK(Q201)),"",  IF((Q201&lt;='Indices PF'!$D$47),   IF(('Funções Transações'!P201&lt;'Indices PF'!$E$50), P201*'Indices PF'!$J$47,   IF(('Funções Transações'!P201&lt;'Indices PF'!$F$50), P201*'Indices PF'!$K$47, P201*'Indices PF'!$L$47)),    IF((Q201&lt;='Indices PF'!$D$48),    IF(('Funções Transações'!P201&lt;'Indices PF'!$E$50), P201*'Indices PF'!$J$48,    IF(('Funções Transações'!P201&lt;'Indices PF'!$F$50), P201*'Indices PF'!$K$48, P201*'Indices PF'!$L$48)),     IF((Q201&gt;='Indices PF'!$D$49),     IF(('Funções Transações'!P201&lt;'Indices PF'!$E$50), P201*'Indices PF'!$J$49,     IF(('Funções Transações'!P201&lt;'Indices PF'!$F$50), P201*'Indices PF'!$K$49, P201*'Indices PF'!$L$49))))))</f>
        <v/>
      </c>
      <c r="V201" s="131"/>
      <c r="W201" s="131"/>
      <c r="X201" s="131"/>
      <c r="Y201" s="121"/>
      <c r="Z201" s="121"/>
      <c r="AA201" s="122"/>
      <c r="AB201" s="255" t="str">
        <f aca="false">IF(ISBLANK(AA201),"",IF(Z201="YES",(AA201*(SUM(T201:U201))/100),""))</f>
        <v/>
      </c>
      <c r="AC201" s="126"/>
      <c r="AD201" s="154"/>
      <c r="AE201" s="126"/>
      <c r="AF201" s="126"/>
      <c r="AG201" s="126"/>
    </row>
    <row r="202" customFormat="false" ht="24.3" hidden="false" customHeight="true" outlineLevel="0" collapsed="false">
      <c r="A202" s="87"/>
      <c r="B202" s="111"/>
      <c r="C202" s="178"/>
      <c r="D202" s="131"/>
      <c r="E202" s="122"/>
      <c r="F202" s="252"/>
      <c r="G202" s="131"/>
      <c r="H202" s="122"/>
      <c r="I202" s="150" t="str">
        <f aca="false">IF(AND(ISTEXT(K202),ISTEXT(L202)),"",SUM(K202:L202)*'Indices PF'!$E$54)</f>
        <v/>
      </c>
      <c r="J202" s="227" t="str">
        <f aca="false">IF(OR(ISBLANK(E202),ISBLANK(F202)),"",  IF(D202="EI", IF((F202&lt;='Indices PF'!$D$7),   IF(('Funções Transações'!E202&lt;'Indices PF'!$E$10), 'Indices PF'!$E$7,   IF(('Funções Transações'!E202&lt;'Indices PF'!$F$10), 'Indices PF'!$F$7, 'Indices PF'!$G$7)),    IF((F202&lt;='Indices PF'!$D$8),    IF(('Funções Transações'!E202&lt;'Indices PF'!$E$10), 'Indices PF'!$E$8,    IF(('Funções Transações'!E202&lt;'Indices PF'!$F$10), 'Indices PF'!$F$8, 'Indices PF'!$G$8)),     IF((F202&gt;='Indices PF'!$D$9),     IF(('Funções Transações'!E202&lt;'Indices PF'!$E$10), 'Indices PF'!$E$9,     IF(('Funções Transações'!E202&lt;'Indices PF'!$F$10), 'Indices PF'!$F$9, 'Indices PF'!$G$9))))),   IF(D202="EQ", IF((F202&lt;='Indices PF'!$D$15),   IF(('Funções Transações'!E202&lt;'Indices PF'!$E$18), 'Indices PF'!$E$15,   IF(('Funções Transações'!E202&lt;'Indices PF'!$F$18), 'Indices PF'!$F$15, 'Indices PF'!$G$15)),    IF((F202&lt;='Indices PF'!$D$16),    IF(('Funções Transações'!E202&lt;'Indices PF'!$E$18), 'Indices PF'!$E$16,    IF(('Funções Transações'!E202&lt;'Indices PF'!$F$18), 'Indices PF'!$F$16, 'Indices PF'!$G$16)),     IF((F202&gt;='Indices PF'!$D$17),     IF(('Funções Transações'!E202&lt;'Indices PF'!$E$18), 'Indices PF'!$E$16,     IF(('Funções Transações'!E202&lt;'Indices PF'!$F$18), 'Indices PF'!$F$16, 'Indices PF'!$G$16))))),   IF(D202="EO", IF((F202&lt;='Indices PF'!$D$23),   IF(('Funções Transações'!E202&lt;'Indices PF'!$E$26), 'Indices PF'!$E$23,   IF(('Funções Transações'!E202&lt;'Indices PF'!$F$26), 'Indices PF'!$F$23, 'Indices PF'!$G$23)),    IF((F202&lt;='Indices PF'!$D$24),    IF(('Funções Transações'!E202&lt;'Indices PF'!$E$26), 'Indices PF'!$E$24,    IF(('Funções Transações'!E202&lt;'Indices PF'!$F$26), 'Indices PF'!$F$24, 'Indices PF'!$G$24)),     IF((F202&gt;='Indices PF'!$D$25),     IF(('Funções Transações'!E202&lt;'Indices PF'!$E$26), 'Indices PF'!$E$25,     IF(('Funções Transações'!E202&lt;'Indices PF'!$F$26), 'Indices PF'!$F$25, 'Indices PF'!$G$25)))))))))</f>
        <v/>
      </c>
      <c r="K202" s="120" t="str">
        <f aca="false">IF(OR(ISBLANK(E202),ISBLANK(F202)),"",  IF(D202="EI", IF((F202&lt;='Indices PF'!$D$7),   IF(('Funções Transações'!E202&lt;'Indices PF'!$E$10), E202*'Indices PF'!$J$7,   IF(('Funções Transações'!E202&lt;'Indices PF'!$F$10), E202*'Indices PF'!$K$7, E202*'Indices PF'!$L$7)),    IF((F202&lt;='Indices PF'!$D$8),    IF(('Funções Transações'!E202&lt;'Indices PF'!$E$10), E202*'Indices PF'!$J$8,    IF(('Funções Transações'!E202&lt;'Indices PF'!$F$10), E202*'Indices PF'!$K$8, E202*'Indices PF'!$L$8)),     IF((F202&gt;='Indices PF'!$D$9),     IF(('Funções Transações'!E202&lt;'Indices PF'!$E$10), E202*'Indices PF'!$J$9,     IF(('Funções Transações'!E202&lt;'Indices PF'!$F$10), E202*'Indices PF'!$K$9, E202*'Indices PF'!$L$9))))),   IF(D202="EQ", IF((F202&lt;='Indices PF'!$D$15),   IF(('Funções Transações'!E202&lt;'Indices PF'!$E$18), E202*'Indices PF'!$J$15,   IF(('Funções Transações'!E202&lt;'Indices PF'!$F$18), E202*'Indices PF'!$K$15, E202*'Indices PF'!$L$15)),    IF((F202&lt;='Indices PF'!$D$16),    IF(('Funções Transações'!E202&lt;'Indices PF'!$E$18), E202*'Indices PF'!$J$16,    IF(('Funções Transações'!E202&lt;'Indices PF'!$F$18), E202*'Indices PF'!$K$16, E202*'Indices PF'!$L$16)),     IF((F202&gt;='Indices PF'!$D$17),     IF(('Funções Transações'!E202&lt;'Indices PF'!$E$18), E202*'Indices PF'!$J$16,     IF(('Funções Transações'!E202&lt;'Indices PF'!$F$18), E202*'Indices PF'!$K$16, E202*'Indices PF'!$L$16))))),   IF(D202="EO", IF((F202&lt;='Indices PF'!$D$23),   IF(('Funções Transações'!E202&lt;'Indices PF'!$E$26), E202*'Indices PF'!$J$23,   IF(('Funções Transações'!E202&lt;'Indices PF'!$F$26), E202*'Indices PF'!$K$23, E202*'Indices PF'!$L$23)),    IF((F202&lt;='Indices PF'!$D$24),    IF(('Funções Transações'!E202&lt;'Indices PF'!$E$26), E202*'Indices PF'!$J$24,    IF(('Funções Transações'!E202&lt;'Indices PF'!$F$26), E202*'Indices PF'!$K$24, E202*'Indices PF'!$L$24)),     IF((F202&gt;='Indices PF'!$D$25),     IF(('Funções Transações'!E202&lt;'Indices PF'!$E$26), E202*'Indices PF'!$J$25,     IF(('Funções Transações'!E202&lt;'Indices PF'!$F$26), E202*'Indices PF'!$K$25, E202*'Indices PF'!$L$25)))))))))</f>
        <v/>
      </c>
      <c r="L202" s="253" t="str">
        <f aca="false">IF(OR(ISBLANK(G202),ISBLANK(H202)),"",  IF((H202&lt;='Indices PF'!$D$47),   IF(('Funções Transações'!G202&lt;'Indices PF'!$E$50), G202*'Indices PF'!$J$47,   IF(('Funções Transações'!G202&lt;'Indices PF'!$F$50), G202*'Indices PF'!$K$47, G202*'Indices PF'!$L$47)),    IF((H202&lt;='Indices PF'!$D$48),    IF(('Funções Transações'!G202&lt;'Indices PF'!$E$50), G202*'Indices PF'!$J$48,    IF(('Funções Transações'!G202&lt;'Indices PF'!$F$50), G202*'Indices PF'!$K$48, G202*'Indices PF'!$L$48)),     IF((H202&gt;='Indices PF'!$D$49),     IF(('Funções Transações'!G202&lt;'Indices PF'!$E$50), G202*'Indices PF'!$J$49,     IF(('Funções Transações'!G202&lt;'Indices PF'!$F$50), G202*'Indices PF'!$K$49, G202*'Indices PF'!$L$49))))))</f>
        <v/>
      </c>
      <c r="M202" s="131"/>
      <c r="N202" s="122"/>
      <c r="O202" s="131"/>
      <c r="P202" s="121"/>
      <c r="Q202" s="122"/>
      <c r="R202" s="150" t="str">
        <f aca="false">IF(AND(ISTEXT(T202),ISTEXT(U202)),"",SUM(T202:U202)*'Indices PF'!$E$54)</f>
        <v/>
      </c>
      <c r="S202" s="227" t="str">
        <f aca="false">IF(OR(ISBLANK(N202),ISBLANK(O202)),"",  IF(M202="EI", IF((O202&lt;='Indices PF'!$D$7),   IF(('Funções Transações'!N202&lt;'Indices PF'!$E$10), 'Indices PF'!$E$7,   IF(('Funções Transações'!N202&lt;'Indices PF'!$F$10), 'Indices PF'!$F$7, 'Indices PF'!$G$7)),    IF((O202&lt;='Indices PF'!$D$8),    IF(('Funções Transações'!N202&lt;'Indices PF'!$E$10), 'Indices PF'!$E$8,    IF(('Funções Transações'!N202&lt;'Indices PF'!$F$10), 'Indices PF'!$F$8, 'Indices PF'!$G$8)),     IF((O202&gt;='Indices PF'!$D$9),     IF(('Funções Transações'!N202&lt;'Indices PF'!$E$10), 'Indices PF'!$E$9,     IF(('Funções Transações'!N202&lt;'Indices PF'!$F$10), 'Indices PF'!$F$9, 'Indices PF'!$G$9))))),   IF(M202="EQ", IF((O202&lt;='Indices PF'!$D$15),   IF(('Funções Transações'!N202&lt;'Indices PF'!$E$18), 'Indices PF'!$E$15,   IF(('Funções Transações'!N202&lt;'Indices PF'!$F$18), 'Indices PF'!$F$15, 'Indices PF'!$G$15)),    IF((O202&lt;='Indices PF'!$D$16),    IF(('Funções Transações'!N202&lt;'Indices PF'!$E$18), 'Indices PF'!$E$16,    IF(('Funções Transações'!N202&lt;'Indices PF'!$F$18), 'Indices PF'!$F$16, 'Indices PF'!$G$16)),     IF((O202&gt;='Indices PF'!$D$17),     IF(('Funções Transações'!N202&lt;'Indices PF'!$E$18), 'Indices PF'!$E$17,     IF(('Funções Transações'!N202&lt;'Indices PF'!$F$18), 'Indices PF'!$F$17, 'Indices PF'!$G$17))))),   IF(M202="EO", IF((O202&lt;='Indices PF'!$D$23),   IF(('Funções Transações'!N202&lt;'Indices PF'!$E$26), 'Indices PF'!$E$23,   IF(('Funções Transações'!N202&lt;'Indices PF'!$F$26), 'Indices PF'!$F$23, 'Indices PF'!$G$23)),    IF((O202&lt;='Indices PF'!$D$24),    IF(('Funções Transações'!N202&lt;'Indices PF'!$E$26), 'Indices PF'!$E$24,    IF(('Funções Transações'!N202&lt;'Indices PF'!$F$26), 'Indices PF'!$F$24, 'Indices PF'!$G$24)),     IF((O202&gt;='Indices PF'!$D$25),     IF(('Funções Transações'!N202&lt;'Indices PF'!$E$26), 'Indices PF'!$E$25,     IF(('Funções Transações'!N202&lt;'Indices PF'!$F$26), 'Indices PF'!$F$25, 'Indices PF'!$G$25)))))))))</f>
        <v/>
      </c>
      <c r="T202" s="228" t="str">
        <f aca="false">IF(OR(ISBLANK(N202),ISBLANK(O202)),"",  IF(M202="EI", IF((O202&lt;='Indices PF'!$D$7),   IF(('Funções Transações'!N202&lt;'Indices PF'!$E$10), N202*'Indices PF'!$J$7,   IF(('Funções Transações'!N202&lt;'Indices PF'!$F$10), N202*'Indices PF'!$K$7, N202*'Indices PF'!$L$7)),    IF((O202&lt;='Indices PF'!$D$8),    IF(('Funções Transações'!N202&lt;'Indices PF'!$E$10), N202*'Indices PF'!$J$8,    IF(('Funções Transações'!N202&lt;'Indices PF'!$F$10), N202*'Indices PF'!$K$8, N202*'Indices PF'!$L$8)),     IF((O202&gt;='Indices PF'!$D$9),     IF(('Funções Transações'!N202&lt;'Indices PF'!$E$10), N202*'Indices PF'!$J$9,     IF(('Funções Transações'!N202&lt;'Indices PF'!$F$10), N202*'Indices PF'!$K$9, N202*'Indices PF'!$L$9))))),   IF(M202="EQ", IF((O202&lt;='Indices PF'!$D$15),   IF(('Funções Transações'!N202&lt;'Indices PF'!$E$18), N202*'Indices PF'!$J$15,   IF(('Funções Transações'!N202&lt;'Indices PF'!$F$18), N202*'Indices PF'!$K$15, N202*'Indices PF'!$L$15)),    IF((O202&lt;='Indices PF'!$D$16),    IF(('Funções Transações'!N202&lt;'Indices PF'!$E$18), N202*'Indices PF'!$J$16,    IF(('Funções Transações'!N202&lt;'Indices PF'!$F$18), N202*'Indices PF'!$K$16, N202*'Indices PF'!$L$16)),     IF((O202&gt;='Indices PF'!$D$17),     IF(('Funções Transações'!N202&lt;'Indices PF'!$E$18), N202*'Indices PF'!$J$17,     IF(('Funções Transações'!N202&lt;'Indices PF'!$F$18), N202*'Indices PF'!$K$17, N202*'Indices PF'!$L$17))))),   IF(M202="EO", IF((O202&lt;='Indices PF'!$D$23),   IF(('Funções Transações'!N202&lt;'Indices PF'!$E$26), N202*'Indices PF'!$J$23,   IF(('Funções Transações'!N202&lt;'Indices PF'!$F$26), N202*'Indices PF'!$K$23, N202*'Indices PF'!$L$23)),    IF((O202&lt;='Indices PF'!$D$24),    IF(('Funções Transações'!N202&lt;'Indices PF'!$E$26), N202*'Indices PF'!$J$24,    IF(('Funções Transações'!N202&lt;'Indices PF'!$F$26), N202*'Indices PF'!$K$24, N202*'Indices PF'!$L$24)),     IF((O202&gt;='Indices PF'!$D$25),     IF(('Funções Transações'!N202&lt;'Indices PF'!$E$26), N202*'Indices PF'!$J$25,     IF(('Funções Transações'!N202&lt;'Indices PF'!$F$26), N202*'Indices PF'!$K$25, N202*'Indices PF'!$L$25)))))))))</f>
        <v/>
      </c>
      <c r="U202" s="229" t="str">
        <f aca="false">IF(OR(ISBLANK(P202),ISBLANK(Q202)),"",  IF((Q202&lt;='Indices PF'!$D$47),   IF(('Funções Transações'!P202&lt;'Indices PF'!$E$50), P202*'Indices PF'!$J$47,   IF(('Funções Transações'!P202&lt;'Indices PF'!$F$50), P202*'Indices PF'!$K$47, P202*'Indices PF'!$L$47)),    IF((Q202&lt;='Indices PF'!$D$48),    IF(('Funções Transações'!P202&lt;'Indices PF'!$E$50), P202*'Indices PF'!$J$48,    IF(('Funções Transações'!P202&lt;'Indices PF'!$F$50), P202*'Indices PF'!$K$48, P202*'Indices PF'!$L$48)),     IF((Q202&gt;='Indices PF'!$D$49),     IF(('Funções Transações'!P202&lt;'Indices PF'!$E$50), P202*'Indices PF'!$J$49,     IF(('Funções Transações'!P202&lt;'Indices PF'!$F$50), P202*'Indices PF'!$K$49, P202*'Indices PF'!$L$49))))))</f>
        <v/>
      </c>
      <c r="V202" s="131"/>
      <c r="W202" s="131"/>
      <c r="X202" s="131"/>
      <c r="Y202" s="121"/>
      <c r="Z202" s="121"/>
      <c r="AA202" s="122"/>
      <c r="AB202" s="255" t="str">
        <f aca="false">IF(ISBLANK(AA202),"",IF(Z202="YES",(AA202*(SUM(T202:U202))/100),""))</f>
        <v/>
      </c>
      <c r="AC202" s="126"/>
      <c r="AD202" s="154"/>
      <c r="AE202" s="126"/>
      <c r="AF202" s="126"/>
      <c r="AG202" s="126"/>
    </row>
    <row r="203" customFormat="false" ht="24.3" hidden="false" customHeight="true" outlineLevel="0" collapsed="false">
      <c r="A203" s="87"/>
      <c r="B203" s="111"/>
      <c r="C203" s="178"/>
      <c r="D203" s="131"/>
      <c r="E203" s="122"/>
      <c r="F203" s="252"/>
      <c r="G203" s="131"/>
      <c r="H203" s="122"/>
      <c r="I203" s="150" t="str">
        <f aca="false">IF(AND(ISTEXT(K203),ISTEXT(L203)),"",SUM(K203:L203)*'Indices PF'!$E$54)</f>
        <v/>
      </c>
      <c r="J203" s="227" t="str">
        <f aca="false">IF(OR(ISBLANK(E203),ISBLANK(F203)),"",  IF(D203="EI", IF((F203&lt;='Indices PF'!$D$7),   IF(('Funções Transações'!E203&lt;'Indices PF'!$E$10), 'Indices PF'!$E$7,   IF(('Funções Transações'!E203&lt;'Indices PF'!$F$10), 'Indices PF'!$F$7, 'Indices PF'!$G$7)),    IF((F203&lt;='Indices PF'!$D$8),    IF(('Funções Transações'!E203&lt;'Indices PF'!$E$10), 'Indices PF'!$E$8,    IF(('Funções Transações'!E203&lt;'Indices PF'!$F$10), 'Indices PF'!$F$8, 'Indices PF'!$G$8)),     IF((F203&gt;='Indices PF'!$D$9),     IF(('Funções Transações'!E203&lt;'Indices PF'!$E$10), 'Indices PF'!$E$9,     IF(('Funções Transações'!E203&lt;'Indices PF'!$F$10), 'Indices PF'!$F$9, 'Indices PF'!$G$9))))),   IF(D203="EQ", IF((F203&lt;='Indices PF'!$D$15),   IF(('Funções Transações'!E203&lt;'Indices PF'!$E$18), 'Indices PF'!$E$15,   IF(('Funções Transações'!E203&lt;'Indices PF'!$F$18), 'Indices PF'!$F$15, 'Indices PF'!$G$15)),    IF((F203&lt;='Indices PF'!$D$16),    IF(('Funções Transações'!E203&lt;'Indices PF'!$E$18), 'Indices PF'!$E$16,    IF(('Funções Transações'!E203&lt;'Indices PF'!$F$18), 'Indices PF'!$F$16, 'Indices PF'!$G$16)),     IF((F203&gt;='Indices PF'!$D$17),     IF(('Funções Transações'!E203&lt;'Indices PF'!$E$18), 'Indices PF'!$E$16,     IF(('Funções Transações'!E203&lt;'Indices PF'!$F$18), 'Indices PF'!$F$16, 'Indices PF'!$G$16))))),   IF(D203="EO", IF((F203&lt;='Indices PF'!$D$23),   IF(('Funções Transações'!E203&lt;'Indices PF'!$E$26), 'Indices PF'!$E$23,   IF(('Funções Transações'!E203&lt;'Indices PF'!$F$26), 'Indices PF'!$F$23, 'Indices PF'!$G$23)),    IF((F203&lt;='Indices PF'!$D$24),    IF(('Funções Transações'!E203&lt;'Indices PF'!$E$26), 'Indices PF'!$E$24,    IF(('Funções Transações'!E203&lt;'Indices PF'!$F$26), 'Indices PF'!$F$24, 'Indices PF'!$G$24)),     IF((F203&gt;='Indices PF'!$D$25),     IF(('Funções Transações'!E203&lt;'Indices PF'!$E$26), 'Indices PF'!$E$25,     IF(('Funções Transações'!E203&lt;'Indices PF'!$F$26), 'Indices PF'!$F$25, 'Indices PF'!$G$25)))))))))</f>
        <v/>
      </c>
      <c r="K203" s="120" t="str">
        <f aca="false">IF(OR(ISBLANK(E203),ISBLANK(F203)),"",  IF(D203="EI", IF((F203&lt;='Indices PF'!$D$7),   IF(('Funções Transações'!E203&lt;'Indices PF'!$E$10), E203*'Indices PF'!$J$7,   IF(('Funções Transações'!E203&lt;'Indices PF'!$F$10), E203*'Indices PF'!$K$7, E203*'Indices PF'!$L$7)),    IF((F203&lt;='Indices PF'!$D$8),    IF(('Funções Transações'!E203&lt;'Indices PF'!$E$10), E203*'Indices PF'!$J$8,    IF(('Funções Transações'!E203&lt;'Indices PF'!$F$10), E203*'Indices PF'!$K$8, E203*'Indices PF'!$L$8)),     IF((F203&gt;='Indices PF'!$D$9),     IF(('Funções Transações'!E203&lt;'Indices PF'!$E$10), E203*'Indices PF'!$J$9,     IF(('Funções Transações'!E203&lt;'Indices PF'!$F$10), E203*'Indices PF'!$K$9, E203*'Indices PF'!$L$9))))),   IF(D203="EQ", IF((F203&lt;='Indices PF'!$D$15),   IF(('Funções Transações'!E203&lt;'Indices PF'!$E$18), E203*'Indices PF'!$J$15,   IF(('Funções Transações'!E203&lt;'Indices PF'!$F$18), E203*'Indices PF'!$K$15, E203*'Indices PF'!$L$15)),    IF((F203&lt;='Indices PF'!$D$16),    IF(('Funções Transações'!E203&lt;'Indices PF'!$E$18), E203*'Indices PF'!$J$16,    IF(('Funções Transações'!E203&lt;'Indices PF'!$F$18), E203*'Indices PF'!$K$16, E203*'Indices PF'!$L$16)),     IF((F203&gt;='Indices PF'!$D$17),     IF(('Funções Transações'!E203&lt;'Indices PF'!$E$18), E203*'Indices PF'!$J$16,     IF(('Funções Transações'!E203&lt;'Indices PF'!$F$18), E203*'Indices PF'!$K$16, E203*'Indices PF'!$L$16))))),   IF(D203="EO", IF((F203&lt;='Indices PF'!$D$23),   IF(('Funções Transações'!E203&lt;'Indices PF'!$E$26), E203*'Indices PF'!$J$23,   IF(('Funções Transações'!E203&lt;'Indices PF'!$F$26), E203*'Indices PF'!$K$23, E203*'Indices PF'!$L$23)),    IF((F203&lt;='Indices PF'!$D$24),    IF(('Funções Transações'!E203&lt;'Indices PF'!$E$26), E203*'Indices PF'!$J$24,    IF(('Funções Transações'!E203&lt;'Indices PF'!$F$26), E203*'Indices PF'!$K$24, E203*'Indices PF'!$L$24)),     IF((F203&gt;='Indices PF'!$D$25),     IF(('Funções Transações'!E203&lt;'Indices PF'!$E$26), E203*'Indices PF'!$J$25,     IF(('Funções Transações'!E203&lt;'Indices PF'!$F$26), E203*'Indices PF'!$K$25, E203*'Indices PF'!$L$25)))))))))</f>
        <v/>
      </c>
      <c r="L203" s="253" t="str">
        <f aca="false">IF(OR(ISBLANK(G203),ISBLANK(H203)),"",  IF((H203&lt;='Indices PF'!$D$47),   IF(('Funções Transações'!G203&lt;'Indices PF'!$E$50), G203*'Indices PF'!$J$47,   IF(('Funções Transações'!G203&lt;'Indices PF'!$F$50), G203*'Indices PF'!$K$47, G203*'Indices PF'!$L$47)),    IF((H203&lt;='Indices PF'!$D$48),    IF(('Funções Transações'!G203&lt;'Indices PF'!$E$50), G203*'Indices PF'!$J$48,    IF(('Funções Transações'!G203&lt;'Indices PF'!$F$50), G203*'Indices PF'!$K$48, G203*'Indices PF'!$L$48)),     IF((H203&gt;='Indices PF'!$D$49),     IF(('Funções Transações'!G203&lt;'Indices PF'!$E$50), G203*'Indices PF'!$J$49,     IF(('Funções Transações'!G203&lt;'Indices PF'!$F$50), G203*'Indices PF'!$K$49, G203*'Indices PF'!$L$49))))))</f>
        <v/>
      </c>
      <c r="M203" s="131"/>
      <c r="N203" s="122"/>
      <c r="O203" s="131"/>
      <c r="P203" s="121"/>
      <c r="Q203" s="122"/>
      <c r="R203" s="150" t="str">
        <f aca="false">IF(AND(ISTEXT(T203),ISTEXT(U203)),"",SUM(T203:U203)*'Indices PF'!$E$54)</f>
        <v/>
      </c>
      <c r="S203" s="227" t="str">
        <f aca="false">IF(OR(ISBLANK(N203),ISBLANK(O203)),"",  IF(M203="EI", IF((O203&lt;='Indices PF'!$D$7),   IF(('Funções Transações'!N203&lt;'Indices PF'!$E$10), 'Indices PF'!$E$7,   IF(('Funções Transações'!N203&lt;'Indices PF'!$F$10), 'Indices PF'!$F$7, 'Indices PF'!$G$7)),    IF((O203&lt;='Indices PF'!$D$8),    IF(('Funções Transações'!N203&lt;'Indices PF'!$E$10), 'Indices PF'!$E$8,    IF(('Funções Transações'!N203&lt;'Indices PF'!$F$10), 'Indices PF'!$F$8, 'Indices PF'!$G$8)),     IF((O203&gt;='Indices PF'!$D$9),     IF(('Funções Transações'!N203&lt;'Indices PF'!$E$10), 'Indices PF'!$E$9,     IF(('Funções Transações'!N203&lt;'Indices PF'!$F$10), 'Indices PF'!$F$9, 'Indices PF'!$G$9))))),   IF(M203="EQ", IF((O203&lt;='Indices PF'!$D$15),   IF(('Funções Transações'!N203&lt;'Indices PF'!$E$18), 'Indices PF'!$E$15,   IF(('Funções Transações'!N203&lt;'Indices PF'!$F$18), 'Indices PF'!$F$15, 'Indices PF'!$G$15)),    IF((O203&lt;='Indices PF'!$D$16),    IF(('Funções Transações'!N203&lt;'Indices PF'!$E$18), 'Indices PF'!$E$16,    IF(('Funções Transações'!N203&lt;'Indices PF'!$F$18), 'Indices PF'!$F$16, 'Indices PF'!$G$16)),     IF((O203&gt;='Indices PF'!$D$17),     IF(('Funções Transações'!N203&lt;'Indices PF'!$E$18), 'Indices PF'!$E$17,     IF(('Funções Transações'!N203&lt;'Indices PF'!$F$18), 'Indices PF'!$F$17, 'Indices PF'!$G$17))))),   IF(M203="EO", IF((O203&lt;='Indices PF'!$D$23),   IF(('Funções Transações'!N203&lt;'Indices PF'!$E$26), 'Indices PF'!$E$23,   IF(('Funções Transações'!N203&lt;'Indices PF'!$F$26), 'Indices PF'!$F$23, 'Indices PF'!$G$23)),    IF((O203&lt;='Indices PF'!$D$24),    IF(('Funções Transações'!N203&lt;'Indices PF'!$E$26), 'Indices PF'!$E$24,    IF(('Funções Transações'!N203&lt;'Indices PF'!$F$26), 'Indices PF'!$F$24, 'Indices PF'!$G$24)),     IF((O203&gt;='Indices PF'!$D$25),     IF(('Funções Transações'!N203&lt;'Indices PF'!$E$26), 'Indices PF'!$E$25,     IF(('Funções Transações'!N203&lt;'Indices PF'!$F$26), 'Indices PF'!$F$25, 'Indices PF'!$G$25)))))))))</f>
        <v/>
      </c>
      <c r="T203" s="228" t="str">
        <f aca="false">IF(OR(ISBLANK(N203),ISBLANK(O203)),"",  IF(M203="EI", IF((O203&lt;='Indices PF'!$D$7),   IF(('Funções Transações'!N203&lt;'Indices PF'!$E$10), N203*'Indices PF'!$J$7,   IF(('Funções Transações'!N203&lt;'Indices PF'!$F$10), N203*'Indices PF'!$K$7, N203*'Indices PF'!$L$7)),    IF((O203&lt;='Indices PF'!$D$8),    IF(('Funções Transações'!N203&lt;'Indices PF'!$E$10), N203*'Indices PF'!$J$8,    IF(('Funções Transações'!N203&lt;'Indices PF'!$F$10), N203*'Indices PF'!$K$8, N203*'Indices PF'!$L$8)),     IF((O203&gt;='Indices PF'!$D$9),     IF(('Funções Transações'!N203&lt;'Indices PF'!$E$10), N203*'Indices PF'!$J$9,     IF(('Funções Transações'!N203&lt;'Indices PF'!$F$10), N203*'Indices PF'!$K$9, N203*'Indices PF'!$L$9))))),   IF(M203="EQ", IF((O203&lt;='Indices PF'!$D$15),   IF(('Funções Transações'!N203&lt;'Indices PF'!$E$18), N203*'Indices PF'!$J$15,   IF(('Funções Transações'!N203&lt;'Indices PF'!$F$18), N203*'Indices PF'!$K$15, N203*'Indices PF'!$L$15)),    IF((O203&lt;='Indices PF'!$D$16),    IF(('Funções Transações'!N203&lt;'Indices PF'!$E$18), N203*'Indices PF'!$J$16,    IF(('Funções Transações'!N203&lt;'Indices PF'!$F$18), N203*'Indices PF'!$K$16, N203*'Indices PF'!$L$16)),     IF((O203&gt;='Indices PF'!$D$17),     IF(('Funções Transações'!N203&lt;'Indices PF'!$E$18), N203*'Indices PF'!$J$17,     IF(('Funções Transações'!N203&lt;'Indices PF'!$F$18), N203*'Indices PF'!$K$17, N203*'Indices PF'!$L$17))))),   IF(M203="EO", IF((O203&lt;='Indices PF'!$D$23),   IF(('Funções Transações'!N203&lt;'Indices PF'!$E$26), N203*'Indices PF'!$J$23,   IF(('Funções Transações'!N203&lt;'Indices PF'!$F$26), N203*'Indices PF'!$K$23, N203*'Indices PF'!$L$23)),    IF((O203&lt;='Indices PF'!$D$24),    IF(('Funções Transações'!N203&lt;'Indices PF'!$E$26), N203*'Indices PF'!$J$24,    IF(('Funções Transações'!N203&lt;'Indices PF'!$F$26), N203*'Indices PF'!$K$24, N203*'Indices PF'!$L$24)),     IF((O203&gt;='Indices PF'!$D$25),     IF(('Funções Transações'!N203&lt;'Indices PF'!$E$26), N203*'Indices PF'!$J$25,     IF(('Funções Transações'!N203&lt;'Indices PF'!$F$26), N203*'Indices PF'!$K$25, N203*'Indices PF'!$L$25)))))))))</f>
        <v/>
      </c>
      <c r="U203" s="229" t="str">
        <f aca="false">IF(OR(ISBLANK(P203),ISBLANK(Q203)),"",  IF((Q203&lt;='Indices PF'!$D$47),   IF(('Funções Transações'!P203&lt;'Indices PF'!$E$50), P203*'Indices PF'!$J$47,   IF(('Funções Transações'!P203&lt;'Indices PF'!$F$50), P203*'Indices PF'!$K$47, P203*'Indices PF'!$L$47)),    IF((Q203&lt;='Indices PF'!$D$48),    IF(('Funções Transações'!P203&lt;'Indices PF'!$E$50), P203*'Indices PF'!$J$48,    IF(('Funções Transações'!P203&lt;'Indices PF'!$F$50), P203*'Indices PF'!$K$48, P203*'Indices PF'!$L$48)),     IF((Q203&gt;='Indices PF'!$D$49),     IF(('Funções Transações'!P203&lt;'Indices PF'!$E$50), P203*'Indices PF'!$J$49,     IF(('Funções Transações'!P203&lt;'Indices PF'!$F$50), P203*'Indices PF'!$K$49, P203*'Indices PF'!$L$49))))))</f>
        <v/>
      </c>
      <c r="V203" s="131"/>
      <c r="W203" s="131"/>
      <c r="X203" s="131"/>
      <c r="Y203" s="121"/>
      <c r="Z203" s="121"/>
      <c r="AA203" s="122"/>
      <c r="AB203" s="255" t="str">
        <f aca="false">IF(ISBLANK(AA203),"",IF(Z203="YES",(AA203*(SUM(T203:U203))/100),""))</f>
        <v/>
      </c>
      <c r="AC203" s="126"/>
      <c r="AD203" s="154"/>
      <c r="AE203" s="126"/>
      <c r="AF203" s="126"/>
      <c r="AG203" s="126"/>
    </row>
    <row r="204" customFormat="false" ht="24.3" hidden="false" customHeight="true" outlineLevel="0" collapsed="false">
      <c r="A204" s="87"/>
      <c r="B204" s="111"/>
      <c r="C204" s="178"/>
      <c r="D204" s="131"/>
      <c r="E204" s="122"/>
      <c r="F204" s="252"/>
      <c r="G204" s="131"/>
      <c r="H204" s="122"/>
      <c r="I204" s="150" t="str">
        <f aca="false">IF(AND(ISTEXT(K204),ISTEXT(L204)),"",SUM(K204:L204)*'Indices PF'!$E$54)</f>
        <v/>
      </c>
      <c r="J204" s="227" t="str">
        <f aca="false">IF(OR(ISBLANK(E204),ISBLANK(F204)),"",  IF(D204="EI", IF((F204&lt;='Indices PF'!$D$7),   IF(('Funções Transações'!E204&lt;'Indices PF'!$E$10), 'Indices PF'!$E$7,   IF(('Funções Transações'!E204&lt;'Indices PF'!$F$10), 'Indices PF'!$F$7, 'Indices PF'!$G$7)),    IF((F204&lt;='Indices PF'!$D$8),    IF(('Funções Transações'!E204&lt;'Indices PF'!$E$10), 'Indices PF'!$E$8,    IF(('Funções Transações'!E204&lt;'Indices PF'!$F$10), 'Indices PF'!$F$8, 'Indices PF'!$G$8)),     IF((F204&gt;='Indices PF'!$D$9),     IF(('Funções Transações'!E204&lt;'Indices PF'!$E$10), 'Indices PF'!$E$9,     IF(('Funções Transações'!E204&lt;'Indices PF'!$F$10), 'Indices PF'!$F$9, 'Indices PF'!$G$9))))),   IF(D204="EQ", IF((F204&lt;='Indices PF'!$D$15),   IF(('Funções Transações'!E204&lt;'Indices PF'!$E$18), 'Indices PF'!$E$15,   IF(('Funções Transações'!E204&lt;'Indices PF'!$F$18), 'Indices PF'!$F$15, 'Indices PF'!$G$15)),    IF((F204&lt;='Indices PF'!$D$16),    IF(('Funções Transações'!E204&lt;'Indices PF'!$E$18), 'Indices PF'!$E$16,    IF(('Funções Transações'!E204&lt;'Indices PF'!$F$18), 'Indices PF'!$F$16, 'Indices PF'!$G$16)),     IF((F204&gt;='Indices PF'!$D$17),     IF(('Funções Transações'!E204&lt;'Indices PF'!$E$18), 'Indices PF'!$E$16,     IF(('Funções Transações'!E204&lt;'Indices PF'!$F$18), 'Indices PF'!$F$16, 'Indices PF'!$G$16))))),   IF(D204="EO", IF((F204&lt;='Indices PF'!$D$23),   IF(('Funções Transações'!E204&lt;'Indices PF'!$E$26), 'Indices PF'!$E$23,   IF(('Funções Transações'!E204&lt;'Indices PF'!$F$26), 'Indices PF'!$F$23, 'Indices PF'!$G$23)),    IF((F204&lt;='Indices PF'!$D$24),    IF(('Funções Transações'!E204&lt;'Indices PF'!$E$26), 'Indices PF'!$E$24,    IF(('Funções Transações'!E204&lt;'Indices PF'!$F$26), 'Indices PF'!$F$24, 'Indices PF'!$G$24)),     IF((F204&gt;='Indices PF'!$D$25),     IF(('Funções Transações'!E204&lt;'Indices PF'!$E$26), 'Indices PF'!$E$25,     IF(('Funções Transações'!E204&lt;'Indices PF'!$F$26), 'Indices PF'!$F$25, 'Indices PF'!$G$25)))))))))</f>
        <v/>
      </c>
      <c r="K204" s="120" t="str">
        <f aca="false">IF(OR(ISBLANK(E204),ISBLANK(F204)),"",  IF(D204="EI", IF((F204&lt;='Indices PF'!$D$7),   IF(('Funções Transações'!E204&lt;'Indices PF'!$E$10), E204*'Indices PF'!$J$7,   IF(('Funções Transações'!E204&lt;'Indices PF'!$F$10), E204*'Indices PF'!$K$7, E204*'Indices PF'!$L$7)),    IF((F204&lt;='Indices PF'!$D$8),    IF(('Funções Transações'!E204&lt;'Indices PF'!$E$10), E204*'Indices PF'!$J$8,    IF(('Funções Transações'!E204&lt;'Indices PF'!$F$10), E204*'Indices PF'!$K$8, E204*'Indices PF'!$L$8)),     IF((F204&gt;='Indices PF'!$D$9),     IF(('Funções Transações'!E204&lt;'Indices PF'!$E$10), E204*'Indices PF'!$J$9,     IF(('Funções Transações'!E204&lt;'Indices PF'!$F$10), E204*'Indices PF'!$K$9, E204*'Indices PF'!$L$9))))),   IF(D204="EQ", IF((F204&lt;='Indices PF'!$D$15),   IF(('Funções Transações'!E204&lt;'Indices PF'!$E$18), E204*'Indices PF'!$J$15,   IF(('Funções Transações'!E204&lt;'Indices PF'!$F$18), E204*'Indices PF'!$K$15, E204*'Indices PF'!$L$15)),    IF((F204&lt;='Indices PF'!$D$16),    IF(('Funções Transações'!E204&lt;'Indices PF'!$E$18), E204*'Indices PF'!$J$16,    IF(('Funções Transações'!E204&lt;'Indices PF'!$F$18), E204*'Indices PF'!$K$16, E204*'Indices PF'!$L$16)),     IF((F204&gt;='Indices PF'!$D$17),     IF(('Funções Transações'!E204&lt;'Indices PF'!$E$18), E204*'Indices PF'!$J$16,     IF(('Funções Transações'!E204&lt;'Indices PF'!$F$18), E204*'Indices PF'!$K$16, E204*'Indices PF'!$L$16))))),   IF(D204="EO", IF((F204&lt;='Indices PF'!$D$23),   IF(('Funções Transações'!E204&lt;'Indices PF'!$E$26), E204*'Indices PF'!$J$23,   IF(('Funções Transações'!E204&lt;'Indices PF'!$F$26), E204*'Indices PF'!$K$23, E204*'Indices PF'!$L$23)),    IF((F204&lt;='Indices PF'!$D$24),    IF(('Funções Transações'!E204&lt;'Indices PF'!$E$26), E204*'Indices PF'!$J$24,    IF(('Funções Transações'!E204&lt;'Indices PF'!$F$26), E204*'Indices PF'!$K$24, E204*'Indices PF'!$L$24)),     IF((F204&gt;='Indices PF'!$D$25),     IF(('Funções Transações'!E204&lt;'Indices PF'!$E$26), E204*'Indices PF'!$J$25,     IF(('Funções Transações'!E204&lt;'Indices PF'!$F$26), E204*'Indices PF'!$K$25, E204*'Indices PF'!$L$25)))))))))</f>
        <v/>
      </c>
      <c r="L204" s="253" t="str">
        <f aca="false">IF(OR(ISBLANK(G204),ISBLANK(H204)),"",  IF((H204&lt;='Indices PF'!$D$47),   IF(('Funções Transações'!G204&lt;'Indices PF'!$E$50), G204*'Indices PF'!$J$47,   IF(('Funções Transações'!G204&lt;'Indices PF'!$F$50), G204*'Indices PF'!$K$47, G204*'Indices PF'!$L$47)),    IF((H204&lt;='Indices PF'!$D$48),    IF(('Funções Transações'!G204&lt;'Indices PF'!$E$50), G204*'Indices PF'!$J$48,    IF(('Funções Transações'!G204&lt;'Indices PF'!$F$50), G204*'Indices PF'!$K$48, G204*'Indices PF'!$L$48)),     IF((H204&gt;='Indices PF'!$D$49),     IF(('Funções Transações'!G204&lt;'Indices PF'!$E$50), G204*'Indices PF'!$J$49,     IF(('Funções Transações'!G204&lt;'Indices PF'!$F$50), G204*'Indices PF'!$K$49, G204*'Indices PF'!$L$49))))))</f>
        <v/>
      </c>
      <c r="M204" s="131"/>
      <c r="N204" s="122"/>
      <c r="O204" s="131"/>
      <c r="P204" s="121"/>
      <c r="Q204" s="122"/>
      <c r="R204" s="150" t="str">
        <f aca="false">IF(AND(ISTEXT(T204),ISTEXT(U204)),"",SUM(T204:U204)*'Indices PF'!$E$54)</f>
        <v/>
      </c>
      <c r="S204" s="227" t="str">
        <f aca="false">IF(OR(ISBLANK(N204),ISBLANK(O204)),"",  IF(M204="EI", IF((O204&lt;='Indices PF'!$D$7),   IF(('Funções Transações'!N204&lt;'Indices PF'!$E$10), 'Indices PF'!$E$7,   IF(('Funções Transações'!N204&lt;'Indices PF'!$F$10), 'Indices PF'!$F$7, 'Indices PF'!$G$7)),    IF((O204&lt;='Indices PF'!$D$8),    IF(('Funções Transações'!N204&lt;'Indices PF'!$E$10), 'Indices PF'!$E$8,    IF(('Funções Transações'!N204&lt;'Indices PF'!$F$10), 'Indices PF'!$F$8, 'Indices PF'!$G$8)),     IF((O204&gt;='Indices PF'!$D$9),     IF(('Funções Transações'!N204&lt;'Indices PF'!$E$10), 'Indices PF'!$E$9,     IF(('Funções Transações'!N204&lt;'Indices PF'!$F$10), 'Indices PF'!$F$9, 'Indices PF'!$G$9))))),   IF(M204="EQ", IF((O204&lt;='Indices PF'!$D$15),   IF(('Funções Transações'!N204&lt;'Indices PF'!$E$18), 'Indices PF'!$E$15,   IF(('Funções Transações'!N204&lt;'Indices PF'!$F$18), 'Indices PF'!$F$15, 'Indices PF'!$G$15)),    IF((O204&lt;='Indices PF'!$D$16),    IF(('Funções Transações'!N204&lt;'Indices PF'!$E$18), 'Indices PF'!$E$16,    IF(('Funções Transações'!N204&lt;'Indices PF'!$F$18), 'Indices PF'!$F$16, 'Indices PF'!$G$16)),     IF((O204&gt;='Indices PF'!$D$17),     IF(('Funções Transações'!N204&lt;'Indices PF'!$E$18), 'Indices PF'!$E$17,     IF(('Funções Transações'!N204&lt;'Indices PF'!$F$18), 'Indices PF'!$F$17, 'Indices PF'!$G$17))))),   IF(M204="EO", IF((O204&lt;='Indices PF'!$D$23),   IF(('Funções Transações'!N204&lt;'Indices PF'!$E$26), 'Indices PF'!$E$23,   IF(('Funções Transações'!N204&lt;'Indices PF'!$F$26), 'Indices PF'!$F$23, 'Indices PF'!$G$23)),    IF((O204&lt;='Indices PF'!$D$24),    IF(('Funções Transações'!N204&lt;'Indices PF'!$E$26), 'Indices PF'!$E$24,    IF(('Funções Transações'!N204&lt;'Indices PF'!$F$26), 'Indices PF'!$F$24, 'Indices PF'!$G$24)),     IF((O204&gt;='Indices PF'!$D$25),     IF(('Funções Transações'!N204&lt;'Indices PF'!$E$26), 'Indices PF'!$E$25,     IF(('Funções Transações'!N204&lt;'Indices PF'!$F$26), 'Indices PF'!$F$25, 'Indices PF'!$G$25)))))))))</f>
        <v/>
      </c>
      <c r="T204" s="228" t="str">
        <f aca="false">IF(OR(ISBLANK(N204),ISBLANK(O204)),"",  IF(M204="EI", IF((O204&lt;='Indices PF'!$D$7),   IF(('Funções Transações'!N204&lt;'Indices PF'!$E$10), N204*'Indices PF'!$J$7,   IF(('Funções Transações'!N204&lt;'Indices PF'!$F$10), N204*'Indices PF'!$K$7, N204*'Indices PF'!$L$7)),    IF((O204&lt;='Indices PF'!$D$8),    IF(('Funções Transações'!N204&lt;'Indices PF'!$E$10), N204*'Indices PF'!$J$8,    IF(('Funções Transações'!N204&lt;'Indices PF'!$F$10), N204*'Indices PF'!$K$8, N204*'Indices PF'!$L$8)),     IF((O204&gt;='Indices PF'!$D$9),     IF(('Funções Transações'!N204&lt;'Indices PF'!$E$10), N204*'Indices PF'!$J$9,     IF(('Funções Transações'!N204&lt;'Indices PF'!$F$10), N204*'Indices PF'!$K$9, N204*'Indices PF'!$L$9))))),   IF(M204="EQ", IF((O204&lt;='Indices PF'!$D$15),   IF(('Funções Transações'!N204&lt;'Indices PF'!$E$18), N204*'Indices PF'!$J$15,   IF(('Funções Transações'!N204&lt;'Indices PF'!$F$18), N204*'Indices PF'!$K$15, N204*'Indices PF'!$L$15)),    IF((O204&lt;='Indices PF'!$D$16),    IF(('Funções Transações'!N204&lt;'Indices PF'!$E$18), N204*'Indices PF'!$J$16,    IF(('Funções Transações'!N204&lt;'Indices PF'!$F$18), N204*'Indices PF'!$K$16, N204*'Indices PF'!$L$16)),     IF((O204&gt;='Indices PF'!$D$17),     IF(('Funções Transações'!N204&lt;'Indices PF'!$E$18), N204*'Indices PF'!$J$17,     IF(('Funções Transações'!N204&lt;'Indices PF'!$F$18), N204*'Indices PF'!$K$17, N204*'Indices PF'!$L$17))))),   IF(M204="EO", IF((O204&lt;='Indices PF'!$D$23),   IF(('Funções Transações'!N204&lt;'Indices PF'!$E$26), N204*'Indices PF'!$J$23,   IF(('Funções Transações'!N204&lt;'Indices PF'!$F$26), N204*'Indices PF'!$K$23, N204*'Indices PF'!$L$23)),    IF((O204&lt;='Indices PF'!$D$24),    IF(('Funções Transações'!N204&lt;'Indices PF'!$E$26), N204*'Indices PF'!$J$24,    IF(('Funções Transações'!N204&lt;'Indices PF'!$F$26), N204*'Indices PF'!$K$24, N204*'Indices PF'!$L$24)),     IF((O204&gt;='Indices PF'!$D$25),     IF(('Funções Transações'!N204&lt;'Indices PF'!$E$26), N204*'Indices PF'!$J$25,     IF(('Funções Transações'!N204&lt;'Indices PF'!$F$26), N204*'Indices PF'!$K$25, N204*'Indices PF'!$L$25)))))))))</f>
        <v/>
      </c>
      <c r="U204" s="229" t="str">
        <f aca="false">IF(OR(ISBLANK(P204),ISBLANK(Q204)),"",  IF((Q204&lt;='Indices PF'!$D$47),   IF(('Funções Transações'!P204&lt;'Indices PF'!$E$50), P204*'Indices PF'!$J$47,   IF(('Funções Transações'!P204&lt;'Indices PF'!$F$50), P204*'Indices PF'!$K$47, P204*'Indices PF'!$L$47)),    IF((Q204&lt;='Indices PF'!$D$48),    IF(('Funções Transações'!P204&lt;'Indices PF'!$E$50), P204*'Indices PF'!$J$48,    IF(('Funções Transações'!P204&lt;'Indices PF'!$F$50), P204*'Indices PF'!$K$48, P204*'Indices PF'!$L$48)),     IF((Q204&gt;='Indices PF'!$D$49),     IF(('Funções Transações'!P204&lt;'Indices PF'!$E$50), P204*'Indices PF'!$J$49,     IF(('Funções Transações'!P204&lt;'Indices PF'!$F$50), P204*'Indices PF'!$K$49, P204*'Indices PF'!$L$49))))))</f>
        <v/>
      </c>
      <c r="V204" s="131"/>
      <c r="W204" s="131"/>
      <c r="X204" s="131"/>
      <c r="Y204" s="121"/>
      <c r="Z204" s="121"/>
      <c r="AA204" s="122"/>
      <c r="AB204" s="255" t="str">
        <f aca="false">IF(ISBLANK(AA204),"",IF(Z204="YES",(AA204*(SUM(T204:U204))/100),""))</f>
        <v/>
      </c>
      <c r="AC204" s="126"/>
      <c r="AD204" s="154"/>
      <c r="AE204" s="126"/>
      <c r="AF204" s="126"/>
      <c r="AG204" s="126"/>
    </row>
    <row r="205" customFormat="false" ht="24.3" hidden="false" customHeight="true" outlineLevel="0" collapsed="false">
      <c r="A205" s="87"/>
      <c r="B205" s="111"/>
      <c r="C205" s="178"/>
      <c r="D205" s="131"/>
      <c r="E205" s="122"/>
      <c r="F205" s="252"/>
      <c r="G205" s="131"/>
      <c r="H205" s="122"/>
      <c r="I205" s="150" t="str">
        <f aca="false">IF(AND(ISTEXT(K205),ISTEXT(L205)),"",SUM(K205:L205)*'Indices PF'!$E$54)</f>
        <v/>
      </c>
      <c r="J205" s="227" t="str">
        <f aca="false">IF(OR(ISBLANK(E205),ISBLANK(F205)),"",  IF(D205="EI", IF((F205&lt;='Indices PF'!$D$7),   IF(('Funções Transações'!E205&lt;'Indices PF'!$E$10), 'Indices PF'!$E$7,   IF(('Funções Transações'!E205&lt;'Indices PF'!$F$10), 'Indices PF'!$F$7, 'Indices PF'!$G$7)),    IF((F205&lt;='Indices PF'!$D$8),    IF(('Funções Transações'!E205&lt;'Indices PF'!$E$10), 'Indices PF'!$E$8,    IF(('Funções Transações'!E205&lt;'Indices PF'!$F$10), 'Indices PF'!$F$8, 'Indices PF'!$G$8)),     IF((F205&gt;='Indices PF'!$D$9),     IF(('Funções Transações'!E205&lt;'Indices PF'!$E$10), 'Indices PF'!$E$9,     IF(('Funções Transações'!E205&lt;'Indices PF'!$F$10), 'Indices PF'!$F$9, 'Indices PF'!$G$9))))),   IF(D205="EQ", IF((F205&lt;='Indices PF'!$D$15),   IF(('Funções Transações'!E205&lt;'Indices PF'!$E$18), 'Indices PF'!$E$15,   IF(('Funções Transações'!E205&lt;'Indices PF'!$F$18), 'Indices PF'!$F$15, 'Indices PF'!$G$15)),    IF((F205&lt;='Indices PF'!$D$16),    IF(('Funções Transações'!E205&lt;'Indices PF'!$E$18), 'Indices PF'!$E$16,    IF(('Funções Transações'!E205&lt;'Indices PF'!$F$18), 'Indices PF'!$F$16, 'Indices PF'!$G$16)),     IF((F205&gt;='Indices PF'!$D$17),     IF(('Funções Transações'!E205&lt;'Indices PF'!$E$18), 'Indices PF'!$E$16,     IF(('Funções Transações'!E205&lt;'Indices PF'!$F$18), 'Indices PF'!$F$16, 'Indices PF'!$G$16))))),   IF(D205="EO", IF((F205&lt;='Indices PF'!$D$23),   IF(('Funções Transações'!E205&lt;'Indices PF'!$E$26), 'Indices PF'!$E$23,   IF(('Funções Transações'!E205&lt;'Indices PF'!$F$26), 'Indices PF'!$F$23, 'Indices PF'!$G$23)),    IF((F205&lt;='Indices PF'!$D$24),    IF(('Funções Transações'!E205&lt;'Indices PF'!$E$26), 'Indices PF'!$E$24,    IF(('Funções Transações'!E205&lt;'Indices PF'!$F$26), 'Indices PF'!$F$24, 'Indices PF'!$G$24)),     IF((F205&gt;='Indices PF'!$D$25),     IF(('Funções Transações'!E205&lt;'Indices PF'!$E$26), 'Indices PF'!$E$25,     IF(('Funções Transações'!E205&lt;'Indices PF'!$F$26), 'Indices PF'!$F$25, 'Indices PF'!$G$25)))))))))</f>
        <v/>
      </c>
      <c r="K205" s="120" t="str">
        <f aca="false">IF(OR(ISBLANK(E205),ISBLANK(F205)),"",  IF(D205="EI", IF((F205&lt;='Indices PF'!$D$7),   IF(('Funções Transações'!E205&lt;'Indices PF'!$E$10), E205*'Indices PF'!$J$7,   IF(('Funções Transações'!E205&lt;'Indices PF'!$F$10), E205*'Indices PF'!$K$7, E205*'Indices PF'!$L$7)),    IF((F205&lt;='Indices PF'!$D$8),    IF(('Funções Transações'!E205&lt;'Indices PF'!$E$10), E205*'Indices PF'!$J$8,    IF(('Funções Transações'!E205&lt;'Indices PF'!$F$10), E205*'Indices PF'!$K$8, E205*'Indices PF'!$L$8)),     IF((F205&gt;='Indices PF'!$D$9),     IF(('Funções Transações'!E205&lt;'Indices PF'!$E$10), E205*'Indices PF'!$J$9,     IF(('Funções Transações'!E205&lt;'Indices PF'!$F$10), E205*'Indices PF'!$K$9, E205*'Indices PF'!$L$9))))),   IF(D205="EQ", IF((F205&lt;='Indices PF'!$D$15),   IF(('Funções Transações'!E205&lt;'Indices PF'!$E$18), E205*'Indices PF'!$J$15,   IF(('Funções Transações'!E205&lt;'Indices PF'!$F$18), E205*'Indices PF'!$K$15, E205*'Indices PF'!$L$15)),    IF((F205&lt;='Indices PF'!$D$16),    IF(('Funções Transações'!E205&lt;'Indices PF'!$E$18), E205*'Indices PF'!$J$16,    IF(('Funções Transações'!E205&lt;'Indices PF'!$F$18), E205*'Indices PF'!$K$16, E205*'Indices PF'!$L$16)),     IF((F205&gt;='Indices PF'!$D$17),     IF(('Funções Transações'!E205&lt;'Indices PF'!$E$18), E205*'Indices PF'!$J$16,     IF(('Funções Transações'!E205&lt;'Indices PF'!$F$18), E205*'Indices PF'!$K$16, E205*'Indices PF'!$L$16))))),   IF(D205="EO", IF((F205&lt;='Indices PF'!$D$23),   IF(('Funções Transações'!E205&lt;'Indices PF'!$E$26), E205*'Indices PF'!$J$23,   IF(('Funções Transações'!E205&lt;'Indices PF'!$F$26), E205*'Indices PF'!$K$23, E205*'Indices PF'!$L$23)),    IF((F205&lt;='Indices PF'!$D$24),    IF(('Funções Transações'!E205&lt;'Indices PF'!$E$26), E205*'Indices PF'!$J$24,    IF(('Funções Transações'!E205&lt;'Indices PF'!$F$26), E205*'Indices PF'!$K$24, E205*'Indices PF'!$L$24)),     IF((F205&gt;='Indices PF'!$D$25),     IF(('Funções Transações'!E205&lt;'Indices PF'!$E$26), E205*'Indices PF'!$J$25,     IF(('Funções Transações'!E205&lt;'Indices PF'!$F$26), E205*'Indices PF'!$K$25, E205*'Indices PF'!$L$25)))))))))</f>
        <v/>
      </c>
      <c r="L205" s="253" t="str">
        <f aca="false">IF(OR(ISBLANK(G205),ISBLANK(H205)),"",  IF((H205&lt;='Indices PF'!$D$47),   IF(('Funções Transações'!G205&lt;'Indices PF'!$E$50), G205*'Indices PF'!$J$47,   IF(('Funções Transações'!G205&lt;'Indices PF'!$F$50), G205*'Indices PF'!$K$47, G205*'Indices PF'!$L$47)),    IF((H205&lt;='Indices PF'!$D$48),    IF(('Funções Transações'!G205&lt;'Indices PF'!$E$50), G205*'Indices PF'!$J$48,    IF(('Funções Transações'!G205&lt;'Indices PF'!$F$50), G205*'Indices PF'!$K$48, G205*'Indices PF'!$L$48)),     IF((H205&gt;='Indices PF'!$D$49),     IF(('Funções Transações'!G205&lt;'Indices PF'!$E$50), G205*'Indices PF'!$J$49,     IF(('Funções Transações'!G205&lt;'Indices PF'!$F$50), G205*'Indices PF'!$K$49, G205*'Indices PF'!$L$49))))))</f>
        <v/>
      </c>
      <c r="M205" s="131"/>
      <c r="N205" s="122"/>
      <c r="O205" s="131"/>
      <c r="P205" s="121"/>
      <c r="Q205" s="122"/>
      <c r="R205" s="150" t="str">
        <f aca="false">IF(AND(ISTEXT(T205),ISTEXT(U205)),"",SUM(T205:U205)*'Indices PF'!$E$54)</f>
        <v/>
      </c>
      <c r="S205" s="227" t="str">
        <f aca="false">IF(OR(ISBLANK(N205),ISBLANK(O205)),"",  IF(M205="EI", IF((O205&lt;='Indices PF'!$D$7),   IF(('Funções Transações'!N205&lt;'Indices PF'!$E$10), 'Indices PF'!$E$7,   IF(('Funções Transações'!N205&lt;'Indices PF'!$F$10), 'Indices PF'!$F$7, 'Indices PF'!$G$7)),    IF((O205&lt;='Indices PF'!$D$8),    IF(('Funções Transações'!N205&lt;'Indices PF'!$E$10), 'Indices PF'!$E$8,    IF(('Funções Transações'!N205&lt;'Indices PF'!$F$10), 'Indices PF'!$F$8, 'Indices PF'!$G$8)),     IF((O205&gt;='Indices PF'!$D$9),     IF(('Funções Transações'!N205&lt;'Indices PF'!$E$10), 'Indices PF'!$E$9,     IF(('Funções Transações'!N205&lt;'Indices PF'!$F$10), 'Indices PF'!$F$9, 'Indices PF'!$G$9))))),   IF(M205="EQ", IF((O205&lt;='Indices PF'!$D$15),   IF(('Funções Transações'!N205&lt;'Indices PF'!$E$18), 'Indices PF'!$E$15,   IF(('Funções Transações'!N205&lt;'Indices PF'!$F$18), 'Indices PF'!$F$15, 'Indices PF'!$G$15)),    IF((O205&lt;='Indices PF'!$D$16),    IF(('Funções Transações'!N205&lt;'Indices PF'!$E$18), 'Indices PF'!$E$16,    IF(('Funções Transações'!N205&lt;'Indices PF'!$F$18), 'Indices PF'!$F$16, 'Indices PF'!$G$16)),     IF((O205&gt;='Indices PF'!$D$17),     IF(('Funções Transações'!N205&lt;'Indices PF'!$E$18), 'Indices PF'!$E$17,     IF(('Funções Transações'!N205&lt;'Indices PF'!$F$18), 'Indices PF'!$F$17, 'Indices PF'!$G$17))))),   IF(M205="EO", IF((O205&lt;='Indices PF'!$D$23),   IF(('Funções Transações'!N205&lt;'Indices PF'!$E$26), 'Indices PF'!$E$23,   IF(('Funções Transações'!N205&lt;'Indices PF'!$F$26), 'Indices PF'!$F$23, 'Indices PF'!$G$23)),    IF((O205&lt;='Indices PF'!$D$24),    IF(('Funções Transações'!N205&lt;'Indices PF'!$E$26), 'Indices PF'!$E$24,    IF(('Funções Transações'!N205&lt;'Indices PF'!$F$26), 'Indices PF'!$F$24, 'Indices PF'!$G$24)),     IF((O205&gt;='Indices PF'!$D$25),     IF(('Funções Transações'!N205&lt;'Indices PF'!$E$26), 'Indices PF'!$E$25,     IF(('Funções Transações'!N205&lt;'Indices PF'!$F$26), 'Indices PF'!$F$25, 'Indices PF'!$G$25)))))))))</f>
        <v/>
      </c>
      <c r="T205" s="228" t="str">
        <f aca="false">IF(OR(ISBLANK(N205),ISBLANK(O205)),"",  IF(M205="EI", IF((O205&lt;='Indices PF'!$D$7),   IF(('Funções Transações'!N205&lt;'Indices PF'!$E$10), N205*'Indices PF'!$J$7,   IF(('Funções Transações'!N205&lt;'Indices PF'!$F$10), N205*'Indices PF'!$K$7, N205*'Indices PF'!$L$7)),    IF((O205&lt;='Indices PF'!$D$8),    IF(('Funções Transações'!N205&lt;'Indices PF'!$E$10), N205*'Indices PF'!$J$8,    IF(('Funções Transações'!N205&lt;'Indices PF'!$F$10), N205*'Indices PF'!$K$8, N205*'Indices PF'!$L$8)),     IF((O205&gt;='Indices PF'!$D$9),     IF(('Funções Transações'!N205&lt;'Indices PF'!$E$10), N205*'Indices PF'!$J$9,     IF(('Funções Transações'!N205&lt;'Indices PF'!$F$10), N205*'Indices PF'!$K$9, N205*'Indices PF'!$L$9))))),   IF(M205="EQ", IF((O205&lt;='Indices PF'!$D$15),   IF(('Funções Transações'!N205&lt;'Indices PF'!$E$18), N205*'Indices PF'!$J$15,   IF(('Funções Transações'!N205&lt;'Indices PF'!$F$18), N205*'Indices PF'!$K$15, N205*'Indices PF'!$L$15)),    IF((O205&lt;='Indices PF'!$D$16),    IF(('Funções Transações'!N205&lt;'Indices PF'!$E$18), N205*'Indices PF'!$J$16,    IF(('Funções Transações'!N205&lt;'Indices PF'!$F$18), N205*'Indices PF'!$K$16, N205*'Indices PF'!$L$16)),     IF((O205&gt;='Indices PF'!$D$17),     IF(('Funções Transações'!N205&lt;'Indices PF'!$E$18), N205*'Indices PF'!$J$17,     IF(('Funções Transações'!N205&lt;'Indices PF'!$F$18), N205*'Indices PF'!$K$17, N205*'Indices PF'!$L$17))))),   IF(M205="EO", IF((O205&lt;='Indices PF'!$D$23),   IF(('Funções Transações'!N205&lt;'Indices PF'!$E$26), N205*'Indices PF'!$J$23,   IF(('Funções Transações'!N205&lt;'Indices PF'!$F$26), N205*'Indices PF'!$K$23, N205*'Indices PF'!$L$23)),    IF((O205&lt;='Indices PF'!$D$24),    IF(('Funções Transações'!N205&lt;'Indices PF'!$E$26), N205*'Indices PF'!$J$24,    IF(('Funções Transações'!N205&lt;'Indices PF'!$F$26), N205*'Indices PF'!$K$24, N205*'Indices PF'!$L$24)),     IF((O205&gt;='Indices PF'!$D$25),     IF(('Funções Transações'!N205&lt;'Indices PF'!$E$26), N205*'Indices PF'!$J$25,     IF(('Funções Transações'!N205&lt;'Indices PF'!$F$26), N205*'Indices PF'!$K$25, N205*'Indices PF'!$L$25)))))))))</f>
        <v/>
      </c>
      <c r="U205" s="229" t="str">
        <f aca="false">IF(OR(ISBLANK(P205),ISBLANK(Q205)),"",  IF((Q205&lt;='Indices PF'!$D$47),   IF(('Funções Transações'!P205&lt;'Indices PF'!$E$50), P205*'Indices PF'!$J$47,   IF(('Funções Transações'!P205&lt;'Indices PF'!$F$50), P205*'Indices PF'!$K$47, P205*'Indices PF'!$L$47)),    IF((Q205&lt;='Indices PF'!$D$48),    IF(('Funções Transações'!P205&lt;'Indices PF'!$E$50), P205*'Indices PF'!$J$48,    IF(('Funções Transações'!P205&lt;'Indices PF'!$F$50), P205*'Indices PF'!$K$48, P205*'Indices PF'!$L$48)),     IF((Q205&gt;='Indices PF'!$D$49),     IF(('Funções Transações'!P205&lt;'Indices PF'!$E$50), P205*'Indices PF'!$J$49,     IF(('Funções Transações'!P205&lt;'Indices PF'!$F$50), P205*'Indices PF'!$K$49, P205*'Indices PF'!$L$49))))))</f>
        <v/>
      </c>
      <c r="V205" s="131"/>
      <c r="W205" s="131"/>
      <c r="X205" s="131"/>
      <c r="Y205" s="121"/>
      <c r="Z205" s="121"/>
      <c r="AA205" s="122"/>
      <c r="AB205" s="255" t="str">
        <f aca="false">IF(ISBLANK(AA205),"",IF(Z205="YES",(AA205*(SUM(T205:U205))/100),""))</f>
        <v/>
      </c>
      <c r="AC205" s="126"/>
      <c r="AD205" s="154"/>
      <c r="AE205" s="126"/>
      <c r="AF205" s="126"/>
      <c r="AG205" s="126"/>
    </row>
    <row r="206" customFormat="false" ht="24.3" hidden="false" customHeight="true" outlineLevel="0" collapsed="false">
      <c r="A206" s="87"/>
      <c r="B206" s="111"/>
      <c r="C206" s="178"/>
      <c r="D206" s="131"/>
      <c r="E206" s="122"/>
      <c r="F206" s="252"/>
      <c r="G206" s="131"/>
      <c r="H206" s="122"/>
      <c r="I206" s="150" t="str">
        <f aca="false">IF(AND(ISTEXT(K206),ISTEXT(L206)),"",SUM(K206:L206)*'Indices PF'!$E$54)</f>
        <v/>
      </c>
      <c r="J206" s="227" t="str">
        <f aca="false">IF(OR(ISBLANK(E206),ISBLANK(F206)),"",  IF(D206="EI", IF((F206&lt;='Indices PF'!$D$7),   IF(('Funções Transações'!E206&lt;'Indices PF'!$E$10), 'Indices PF'!$E$7,   IF(('Funções Transações'!E206&lt;'Indices PF'!$F$10), 'Indices PF'!$F$7, 'Indices PF'!$G$7)),    IF((F206&lt;='Indices PF'!$D$8),    IF(('Funções Transações'!E206&lt;'Indices PF'!$E$10), 'Indices PF'!$E$8,    IF(('Funções Transações'!E206&lt;'Indices PF'!$F$10), 'Indices PF'!$F$8, 'Indices PF'!$G$8)),     IF((F206&gt;='Indices PF'!$D$9),     IF(('Funções Transações'!E206&lt;'Indices PF'!$E$10), 'Indices PF'!$E$9,     IF(('Funções Transações'!E206&lt;'Indices PF'!$F$10), 'Indices PF'!$F$9, 'Indices PF'!$G$9))))),   IF(D206="EQ", IF((F206&lt;='Indices PF'!$D$15),   IF(('Funções Transações'!E206&lt;'Indices PF'!$E$18), 'Indices PF'!$E$15,   IF(('Funções Transações'!E206&lt;'Indices PF'!$F$18), 'Indices PF'!$F$15, 'Indices PF'!$G$15)),    IF((F206&lt;='Indices PF'!$D$16),    IF(('Funções Transações'!E206&lt;'Indices PF'!$E$18), 'Indices PF'!$E$16,    IF(('Funções Transações'!E206&lt;'Indices PF'!$F$18), 'Indices PF'!$F$16, 'Indices PF'!$G$16)),     IF((F206&gt;='Indices PF'!$D$17),     IF(('Funções Transações'!E206&lt;'Indices PF'!$E$18), 'Indices PF'!$E$16,     IF(('Funções Transações'!E206&lt;'Indices PF'!$F$18), 'Indices PF'!$F$16, 'Indices PF'!$G$16))))),   IF(D206="EO", IF((F206&lt;='Indices PF'!$D$23),   IF(('Funções Transações'!E206&lt;'Indices PF'!$E$26), 'Indices PF'!$E$23,   IF(('Funções Transações'!E206&lt;'Indices PF'!$F$26), 'Indices PF'!$F$23, 'Indices PF'!$G$23)),    IF((F206&lt;='Indices PF'!$D$24),    IF(('Funções Transações'!E206&lt;'Indices PF'!$E$26), 'Indices PF'!$E$24,    IF(('Funções Transações'!E206&lt;'Indices PF'!$F$26), 'Indices PF'!$F$24, 'Indices PF'!$G$24)),     IF((F206&gt;='Indices PF'!$D$25),     IF(('Funções Transações'!E206&lt;'Indices PF'!$E$26), 'Indices PF'!$E$25,     IF(('Funções Transações'!E206&lt;'Indices PF'!$F$26), 'Indices PF'!$F$25, 'Indices PF'!$G$25)))))))))</f>
        <v/>
      </c>
      <c r="K206" s="120" t="str">
        <f aca="false">IF(OR(ISBLANK(E206),ISBLANK(F206)),"",  IF(D206="EI", IF((F206&lt;='Indices PF'!$D$7),   IF(('Funções Transações'!E206&lt;'Indices PF'!$E$10), E206*'Indices PF'!$J$7,   IF(('Funções Transações'!E206&lt;'Indices PF'!$F$10), E206*'Indices PF'!$K$7, E206*'Indices PF'!$L$7)),    IF((F206&lt;='Indices PF'!$D$8),    IF(('Funções Transações'!E206&lt;'Indices PF'!$E$10), E206*'Indices PF'!$J$8,    IF(('Funções Transações'!E206&lt;'Indices PF'!$F$10), E206*'Indices PF'!$K$8, E206*'Indices PF'!$L$8)),     IF((F206&gt;='Indices PF'!$D$9),     IF(('Funções Transações'!E206&lt;'Indices PF'!$E$10), E206*'Indices PF'!$J$9,     IF(('Funções Transações'!E206&lt;'Indices PF'!$F$10), E206*'Indices PF'!$K$9, E206*'Indices PF'!$L$9))))),   IF(D206="EQ", IF((F206&lt;='Indices PF'!$D$15),   IF(('Funções Transações'!E206&lt;'Indices PF'!$E$18), E206*'Indices PF'!$J$15,   IF(('Funções Transações'!E206&lt;'Indices PF'!$F$18), E206*'Indices PF'!$K$15, E206*'Indices PF'!$L$15)),    IF((F206&lt;='Indices PF'!$D$16),    IF(('Funções Transações'!E206&lt;'Indices PF'!$E$18), E206*'Indices PF'!$J$16,    IF(('Funções Transações'!E206&lt;'Indices PF'!$F$18), E206*'Indices PF'!$K$16, E206*'Indices PF'!$L$16)),     IF((F206&gt;='Indices PF'!$D$17),     IF(('Funções Transações'!E206&lt;'Indices PF'!$E$18), E206*'Indices PF'!$J$16,     IF(('Funções Transações'!E206&lt;'Indices PF'!$F$18), E206*'Indices PF'!$K$16, E206*'Indices PF'!$L$16))))),   IF(D206="EO", IF((F206&lt;='Indices PF'!$D$23),   IF(('Funções Transações'!E206&lt;'Indices PF'!$E$26), E206*'Indices PF'!$J$23,   IF(('Funções Transações'!E206&lt;'Indices PF'!$F$26), E206*'Indices PF'!$K$23, E206*'Indices PF'!$L$23)),    IF((F206&lt;='Indices PF'!$D$24),    IF(('Funções Transações'!E206&lt;'Indices PF'!$E$26), E206*'Indices PF'!$J$24,    IF(('Funções Transações'!E206&lt;'Indices PF'!$F$26), E206*'Indices PF'!$K$24, E206*'Indices PF'!$L$24)),     IF((F206&gt;='Indices PF'!$D$25),     IF(('Funções Transações'!E206&lt;'Indices PF'!$E$26), E206*'Indices PF'!$J$25,     IF(('Funções Transações'!E206&lt;'Indices PF'!$F$26), E206*'Indices PF'!$K$25, E206*'Indices PF'!$L$25)))))))))</f>
        <v/>
      </c>
      <c r="L206" s="253" t="str">
        <f aca="false">IF(OR(ISBLANK(G206),ISBLANK(H206)),"",  IF((H206&lt;='Indices PF'!$D$47),   IF(('Funções Transações'!G206&lt;'Indices PF'!$E$50), G206*'Indices PF'!$J$47,   IF(('Funções Transações'!G206&lt;'Indices PF'!$F$50), G206*'Indices PF'!$K$47, G206*'Indices PF'!$L$47)),    IF((H206&lt;='Indices PF'!$D$48),    IF(('Funções Transações'!G206&lt;'Indices PF'!$E$50), G206*'Indices PF'!$J$48,    IF(('Funções Transações'!G206&lt;'Indices PF'!$F$50), G206*'Indices PF'!$K$48, G206*'Indices PF'!$L$48)),     IF((H206&gt;='Indices PF'!$D$49),     IF(('Funções Transações'!G206&lt;'Indices PF'!$E$50), G206*'Indices PF'!$J$49,     IF(('Funções Transações'!G206&lt;'Indices PF'!$F$50), G206*'Indices PF'!$K$49, G206*'Indices PF'!$L$49))))))</f>
        <v/>
      </c>
      <c r="M206" s="131"/>
      <c r="N206" s="122"/>
      <c r="O206" s="131"/>
      <c r="P206" s="121"/>
      <c r="Q206" s="122"/>
      <c r="R206" s="150" t="str">
        <f aca="false">IF(AND(ISTEXT(T206),ISTEXT(U206)),"",SUM(T206:U206)*'Indices PF'!$E$54)</f>
        <v/>
      </c>
      <c r="S206" s="227" t="str">
        <f aca="false">IF(OR(ISBLANK(N206),ISBLANK(O206)),"",  IF(M206="EI", IF((O206&lt;='Indices PF'!$D$7),   IF(('Funções Transações'!N206&lt;'Indices PF'!$E$10), 'Indices PF'!$E$7,   IF(('Funções Transações'!N206&lt;'Indices PF'!$F$10), 'Indices PF'!$F$7, 'Indices PF'!$G$7)),    IF((O206&lt;='Indices PF'!$D$8),    IF(('Funções Transações'!N206&lt;'Indices PF'!$E$10), 'Indices PF'!$E$8,    IF(('Funções Transações'!N206&lt;'Indices PF'!$F$10), 'Indices PF'!$F$8, 'Indices PF'!$G$8)),     IF((O206&gt;='Indices PF'!$D$9),     IF(('Funções Transações'!N206&lt;'Indices PF'!$E$10), 'Indices PF'!$E$9,     IF(('Funções Transações'!N206&lt;'Indices PF'!$F$10), 'Indices PF'!$F$9, 'Indices PF'!$G$9))))),   IF(M206="EQ", IF((O206&lt;='Indices PF'!$D$15),   IF(('Funções Transações'!N206&lt;'Indices PF'!$E$18), 'Indices PF'!$E$15,   IF(('Funções Transações'!N206&lt;'Indices PF'!$F$18), 'Indices PF'!$F$15, 'Indices PF'!$G$15)),    IF((O206&lt;='Indices PF'!$D$16),    IF(('Funções Transações'!N206&lt;'Indices PF'!$E$18), 'Indices PF'!$E$16,    IF(('Funções Transações'!N206&lt;'Indices PF'!$F$18), 'Indices PF'!$F$16, 'Indices PF'!$G$16)),     IF((O206&gt;='Indices PF'!$D$17),     IF(('Funções Transações'!N206&lt;'Indices PF'!$E$18), 'Indices PF'!$E$17,     IF(('Funções Transações'!N206&lt;'Indices PF'!$F$18), 'Indices PF'!$F$17, 'Indices PF'!$G$17))))),   IF(M206="EO", IF((O206&lt;='Indices PF'!$D$23),   IF(('Funções Transações'!N206&lt;'Indices PF'!$E$26), 'Indices PF'!$E$23,   IF(('Funções Transações'!N206&lt;'Indices PF'!$F$26), 'Indices PF'!$F$23, 'Indices PF'!$G$23)),    IF((O206&lt;='Indices PF'!$D$24),    IF(('Funções Transações'!N206&lt;'Indices PF'!$E$26), 'Indices PF'!$E$24,    IF(('Funções Transações'!N206&lt;'Indices PF'!$F$26), 'Indices PF'!$F$24, 'Indices PF'!$G$24)),     IF((O206&gt;='Indices PF'!$D$25),     IF(('Funções Transações'!N206&lt;'Indices PF'!$E$26), 'Indices PF'!$E$25,     IF(('Funções Transações'!N206&lt;'Indices PF'!$F$26), 'Indices PF'!$F$25, 'Indices PF'!$G$25)))))))))</f>
        <v/>
      </c>
      <c r="T206" s="228" t="str">
        <f aca="false">IF(OR(ISBLANK(N206),ISBLANK(O206)),"",  IF(M206="EI", IF((O206&lt;='Indices PF'!$D$7),   IF(('Funções Transações'!N206&lt;'Indices PF'!$E$10), N206*'Indices PF'!$J$7,   IF(('Funções Transações'!N206&lt;'Indices PF'!$F$10), N206*'Indices PF'!$K$7, N206*'Indices PF'!$L$7)),    IF((O206&lt;='Indices PF'!$D$8),    IF(('Funções Transações'!N206&lt;'Indices PF'!$E$10), N206*'Indices PF'!$J$8,    IF(('Funções Transações'!N206&lt;'Indices PF'!$F$10), N206*'Indices PF'!$K$8, N206*'Indices PF'!$L$8)),     IF((O206&gt;='Indices PF'!$D$9),     IF(('Funções Transações'!N206&lt;'Indices PF'!$E$10), N206*'Indices PF'!$J$9,     IF(('Funções Transações'!N206&lt;'Indices PF'!$F$10), N206*'Indices PF'!$K$9, N206*'Indices PF'!$L$9))))),   IF(M206="EQ", IF((O206&lt;='Indices PF'!$D$15),   IF(('Funções Transações'!N206&lt;'Indices PF'!$E$18), N206*'Indices PF'!$J$15,   IF(('Funções Transações'!N206&lt;'Indices PF'!$F$18), N206*'Indices PF'!$K$15, N206*'Indices PF'!$L$15)),    IF((O206&lt;='Indices PF'!$D$16),    IF(('Funções Transações'!N206&lt;'Indices PF'!$E$18), N206*'Indices PF'!$J$16,    IF(('Funções Transações'!N206&lt;'Indices PF'!$F$18), N206*'Indices PF'!$K$16, N206*'Indices PF'!$L$16)),     IF((O206&gt;='Indices PF'!$D$17),     IF(('Funções Transações'!N206&lt;'Indices PF'!$E$18), N206*'Indices PF'!$J$17,     IF(('Funções Transações'!N206&lt;'Indices PF'!$F$18), N206*'Indices PF'!$K$17, N206*'Indices PF'!$L$17))))),   IF(M206="EO", IF((O206&lt;='Indices PF'!$D$23),   IF(('Funções Transações'!N206&lt;'Indices PF'!$E$26), N206*'Indices PF'!$J$23,   IF(('Funções Transações'!N206&lt;'Indices PF'!$F$26), N206*'Indices PF'!$K$23, N206*'Indices PF'!$L$23)),    IF((O206&lt;='Indices PF'!$D$24),    IF(('Funções Transações'!N206&lt;'Indices PF'!$E$26), N206*'Indices PF'!$J$24,    IF(('Funções Transações'!N206&lt;'Indices PF'!$F$26), N206*'Indices PF'!$K$24, N206*'Indices PF'!$L$24)),     IF((O206&gt;='Indices PF'!$D$25),     IF(('Funções Transações'!N206&lt;'Indices PF'!$E$26), N206*'Indices PF'!$J$25,     IF(('Funções Transações'!N206&lt;'Indices PF'!$F$26), N206*'Indices PF'!$K$25, N206*'Indices PF'!$L$25)))))))))</f>
        <v/>
      </c>
      <c r="U206" s="229" t="str">
        <f aca="false">IF(OR(ISBLANK(P206),ISBLANK(Q206)),"",  IF((Q206&lt;='Indices PF'!$D$47),   IF(('Funções Transações'!P206&lt;'Indices PF'!$E$50), P206*'Indices PF'!$J$47,   IF(('Funções Transações'!P206&lt;'Indices PF'!$F$50), P206*'Indices PF'!$K$47, P206*'Indices PF'!$L$47)),    IF((Q206&lt;='Indices PF'!$D$48),    IF(('Funções Transações'!P206&lt;'Indices PF'!$E$50), P206*'Indices PF'!$J$48,    IF(('Funções Transações'!P206&lt;'Indices PF'!$F$50), P206*'Indices PF'!$K$48, P206*'Indices PF'!$L$48)),     IF((Q206&gt;='Indices PF'!$D$49),     IF(('Funções Transações'!P206&lt;'Indices PF'!$E$50), P206*'Indices PF'!$J$49,     IF(('Funções Transações'!P206&lt;'Indices PF'!$F$50), P206*'Indices PF'!$K$49, P206*'Indices PF'!$L$49))))))</f>
        <v/>
      </c>
      <c r="V206" s="131"/>
      <c r="W206" s="131"/>
      <c r="X206" s="131"/>
      <c r="Y206" s="121"/>
      <c r="Z206" s="121"/>
      <c r="AA206" s="122"/>
      <c r="AB206" s="255" t="str">
        <f aca="false">IF(ISBLANK(AA206),"",IF(Z206="YES",(AA206*(SUM(T206:U206))/100),""))</f>
        <v/>
      </c>
      <c r="AC206" s="126"/>
      <c r="AD206" s="154"/>
      <c r="AE206" s="126"/>
      <c r="AF206" s="126"/>
      <c r="AG206" s="126"/>
    </row>
    <row r="207" customFormat="false" ht="24.3" hidden="false" customHeight="true" outlineLevel="0" collapsed="false">
      <c r="A207" s="87"/>
      <c r="B207" s="111"/>
      <c r="C207" s="178"/>
      <c r="D207" s="131"/>
      <c r="E207" s="122"/>
      <c r="F207" s="252"/>
      <c r="G207" s="131"/>
      <c r="H207" s="122"/>
      <c r="I207" s="150" t="str">
        <f aca="false">IF(AND(ISTEXT(K207),ISTEXT(L207)),"",SUM(K207:L207)*'Indices PF'!$E$54)</f>
        <v/>
      </c>
      <c r="J207" s="227" t="str">
        <f aca="false">IF(OR(ISBLANK(E207),ISBLANK(F207)),"",  IF(D207="EI", IF((F207&lt;='Indices PF'!$D$7),   IF(('Funções Transações'!E207&lt;'Indices PF'!$E$10), 'Indices PF'!$E$7,   IF(('Funções Transações'!E207&lt;'Indices PF'!$F$10), 'Indices PF'!$F$7, 'Indices PF'!$G$7)),    IF((F207&lt;='Indices PF'!$D$8),    IF(('Funções Transações'!E207&lt;'Indices PF'!$E$10), 'Indices PF'!$E$8,    IF(('Funções Transações'!E207&lt;'Indices PF'!$F$10), 'Indices PF'!$F$8, 'Indices PF'!$G$8)),     IF((F207&gt;='Indices PF'!$D$9),     IF(('Funções Transações'!E207&lt;'Indices PF'!$E$10), 'Indices PF'!$E$9,     IF(('Funções Transações'!E207&lt;'Indices PF'!$F$10), 'Indices PF'!$F$9, 'Indices PF'!$G$9))))),   IF(D207="EQ", IF((F207&lt;='Indices PF'!$D$15),   IF(('Funções Transações'!E207&lt;'Indices PF'!$E$18), 'Indices PF'!$E$15,   IF(('Funções Transações'!E207&lt;'Indices PF'!$F$18), 'Indices PF'!$F$15, 'Indices PF'!$G$15)),    IF((F207&lt;='Indices PF'!$D$16),    IF(('Funções Transações'!E207&lt;'Indices PF'!$E$18), 'Indices PF'!$E$16,    IF(('Funções Transações'!E207&lt;'Indices PF'!$F$18), 'Indices PF'!$F$16, 'Indices PF'!$G$16)),     IF((F207&gt;='Indices PF'!$D$17),     IF(('Funções Transações'!E207&lt;'Indices PF'!$E$18), 'Indices PF'!$E$16,     IF(('Funções Transações'!E207&lt;'Indices PF'!$F$18), 'Indices PF'!$F$16, 'Indices PF'!$G$16))))),   IF(D207="EO", IF((F207&lt;='Indices PF'!$D$23),   IF(('Funções Transações'!E207&lt;'Indices PF'!$E$26), 'Indices PF'!$E$23,   IF(('Funções Transações'!E207&lt;'Indices PF'!$F$26), 'Indices PF'!$F$23, 'Indices PF'!$G$23)),    IF((F207&lt;='Indices PF'!$D$24),    IF(('Funções Transações'!E207&lt;'Indices PF'!$E$26), 'Indices PF'!$E$24,    IF(('Funções Transações'!E207&lt;'Indices PF'!$F$26), 'Indices PF'!$F$24, 'Indices PF'!$G$24)),     IF((F207&gt;='Indices PF'!$D$25),     IF(('Funções Transações'!E207&lt;'Indices PF'!$E$26), 'Indices PF'!$E$25,     IF(('Funções Transações'!E207&lt;'Indices PF'!$F$26), 'Indices PF'!$F$25, 'Indices PF'!$G$25)))))))))</f>
        <v/>
      </c>
      <c r="K207" s="120" t="str">
        <f aca="false">IF(OR(ISBLANK(E207),ISBLANK(F207)),"",  IF(D207="EI", IF((F207&lt;='Indices PF'!$D$7),   IF(('Funções Transações'!E207&lt;'Indices PF'!$E$10), E207*'Indices PF'!$J$7,   IF(('Funções Transações'!E207&lt;'Indices PF'!$F$10), E207*'Indices PF'!$K$7, E207*'Indices PF'!$L$7)),    IF((F207&lt;='Indices PF'!$D$8),    IF(('Funções Transações'!E207&lt;'Indices PF'!$E$10), E207*'Indices PF'!$J$8,    IF(('Funções Transações'!E207&lt;'Indices PF'!$F$10), E207*'Indices PF'!$K$8, E207*'Indices PF'!$L$8)),     IF((F207&gt;='Indices PF'!$D$9),     IF(('Funções Transações'!E207&lt;'Indices PF'!$E$10), E207*'Indices PF'!$J$9,     IF(('Funções Transações'!E207&lt;'Indices PF'!$F$10), E207*'Indices PF'!$K$9, E207*'Indices PF'!$L$9))))),   IF(D207="EQ", IF((F207&lt;='Indices PF'!$D$15),   IF(('Funções Transações'!E207&lt;'Indices PF'!$E$18), E207*'Indices PF'!$J$15,   IF(('Funções Transações'!E207&lt;'Indices PF'!$F$18), E207*'Indices PF'!$K$15, E207*'Indices PF'!$L$15)),    IF((F207&lt;='Indices PF'!$D$16),    IF(('Funções Transações'!E207&lt;'Indices PF'!$E$18), E207*'Indices PF'!$J$16,    IF(('Funções Transações'!E207&lt;'Indices PF'!$F$18), E207*'Indices PF'!$K$16, E207*'Indices PF'!$L$16)),     IF((F207&gt;='Indices PF'!$D$17),     IF(('Funções Transações'!E207&lt;'Indices PF'!$E$18), E207*'Indices PF'!$J$16,     IF(('Funções Transações'!E207&lt;'Indices PF'!$F$18), E207*'Indices PF'!$K$16, E207*'Indices PF'!$L$16))))),   IF(D207="EO", IF((F207&lt;='Indices PF'!$D$23),   IF(('Funções Transações'!E207&lt;'Indices PF'!$E$26), E207*'Indices PF'!$J$23,   IF(('Funções Transações'!E207&lt;'Indices PF'!$F$26), E207*'Indices PF'!$K$23, E207*'Indices PF'!$L$23)),    IF((F207&lt;='Indices PF'!$D$24),    IF(('Funções Transações'!E207&lt;'Indices PF'!$E$26), E207*'Indices PF'!$J$24,    IF(('Funções Transações'!E207&lt;'Indices PF'!$F$26), E207*'Indices PF'!$K$24, E207*'Indices PF'!$L$24)),     IF((F207&gt;='Indices PF'!$D$25),     IF(('Funções Transações'!E207&lt;'Indices PF'!$E$26), E207*'Indices PF'!$J$25,     IF(('Funções Transações'!E207&lt;'Indices PF'!$F$26), E207*'Indices PF'!$K$25, E207*'Indices PF'!$L$25)))))))))</f>
        <v/>
      </c>
      <c r="L207" s="253" t="str">
        <f aca="false">IF(OR(ISBLANK(G207),ISBLANK(H207)),"",  IF((H207&lt;='Indices PF'!$D$47),   IF(('Funções Transações'!G207&lt;'Indices PF'!$E$50), G207*'Indices PF'!$J$47,   IF(('Funções Transações'!G207&lt;'Indices PF'!$F$50), G207*'Indices PF'!$K$47, G207*'Indices PF'!$L$47)),    IF((H207&lt;='Indices PF'!$D$48),    IF(('Funções Transações'!G207&lt;'Indices PF'!$E$50), G207*'Indices PF'!$J$48,    IF(('Funções Transações'!G207&lt;'Indices PF'!$F$50), G207*'Indices PF'!$K$48, G207*'Indices PF'!$L$48)),     IF((H207&gt;='Indices PF'!$D$49),     IF(('Funções Transações'!G207&lt;'Indices PF'!$E$50), G207*'Indices PF'!$J$49,     IF(('Funções Transações'!G207&lt;'Indices PF'!$F$50), G207*'Indices PF'!$K$49, G207*'Indices PF'!$L$49))))))</f>
        <v/>
      </c>
      <c r="M207" s="131"/>
      <c r="N207" s="122"/>
      <c r="O207" s="131"/>
      <c r="P207" s="121"/>
      <c r="Q207" s="122"/>
      <c r="R207" s="150" t="str">
        <f aca="false">IF(AND(ISTEXT(T207),ISTEXT(U207)),"",SUM(T207:U207)*'Indices PF'!$E$54)</f>
        <v/>
      </c>
      <c r="S207" s="227" t="str">
        <f aca="false">IF(OR(ISBLANK(N207),ISBLANK(O207)),"",  IF(M207="EI", IF((O207&lt;='Indices PF'!$D$7),   IF(('Funções Transações'!N207&lt;'Indices PF'!$E$10), 'Indices PF'!$E$7,   IF(('Funções Transações'!N207&lt;'Indices PF'!$F$10), 'Indices PF'!$F$7, 'Indices PF'!$G$7)),    IF((O207&lt;='Indices PF'!$D$8),    IF(('Funções Transações'!N207&lt;'Indices PF'!$E$10), 'Indices PF'!$E$8,    IF(('Funções Transações'!N207&lt;'Indices PF'!$F$10), 'Indices PF'!$F$8, 'Indices PF'!$G$8)),     IF((O207&gt;='Indices PF'!$D$9),     IF(('Funções Transações'!N207&lt;'Indices PF'!$E$10), 'Indices PF'!$E$9,     IF(('Funções Transações'!N207&lt;'Indices PF'!$F$10), 'Indices PF'!$F$9, 'Indices PF'!$G$9))))),   IF(M207="EQ", IF((O207&lt;='Indices PF'!$D$15),   IF(('Funções Transações'!N207&lt;'Indices PF'!$E$18), 'Indices PF'!$E$15,   IF(('Funções Transações'!N207&lt;'Indices PF'!$F$18), 'Indices PF'!$F$15, 'Indices PF'!$G$15)),    IF((O207&lt;='Indices PF'!$D$16),    IF(('Funções Transações'!N207&lt;'Indices PF'!$E$18), 'Indices PF'!$E$16,    IF(('Funções Transações'!N207&lt;'Indices PF'!$F$18), 'Indices PF'!$F$16, 'Indices PF'!$G$16)),     IF((O207&gt;='Indices PF'!$D$17),     IF(('Funções Transações'!N207&lt;'Indices PF'!$E$18), 'Indices PF'!$E$17,     IF(('Funções Transações'!N207&lt;'Indices PF'!$F$18), 'Indices PF'!$F$17, 'Indices PF'!$G$17))))),   IF(M207="EO", IF((O207&lt;='Indices PF'!$D$23),   IF(('Funções Transações'!N207&lt;'Indices PF'!$E$26), 'Indices PF'!$E$23,   IF(('Funções Transações'!N207&lt;'Indices PF'!$F$26), 'Indices PF'!$F$23, 'Indices PF'!$G$23)),    IF((O207&lt;='Indices PF'!$D$24),    IF(('Funções Transações'!N207&lt;'Indices PF'!$E$26), 'Indices PF'!$E$24,    IF(('Funções Transações'!N207&lt;'Indices PF'!$F$26), 'Indices PF'!$F$24, 'Indices PF'!$G$24)),     IF((O207&gt;='Indices PF'!$D$25),     IF(('Funções Transações'!N207&lt;'Indices PF'!$E$26), 'Indices PF'!$E$25,     IF(('Funções Transações'!N207&lt;'Indices PF'!$F$26), 'Indices PF'!$F$25, 'Indices PF'!$G$25)))))))))</f>
        <v/>
      </c>
      <c r="T207" s="228" t="str">
        <f aca="false">IF(OR(ISBLANK(N207),ISBLANK(O207)),"",  IF(M207="EI", IF((O207&lt;='Indices PF'!$D$7),   IF(('Funções Transações'!N207&lt;'Indices PF'!$E$10), N207*'Indices PF'!$J$7,   IF(('Funções Transações'!N207&lt;'Indices PF'!$F$10), N207*'Indices PF'!$K$7, N207*'Indices PF'!$L$7)),    IF((O207&lt;='Indices PF'!$D$8),    IF(('Funções Transações'!N207&lt;'Indices PF'!$E$10), N207*'Indices PF'!$J$8,    IF(('Funções Transações'!N207&lt;'Indices PF'!$F$10), N207*'Indices PF'!$K$8, N207*'Indices PF'!$L$8)),     IF((O207&gt;='Indices PF'!$D$9),     IF(('Funções Transações'!N207&lt;'Indices PF'!$E$10), N207*'Indices PF'!$J$9,     IF(('Funções Transações'!N207&lt;'Indices PF'!$F$10), N207*'Indices PF'!$K$9, N207*'Indices PF'!$L$9))))),   IF(M207="EQ", IF((O207&lt;='Indices PF'!$D$15),   IF(('Funções Transações'!N207&lt;'Indices PF'!$E$18), N207*'Indices PF'!$J$15,   IF(('Funções Transações'!N207&lt;'Indices PF'!$F$18), N207*'Indices PF'!$K$15, N207*'Indices PF'!$L$15)),    IF((O207&lt;='Indices PF'!$D$16),    IF(('Funções Transações'!N207&lt;'Indices PF'!$E$18), N207*'Indices PF'!$J$16,    IF(('Funções Transações'!N207&lt;'Indices PF'!$F$18), N207*'Indices PF'!$K$16, N207*'Indices PF'!$L$16)),     IF((O207&gt;='Indices PF'!$D$17),     IF(('Funções Transações'!N207&lt;'Indices PF'!$E$18), N207*'Indices PF'!$J$17,     IF(('Funções Transações'!N207&lt;'Indices PF'!$F$18), N207*'Indices PF'!$K$17, N207*'Indices PF'!$L$17))))),   IF(M207="EO", IF((O207&lt;='Indices PF'!$D$23),   IF(('Funções Transações'!N207&lt;'Indices PF'!$E$26), N207*'Indices PF'!$J$23,   IF(('Funções Transações'!N207&lt;'Indices PF'!$F$26), N207*'Indices PF'!$K$23, N207*'Indices PF'!$L$23)),    IF((O207&lt;='Indices PF'!$D$24),    IF(('Funções Transações'!N207&lt;'Indices PF'!$E$26), N207*'Indices PF'!$J$24,    IF(('Funções Transações'!N207&lt;'Indices PF'!$F$26), N207*'Indices PF'!$K$24, N207*'Indices PF'!$L$24)),     IF((O207&gt;='Indices PF'!$D$25),     IF(('Funções Transações'!N207&lt;'Indices PF'!$E$26), N207*'Indices PF'!$J$25,     IF(('Funções Transações'!N207&lt;'Indices PF'!$F$26), N207*'Indices PF'!$K$25, N207*'Indices PF'!$L$25)))))))))</f>
        <v/>
      </c>
      <c r="U207" s="229" t="str">
        <f aca="false">IF(OR(ISBLANK(P207),ISBLANK(Q207)),"",  IF((Q207&lt;='Indices PF'!$D$47),   IF(('Funções Transações'!P207&lt;'Indices PF'!$E$50), P207*'Indices PF'!$J$47,   IF(('Funções Transações'!P207&lt;'Indices PF'!$F$50), P207*'Indices PF'!$K$47, P207*'Indices PF'!$L$47)),    IF((Q207&lt;='Indices PF'!$D$48),    IF(('Funções Transações'!P207&lt;'Indices PF'!$E$50), P207*'Indices PF'!$J$48,    IF(('Funções Transações'!P207&lt;'Indices PF'!$F$50), P207*'Indices PF'!$K$48, P207*'Indices PF'!$L$48)),     IF((Q207&gt;='Indices PF'!$D$49),     IF(('Funções Transações'!P207&lt;'Indices PF'!$E$50), P207*'Indices PF'!$J$49,     IF(('Funções Transações'!P207&lt;'Indices PF'!$F$50), P207*'Indices PF'!$K$49, P207*'Indices PF'!$L$49))))))</f>
        <v/>
      </c>
      <c r="V207" s="131"/>
      <c r="W207" s="131"/>
      <c r="X207" s="131"/>
      <c r="Y207" s="121"/>
      <c r="Z207" s="121"/>
      <c r="AA207" s="122"/>
      <c r="AB207" s="255" t="str">
        <f aca="false">IF(ISBLANK(AA207),"",IF(Z207="YES",(AA207*(SUM(T207:U207))/100),""))</f>
        <v/>
      </c>
      <c r="AC207" s="126"/>
      <c r="AD207" s="154"/>
      <c r="AE207" s="126"/>
      <c r="AF207" s="126"/>
      <c r="AG207" s="126"/>
    </row>
    <row r="208" customFormat="false" ht="24.3" hidden="false" customHeight="true" outlineLevel="0" collapsed="false">
      <c r="A208" s="87"/>
      <c r="B208" s="111"/>
      <c r="C208" s="178"/>
      <c r="D208" s="131"/>
      <c r="E208" s="122"/>
      <c r="F208" s="252"/>
      <c r="G208" s="131"/>
      <c r="H208" s="122"/>
      <c r="I208" s="150" t="str">
        <f aca="false">IF(AND(ISTEXT(K208),ISTEXT(L208)),"",SUM(K208:L208)*'Indices PF'!$E$54)</f>
        <v/>
      </c>
      <c r="J208" s="227" t="str">
        <f aca="false">IF(OR(ISBLANK(E208),ISBLANK(F208)),"",  IF(D208="EI", IF((F208&lt;='Indices PF'!$D$7),   IF(('Funções Transações'!E208&lt;'Indices PF'!$E$10), 'Indices PF'!$E$7,   IF(('Funções Transações'!E208&lt;'Indices PF'!$F$10), 'Indices PF'!$F$7, 'Indices PF'!$G$7)),    IF((F208&lt;='Indices PF'!$D$8),    IF(('Funções Transações'!E208&lt;'Indices PF'!$E$10), 'Indices PF'!$E$8,    IF(('Funções Transações'!E208&lt;'Indices PF'!$F$10), 'Indices PF'!$F$8, 'Indices PF'!$G$8)),     IF((F208&gt;='Indices PF'!$D$9),     IF(('Funções Transações'!E208&lt;'Indices PF'!$E$10), 'Indices PF'!$E$9,     IF(('Funções Transações'!E208&lt;'Indices PF'!$F$10), 'Indices PF'!$F$9, 'Indices PF'!$G$9))))),   IF(D208="EQ", IF((F208&lt;='Indices PF'!$D$15),   IF(('Funções Transações'!E208&lt;'Indices PF'!$E$18), 'Indices PF'!$E$15,   IF(('Funções Transações'!E208&lt;'Indices PF'!$F$18), 'Indices PF'!$F$15, 'Indices PF'!$G$15)),    IF((F208&lt;='Indices PF'!$D$16),    IF(('Funções Transações'!E208&lt;'Indices PF'!$E$18), 'Indices PF'!$E$16,    IF(('Funções Transações'!E208&lt;'Indices PF'!$F$18), 'Indices PF'!$F$16, 'Indices PF'!$G$16)),     IF((F208&gt;='Indices PF'!$D$17),     IF(('Funções Transações'!E208&lt;'Indices PF'!$E$18), 'Indices PF'!$E$16,     IF(('Funções Transações'!E208&lt;'Indices PF'!$F$18), 'Indices PF'!$F$16, 'Indices PF'!$G$16))))),   IF(D208="EO", IF((F208&lt;='Indices PF'!$D$23),   IF(('Funções Transações'!E208&lt;'Indices PF'!$E$26), 'Indices PF'!$E$23,   IF(('Funções Transações'!E208&lt;'Indices PF'!$F$26), 'Indices PF'!$F$23, 'Indices PF'!$G$23)),    IF((F208&lt;='Indices PF'!$D$24),    IF(('Funções Transações'!E208&lt;'Indices PF'!$E$26), 'Indices PF'!$E$24,    IF(('Funções Transações'!E208&lt;'Indices PF'!$F$26), 'Indices PF'!$F$24, 'Indices PF'!$G$24)),     IF((F208&gt;='Indices PF'!$D$25),     IF(('Funções Transações'!E208&lt;'Indices PF'!$E$26), 'Indices PF'!$E$25,     IF(('Funções Transações'!E208&lt;'Indices PF'!$F$26), 'Indices PF'!$F$25, 'Indices PF'!$G$25)))))))))</f>
        <v/>
      </c>
      <c r="K208" s="120" t="str">
        <f aca="false">IF(OR(ISBLANK(E208),ISBLANK(F208)),"",  IF(D208="EI", IF((F208&lt;='Indices PF'!$D$7),   IF(('Funções Transações'!E208&lt;'Indices PF'!$E$10), E208*'Indices PF'!$J$7,   IF(('Funções Transações'!E208&lt;'Indices PF'!$F$10), E208*'Indices PF'!$K$7, E208*'Indices PF'!$L$7)),    IF((F208&lt;='Indices PF'!$D$8),    IF(('Funções Transações'!E208&lt;'Indices PF'!$E$10), E208*'Indices PF'!$J$8,    IF(('Funções Transações'!E208&lt;'Indices PF'!$F$10), E208*'Indices PF'!$K$8, E208*'Indices PF'!$L$8)),     IF((F208&gt;='Indices PF'!$D$9),     IF(('Funções Transações'!E208&lt;'Indices PF'!$E$10), E208*'Indices PF'!$J$9,     IF(('Funções Transações'!E208&lt;'Indices PF'!$F$10), E208*'Indices PF'!$K$9, E208*'Indices PF'!$L$9))))),   IF(D208="EQ", IF((F208&lt;='Indices PF'!$D$15),   IF(('Funções Transações'!E208&lt;'Indices PF'!$E$18), E208*'Indices PF'!$J$15,   IF(('Funções Transações'!E208&lt;'Indices PF'!$F$18), E208*'Indices PF'!$K$15, E208*'Indices PF'!$L$15)),    IF((F208&lt;='Indices PF'!$D$16),    IF(('Funções Transações'!E208&lt;'Indices PF'!$E$18), E208*'Indices PF'!$J$16,    IF(('Funções Transações'!E208&lt;'Indices PF'!$F$18), E208*'Indices PF'!$K$16, E208*'Indices PF'!$L$16)),     IF((F208&gt;='Indices PF'!$D$17),     IF(('Funções Transações'!E208&lt;'Indices PF'!$E$18), E208*'Indices PF'!$J$16,     IF(('Funções Transações'!E208&lt;'Indices PF'!$F$18), E208*'Indices PF'!$K$16, E208*'Indices PF'!$L$16))))),   IF(D208="EO", IF((F208&lt;='Indices PF'!$D$23),   IF(('Funções Transações'!E208&lt;'Indices PF'!$E$26), E208*'Indices PF'!$J$23,   IF(('Funções Transações'!E208&lt;'Indices PF'!$F$26), E208*'Indices PF'!$K$23, E208*'Indices PF'!$L$23)),    IF((F208&lt;='Indices PF'!$D$24),    IF(('Funções Transações'!E208&lt;'Indices PF'!$E$26), E208*'Indices PF'!$J$24,    IF(('Funções Transações'!E208&lt;'Indices PF'!$F$26), E208*'Indices PF'!$K$24, E208*'Indices PF'!$L$24)),     IF((F208&gt;='Indices PF'!$D$25),     IF(('Funções Transações'!E208&lt;'Indices PF'!$E$26), E208*'Indices PF'!$J$25,     IF(('Funções Transações'!E208&lt;'Indices PF'!$F$26), E208*'Indices PF'!$K$25, E208*'Indices PF'!$L$25)))))))))</f>
        <v/>
      </c>
      <c r="L208" s="253" t="str">
        <f aca="false">IF(OR(ISBLANK(G208),ISBLANK(H208)),"",  IF((H208&lt;='Indices PF'!$D$47),   IF(('Funções Transações'!G208&lt;'Indices PF'!$E$50), G208*'Indices PF'!$J$47,   IF(('Funções Transações'!G208&lt;'Indices PF'!$F$50), G208*'Indices PF'!$K$47, G208*'Indices PF'!$L$47)),    IF((H208&lt;='Indices PF'!$D$48),    IF(('Funções Transações'!G208&lt;'Indices PF'!$E$50), G208*'Indices PF'!$J$48,    IF(('Funções Transações'!G208&lt;'Indices PF'!$F$50), G208*'Indices PF'!$K$48, G208*'Indices PF'!$L$48)),     IF((H208&gt;='Indices PF'!$D$49),     IF(('Funções Transações'!G208&lt;'Indices PF'!$E$50), G208*'Indices PF'!$J$49,     IF(('Funções Transações'!G208&lt;'Indices PF'!$F$50), G208*'Indices PF'!$K$49, G208*'Indices PF'!$L$49))))))</f>
        <v/>
      </c>
      <c r="M208" s="131"/>
      <c r="N208" s="122"/>
      <c r="O208" s="131"/>
      <c r="P208" s="121"/>
      <c r="Q208" s="122"/>
      <c r="R208" s="150" t="str">
        <f aca="false">IF(AND(ISTEXT(T208),ISTEXT(U208)),"",SUM(T208:U208)*'Indices PF'!$E$54)</f>
        <v/>
      </c>
      <c r="S208" s="227" t="str">
        <f aca="false">IF(OR(ISBLANK(N208),ISBLANK(O208)),"",  IF(M208="EI", IF((O208&lt;='Indices PF'!$D$7),   IF(('Funções Transações'!N208&lt;'Indices PF'!$E$10), 'Indices PF'!$E$7,   IF(('Funções Transações'!N208&lt;'Indices PF'!$F$10), 'Indices PF'!$F$7, 'Indices PF'!$G$7)),    IF((O208&lt;='Indices PF'!$D$8),    IF(('Funções Transações'!N208&lt;'Indices PF'!$E$10), 'Indices PF'!$E$8,    IF(('Funções Transações'!N208&lt;'Indices PF'!$F$10), 'Indices PF'!$F$8, 'Indices PF'!$G$8)),     IF((O208&gt;='Indices PF'!$D$9),     IF(('Funções Transações'!N208&lt;'Indices PF'!$E$10), 'Indices PF'!$E$9,     IF(('Funções Transações'!N208&lt;'Indices PF'!$F$10), 'Indices PF'!$F$9, 'Indices PF'!$G$9))))),   IF(M208="EQ", IF((O208&lt;='Indices PF'!$D$15),   IF(('Funções Transações'!N208&lt;'Indices PF'!$E$18), 'Indices PF'!$E$15,   IF(('Funções Transações'!N208&lt;'Indices PF'!$F$18), 'Indices PF'!$F$15, 'Indices PF'!$G$15)),    IF((O208&lt;='Indices PF'!$D$16),    IF(('Funções Transações'!N208&lt;'Indices PF'!$E$18), 'Indices PF'!$E$16,    IF(('Funções Transações'!N208&lt;'Indices PF'!$F$18), 'Indices PF'!$F$16, 'Indices PF'!$G$16)),     IF((O208&gt;='Indices PF'!$D$17),     IF(('Funções Transações'!N208&lt;'Indices PF'!$E$18), 'Indices PF'!$E$17,     IF(('Funções Transações'!N208&lt;'Indices PF'!$F$18), 'Indices PF'!$F$17, 'Indices PF'!$G$17))))),   IF(M208="EO", IF((O208&lt;='Indices PF'!$D$23),   IF(('Funções Transações'!N208&lt;'Indices PF'!$E$26), 'Indices PF'!$E$23,   IF(('Funções Transações'!N208&lt;'Indices PF'!$F$26), 'Indices PF'!$F$23, 'Indices PF'!$G$23)),    IF((O208&lt;='Indices PF'!$D$24),    IF(('Funções Transações'!N208&lt;'Indices PF'!$E$26), 'Indices PF'!$E$24,    IF(('Funções Transações'!N208&lt;'Indices PF'!$F$26), 'Indices PF'!$F$24, 'Indices PF'!$G$24)),     IF((O208&gt;='Indices PF'!$D$25),     IF(('Funções Transações'!N208&lt;'Indices PF'!$E$26), 'Indices PF'!$E$25,     IF(('Funções Transações'!N208&lt;'Indices PF'!$F$26), 'Indices PF'!$F$25, 'Indices PF'!$G$25)))))))))</f>
        <v/>
      </c>
      <c r="T208" s="228" t="str">
        <f aca="false">IF(OR(ISBLANK(N208),ISBLANK(O208)),"",  IF(M208="EI", IF((O208&lt;='Indices PF'!$D$7),   IF(('Funções Transações'!N208&lt;'Indices PF'!$E$10), N208*'Indices PF'!$J$7,   IF(('Funções Transações'!N208&lt;'Indices PF'!$F$10), N208*'Indices PF'!$K$7, N208*'Indices PF'!$L$7)),    IF((O208&lt;='Indices PF'!$D$8),    IF(('Funções Transações'!N208&lt;'Indices PF'!$E$10), N208*'Indices PF'!$J$8,    IF(('Funções Transações'!N208&lt;'Indices PF'!$F$10), N208*'Indices PF'!$K$8, N208*'Indices PF'!$L$8)),     IF((O208&gt;='Indices PF'!$D$9),     IF(('Funções Transações'!N208&lt;'Indices PF'!$E$10), N208*'Indices PF'!$J$9,     IF(('Funções Transações'!N208&lt;'Indices PF'!$F$10), N208*'Indices PF'!$K$9, N208*'Indices PF'!$L$9))))),   IF(M208="EQ", IF((O208&lt;='Indices PF'!$D$15),   IF(('Funções Transações'!N208&lt;'Indices PF'!$E$18), N208*'Indices PF'!$J$15,   IF(('Funções Transações'!N208&lt;'Indices PF'!$F$18), N208*'Indices PF'!$K$15, N208*'Indices PF'!$L$15)),    IF((O208&lt;='Indices PF'!$D$16),    IF(('Funções Transações'!N208&lt;'Indices PF'!$E$18), N208*'Indices PF'!$J$16,    IF(('Funções Transações'!N208&lt;'Indices PF'!$F$18), N208*'Indices PF'!$K$16, N208*'Indices PF'!$L$16)),     IF((O208&gt;='Indices PF'!$D$17),     IF(('Funções Transações'!N208&lt;'Indices PF'!$E$18), N208*'Indices PF'!$J$17,     IF(('Funções Transações'!N208&lt;'Indices PF'!$F$18), N208*'Indices PF'!$K$17, N208*'Indices PF'!$L$17))))),   IF(M208="EO", IF((O208&lt;='Indices PF'!$D$23),   IF(('Funções Transações'!N208&lt;'Indices PF'!$E$26), N208*'Indices PF'!$J$23,   IF(('Funções Transações'!N208&lt;'Indices PF'!$F$26), N208*'Indices PF'!$K$23, N208*'Indices PF'!$L$23)),    IF((O208&lt;='Indices PF'!$D$24),    IF(('Funções Transações'!N208&lt;'Indices PF'!$E$26), N208*'Indices PF'!$J$24,    IF(('Funções Transações'!N208&lt;'Indices PF'!$F$26), N208*'Indices PF'!$K$24, N208*'Indices PF'!$L$24)),     IF((O208&gt;='Indices PF'!$D$25),     IF(('Funções Transações'!N208&lt;'Indices PF'!$E$26), N208*'Indices PF'!$J$25,     IF(('Funções Transações'!N208&lt;'Indices PF'!$F$26), N208*'Indices PF'!$K$25, N208*'Indices PF'!$L$25)))))))))</f>
        <v/>
      </c>
      <c r="U208" s="229" t="str">
        <f aca="false">IF(OR(ISBLANK(P208),ISBLANK(Q208)),"",  IF((Q208&lt;='Indices PF'!$D$47),   IF(('Funções Transações'!P208&lt;'Indices PF'!$E$50), P208*'Indices PF'!$J$47,   IF(('Funções Transações'!P208&lt;'Indices PF'!$F$50), P208*'Indices PF'!$K$47, P208*'Indices PF'!$L$47)),    IF((Q208&lt;='Indices PF'!$D$48),    IF(('Funções Transações'!P208&lt;'Indices PF'!$E$50), P208*'Indices PF'!$J$48,    IF(('Funções Transações'!P208&lt;'Indices PF'!$F$50), P208*'Indices PF'!$K$48, P208*'Indices PF'!$L$48)),     IF((Q208&gt;='Indices PF'!$D$49),     IF(('Funções Transações'!P208&lt;'Indices PF'!$E$50), P208*'Indices PF'!$J$49,     IF(('Funções Transações'!P208&lt;'Indices PF'!$F$50), P208*'Indices PF'!$K$49, P208*'Indices PF'!$L$49))))))</f>
        <v/>
      </c>
      <c r="V208" s="131"/>
      <c r="W208" s="131"/>
      <c r="X208" s="131"/>
      <c r="Y208" s="121"/>
      <c r="Z208" s="121"/>
      <c r="AA208" s="122"/>
      <c r="AB208" s="255" t="str">
        <f aca="false">IF(ISBLANK(AA208),"",IF(Z208="YES",(AA208*(SUM(T208:U208))/100),""))</f>
        <v/>
      </c>
      <c r="AC208" s="126"/>
      <c r="AD208" s="154"/>
      <c r="AE208" s="126"/>
      <c r="AF208" s="126"/>
      <c r="AG208" s="126"/>
    </row>
    <row r="209" customFormat="false" ht="24.3" hidden="false" customHeight="true" outlineLevel="0" collapsed="false">
      <c r="A209" s="87"/>
      <c r="B209" s="111"/>
      <c r="C209" s="178"/>
      <c r="D209" s="129"/>
      <c r="E209" s="129"/>
      <c r="F209" s="129"/>
      <c r="G209" s="129"/>
      <c r="H209" s="88"/>
      <c r="I209" s="150" t="str">
        <f aca="false">IF(AND(ISTEXT(K209),ISTEXT(L209)),"",SUM(K209:L209)*'Indices PF'!$E$54)</f>
        <v/>
      </c>
      <c r="J209" s="227" t="str">
        <f aca="false">IF(OR(ISBLANK(E209),ISBLANK(F209)),"",  IF(D209="EI", IF((F209&lt;='Indices PF'!$D$7),   IF(('Funções Transações'!E209&lt;'Indices PF'!$E$10), 'Indices PF'!$E$7,   IF(('Funções Transações'!E209&lt;'Indices PF'!$F$10), 'Indices PF'!$F$7, 'Indices PF'!$G$7)),    IF((F209&lt;='Indices PF'!$D$8),    IF(('Funções Transações'!E209&lt;'Indices PF'!$E$10), 'Indices PF'!$E$8,    IF(('Funções Transações'!E209&lt;'Indices PF'!$F$10), 'Indices PF'!$F$8, 'Indices PF'!$G$8)),     IF((F209&gt;='Indices PF'!$D$9),     IF(('Funções Transações'!E209&lt;'Indices PF'!$E$10), 'Indices PF'!$E$9,     IF(('Funções Transações'!E209&lt;'Indices PF'!$F$10), 'Indices PF'!$F$9, 'Indices PF'!$G$9))))),   IF(D209="EQ", IF((F209&lt;='Indices PF'!$D$15),   IF(('Funções Transações'!E209&lt;'Indices PF'!$E$18), 'Indices PF'!$E$15,   IF(('Funções Transações'!E209&lt;'Indices PF'!$F$18), 'Indices PF'!$F$15, 'Indices PF'!$G$15)),    IF((F209&lt;='Indices PF'!$D$16),    IF(('Funções Transações'!E209&lt;'Indices PF'!$E$18), 'Indices PF'!$E$16,    IF(('Funções Transações'!E209&lt;'Indices PF'!$F$18), 'Indices PF'!$F$16, 'Indices PF'!$G$16)),     IF((F209&gt;='Indices PF'!$D$17),     IF(('Funções Transações'!E209&lt;'Indices PF'!$E$18), 'Indices PF'!$E$16,     IF(('Funções Transações'!E209&lt;'Indices PF'!$F$18), 'Indices PF'!$F$16, 'Indices PF'!$G$16))))),   IF(D209="EO", IF((F209&lt;='Indices PF'!$D$23),   IF(('Funções Transações'!E209&lt;'Indices PF'!$E$26), 'Indices PF'!$E$23,   IF(('Funções Transações'!E209&lt;'Indices PF'!$F$26), 'Indices PF'!$F$23, 'Indices PF'!$G$23)),    IF((F209&lt;='Indices PF'!$D$24),    IF(('Funções Transações'!E209&lt;'Indices PF'!$E$26), 'Indices PF'!$E$24,    IF(('Funções Transações'!E209&lt;'Indices PF'!$F$26), 'Indices PF'!$F$24, 'Indices PF'!$G$24)),     IF((F209&gt;='Indices PF'!$D$25),     IF(('Funções Transações'!E209&lt;'Indices PF'!$E$26), 'Indices PF'!$E$25,     IF(('Funções Transações'!E209&lt;'Indices PF'!$F$26), 'Indices PF'!$F$25, 'Indices PF'!$G$25)))))))))</f>
        <v/>
      </c>
      <c r="K209" s="120" t="str">
        <f aca="false">IF(OR(ISBLANK(E209),ISBLANK(F209)),"",  IF(D209="EI", IF((F209&lt;='Indices PF'!$D$7),   IF(('Funções Transações'!E209&lt;'Indices PF'!$E$10), E209*'Indices PF'!$J$7,   IF(('Funções Transações'!E209&lt;'Indices PF'!$F$10), E209*'Indices PF'!$K$7, E209*'Indices PF'!$L$7)),    IF((F209&lt;='Indices PF'!$D$8),    IF(('Funções Transações'!E209&lt;'Indices PF'!$E$10), E209*'Indices PF'!$J$8,    IF(('Funções Transações'!E209&lt;'Indices PF'!$F$10), E209*'Indices PF'!$K$8, E209*'Indices PF'!$L$8)),     IF((F209&gt;='Indices PF'!$D$9),     IF(('Funções Transações'!E209&lt;'Indices PF'!$E$10), E209*'Indices PF'!$J$9,     IF(('Funções Transações'!E209&lt;'Indices PF'!$F$10), E209*'Indices PF'!$K$9, E209*'Indices PF'!$L$9))))),   IF(D209="EQ", IF((F209&lt;='Indices PF'!$D$15),   IF(('Funções Transações'!E209&lt;'Indices PF'!$E$18), E209*'Indices PF'!$J$15,   IF(('Funções Transações'!E209&lt;'Indices PF'!$F$18), E209*'Indices PF'!$K$15, E209*'Indices PF'!$L$15)),    IF((F209&lt;='Indices PF'!$D$16),    IF(('Funções Transações'!E209&lt;'Indices PF'!$E$18), E209*'Indices PF'!$J$16,    IF(('Funções Transações'!E209&lt;'Indices PF'!$F$18), E209*'Indices PF'!$K$16, E209*'Indices PF'!$L$16)),     IF((F209&gt;='Indices PF'!$D$17),     IF(('Funções Transações'!E209&lt;'Indices PF'!$E$18), E209*'Indices PF'!$J$16,     IF(('Funções Transações'!E209&lt;'Indices PF'!$F$18), E209*'Indices PF'!$K$16, E209*'Indices PF'!$L$16))))),   IF(D209="EO", IF((F209&lt;='Indices PF'!$D$23),   IF(('Funções Transações'!E209&lt;'Indices PF'!$E$26), E209*'Indices PF'!$J$23,   IF(('Funções Transações'!E209&lt;'Indices PF'!$F$26), E209*'Indices PF'!$K$23, E209*'Indices PF'!$L$23)),    IF((F209&lt;='Indices PF'!$D$24),    IF(('Funções Transações'!E209&lt;'Indices PF'!$E$26), E209*'Indices PF'!$J$24,    IF(('Funções Transações'!E209&lt;'Indices PF'!$F$26), E209*'Indices PF'!$K$24, E209*'Indices PF'!$L$24)),     IF((F209&gt;='Indices PF'!$D$25),     IF(('Funções Transações'!E209&lt;'Indices PF'!$E$26), E209*'Indices PF'!$J$25,     IF(('Funções Transações'!E209&lt;'Indices PF'!$F$26), E209*'Indices PF'!$K$25, E209*'Indices PF'!$L$25)))))))))</f>
        <v/>
      </c>
      <c r="L209" s="253" t="str">
        <f aca="false">IF(OR(ISBLANK(G209),ISBLANK(H209)),"",  IF((H209&lt;='Indices PF'!$D$47),   IF(('Funções Transações'!G209&lt;'Indices PF'!$E$50), G209*'Indices PF'!$J$47,   IF(('Funções Transações'!G209&lt;'Indices PF'!$F$50), G209*'Indices PF'!$K$47, G209*'Indices PF'!$L$47)),    IF((H209&lt;='Indices PF'!$D$48),    IF(('Funções Transações'!G209&lt;'Indices PF'!$E$50), G209*'Indices PF'!$J$48,    IF(('Funções Transações'!G209&lt;'Indices PF'!$F$50), G209*'Indices PF'!$K$48, G209*'Indices PF'!$L$48)),     IF((H209&gt;='Indices PF'!$D$49),     IF(('Funções Transações'!G209&lt;'Indices PF'!$E$50), G209*'Indices PF'!$J$49,     IF(('Funções Transações'!G209&lt;'Indices PF'!$F$50), G209*'Indices PF'!$K$49, G209*'Indices PF'!$L$49))))))</f>
        <v/>
      </c>
      <c r="M209" s="88"/>
      <c r="N209" s="129"/>
      <c r="O209" s="129"/>
      <c r="P209" s="129"/>
      <c r="Q209" s="88"/>
      <c r="R209" s="150" t="str">
        <f aca="false">IF(AND(ISTEXT(T209),ISTEXT(U209)),"",SUM(T209:U209)*'Indices PF'!$E$54)</f>
        <v/>
      </c>
      <c r="S209" s="227" t="str">
        <f aca="false">IF(OR(ISBLANK(N209),ISBLANK(O209)),"",  IF(M209="EI", IF((O209&lt;='Indices PF'!$D$7),   IF(('Funções Transações'!N209&lt;'Indices PF'!$E$10), 'Indices PF'!$E$7,   IF(('Funções Transações'!N209&lt;'Indices PF'!$F$10), 'Indices PF'!$F$7, 'Indices PF'!$G$7)),    IF((O209&lt;='Indices PF'!$D$8),    IF(('Funções Transações'!N209&lt;'Indices PF'!$E$10), 'Indices PF'!$E$8,    IF(('Funções Transações'!N209&lt;'Indices PF'!$F$10), 'Indices PF'!$F$8, 'Indices PF'!$G$8)),     IF((O209&gt;='Indices PF'!$D$9),     IF(('Funções Transações'!N209&lt;'Indices PF'!$E$10), 'Indices PF'!$E$9,     IF(('Funções Transações'!N209&lt;'Indices PF'!$F$10), 'Indices PF'!$F$9, 'Indices PF'!$G$9))))),   IF(M209="EQ", IF((O209&lt;='Indices PF'!$D$15),   IF(('Funções Transações'!N209&lt;'Indices PF'!$E$18), 'Indices PF'!$E$15,   IF(('Funções Transações'!N209&lt;'Indices PF'!$F$18), 'Indices PF'!$F$15, 'Indices PF'!$G$15)),    IF((O209&lt;='Indices PF'!$D$16),    IF(('Funções Transações'!N209&lt;'Indices PF'!$E$18), 'Indices PF'!$E$16,    IF(('Funções Transações'!N209&lt;'Indices PF'!$F$18), 'Indices PF'!$F$16, 'Indices PF'!$G$16)),     IF((O209&gt;='Indices PF'!$D$17),     IF(('Funções Transações'!N209&lt;'Indices PF'!$E$18), 'Indices PF'!$E$17,     IF(('Funções Transações'!N209&lt;'Indices PF'!$F$18), 'Indices PF'!$F$17, 'Indices PF'!$G$17))))),   IF(M209="EO", IF((O209&lt;='Indices PF'!$D$23),   IF(('Funções Transações'!N209&lt;'Indices PF'!$E$26), 'Indices PF'!$E$23,   IF(('Funções Transações'!N209&lt;'Indices PF'!$F$26), 'Indices PF'!$F$23, 'Indices PF'!$G$23)),    IF((O209&lt;='Indices PF'!$D$24),    IF(('Funções Transações'!N209&lt;'Indices PF'!$E$26), 'Indices PF'!$E$24,    IF(('Funções Transações'!N209&lt;'Indices PF'!$F$26), 'Indices PF'!$F$24, 'Indices PF'!$G$24)),     IF((O209&gt;='Indices PF'!$D$25),     IF(('Funções Transações'!N209&lt;'Indices PF'!$E$26), 'Indices PF'!$E$25,     IF(('Funções Transações'!N209&lt;'Indices PF'!$F$26), 'Indices PF'!$F$25, 'Indices PF'!$G$25)))))))))</f>
        <v/>
      </c>
      <c r="T209" s="228" t="str">
        <f aca="false">IF(OR(ISBLANK(N209),ISBLANK(O209)),"",  IF(M209="EI", IF((O209&lt;='Indices PF'!$D$7),   IF(('Funções Transações'!N209&lt;'Indices PF'!$E$10), N209*'Indices PF'!$J$7,   IF(('Funções Transações'!N209&lt;'Indices PF'!$F$10), N209*'Indices PF'!$K$7, N209*'Indices PF'!$L$7)),    IF((O209&lt;='Indices PF'!$D$8),    IF(('Funções Transações'!N209&lt;'Indices PF'!$E$10), N209*'Indices PF'!$J$8,    IF(('Funções Transações'!N209&lt;'Indices PF'!$F$10), N209*'Indices PF'!$K$8, N209*'Indices PF'!$L$8)),     IF((O209&gt;='Indices PF'!$D$9),     IF(('Funções Transações'!N209&lt;'Indices PF'!$E$10), N209*'Indices PF'!$J$9,     IF(('Funções Transações'!N209&lt;'Indices PF'!$F$10), N209*'Indices PF'!$K$9, N209*'Indices PF'!$L$9))))),   IF(M209="EQ", IF((O209&lt;='Indices PF'!$D$15),   IF(('Funções Transações'!N209&lt;'Indices PF'!$E$18), N209*'Indices PF'!$J$15,   IF(('Funções Transações'!N209&lt;'Indices PF'!$F$18), N209*'Indices PF'!$K$15, N209*'Indices PF'!$L$15)),    IF((O209&lt;='Indices PF'!$D$16),    IF(('Funções Transações'!N209&lt;'Indices PF'!$E$18), N209*'Indices PF'!$J$16,    IF(('Funções Transações'!N209&lt;'Indices PF'!$F$18), N209*'Indices PF'!$K$16, N209*'Indices PF'!$L$16)),     IF((O209&gt;='Indices PF'!$D$17),     IF(('Funções Transações'!N209&lt;'Indices PF'!$E$18), N209*'Indices PF'!$J$17,     IF(('Funções Transações'!N209&lt;'Indices PF'!$F$18), N209*'Indices PF'!$K$17, N209*'Indices PF'!$L$17))))),   IF(M209="EO", IF((O209&lt;='Indices PF'!$D$23),   IF(('Funções Transações'!N209&lt;'Indices PF'!$E$26), N209*'Indices PF'!$J$23,   IF(('Funções Transações'!N209&lt;'Indices PF'!$F$26), N209*'Indices PF'!$K$23, N209*'Indices PF'!$L$23)),    IF((O209&lt;='Indices PF'!$D$24),    IF(('Funções Transações'!N209&lt;'Indices PF'!$E$26), N209*'Indices PF'!$J$24,    IF(('Funções Transações'!N209&lt;'Indices PF'!$F$26), N209*'Indices PF'!$K$24, N209*'Indices PF'!$L$24)),     IF((O209&gt;='Indices PF'!$D$25),     IF(('Funções Transações'!N209&lt;'Indices PF'!$E$26), N209*'Indices PF'!$J$25,     IF(('Funções Transações'!N209&lt;'Indices PF'!$F$26), N209*'Indices PF'!$K$25, N209*'Indices PF'!$L$25)))))))))</f>
        <v/>
      </c>
      <c r="U209" s="229" t="str">
        <f aca="false">IF(OR(ISBLANK(P209),ISBLANK(Q209)),"",  IF((Q209&lt;='Indices PF'!$D$47),   IF(('Funções Transações'!P209&lt;'Indices PF'!$E$50), P209*'Indices PF'!$J$47,   IF(('Funções Transações'!P209&lt;'Indices PF'!$F$50), P209*'Indices PF'!$K$47, P209*'Indices PF'!$L$47)),    IF((Q209&lt;='Indices PF'!$D$48),    IF(('Funções Transações'!P209&lt;'Indices PF'!$E$50), P209*'Indices PF'!$J$48,    IF(('Funções Transações'!P209&lt;'Indices PF'!$F$50), P209*'Indices PF'!$K$48, P209*'Indices PF'!$L$48)),     IF((Q209&gt;='Indices PF'!$D$49),     IF(('Funções Transações'!P209&lt;'Indices PF'!$E$50), P209*'Indices PF'!$J$49,     IF(('Funções Transações'!P209&lt;'Indices PF'!$F$50), P209*'Indices PF'!$K$49, P209*'Indices PF'!$L$49))))))</f>
        <v/>
      </c>
      <c r="V209" s="131"/>
      <c r="W209" s="131"/>
      <c r="X209" s="131"/>
      <c r="Y209" s="121"/>
      <c r="Z209" s="121"/>
      <c r="AA209" s="122"/>
      <c r="AB209" s="255" t="str">
        <f aca="false">IF(ISBLANK(AA209),"",IF(Z209="YES",(AA209*(SUM(T209:U209))/100),""))</f>
        <v/>
      </c>
      <c r="AC209" s="126"/>
      <c r="AD209" s="126"/>
      <c r="AE209" s="126"/>
      <c r="AF209" s="126"/>
      <c r="AG209" s="126"/>
    </row>
    <row r="210" customFormat="false" ht="24.3" hidden="false" customHeight="true" outlineLevel="0" collapsed="false">
      <c r="A210" s="87"/>
      <c r="B210" s="111"/>
      <c r="C210" s="178"/>
      <c r="D210" s="129"/>
      <c r="E210" s="129"/>
      <c r="F210" s="129"/>
      <c r="G210" s="129"/>
      <c r="H210" s="88"/>
      <c r="I210" s="150" t="str">
        <f aca="false">IF(AND(ISTEXT(K210),ISTEXT(L210)),"",SUM(K210:L210)*'Indices PF'!$E$54)</f>
        <v/>
      </c>
      <c r="J210" s="227" t="str">
        <f aca="false">IF(OR(ISBLANK(E210),ISBLANK(F210)),"",  IF(D210="EI", IF((F210&lt;='Indices PF'!$D$7),   IF(('Funções Transações'!E210&lt;'Indices PF'!$E$10), 'Indices PF'!$E$7,   IF(('Funções Transações'!E210&lt;'Indices PF'!$F$10), 'Indices PF'!$F$7, 'Indices PF'!$G$7)),    IF((F210&lt;='Indices PF'!$D$8),    IF(('Funções Transações'!E210&lt;'Indices PF'!$E$10), 'Indices PF'!$E$8,    IF(('Funções Transações'!E210&lt;'Indices PF'!$F$10), 'Indices PF'!$F$8, 'Indices PF'!$G$8)),     IF((F210&gt;='Indices PF'!$D$9),     IF(('Funções Transações'!E210&lt;'Indices PF'!$E$10), 'Indices PF'!$E$9,     IF(('Funções Transações'!E210&lt;'Indices PF'!$F$10), 'Indices PF'!$F$9, 'Indices PF'!$G$9))))),   IF(D210="EQ", IF((F210&lt;='Indices PF'!$D$15),   IF(('Funções Transações'!E210&lt;'Indices PF'!$E$18), 'Indices PF'!$E$15,   IF(('Funções Transações'!E210&lt;'Indices PF'!$F$18), 'Indices PF'!$F$15, 'Indices PF'!$G$15)),    IF((F210&lt;='Indices PF'!$D$16),    IF(('Funções Transações'!E210&lt;'Indices PF'!$E$18), 'Indices PF'!$E$16,    IF(('Funções Transações'!E210&lt;'Indices PF'!$F$18), 'Indices PF'!$F$16, 'Indices PF'!$G$16)),     IF((F210&gt;='Indices PF'!$D$17),     IF(('Funções Transações'!E210&lt;'Indices PF'!$E$18), 'Indices PF'!$E$16,     IF(('Funções Transações'!E210&lt;'Indices PF'!$F$18), 'Indices PF'!$F$16, 'Indices PF'!$G$16))))),   IF(D210="EO", IF((F210&lt;='Indices PF'!$D$23),   IF(('Funções Transações'!E210&lt;'Indices PF'!$E$26), 'Indices PF'!$E$23,   IF(('Funções Transações'!E210&lt;'Indices PF'!$F$26), 'Indices PF'!$F$23, 'Indices PF'!$G$23)),    IF((F210&lt;='Indices PF'!$D$24),    IF(('Funções Transações'!E210&lt;'Indices PF'!$E$26), 'Indices PF'!$E$24,    IF(('Funções Transações'!E210&lt;'Indices PF'!$F$26), 'Indices PF'!$F$24, 'Indices PF'!$G$24)),     IF((F210&gt;='Indices PF'!$D$25),     IF(('Funções Transações'!E210&lt;'Indices PF'!$E$26), 'Indices PF'!$E$25,     IF(('Funções Transações'!E210&lt;'Indices PF'!$F$26), 'Indices PF'!$F$25, 'Indices PF'!$G$25)))))))))</f>
        <v/>
      </c>
      <c r="K210" s="120" t="str">
        <f aca="false">IF(OR(ISBLANK(E210),ISBLANK(F210)),"",  IF(D210="EI", IF((F210&lt;='Indices PF'!$D$7),   IF(('Funções Transações'!E210&lt;'Indices PF'!$E$10), E210*'Indices PF'!$J$7,   IF(('Funções Transações'!E210&lt;'Indices PF'!$F$10), E210*'Indices PF'!$K$7, E210*'Indices PF'!$L$7)),    IF((F210&lt;='Indices PF'!$D$8),    IF(('Funções Transações'!E210&lt;'Indices PF'!$E$10), E210*'Indices PF'!$J$8,    IF(('Funções Transações'!E210&lt;'Indices PF'!$F$10), E210*'Indices PF'!$K$8, E210*'Indices PF'!$L$8)),     IF((F210&gt;='Indices PF'!$D$9),     IF(('Funções Transações'!E210&lt;'Indices PF'!$E$10), E210*'Indices PF'!$J$9,     IF(('Funções Transações'!E210&lt;'Indices PF'!$F$10), E210*'Indices PF'!$K$9, E210*'Indices PF'!$L$9))))),   IF(D210="EQ", IF((F210&lt;='Indices PF'!$D$15),   IF(('Funções Transações'!E210&lt;'Indices PF'!$E$18), E210*'Indices PF'!$J$15,   IF(('Funções Transações'!E210&lt;'Indices PF'!$F$18), E210*'Indices PF'!$K$15, E210*'Indices PF'!$L$15)),    IF((F210&lt;='Indices PF'!$D$16),    IF(('Funções Transações'!E210&lt;'Indices PF'!$E$18), E210*'Indices PF'!$J$16,    IF(('Funções Transações'!E210&lt;'Indices PF'!$F$18), E210*'Indices PF'!$K$16, E210*'Indices PF'!$L$16)),     IF((F210&gt;='Indices PF'!$D$17),     IF(('Funções Transações'!E210&lt;'Indices PF'!$E$18), E210*'Indices PF'!$J$16,     IF(('Funções Transações'!E210&lt;'Indices PF'!$F$18), E210*'Indices PF'!$K$16, E210*'Indices PF'!$L$16))))),   IF(D210="EO", IF((F210&lt;='Indices PF'!$D$23),   IF(('Funções Transações'!E210&lt;'Indices PF'!$E$26), E210*'Indices PF'!$J$23,   IF(('Funções Transações'!E210&lt;'Indices PF'!$F$26), E210*'Indices PF'!$K$23, E210*'Indices PF'!$L$23)),    IF((F210&lt;='Indices PF'!$D$24),    IF(('Funções Transações'!E210&lt;'Indices PF'!$E$26), E210*'Indices PF'!$J$24,    IF(('Funções Transações'!E210&lt;'Indices PF'!$F$26), E210*'Indices PF'!$K$24, E210*'Indices PF'!$L$24)),     IF((F210&gt;='Indices PF'!$D$25),     IF(('Funções Transações'!E210&lt;'Indices PF'!$E$26), E210*'Indices PF'!$J$25,     IF(('Funções Transações'!E210&lt;'Indices PF'!$F$26), E210*'Indices PF'!$K$25, E210*'Indices PF'!$L$25)))))))))</f>
        <v/>
      </c>
      <c r="L210" s="253" t="str">
        <f aca="false">IF(OR(ISBLANK(G210),ISBLANK(H210)),"",  IF((H210&lt;='Indices PF'!$D$47),   IF(('Funções Transações'!G210&lt;'Indices PF'!$E$50), G210*'Indices PF'!$J$47,   IF(('Funções Transações'!G210&lt;'Indices PF'!$F$50), G210*'Indices PF'!$K$47, G210*'Indices PF'!$L$47)),    IF((H210&lt;='Indices PF'!$D$48),    IF(('Funções Transações'!G210&lt;'Indices PF'!$E$50), G210*'Indices PF'!$J$48,    IF(('Funções Transações'!G210&lt;'Indices PF'!$F$50), G210*'Indices PF'!$K$48, G210*'Indices PF'!$L$48)),     IF((H210&gt;='Indices PF'!$D$49),     IF(('Funções Transações'!G210&lt;'Indices PF'!$E$50), G210*'Indices PF'!$J$49,     IF(('Funções Transações'!G210&lt;'Indices PF'!$F$50), G210*'Indices PF'!$K$49, G210*'Indices PF'!$L$49))))))</f>
        <v/>
      </c>
      <c r="M210" s="88"/>
      <c r="N210" s="129"/>
      <c r="O210" s="129"/>
      <c r="P210" s="129"/>
      <c r="Q210" s="88"/>
      <c r="R210" s="150" t="str">
        <f aca="false">IF(AND(ISTEXT(T210),ISTEXT(U210)),"",SUM(T210:U210)*'Indices PF'!$E$54)</f>
        <v/>
      </c>
      <c r="S210" s="227" t="str">
        <f aca="false">IF(OR(ISBLANK(N210),ISBLANK(O210)),"",  IF(M210="EI", IF((O210&lt;='Indices PF'!$D$7),   IF(('Funções Transações'!N210&lt;'Indices PF'!$E$10), 'Indices PF'!$E$7,   IF(('Funções Transações'!N210&lt;'Indices PF'!$F$10), 'Indices PF'!$F$7, 'Indices PF'!$G$7)),    IF((O210&lt;='Indices PF'!$D$8),    IF(('Funções Transações'!N210&lt;'Indices PF'!$E$10), 'Indices PF'!$E$8,    IF(('Funções Transações'!N210&lt;'Indices PF'!$F$10), 'Indices PF'!$F$8, 'Indices PF'!$G$8)),     IF((O210&gt;='Indices PF'!$D$9),     IF(('Funções Transações'!N210&lt;'Indices PF'!$E$10), 'Indices PF'!$E$9,     IF(('Funções Transações'!N210&lt;'Indices PF'!$F$10), 'Indices PF'!$F$9, 'Indices PF'!$G$9))))),   IF(M210="EQ", IF((O210&lt;='Indices PF'!$D$15),   IF(('Funções Transações'!N210&lt;'Indices PF'!$E$18), 'Indices PF'!$E$15,   IF(('Funções Transações'!N210&lt;'Indices PF'!$F$18), 'Indices PF'!$F$15, 'Indices PF'!$G$15)),    IF((O210&lt;='Indices PF'!$D$16),    IF(('Funções Transações'!N210&lt;'Indices PF'!$E$18), 'Indices PF'!$E$16,    IF(('Funções Transações'!N210&lt;'Indices PF'!$F$18), 'Indices PF'!$F$16, 'Indices PF'!$G$16)),     IF((O210&gt;='Indices PF'!$D$17),     IF(('Funções Transações'!N210&lt;'Indices PF'!$E$18), 'Indices PF'!$E$17,     IF(('Funções Transações'!N210&lt;'Indices PF'!$F$18), 'Indices PF'!$F$17, 'Indices PF'!$G$17))))),   IF(M210="EO", IF((O210&lt;='Indices PF'!$D$23),   IF(('Funções Transações'!N210&lt;'Indices PF'!$E$26), 'Indices PF'!$E$23,   IF(('Funções Transações'!N210&lt;'Indices PF'!$F$26), 'Indices PF'!$F$23, 'Indices PF'!$G$23)),    IF((O210&lt;='Indices PF'!$D$24),    IF(('Funções Transações'!N210&lt;'Indices PF'!$E$26), 'Indices PF'!$E$24,    IF(('Funções Transações'!N210&lt;'Indices PF'!$F$26), 'Indices PF'!$F$24, 'Indices PF'!$G$24)),     IF((O210&gt;='Indices PF'!$D$25),     IF(('Funções Transações'!N210&lt;'Indices PF'!$E$26), 'Indices PF'!$E$25,     IF(('Funções Transações'!N210&lt;'Indices PF'!$F$26), 'Indices PF'!$F$25, 'Indices PF'!$G$25)))))))))</f>
        <v/>
      </c>
      <c r="T210" s="228" t="str">
        <f aca="false">IF(OR(ISBLANK(N210),ISBLANK(O210)),"",  IF(M210="EI", IF((O210&lt;='Indices PF'!$D$7),   IF(('Funções Transações'!N210&lt;'Indices PF'!$E$10), N210*'Indices PF'!$J$7,   IF(('Funções Transações'!N210&lt;'Indices PF'!$F$10), N210*'Indices PF'!$K$7, N210*'Indices PF'!$L$7)),    IF((O210&lt;='Indices PF'!$D$8),    IF(('Funções Transações'!N210&lt;'Indices PF'!$E$10), N210*'Indices PF'!$J$8,    IF(('Funções Transações'!N210&lt;'Indices PF'!$F$10), N210*'Indices PF'!$K$8, N210*'Indices PF'!$L$8)),     IF((O210&gt;='Indices PF'!$D$9),     IF(('Funções Transações'!N210&lt;'Indices PF'!$E$10), N210*'Indices PF'!$J$9,     IF(('Funções Transações'!N210&lt;'Indices PF'!$F$10), N210*'Indices PF'!$K$9, N210*'Indices PF'!$L$9))))),   IF(M210="EQ", IF((O210&lt;='Indices PF'!$D$15),   IF(('Funções Transações'!N210&lt;'Indices PF'!$E$18), N210*'Indices PF'!$J$15,   IF(('Funções Transações'!N210&lt;'Indices PF'!$F$18), N210*'Indices PF'!$K$15, N210*'Indices PF'!$L$15)),    IF((O210&lt;='Indices PF'!$D$16),    IF(('Funções Transações'!N210&lt;'Indices PF'!$E$18), N210*'Indices PF'!$J$16,    IF(('Funções Transações'!N210&lt;'Indices PF'!$F$18), N210*'Indices PF'!$K$16, N210*'Indices PF'!$L$16)),     IF((O210&gt;='Indices PF'!$D$17),     IF(('Funções Transações'!N210&lt;'Indices PF'!$E$18), N210*'Indices PF'!$J$17,     IF(('Funções Transações'!N210&lt;'Indices PF'!$F$18), N210*'Indices PF'!$K$17, N210*'Indices PF'!$L$17))))),   IF(M210="EO", IF((O210&lt;='Indices PF'!$D$23),   IF(('Funções Transações'!N210&lt;'Indices PF'!$E$26), N210*'Indices PF'!$J$23,   IF(('Funções Transações'!N210&lt;'Indices PF'!$F$26), N210*'Indices PF'!$K$23, N210*'Indices PF'!$L$23)),    IF((O210&lt;='Indices PF'!$D$24),    IF(('Funções Transações'!N210&lt;'Indices PF'!$E$26), N210*'Indices PF'!$J$24,    IF(('Funções Transações'!N210&lt;'Indices PF'!$F$26), N210*'Indices PF'!$K$24, N210*'Indices PF'!$L$24)),     IF((O210&gt;='Indices PF'!$D$25),     IF(('Funções Transações'!N210&lt;'Indices PF'!$E$26), N210*'Indices PF'!$J$25,     IF(('Funções Transações'!N210&lt;'Indices PF'!$F$26), N210*'Indices PF'!$K$25, N210*'Indices PF'!$L$25)))))))))</f>
        <v/>
      </c>
      <c r="U210" s="229" t="str">
        <f aca="false">IF(OR(ISBLANK(P210),ISBLANK(Q210)),"",  IF((Q210&lt;='Indices PF'!$D$47),   IF(('Funções Transações'!P210&lt;'Indices PF'!$E$50), P210*'Indices PF'!$J$47,   IF(('Funções Transações'!P210&lt;'Indices PF'!$F$50), P210*'Indices PF'!$K$47, P210*'Indices PF'!$L$47)),    IF((Q210&lt;='Indices PF'!$D$48),    IF(('Funções Transações'!P210&lt;'Indices PF'!$E$50), P210*'Indices PF'!$J$48,    IF(('Funções Transações'!P210&lt;'Indices PF'!$F$50), P210*'Indices PF'!$K$48, P210*'Indices PF'!$L$48)),     IF((Q210&gt;='Indices PF'!$D$49),     IF(('Funções Transações'!P210&lt;'Indices PF'!$E$50), P210*'Indices PF'!$J$49,     IF(('Funções Transações'!P210&lt;'Indices PF'!$F$50), P210*'Indices PF'!$K$49, P210*'Indices PF'!$L$49))))))</f>
        <v/>
      </c>
      <c r="V210" s="131"/>
      <c r="W210" s="131"/>
      <c r="X210" s="131"/>
      <c r="Y210" s="121"/>
      <c r="Z210" s="121"/>
      <c r="AA210" s="122"/>
      <c r="AB210" s="255" t="str">
        <f aca="false">IF(ISBLANK(AA210),"",IF(Z210="YES",(AA210*(SUM(T210:U210))/100),""))</f>
        <v/>
      </c>
      <c r="AC210" s="126"/>
      <c r="AD210" s="126"/>
      <c r="AE210" s="126"/>
      <c r="AF210" s="126"/>
      <c r="AG210" s="126"/>
    </row>
    <row r="211" customFormat="false" ht="24.3" hidden="false" customHeight="true" outlineLevel="0" collapsed="false">
      <c r="A211" s="87"/>
      <c r="B211" s="238"/>
      <c r="C211" s="178"/>
      <c r="D211" s="131"/>
      <c r="E211" s="122"/>
      <c r="F211" s="252"/>
      <c r="G211" s="131"/>
      <c r="H211" s="122"/>
      <c r="I211" s="150" t="str">
        <f aca="false">IF(AND(ISTEXT(K211),ISTEXT(L211)),"",SUM(K211:L211)*'Indices PF'!$E$54)</f>
        <v/>
      </c>
      <c r="J211" s="227" t="str">
        <f aca="false">IF(OR(ISBLANK(E211),ISBLANK(F211)),"",  IF(D211="EI", IF((F211&lt;='Indices PF'!$D$7),   IF(('Funções Transações'!E211&lt;'Indices PF'!$E$10), 'Indices PF'!$E$7,   IF(('Funções Transações'!E211&lt;'Indices PF'!$F$10), 'Indices PF'!$F$7, 'Indices PF'!$G$7)),    IF((F211&lt;='Indices PF'!$D$8),    IF(('Funções Transações'!E211&lt;'Indices PF'!$E$10), 'Indices PF'!$E$8,    IF(('Funções Transações'!E211&lt;'Indices PF'!$F$10), 'Indices PF'!$F$8, 'Indices PF'!$G$8)),     IF((F211&gt;='Indices PF'!$D$9),     IF(('Funções Transações'!E211&lt;'Indices PF'!$E$10), 'Indices PF'!$E$9,     IF(('Funções Transações'!E211&lt;'Indices PF'!$F$10), 'Indices PF'!$F$9, 'Indices PF'!$G$9))))),   IF(D211="EQ", IF((F211&lt;='Indices PF'!$D$15),   IF(('Funções Transações'!E211&lt;'Indices PF'!$E$18), 'Indices PF'!$E$15,   IF(('Funções Transações'!E211&lt;'Indices PF'!$F$18), 'Indices PF'!$F$15, 'Indices PF'!$G$15)),    IF((F211&lt;='Indices PF'!$D$16),    IF(('Funções Transações'!E211&lt;'Indices PF'!$E$18), 'Indices PF'!$E$16,    IF(('Funções Transações'!E211&lt;'Indices PF'!$F$18), 'Indices PF'!$F$16, 'Indices PF'!$G$16)),     IF((F211&gt;='Indices PF'!$D$17),     IF(('Funções Transações'!E211&lt;'Indices PF'!$E$18), 'Indices PF'!$E$16,     IF(('Funções Transações'!E211&lt;'Indices PF'!$F$18), 'Indices PF'!$F$16, 'Indices PF'!$G$16))))),   IF(D211="EO", IF((F211&lt;='Indices PF'!$D$23),   IF(('Funções Transações'!E211&lt;'Indices PF'!$E$26), 'Indices PF'!$E$23,   IF(('Funções Transações'!E211&lt;'Indices PF'!$F$26), 'Indices PF'!$F$23, 'Indices PF'!$G$23)),    IF((F211&lt;='Indices PF'!$D$24),    IF(('Funções Transações'!E211&lt;'Indices PF'!$E$26), 'Indices PF'!$E$24,    IF(('Funções Transações'!E211&lt;'Indices PF'!$F$26), 'Indices PF'!$F$24, 'Indices PF'!$G$24)),     IF((F211&gt;='Indices PF'!$D$25),     IF(('Funções Transações'!E211&lt;'Indices PF'!$E$26), 'Indices PF'!$E$25,     IF(('Funções Transações'!E211&lt;'Indices PF'!$F$26), 'Indices PF'!$F$25, 'Indices PF'!$G$25)))))))))</f>
        <v/>
      </c>
      <c r="K211" s="120" t="str">
        <f aca="false">IF(OR(ISBLANK(E211),ISBLANK(F211)),"",  IF(D211="EI", IF((F211&lt;='Indices PF'!$D$7),   IF(('Funções Transações'!E211&lt;'Indices PF'!$E$10), E211*'Indices PF'!$J$7,   IF(('Funções Transações'!E211&lt;'Indices PF'!$F$10), E211*'Indices PF'!$K$7, E211*'Indices PF'!$L$7)),    IF((F211&lt;='Indices PF'!$D$8),    IF(('Funções Transações'!E211&lt;'Indices PF'!$E$10), E211*'Indices PF'!$J$8,    IF(('Funções Transações'!E211&lt;'Indices PF'!$F$10), E211*'Indices PF'!$K$8, E211*'Indices PF'!$L$8)),     IF((F211&gt;='Indices PF'!$D$9),     IF(('Funções Transações'!E211&lt;'Indices PF'!$E$10), E211*'Indices PF'!$J$9,     IF(('Funções Transações'!E211&lt;'Indices PF'!$F$10), E211*'Indices PF'!$K$9, E211*'Indices PF'!$L$9))))),   IF(D211="EQ", IF((F211&lt;='Indices PF'!$D$15),   IF(('Funções Transações'!E211&lt;'Indices PF'!$E$18), E211*'Indices PF'!$J$15,   IF(('Funções Transações'!E211&lt;'Indices PF'!$F$18), E211*'Indices PF'!$K$15, E211*'Indices PF'!$L$15)),    IF((F211&lt;='Indices PF'!$D$16),    IF(('Funções Transações'!E211&lt;'Indices PF'!$E$18), E211*'Indices PF'!$J$16,    IF(('Funções Transações'!E211&lt;'Indices PF'!$F$18), E211*'Indices PF'!$K$16, E211*'Indices PF'!$L$16)),     IF((F211&gt;='Indices PF'!$D$17),     IF(('Funções Transações'!E211&lt;'Indices PF'!$E$18), E211*'Indices PF'!$J$16,     IF(('Funções Transações'!E211&lt;'Indices PF'!$F$18), E211*'Indices PF'!$K$16, E211*'Indices PF'!$L$16))))),   IF(D211="EO", IF((F211&lt;='Indices PF'!$D$23),   IF(('Funções Transações'!E211&lt;'Indices PF'!$E$26), E211*'Indices PF'!$J$23,   IF(('Funções Transações'!E211&lt;'Indices PF'!$F$26), E211*'Indices PF'!$K$23, E211*'Indices PF'!$L$23)),    IF((F211&lt;='Indices PF'!$D$24),    IF(('Funções Transações'!E211&lt;'Indices PF'!$E$26), E211*'Indices PF'!$J$24,    IF(('Funções Transações'!E211&lt;'Indices PF'!$F$26), E211*'Indices PF'!$K$24, E211*'Indices PF'!$L$24)),     IF((F211&gt;='Indices PF'!$D$25),     IF(('Funções Transações'!E211&lt;'Indices PF'!$E$26), E211*'Indices PF'!$J$25,     IF(('Funções Transações'!E211&lt;'Indices PF'!$F$26), E211*'Indices PF'!$K$25, E211*'Indices PF'!$L$25)))))))))</f>
        <v/>
      </c>
      <c r="L211" s="253" t="str">
        <f aca="false">IF(OR(ISBLANK(G211),ISBLANK(H211)),"",  IF((H211&lt;='Indices PF'!$D$47),   IF(('Funções Transações'!G211&lt;'Indices PF'!$E$50), G211*'Indices PF'!$J$47,   IF(('Funções Transações'!G211&lt;'Indices PF'!$F$50), G211*'Indices PF'!$K$47, G211*'Indices PF'!$L$47)),    IF((H211&lt;='Indices PF'!$D$48),    IF(('Funções Transações'!G211&lt;'Indices PF'!$E$50), G211*'Indices PF'!$J$48,    IF(('Funções Transações'!G211&lt;'Indices PF'!$F$50), G211*'Indices PF'!$K$48, G211*'Indices PF'!$L$48)),     IF((H211&gt;='Indices PF'!$D$49),     IF(('Funções Transações'!G211&lt;'Indices PF'!$E$50), G211*'Indices PF'!$J$49,     IF(('Funções Transações'!G211&lt;'Indices PF'!$F$50), G211*'Indices PF'!$K$49, G211*'Indices PF'!$L$49))))))</f>
        <v/>
      </c>
      <c r="M211" s="128"/>
      <c r="N211" s="129"/>
      <c r="O211" s="236"/>
      <c r="P211" s="129"/>
      <c r="Q211" s="154"/>
      <c r="R211" s="150" t="str">
        <f aca="false">IF(AND(ISTEXT(T211),ISTEXT(U211)),"",SUM(T211:U211)*'Indices PF'!$E$54)</f>
        <v/>
      </c>
      <c r="S211" s="227" t="str">
        <f aca="false">IF(OR(ISBLANK(N211),ISBLANK(O211)),"",  IF(M211="EI", IF((O211&lt;='Indices PF'!$D$7),   IF(('Funções Transações'!N211&lt;'Indices PF'!$E$10), 'Indices PF'!$E$7,   IF(('Funções Transações'!N211&lt;'Indices PF'!$F$10), 'Indices PF'!$F$7, 'Indices PF'!$G$7)),    IF((O211&lt;='Indices PF'!$D$8),    IF(('Funções Transações'!N211&lt;'Indices PF'!$E$10), 'Indices PF'!$E$8,    IF(('Funções Transações'!N211&lt;'Indices PF'!$F$10), 'Indices PF'!$F$8, 'Indices PF'!$G$8)),     IF((O211&gt;='Indices PF'!$D$9),     IF(('Funções Transações'!N211&lt;'Indices PF'!$E$10), 'Indices PF'!$E$9,     IF(('Funções Transações'!N211&lt;'Indices PF'!$F$10), 'Indices PF'!$F$9, 'Indices PF'!$G$9))))),   IF(M211="EQ", IF((O211&lt;='Indices PF'!$D$15),   IF(('Funções Transações'!N211&lt;'Indices PF'!$E$18), 'Indices PF'!$E$15,   IF(('Funções Transações'!N211&lt;'Indices PF'!$F$18), 'Indices PF'!$F$15, 'Indices PF'!$G$15)),    IF((O211&lt;='Indices PF'!$D$16),    IF(('Funções Transações'!N211&lt;'Indices PF'!$E$18), 'Indices PF'!$E$16,    IF(('Funções Transações'!N211&lt;'Indices PF'!$F$18), 'Indices PF'!$F$16, 'Indices PF'!$G$16)),     IF((O211&gt;='Indices PF'!$D$17),     IF(('Funções Transações'!N211&lt;'Indices PF'!$E$18), 'Indices PF'!$E$17,     IF(('Funções Transações'!N211&lt;'Indices PF'!$F$18), 'Indices PF'!$F$17, 'Indices PF'!$G$17))))),   IF(M211="EO", IF((O211&lt;='Indices PF'!$D$23),   IF(('Funções Transações'!N211&lt;'Indices PF'!$E$26), 'Indices PF'!$E$23,   IF(('Funções Transações'!N211&lt;'Indices PF'!$F$26), 'Indices PF'!$F$23, 'Indices PF'!$G$23)),    IF((O211&lt;='Indices PF'!$D$24),    IF(('Funções Transações'!N211&lt;'Indices PF'!$E$26), 'Indices PF'!$E$24,    IF(('Funções Transações'!N211&lt;'Indices PF'!$F$26), 'Indices PF'!$F$24, 'Indices PF'!$G$24)),     IF((O211&gt;='Indices PF'!$D$25),     IF(('Funções Transações'!N211&lt;'Indices PF'!$E$26), 'Indices PF'!$E$25,     IF(('Funções Transações'!N211&lt;'Indices PF'!$F$26), 'Indices PF'!$F$25, 'Indices PF'!$G$25)))))))))</f>
        <v/>
      </c>
      <c r="T211" s="228" t="str">
        <f aca="false">IF(OR(ISBLANK(N211),ISBLANK(O211)),"",  IF(M211="EI", IF((O211&lt;='Indices PF'!$D$7),   IF(('Funções Transações'!N211&lt;'Indices PF'!$E$10), N211*'Indices PF'!$J$7,   IF(('Funções Transações'!N211&lt;'Indices PF'!$F$10), N211*'Indices PF'!$K$7, N211*'Indices PF'!$L$7)),    IF((O211&lt;='Indices PF'!$D$8),    IF(('Funções Transações'!N211&lt;'Indices PF'!$E$10), N211*'Indices PF'!$J$8,    IF(('Funções Transações'!N211&lt;'Indices PF'!$F$10), N211*'Indices PF'!$K$8, N211*'Indices PF'!$L$8)),     IF((O211&gt;='Indices PF'!$D$9),     IF(('Funções Transações'!N211&lt;'Indices PF'!$E$10), N211*'Indices PF'!$J$9,     IF(('Funções Transações'!N211&lt;'Indices PF'!$F$10), N211*'Indices PF'!$K$9, N211*'Indices PF'!$L$9))))),   IF(M211="EQ", IF((O211&lt;='Indices PF'!$D$15),   IF(('Funções Transações'!N211&lt;'Indices PF'!$E$18), N211*'Indices PF'!$J$15,   IF(('Funções Transações'!N211&lt;'Indices PF'!$F$18), N211*'Indices PF'!$K$15, N211*'Indices PF'!$L$15)),    IF((O211&lt;='Indices PF'!$D$16),    IF(('Funções Transações'!N211&lt;'Indices PF'!$E$18), N211*'Indices PF'!$J$16,    IF(('Funções Transações'!N211&lt;'Indices PF'!$F$18), N211*'Indices PF'!$K$16, N211*'Indices PF'!$L$16)),     IF((O211&gt;='Indices PF'!$D$17),     IF(('Funções Transações'!N211&lt;'Indices PF'!$E$18), N211*'Indices PF'!$J$17,     IF(('Funções Transações'!N211&lt;'Indices PF'!$F$18), N211*'Indices PF'!$K$17, N211*'Indices PF'!$L$17))))),   IF(M211="EO", IF((O211&lt;='Indices PF'!$D$23),   IF(('Funções Transações'!N211&lt;'Indices PF'!$E$26), N211*'Indices PF'!$J$23,   IF(('Funções Transações'!N211&lt;'Indices PF'!$F$26), N211*'Indices PF'!$K$23, N211*'Indices PF'!$L$23)),    IF((O211&lt;='Indices PF'!$D$24),    IF(('Funções Transações'!N211&lt;'Indices PF'!$E$26), N211*'Indices PF'!$J$24,    IF(('Funções Transações'!N211&lt;'Indices PF'!$F$26), N211*'Indices PF'!$K$24, N211*'Indices PF'!$L$24)),     IF((O211&gt;='Indices PF'!$D$25),     IF(('Funções Transações'!N211&lt;'Indices PF'!$E$26), N211*'Indices PF'!$J$25,     IF(('Funções Transações'!N211&lt;'Indices PF'!$F$26), N211*'Indices PF'!$K$25, N211*'Indices PF'!$L$25)))))))))</f>
        <v/>
      </c>
      <c r="U211" s="229" t="str">
        <f aca="false">IF(OR(ISBLANK(P211),ISBLANK(Q211)),"",  IF((Q211&lt;='Indices PF'!$D$47),   IF(('Funções Transações'!P211&lt;'Indices PF'!$E$50), P211*'Indices PF'!$J$47,   IF(('Funções Transações'!P211&lt;'Indices PF'!$F$50), P211*'Indices PF'!$K$47, P211*'Indices PF'!$L$47)),    IF((Q211&lt;='Indices PF'!$D$48),    IF(('Funções Transações'!P211&lt;'Indices PF'!$E$50), P211*'Indices PF'!$J$48,    IF(('Funções Transações'!P211&lt;'Indices PF'!$F$50), P211*'Indices PF'!$K$48, P211*'Indices PF'!$L$48)),     IF((Q211&gt;='Indices PF'!$D$49),     IF(('Funções Transações'!P211&lt;'Indices PF'!$E$50), P211*'Indices PF'!$J$49,     IF(('Funções Transações'!P211&lt;'Indices PF'!$F$50), P211*'Indices PF'!$K$49, P211*'Indices PF'!$L$49))))))</f>
        <v/>
      </c>
      <c r="V211" s="155"/>
      <c r="W211" s="155"/>
      <c r="X211" s="155"/>
      <c r="Y211" s="256"/>
      <c r="Z211" s="121"/>
      <c r="AA211" s="122"/>
      <c r="AB211" s="255" t="str">
        <f aca="false">IF(ISBLANK(AA211),"",IF(Z211="YES",(AA211*(SUM(T211:U211))/100),""))</f>
        <v/>
      </c>
      <c r="AC211" s="126"/>
      <c r="AD211" s="154"/>
      <c r="AE211" s="126"/>
      <c r="AF211" s="126"/>
      <c r="AG211" s="126"/>
    </row>
    <row r="212" customFormat="false" ht="24.3" hidden="false" customHeight="true" outlineLevel="0" collapsed="false">
      <c r="A212" s="87"/>
      <c r="B212" s="240" t="s">
        <v>123</v>
      </c>
      <c r="C212" s="24"/>
      <c r="D212" s="102"/>
      <c r="E212" s="102"/>
      <c r="F212" s="102"/>
      <c r="G212" s="102"/>
      <c r="H212" s="102"/>
      <c r="I212" s="138" t="n">
        <f aca="false">SUM(I112:I211)</f>
        <v>0</v>
      </c>
      <c r="J212" s="138" t="n">
        <f aca="false">SUM(J112:J211)</f>
        <v>0</v>
      </c>
      <c r="K212" s="139" t="n">
        <f aca="false">SUM(K112:K211)</f>
        <v>0</v>
      </c>
      <c r="L212" s="257" t="n">
        <f aca="false">SUM(L112:L211)</f>
        <v>0</v>
      </c>
      <c r="M212" s="102"/>
      <c r="N212" s="102"/>
      <c r="O212" s="132"/>
      <c r="P212" s="102"/>
      <c r="Q212" s="102"/>
      <c r="R212" s="139" t="n">
        <f aca="false">SUM(R112:R211)</f>
        <v>0</v>
      </c>
      <c r="S212" s="139" t="n">
        <f aca="false">SUM(S112:S211)</f>
        <v>0</v>
      </c>
      <c r="T212" s="139" t="n">
        <f aca="false">SUM(T112:T211)</f>
        <v>0</v>
      </c>
      <c r="U212" s="139" t="n">
        <f aca="false">SUM(U112:U211)</f>
        <v>0</v>
      </c>
      <c r="V212" s="158" t="n">
        <f aca="false">SUM(V112:V211)</f>
        <v>0</v>
      </c>
      <c r="W212" s="158" t="n">
        <f aca="false">SUM(W112:W211)</f>
        <v>0</v>
      </c>
      <c r="X212" s="158" t="n">
        <f aca="false">SUM(X112:X211)</f>
        <v>0</v>
      </c>
      <c r="Y212" s="158" t="n">
        <f aca="false">SUM(Y112:Y211)</f>
        <v>0</v>
      </c>
      <c r="Z212" s="222"/>
      <c r="AA212" s="258"/>
      <c r="AB212" s="259" t="n">
        <f aca="false">SUM(AB112:AB211)</f>
        <v>0</v>
      </c>
      <c r="AC212" s="24"/>
      <c r="AD212" s="27"/>
      <c r="AE212" s="249"/>
      <c r="AF212" s="27"/>
      <c r="AG212" s="27"/>
    </row>
    <row r="213" customFormat="false" ht="24.3" hidden="false" customHeight="true" outlineLevel="0" collapsed="false">
      <c r="A213" s="87"/>
      <c r="B213" s="91"/>
      <c r="C213" s="92"/>
      <c r="D213" s="91"/>
      <c r="E213" s="91"/>
      <c r="F213" s="91"/>
      <c r="G213" s="91"/>
      <c r="H213" s="91"/>
      <c r="I213" s="87"/>
      <c r="J213" s="87"/>
      <c r="K213" s="91"/>
      <c r="L213" s="87"/>
      <c r="M213" s="87"/>
      <c r="N213" s="87"/>
      <c r="O213" s="87"/>
      <c r="P213" s="87"/>
      <c r="Q213" s="87"/>
      <c r="R213" s="87"/>
      <c r="S213" s="87"/>
      <c r="T213" s="87"/>
      <c r="U213" s="87"/>
      <c r="V213" s="87"/>
      <c r="W213" s="87"/>
      <c r="X213" s="87"/>
      <c r="Y213" s="87"/>
      <c r="Z213" s="87"/>
      <c r="AA213" s="87"/>
      <c r="AB213" s="87"/>
      <c r="AC213" s="92"/>
      <c r="AD213" s="92"/>
      <c r="AE213" s="92"/>
      <c r="AF213" s="92"/>
      <c r="AG213" s="92"/>
    </row>
    <row r="214" customFormat="false" ht="24.3" hidden="false" customHeight="true" outlineLevel="0" collapsed="false">
      <c r="A214" s="87"/>
      <c r="B214" s="91"/>
      <c r="C214" s="92"/>
      <c r="D214" s="91"/>
      <c r="E214" s="122"/>
      <c r="F214" s="122"/>
      <c r="G214" s="250"/>
      <c r="H214" s="122"/>
      <c r="I214" s="91"/>
      <c r="J214" s="91"/>
      <c r="K214" s="122"/>
      <c r="L214" s="122"/>
      <c r="M214" s="122"/>
      <c r="N214" s="122"/>
      <c r="O214" s="250"/>
      <c r="P214" s="122"/>
      <c r="Q214" s="122"/>
      <c r="R214" s="122"/>
      <c r="S214" s="122"/>
      <c r="T214" s="122"/>
      <c r="U214" s="122"/>
      <c r="V214" s="87"/>
      <c r="W214" s="87"/>
      <c r="X214" s="122"/>
      <c r="Y214" s="122"/>
      <c r="Z214" s="122"/>
      <c r="AA214" s="122"/>
      <c r="AB214" s="87"/>
      <c r="AC214" s="92"/>
      <c r="AD214" s="92"/>
      <c r="AE214" s="92"/>
      <c r="AF214" s="92"/>
      <c r="AG214" s="92"/>
    </row>
    <row r="215" customFormat="false" ht="24.3" hidden="false" customHeight="true" outlineLevel="0" collapsed="false">
      <c r="A215" s="87"/>
      <c r="B215" s="91"/>
      <c r="C215" s="92"/>
      <c r="D215" s="91"/>
      <c r="E215" s="87"/>
      <c r="F215" s="87"/>
      <c r="G215" s="87"/>
      <c r="H215" s="87"/>
      <c r="I215" s="87"/>
      <c r="J215" s="87"/>
      <c r="K215" s="87"/>
      <c r="L215" s="87"/>
      <c r="M215" s="87"/>
      <c r="N215" s="87"/>
      <c r="O215" s="87"/>
      <c r="P215" s="87"/>
      <c r="Q215" s="87"/>
      <c r="R215" s="87"/>
      <c r="S215" s="87"/>
      <c r="T215" s="87"/>
      <c r="U215" s="87"/>
      <c r="V215" s="87"/>
      <c r="W215" s="87"/>
      <c r="X215" s="87"/>
      <c r="Y215" s="87"/>
      <c r="Z215" s="87"/>
      <c r="AA215" s="87"/>
      <c r="AB215" s="87"/>
      <c r="AC215" s="92"/>
      <c r="AD215" s="92"/>
      <c r="AE215" s="92"/>
      <c r="AF215" s="92"/>
      <c r="AG215" s="92"/>
    </row>
    <row r="216" customFormat="false" ht="24.3" hidden="false" customHeight="true" outlineLevel="0" collapsed="false">
      <c r="A216" s="87"/>
      <c r="B216" s="91"/>
      <c r="C216" s="92"/>
      <c r="D216" s="260"/>
      <c r="E216" s="261"/>
      <c r="F216" s="261"/>
      <c r="G216" s="261"/>
      <c r="H216" s="261"/>
      <c r="I216" s="261"/>
      <c r="J216" s="261"/>
      <c r="K216" s="261"/>
      <c r="L216" s="262"/>
      <c r="M216" s="218" t="s">
        <v>133</v>
      </c>
      <c r="N216" s="218"/>
      <c r="O216" s="218"/>
      <c r="P216" s="218"/>
      <c r="Q216" s="218"/>
      <c r="R216" s="218"/>
      <c r="S216" s="218"/>
      <c r="T216" s="218"/>
      <c r="U216" s="218"/>
      <c r="V216" s="87"/>
      <c r="W216" s="87"/>
      <c r="X216" s="87"/>
      <c r="Y216" s="87"/>
      <c r="Z216" s="87"/>
      <c r="AA216" s="87"/>
      <c r="AB216" s="87"/>
      <c r="AC216" s="92"/>
      <c r="AD216" s="92"/>
      <c r="AE216" s="92"/>
      <c r="AF216" s="92"/>
      <c r="AG216" s="92"/>
    </row>
    <row r="217" customFormat="false" ht="24.3" hidden="false" customHeight="true" outlineLevel="0" collapsed="false">
      <c r="A217" s="87"/>
      <c r="B217" s="102" t="s">
        <v>126</v>
      </c>
      <c r="C217" s="58" t="s">
        <v>104</v>
      </c>
      <c r="D217" s="219"/>
      <c r="E217" s="220"/>
      <c r="F217" s="220"/>
      <c r="G217" s="220"/>
      <c r="H217" s="220"/>
      <c r="I217" s="220"/>
      <c r="J217" s="220"/>
      <c r="K217" s="220"/>
      <c r="L217" s="263"/>
      <c r="M217" s="264" t="s">
        <v>105</v>
      </c>
      <c r="N217" s="132" t="s">
        <v>56</v>
      </c>
      <c r="O217" s="132" t="s">
        <v>106</v>
      </c>
      <c r="P217" s="132" t="s">
        <v>58</v>
      </c>
      <c r="Q217" s="132" t="s">
        <v>59</v>
      </c>
      <c r="R217" s="265" t="s">
        <v>107</v>
      </c>
      <c r="S217" s="222" t="s">
        <v>25</v>
      </c>
      <c r="T217" s="222" t="s">
        <v>61</v>
      </c>
      <c r="U217" s="266" t="s">
        <v>62</v>
      </c>
      <c r="V217" s="216"/>
      <c r="W217" s="168"/>
      <c r="X217" s="168"/>
      <c r="Y217" s="168"/>
      <c r="Z217" s="168"/>
      <c r="AA217" s="169"/>
      <c r="AB217" s="170"/>
      <c r="AC217" s="27" t="s">
        <v>111</v>
      </c>
      <c r="AD217" s="171" t="s">
        <v>112</v>
      </c>
      <c r="AE217" s="267" t="s">
        <v>113</v>
      </c>
      <c r="AF217" s="24" t="s">
        <v>114</v>
      </c>
      <c r="AG217" s="268"/>
    </row>
    <row r="218" customFormat="false" ht="24.3" hidden="false" customHeight="true" outlineLevel="0" collapsed="false">
      <c r="A218" s="87"/>
      <c r="B218" s="269"/>
      <c r="C218" s="178"/>
      <c r="D218" s="173"/>
      <c r="E218" s="174"/>
      <c r="F218" s="174"/>
      <c r="G218" s="174"/>
      <c r="H218" s="174"/>
      <c r="I218" s="174"/>
      <c r="J218" s="174"/>
      <c r="K218" s="224"/>
      <c r="L218" s="221"/>
      <c r="M218" s="128"/>
      <c r="N218" s="129"/>
      <c r="O218" s="236"/>
      <c r="P218" s="129"/>
      <c r="Q218" s="154"/>
      <c r="R218" s="119" t="str">
        <f aca="false">IF(AND(ISTEXT(T218),ISTEXT(U218)),"",SUM(T218:U218)*'Indices PF'!$E$54)</f>
        <v/>
      </c>
      <c r="S218" s="227" t="str">
        <f aca="false">IF(OR(ISBLANK(N218),ISBLANK(O218)),"",  IF(M218="EI", IF((O218&lt;='Indices PF'!$D$7),   IF(('Funções Transações'!N218&lt;'Indices PF'!$E$10), 'Indices PF'!$E$7,   IF(('Funções Transações'!N218&lt;'Indices PF'!$F$10), 'Indices PF'!$F$7, 'Indices PF'!$G$7)),    IF((O218&lt;='Indices PF'!$D$8),    IF(('Funções Transações'!N218&lt;'Indices PF'!$E$10), 'Indices PF'!$E$8,    IF(('Funções Transações'!N218&lt;'Indices PF'!$F$10), 'Indices PF'!$F$8, 'Indices PF'!$G$8)),     IF((O218&gt;='Indices PF'!$D$9),     IF(('Funções Transações'!N218&lt;'Indices PF'!$E$10), 'Indices PF'!$E$9,     IF(('Funções Transações'!N218&lt;'Indices PF'!$F$10), 'Indices PF'!$F$9, 'Indices PF'!$G$9))))),   IF(M218="EQ", IF((O218&lt;='Indices PF'!$D$15),   IF(('Funções Transações'!N218&lt;'Indices PF'!$E$18), 'Indices PF'!$E$15,   IF(('Funções Transações'!N218&lt;'Indices PF'!$F$18), 'Indices PF'!$F$15, 'Indices PF'!$G$15)),    IF((O218&lt;='Indices PF'!$D$16),    IF(('Funções Transações'!N218&lt;'Indices PF'!$E$18), 'Indices PF'!$E$16,    IF(('Funções Transações'!N218&lt;'Indices PF'!$F$18), 'Indices PF'!$F$16, 'Indices PF'!$G$16)),     IF((O218&gt;='Indices PF'!$D$17),     IF(('Funções Transações'!N218&lt;'Indices PF'!$E$18), 'Indices PF'!$E$17,     IF(('Funções Transações'!N218&lt;'Indices PF'!$F$18), 'Indices PF'!$F$17, 'Indices PF'!$G$17))))),   IF(M218="EO", IF((O218&lt;='Indices PF'!$D$23),   IF(('Funções Transações'!N218&lt;'Indices PF'!$E$26), 'Indices PF'!$E$23,   IF(('Funções Transações'!N218&lt;'Indices PF'!$F$26), 'Indices PF'!$F$23, 'Indices PF'!$G$23)),    IF((O218&lt;='Indices PF'!$D$24),    IF(('Funções Transações'!N218&lt;'Indices PF'!$E$26), 'Indices PF'!$E$24,    IF(('Funções Transações'!N218&lt;'Indices PF'!$F$26), 'Indices PF'!$F$24, 'Indices PF'!$G$24)),     IF((O218&gt;='Indices PF'!$D$25),     IF(('Funções Transações'!N218&lt;'Indices PF'!$E$26), 'Indices PF'!$E$25,     IF(('Funções Transações'!N218&lt;'Indices PF'!$F$26), 'Indices PF'!$F$25, 'Indices PF'!$G$25)))))))))</f>
        <v/>
      </c>
      <c r="T218" s="228" t="str">
        <f aca="false">IF(OR(ISBLANK(N218),ISBLANK(O218)),"",  IF(M218="EI", IF((O218&lt;='Indices PF'!$D$7),   IF(('Funções Transações'!N218&lt;'Indices PF'!$E$10), N218*'Indices PF'!$J$7,   IF(('Funções Transações'!N218&lt;'Indices PF'!$F$10), N218*'Indices PF'!$K$7, N218*'Indices PF'!$L$7)),    IF((O218&lt;='Indices PF'!$D$8),    IF(('Funções Transações'!N218&lt;'Indices PF'!$E$10), N218*'Indices PF'!$J$8,    IF(('Funções Transações'!N218&lt;'Indices PF'!$F$10), N218*'Indices PF'!$K$8, N218*'Indices PF'!$L$8)),     IF((O218&gt;='Indices PF'!$D$9),     IF(('Funções Transações'!N218&lt;'Indices PF'!$E$10), N218*'Indices PF'!$J$9,     IF(('Funções Transações'!N218&lt;'Indices PF'!$F$10), N218*'Indices PF'!$K$9, N218*'Indices PF'!$L$9))))),   IF(M218="EQ", IF((O218&lt;='Indices PF'!$D$15),   IF(('Funções Transações'!N218&lt;'Indices PF'!$E$18), N218*'Indices PF'!$J$15,   IF(('Funções Transações'!N218&lt;'Indices PF'!$F$18), N218*'Indices PF'!$K$15, N218*'Indices PF'!$L$15)),    IF((O218&lt;='Indices PF'!$D$16),    IF(('Funções Transações'!N218&lt;'Indices PF'!$E$18), N218*'Indices PF'!$J$16,    IF(('Funções Transações'!N218&lt;'Indices PF'!$F$18), N218*'Indices PF'!$K$16, N218*'Indices PF'!$L$16)),     IF((O218&gt;='Indices PF'!$D$17),     IF(('Funções Transações'!N218&lt;'Indices PF'!$E$18), N218*'Indices PF'!$J$17,     IF(('Funções Transações'!N218&lt;'Indices PF'!$F$18), N218*'Indices PF'!$K$17, N218*'Indices PF'!$L$17))))),   IF(M218="EO", IF((O218&lt;='Indices PF'!$D$23),   IF(('Funções Transações'!N218&lt;'Indices PF'!$E$26), N218*'Indices PF'!$J$23,   IF(('Funções Transações'!N218&lt;'Indices PF'!$F$26), N218*'Indices PF'!$K$23, N218*'Indices PF'!$L$23)),    IF((O218&lt;='Indices PF'!$D$24),    IF(('Funções Transações'!N218&lt;'Indices PF'!$E$26), N218*'Indices PF'!$J$24,    IF(('Funções Transações'!N218&lt;'Indices PF'!$F$26), N218*'Indices PF'!$K$24, N218*'Indices PF'!$L$24)),     IF((O218&gt;='Indices PF'!$D$25),     IF(('Funções Transações'!N218&lt;'Indices PF'!$E$26), N218*'Indices PF'!$J$25,     IF(('Funções Transações'!N218&lt;'Indices PF'!$F$26), N218*'Indices PF'!$K$25, N218*'Indices PF'!$L$25)))))))))</f>
        <v/>
      </c>
      <c r="U218" s="229" t="str">
        <f aca="false">IF(OR(ISBLANK(P218),ISBLANK(Q218)),"",  IF((Q218&lt;='Indices PF'!$D$47),   IF(('Funções Transações'!P218&lt;'Indices PF'!$E$50), P218*'Indices PF'!$J$47,   IF(('Funções Transações'!P218&lt;'Indices PF'!$F$50), P218*'Indices PF'!$K$47, P218*'Indices PF'!$L$47)),    IF((Q218&lt;='Indices PF'!$D$48),    IF(('Funções Transações'!P218&lt;'Indices PF'!$E$50), P218*'Indices PF'!$J$48,    IF(('Funções Transações'!P218&lt;'Indices PF'!$F$50), P218*'Indices PF'!$K$48, P218*'Indices PF'!$L$48)),     IF((Q218&gt;='Indices PF'!$D$49),     IF(('Funções Transações'!P218&lt;'Indices PF'!$E$50), P218*'Indices PF'!$J$49,     IF(('Funções Transações'!P218&lt;'Indices PF'!$F$50), P218*'Indices PF'!$K$49, P218*'Indices PF'!$L$49))))))</f>
        <v/>
      </c>
      <c r="V218" s="270"/>
      <c r="W218" s="224"/>
      <c r="X218" s="224"/>
      <c r="Y218" s="174"/>
      <c r="Z218" s="174"/>
      <c r="AA218" s="174"/>
      <c r="AB218" s="175"/>
      <c r="AC218" s="126"/>
      <c r="AD218" s="88"/>
      <c r="AE218" s="177"/>
      <c r="AF218" s="126"/>
      <c r="AG218" s="92"/>
    </row>
    <row r="219" customFormat="false" ht="24.3" hidden="false" customHeight="true" outlineLevel="0" collapsed="false">
      <c r="A219" s="87"/>
      <c r="B219" s="111"/>
      <c r="C219" s="178"/>
      <c r="D219" s="173"/>
      <c r="E219" s="174"/>
      <c r="F219" s="174"/>
      <c r="G219" s="174"/>
      <c r="H219" s="174"/>
      <c r="I219" s="174"/>
      <c r="J219" s="174"/>
      <c r="K219" s="224"/>
      <c r="L219" s="221"/>
      <c r="M219" s="128"/>
      <c r="N219" s="129"/>
      <c r="O219" s="129"/>
      <c r="P219" s="129"/>
      <c r="Q219" s="129"/>
      <c r="R219" s="119" t="str">
        <f aca="false">IF(AND(ISTEXT(T219),ISTEXT(U219)),"",SUM(T219:U219)*'Indices PF'!$E$54)</f>
        <v/>
      </c>
      <c r="S219" s="227" t="str">
        <f aca="false">IF(OR(ISBLANK(N219),ISBLANK(O219)),"",  IF(M219="EI", IF((O219&lt;='Indices PF'!$D$7),   IF(('Funções Transações'!N219&lt;'Indices PF'!$E$10), 'Indices PF'!$E$7,   IF(('Funções Transações'!N219&lt;'Indices PF'!$F$10), 'Indices PF'!$F$7, 'Indices PF'!$G$7)),    IF((O219&lt;='Indices PF'!$D$8),    IF(('Funções Transações'!N219&lt;'Indices PF'!$E$10), 'Indices PF'!$E$8,    IF(('Funções Transações'!N219&lt;'Indices PF'!$F$10), 'Indices PF'!$F$8, 'Indices PF'!$G$8)),     IF((O219&gt;='Indices PF'!$D$9),     IF(('Funções Transações'!N219&lt;'Indices PF'!$E$10), 'Indices PF'!$E$9,     IF(('Funções Transações'!N219&lt;'Indices PF'!$F$10), 'Indices PF'!$F$9, 'Indices PF'!$G$9))))),   IF(M219="EQ", IF((O219&lt;='Indices PF'!$D$15),   IF(('Funções Transações'!N219&lt;'Indices PF'!$E$18), 'Indices PF'!$E$15,   IF(('Funções Transações'!N219&lt;'Indices PF'!$F$18), 'Indices PF'!$F$15, 'Indices PF'!$G$15)),    IF((O219&lt;='Indices PF'!$D$16),    IF(('Funções Transações'!N219&lt;'Indices PF'!$E$18), 'Indices PF'!$E$16,    IF(('Funções Transações'!N219&lt;'Indices PF'!$F$18), 'Indices PF'!$F$16, 'Indices PF'!$G$16)),     IF((O219&gt;='Indices PF'!$D$17),     IF(('Funções Transações'!N219&lt;'Indices PF'!$E$18), 'Indices PF'!$E$17,     IF(('Funções Transações'!N219&lt;'Indices PF'!$F$18), 'Indices PF'!$F$17, 'Indices PF'!$G$17))))),   IF(M219="EO", IF((O219&lt;='Indices PF'!$D$23),   IF(('Funções Transações'!N219&lt;'Indices PF'!$E$26), 'Indices PF'!$E$23,   IF(('Funções Transações'!N219&lt;'Indices PF'!$F$26), 'Indices PF'!$F$23, 'Indices PF'!$G$23)),    IF((O219&lt;='Indices PF'!$D$24),    IF(('Funções Transações'!N219&lt;'Indices PF'!$E$26), 'Indices PF'!$E$24,    IF(('Funções Transações'!N219&lt;'Indices PF'!$F$26), 'Indices PF'!$F$24, 'Indices PF'!$G$24)),     IF((O219&gt;='Indices PF'!$D$25),     IF(('Funções Transações'!N219&lt;'Indices PF'!$E$26), 'Indices PF'!$E$25,     IF(('Funções Transações'!N219&lt;'Indices PF'!$F$26), 'Indices PF'!$F$25, 'Indices PF'!$G$25)))))))))</f>
        <v/>
      </c>
      <c r="T219" s="228" t="str">
        <f aca="false">IF(OR(ISBLANK(N219),ISBLANK(O219)),"",  IF(M219="EI", IF((O219&lt;='Indices PF'!$D$7),   IF(('Funções Transações'!N219&lt;'Indices PF'!$E$10), N219*'Indices PF'!$J$7,   IF(('Funções Transações'!N219&lt;'Indices PF'!$F$10), N219*'Indices PF'!$K$7, N219*'Indices PF'!$L$7)),    IF((O219&lt;='Indices PF'!$D$8),    IF(('Funções Transações'!N219&lt;'Indices PF'!$E$10), N219*'Indices PF'!$J$8,    IF(('Funções Transações'!N219&lt;'Indices PF'!$F$10), N219*'Indices PF'!$K$8, N219*'Indices PF'!$L$8)),     IF((O219&gt;='Indices PF'!$D$9),     IF(('Funções Transações'!N219&lt;'Indices PF'!$E$10), N219*'Indices PF'!$J$9,     IF(('Funções Transações'!N219&lt;'Indices PF'!$F$10), N219*'Indices PF'!$K$9, N219*'Indices PF'!$L$9))))),   IF(M219="EQ", IF((O219&lt;='Indices PF'!$D$15),   IF(('Funções Transações'!N219&lt;'Indices PF'!$E$18), N219*'Indices PF'!$J$15,   IF(('Funções Transações'!N219&lt;'Indices PF'!$F$18), N219*'Indices PF'!$K$15, N219*'Indices PF'!$L$15)),    IF((O219&lt;='Indices PF'!$D$16),    IF(('Funções Transações'!N219&lt;'Indices PF'!$E$18), N219*'Indices PF'!$J$16,    IF(('Funções Transações'!N219&lt;'Indices PF'!$F$18), N219*'Indices PF'!$K$16, N219*'Indices PF'!$L$16)),     IF((O219&gt;='Indices PF'!$D$17),     IF(('Funções Transações'!N219&lt;'Indices PF'!$E$18), N219*'Indices PF'!$J$17,     IF(('Funções Transações'!N219&lt;'Indices PF'!$F$18), N219*'Indices PF'!$K$17, N219*'Indices PF'!$L$17))))),   IF(M219="EO", IF((O219&lt;='Indices PF'!$D$23),   IF(('Funções Transações'!N219&lt;'Indices PF'!$E$26), N219*'Indices PF'!$J$23,   IF(('Funções Transações'!N219&lt;'Indices PF'!$F$26), N219*'Indices PF'!$K$23, N219*'Indices PF'!$L$23)),    IF((O219&lt;='Indices PF'!$D$24),    IF(('Funções Transações'!N219&lt;'Indices PF'!$E$26), N219*'Indices PF'!$J$24,    IF(('Funções Transações'!N219&lt;'Indices PF'!$F$26), N219*'Indices PF'!$K$24, N219*'Indices PF'!$L$24)),     IF((O219&gt;='Indices PF'!$D$25),     IF(('Funções Transações'!N219&lt;'Indices PF'!$E$26), N219*'Indices PF'!$J$25,     IF(('Funções Transações'!N219&lt;'Indices PF'!$F$26), N219*'Indices PF'!$K$25, N219*'Indices PF'!$L$25)))))))))</f>
        <v/>
      </c>
      <c r="U219" s="229" t="str">
        <f aca="false">IF(OR(ISBLANK(P219),ISBLANK(Q219)),"",  IF((Q219&lt;='Indices PF'!$D$47),   IF(('Funções Transações'!P219&lt;'Indices PF'!$E$50), P219*'Indices PF'!$J$47,   IF(('Funções Transações'!P219&lt;'Indices PF'!$F$50), P219*'Indices PF'!$K$47, P219*'Indices PF'!$L$47)),    IF((Q219&lt;='Indices PF'!$D$48),    IF(('Funções Transações'!P219&lt;'Indices PF'!$E$50), P219*'Indices PF'!$J$48,    IF(('Funções Transações'!P219&lt;'Indices PF'!$F$50), P219*'Indices PF'!$K$48, P219*'Indices PF'!$L$48)),     IF((Q219&gt;='Indices PF'!$D$49),     IF(('Funções Transações'!P219&lt;'Indices PF'!$E$50), P219*'Indices PF'!$J$49,     IF(('Funções Transações'!P219&lt;'Indices PF'!$F$50), P219*'Indices PF'!$K$49, P219*'Indices PF'!$L$49))))))</f>
        <v/>
      </c>
      <c r="V219" s="270"/>
      <c r="W219" s="224"/>
      <c r="X219" s="224"/>
      <c r="Y219" s="174"/>
      <c r="Z219" s="174"/>
      <c r="AA219" s="174"/>
      <c r="AB219" s="175"/>
      <c r="AC219" s="126"/>
      <c r="AD219" s="126"/>
      <c r="AE219" s="178"/>
      <c r="AF219" s="126"/>
      <c r="AG219" s="92"/>
    </row>
    <row r="220" customFormat="false" ht="24.3" hidden="false" customHeight="true" outlineLevel="0" collapsed="false">
      <c r="A220" s="87"/>
      <c r="B220" s="111"/>
      <c r="C220" s="178"/>
      <c r="D220" s="173"/>
      <c r="E220" s="174"/>
      <c r="F220" s="174"/>
      <c r="G220" s="174"/>
      <c r="H220" s="174"/>
      <c r="I220" s="174"/>
      <c r="J220" s="174"/>
      <c r="K220" s="224"/>
      <c r="L220" s="221"/>
      <c r="M220" s="128"/>
      <c r="N220" s="129"/>
      <c r="O220" s="129"/>
      <c r="P220" s="129"/>
      <c r="Q220" s="129"/>
      <c r="R220" s="119" t="str">
        <f aca="false">IF(AND(ISTEXT(T220),ISTEXT(U220)),"",SUM(T220:U220)*'Indices PF'!$E$54)</f>
        <v/>
      </c>
      <c r="S220" s="227" t="str">
        <f aca="false">IF(OR(ISBLANK(N220),ISBLANK(O220)),"",  IF(M220="EI", IF((O220&lt;='Indices PF'!$D$7),   IF(('Funções Transações'!N220&lt;'Indices PF'!$E$10), 'Indices PF'!$E$7,   IF(('Funções Transações'!N220&lt;'Indices PF'!$F$10), 'Indices PF'!$F$7, 'Indices PF'!$G$7)),    IF((O220&lt;='Indices PF'!$D$8),    IF(('Funções Transações'!N220&lt;'Indices PF'!$E$10), 'Indices PF'!$E$8,    IF(('Funções Transações'!N220&lt;'Indices PF'!$F$10), 'Indices PF'!$F$8, 'Indices PF'!$G$8)),     IF((O220&gt;='Indices PF'!$D$9),     IF(('Funções Transações'!N220&lt;'Indices PF'!$E$10), 'Indices PF'!$E$9,     IF(('Funções Transações'!N220&lt;'Indices PF'!$F$10), 'Indices PF'!$F$9, 'Indices PF'!$G$9))))),   IF(M220="EQ", IF((O220&lt;='Indices PF'!$D$15),   IF(('Funções Transações'!N220&lt;'Indices PF'!$E$18), 'Indices PF'!$E$15,   IF(('Funções Transações'!N220&lt;'Indices PF'!$F$18), 'Indices PF'!$F$15, 'Indices PF'!$G$15)),    IF((O220&lt;='Indices PF'!$D$16),    IF(('Funções Transações'!N220&lt;'Indices PF'!$E$18), 'Indices PF'!$E$16,    IF(('Funções Transações'!N220&lt;'Indices PF'!$F$18), 'Indices PF'!$F$16, 'Indices PF'!$G$16)),     IF((O220&gt;='Indices PF'!$D$17),     IF(('Funções Transações'!N220&lt;'Indices PF'!$E$18), 'Indices PF'!$E$17,     IF(('Funções Transações'!N220&lt;'Indices PF'!$F$18), 'Indices PF'!$F$17, 'Indices PF'!$G$17))))),   IF(M220="EO", IF((O220&lt;='Indices PF'!$D$23),   IF(('Funções Transações'!N220&lt;'Indices PF'!$E$26), 'Indices PF'!$E$23,   IF(('Funções Transações'!N220&lt;'Indices PF'!$F$26), 'Indices PF'!$F$23, 'Indices PF'!$G$23)),    IF((O220&lt;='Indices PF'!$D$24),    IF(('Funções Transações'!N220&lt;'Indices PF'!$E$26), 'Indices PF'!$E$24,    IF(('Funções Transações'!N220&lt;'Indices PF'!$F$26), 'Indices PF'!$F$24, 'Indices PF'!$G$24)),     IF((O220&gt;='Indices PF'!$D$25),     IF(('Funções Transações'!N220&lt;'Indices PF'!$E$26), 'Indices PF'!$E$25,     IF(('Funções Transações'!N220&lt;'Indices PF'!$F$26), 'Indices PF'!$F$25, 'Indices PF'!$G$25)))))))))</f>
        <v/>
      </c>
      <c r="T220" s="228" t="str">
        <f aca="false">IF(OR(ISBLANK(N220),ISBLANK(O220)),"",  IF(M220="EI", IF((O220&lt;='Indices PF'!$D$7),   IF(('Funções Transações'!N220&lt;'Indices PF'!$E$10), N220*'Indices PF'!$J$7,   IF(('Funções Transações'!N220&lt;'Indices PF'!$F$10), N220*'Indices PF'!$K$7, N220*'Indices PF'!$L$7)),    IF((O220&lt;='Indices PF'!$D$8),    IF(('Funções Transações'!N220&lt;'Indices PF'!$E$10), N220*'Indices PF'!$J$8,    IF(('Funções Transações'!N220&lt;'Indices PF'!$F$10), N220*'Indices PF'!$K$8, N220*'Indices PF'!$L$8)),     IF((O220&gt;='Indices PF'!$D$9),     IF(('Funções Transações'!N220&lt;'Indices PF'!$E$10), N220*'Indices PF'!$J$9,     IF(('Funções Transações'!N220&lt;'Indices PF'!$F$10), N220*'Indices PF'!$K$9, N220*'Indices PF'!$L$9))))),   IF(M220="EQ", IF((O220&lt;='Indices PF'!$D$15),   IF(('Funções Transações'!N220&lt;'Indices PF'!$E$18), N220*'Indices PF'!$J$15,   IF(('Funções Transações'!N220&lt;'Indices PF'!$F$18), N220*'Indices PF'!$K$15, N220*'Indices PF'!$L$15)),    IF((O220&lt;='Indices PF'!$D$16),    IF(('Funções Transações'!N220&lt;'Indices PF'!$E$18), N220*'Indices PF'!$J$16,    IF(('Funções Transações'!N220&lt;'Indices PF'!$F$18), N220*'Indices PF'!$K$16, N220*'Indices PF'!$L$16)),     IF((O220&gt;='Indices PF'!$D$17),     IF(('Funções Transações'!N220&lt;'Indices PF'!$E$18), N220*'Indices PF'!$J$17,     IF(('Funções Transações'!N220&lt;'Indices PF'!$F$18), N220*'Indices PF'!$K$17, N220*'Indices PF'!$L$17))))),   IF(M220="EO", IF((O220&lt;='Indices PF'!$D$23),   IF(('Funções Transações'!N220&lt;'Indices PF'!$E$26), N220*'Indices PF'!$J$23,   IF(('Funções Transações'!N220&lt;'Indices PF'!$F$26), N220*'Indices PF'!$K$23, N220*'Indices PF'!$L$23)),    IF((O220&lt;='Indices PF'!$D$24),    IF(('Funções Transações'!N220&lt;'Indices PF'!$E$26), N220*'Indices PF'!$J$24,    IF(('Funções Transações'!N220&lt;'Indices PF'!$F$26), N220*'Indices PF'!$K$24, N220*'Indices PF'!$L$24)),     IF((O220&gt;='Indices PF'!$D$25),     IF(('Funções Transações'!N220&lt;'Indices PF'!$E$26), N220*'Indices PF'!$J$25,     IF(('Funções Transações'!N220&lt;'Indices PF'!$F$26), N220*'Indices PF'!$K$25, N220*'Indices PF'!$L$25)))))))))</f>
        <v/>
      </c>
      <c r="U220" s="229" t="str">
        <f aca="false">IF(OR(ISBLANK(P220),ISBLANK(Q220)),"",  IF((Q220&lt;='Indices PF'!$D$47),   IF(('Funções Transações'!P220&lt;'Indices PF'!$E$50), P220*'Indices PF'!$J$47,   IF(('Funções Transações'!P220&lt;'Indices PF'!$F$50), P220*'Indices PF'!$K$47, P220*'Indices PF'!$L$47)),    IF((Q220&lt;='Indices PF'!$D$48),    IF(('Funções Transações'!P220&lt;'Indices PF'!$E$50), P220*'Indices PF'!$J$48,    IF(('Funções Transações'!P220&lt;'Indices PF'!$F$50), P220*'Indices PF'!$K$48, P220*'Indices PF'!$L$48)),     IF((Q220&gt;='Indices PF'!$D$49),     IF(('Funções Transações'!P220&lt;'Indices PF'!$E$50), P220*'Indices PF'!$J$49,     IF(('Funções Transações'!P220&lt;'Indices PF'!$F$50), P220*'Indices PF'!$K$49, P220*'Indices PF'!$L$49))))))</f>
        <v/>
      </c>
      <c r="V220" s="270"/>
      <c r="W220" s="224"/>
      <c r="X220" s="224"/>
      <c r="Y220" s="174"/>
      <c r="Z220" s="174"/>
      <c r="AA220" s="174"/>
      <c r="AB220" s="175"/>
      <c r="AC220" s="126"/>
      <c r="AD220" s="126"/>
      <c r="AE220" s="178"/>
      <c r="AF220" s="126"/>
      <c r="AG220" s="92"/>
    </row>
    <row r="221" customFormat="false" ht="24.3" hidden="false" customHeight="true" outlineLevel="0" collapsed="false">
      <c r="A221" s="87"/>
      <c r="B221" s="111"/>
      <c r="C221" s="178"/>
      <c r="D221" s="173"/>
      <c r="E221" s="174"/>
      <c r="F221" s="174"/>
      <c r="G221" s="174"/>
      <c r="H221" s="174"/>
      <c r="I221" s="174"/>
      <c r="J221" s="174"/>
      <c r="K221" s="224"/>
      <c r="L221" s="221"/>
      <c r="M221" s="128"/>
      <c r="N221" s="129"/>
      <c r="O221" s="129"/>
      <c r="P221" s="129"/>
      <c r="Q221" s="129"/>
      <c r="R221" s="119" t="str">
        <f aca="false">IF(AND(ISTEXT(T221),ISTEXT(U221)),"",SUM(T221:U221)*'Indices PF'!$E$54)</f>
        <v/>
      </c>
      <c r="S221" s="227" t="str">
        <f aca="false">IF(OR(ISBLANK(N221),ISBLANK(O221)),"",  IF(M221="EI", IF((O221&lt;='Indices PF'!$D$7),   IF(('Funções Transações'!N221&lt;'Indices PF'!$E$10), 'Indices PF'!$E$7,   IF(('Funções Transações'!N221&lt;'Indices PF'!$F$10), 'Indices PF'!$F$7, 'Indices PF'!$G$7)),    IF((O221&lt;='Indices PF'!$D$8),    IF(('Funções Transações'!N221&lt;'Indices PF'!$E$10), 'Indices PF'!$E$8,    IF(('Funções Transações'!N221&lt;'Indices PF'!$F$10), 'Indices PF'!$F$8, 'Indices PF'!$G$8)),     IF((O221&gt;='Indices PF'!$D$9),     IF(('Funções Transações'!N221&lt;'Indices PF'!$E$10), 'Indices PF'!$E$9,     IF(('Funções Transações'!N221&lt;'Indices PF'!$F$10), 'Indices PF'!$F$9, 'Indices PF'!$G$9))))),   IF(M221="EQ", IF((O221&lt;='Indices PF'!$D$15),   IF(('Funções Transações'!N221&lt;'Indices PF'!$E$18), 'Indices PF'!$E$15,   IF(('Funções Transações'!N221&lt;'Indices PF'!$F$18), 'Indices PF'!$F$15, 'Indices PF'!$G$15)),    IF((O221&lt;='Indices PF'!$D$16),    IF(('Funções Transações'!N221&lt;'Indices PF'!$E$18), 'Indices PF'!$E$16,    IF(('Funções Transações'!N221&lt;'Indices PF'!$F$18), 'Indices PF'!$F$16, 'Indices PF'!$G$16)),     IF((O221&gt;='Indices PF'!$D$17),     IF(('Funções Transações'!N221&lt;'Indices PF'!$E$18), 'Indices PF'!$E$17,     IF(('Funções Transações'!N221&lt;'Indices PF'!$F$18), 'Indices PF'!$F$17, 'Indices PF'!$G$17))))),   IF(M221="EO", IF((O221&lt;='Indices PF'!$D$23),   IF(('Funções Transações'!N221&lt;'Indices PF'!$E$26), 'Indices PF'!$E$23,   IF(('Funções Transações'!N221&lt;'Indices PF'!$F$26), 'Indices PF'!$F$23, 'Indices PF'!$G$23)),    IF((O221&lt;='Indices PF'!$D$24),    IF(('Funções Transações'!N221&lt;'Indices PF'!$E$26), 'Indices PF'!$E$24,    IF(('Funções Transações'!N221&lt;'Indices PF'!$F$26), 'Indices PF'!$F$24, 'Indices PF'!$G$24)),     IF((O221&gt;='Indices PF'!$D$25),     IF(('Funções Transações'!N221&lt;'Indices PF'!$E$26), 'Indices PF'!$E$25,     IF(('Funções Transações'!N221&lt;'Indices PF'!$F$26), 'Indices PF'!$F$25, 'Indices PF'!$G$25)))))))))</f>
        <v/>
      </c>
      <c r="T221" s="228" t="str">
        <f aca="false">IF(OR(ISBLANK(N221),ISBLANK(O221)),"",  IF(M221="EI", IF((O221&lt;='Indices PF'!$D$7),   IF(('Funções Transações'!N221&lt;'Indices PF'!$E$10), N221*'Indices PF'!$J$7,   IF(('Funções Transações'!N221&lt;'Indices PF'!$F$10), N221*'Indices PF'!$K$7, N221*'Indices PF'!$L$7)),    IF((O221&lt;='Indices PF'!$D$8),    IF(('Funções Transações'!N221&lt;'Indices PF'!$E$10), N221*'Indices PF'!$J$8,    IF(('Funções Transações'!N221&lt;'Indices PF'!$F$10), N221*'Indices PF'!$K$8, N221*'Indices PF'!$L$8)),     IF((O221&gt;='Indices PF'!$D$9),     IF(('Funções Transações'!N221&lt;'Indices PF'!$E$10), N221*'Indices PF'!$J$9,     IF(('Funções Transações'!N221&lt;'Indices PF'!$F$10), N221*'Indices PF'!$K$9, N221*'Indices PF'!$L$9))))),   IF(M221="EQ", IF((O221&lt;='Indices PF'!$D$15),   IF(('Funções Transações'!N221&lt;'Indices PF'!$E$18), N221*'Indices PF'!$J$15,   IF(('Funções Transações'!N221&lt;'Indices PF'!$F$18), N221*'Indices PF'!$K$15, N221*'Indices PF'!$L$15)),    IF((O221&lt;='Indices PF'!$D$16),    IF(('Funções Transações'!N221&lt;'Indices PF'!$E$18), N221*'Indices PF'!$J$16,    IF(('Funções Transações'!N221&lt;'Indices PF'!$F$18), N221*'Indices PF'!$K$16, N221*'Indices PF'!$L$16)),     IF((O221&gt;='Indices PF'!$D$17),     IF(('Funções Transações'!N221&lt;'Indices PF'!$E$18), N221*'Indices PF'!$J$17,     IF(('Funções Transações'!N221&lt;'Indices PF'!$F$18), N221*'Indices PF'!$K$17, N221*'Indices PF'!$L$17))))),   IF(M221="EO", IF((O221&lt;='Indices PF'!$D$23),   IF(('Funções Transações'!N221&lt;'Indices PF'!$E$26), N221*'Indices PF'!$J$23,   IF(('Funções Transações'!N221&lt;'Indices PF'!$F$26), N221*'Indices PF'!$K$23, N221*'Indices PF'!$L$23)),    IF((O221&lt;='Indices PF'!$D$24),    IF(('Funções Transações'!N221&lt;'Indices PF'!$E$26), N221*'Indices PF'!$J$24,    IF(('Funções Transações'!N221&lt;'Indices PF'!$F$26), N221*'Indices PF'!$K$24, N221*'Indices PF'!$L$24)),     IF((O221&gt;='Indices PF'!$D$25),     IF(('Funções Transações'!N221&lt;'Indices PF'!$E$26), N221*'Indices PF'!$J$25,     IF(('Funções Transações'!N221&lt;'Indices PF'!$F$26), N221*'Indices PF'!$K$25, N221*'Indices PF'!$L$25)))))))))</f>
        <v/>
      </c>
      <c r="U221" s="229" t="str">
        <f aca="false">IF(OR(ISBLANK(P221),ISBLANK(Q221)),"",  IF((Q221&lt;='Indices PF'!$D$47),   IF(('Funções Transações'!P221&lt;'Indices PF'!$E$50), P221*'Indices PF'!$J$47,   IF(('Funções Transações'!P221&lt;'Indices PF'!$F$50), P221*'Indices PF'!$K$47, P221*'Indices PF'!$L$47)),    IF((Q221&lt;='Indices PF'!$D$48),    IF(('Funções Transações'!P221&lt;'Indices PF'!$E$50), P221*'Indices PF'!$J$48,    IF(('Funções Transações'!P221&lt;'Indices PF'!$F$50), P221*'Indices PF'!$K$48, P221*'Indices PF'!$L$48)),     IF((Q221&gt;='Indices PF'!$D$49),     IF(('Funções Transações'!P221&lt;'Indices PF'!$E$50), P221*'Indices PF'!$J$49,     IF(('Funções Transações'!P221&lt;'Indices PF'!$F$50), P221*'Indices PF'!$K$49, P221*'Indices PF'!$L$49))))))</f>
        <v/>
      </c>
      <c r="V221" s="270"/>
      <c r="W221" s="224"/>
      <c r="X221" s="224"/>
      <c r="Y221" s="174"/>
      <c r="Z221" s="174"/>
      <c r="AA221" s="174"/>
      <c r="AB221" s="175"/>
      <c r="AC221" s="126"/>
      <c r="AD221" s="126"/>
      <c r="AE221" s="178"/>
      <c r="AF221" s="126"/>
      <c r="AG221" s="92"/>
    </row>
    <row r="222" customFormat="false" ht="24.3" hidden="false" customHeight="true" outlineLevel="0" collapsed="false">
      <c r="A222" s="87"/>
      <c r="B222" s="111"/>
      <c r="C222" s="178"/>
      <c r="D222" s="173"/>
      <c r="E222" s="174"/>
      <c r="F222" s="174"/>
      <c r="G222" s="174"/>
      <c r="H222" s="174"/>
      <c r="I222" s="174"/>
      <c r="J222" s="174"/>
      <c r="K222" s="224"/>
      <c r="L222" s="221"/>
      <c r="M222" s="128"/>
      <c r="N222" s="129"/>
      <c r="O222" s="129"/>
      <c r="P222" s="129"/>
      <c r="Q222" s="129"/>
      <c r="R222" s="119" t="str">
        <f aca="false">IF(AND(ISTEXT(T222),ISTEXT(U222)),"",SUM(T222:U222)*'Indices PF'!$E$54)</f>
        <v/>
      </c>
      <c r="S222" s="227" t="str">
        <f aca="false">IF(OR(ISBLANK(N222),ISBLANK(O222)),"",  IF(M222="EI", IF((O222&lt;='Indices PF'!$D$7),   IF(('Funções Transações'!N222&lt;'Indices PF'!$E$10), 'Indices PF'!$E$7,   IF(('Funções Transações'!N222&lt;'Indices PF'!$F$10), 'Indices PF'!$F$7, 'Indices PF'!$G$7)),    IF((O222&lt;='Indices PF'!$D$8),    IF(('Funções Transações'!N222&lt;'Indices PF'!$E$10), 'Indices PF'!$E$8,    IF(('Funções Transações'!N222&lt;'Indices PF'!$F$10), 'Indices PF'!$F$8, 'Indices PF'!$G$8)),     IF((O222&gt;='Indices PF'!$D$9),     IF(('Funções Transações'!N222&lt;'Indices PF'!$E$10), 'Indices PF'!$E$9,     IF(('Funções Transações'!N222&lt;'Indices PF'!$F$10), 'Indices PF'!$F$9, 'Indices PF'!$G$9))))),   IF(M222="EQ", IF((O222&lt;='Indices PF'!$D$15),   IF(('Funções Transações'!N222&lt;'Indices PF'!$E$18), 'Indices PF'!$E$15,   IF(('Funções Transações'!N222&lt;'Indices PF'!$F$18), 'Indices PF'!$F$15, 'Indices PF'!$G$15)),    IF((O222&lt;='Indices PF'!$D$16),    IF(('Funções Transações'!N222&lt;'Indices PF'!$E$18), 'Indices PF'!$E$16,    IF(('Funções Transações'!N222&lt;'Indices PF'!$F$18), 'Indices PF'!$F$16, 'Indices PF'!$G$16)),     IF((O222&gt;='Indices PF'!$D$17),     IF(('Funções Transações'!N222&lt;'Indices PF'!$E$18), 'Indices PF'!$E$17,     IF(('Funções Transações'!N222&lt;'Indices PF'!$F$18), 'Indices PF'!$F$17, 'Indices PF'!$G$17))))),   IF(M222="EO", IF((O222&lt;='Indices PF'!$D$23),   IF(('Funções Transações'!N222&lt;'Indices PF'!$E$26), 'Indices PF'!$E$23,   IF(('Funções Transações'!N222&lt;'Indices PF'!$F$26), 'Indices PF'!$F$23, 'Indices PF'!$G$23)),    IF((O222&lt;='Indices PF'!$D$24),    IF(('Funções Transações'!N222&lt;'Indices PF'!$E$26), 'Indices PF'!$E$24,    IF(('Funções Transações'!N222&lt;'Indices PF'!$F$26), 'Indices PF'!$F$24, 'Indices PF'!$G$24)),     IF((O222&gt;='Indices PF'!$D$25),     IF(('Funções Transações'!N222&lt;'Indices PF'!$E$26), 'Indices PF'!$E$25,     IF(('Funções Transações'!N222&lt;'Indices PF'!$F$26), 'Indices PF'!$F$25, 'Indices PF'!$G$25)))))))))</f>
        <v/>
      </c>
      <c r="T222" s="228" t="str">
        <f aca="false">IF(OR(ISBLANK(N222),ISBLANK(O222)),"",  IF(M222="EI", IF((O222&lt;='Indices PF'!$D$7),   IF(('Funções Transações'!N222&lt;'Indices PF'!$E$10), N222*'Indices PF'!$J$7,   IF(('Funções Transações'!N222&lt;'Indices PF'!$F$10), N222*'Indices PF'!$K$7, N222*'Indices PF'!$L$7)),    IF((O222&lt;='Indices PF'!$D$8),    IF(('Funções Transações'!N222&lt;'Indices PF'!$E$10), N222*'Indices PF'!$J$8,    IF(('Funções Transações'!N222&lt;'Indices PF'!$F$10), N222*'Indices PF'!$K$8, N222*'Indices PF'!$L$8)),     IF((O222&gt;='Indices PF'!$D$9),     IF(('Funções Transações'!N222&lt;'Indices PF'!$E$10), N222*'Indices PF'!$J$9,     IF(('Funções Transações'!N222&lt;'Indices PF'!$F$10), N222*'Indices PF'!$K$9, N222*'Indices PF'!$L$9))))),   IF(M222="EQ", IF((O222&lt;='Indices PF'!$D$15),   IF(('Funções Transações'!N222&lt;'Indices PF'!$E$18), N222*'Indices PF'!$J$15,   IF(('Funções Transações'!N222&lt;'Indices PF'!$F$18), N222*'Indices PF'!$K$15, N222*'Indices PF'!$L$15)),    IF((O222&lt;='Indices PF'!$D$16),    IF(('Funções Transações'!N222&lt;'Indices PF'!$E$18), N222*'Indices PF'!$J$16,    IF(('Funções Transações'!N222&lt;'Indices PF'!$F$18), N222*'Indices PF'!$K$16, N222*'Indices PF'!$L$16)),     IF((O222&gt;='Indices PF'!$D$17),     IF(('Funções Transações'!N222&lt;'Indices PF'!$E$18), N222*'Indices PF'!$J$17,     IF(('Funções Transações'!N222&lt;'Indices PF'!$F$18), N222*'Indices PF'!$K$17, N222*'Indices PF'!$L$17))))),   IF(M222="EO", IF((O222&lt;='Indices PF'!$D$23),   IF(('Funções Transações'!N222&lt;'Indices PF'!$E$26), N222*'Indices PF'!$J$23,   IF(('Funções Transações'!N222&lt;'Indices PF'!$F$26), N222*'Indices PF'!$K$23, N222*'Indices PF'!$L$23)),    IF((O222&lt;='Indices PF'!$D$24),    IF(('Funções Transações'!N222&lt;'Indices PF'!$E$26), N222*'Indices PF'!$J$24,    IF(('Funções Transações'!N222&lt;'Indices PF'!$F$26), N222*'Indices PF'!$K$24, N222*'Indices PF'!$L$24)),     IF((O222&gt;='Indices PF'!$D$25),     IF(('Funções Transações'!N222&lt;'Indices PF'!$E$26), N222*'Indices PF'!$J$25,     IF(('Funções Transações'!N222&lt;'Indices PF'!$F$26), N222*'Indices PF'!$K$25, N222*'Indices PF'!$L$25)))))))))</f>
        <v/>
      </c>
      <c r="U222" s="229" t="str">
        <f aca="false">IF(OR(ISBLANK(P222),ISBLANK(Q222)),"",  IF((Q222&lt;='Indices PF'!$D$47),   IF(('Funções Transações'!P222&lt;'Indices PF'!$E$50), P222*'Indices PF'!$J$47,   IF(('Funções Transações'!P222&lt;'Indices PF'!$F$50), P222*'Indices PF'!$K$47, P222*'Indices PF'!$L$47)),    IF((Q222&lt;='Indices PF'!$D$48),    IF(('Funções Transações'!P222&lt;'Indices PF'!$E$50), P222*'Indices PF'!$J$48,    IF(('Funções Transações'!P222&lt;'Indices PF'!$F$50), P222*'Indices PF'!$K$48, P222*'Indices PF'!$L$48)),     IF((Q222&gt;='Indices PF'!$D$49),     IF(('Funções Transações'!P222&lt;'Indices PF'!$E$50), P222*'Indices PF'!$J$49,     IF(('Funções Transações'!P222&lt;'Indices PF'!$F$50), P222*'Indices PF'!$K$49, P222*'Indices PF'!$L$49))))))</f>
        <v/>
      </c>
      <c r="V222" s="270"/>
      <c r="W222" s="224"/>
      <c r="X222" s="224"/>
      <c r="Y222" s="174"/>
      <c r="Z222" s="174"/>
      <c r="AA222" s="174"/>
      <c r="AB222" s="175"/>
      <c r="AC222" s="126"/>
      <c r="AD222" s="126"/>
      <c r="AE222" s="178"/>
      <c r="AF222" s="126"/>
      <c r="AG222" s="92"/>
    </row>
    <row r="223" customFormat="false" ht="24.3" hidden="false" customHeight="true" outlineLevel="0" collapsed="false">
      <c r="A223" s="87"/>
      <c r="B223" s="111"/>
      <c r="C223" s="178"/>
      <c r="D223" s="173"/>
      <c r="E223" s="174"/>
      <c r="F223" s="174"/>
      <c r="G223" s="174"/>
      <c r="H223" s="174"/>
      <c r="I223" s="174"/>
      <c r="J223" s="174"/>
      <c r="K223" s="224"/>
      <c r="L223" s="221"/>
      <c r="M223" s="128"/>
      <c r="N223" s="129"/>
      <c r="O223" s="129"/>
      <c r="P223" s="129"/>
      <c r="Q223" s="129"/>
      <c r="R223" s="119" t="str">
        <f aca="false">IF(AND(ISTEXT(T223),ISTEXT(U223)),"",SUM(T223:U223)*'Indices PF'!$E$54)</f>
        <v/>
      </c>
      <c r="S223" s="227" t="str">
        <f aca="false">IF(OR(ISBLANK(N223),ISBLANK(O223)),"",  IF(M223="EI", IF((O223&lt;='Indices PF'!$D$7),   IF(('Funções Transações'!N223&lt;'Indices PF'!$E$10), 'Indices PF'!$E$7,   IF(('Funções Transações'!N223&lt;'Indices PF'!$F$10), 'Indices PF'!$F$7, 'Indices PF'!$G$7)),    IF((O223&lt;='Indices PF'!$D$8),    IF(('Funções Transações'!N223&lt;'Indices PF'!$E$10), 'Indices PF'!$E$8,    IF(('Funções Transações'!N223&lt;'Indices PF'!$F$10), 'Indices PF'!$F$8, 'Indices PF'!$G$8)),     IF((O223&gt;='Indices PF'!$D$9),     IF(('Funções Transações'!N223&lt;'Indices PF'!$E$10), 'Indices PF'!$E$9,     IF(('Funções Transações'!N223&lt;'Indices PF'!$F$10), 'Indices PF'!$F$9, 'Indices PF'!$G$9))))),   IF(M223="EQ", IF((O223&lt;='Indices PF'!$D$15),   IF(('Funções Transações'!N223&lt;'Indices PF'!$E$18), 'Indices PF'!$E$15,   IF(('Funções Transações'!N223&lt;'Indices PF'!$F$18), 'Indices PF'!$F$15, 'Indices PF'!$G$15)),    IF((O223&lt;='Indices PF'!$D$16),    IF(('Funções Transações'!N223&lt;'Indices PF'!$E$18), 'Indices PF'!$E$16,    IF(('Funções Transações'!N223&lt;'Indices PF'!$F$18), 'Indices PF'!$F$16, 'Indices PF'!$G$16)),     IF((O223&gt;='Indices PF'!$D$17),     IF(('Funções Transações'!N223&lt;'Indices PF'!$E$18), 'Indices PF'!$E$17,     IF(('Funções Transações'!N223&lt;'Indices PF'!$F$18), 'Indices PF'!$F$17, 'Indices PF'!$G$17))))),   IF(M223="EO", IF((O223&lt;='Indices PF'!$D$23),   IF(('Funções Transações'!N223&lt;'Indices PF'!$E$26), 'Indices PF'!$E$23,   IF(('Funções Transações'!N223&lt;'Indices PF'!$F$26), 'Indices PF'!$F$23, 'Indices PF'!$G$23)),    IF((O223&lt;='Indices PF'!$D$24),    IF(('Funções Transações'!N223&lt;'Indices PF'!$E$26), 'Indices PF'!$E$24,    IF(('Funções Transações'!N223&lt;'Indices PF'!$F$26), 'Indices PF'!$F$24, 'Indices PF'!$G$24)),     IF((O223&gt;='Indices PF'!$D$25),     IF(('Funções Transações'!N223&lt;'Indices PF'!$E$26), 'Indices PF'!$E$25,     IF(('Funções Transações'!N223&lt;'Indices PF'!$F$26), 'Indices PF'!$F$25, 'Indices PF'!$G$25)))))))))</f>
        <v/>
      </c>
      <c r="T223" s="228" t="str">
        <f aca="false">IF(OR(ISBLANK(N223),ISBLANK(O223)),"",  IF(M223="EI", IF((O223&lt;='Indices PF'!$D$7),   IF(('Funções Transações'!N223&lt;'Indices PF'!$E$10), N223*'Indices PF'!$J$7,   IF(('Funções Transações'!N223&lt;'Indices PF'!$F$10), N223*'Indices PF'!$K$7, N223*'Indices PF'!$L$7)),    IF((O223&lt;='Indices PF'!$D$8),    IF(('Funções Transações'!N223&lt;'Indices PF'!$E$10), N223*'Indices PF'!$J$8,    IF(('Funções Transações'!N223&lt;'Indices PF'!$F$10), N223*'Indices PF'!$K$8, N223*'Indices PF'!$L$8)),     IF((O223&gt;='Indices PF'!$D$9),     IF(('Funções Transações'!N223&lt;'Indices PF'!$E$10), N223*'Indices PF'!$J$9,     IF(('Funções Transações'!N223&lt;'Indices PF'!$F$10), N223*'Indices PF'!$K$9, N223*'Indices PF'!$L$9))))),   IF(M223="EQ", IF((O223&lt;='Indices PF'!$D$15),   IF(('Funções Transações'!N223&lt;'Indices PF'!$E$18), N223*'Indices PF'!$J$15,   IF(('Funções Transações'!N223&lt;'Indices PF'!$F$18), N223*'Indices PF'!$K$15, N223*'Indices PF'!$L$15)),    IF((O223&lt;='Indices PF'!$D$16),    IF(('Funções Transações'!N223&lt;'Indices PF'!$E$18), N223*'Indices PF'!$J$16,    IF(('Funções Transações'!N223&lt;'Indices PF'!$F$18), N223*'Indices PF'!$K$16, N223*'Indices PF'!$L$16)),     IF((O223&gt;='Indices PF'!$D$17),     IF(('Funções Transações'!N223&lt;'Indices PF'!$E$18), N223*'Indices PF'!$J$17,     IF(('Funções Transações'!N223&lt;'Indices PF'!$F$18), N223*'Indices PF'!$K$17, N223*'Indices PF'!$L$17))))),   IF(M223="EO", IF((O223&lt;='Indices PF'!$D$23),   IF(('Funções Transações'!N223&lt;'Indices PF'!$E$26), N223*'Indices PF'!$J$23,   IF(('Funções Transações'!N223&lt;'Indices PF'!$F$26), N223*'Indices PF'!$K$23, N223*'Indices PF'!$L$23)),    IF((O223&lt;='Indices PF'!$D$24),    IF(('Funções Transações'!N223&lt;'Indices PF'!$E$26), N223*'Indices PF'!$J$24,    IF(('Funções Transações'!N223&lt;'Indices PF'!$F$26), N223*'Indices PF'!$K$24, N223*'Indices PF'!$L$24)),     IF((O223&gt;='Indices PF'!$D$25),     IF(('Funções Transações'!N223&lt;'Indices PF'!$E$26), N223*'Indices PF'!$J$25,     IF(('Funções Transações'!N223&lt;'Indices PF'!$F$26), N223*'Indices PF'!$K$25, N223*'Indices PF'!$L$25)))))))))</f>
        <v/>
      </c>
      <c r="U223" s="229" t="str">
        <f aca="false">IF(OR(ISBLANK(P223),ISBLANK(Q223)),"",  IF((Q223&lt;='Indices PF'!$D$47),   IF(('Funções Transações'!P223&lt;'Indices PF'!$E$50), P223*'Indices PF'!$J$47,   IF(('Funções Transações'!P223&lt;'Indices PF'!$F$50), P223*'Indices PF'!$K$47, P223*'Indices PF'!$L$47)),    IF((Q223&lt;='Indices PF'!$D$48),    IF(('Funções Transações'!P223&lt;'Indices PF'!$E$50), P223*'Indices PF'!$J$48,    IF(('Funções Transações'!P223&lt;'Indices PF'!$F$50), P223*'Indices PF'!$K$48, P223*'Indices PF'!$L$48)),     IF((Q223&gt;='Indices PF'!$D$49),     IF(('Funções Transações'!P223&lt;'Indices PF'!$E$50), P223*'Indices PF'!$J$49,     IF(('Funções Transações'!P223&lt;'Indices PF'!$F$50), P223*'Indices PF'!$K$49, P223*'Indices PF'!$L$49))))))</f>
        <v/>
      </c>
      <c r="V223" s="270"/>
      <c r="W223" s="224"/>
      <c r="X223" s="224"/>
      <c r="Y223" s="174"/>
      <c r="Z223" s="174"/>
      <c r="AA223" s="174"/>
      <c r="AB223" s="175"/>
      <c r="AC223" s="126"/>
      <c r="AD223" s="126"/>
      <c r="AE223" s="178"/>
      <c r="AF223" s="126"/>
      <c r="AG223" s="92"/>
    </row>
    <row r="224" customFormat="false" ht="24.3" hidden="false" customHeight="true" outlineLevel="0" collapsed="false">
      <c r="A224" s="87"/>
      <c r="B224" s="111"/>
      <c r="C224" s="178"/>
      <c r="D224" s="173"/>
      <c r="E224" s="174"/>
      <c r="F224" s="174"/>
      <c r="G224" s="174"/>
      <c r="H224" s="174"/>
      <c r="I224" s="174"/>
      <c r="J224" s="174"/>
      <c r="K224" s="224"/>
      <c r="L224" s="221"/>
      <c r="M224" s="128"/>
      <c r="N224" s="129"/>
      <c r="O224" s="129"/>
      <c r="P224" s="129"/>
      <c r="Q224" s="129"/>
      <c r="R224" s="119" t="str">
        <f aca="false">IF(AND(ISTEXT(T224),ISTEXT(U224)),"",SUM(T224:U224)*'Indices PF'!$E$54)</f>
        <v/>
      </c>
      <c r="S224" s="227" t="str">
        <f aca="false">IF(OR(ISBLANK(N224),ISBLANK(O224)),"",  IF(M224="EI", IF((O224&lt;='Indices PF'!$D$7),   IF(('Funções Transações'!N224&lt;'Indices PF'!$E$10), 'Indices PF'!$E$7,   IF(('Funções Transações'!N224&lt;'Indices PF'!$F$10), 'Indices PF'!$F$7, 'Indices PF'!$G$7)),    IF((O224&lt;='Indices PF'!$D$8),    IF(('Funções Transações'!N224&lt;'Indices PF'!$E$10), 'Indices PF'!$E$8,    IF(('Funções Transações'!N224&lt;'Indices PF'!$F$10), 'Indices PF'!$F$8, 'Indices PF'!$G$8)),     IF((O224&gt;='Indices PF'!$D$9),     IF(('Funções Transações'!N224&lt;'Indices PF'!$E$10), 'Indices PF'!$E$9,     IF(('Funções Transações'!N224&lt;'Indices PF'!$F$10), 'Indices PF'!$F$9, 'Indices PF'!$G$9))))),   IF(M224="EQ", IF((O224&lt;='Indices PF'!$D$15),   IF(('Funções Transações'!N224&lt;'Indices PF'!$E$18), 'Indices PF'!$E$15,   IF(('Funções Transações'!N224&lt;'Indices PF'!$F$18), 'Indices PF'!$F$15, 'Indices PF'!$G$15)),    IF((O224&lt;='Indices PF'!$D$16),    IF(('Funções Transações'!N224&lt;'Indices PF'!$E$18), 'Indices PF'!$E$16,    IF(('Funções Transações'!N224&lt;'Indices PF'!$F$18), 'Indices PF'!$F$16, 'Indices PF'!$G$16)),     IF((O224&gt;='Indices PF'!$D$17),     IF(('Funções Transações'!N224&lt;'Indices PF'!$E$18), 'Indices PF'!$E$17,     IF(('Funções Transações'!N224&lt;'Indices PF'!$F$18), 'Indices PF'!$F$17, 'Indices PF'!$G$17))))),   IF(M224="EO", IF((O224&lt;='Indices PF'!$D$23),   IF(('Funções Transações'!N224&lt;'Indices PF'!$E$26), 'Indices PF'!$E$23,   IF(('Funções Transações'!N224&lt;'Indices PF'!$F$26), 'Indices PF'!$F$23, 'Indices PF'!$G$23)),    IF((O224&lt;='Indices PF'!$D$24),    IF(('Funções Transações'!N224&lt;'Indices PF'!$E$26), 'Indices PF'!$E$24,    IF(('Funções Transações'!N224&lt;'Indices PF'!$F$26), 'Indices PF'!$F$24, 'Indices PF'!$G$24)),     IF((O224&gt;='Indices PF'!$D$25),     IF(('Funções Transações'!N224&lt;'Indices PF'!$E$26), 'Indices PF'!$E$25,     IF(('Funções Transações'!N224&lt;'Indices PF'!$F$26), 'Indices PF'!$F$25, 'Indices PF'!$G$25)))))))))</f>
        <v/>
      </c>
      <c r="T224" s="228" t="str">
        <f aca="false">IF(OR(ISBLANK(N224),ISBLANK(O224)),"",  IF(M224="EI", IF((O224&lt;='Indices PF'!$D$7),   IF(('Funções Transações'!N224&lt;'Indices PF'!$E$10), N224*'Indices PF'!$J$7,   IF(('Funções Transações'!N224&lt;'Indices PF'!$F$10), N224*'Indices PF'!$K$7, N224*'Indices PF'!$L$7)),    IF((O224&lt;='Indices PF'!$D$8),    IF(('Funções Transações'!N224&lt;'Indices PF'!$E$10), N224*'Indices PF'!$J$8,    IF(('Funções Transações'!N224&lt;'Indices PF'!$F$10), N224*'Indices PF'!$K$8, N224*'Indices PF'!$L$8)),     IF((O224&gt;='Indices PF'!$D$9),     IF(('Funções Transações'!N224&lt;'Indices PF'!$E$10), N224*'Indices PF'!$J$9,     IF(('Funções Transações'!N224&lt;'Indices PF'!$F$10), N224*'Indices PF'!$K$9, N224*'Indices PF'!$L$9))))),   IF(M224="EQ", IF((O224&lt;='Indices PF'!$D$15),   IF(('Funções Transações'!N224&lt;'Indices PF'!$E$18), N224*'Indices PF'!$J$15,   IF(('Funções Transações'!N224&lt;'Indices PF'!$F$18), N224*'Indices PF'!$K$15, N224*'Indices PF'!$L$15)),    IF((O224&lt;='Indices PF'!$D$16),    IF(('Funções Transações'!N224&lt;'Indices PF'!$E$18), N224*'Indices PF'!$J$16,    IF(('Funções Transações'!N224&lt;'Indices PF'!$F$18), N224*'Indices PF'!$K$16, N224*'Indices PF'!$L$16)),     IF((O224&gt;='Indices PF'!$D$17),     IF(('Funções Transações'!N224&lt;'Indices PF'!$E$18), N224*'Indices PF'!$J$17,     IF(('Funções Transações'!N224&lt;'Indices PF'!$F$18), N224*'Indices PF'!$K$17, N224*'Indices PF'!$L$17))))),   IF(M224="EO", IF((O224&lt;='Indices PF'!$D$23),   IF(('Funções Transações'!N224&lt;'Indices PF'!$E$26), N224*'Indices PF'!$J$23,   IF(('Funções Transações'!N224&lt;'Indices PF'!$F$26), N224*'Indices PF'!$K$23, N224*'Indices PF'!$L$23)),    IF((O224&lt;='Indices PF'!$D$24),    IF(('Funções Transações'!N224&lt;'Indices PF'!$E$26), N224*'Indices PF'!$J$24,    IF(('Funções Transações'!N224&lt;'Indices PF'!$F$26), N224*'Indices PF'!$K$24, N224*'Indices PF'!$L$24)),     IF((O224&gt;='Indices PF'!$D$25),     IF(('Funções Transações'!N224&lt;'Indices PF'!$E$26), N224*'Indices PF'!$J$25,     IF(('Funções Transações'!N224&lt;'Indices PF'!$F$26), N224*'Indices PF'!$K$25, N224*'Indices PF'!$L$25)))))))))</f>
        <v/>
      </c>
      <c r="U224" s="229" t="str">
        <f aca="false">IF(OR(ISBLANK(P224),ISBLANK(Q224)),"",  IF((Q224&lt;='Indices PF'!$D$47),   IF(('Funções Transações'!P224&lt;'Indices PF'!$E$50), P224*'Indices PF'!$J$47,   IF(('Funções Transações'!P224&lt;'Indices PF'!$F$50), P224*'Indices PF'!$K$47, P224*'Indices PF'!$L$47)),    IF((Q224&lt;='Indices PF'!$D$48),    IF(('Funções Transações'!P224&lt;'Indices PF'!$E$50), P224*'Indices PF'!$J$48,    IF(('Funções Transações'!P224&lt;'Indices PF'!$F$50), P224*'Indices PF'!$K$48, P224*'Indices PF'!$L$48)),     IF((Q224&gt;='Indices PF'!$D$49),     IF(('Funções Transações'!P224&lt;'Indices PF'!$E$50), P224*'Indices PF'!$J$49,     IF(('Funções Transações'!P224&lt;'Indices PF'!$F$50), P224*'Indices PF'!$K$49, P224*'Indices PF'!$L$49))))))</f>
        <v/>
      </c>
      <c r="V224" s="270"/>
      <c r="W224" s="224"/>
      <c r="X224" s="224"/>
      <c r="Y224" s="174"/>
      <c r="Z224" s="174"/>
      <c r="AA224" s="174"/>
      <c r="AB224" s="175"/>
      <c r="AC224" s="126"/>
      <c r="AD224" s="126"/>
      <c r="AE224" s="178"/>
      <c r="AF224" s="126"/>
      <c r="AG224" s="92"/>
    </row>
    <row r="225" customFormat="false" ht="24.3" hidden="false" customHeight="true" outlineLevel="0" collapsed="false">
      <c r="A225" s="87"/>
      <c r="B225" s="111"/>
      <c r="C225" s="178"/>
      <c r="D225" s="173"/>
      <c r="E225" s="174"/>
      <c r="F225" s="174"/>
      <c r="G225" s="174"/>
      <c r="H225" s="174"/>
      <c r="I225" s="174"/>
      <c r="J225" s="174"/>
      <c r="K225" s="224"/>
      <c r="L225" s="221"/>
      <c r="M225" s="128"/>
      <c r="N225" s="129"/>
      <c r="O225" s="129"/>
      <c r="P225" s="129"/>
      <c r="Q225" s="129"/>
      <c r="R225" s="119" t="str">
        <f aca="false">IF(AND(ISTEXT(T225),ISTEXT(U225)),"",SUM(T225:U225)*'Indices PF'!$E$54)</f>
        <v/>
      </c>
      <c r="S225" s="227" t="str">
        <f aca="false">IF(OR(ISBLANK(N225),ISBLANK(O225)),"",  IF(M225="EI", IF((O225&lt;='Indices PF'!$D$7),   IF(('Funções Transações'!N225&lt;'Indices PF'!$E$10), 'Indices PF'!$E$7,   IF(('Funções Transações'!N225&lt;'Indices PF'!$F$10), 'Indices PF'!$F$7, 'Indices PF'!$G$7)),    IF((O225&lt;='Indices PF'!$D$8),    IF(('Funções Transações'!N225&lt;'Indices PF'!$E$10), 'Indices PF'!$E$8,    IF(('Funções Transações'!N225&lt;'Indices PF'!$F$10), 'Indices PF'!$F$8, 'Indices PF'!$G$8)),     IF((O225&gt;='Indices PF'!$D$9),     IF(('Funções Transações'!N225&lt;'Indices PF'!$E$10), 'Indices PF'!$E$9,     IF(('Funções Transações'!N225&lt;'Indices PF'!$F$10), 'Indices PF'!$F$9, 'Indices PF'!$G$9))))),   IF(M225="EQ", IF((O225&lt;='Indices PF'!$D$15),   IF(('Funções Transações'!N225&lt;'Indices PF'!$E$18), 'Indices PF'!$E$15,   IF(('Funções Transações'!N225&lt;'Indices PF'!$F$18), 'Indices PF'!$F$15, 'Indices PF'!$G$15)),    IF((O225&lt;='Indices PF'!$D$16),    IF(('Funções Transações'!N225&lt;'Indices PF'!$E$18), 'Indices PF'!$E$16,    IF(('Funções Transações'!N225&lt;'Indices PF'!$F$18), 'Indices PF'!$F$16, 'Indices PF'!$G$16)),     IF((O225&gt;='Indices PF'!$D$17),     IF(('Funções Transações'!N225&lt;'Indices PF'!$E$18), 'Indices PF'!$E$17,     IF(('Funções Transações'!N225&lt;'Indices PF'!$F$18), 'Indices PF'!$F$17, 'Indices PF'!$G$17))))),   IF(M225="EO", IF((O225&lt;='Indices PF'!$D$23),   IF(('Funções Transações'!N225&lt;'Indices PF'!$E$26), 'Indices PF'!$E$23,   IF(('Funções Transações'!N225&lt;'Indices PF'!$F$26), 'Indices PF'!$F$23, 'Indices PF'!$G$23)),    IF((O225&lt;='Indices PF'!$D$24),    IF(('Funções Transações'!N225&lt;'Indices PF'!$E$26), 'Indices PF'!$E$24,    IF(('Funções Transações'!N225&lt;'Indices PF'!$F$26), 'Indices PF'!$F$24, 'Indices PF'!$G$24)),     IF((O225&gt;='Indices PF'!$D$25),     IF(('Funções Transações'!N225&lt;'Indices PF'!$E$26), 'Indices PF'!$E$25,     IF(('Funções Transações'!N225&lt;'Indices PF'!$F$26), 'Indices PF'!$F$25, 'Indices PF'!$G$25)))))))))</f>
        <v/>
      </c>
      <c r="T225" s="228" t="str">
        <f aca="false">IF(OR(ISBLANK(N225),ISBLANK(O225)),"",  IF(M225="EI", IF((O225&lt;='Indices PF'!$D$7),   IF(('Funções Transações'!N225&lt;'Indices PF'!$E$10), N225*'Indices PF'!$J$7,   IF(('Funções Transações'!N225&lt;'Indices PF'!$F$10), N225*'Indices PF'!$K$7, N225*'Indices PF'!$L$7)),    IF((O225&lt;='Indices PF'!$D$8),    IF(('Funções Transações'!N225&lt;'Indices PF'!$E$10), N225*'Indices PF'!$J$8,    IF(('Funções Transações'!N225&lt;'Indices PF'!$F$10), N225*'Indices PF'!$K$8, N225*'Indices PF'!$L$8)),     IF((O225&gt;='Indices PF'!$D$9),     IF(('Funções Transações'!N225&lt;'Indices PF'!$E$10), N225*'Indices PF'!$J$9,     IF(('Funções Transações'!N225&lt;'Indices PF'!$F$10), N225*'Indices PF'!$K$9, N225*'Indices PF'!$L$9))))),   IF(M225="EQ", IF((O225&lt;='Indices PF'!$D$15),   IF(('Funções Transações'!N225&lt;'Indices PF'!$E$18), N225*'Indices PF'!$J$15,   IF(('Funções Transações'!N225&lt;'Indices PF'!$F$18), N225*'Indices PF'!$K$15, N225*'Indices PF'!$L$15)),    IF((O225&lt;='Indices PF'!$D$16),    IF(('Funções Transações'!N225&lt;'Indices PF'!$E$18), N225*'Indices PF'!$J$16,    IF(('Funções Transações'!N225&lt;'Indices PF'!$F$18), N225*'Indices PF'!$K$16, N225*'Indices PF'!$L$16)),     IF((O225&gt;='Indices PF'!$D$17),     IF(('Funções Transações'!N225&lt;'Indices PF'!$E$18), N225*'Indices PF'!$J$17,     IF(('Funções Transações'!N225&lt;'Indices PF'!$F$18), N225*'Indices PF'!$K$17, N225*'Indices PF'!$L$17))))),   IF(M225="EO", IF((O225&lt;='Indices PF'!$D$23),   IF(('Funções Transações'!N225&lt;'Indices PF'!$E$26), N225*'Indices PF'!$J$23,   IF(('Funções Transações'!N225&lt;'Indices PF'!$F$26), N225*'Indices PF'!$K$23, N225*'Indices PF'!$L$23)),    IF((O225&lt;='Indices PF'!$D$24),    IF(('Funções Transações'!N225&lt;'Indices PF'!$E$26), N225*'Indices PF'!$J$24,    IF(('Funções Transações'!N225&lt;'Indices PF'!$F$26), N225*'Indices PF'!$K$24, N225*'Indices PF'!$L$24)),     IF((O225&gt;='Indices PF'!$D$25),     IF(('Funções Transações'!N225&lt;'Indices PF'!$E$26), N225*'Indices PF'!$J$25,     IF(('Funções Transações'!N225&lt;'Indices PF'!$F$26), N225*'Indices PF'!$K$25, N225*'Indices PF'!$L$25)))))))))</f>
        <v/>
      </c>
      <c r="U225" s="229" t="str">
        <f aca="false">IF(OR(ISBLANK(P225),ISBLANK(Q225)),"",  IF((Q225&lt;='Indices PF'!$D$47),   IF(('Funções Transações'!P225&lt;'Indices PF'!$E$50), P225*'Indices PF'!$J$47,   IF(('Funções Transações'!P225&lt;'Indices PF'!$F$50), P225*'Indices PF'!$K$47, P225*'Indices PF'!$L$47)),    IF((Q225&lt;='Indices PF'!$D$48),    IF(('Funções Transações'!P225&lt;'Indices PF'!$E$50), P225*'Indices PF'!$J$48,    IF(('Funções Transações'!P225&lt;'Indices PF'!$F$50), P225*'Indices PF'!$K$48, P225*'Indices PF'!$L$48)),     IF((Q225&gt;='Indices PF'!$D$49),     IF(('Funções Transações'!P225&lt;'Indices PF'!$E$50), P225*'Indices PF'!$J$49,     IF(('Funções Transações'!P225&lt;'Indices PF'!$F$50), P225*'Indices PF'!$K$49, P225*'Indices PF'!$L$49))))))</f>
        <v/>
      </c>
      <c r="V225" s="270"/>
      <c r="W225" s="224"/>
      <c r="X225" s="224"/>
      <c r="Y225" s="174"/>
      <c r="Z225" s="174"/>
      <c r="AA225" s="174"/>
      <c r="AB225" s="175"/>
      <c r="AC225" s="126"/>
      <c r="AD225" s="126"/>
      <c r="AE225" s="178"/>
      <c r="AF225" s="126"/>
      <c r="AG225" s="92"/>
    </row>
    <row r="226" customFormat="false" ht="24.3" hidden="false" customHeight="true" outlineLevel="0" collapsed="false">
      <c r="A226" s="87"/>
      <c r="B226" s="111"/>
      <c r="C226" s="178"/>
      <c r="D226" s="173"/>
      <c r="E226" s="174"/>
      <c r="F226" s="174"/>
      <c r="G226" s="174"/>
      <c r="H226" s="174"/>
      <c r="I226" s="174"/>
      <c r="J226" s="174"/>
      <c r="K226" s="224"/>
      <c r="L226" s="221"/>
      <c r="M226" s="128"/>
      <c r="N226" s="129"/>
      <c r="O226" s="129"/>
      <c r="P226" s="129"/>
      <c r="Q226" s="129"/>
      <c r="R226" s="119" t="str">
        <f aca="false">IF(AND(ISTEXT(T226),ISTEXT(U226)),"",SUM(T226:U226)*'Indices PF'!$E$54)</f>
        <v/>
      </c>
      <c r="S226" s="227" t="str">
        <f aca="false">IF(OR(ISBLANK(N226),ISBLANK(O226)),"",  IF(M226="EI", IF((O226&lt;='Indices PF'!$D$7),   IF(('Funções Transações'!N226&lt;'Indices PF'!$E$10), 'Indices PF'!$E$7,   IF(('Funções Transações'!N226&lt;'Indices PF'!$F$10), 'Indices PF'!$F$7, 'Indices PF'!$G$7)),    IF((O226&lt;='Indices PF'!$D$8),    IF(('Funções Transações'!N226&lt;'Indices PF'!$E$10), 'Indices PF'!$E$8,    IF(('Funções Transações'!N226&lt;'Indices PF'!$F$10), 'Indices PF'!$F$8, 'Indices PF'!$G$8)),     IF((O226&gt;='Indices PF'!$D$9),     IF(('Funções Transações'!N226&lt;'Indices PF'!$E$10), 'Indices PF'!$E$9,     IF(('Funções Transações'!N226&lt;'Indices PF'!$F$10), 'Indices PF'!$F$9, 'Indices PF'!$G$9))))),   IF(M226="EQ", IF((O226&lt;='Indices PF'!$D$15),   IF(('Funções Transações'!N226&lt;'Indices PF'!$E$18), 'Indices PF'!$E$15,   IF(('Funções Transações'!N226&lt;'Indices PF'!$F$18), 'Indices PF'!$F$15, 'Indices PF'!$G$15)),    IF((O226&lt;='Indices PF'!$D$16),    IF(('Funções Transações'!N226&lt;'Indices PF'!$E$18), 'Indices PF'!$E$16,    IF(('Funções Transações'!N226&lt;'Indices PF'!$F$18), 'Indices PF'!$F$16, 'Indices PF'!$G$16)),     IF((O226&gt;='Indices PF'!$D$17),     IF(('Funções Transações'!N226&lt;'Indices PF'!$E$18), 'Indices PF'!$E$17,     IF(('Funções Transações'!N226&lt;'Indices PF'!$F$18), 'Indices PF'!$F$17, 'Indices PF'!$G$17))))),   IF(M226="EO", IF((O226&lt;='Indices PF'!$D$23),   IF(('Funções Transações'!N226&lt;'Indices PF'!$E$26), 'Indices PF'!$E$23,   IF(('Funções Transações'!N226&lt;'Indices PF'!$F$26), 'Indices PF'!$F$23, 'Indices PF'!$G$23)),    IF((O226&lt;='Indices PF'!$D$24),    IF(('Funções Transações'!N226&lt;'Indices PF'!$E$26), 'Indices PF'!$E$24,    IF(('Funções Transações'!N226&lt;'Indices PF'!$F$26), 'Indices PF'!$F$24, 'Indices PF'!$G$24)),     IF((O226&gt;='Indices PF'!$D$25),     IF(('Funções Transações'!N226&lt;'Indices PF'!$E$26), 'Indices PF'!$E$25,     IF(('Funções Transações'!N226&lt;'Indices PF'!$F$26), 'Indices PF'!$F$25, 'Indices PF'!$G$25)))))))))</f>
        <v/>
      </c>
      <c r="T226" s="228" t="str">
        <f aca="false">IF(OR(ISBLANK(N226),ISBLANK(O226)),"",  IF(M226="EI", IF((O226&lt;='Indices PF'!$D$7),   IF(('Funções Transações'!N226&lt;'Indices PF'!$E$10), N226*'Indices PF'!$J$7,   IF(('Funções Transações'!N226&lt;'Indices PF'!$F$10), N226*'Indices PF'!$K$7, N226*'Indices PF'!$L$7)),    IF((O226&lt;='Indices PF'!$D$8),    IF(('Funções Transações'!N226&lt;'Indices PF'!$E$10), N226*'Indices PF'!$J$8,    IF(('Funções Transações'!N226&lt;'Indices PF'!$F$10), N226*'Indices PF'!$K$8, N226*'Indices PF'!$L$8)),     IF((O226&gt;='Indices PF'!$D$9),     IF(('Funções Transações'!N226&lt;'Indices PF'!$E$10), N226*'Indices PF'!$J$9,     IF(('Funções Transações'!N226&lt;'Indices PF'!$F$10), N226*'Indices PF'!$K$9, N226*'Indices PF'!$L$9))))),   IF(M226="EQ", IF((O226&lt;='Indices PF'!$D$15),   IF(('Funções Transações'!N226&lt;'Indices PF'!$E$18), N226*'Indices PF'!$J$15,   IF(('Funções Transações'!N226&lt;'Indices PF'!$F$18), N226*'Indices PF'!$K$15, N226*'Indices PF'!$L$15)),    IF((O226&lt;='Indices PF'!$D$16),    IF(('Funções Transações'!N226&lt;'Indices PF'!$E$18), N226*'Indices PF'!$J$16,    IF(('Funções Transações'!N226&lt;'Indices PF'!$F$18), N226*'Indices PF'!$K$16, N226*'Indices PF'!$L$16)),     IF((O226&gt;='Indices PF'!$D$17),     IF(('Funções Transações'!N226&lt;'Indices PF'!$E$18), N226*'Indices PF'!$J$17,     IF(('Funções Transações'!N226&lt;'Indices PF'!$F$18), N226*'Indices PF'!$K$17, N226*'Indices PF'!$L$17))))),   IF(M226="EO", IF((O226&lt;='Indices PF'!$D$23),   IF(('Funções Transações'!N226&lt;'Indices PF'!$E$26), N226*'Indices PF'!$J$23,   IF(('Funções Transações'!N226&lt;'Indices PF'!$F$26), N226*'Indices PF'!$K$23, N226*'Indices PF'!$L$23)),    IF((O226&lt;='Indices PF'!$D$24),    IF(('Funções Transações'!N226&lt;'Indices PF'!$E$26), N226*'Indices PF'!$J$24,    IF(('Funções Transações'!N226&lt;'Indices PF'!$F$26), N226*'Indices PF'!$K$24, N226*'Indices PF'!$L$24)),     IF((O226&gt;='Indices PF'!$D$25),     IF(('Funções Transações'!N226&lt;'Indices PF'!$E$26), N226*'Indices PF'!$J$25,     IF(('Funções Transações'!N226&lt;'Indices PF'!$F$26), N226*'Indices PF'!$K$25, N226*'Indices PF'!$L$25)))))))))</f>
        <v/>
      </c>
      <c r="U226" s="229" t="str">
        <f aca="false">IF(OR(ISBLANK(P226),ISBLANK(Q226)),"",  IF((Q226&lt;='Indices PF'!$D$47),   IF(('Funções Transações'!P226&lt;'Indices PF'!$E$50), P226*'Indices PF'!$J$47,   IF(('Funções Transações'!P226&lt;'Indices PF'!$F$50), P226*'Indices PF'!$K$47, P226*'Indices PF'!$L$47)),    IF((Q226&lt;='Indices PF'!$D$48),    IF(('Funções Transações'!P226&lt;'Indices PF'!$E$50), P226*'Indices PF'!$J$48,    IF(('Funções Transações'!P226&lt;'Indices PF'!$F$50), P226*'Indices PF'!$K$48, P226*'Indices PF'!$L$48)),     IF((Q226&gt;='Indices PF'!$D$49),     IF(('Funções Transações'!P226&lt;'Indices PF'!$E$50), P226*'Indices PF'!$J$49,     IF(('Funções Transações'!P226&lt;'Indices PF'!$F$50), P226*'Indices PF'!$K$49, P226*'Indices PF'!$L$49))))))</f>
        <v/>
      </c>
      <c r="V226" s="270"/>
      <c r="W226" s="224"/>
      <c r="X226" s="224"/>
      <c r="Y226" s="174"/>
      <c r="Z226" s="174"/>
      <c r="AA226" s="174"/>
      <c r="AB226" s="175"/>
      <c r="AC226" s="126"/>
      <c r="AD226" s="126"/>
      <c r="AE226" s="178"/>
      <c r="AF226" s="126"/>
      <c r="AG226" s="92"/>
    </row>
    <row r="227" customFormat="false" ht="24.3" hidden="false" customHeight="true" outlineLevel="0" collapsed="false">
      <c r="A227" s="87"/>
      <c r="B227" s="111"/>
      <c r="C227" s="178"/>
      <c r="D227" s="173"/>
      <c r="E227" s="174"/>
      <c r="F227" s="174"/>
      <c r="G227" s="174"/>
      <c r="H227" s="174"/>
      <c r="I227" s="174"/>
      <c r="J227" s="174"/>
      <c r="K227" s="224"/>
      <c r="L227" s="221"/>
      <c r="M227" s="88"/>
      <c r="N227" s="129"/>
      <c r="O227" s="129"/>
      <c r="P227" s="129"/>
      <c r="Q227" s="129"/>
      <c r="R227" s="119" t="str">
        <f aca="false">IF(AND(ISTEXT(T227),ISTEXT(U227)),"",SUM(T227:U227)*'Indices PF'!$E$54)</f>
        <v/>
      </c>
      <c r="S227" s="227" t="str">
        <f aca="false">IF(OR(ISBLANK(N227),ISBLANK(O227)),"",  IF(M227="EI", IF((O227&lt;='Indices PF'!$D$7),   IF(('Funções Transações'!N227&lt;'Indices PF'!$E$10), 'Indices PF'!$E$7,   IF(('Funções Transações'!N227&lt;'Indices PF'!$F$10), 'Indices PF'!$F$7, 'Indices PF'!$G$7)),    IF((O227&lt;='Indices PF'!$D$8),    IF(('Funções Transações'!N227&lt;'Indices PF'!$E$10), 'Indices PF'!$E$8,    IF(('Funções Transações'!N227&lt;'Indices PF'!$F$10), 'Indices PF'!$F$8, 'Indices PF'!$G$8)),     IF((O227&gt;='Indices PF'!$D$9),     IF(('Funções Transações'!N227&lt;'Indices PF'!$E$10), 'Indices PF'!$E$9,     IF(('Funções Transações'!N227&lt;'Indices PF'!$F$10), 'Indices PF'!$F$9, 'Indices PF'!$G$9))))),   IF(M227="EQ", IF((O227&lt;='Indices PF'!$D$15),   IF(('Funções Transações'!N227&lt;'Indices PF'!$E$18), 'Indices PF'!$E$15,   IF(('Funções Transações'!N227&lt;'Indices PF'!$F$18), 'Indices PF'!$F$15, 'Indices PF'!$G$15)),    IF((O227&lt;='Indices PF'!$D$16),    IF(('Funções Transações'!N227&lt;'Indices PF'!$E$18), 'Indices PF'!$E$16,    IF(('Funções Transações'!N227&lt;'Indices PF'!$F$18), 'Indices PF'!$F$16, 'Indices PF'!$G$16)),     IF((O227&gt;='Indices PF'!$D$17),     IF(('Funções Transações'!N227&lt;'Indices PF'!$E$18), 'Indices PF'!$E$17,     IF(('Funções Transações'!N227&lt;'Indices PF'!$F$18), 'Indices PF'!$F$17, 'Indices PF'!$G$17))))),   IF(M227="EO", IF((O227&lt;='Indices PF'!$D$23),   IF(('Funções Transações'!N227&lt;'Indices PF'!$E$26), 'Indices PF'!$E$23,   IF(('Funções Transações'!N227&lt;'Indices PF'!$F$26), 'Indices PF'!$F$23, 'Indices PF'!$G$23)),    IF((O227&lt;='Indices PF'!$D$24),    IF(('Funções Transações'!N227&lt;'Indices PF'!$E$26), 'Indices PF'!$E$24,    IF(('Funções Transações'!N227&lt;'Indices PF'!$F$26), 'Indices PF'!$F$24, 'Indices PF'!$G$24)),     IF((O227&gt;='Indices PF'!$D$25),     IF(('Funções Transações'!N227&lt;'Indices PF'!$E$26), 'Indices PF'!$E$25,     IF(('Funções Transações'!N227&lt;'Indices PF'!$F$26), 'Indices PF'!$F$25, 'Indices PF'!$G$25)))))))))</f>
        <v/>
      </c>
      <c r="T227" s="228" t="str">
        <f aca="false">IF(OR(ISBLANK(N227),ISBLANK(O227)),"",  IF(M227="EI", IF((O227&lt;='Indices PF'!$D$7),   IF(('Funções Transações'!N227&lt;'Indices PF'!$E$10), N227*'Indices PF'!$J$7,   IF(('Funções Transações'!N227&lt;'Indices PF'!$F$10), N227*'Indices PF'!$K$7, N227*'Indices PF'!$L$7)),    IF((O227&lt;='Indices PF'!$D$8),    IF(('Funções Transações'!N227&lt;'Indices PF'!$E$10), N227*'Indices PF'!$J$8,    IF(('Funções Transações'!N227&lt;'Indices PF'!$F$10), N227*'Indices PF'!$K$8, N227*'Indices PF'!$L$8)),     IF((O227&gt;='Indices PF'!$D$9),     IF(('Funções Transações'!N227&lt;'Indices PF'!$E$10), N227*'Indices PF'!$J$9,     IF(('Funções Transações'!N227&lt;'Indices PF'!$F$10), N227*'Indices PF'!$K$9, N227*'Indices PF'!$L$9))))),   IF(M227="EQ", IF((O227&lt;='Indices PF'!$D$15),   IF(('Funções Transações'!N227&lt;'Indices PF'!$E$18), N227*'Indices PF'!$J$15,   IF(('Funções Transações'!N227&lt;'Indices PF'!$F$18), N227*'Indices PF'!$K$15, N227*'Indices PF'!$L$15)),    IF((O227&lt;='Indices PF'!$D$16),    IF(('Funções Transações'!N227&lt;'Indices PF'!$E$18), N227*'Indices PF'!$J$16,    IF(('Funções Transações'!N227&lt;'Indices PF'!$F$18), N227*'Indices PF'!$K$16, N227*'Indices PF'!$L$16)),     IF((O227&gt;='Indices PF'!$D$17),     IF(('Funções Transações'!N227&lt;'Indices PF'!$E$18), N227*'Indices PF'!$J$17,     IF(('Funções Transações'!N227&lt;'Indices PF'!$F$18), N227*'Indices PF'!$K$17, N227*'Indices PF'!$L$17))))),   IF(M227="EO", IF((O227&lt;='Indices PF'!$D$23),   IF(('Funções Transações'!N227&lt;'Indices PF'!$E$26), N227*'Indices PF'!$J$23,   IF(('Funções Transações'!N227&lt;'Indices PF'!$F$26), N227*'Indices PF'!$K$23, N227*'Indices PF'!$L$23)),    IF((O227&lt;='Indices PF'!$D$24),    IF(('Funções Transações'!N227&lt;'Indices PF'!$E$26), N227*'Indices PF'!$J$24,    IF(('Funções Transações'!N227&lt;'Indices PF'!$F$26), N227*'Indices PF'!$K$24, N227*'Indices PF'!$L$24)),     IF((O227&gt;='Indices PF'!$D$25),     IF(('Funções Transações'!N227&lt;'Indices PF'!$E$26), N227*'Indices PF'!$J$25,     IF(('Funções Transações'!N227&lt;'Indices PF'!$F$26), N227*'Indices PF'!$K$25, N227*'Indices PF'!$L$25)))))))))</f>
        <v/>
      </c>
      <c r="U227" s="229" t="str">
        <f aca="false">IF(OR(ISBLANK(P227),ISBLANK(Q227)),"",  IF((Q227&lt;='Indices PF'!$D$47),   IF(('Funções Transações'!P227&lt;'Indices PF'!$E$50), P227*'Indices PF'!$J$47,   IF(('Funções Transações'!P227&lt;'Indices PF'!$F$50), P227*'Indices PF'!$K$47, P227*'Indices PF'!$L$47)),    IF((Q227&lt;='Indices PF'!$D$48),    IF(('Funções Transações'!P227&lt;'Indices PF'!$E$50), P227*'Indices PF'!$J$48,    IF(('Funções Transações'!P227&lt;'Indices PF'!$F$50), P227*'Indices PF'!$K$48, P227*'Indices PF'!$L$48)),     IF((Q227&gt;='Indices PF'!$D$49),     IF(('Funções Transações'!P227&lt;'Indices PF'!$E$50), P227*'Indices PF'!$J$49,     IF(('Funções Transações'!P227&lt;'Indices PF'!$F$50), P227*'Indices PF'!$K$49, P227*'Indices PF'!$L$49))))))</f>
        <v/>
      </c>
      <c r="V227" s="270"/>
      <c r="W227" s="224"/>
      <c r="X227" s="224"/>
      <c r="Y227" s="174"/>
      <c r="Z227" s="174"/>
      <c r="AA227" s="174"/>
      <c r="AB227" s="175"/>
      <c r="AC227" s="126"/>
      <c r="AD227" s="126"/>
      <c r="AE227" s="178"/>
      <c r="AF227" s="126"/>
      <c r="AG227" s="92"/>
    </row>
    <row r="228" customFormat="false" ht="24.3" hidden="false" customHeight="true" outlineLevel="0" collapsed="false">
      <c r="A228" s="87"/>
      <c r="B228" s="111"/>
      <c r="C228" s="178"/>
      <c r="D228" s="173"/>
      <c r="E228" s="174"/>
      <c r="F228" s="174"/>
      <c r="G228" s="174"/>
      <c r="H228" s="174"/>
      <c r="I228" s="174"/>
      <c r="J228" s="174"/>
      <c r="K228" s="224"/>
      <c r="L228" s="221"/>
      <c r="M228" s="88"/>
      <c r="N228" s="129"/>
      <c r="O228" s="129"/>
      <c r="P228" s="129"/>
      <c r="Q228" s="129"/>
      <c r="R228" s="119" t="str">
        <f aca="false">IF(AND(ISTEXT(T228),ISTEXT(U228)),"",SUM(T228:U228)*'Indices PF'!$E$54)</f>
        <v/>
      </c>
      <c r="S228" s="227" t="str">
        <f aca="false">IF(OR(ISBLANK(N228),ISBLANK(O228)),"",  IF(M228="EI", IF((O228&lt;='Indices PF'!$D$7),   IF(('Funções Transações'!N228&lt;'Indices PF'!$E$10), 'Indices PF'!$E$7,   IF(('Funções Transações'!N228&lt;'Indices PF'!$F$10), 'Indices PF'!$F$7, 'Indices PF'!$G$7)),    IF((O228&lt;='Indices PF'!$D$8),    IF(('Funções Transações'!N228&lt;'Indices PF'!$E$10), 'Indices PF'!$E$8,    IF(('Funções Transações'!N228&lt;'Indices PF'!$F$10), 'Indices PF'!$F$8, 'Indices PF'!$G$8)),     IF((O228&gt;='Indices PF'!$D$9),     IF(('Funções Transações'!N228&lt;'Indices PF'!$E$10), 'Indices PF'!$E$9,     IF(('Funções Transações'!N228&lt;'Indices PF'!$F$10), 'Indices PF'!$F$9, 'Indices PF'!$G$9))))),   IF(M228="EQ", IF((O228&lt;='Indices PF'!$D$15),   IF(('Funções Transações'!N228&lt;'Indices PF'!$E$18), 'Indices PF'!$E$15,   IF(('Funções Transações'!N228&lt;'Indices PF'!$F$18), 'Indices PF'!$F$15, 'Indices PF'!$G$15)),    IF((O228&lt;='Indices PF'!$D$16),    IF(('Funções Transações'!N228&lt;'Indices PF'!$E$18), 'Indices PF'!$E$16,    IF(('Funções Transações'!N228&lt;'Indices PF'!$F$18), 'Indices PF'!$F$16, 'Indices PF'!$G$16)),     IF((O228&gt;='Indices PF'!$D$17),     IF(('Funções Transações'!N228&lt;'Indices PF'!$E$18), 'Indices PF'!$E$17,     IF(('Funções Transações'!N228&lt;'Indices PF'!$F$18), 'Indices PF'!$F$17, 'Indices PF'!$G$17))))),   IF(M228="EO", IF((O228&lt;='Indices PF'!$D$23),   IF(('Funções Transações'!N228&lt;'Indices PF'!$E$26), 'Indices PF'!$E$23,   IF(('Funções Transações'!N228&lt;'Indices PF'!$F$26), 'Indices PF'!$F$23, 'Indices PF'!$G$23)),    IF((O228&lt;='Indices PF'!$D$24),    IF(('Funções Transações'!N228&lt;'Indices PF'!$E$26), 'Indices PF'!$E$24,    IF(('Funções Transações'!N228&lt;'Indices PF'!$F$26), 'Indices PF'!$F$24, 'Indices PF'!$G$24)),     IF((O228&gt;='Indices PF'!$D$25),     IF(('Funções Transações'!N228&lt;'Indices PF'!$E$26), 'Indices PF'!$E$25,     IF(('Funções Transações'!N228&lt;'Indices PF'!$F$26), 'Indices PF'!$F$25, 'Indices PF'!$G$25)))))))))</f>
        <v/>
      </c>
      <c r="T228" s="228" t="str">
        <f aca="false">IF(OR(ISBLANK(N228),ISBLANK(O228)),"",  IF(M228="EI", IF((O228&lt;='Indices PF'!$D$7),   IF(('Funções Transações'!N228&lt;'Indices PF'!$E$10), N228*'Indices PF'!$J$7,   IF(('Funções Transações'!N228&lt;'Indices PF'!$F$10), N228*'Indices PF'!$K$7, N228*'Indices PF'!$L$7)),    IF((O228&lt;='Indices PF'!$D$8),    IF(('Funções Transações'!N228&lt;'Indices PF'!$E$10), N228*'Indices PF'!$J$8,    IF(('Funções Transações'!N228&lt;'Indices PF'!$F$10), N228*'Indices PF'!$K$8, N228*'Indices PF'!$L$8)),     IF((O228&gt;='Indices PF'!$D$9),     IF(('Funções Transações'!N228&lt;'Indices PF'!$E$10), N228*'Indices PF'!$J$9,     IF(('Funções Transações'!N228&lt;'Indices PF'!$F$10), N228*'Indices PF'!$K$9, N228*'Indices PF'!$L$9))))),   IF(M228="EQ", IF((O228&lt;='Indices PF'!$D$15),   IF(('Funções Transações'!N228&lt;'Indices PF'!$E$18), N228*'Indices PF'!$J$15,   IF(('Funções Transações'!N228&lt;'Indices PF'!$F$18), N228*'Indices PF'!$K$15, N228*'Indices PF'!$L$15)),    IF((O228&lt;='Indices PF'!$D$16),    IF(('Funções Transações'!N228&lt;'Indices PF'!$E$18), N228*'Indices PF'!$J$16,    IF(('Funções Transações'!N228&lt;'Indices PF'!$F$18), N228*'Indices PF'!$K$16, N228*'Indices PF'!$L$16)),     IF((O228&gt;='Indices PF'!$D$17),     IF(('Funções Transações'!N228&lt;'Indices PF'!$E$18), N228*'Indices PF'!$J$17,     IF(('Funções Transações'!N228&lt;'Indices PF'!$F$18), N228*'Indices PF'!$K$17, N228*'Indices PF'!$L$17))))),   IF(M228="EO", IF((O228&lt;='Indices PF'!$D$23),   IF(('Funções Transações'!N228&lt;'Indices PF'!$E$26), N228*'Indices PF'!$J$23,   IF(('Funções Transações'!N228&lt;'Indices PF'!$F$26), N228*'Indices PF'!$K$23, N228*'Indices PF'!$L$23)),    IF((O228&lt;='Indices PF'!$D$24),    IF(('Funções Transações'!N228&lt;'Indices PF'!$E$26), N228*'Indices PF'!$J$24,    IF(('Funções Transações'!N228&lt;'Indices PF'!$F$26), N228*'Indices PF'!$K$24, N228*'Indices PF'!$L$24)),     IF((O228&gt;='Indices PF'!$D$25),     IF(('Funções Transações'!N228&lt;'Indices PF'!$E$26), N228*'Indices PF'!$J$25,     IF(('Funções Transações'!N228&lt;'Indices PF'!$F$26), N228*'Indices PF'!$K$25, N228*'Indices PF'!$L$25)))))))))</f>
        <v/>
      </c>
      <c r="U228" s="229" t="str">
        <f aca="false">IF(OR(ISBLANK(P228),ISBLANK(Q228)),"",  IF((Q228&lt;='Indices PF'!$D$47),   IF(('Funções Transações'!P228&lt;'Indices PF'!$E$50), P228*'Indices PF'!$J$47,   IF(('Funções Transações'!P228&lt;'Indices PF'!$F$50), P228*'Indices PF'!$K$47, P228*'Indices PF'!$L$47)),    IF((Q228&lt;='Indices PF'!$D$48),    IF(('Funções Transações'!P228&lt;'Indices PF'!$E$50), P228*'Indices PF'!$J$48,    IF(('Funções Transações'!P228&lt;'Indices PF'!$F$50), P228*'Indices PF'!$K$48, P228*'Indices PF'!$L$48)),     IF((Q228&gt;='Indices PF'!$D$49),     IF(('Funções Transações'!P228&lt;'Indices PF'!$E$50), P228*'Indices PF'!$J$49,     IF(('Funções Transações'!P228&lt;'Indices PF'!$F$50), P228*'Indices PF'!$K$49, P228*'Indices PF'!$L$49))))))</f>
        <v/>
      </c>
      <c r="V228" s="270"/>
      <c r="W228" s="224"/>
      <c r="X228" s="224"/>
      <c r="Y228" s="174"/>
      <c r="Z228" s="174"/>
      <c r="AA228" s="174"/>
      <c r="AB228" s="175"/>
      <c r="AC228" s="126"/>
      <c r="AD228" s="126"/>
      <c r="AE228" s="178"/>
      <c r="AF228" s="126"/>
      <c r="AG228" s="92"/>
    </row>
    <row r="229" customFormat="false" ht="24.3" hidden="false" customHeight="true" outlineLevel="0" collapsed="false">
      <c r="A229" s="87"/>
      <c r="B229" s="111"/>
      <c r="C229" s="178"/>
      <c r="D229" s="173"/>
      <c r="E229" s="174"/>
      <c r="F229" s="174"/>
      <c r="G229" s="174"/>
      <c r="H229" s="174"/>
      <c r="I229" s="174"/>
      <c r="J229" s="174"/>
      <c r="K229" s="224"/>
      <c r="L229" s="221"/>
      <c r="M229" s="88"/>
      <c r="N229" s="129"/>
      <c r="O229" s="129"/>
      <c r="P229" s="129"/>
      <c r="Q229" s="129"/>
      <c r="R229" s="119" t="str">
        <f aca="false">IF(AND(ISTEXT(T229),ISTEXT(U229)),"",SUM(T229:U229)*'Indices PF'!$E$54)</f>
        <v/>
      </c>
      <c r="S229" s="227" t="str">
        <f aca="false">IF(OR(ISBLANK(N229),ISBLANK(O229)),"",  IF(M229="EI", IF((O229&lt;='Indices PF'!$D$7),   IF(('Funções Transações'!N229&lt;'Indices PF'!$E$10), 'Indices PF'!$E$7,   IF(('Funções Transações'!N229&lt;'Indices PF'!$F$10), 'Indices PF'!$F$7, 'Indices PF'!$G$7)),    IF((O229&lt;='Indices PF'!$D$8),    IF(('Funções Transações'!N229&lt;'Indices PF'!$E$10), 'Indices PF'!$E$8,    IF(('Funções Transações'!N229&lt;'Indices PF'!$F$10), 'Indices PF'!$F$8, 'Indices PF'!$G$8)),     IF((O229&gt;='Indices PF'!$D$9),     IF(('Funções Transações'!N229&lt;'Indices PF'!$E$10), 'Indices PF'!$E$9,     IF(('Funções Transações'!N229&lt;'Indices PF'!$F$10), 'Indices PF'!$F$9, 'Indices PF'!$G$9))))),   IF(M229="EQ", IF((O229&lt;='Indices PF'!$D$15),   IF(('Funções Transações'!N229&lt;'Indices PF'!$E$18), 'Indices PF'!$E$15,   IF(('Funções Transações'!N229&lt;'Indices PF'!$F$18), 'Indices PF'!$F$15, 'Indices PF'!$G$15)),    IF((O229&lt;='Indices PF'!$D$16),    IF(('Funções Transações'!N229&lt;'Indices PF'!$E$18), 'Indices PF'!$E$16,    IF(('Funções Transações'!N229&lt;'Indices PF'!$F$18), 'Indices PF'!$F$16, 'Indices PF'!$G$16)),     IF((O229&gt;='Indices PF'!$D$17),     IF(('Funções Transações'!N229&lt;'Indices PF'!$E$18), 'Indices PF'!$E$17,     IF(('Funções Transações'!N229&lt;'Indices PF'!$F$18), 'Indices PF'!$F$17, 'Indices PF'!$G$17))))),   IF(M229="EO", IF((O229&lt;='Indices PF'!$D$23),   IF(('Funções Transações'!N229&lt;'Indices PF'!$E$26), 'Indices PF'!$E$23,   IF(('Funções Transações'!N229&lt;'Indices PF'!$F$26), 'Indices PF'!$F$23, 'Indices PF'!$G$23)),    IF((O229&lt;='Indices PF'!$D$24),    IF(('Funções Transações'!N229&lt;'Indices PF'!$E$26), 'Indices PF'!$E$24,    IF(('Funções Transações'!N229&lt;'Indices PF'!$F$26), 'Indices PF'!$F$24, 'Indices PF'!$G$24)),     IF((O229&gt;='Indices PF'!$D$25),     IF(('Funções Transações'!N229&lt;'Indices PF'!$E$26), 'Indices PF'!$E$25,     IF(('Funções Transações'!N229&lt;'Indices PF'!$F$26), 'Indices PF'!$F$25, 'Indices PF'!$G$25)))))))))</f>
        <v/>
      </c>
      <c r="T229" s="228" t="str">
        <f aca="false">IF(OR(ISBLANK(N229),ISBLANK(O229)),"",  IF(M229="EI", IF((O229&lt;='Indices PF'!$D$7),   IF(('Funções Transações'!N229&lt;'Indices PF'!$E$10), N229*'Indices PF'!$J$7,   IF(('Funções Transações'!N229&lt;'Indices PF'!$F$10), N229*'Indices PF'!$K$7, N229*'Indices PF'!$L$7)),    IF((O229&lt;='Indices PF'!$D$8),    IF(('Funções Transações'!N229&lt;'Indices PF'!$E$10), N229*'Indices PF'!$J$8,    IF(('Funções Transações'!N229&lt;'Indices PF'!$F$10), N229*'Indices PF'!$K$8, N229*'Indices PF'!$L$8)),     IF((O229&gt;='Indices PF'!$D$9),     IF(('Funções Transações'!N229&lt;'Indices PF'!$E$10), N229*'Indices PF'!$J$9,     IF(('Funções Transações'!N229&lt;'Indices PF'!$F$10), N229*'Indices PF'!$K$9, N229*'Indices PF'!$L$9))))),   IF(M229="EQ", IF((O229&lt;='Indices PF'!$D$15),   IF(('Funções Transações'!N229&lt;'Indices PF'!$E$18), N229*'Indices PF'!$J$15,   IF(('Funções Transações'!N229&lt;'Indices PF'!$F$18), N229*'Indices PF'!$K$15, N229*'Indices PF'!$L$15)),    IF((O229&lt;='Indices PF'!$D$16),    IF(('Funções Transações'!N229&lt;'Indices PF'!$E$18), N229*'Indices PF'!$J$16,    IF(('Funções Transações'!N229&lt;'Indices PF'!$F$18), N229*'Indices PF'!$K$16, N229*'Indices PF'!$L$16)),     IF((O229&gt;='Indices PF'!$D$17),     IF(('Funções Transações'!N229&lt;'Indices PF'!$E$18), N229*'Indices PF'!$J$17,     IF(('Funções Transações'!N229&lt;'Indices PF'!$F$18), N229*'Indices PF'!$K$17, N229*'Indices PF'!$L$17))))),   IF(M229="EO", IF((O229&lt;='Indices PF'!$D$23),   IF(('Funções Transações'!N229&lt;'Indices PF'!$E$26), N229*'Indices PF'!$J$23,   IF(('Funções Transações'!N229&lt;'Indices PF'!$F$26), N229*'Indices PF'!$K$23, N229*'Indices PF'!$L$23)),    IF((O229&lt;='Indices PF'!$D$24),    IF(('Funções Transações'!N229&lt;'Indices PF'!$E$26), N229*'Indices PF'!$J$24,    IF(('Funções Transações'!N229&lt;'Indices PF'!$F$26), N229*'Indices PF'!$K$24, N229*'Indices PF'!$L$24)),     IF((O229&gt;='Indices PF'!$D$25),     IF(('Funções Transações'!N229&lt;'Indices PF'!$E$26), N229*'Indices PF'!$J$25,     IF(('Funções Transações'!N229&lt;'Indices PF'!$F$26), N229*'Indices PF'!$K$25, N229*'Indices PF'!$L$25)))))))))</f>
        <v/>
      </c>
      <c r="U229" s="229" t="str">
        <f aca="false">IF(OR(ISBLANK(P229),ISBLANK(Q229)),"",  IF((Q229&lt;='Indices PF'!$D$47),   IF(('Funções Transações'!P229&lt;'Indices PF'!$E$50), P229*'Indices PF'!$J$47,   IF(('Funções Transações'!P229&lt;'Indices PF'!$F$50), P229*'Indices PF'!$K$47, P229*'Indices PF'!$L$47)),    IF((Q229&lt;='Indices PF'!$D$48),    IF(('Funções Transações'!P229&lt;'Indices PF'!$E$50), P229*'Indices PF'!$J$48,    IF(('Funções Transações'!P229&lt;'Indices PF'!$F$50), P229*'Indices PF'!$K$48, P229*'Indices PF'!$L$48)),     IF((Q229&gt;='Indices PF'!$D$49),     IF(('Funções Transações'!P229&lt;'Indices PF'!$E$50), P229*'Indices PF'!$J$49,     IF(('Funções Transações'!P229&lt;'Indices PF'!$F$50), P229*'Indices PF'!$K$49, P229*'Indices PF'!$L$49))))))</f>
        <v/>
      </c>
      <c r="V229" s="270"/>
      <c r="W229" s="224"/>
      <c r="X229" s="224"/>
      <c r="Y229" s="174"/>
      <c r="Z229" s="174"/>
      <c r="AA229" s="174"/>
      <c r="AB229" s="175"/>
      <c r="AC229" s="126"/>
      <c r="AD229" s="126"/>
      <c r="AE229" s="178"/>
      <c r="AF229" s="126"/>
      <c r="AG229" s="92"/>
    </row>
    <row r="230" customFormat="false" ht="24.3" hidden="false" customHeight="true" outlineLevel="0" collapsed="false">
      <c r="A230" s="87"/>
      <c r="B230" s="111"/>
      <c r="C230" s="178"/>
      <c r="D230" s="173"/>
      <c r="E230" s="174"/>
      <c r="F230" s="174"/>
      <c r="G230" s="174"/>
      <c r="H230" s="174"/>
      <c r="I230" s="174"/>
      <c r="J230" s="174"/>
      <c r="K230" s="224"/>
      <c r="L230" s="221"/>
      <c r="M230" s="88"/>
      <c r="N230" s="129"/>
      <c r="O230" s="129"/>
      <c r="P230" s="129"/>
      <c r="Q230" s="129"/>
      <c r="R230" s="119" t="str">
        <f aca="false">IF(AND(ISTEXT(T230),ISTEXT(U230)),"",SUM(T230:U230)*'Indices PF'!$E$54)</f>
        <v/>
      </c>
      <c r="S230" s="227" t="str">
        <f aca="false">IF(OR(ISBLANK(N230),ISBLANK(O230)),"",  IF(M230="EI", IF((O230&lt;='Indices PF'!$D$7),   IF(('Funções Transações'!N230&lt;'Indices PF'!$E$10), 'Indices PF'!$E$7,   IF(('Funções Transações'!N230&lt;'Indices PF'!$F$10), 'Indices PF'!$F$7, 'Indices PF'!$G$7)),    IF((O230&lt;='Indices PF'!$D$8),    IF(('Funções Transações'!N230&lt;'Indices PF'!$E$10), 'Indices PF'!$E$8,    IF(('Funções Transações'!N230&lt;'Indices PF'!$F$10), 'Indices PF'!$F$8, 'Indices PF'!$G$8)),     IF((O230&gt;='Indices PF'!$D$9),     IF(('Funções Transações'!N230&lt;'Indices PF'!$E$10), 'Indices PF'!$E$9,     IF(('Funções Transações'!N230&lt;'Indices PF'!$F$10), 'Indices PF'!$F$9, 'Indices PF'!$G$9))))),   IF(M230="EQ", IF((O230&lt;='Indices PF'!$D$15),   IF(('Funções Transações'!N230&lt;'Indices PF'!$E$18), 'Indices PF'!$E$15,   IF(('Funções Transações'!N230&lt;'Indices PF'!$F$18), 'Indices PF'!$F$15, 'Indices PF'!$G$15)),    IF((O230&lt;='Indices PF'!$D$16),    IF(('Funções Transações'!N230&lt;'Indices PF'!$E$18), 'Indices PF'!$E$16,    IF(('Funções Transações'!N230&lt;'Indices PF'!$F$18), 'Indices PF'!$F$16, 'Indices PF'!$G$16)),     IF((O230&gt;='Indices PF'!$D$17),     IF(('Funções Transações'!N230&lt;'Indices PF'!$E$18), 'Indices PF'!$E$17,     IF(('Funções Transações'!N230&lt;'Indices PF'!$F$18), 'Indices PF'!$F$17, 'Indices PF'!$G$17))))),   IF(M230="EO", IF((O230&lt;='Indices PF'!$D$23),   IF(('Funções Transações'!N230&lt;'Indices PF'!$E$26), 'Indices PF'!$E$23,   IF(('Funções Transações'!N230&lt;'Indices PF'!$F$26), 'Indices PF'!$F$23, 'Indices PF'!$G$23)),    IF((O230&lt;='Indices PF'!$D$24),    IF(('Funções Transações'!N230&lt;'Indices PF'!$E$26), 'Indices PF'!$E$24,    IF(('Funções Transações'!N230&lt;'Indices PF'!$F$26), 'Indices PF'!$F$24, 'Indices PF'!$G$24)),     IF((O230&gt;='Indices PF'!$D$25),     IF(('Funções Transações'!N230&lt;'Indices PF'!$E$26), 'Indices PF'!$E$25,     IF(('Funções Transações'!N230&lt;'Indices PF'!$F$26), 'Indices PF'!$F$25, 'Indices PF'!$G$25)))))))))</f>
        <v/>
      </c>
      <c r="T230" s="228" t="str">
        <f aca="false">IF(OR(ISBLANK(N230),ISBLANK(O230)),"",  IF(M230="EI", IF((O230&lt;='Indices PF'!$D$7),   IF(('Funções Transações'!N230&lt;'Indices PF'!$E$10), N230*'Indices PF'!$J$7,   IF(('Funções Transações'!N230&lt;'Indices PF'!$F$10), N230*'Indices PF'!$K$7, N230*'Indices PF'!$L$7)),    IF((O230&lt;='Indices PF'!$D$8),    IF(('Funções Transações'!N230&lt;'Indices PF'!$E$10), N230*'Indices PF'!$J$8,    IF(('Funções Transações'!N230&lt;'Indices PF'!$F$10), N230*'Indices PF'!$K$8, N230*'Indices PF'!$L$8)),     IF((O230&gt;='Indices PF'!$D$9),     IF(('Funções Transações'!N230&lt;'Indices PF'!$E$10), N230*'Indices PF'!$J$9,     IF(('Funções Transações'!N230&lt;'Indices PF'!$F$10), N230*'Indices PF'!$K$9, N230*'Indices PF'!$L$9))))),   IF(M230="EQ", IF((O230&lt;='Indices PF'!$D$15),   IF(('Funções Transações'!N230&lt;'Indices PF'!$E$18), N230*'Indices PF'!$J$15,   IF(('Funções Transações'!N230&lt;'Indices PF'!$F$18), N230*'Indices PF'!$K$15, N230*'Indices PF'!$L$15)),    IF((O230&lt;='Indices PF'!$D$16),    IF(('Funções Transações'!N230&lt;'Indices PF'!$E$18), N230*'Indices PF'!$J$16,    IF(('Funções Transações'!N230&lt;'Indices PF'!$F$18), N230*'Indices PF'!$K$16, N230*'Indices PF'!$L$16)),     IF((O230&gt;='Indices PF'!$D$17),     IF(('Funções Transações'!N230&lt;'Indices PF'!$E$18), N230*'Indices PF'!$J$17,     IF(('Funções Transações'!N230&lt;'Indices PF'!$F$18), N230*'Indices PF'!$K$17, N230*'Indices PF'!$L$17))))),   IF(M230="EO", IF((O230&lt;='Indices PF'!$D$23),   IF(('Funções Transações'!N230&lt;'Indices PF'!$E$26), N230*'Indices PF'!$J$23,   IF(('Funções Transações'!N230&lt;'Indices PF'!$F$26), N230*'Indices PF'!$K$23, N230*'Indices PF'!$L$23)),    IF((O230&lt;='Indices PF'!$D$24),    IF(('Funções Transações'!N230&lt;'Indices PF'!$E$26), N230*'Indices PF'!$J$24,    IF(('Funções Transações'!N230&lt;'Indices PF'!$F$26), N230*'Indices PF'!$K$24, N230*'Indices PF'!$L$24)),     IF((O230&gt;='Indices PF'!$D$25),     IF(('Funções Transações'!N230&lt;'Indices PF'!$E$26), N230*'Indices PF'!$J$25,     IF(('Funções Transações'!N230&lt;'Indices PF'!$F$26), N230*'Indices PF'!$K$25, N230*'Indices PF'!$L$25)))))))))</f>
        <v/>
      </c>
      <c r="U230" s="229" t="str">
        <f aca="false">IF(OR(ISBLANK(P230),ISBLANK(Q230)),"",  IF((Q230&lt;='Indices PF'!$D$47),   IF(('Funções Transações'!P230&lt;'Indices PF'!$E$50), P230*'Indices PF'!$J$47,   IF(('Funções Transações'!P230&lt;'Indices PF'!$F$50), P230*'Indices PF'!$K$47, P230*'Indices PF'!$L$47)),    IF((Q230&lt;='Indices PF'!$D$48),    IF(('Funções Transações'!P230&lt;'Indices PF'!$E$50), P230*'Indices PF'!$J$48,    IF(('Funções Transações'!P230&lt;'Indices PF'!$F$50), P230*'Indices PF'!$K$48, P230*'Indices PF'!$L$48)),     IF((Q230&gt;='Indices PF'!$D$49),     IF(('Funções Transações'!P230&lt;'Indices PF'!$E$50), P230*'Indices PF'!$J$49,     IF(('Funções Transações'!P230&lt;'Indices PF'!$F$50), P230*'Indices PF'!$K$49, P230*'Indices PF'!$L$49))))))</f>
        <v/>
      </c>
      <c r="V230" s="270"/>
      <c r="W230" s="224"/>
      <c r="X230" s="224"/>
      <c r="Y230" s="174"/>
      <c r="Z230" s="174"/>
      <c r="AA230" s="174"/>
      <c r="AB230" s="175"/>
      <c r="AC230" s="126"/>
      <c r="AD230" s="126"/>
      <c r="AE230" s="178"/>
      <c r="AF230" s="126"/>
      <c r="AG230" s="92"/>
    </row>
    <row r="231" customFormat="false" ht="24.3" hidden="false" customHeight="true" outlineLevel="0" collapsed="false">
      <c r="A231" s="87"/>
      <c r="B231" s="111"/>
      <c r="C231" s="178"/>
      <c r="D231" s="173"/>
      <c r="E231" s="174"/>
      <c r="F231" s="174"/>
      <c r="G231" s="174"/>
      <c r="H231" s="174"/>
      <c r="I231" s="174"/>
      <c r="J231" s="174"/>
      <c r="K231" s="224"/>
      <c r="L231" s="221"/>
      <c r="M231" s="88"/>
      <c r="N231" s="129"/>
      <c r="O231" s="129"/>
      <c r="P231" s="129"/>
      <c r="Q231" s="129"/>
      <c r="R231" s="119" t="str">
        <f aca="false">IF(AND(ISTEXT(T231),ISTEXT(U231)),"",SUM(T231:U231)*'Indices PF'!$E$54)</f>
        <v/>
      </c>
      <c r="S231" s="227" t="str">
        <f aca="false">IF(OR(ISBLANK(N231),ISBLANK(O231)),"",  IF(M231="EI", IF((O231&lt;='Indices PF'!$D$7),   IF(('Funções Transações'!N231&lt;'Indices PF'!$E$10), 'Indices PF'!$E$7,   IF(('Funções Transações'!N231&lt;'Indices PF'!$F$10), 'Indices PF'!$F$7, 'Indices PF'!$G$7)),    IF((O231&lt;='Indices PF'!$D$8),    IF(('Funções Transações'!N231&lt;'Indices PF'!$E$10), 'Indices PF'!$E$8,    IF(('Funções Transações'!N231&lt;'Indices PF'!$F$10), 'Indices PF'!$F$8, 'Indices PF'!$G$8)),     IF((O231&gt;='Indices PF'!$D$9),     IF(('Funções Transações'!N231&lt;'Indices PF'!$E$10), 'Indices PF'!$E$9,     IF(('Funções Transações'!N231&lt;'Indices PF'!$F$10), 'Indices PF'!$F$9, 'Indices PF'!$G$9))))),   IF(M231="EQ", IF((O231&lt;='Indices PF'!$D$15),   IF(('Funções Transações'!N231&lt;'Indices PF'!$E$18), 'Indices PF'!$E$15,   IF(('Funções Transações'!N231&lt;'Indices PF'!$F$18), 'Indices PF'!$F$15, 'Indices PF'!$G$15)),    IF((O231&lt;='Indices PF'!$D$16),    IF(('Funções Transações'!N231&lt;'Indices PF'!$E$18), 'Indices PF'!$E$16,    IF(('Funções Transações'!N231&lt;'Indices PF'!$F$18), 'Indices PF'!$F$16, 'Indices PF'!$G$16)),     IF((O231&gt;='Indices PF'!$D$17),     IF(('Funções Transações'!N231&lt;'Indices PF'!$E$18), 'Indices PF'!$E$17,     IF(('Funções Transações'!N231&lt;'Indices PF'!$F$18), 'Indices PF'!$F$17, 'Indices PF'!$G$17))))),   IF(M231="EO", IF((O231&lt;='Indices PF'!$D$23),   IF(('Funções Transações'!N231&lt;'Indices PF'!$E$26), 'Indices PF'!$E$23,   IF(('Funções Transações'!N231&lt;'Indices PF'!$F$26), 'Indices PF'!$F$23, 'Indices PF'!$G$23)),    IF((O231&lt;='Indices PF'!$D$24),    IF(('Funções Transações'!N231&lt;'Indices PF'!$E$26), 'Indices PF'!$E$24,    IF(('Funções Transações'!N231&lt;'Indices PF'!$F$26), 'Indices PF'!$F$24, 'Indices PF'!$G$24)),     IF((O231&gt;='Indices PF'!$D$25),     IF(('Funções Transações'!N231&lt;'Indices PF'!$E$26), 'Indices PF'!$E$25,     IF(('Funções Transações'!N231&lt;'Indices PF'!$F$26), 'Indices PF'!$F$25, 'Indices PF'!$G$25)))))))))</f>
        <v/>
      </c>
      <c r="T231" s="228" t="str">
        <f aca="false">IF(OR(ISBLANK(N231),ISBLANK(O231)),"",  IF(M231="EI", IF((O231&lt;='Indices PF'!$D$7),   IF(('Funções Transações'!N231&lt;'Indices PF'!$E$10), N231*'Indices PF'!$J$7,   IF(('Funções Transações'!N231&lt;'Indices PF'!$F$10), N231*'Indices PF'!$K$7, N231*'Indices PF'!$L$7)),    IF((O231&lt;='Indices PF'!$D$8),    IF(('Funções Transações'!N231&lt;'Indices PF'!$E$10), N231*'Indices PF'!$J$8,    IF(('Funções Transações'!N231&lt;'Indices PF'!$F$10), N231*'Indices PF'!$K$8, N231*'Indices PF'!$L$8)),     IF((O231&gt;='Indices PF'!$D$9),     IF(('Funções Transações'!N231&lt;'Indices PF'!$E$10), N231*'Indices PF'!$J$9,     IF(('Funções Transações'!N231&lt;'Indices PF'!$F$10), N231*'Indices PF'!$K$9, N231*'Indices PF'!$L$9))))),   IF(M231="EQ", IF((O231&lt;='Indices PF'!$D$15),   IF(('Funções Transações'!N231&lt;'Indices PF'!$E$18), N231*'Indices PF'!$J$15,   IF(('Funções Transações'!N231&lt;'Indices PF'!$F$18), N231*'Indices PF'!$K$15, N231*'Indices PF'!$L$15)),    IF((O231&lt;='Indices PF'!$D$16),    IF(('Funções Transações'!N231&lt;'Indices PF'!$E$18), N231*'Indices PF'!$J$16,    IF(('Funções Transações'!N231&lt;'Indices PF'!$F$18), N231*'Indices PF'!$K$16, N231*'Indices PF'!$L$16)),     IF((O231&gt;='Indices PF'!$D$17),     IF(('Funções Transações'!N231&lt;'Indices PF'!$E$18), N231*'Indices PF'!$J$17,     IF(('Funções Transações'!N231&lt;'Indices PF'!$F$18), N231*'Indices PF'!$K$17, N231*'Indices PF'!$L$17))))),   IF(M231="EO", IF((O231&lt;='Indices PF'!$D$23),   IF(('Funções Transações'!N231&lt;'Indices PF'!$E$26), N231*'Indices PF'!$J$23,   IF(('Funções Transações'!N231&lt;'Indices PF'!$F$26), N231*'Indices PF'!$K$23, N231*'Indices PF'!$L$23)),    IF((O231&lt;='Indices PF'!$D$24),    IF(('Funções Transações'!N231&lt;'Indices PF'!$E$26), N231*'Indices PF'!$J$24,    IF(('Funções Transações'!N231&lt;'Indices PF'!$F$26), N231*'Indices PF'!$K$24, N231*'Indices PF'!$L$24)),     IF((O231&gt;='Indices PF'!$D$25),     IF(('Funções Transações'!N231&lt;'Indices PF'!$E$26), N231*'Indices PF'!$J$25,     IF(('Funções Transações'!N231&lt;'Indices PF'!$F$26), N231*'Indices PF'!$K$25, N231*'Indices PF'!$L$25)))))))))</f>
        <v/>
      </c>
      <c r="U231" s="229" t="str">
        <f aca="false">IF(OR(ISBLANK(P231),ISBLANK(Q231)),"",  IF((Q231&lt;='Indices PF'!$D$47),   IF(('Funções Transações'!P231&lt;'Indices PF'!$E$50), P231*'Indices PF'!$J$47,   IF(('Funções Transações'!P231&lt;'Indices PF'!$F$50), P231*'Indices PF'!$K$47, P231*'Indices PF'!$L$47)),    IF((Q231&lt;='Indices PF'!$D$48),    IF(('Funções Transações'!P231&lt;'Indices PF'!$E$50), P231*'Indices PF'!$J$48,    IF(('Funções Transações'!P231&lt;'Indices PF'!$F$50), P231*'Indices PF'!$K$48, P231*'Indices PF'!$L$48)),     IF((Q231&gt;='Indices PF'!$D$49),     IF(('Funções Transações'!P231&lt;'Indices PF'!$E$50), P231*'Indices PF'!$J$49,     IF(('Funções Transações'!P231&lt;'Indices PF'!$F$50), P231*'Indices PF'!$K$49, P231*'Indices PF'!$L$49))))))</f>
        <v/>
      </c>
      <c r="V231" s="270"/>
      <c r="W231" s="224"/>
      <c r="X231" s="224"/>
      <c r="Y231" s="174"/>
      <c r="Z231" s="174"/>
      <c r="AA231" s="174"/>
      <c r="AB231" s="175"/>
      <c r="AC231" s="126"/>
      <c r="AD231" s="126"/>
      <c r="AE231" s="178"/>
      <c r="AF231" s="126"/>
      <c r="AG231" s="92"/>
    </row>
    <row r="232" customFormat="false" ht="24.3" hidden="false" customHeight="true" outlineLevel="0" collapsed="false">
      <c r="A232" s="87"/>
      <c r="B232" s="111"/>
      <c r="C232" s="178"/>
      <c r="D232" s="173"/>
      <c r="E232" s="174"/>
      <c r="F232" s="174"/>
      <c r="G232" s="174"/>
      <c r="H232" s="174"/>
      <c r="I232" s="174"/>
      <c r="J232" s="174"/>
      <c r="K232" s="224"/>
      <c r="L232" s="221"/>
      <c r="M232" s="88"/>
      <c r="N232" s="129"/>
      <c r="O232" s="129"/>
      <c r="P232" s="129"/>
      <c r="Q232" s="129"/>
      <c r="R232" s="119" t="str">
        <f aca="false">IF(AND(ISTEXT(T232),ISTEXT(U232)),"",SUM(T232:U232)*'Indices PF'!$E$54)</f>
        <v/>
      </c>
      <c r="S232" s="227" t="str">
        <f aca="false">IF(OR(ISBLANK(N232),ISBLANK(O232)),"",  IF(M232="EI", IF((O232&lt;='Indices PF'!$D$7),   IF(('Funções Transações'!N232&lt;'Indices PF'!$E$10), 'Indices PF'!$E$7,   IF(('Funções Transações'!N232&lt;'Indices PF'!$F$10), 'Indices PF'!$F$7, 'Indices PF'!$G$7)),    IF((O232&lt;='Indices PF'!$D$8),    IF(('Funções Transações'!N232&lt;'Indices PF'!$E$10), 'Indices PF'!$E$8,    IF(('Funções Transações'!N232&lt;'Indices PF'!$F$10), 'Indices PF'!$F$8, 'Indices PF'!$G$8)),     IF((O232&gt;='Indices PF'!$D$9),     IF(('Funções Transações'!N232&lt;'Indices PF'!$E$10), 'Indices PF'!$E$9,     IF(('Funções Transações'!N232&lt;'Indices PF'!$F$10), 'Indices PF'!$F$9, 'Indices PF'!$G$9))))),   IF(M232="EQ", IF((O232&lt;='Indices PF'!$D$15),   IF(('Funções Transações'!N232&lt;'Indices PF'!$E$18), 'Indices PF'!$E$15,   IF(('Funções Transações'!N232&lt;'Indices PF'!$F$18), 'Indices PF'!$F$15, 'Indices PF'!$G$15)),    IF((O232&lt;='Indices PF'!$D$16),    IF(('Funções Transações'!N232&lt;'Indices PF'!$E$18), 'Indices PF'!$E$16,    IF(('Funções Transações'!N232&lt;'Indices PF'!$F$18), 'Indices PF'!$F$16, 'Indices PF'!$G$16)),     IF((O232&gt;='Indices PF'!$D$17),     IF(('Funções Transações'!N232&lt;'Indices PF'!$E$18), 'Indices PF'!$E$17,     IF(('Funções Transações'!N232&lt;'Indices PF'!$F$18), 'Indices PF'!$F$17, 'Indices PF'!$G$17))))),   IF(M232="EO", IF((O232&lt;='Indices PF'!$D$23),   IF(('Funções Transações'!N232&lt;'Indices PF'!$E$26), 'Indices PF'!$E$23,   IF(('Funções Transações'!N232&lt;'Indices PF'!$F$26), 'Indices PF'!$F$23, 'Indices PF'!$G$23)),    IF((O232&lt;='Indices PF'!$D$24),    IF(('Funções Transações'!N232&lt;'Indices PF'!$E$26), 'Indices PF'!$E$24,    IF(('Funções Transações'!N232&lt;'Indices PF'!$F$26), 'Indices PF'!$F$24, 'Indices PF'!$G$24)),     IF((O232&gt;='Indices PF'!$D$25),     IF(('Funções Transações'!N232&lt;'Indices PF'!$E$26), 'Indices PF'!$E$25,     IF(('Funções Transações'!N232&lt;'Indices PF'!$F$26), 'Indices PF'!$F$25, 'Indices PF'!$G$25)))))))))</f>
        <v/>
      </c>
      <c r="T232" s="228" t="str">
        <f aca="false">IF(OR(ISBLANK(N232),ISBLANK(O232)),"",  IF(M232="EI", IF((O232&lt;='Indices PF'!$D$7),   IF(('Funções Transações'!N232&lt;'Indices PF'!$E$10), N232*'Indices PF'!$J$7,   IF(('Funções Transações'!N232&lt;'Indices PF'!$F$10), N232*'Indices PF'!$K$7, N232*'Indices PF'!$L$7)),    IF((O232&lt;='Indices PF'!$D$8),    IF(('Funções Transações'!N232&lt;'Indices PF'!$E$10), N232*'Indices PF'!$J$8,    IF(('Funções Transações'!N232&lt;'Indices PF'!$F$10), N232*'Indices PF'!$K$8, N232*'Indices PF'!$L$8)),     IF((O232&gt;='Indices PF'!$D$9),     IF(('Funções Transações'!N232&lt;'Indices PF'!$E$10), N232*'Indices PF'!$J$9,     IF(('Funções Transações'!N232&lt;'Indices PF'!$F$10), N232*'Indices PF'!$K$9, N232*'Indices PF'!$L$9))))),   IF(M232="EQ", IF((O232&lt;='Indices PF'!$D$15),   IF(('Funções Transações'!N232&lt;'Indices PF'!$E$18), N232*'Indices PF'!$J$15,   IF(('Funções Transações'!N232&lt;'Indices PF'!$F$18), N232*'Indices PF'!$K$15, N232*'Indices PF'!$L$15)),    IF((O232&lt;='Indices PF'!$D$16),    IF(('Funções Transações'!N232&lt;'Indices PF'!$E$18), N232*'Indices PF'!$J$16,    IF(('Funções Transações'!N232&lt;'Indices PF'!$F$18), N232*'Indices PF'!$K$16, N232*'Indices PF'!$L$16)),     IF((O232&gt;='Indices PF'!$D$17),     IF(('Funções Transações'!N232&lt;'Indices PF'!$E$18), N232*'Indices PF'!$J$17,     IF(('Funções Transações'!N232&lt;'Indices PF'!$F$18), N232*'Indices PF'!$K$17, N232*'Indices PF'!$L$17))))),   IF(M232="EO", IF((O232&lt;='Indices PF'!$D$23),   IF(('Funções Transações'!N232&lt;'Indices PF'!$E$26), N232*'Indices PF'!$J$23,   IF(('Funções Transações'!N232&lt;'Indices PF'!$F$26), N232*'Indices PF'!$K$23, N232*'Indices PF'!$L$23)),    IF((O232&lt;='Indices PF'!$D$24),    IF(('Funções Transações'!N232&lt;'Indices PF'!$E$26), N232*'Indices PF'!$J$24,    IF(('Funções Transações'!N232&lt;'Indices PF'!$F$26), N232*'Indices PF'!$K$24, N232*'Indices PF'!$L$24)),     IF((O232&gt;='Indices PF'!$D$25),     IF(('Funções Transações'!N232&lt;'Indices PF'!$E$26), N232*'Indices PF'!$J$25,     IF(('Funções Transações'!N232&lt;'Indices PF'!$F$26), N232*'Indices PF'!$K$25, N232*'Indices PF'!$L$25)))))))))</f>
        <v/>
      </c>
      <c r="U232" s="229" t="str">
        <f aca="false">IF(OR(ISBLANK(P232),ISBLANK(Q232)),"",  IF((Q232&lt;='Indices PF'!$D$47),   IF(('Funções Transações'!P232&lt;'Indices PF'!$E$50), P232*'Indices PF'!$J$47,   IF(('Funções Transações'!P232&lt;'Indices PF'!$F$50), P232*'Indices PF'!$K$47, P232*'Indices PF'!$L$47)),    IF((Q232&lt;='Indices PF'!$D$48),    IF(('Funções Transações'!P232&lt;'Indices PF'!$E$50), P232*'Indices PF'!$J$48,    IF(('Funções Transações'!P232&lt;'Indices PF'!$F$50), P232*'Indices PF'!$K$48, P232*'Indices PF'!$L$48)),     IF((Q232&gt;='Indices PF'!$D$49),     IF(('Funções Transações'!P232&lt;'Indices PF'!$E$50), P232*'Indices PF'!$J$49,     IF(('Funções Transações'!P232&lt;'Indices PF'!$F$50), P232*'Indices PF'!$K$49, P232*'Indices PF'!$L$49))))))</f>
        <v/>
      </c>
      <c r="V232" s="270"/>
      <c r="W232" s="224"/>
      <c r="X232" s="224"/>
      <c r="Y232" s="174"/>
      <c r="Z232" s="174"/>
      <c r="AA232" s="174"/>
      <c r="AB232" s="175"/>
      <c r="AC232" s="126"/>
      <c r="AD232" s="126"/>
      <c r="AE232" s="178"/>
      <c r="AF232" s="126"/>
      <c r="AG232" s="92"/>
    </row>
    <row r="233" customFormat="false" ht="24.3" hidden="false" customHeight="true" outlineLevel="0" collapsed="false">
      <c r="A233" s="87"/>
      <c r="B233" s="111"/>
      <c r="C233" s="178"/>
      <c r="D233" s="173"/>
      <c r="E233" s="174"/>
      <c r="F233" s="174"/>
      <c r="G233" s="174"/>
      <c r="H233" s="174"/>
      <c r="I233" s="174"/>
      <c r="J233" s="174"/>
      <c r="K233" s="224"/>
      <c r="L233" s="221"/>
      <c r="M233" s="88"/>
      <c r="N233" s="129"/>
      <c r="O233" s="129"/>
      <c r="P233" s="129"/>
      <c r="Q233" s="129"/>
      <c r="R233" s="119" t="str">
        <f aca="false">IF(AND(ISTEXT(T233),ISTEXT(U233)),"",SUM(T233:U233)*'Indices PF'!$E$54)</f>
        <v/>
      </c>
      <c r="S233" s="227" t="str">
        <f aca="false">IF(OR(ISBLANK(N233),ISBLANK(O233)),"",  IF(M233="EI", IF((O233&lt;='Indices PF'!$D$7),   IF(('Funções Transações'!N233&lt;'Indices PF'!$E$10), 'Indices PF'!$E$7,   IF(('Funções Transações'!N233&lt;'Indices PF'!$F$10), 'Indices PF'!$F$7, 'Indices PF'!$G$7)),    IF((O233&lt;='Indices PF'!$D$8),    IF(('Funções Transações'!N233&lt;'Indices PF'!$E$10), 'Indices PF'!$E$8,    IF(('Funções Transações'!N233&lt;'Indices PF'!$F$10), 'Indices PF'!$F$8, 'Indices PF'!$G$8)),     IF((O233&gt;='Indices PF'!$D$9),     IF(('Funções Transações'!N233&lt;'Indices PF'!$E$10), 'Indices PF'!$E$9,     IF(('Funções Transações'!N233&lt;'Indices PF'!$F$10), 'Indices PF'!$F$9, 'Indices PF'!$G$9))))),   IF(M233="EQ", IF((O233&lt;='Indices PF'!$D$15),   IF(('Funções Transações'!N233&lt;'Indices PF'!$E$18), 'Indices PF'!$E$15,   IF(('Funções Transações'!N233&lt;'Indices PF'!$F$18), 'Indices PF'!$F$15, 'Indices PF'!$G$15)),    IF((O233&lt;='Indices PF'!$D$16),    IF(('Funções Transações'!N233&lt;'Indices PF'!$E$18), 'Indices PF'!$E$16,    IF(('Funções Transações'!N233&lt;'Indices PF'!$F$18), 'Indices PF'!$F$16, 'Indices PF'!$G$16)),     IF((O233&gt;='Indices PF'!$D$17),     IF(('Funções Transações'!N233&lt;'Indices PF'!$E$18), 'Indices PF'!$E$17,     IF(('Funções Transações'!N233&lt;'Indices PF'!$F$18), 'Indices PF'!$F$17, 'Indices PF'!$G$17))))),   IF(M233="EO", IF((O233&lt;='Indices PF'!$D$23),   IF(('Funções Transações'!N233&lt;'Indices PF'!$E$26), 'Indices PF'!$E$23,   IF(('Funções Transações'!N233&lt;'Indices PF'!$F$26), 'Indices PF'!$F$23, 'Indices PF'!$G$23)),    IF((O233&lt;='Indices PF'!$D$24),    IF(('Funções Transações'!N233&lt;'Indices PF'!$E$26), 'Indices PF'!$E$24,    IF(('Funções Transações'!N233&lt;'Indices PF'!$F$26), 'Indices PF'!$F$24, 'Indices PF'!$G$24)),     IF((O233&gt;='Indices PF'!$D$25),     IF(('Funções Transações'!N233&lt;'Indices PF'!$E$26), 'Indices PF'!$E$25,     IF(('Funções Transações'!N233&lt;'Indices PF'!$F$26), 'Indices PF'!$F$25, 'Indices PF'!$G$25)))))))))</f>
        <v/>
      </c>
      <c r="T233" s="228" t="str">
        <f aca="false">IF(OR(ISBLANK(N233),ISBLANK(O233)),"",  IF(M233="EI", IF((O233&lt;='Indices PF'!$D$7),   IF(('Funções Transações'!N233&lt;'Indices PF'!$E$10), N233*'Indices PF'!$J$7,   IF(('Funções Transações'!N233&lt;'Indices PF'!$F$10), N233*'Indices PF'!$K$7, N233*'Indices PF'!$L$7)),    IF((O233&lt;='Indices PF'!$D$8),    IF(('Funções Transações'!N233&lt;'Indices PF'!$E$10), N233*'Indices PF'!$J$8,    IF(('Funções Transações'!N233&lt;'Indices PF'!$F$10), N233*'Indices PF'!$K$8, N233*'Indices PF'!$L$8)),     IF((O233&gt;='Indices PF'!$D$9),     IF(('Funções Transações'!N233&lt;'Indices PF'!$E$10), N233*'Indices PF'!$J$9,     IF(('Funções Transações'!N233&lt;'Indices PF'!$F$10), N233*'Indices PF'!$K$9, N233*'Indices PF'!$L$9))))),   IF(M233="EQ", IF((O233&lt;='Indices PF'!$D$15),   IF(('Funções Transações'!N233&lt;'Indices PF'!$E$18), N233*'Indices PF'!$J$15,   IF(('Funções Transações'!N233&lt;'Indices PF'!$F$18), N233*'Indices PF'!$K$15, N233*'Indices PF'!$L$15)),    IF((O233&lt;='Indices PF'!$D$16),    IF(('Funções Transações'!N233&lt;'Indices PF'!$E$18), N233*'Indices PF'!$J$16,    IF(('Funções Transações'!N233&lt;'Indices PF'!$F$18), N233*'Indices PF'!$K$16, N233*'Indices PF'!$L$16)),     IF((O233&gt;='Indices PF'!$D$17),     IF(('Funções Transações'!N233&lt;'Indices PF'!$E$18), N233*'Indices PF'!$J$17,     IF(('Funções Transações'!N233&lt;'Indices PF'!$F$18), N233*'Indices PF'!$K$17, N233*'Indices PF'!$L$17))))),   IF(M233="EO", IF((O233&lt;='Indices PF'!$D$23),   IF(('Funções Transações'!N233&lt;'Indices PF'!$E$26), N233*'Indices PF'!$J$23,   IF(('Funções Transações'!N233&lt;'Indices PF'!$F$26), N233*'Indices PF'!$K$23, N233*'Indices PF'!$L$23)),    IF((O233&lt;='Indices PF'!$D$24),    IF(('Funções Transações'!N233&lt;'Indices PF'!$E$26), N233*'Indices PF'!$J$24,    IF(('Funções Transações'!N233&lt;'Indices PF'!$F$26), N233*'Indices PF'!$K$24, N233*'Indices PF'!$L$24)),     IF((O233&gt;='Indices PF'!$D$25),     IF(('Funções Transações'!N233&lt;'Indices PF'!$E$26), N233*'Indices PF'!$J$25,     IF(('Funções Transações'!N233&lt;'Indices PF'!$F$26), N233*'Indices PF'!$K$25, N233*'Indices PF'!$L$25)))))))))</f>
        <v/>
      </c>
      <c r="U233" s="229" t="str">
        <f aca="false">IF(OR(ISBLANK(P233),ISBLANK(Q233)),"",  IF((Q233&lt;='Indices PF'!$D$47),   IF(('Funções Transações'!P233&lt;'Indices PF'!$E$50), P233*'Indices PF'!$J$47,   IF(('Funções Transações'!P233&lt;'Indices PF'!$F$50), P233*'Indices PF'!$K$47, P233*'Indices PF'!$L$47)),    IF((Q233&lt;='Indices PF'!$D$48),    IF(('Funções Transações'!P233&lt;'Indices PF'!$E$50), P233*'Indices PF'!$J$48,    IF(('Funções Transações'!P233&lt;'Indices PF'!$F$50), P233*'Indices PF'!$K$48, P233*'Indices PF'!$L$48)),     IF((Q233&gt;='Indices PF'!$D$49),     IF(('Funções Transações'!P233&lt;'Indices PF'!$E$50), P233*'Indices PF'!$J$49,     IF(('Funções Transações'!P233&lt;'Indices PF'!$F$50), P233*'Indices PF'!$K$49, P233*'Indices PF'!$L$49))))))</f>
        <v/>
      </c>
      <c r="V233" s="270"/>
      <c r="W233" s="224"/>
      <c r="X233" s="224"/>
      <c r="Y233" s="174"/>
      <c r="Z233" s="174"/>
      <c r="AA233" s="174"/>
      <c r="AB233" s="175"/>
      <c r="AC233" s="126"/>
      <c r="AD233" s="126"/>
      <c r="AE233" s="178"/>
      <c r="AF233" s="126"/>
      <c r="AG233" s="92"/>
    </row>
    <row r="234" customFormat="false" ht="24.3" hidden="false" customHeight="true" outlineLevel="0" collapsed="false">
      <c r="A234" s="87"/>
      <c r="B234" s="111"/>
      <c r="C234" s="178"/>
      <c r="D234" s="173"/>
      <c r="E234" s="174"/>
      <c r="F234" s="174"/>
      <c r="G234" s="174"/>
      <c r="H234" s="174"/>
      <c r="I234" s="174"/>
      <c r="J234" s="174"/>
      <c r="K234" s="224"/>
      <c r="L234" s="221"/>
      <c r="M234" s="88"/>
      <c r="N234" s="129"/>
      <c r="O234" s="129"/>
      <c r="P234" s="129"/>
      <c r="Q234" s="129"/>
      <c r="R234" s="119" t="str">
        <f aca="false">IF(AND(ISTEXT(T234),ISTEXT(U234)),"",SUM(T234:U234)*'Indices PF'!$E$54)</f>
        <v/>
      </c>
      <c r="S234" s="227" t="str">
        <f aca="false">IF(OR(ISBLANK(N234),ISBLANK(O234)),"",  IF(M234="EI", IF((O234&lt;='Indices PF'!$D$7),   IF(('Funções Transações'!N234&lt;'Indices PF'!$E$10), 'Indices PF'!$E$7,   IF(('Funções Transações'!N234&lt;'Indices PF'!$F$10), 'Indices PF'!$F$7, 'Indices PF'!$G$7)),    IF((O234&lt;='Indices PF'!$D$8),    IF(('Funções Transações'!N234&lt;'Indices PF'!$E$10), 'Indices PF'!$E$8,    IF(('Funções Transações'!N234&lt;'Indices PF'!$F$10), 'Indices PF'!$F$8, 'Indices PF'!$G$8)),     IF((O234&gt;='Indices PF'!$D$9),     IF(('Funções Transações'!N234&lt;'Indices PF'!$E$10), 'Indices PF'!$E$9,     IF(('Funções Transações'!N234&lt;'Indices PF'!$F$10), 'Indices PF'!$F$9, 'Indices PF'!$G$9))))),   IF(M234="EQ", IF((O234&lt;='Indices PF'!$D$15),   IF(('Funções Transações'!N234&lt;'Indices PF'!$E$18), 'Indices PF'!$E$15,   IF(('Funções Transações'!N234&lt;'Indices PF'!$F$18), 'Indices PF'!$F$15, 'Indices PF'!$G$15)),    IF((O234&lt;='Indices PF'!$D$16),    IF(('Funções Transações'!N234&lt;'Indices PF'!$E$18), 'Indices PF'!$E$16,    IF(('Funções Transações'!N234&lt;'Indices PF'!$F$18), 'Indices PF'!$F$16, 'Indices PF'!$G$16)),     IF((O234&gt;='Indices PF'!$D$17),     IF(('Funções Transações'!N234&lt;'Indices PF'!$E$18), 'Indices PF'!$E$17,     IF(('Funções Transações'!N234&lt;'Indices PF'!$F$18), 'Indices PF'!$F$17, 'Indices PF'!$G$17))))),   IF(M234="EO", IF((O234&lt;='Indices PF'!$D$23),   IF(('Funções Transações'!N234&lt;'Indices PF'!$E$26), 'Indices PF'!$E$23,   IF(('Funções Transações'!N234&lt;'Indices PF'!$F$26), 'Indices PF'!$F$23, 'Indices PF'!$G$23)),    IF((O234&lt;='Indices PF'!$D$24),    IF(('Funções Transações'!N234&lt;'Indices PF'!$E$26), 'Indices PF'!$E$24,    IF(('Funções Transações'!N234&lt;'Indices PF'!$F$26), 'Indices PF'!$F$24, 'Indices PF'!$G$24)),     IF((O234&gt;='Indices PF'!$D$25),     IF(('Funções Transações'!N234&lt;'Indices PF'!$E$26), 'Indices PF'!$E$25,     IF(('Funções Transações'!N234&lt;'Indices PF'!$F$26), 'Indices PF'!$F$25, 'Indices PF'!$G$25)))))))))</f>
        <v/>
      </c>
      <c r="T234" s="228" t="str">
        <f aca="false">IF(OR(ISBLANK(N234),ISBLANK(O234)),"",  IF(M234="EI", IF((O234&lt;='Indices PF'!$D$7),   IF(('Funções Transações'!N234&lt;'Indices PF'!$E$10), N234*'Indices PF'!$J$7,   IF(('Funções Transações'!N234&lt;'Indices PF'!$F$10), N234*'Indices PF'!$K$7, N234*'Indices PF'!$L$7)),    IF((O234&lt;='Indices PF'!$D$8),    IF(('Funções Transações'!N234&lt;'Indices PF'!$E$10), N234*'Indices PF'!$J$8,    IF(('Funções Transações'!N234&lt;'Indices PF'!$F$10), N234*'Indices PF'!$K$8, N234*'Indices PF'!$L$8)),     IF((O234&gt;='Indices PF'!$D$9),     IF(('Funções Transações'!N234&lt;'Indices PF'!$E$10), N234*'Indices PF'!$J$9,     IF(('Funções Transações'!N234&lt;'Indices PF'!$F$10), N234*'Indices PF'!$K$9, N234*'Indices PF'!$L$9))))),   IF(M234="EQ", IF((O234&lt;='Indices PF'!$D$15),   IF(('Funções Transações'!N234&lt;'Indices PF'!$E$18), N234*'Indices PF'!$J$15,   IF(('Funções Transações'!N234&lt;'Indices PF'!$F$18), N234*'Indices PF'!$K$15, N234*'Indices PF'!$L$15)),    IF((O234&lt;='Indices PF'!$D$16),    IF(('Funções Transações'!N234&lt;'Indices PF'!$E$18), N234*'Indices PF'!$J$16,    IF(('Funções Transações'!N234&lt;'Indices PF'!$F$18), N234*'Indices PF'!$K$16, N234*'Indices PF'!$L$16)),     IF((O234&gt;='Indices PF'!$D$17),     IF(('Funções Transações'!N234&lt;'Indices PF'!$E$18), N234*'Indices PF'!$J$17,     IF(('Funções Transações'!N234&lt;'Indices PF'!$F$18), N234*'Indices PF'!$K$17, N234*'Indices PF'!$L$17))))),   IF(M234="EO", IF((O234&lt;='Indices PF'!$D$23),   IF(('Funções Transações'!N234&lt;'Indices PF'!$E$26), N234*'Indices PF'!$J$23,   IF(('Funções Transações'!N234&lt;'Indices PF'!$F$26), N234*'Indices PF'!$K$23, N234*'Indices PF'!$L$23)),    IF((O234&lt;='Indices PF'!$D$24),    IF(('Funções Transações'!N234&lt;'Indices PF'!$E$26), N234*'Indices PF'!$J$24,    IF(('Funções Transações'!N234&lt;'Indices PF'!$F$26), N234*'Indices PF'!$K$24, N234*'Indices PF'!$L$24)),     IF((O234&gt;='Indices PF'!$D$25),     IF(('Funções Transações'!N234&lt;'Indices PF'!$E$26), N234*'Indices PF'!$J$25,     IF(('Funções Transações'!N234&lt;'Indices PF'!$F$26), N234*'Indices PF'!$K$25, N234*'Indices PF'!$L$25)))))))))</f>
        <v/>
      </c>
      <c r="U234" s="229" t="str">
        <f aca="false">IF(OR(ISBLANK(P234),ISBLANK(Q234)),"",  IF((Q234&lt;='Indices PF'!$D$47),   IF(('Funções Transações'!P234&lt;'Indices PF'!$E$50), P234*'Indices PF'!$J$47,   IF(('Funções Transações'!P234&lt;'Indices PF'!$F$50), P234*'Indices PF'!$K$47, P234*'Indices PF'!$L$47)),    IF((Q234&lt;='Indices PF'!$D$48),    IF(('Funções Transações'!P234&lt;'Indices PF'!$E$50), P234*'Indices PF'!$J$48,    IF(('Funções Transações'!P234&lt;'Indices PF'!$F$50), P234*'Indices PF'!$K$48, P234*'Indices PF'!$L$48)),     IF((Q234&gt;='Indices PF'!$D$49),     IF(('Funções Transações'!P234&lt;'Indices PF'!$E$50), P234*'Indices PF'!$J$49,     IF(('Funções Transações'!P234&lt;'Indices PF'!$F$50), P234*'Indices PF'!$K$49, P234*'Indices PF'!$L$49))))))</f>
        <v/>
      </c>
      <c r="V234" s="270"/>
      <c r="W234" s="224"/>
      <c r="X234" s="224"/>
      <c r="Y234" s="174"/>
      <c r="Z234" s="174"/>
      <c r="AA234" s="174"/>
      <c r="AB234" s="175"/>
      <c r="AC234" s="126"/>
      <c r="AD234" s="126"/>
      <c r="AE234" s="178"/>
      <c r="AF234" s="126"/>
      <c r="AG234" s="92"/>
    </row>
    <row r="235" customFormat="false" ht="24.3" hidden="false" customHeight="true" outlineLevel="0" collapsed="false">
      <c r="A235" s="87"/>
      <c r="B235" s="111"/>
      <c r="C235" s="178"/>
      <c r="D235" s="173"/>
      <c r="E235" s="174"/>
      <c r="F235" s="174"/>
      <c r="G235" s="174"/>
      <c r="H235" s="174"/>
      <c r="I235" s="174"/>
      <c r="J235" s="174"/>
      <c r="K235" s="224"/>
      <c r="L235" s="221"/>
      <c r="M235" s="88"/>
      <c r="N235" s="129"/>
      <c r="O235" s="129"/>
      <c r="P235" s="129"/>
      <c r="Q235" s="129"/>
      <c r="R235" s="119" t="str">
        <f aca="false">IF(AND(ISTEXT(T235),ISTEXT(U235)),"",SUM(T235:U235)*'Indices PF'!$E$54)</f>
        <v/>
      </c>
      <c r="S235" s="227" t="str">
        <f aca="false">IF(OR(ISBLANK(N235),ISBLANK(O235)),"",  IF(M235="EI", IF((O235&lt;='Indices PF'!$D$7),   IF(('Funções Transações'!N235&lt;'Indices PF'!$E$10), 'Indices PF'!$E$7,   IF(('Funções Transações'!N235&lt;'Indices PF'!$F$10), 'Indices PF'!$F$7, 'Indices PF'!$G$7)),    IF((O235&lt;='Indices PF'!$D$8),    IF(('Funções Transações'!N235&lt;'Indices PF'!$E$10), 'Indices PF'!$E$8,    IF(('Funções Transações'!N235&lt;'Indices PF'!$F$10), 'Indices PF'!$F$8, 'Indices PF'!$G$8)),     IF((O235&gt;='Indices PF'!$D$9),     IF(('Funções Transações'!N235&lt;'Indices PF'!$E$10), 'Indices PF'!$E$9,     IF(('Funções Transações'!N235&lt;'Indices PF'!$F$10), 'Indices PF'!$F$9, 'Indices PF'!$G$9))))),   IF(M235="EQ", IF((O235&lt;='Indices PF'!$D$15),   IF(('Funções Transações'!N235&lt;'Indices PF'!$E$18), 'Indices PF'!$E$15,   IF(('Funções Transações'!N235&lt;'Indices PF'!$F$18), 'Indices PF'!$F$15, 'Indices PF'!$G$15)),    IF((O235&lt;='Indices PF'!$D$16),    IF(('Funções Transações'!N235&lt;'Indices PF'!$E$18), 'Indices PF'!$E$16,    IF(('Funções Transações'!N235&lt;'Indices PF'!$F$18), 'Indices PF'!$F$16, 'Indices PF'!$G$16)),     IF((O235&gt;='Indices PF'!$D$17),     IF(('Funções Transações'!N235&lt;'Indices PF'!$E$18), 'Indices PF'!$E$17,     IF(('Funções Transações'!N235&lt;'Indices PF'!$F$18), 'Indices PF'!$F$17, 'Indices PF'!$G$17))))),   IF(M235="EO", IF((O235&lt;='Indices PF'!$D$23),   IF(('Funções Transações'!N235&lt;'Indices PF'!$E$26), 'Indices PF'!$E$23,   IF(('Funções Transações'!N235&lt;'Indices PF'!$F$26), 'Indices PF'!$F$23, 'Indices PF'!$G$23)),    IF((O235&lt;='Indices PF'!$D$24),    IF(('Funções Transações'!N235&lt;'Indices PF'!$E$26), 'Indices PF'!$E$24,    IF(('Funções Transações'!N235&lt;'Indices PF'!$F$26), 'Indices PF'!$F$24, 'Indices PF'!$G$24)),     IF((O235&gt;='Indices PF'!$D$25),     IF(('Funções Transações'!N235&lt;'Indices PF'!$E$26), 'Indices PF'!$E$25,     IF(('Funções Transações'!N235&lt;'Indices PF'!$F$26), 'Indices PF'!$F$25, 'Indices PF'!$G$25)))))))))</f>
        <v/>
      </c>
      <c r="T235" s="228" t="str">
        <f aca="false">IF(OR(ISBLANK(N235),ISBLANK(O235)),"",  IF(M235="EI", IF((O235&lt;='Indices PF'!$D$7),   IF(('Funções Transações'!N235&lt;'Indices PF'!$E$10), N235*'Indices PF'!$J$7,   IF(('Funções Transações'!N235&lt;'Indices PF'!$F$10), N235*'Indices PF'!$K$7, N235*'Indices PF'!$L$7)),    IF((O235&lt;='Indices PF'!$D$8),    IF(('Funções Transações'!N235&lt;'Indices PF'!$E$10), N235*'Indices PF'!$J$8,    IF(('Funções Transações'!N235&lt;'Indices PF'!$F$10), N235*'Indices PF'!$K$8, N235*'Indices PF'!$L$8)),     IF((O235&gt;='Indices PF'!$D$9),     IF(('Funções Transações'!N235&lt;'Indices PF'!$E$10), N235*'Indices PF'!$J$9,     IF(('Funções Transações'!N235&lt;'Indices PF'!$F$10), N235*'Indices PF'!$K$9, N235*'Indices PF'!$L$9))))),   IF(M235="EQ", IF((O235&lt;='Indices PF'!$D$15),   IF(('Funções Transações'!N235&lt;'Indices PF'!$E$18), N235*'Indices PF'!$J$15,   IF(('Funções Transações'!N235&lt;'Indices PF'!$F$18), N235*'Indices PF'!$K$15, N235*'Indices PF'!$L$15)),    IF((O235&lt;='Indices PF'!$D$16),    IF(('Funções Transações'!N235&lt;'Indices PF'!$E$18), N235*'Indices PF'!$J$16,    IF(('Funções Transações'!N235&lt;'Indices PF'!$F$18), N235*'Indices PF'!$K$16, N235*'Indices PF'!$L$16)),     IF((O235&gt;='Indices PF'!$D$17),     IF(('Funções Transações'!N235&lt;'Indices PF'!$E$18), N235*'Indices PF'!$J$17,     IF(('Funções Transações'!N235&lt;'Indices PF'!$F$18), N235*'Indices PF'!$K$17, N235*'Indices PF'!$L$17))))),   IF(M235="EO", IF((O235&lt;='Indices PF'!$D$23),   IF(('Funções Transações'!N235&lt;'Indices PF'!$E$26), N235*'Indices PF'!$J$23,   IF(('Funções Transações'!N235&lt;'Indices PF'!$F$26), N235*'Indices PF'!$K$23, N235*'Indices PF'!$L$23)),    IF((O235&lt;='Indices PF'!$D$24),    IF(('Funções Transações'!N235&lt;'Indices PF'!$E$26), N235*'Indices PF'!$J$24,    IF(('Funções Transações'!N235&lt;'Indices PF'!$F$26), N235*'Indices PF'!$K$24, N235*'Indices PF'!$L$24)),     IF((O235&gt;='Indices PF'!$D$25),     IF(('Funções Transações'!N235&lt;'Indices PF'!$E$26), N235*'Indices PF'!$J$25,     IF(('Funções Transações'!N235&lt;'Indices PF'!$F$26), N235*'Indices PF'!$K$25, N235*'Indices PF'!$L$25)))))))))</f>
        <v/>
      </c>
      <c r="U235" s="229" t="str">
        <f aca="false">IF(OR(ISBLANK(P235),ISBLANK(Q235)),"",  IF((Q235&lt;='Indices PF'!$D$47),   IF(('Funções Transações'!P235&lt;'Indices PF'!$E$50), P235*'Indices PF'!$J$47,   IF(('Funções Transações'!P235&lt;'Indices PF'!$F$50), P235*'Indices PF'!$K$47, P235*'Indices PF'!$L$47)),    IF((Q235&lt;='Indices PF'!$D$48),    IF(('Funções Transações'!P235&lt;'Indices PF'!$E$50), P235*'Indices PF'!$J$48,    IF(('Funções Transações'!P235&lt;'Indices PF'!$F$50), P235*'Indices PF'!$K$48, P235*'Indices PF'!$L$48)),     IF((Q235&gt;='Indices PF'!$D$49),     IF(('Funções Transações'!P235&lt;'Indices PF'!$E$50), P235*'Indices PF'!$J$49,     IF(('Funções Transações'!P235&lt;'Indices PF'!$F$50), P235*'Indices PF'!$K$49, P235*'Indices PF'!$L$49))))))</f>
        <v/>
      </c>
      <c r="V235" s="270"/>
      <c r="W235" s="224"/>
      <c r="X235" s="224"/>
      <c r="Y235" s="174"/>
      <c r="Z235" s="174"/>
      <c r="AA235" s="174"/>
      <c r="AB235" s="175"/>
      <c r="AC235" s="126"/>
      <c r="AD235" s="126"/>
      <c r="AE235" s="178"/>
      <c r="AF235" s="126"/>
      <c r="AG235" s="92"/>
    </row>
    <row r="236" customFormat="false" ht="24.3" hidden="false" customHeight="true" outlineLevel="0" collapsed="false">
      <c r="A236" s="87"/>
      <c r="B236" s="111"/>
      <c r="C236" s="178"/>
      <c r="D236" s="173"/>
      <c r="E236" s="174"/>
      <c r="F236" s="174"/>
      <c r="G236" s="174"/>
      <c r="H236" s="174"/>
      <c r="I236" s="174"/>
      <c r="J236" s="174"/>
      <c r="K236" s="224"/>
      <c r="L236" s="221"/>
      <c r="M236" s="88"/>
      <c r="N236" s="129"/>
      <c r="O236" s="129"/>
      <c r="P236" s="129"/>
      <c r="Q236" s="129"/>
      <c r="R236" s="119" t="str">
        <f aca="false">IF(AND(ISTEXT(T236),ISTEXT(U236)),"",SUM(T236:U236)*'Indices PF'!$E$54)</f>
        <v/>
      </c>
      <c r="S236" s="227" t="str">
        <f aca="false">IF(OR(ISBLANK(N236),ISBLANK(O236)),"",  IF(M236="EI", IF((O236&lt;='Indices PF'!$D$7),   IF(('Funções Transações'!N236&lt;'Indices PF'!$E$10), 'Indices PF'!$E$7,   IF(('Funções Transações'!N236&lt;'Indices PF'!$F$10), 'Indices PF'!$F$7, 'Indices PF'!$G$7)),    IF((O236&lt;='Indices PF'!$D$8),    IF(('Funções Transações'!N236&lt;'Indices PF'!$E$10), 'Indices PF'!$E$8,    IF(('Funções Transações'!N236&lt;'Indices PF'!$F$10), 'Indices PF'!$F$8, 'Indices PF'!$G$8)),     IF((O236&gt;='Indices PF'!$D$9),     IF(('Funções Transações'!N236&lt;'Indices PF'!$E$10), 'Indices PF'!$E$9,     IF(('Funções Transações'!N236&lt;'Indices PF'!$F$10), 'Indices PF'!$F$9, 'Indices PF'!$G$9))))),   IF(M236="EQ", IF((O236&lt;='Indices PF'!$D$15),   IF(('Funções Transações'!N236&lt;'Indices PF'!$E$18), 'Indices PF'!$E$15,   IF(('Funções Transações'!N236&lt;'Indices PF'!$F$18), 'Indices PF'!$F$15, 'Indices PF'!$G$15)),    IF((O236&lt;='Indices PF'!$D$16),    IF(('Funções Transações'!N236&lt;'Indices PF'!$E$18), 'Indices PF'!$E$16,    IF(('Funções Transações'!N236&lt;'Indices PF'!$F$18), 'Indices PF'!$F$16, 'Indices PF'!$G$16)),     IF((O236&gt;='Indices PF'!$D$17),     IF(('Funções Transações'!N236&lt;'Indices PF'!$E$18), 'Indices PF'!$E$17,     IF(('Funções Transações'!N236&lt;'Indices PF'!$F$18), 'Indices PF'!$F$17, 'Indices PF'!$G$17))))),   IF(M236="EO", IF((O236&lt;='Indices PF'!$D$23),   IF(('Funções Transações'!N236&lt;'Indices PF'!$E$26), 'Indices PF'!$E$23,   IF(('Funções Transações'!N236&lt;'Indices PF'!$F$26), 'Indices PF'!$F$23, 'Indices PF'!$G$23)),    IF((O236&lt;='Indices PF'!$D$24),    IF(('Funções Transações'!N236&lt;'Indices PF'!$E$26), 'Indices PF'!$E$24,    IF(('Funções Transações'!N236&lt;'Indices PF'!$F$26), 'Indices PF'!$F$24, 'Indices PF'!$G$24)),     IF((O236&gt;='Indices PF'!$D$25),     IF(('Funções Transações'!N236&lt;'Indices PF'!$E$26), 'Indices PF'!$E$25,     IF(('Funções Transações'!N236&lt;'Indices PF'!$F$26), 'Indices PF'!$F$25, 'Indices PF'!$G$25)))))))))</f>
        <v/>
      </c>
      <c r="T236" s="228" t="str">
        <f aca="false">IF(OR(ISBLANK(N236),ISBLANK(O236)),"",  IF(M236="EI", IF((O236&lt;='Indices PF'!$D$7),   IF(('Funções Transações'!N236&lt;'Indices PF'!$E$10), N236*'Indices PF'!$J$7,   IF(('Funções Transações'!N236&lt;'Indices PF'!$F$10), N236*'Indices PF'!$K$7, N236*'Indices PF'!$L$7)),    IF((O236&lt;='Indices PF'!$D$8),    IF(('Funções Transações'!N236&lt;'Indices PF'!$E$10), N236*'Indices PF'!$J$8,    IF(('Funções Transações'!N236&lt;'Indices PF'!$F$10), N236*'Indices PF'!$K$8, N236*'Indices PF'!$L$8)),     IF((O236&gt;='Indices PF'!$D$9),     IF(('Funções Transações'!N236&lt;'Indices PF'!$E$10), N236*'Indices PF'!$J$9,     IF(('Funções Transações'!N236&lt;'Indices PF'!$F$10), N236*'Indices PF'!$K$9, N236*'Indices PF'!$L$9))))),   IF(M236="EQ", IF((O236&lt;='Indices PF'!$D$15),   IF(('Funções Transações'!N236&lt;'Indices PF'!$E$18), N236*'Indices PF'!$J$15,   IF(('Funções Transações'!N236&lt;'Indices PF'!$F$18), N236*'Indices PF'!$K$15, N236*'Indices PF'!$L$15)),    IF((O236&lt;='Indices PF'!$D$16),    IF(('Funções Transações'!N236&lt;'Indices PF'!$E$18), N236*'Indices PF'!$J$16,    IF(('Funções Transações'!N236&lt;'Indices PF'!$F$18), N236*'Indices PF'!$K$16, N236*'Indices PF'!$L$16)),     IF((O236&gt;='Indices PF'!$D$17),     IF(('Funções Transações'!N236&lt;'Indices PF'!$E$18), N236*'Indices PF'!$J$17,     IF(('Funções Transações'!N236&lt;'Indices PF'!$F$18), N236*'Indices PF'!$K$17, N236*'Indices PF'!$L$17))))),   IF(M236="EO", IF((O236&lt;='Indices PF'!$D$23),   IF(('Funções Transações'!N236&lt;'Indices PF'!$E$26), N236*'Indices PF'!$J$23,   IF(('Funções Transações'!N236&lt;'Indices PF'!$F$26), N236*'Indices PF'!$K$23, N236*'Indices PF'!$L$23)),    IF((O236&lt;='Indices PF'!$D$24),    IF(('Funções Transações'!N236&lt;'Indices PF'!$E$26), N236*'Indices PF'!$J$24,    IF(('Funções Transações'!N236&lt;'Indices PF'!$F$26), N236*'Indices PF'!$K$24, N236*'Indices PF'!$L$24)),     IF((O236&gt;='Indices PF'!$D$25),     IF(('Funções Transações'!N236&lt;'Indices PF'!$E$26), N236*'Indices PF'!$J$25,     IF(('Funções Transações'!N236&lt;'Indices PF'!$F$26), N236*'Indices PF'!$K$25, N236*'Indices PF'!$L$25)))))))))</f>
        <v/>
      </c>
      <c r="U236" s="229" t="str">
        <f aca="false">IF(OR(ISBLANK(P236),ISBLANK(Q236)),"",  IF((Q236&lt;='Indices PF'!$D$47),   IF(('Funções Transações'!P236&lt;'Indices PF'!$E$50), P236*'Indices PF'!$J$47,   IF(('Funções Transações'!P236&lt;'Indices PF'!$F$50), P236*'Indices PF'!$K$47, P236*'Indices PF'!$L$47)),    IF((Q236&lt;='Indices PF'!$D$48),    IF(('Funções Transações'!P236&lt;'Indices PF'!$E$50), P236*'Indices PF'!$J$48,    IF(('Funções Transações'!P236&lt;'Indices PF'!$F$50), P236*'Indices PF'!$K$48, P236*'Indices PF'!$L$48)),     IF((Q236&gt;='Indices PF'!$D$49),     IF(('Funções Transações'!P236&lt;'Indices PF'!$E$50), P236*'Indices PF'!$J$49,     IF(('Funções Transações'!P236&lt;'Indices PF'!$F$50), P236*'Indices PF'!$K$49, P236*'Indices PF'!$L$49))))))</f>
        <v/>
      </c>
      <c r="V236" s="270"/>
      <c r="W236" s="224"/>
      <c r="X236" s="224"/>
      <c r="Y236" s="174"/>
      <c r="Z236" s="174"/>
      <c r="AA236" s="174"/>
      <c r="AB236" s="175"/>
      <c r="AC236" s="126"/>
      <c r="AD236" s="126"/>
      <c r="AE236" s="178"/>
      <c r="AF236" s="126"/>
      <c r="AG236" s="92"/>
    </row>
    <row r="237" customFormat="false" ht="24.3" hidden="false" customHeight="true" outlineLevel="0" collapsed="false">
      <c r="A237" s="87"/>
      <c r="B237" s="111"/>
      <c r="C237" s="178"/>
      <c r="D237" s="173"/>
      <c r="E237" s="174"/>
      <c r="F237" s="174"/>
      <c r="G237" s="174"/>
      <c r="H237" s="174"/>
      <c r="I237" s="174"/>
      <c r="J237" s="174"/>
      <c r="K237" s="224"/>
      <c r="L237" s="221"/>
      <c r="M237" s="88"/>
      <c r="N237" s="129"/>
      <c r="O237" s="129"/>
      <c r="P237" s="129"/>
      <c r="Q237" s="129"/>
      <c r="R237" s="119" t="str">
        <f aca="false">IF(AND(ISTEXT(T237),ISTEXT(U237)),"",SUM(T237:U237)*'Indices PF'!$E$54)</f>
        <v/>
      </c>
      <c r="S237" s="227" t="str">
        <f aca="false">IF(OR(ISBLANK(N237),ISBLANK(O237)),"",  IF(M237="EI", IF((O237&lt;='Indices PF'!$D$7),   IF(('Funções Transações'!N237&lt;'Indices PF'!$E$10), 'Indices PF'!$E$7,   IF(('Funções Transações'!N237&lt;'Indices PF'!$F$10), 'Indices PF'!$F$7, 'Indices PF'!$G$7)),    IF((O237&lt;='Indices PF'!$D$8),    IF(('Funções Transações'!N237&lt;'Indices PF'!$E$10), 'Indices PF'!$E$8,    IF(('Funções Transações'!N237&lt;'Indices PF'!$F$10), 'Indices PF'!$F$8, 'Indices PF'!$G$8)),     IF((O237&gt;='Indices PF'!$D$9),     IF(('Funções Transações'!N237&lt;'Indices PF'!$E$10), 'Indices PF'!$E$9,     IF(('Funções Transações'!N237&lt;'Indices PF'!$F$10), 'Indices PF'!$F$9, 'Indices PF'!$G$9))))),   IF(M237="EQ", IF((O237&lt;='Indices PF'!$D$15),   IF(('Funções Transações'!N237&lt;'Indices PF'!$E$18), 'Indices PF'!$E$15,   IF(('Funções Transações'!N237&lt;'Indices PF'!$F$18), 'Indices PF'!$F$15, 'Indices PF'!$G$15)),    IF((O237&lt;='Indices PF'!$D$16),    IF(('Funções Transações'!N237&lt;'Indices PF'!$E$18), 'Indices PF'!$E$16,    IF(('Funções Transações'!N237&lt;'Indices PF'!$F$18), 'Indices PF'!$F$16, 'Indices PF'!$G$16)),     IF((O237&gt;='Indices PF'!$D$17),     IF(('Funções Transações'!N237&lt;'Indices PF'!$E$18), 'Indices PF'!$E$17,     IF(('Funções Transações'!N237&lt;'Indices PF'!$F$18), 'Indices PF'!$F$17, 'Indices PF'!$G$17))))),   IF(M237="EO", IF((O237&lt;='Indices PF'!$D$23),   IF(('Funções Transações'!N237&lt;'Indices PF'!$E$26), 'Indices PF'!$E$23,   IF(('Funções Transações'!N237&lt;'Indices PF'!$F$26), 'Indices PF'!$F$23, 'Indices PF'!$G$23)),    IF((O237&lt;='Indices PF'!$D$24),    IF(('Funções Transações'!N237&lt;'Indices PF'!$E$26), 'Indices PF'!$E$24,    IF(('Funções Transações'!N237&lt;'Indices PF'!$F$26), 'Indices PF'!$F$24, 'Indices PF'!$G$24)),     IF((O237&gt;='Indices PF'!$D$25),     IF(('Funções Transações'!N237&lt;'Indices PF'!$E$26), 'Indices PF'!$E$25,     IF(('Funções Transações'!N237&lt;'Indices PF'!$F$26), 'Indices PF'!$F$25, 'Indices PF'!$G$25)))))))))</f>
        <v/>
      </c>
      <c r="T237" s="228" t="str">
        <f aca="false">IF(OR(ISBLANK(N237),ISBLANK(O237)),"",  IF(M237="EI", IF((O237&lt;='Indices PF'!$D$7),   IF(('Funções Transações'!N237&lt;'Indices PF'!$E$10), N237*'Indices PF'!$J$7,   IF(('Funções Transações'!N237&lt;'Indices PF'!$F$10), N237*'Indices PF'!$K$7, N237*'Indices PF'!$L$7)),    IF((O237&lt;='Indices PF'!$D$8),    IF(('Funções Transações'!N237&lt;'Indices PF'!$E$10), N237*'Indices PF'!$J$8,    IF(('Funções Transações'!N237&lt;'Indices PF'!$F$10), N237*'Indices PF'!$K$8, N237*'Indices PF'!$L$8)),     IF((O237&gt;='Indices PF'!$D$9),     IF(('Funções Transações'!N237&lt;'Indices PF'!$E$10), N237*'Indices PF'!$J$9,     IF(('Funções Transações'!N237&lt;'Indices PF'!$F$10), N237*'Indices PF'!$K$9, N237*'Indices PF'!$L$9))))),   IF(M237="EQ", IF((O237&lt;='Indices PF'!$D$15),   IF(('Funções Transações'!N237&lt;'Indices PF'!$E$18), N237*'Indices PF'!$J$15,   IF(('Funções Transações'!N237&lt;'Indices PF'!$F$18), N237*'Indices PF'!$K$15, N237*'Indices PF'!$L$15)),    IF((O237&lt;='Indices PF'!$D$16),    IF(('Funções Transações'!N237&lt;'Indices PF'!$E$18), N237*'Indices PF'!$J$16,    IF(('Funções Transações'!N237&lt;'Indices PF'!$F$18), N237*'Indices PF'!$K$16, N237*'Indices PF'!$L$16)),     IF((O237&gt;='Indices PF'!$D$17),     IF(('Funções Transações'!N237&lt;'Indices PF'!$E$18), N237*'Indices PF'!$J$17,     IF(('Funções Transações'!N237&lt;'Indices PF'!$F$18), N237*'Indices PF'!$K$17, N237*'Indices PF'!$L$17))))),   IF(M237="EO", IF((O237&lt;='Indices PF'!$D$23),   IF(('Funções Transações'!N237&lt;'Indices PF'!$E$26), N237*'Indices PF'!$J$23,   IF(('Funções Transações'!N237&lt;'Indices PF'!$F$26), N237*'Indices PF'!$K$23, N237*'Indices PF'!$L$23)),    IF((O237&lt;='Indices PF'!$D$24),    IF(('Funções Transações'!N237&lt;'Indices PF'!$E$26), N237*'Indices PF'!$J$24,    IF(('Funções Transações'!N237&lt;'Indices PF'!$F$26), N237*'Indices PF'!$K$24, N237*'Indices PF'!$L$24)),     IF((O237&gt;='Indices PF'!$D$25),     IF(('Funções Transações'!N237&lt;'Indices PF'!$E$26), N237*'Indices PF'!$J$25,     IF(('Funções Transações'!N237&lt;'Indices PF'!$F$26), N237*'Indices PF'!$K$25, N237*'Indices PF'!$L$25)))))))))</f>
        <v/>
      </c>
      <c r="U237" s="229" t="str">
        <f aca="false">IF(OR(ISBLANK(P237),ISBLANK(Q237)),"",  IF((Q237&lt;='Indices PF'!$D$47),   IF(('Funções Transações'!P237&lt;'Indices PF'!$E$50), P237*'Indices PF'!$J$47,   IF(('Funções Transações'!P237&lt;'Indices PF'!$F$50), P237*'Indices PF'!$K$47, P237*'Indices PF'!$L$47)),    IF((Q237&lt;='Indices PF'!$D$48),    IF(('Funções Transações'!P237&lt;'Indices PF'!$E$50), P237*'Indices PF'!$J$48,    IF(('Funções Transações'!P237&lt;'Indices PF'!$F$50), P237*'Indices PF'!$K$48, P237*'Indices PF'!$L$48)),     IF((Q237&gt;='Indices PF'!$D$49),     IF(('Funções Transações'!P237&lt;'Indices PF'!$E$50), P237*'Indices PF'!$J$49,     IF(('Funções Transações'!P237&lt;'Indices PF'!$F$50), P237*'Indices PF'!$K$49, P237*'Indices PF'!$L$49))))))</f>
        <v/>
      </c>
      <c r="V237" s="270"/>
      <c r="W237" s="224"/>
      <c r="X237" s="224"/>
      <c r="Y237" s="174"/>
      <c r="Z237" s="174"/>
      <c r="AA237" s="174"/>
      <c r="AB237" s="175"/>
      <c r="AC237" s="126"/>
      <c r="AD237" s="126"/>
      <c r="AE237" s="178"/>
      <c r="AF237" s="126"/>
      <c r="AG237" s="92"/>
    </row>
    <row r="238" customFormat="false" ht="24.3" hidden="false" customHeight="true" outlineLevel="0" collapsed="false">
      <c r="A238" s="87"/>
      <c r="B238" s="111"/>
      <c r="C238" s="178"/>
      <c r="D238" s="173"/>
      <c r="E238" s="174"/>
      <c r="F238" s="174"/>
      <c r="G238" s="174"/>
      <c r="H238" s="174"/>
      <c r="I238" s="174"/>
      <c r="J238" s="174"/>
      <c r="K238" s="224"/>
      <c r="L238" s="221"/>
      <c r="M238" s="88"/>
      <c r="N238" s="129"/>
      <c r="O238" s="129"/>
      <c r="P238" s="129"/>
      <c r="Q238" s="129"/>
      <c r="R238" s="119" t="str">
        <f aca="false">IF(AND(ISTEXT(T238),ISTEXT(U238)),"",SUM(T238:U238)*'Indices PF'!$E$54)</f>
        <v/>
      </c>
      <c r="S238" s="227" t="str">
        <f aca="false">IF(OR(ISBLANK(N238),ISBLANK(O238)),"",  IF(M238="EI", IF((O238&lt;='Indices PF'!$D$7),   IF(('Funções Transações'!N238&lt;'Indices PF'!$E$10), 'Indices PF'!$E$7,   IF(('Funções Transações'!N238&lt;'Indices PF'!$F$10), 'Indices PF'!$F$7, 'Indices PF'!$G$7)),    IF((O238&lt;='Indices PF'!$D$8),    IF(('Funções Transações'!N238&lt;'Indices PF'!$E$10), 'Indices PF'!$E$8,    IF(('Funções Transações'!N238&lt;'Indices PF'!$F$10), 'Indices PF'!$F$8, 'Indices PF'!$G$8)),     IF((O238&gt;='Indices PF'!$D$9),     IF(('Funções Transações'!N238&lt;'Indices PF'!$E$10), 'Indices PF'!$E$9,     IF(('Funções Transações'!N238&lt;'Indices PF'!$F$10), 'Indices PF'!$F$9, 'Indices PF'!$G$9))))),   IF(M238="EQ", IF((O238&lt;='Indices PF'!$D$15),   IF(('Funções Transações'!N238&lt;'Indices PF'!$E$18), 'Indices PF'!$E$15,   IF(('Funções Transações'!N238&lt;'Indices PF'!$F$18), 'Indices PF'!$F$15, 'Indices PF'!$G$15)),    IF((O238&lt;='Indices PF'!$D$16),    IF(('Funções Transações'!N238&lt;'Indices PF'!$E$18), 'Indices PF'!$E$16,    IF(('Funções Transações'!N238&lt;'Indices PF'!$F$18), 'Indices PF'!$F$16, 'Indices PF'!$G$16)),     IF((O238&gt;='Indices PF'!$D$17),     IF(('Funções Transações'!N238&lt;'Indices PF'!$E$18), 'Indices PF'!$E$17,     IF(('Funções Transações'!N238&lt;'Indices PF'!$F$18), 'Indices PF'!$F$17, 'Indices PF'!$G$17))))),   IF(M238="EO", IF((O238&lt;='Indices PF'!$D$23),   IF(('Funções Transações'!N238&lt;'Indices PF'!$E$26), 'Indices PF'!$E$23,   IF(('Funções Transações'!N238&lt;'Indices PF'!$F$26), 'Indices PF'!$F$23, 'Indices PF'!$G$23)),    IF((O238&lt;='Indices PF'!$D$24),    IF(('Funções Transações'!N238&lt;'Indices PF'!$E$26), 'Indices PF'!$E$24,    IF(('Funções Transações'!N238&lt;'Indices PF'!$F$26), 'Indices PF'!$F$24, 'Indices PF'!$G$24)),     IF((O238&gt;='Indices PF'!$D$25),     IF(('Funções Transações'!N238&lt;'Indices PF'!$E$26), 'Indices PF'!$E$25,     IF(('Funções Transações'!N238&lt;'Indices PF'!$F$26), 'Indices PF'!$F$25, 'Indices PF'!$G$25)))))))))</f>
        <v/>
      </c>
      <c r="T238" s="228" t="str">
        <f aca="false">IF(OR(ISBLANK(N238),ISBLANK(O238)),"",  IF(M238="EI", IF((O238&lt;='Indices PF'!$D$7),   IF(('Funções Transações'!N238&lt;'Indices PF'!$E$10), N238*'Indices PF'!$J$7,   IF(('Funções Transações'!N238&lt;'Indices PF'!$F$10), N238*'Indices PF'!$K$7, N238*'Indices PF'!$L$7)),    IF((O238&lt;='Indices PF'!$D$8),    IF(('Funções Transações'!N238&lt;'Indices PF'!$E$10), N238*'Indices PF'!$J$8,    IF(('Funções Transações'!N238&lt;'Indices PF'!$F$10), N238*'Indices PF'!$K$8, N238*'Indices PF'!$L$8)),     IF((O238&gt;='Indices PF'!$D$9),     IF(('Funções Transações'!N238&lt;'Indices PF'!$E$10), N238*'Indices PF'!$J$9,     IF(('Funções Transações'!N238&lt;'Indices PF'!$F$10), N238*'Indices PF'!$K$9, N238*'Indices PF'!$L$9))))),   IF(M238="EQ", IF((O238&lt;='Indices PF'!$D$15),   IF(('Funções Transações'!N238&lt;'Indices PF'!$E$18), N238*'Indices PF'!$J$15,   IF(('Funções Transações'!N238&lt;'Indices PF'!$F$18), N238*'Indices PF'!$K$15, N238*'Indices PF'!$L$15)),    IF((O238&lt;='Indices PF'!$D$16),    IF(('Funções Transações'!N238&lt;'Indices PF'!$E$18), N238*'Indices PF'!$J$16,    IF(('Funções Transações'!N238&lt;'Indices PF'!$F$18), N238*'Indices PF'!$K$16, N238*'Indices PF'!$L$16)),     IF((O238&gt;='Indices PF'!$D$17),     IF(('Funções Transações'!N238&lt;'Indices PF'!$E$18), N238*'Indices PF'!$J$17,     IF(('Funções Transações'!N238&lt;'Indices PF'!$F$18), N238*'Indices PF'!$K$17, N238*'Indices PF'!$L$17))))),   IF(M238="EO", IF((O238&lt;='Indices PF'!$D$23),   IF(('Funções Transações'!N238&lt;'Indices PF'!$E$26), N238*'Indices PF'!$J$23,   IF(('Funções Transações'!N238&lt;'Indices PF'!$F$26), N238*'Indices PF'!$K$23, N238*'Indices PF'!$L$23)),    IF((O238&lt;='Indices PF'!$D$24),    IF(('Funções Transações'!N238&lt;'Indices PF'!$E$26), N238*'Indices PF'!$J$24,    IF(('Funções Transações'!N238&lt;'Indices PF'!$F$26), N238*'Indices PF'!$K$24, N238*'Indices PF'!$L$24)),     IF((O238&gt;='Indices PF'!$D$25),     IF(('Funções Transações'!N238&lt;'Indices PF'!$E$26), N238*'Indices PF'!$J$25,     IF(('Funções Transações'!N238&lt;'Indices PF'!$F$26), N238*'Indices PF'!$K$25, N238*'Indices PF'!$L$25)))))))))</f>
        <v/>
      </c>
      <c r="U238" s="229" t="str">
        <f aca="false">IF(OR(ISBLANK(P238),ISBLANK(Q238)),"",  IF((Q238&lt;='Indices PF'!$D$47),   IF(('Funções Transações'!P238&lt;'Indices PF'!$E$50), P238*'Indices PF'!$J$47,   IF(('Funções Transações'!P238&lt;'Indices PF'!$F$50), P238*'Indices PF'!$K$47, P238*'Indices PF'!$L$47)),    IF((Q238&lt;='Indices PF'!$D$48),    IF(('Funções Transações'!P238&lt;'Indices PF'!$E$50), P238*'Indices PF'!$J$48,    IF(('Funções Transações'!P238&lt;'Indices PF'!$F$50), P238*'Indices PF'!$K$48, P238*'Indices PF'!$L$48)),     IF((Q238&gt;='Indices PF'!$D$49),     IF(('Funções Transações'!P238&lt;'Indices PF'!$E$50), P238*'Indices PF'!$J$49,     IF(('Funções Transações'!P238&lt;'Indices PF'!$F$50), P238*'Indices PF'!$K$49, P238*'Indices PF'!$L$49))))))</f>
        <v/>
      </c>
      <c r="V238" s="270"/>
      <c r="W238" s="224"/>
      <c r="X238" s="224"/>
      <c r="Y238" s="174"/>
      <c r="Z238" s="174"/>
      <c r="AA238" s="174"/>
      <c r="AB238" s="175"/>
      <c r="AC238" s="126"/>
      <c r="AD238" s="126"/>
      <c r="AE238" s="178"/>
      <c r="AF238" s="126"/>
      <c r="AG238" s="92"/>
    </row>
    <row r="239" customFormat="false" ht="24.3" hidden="false" customHeight="true" outlineLevel="0" collapsed="false">
      <c r="A239" s="87"/>
      <c r="B239" s="111"/>
      <c r="C239" s="178"/>
      <c r="D239" s="173"/>
      <c r="E239" s="174"/>
      <c r="F239" s="174"/>
      <c r="G239" s="174"/>
      <c r="H239" s="174"/>
      <c r="I239" s="174"/>
      <c r="J239" s="174"/>
      <c r="K239" s="224"/>
      <c r="L239" s="221"/>
      <c r="M239" s="88"/>
      <c r="N239" s="129"/>
      <c r="O239" s="129"/>
      <c r="P239" s="129"/>
      <c r="Q239" s="129"/>
      <c r="R239" s="119" t="str">
        <f aca="false">IF(AND(ISTEXT(T239),ISTEXT(U239)),"",SUM(T239:U239)*'Indices PF'!$E$54)</f>
        <v/>
      </c>
      <c r="S239" s="227" t="str">
        <f aca="false">IF(OR(ISBLANK(N239),ISBLANK(O239)),"",  IF(M239="EI", IF((O239&lt;='Indices PF'!$D$7),   IF(('Funções Transações'!N239&lt;'Indices PF'!$E$10), 'Indices PF'!$E$7,   IF(('Funções Transações'!N239&lt;'Indices PF'!$F$10), 'Indices PF'!$F$7, 'Indices PF'!$G$7)),    IF((O239&lt;='Indices PF'!$D$8),    IF(('Funções Transações'!N239&lt;'Indices PF'!$E$10), 'Indices PF'!$E$8,    IF(('Funções Transações'!N239&lt;'Indices PF'!$F$10), 'Indices PF'!$F$8, 'Indices PF'!$G$8)),     IF((O239&gt;='Indices PF'!$D$9),     IF(('Funções Transações'!N239&lt;'Indices PF'!$E$10), 'Indices PF'!$E$9,     IF(('Funções Transações'!N239&lt;'Indices PF'!$F$10), 'Indices PF'!$F$9, 'Indices PF'!$G$9))))),   IF(M239="EQ", IF((O239&lt;='Indices PF'!$D$15),   IF(('Funções Transações'!N239&lt;'Indices PF'!$E$18), 'Indices PF'!$E$15,   IF(('Funções Transações'!N239&lt;'Indices PF'!$F$18), 'Indices PF'!$F$15, 'Indices PF'!$G$15)),    IF((O239&lt;='Indices PF'!$D$16),    IF(('Funções Transações'!N239&lt;'Indices PF'!$E$18), 'Indices PF'!$E$16,    IF(('Funções Transações'!N239&lt;'Indices PF'!$F$18), 'Indices PF'!$F$16, 'Indices PF'!$G$16)),     IF((O239&gt;='Indices PF'!$D$17),     IF(('Funções Transações'!N239&lt;'Indices PF'!$E$18), 'Indices PF'!$E$17,     IF(('Funções Transações'!N239&lt;'Indices PF'!$F$18), 'Indices PF'!$F$17, 'Indices PF'!$G$17))))),   IF(M239="EO", IF((O239&lt;='Indices PF'!$D$23),   IF(('Funções Transações'!N239&lt;'Indices PF'!$E$26), 'Indices PF'!$E$23,   IF(('Funções Transações'!N239&lt;'Indices PF'!$F$26), 'Indices PF'!$F$23, 'Indices PF'!$G$23)),    IF((O239&lt;='Indices PF'!$D$24),    IF(('Funções Transações'!N239&lt;'Indices PF'!$E$26), 'Indices PF'!$E$24,    IF(('Funções Transações'!N239&lt;'Indices PF'!$F$26), 'Indices PF'!$F$24, 'Indices PF'!$G$24)),     IF((O239&gt;='Indices PF'!$D$25),     IF(('Funções Transações'!N239&lt;'Indices PF'!$E$26), 'Indices PF'!$E$25,     IF(('Funções Transações'!N239&lt;'Indices PF'!$F$26), 'Indices PF'!$F$25, 'Indices PF'!$G$25)))))))))</f>
        <v/>
      </c>
      <c r="T239" s="228" t="str">
        <f aca="false">IF(OR(ISBLANK(N239),ISBLANK(O239)),"",  IF(M239="EI", IF((O239&lt;='Indices PF'!$D$7),   IF(('Funções Transações'!N239&lt;'Indices PF'!$E$10), N239*'Indices PF'!$J$7,   IF(('Funções Transações'!N239&lt;'Indices PF'!$F$10), N239*'Indices PF'!$K$7, N239*'Indices PF'!$L$7)),    IF((O239&lt;='Indices PF'!$D$8),    IF(('Funções Transações'!N239&lt;'Indices PF'!$E$10), N239*'Indices PF'!$J$8,    IF(('Funções Transações'!N239&lt;'Indices PF'!$F$10), N239*'Indices PF'!$K$8, N239*'Indices PF'!$L$8)),     IF((O239&gt;='Indices PF'!$D$9),     IF(('Funções Transações'!N239&lt;'Indices PF'!$E$10), N239*'Indices PF'!$J$9,     IF(('Funções Transações'!N239&lt;'Indices PF'!$F$10), N239*'Indices PF'!$K$9, N239*'Indices PF'!$L$9))))),   IF(M239="EQ", IF((O239&lt;='Indices PF'!$D$15),   IF(('Funções Transações'!N239&lt;'Indices PF'!$E$18), N239*'Indices PF'!$J$15,   IF(('Funções Transações'!N239&lt;'Indices PF'!$F$18), N239*'Indices PF'!$K$15, N239*'Indices PF'!$L$15)),    IF((O239&lt;='Indices PF'!$D$16),    IF(('Funções Transações'!N239&lt;'Indices PF'!$E$18), N239*'Indices PF'!$J$16,    IF(('Funções Transações'!N239&lt;'Indices PF'!$F$18), N239*'Indices PF'!$K$16, N239*'Indices PF'!$L$16)),     IF((O239&gt;='Indices PF'!$D$17),     IF(('Funções Transações'!N239&lt;'Indices PF'!$E$18), N239*'Indices PF'!$J$17,     IF(('Funções Transações'!N239&lt;'Indices PF'!$F$18), N239*'Indices PF'!$K$17, N239*'Indices PF'!$L$17))))),   IF(M239="EO", IF((O239&lt;='Indices PF'!$D$23),   IF(('Funções Transações'!N239&lt;'Indices PF'!$E$26), N239*'Indices PF'!$J$23,   IF(('Funções Transações'!N239&lt;'Indices PF'!$F$26), N239*'Indices PF'!$K$23, N239*'Indices PF'!$L$23)),    IF((O239&lt;='Indices PF'!$D$24),    IF(('Funções Transações'!N239&lt;'Indices PF'!$E$26), N239*'Indices PF'!$J$24,    IF(('Funções Transações'!N239&lt;'Indices PF'!$F$26), N239*'Indices PF'!$K$24, N239*'Indices PF'!$L$24)),     IF((O239&gt;='Indices PF'!$D$25),     IF(('Funções Transações'!N239&lt;'Indices PF'!$E$26), N239*'Indices PF'!$J$25,     IF(('Funções Transações'!N239&lt;'Indices PF'!$F$26), N239*'Indices PF'!$K$25, N239*'Indices PF'!$L$25)))))))))</f>
        <v/>
      </c>
      <c r="U239" s="229" t="str">
        <f aca="false">IF(OR(ISBLANK(P239),ISBLANK(Q239)),"",  IF((Q239&lt;='Indices PF'!$D$47),   IF(('Funções Transações'!P239&lt;'Indices PF'!$E$50), P239*'Indices PF'!$J$47,   IF(('Funções Transações'!P239&lt;'Indices PF'!$F$50), P239*'Indices PF'!$K$47, P239*'Indices PF'!$L$47)),    IF((Q239&lt;='Indices PF'!$D$48),    IF(('Funções Transações'!P239&lt;'Indices PF'!$E$50), P239*'Indices PF'!$J$48,    IF(('Funções Transações'!P239&lt;'Indices PF'!$F$50), P239*'Indices PF'!$K$48, P239*'Indices PF'!$L$48)),     IF((Q239&gt;='Indices PF'!$D$49),     IF(('Funções Transações'!P239&lt;'Indices PF'!$E$50), P239*'Indices PF'!$J$49,     IF(('Funções Transações'!P239&lt;'Indices PF'!$F$50), P239*'Indices PF'!$K$49, P239*'Indices PF'!$L$49))))))</f>
        <v/>
      </c>
      <c r="V239" s="270"/>
      <c r="W239" s="224"/>
      <c r="X239" s="224"/>
      <c r="Y239" s="174"/>
      <c r="Z239" s="174"/>
      <c r="AA239" s="174"/>
      <c r="AB239" s="175"/>
      <c r="AC239" s="126"/>
      <c r="AD239" s="126"/>
      <c r="AE239" s="178"/>
      <c r="AF239" s="126"/>
      <c r="AG239" s="92"/>
    </row>
    <row r="240" customFormat="false" ht="24.3" hidden="false" customHeight="true" outlineLevel="0" collapsed="false">
      <c r="A240" s="87"/>
      <c r="B240" s="111"/>
      <c r="C240" s="178"/>
      <c r="D240" s="173"/>
      <c r="E240" s="174"/>
      <c r="F240" s="174"/>
      <c r="G240" s="174"/>
      <c r="H240" s="174"/>
      <c r="I240" s="174"/>
      <c r="J240" s="174"/>
      <c r="K240" s="224"/>
      <c r="L240" s="221"/>
      <c r="M240" s="88"/>
      <c r="N240" s="129"/>
      <c r="O240" s="129"/>
      <c r="P240" s="129"/>
      <c r="Q240" s="129"/>
      <c r="R240" s="119" t="str">
        <f aca="false">IF(AND(ISTEXT(T240),ISTEXT(U240)),"",SUM(T240:U240)*'Indices PF'!$E$54)</f>
        <v/>
      </c>
      <c r="S240" s="227" t="str">
        <f aca="false">IF(OR(ISBLANK(N240),ISBLANK(O240)),"",  IF(M240="EI", IF((O240&lt;='Indices PF'!$D$7),   IF(('Funções Transações'!N240&lt;'Indices PF'!$E$10), 'Indices PF'!$E$7,   IF(('Funções Transações'!N240&lt;'Indices PF'!$F$10), 'Indices PF'!$F$7, 'Indices PF'!$G$7)),    IF((O240&lt;='Indices PF'!$D$8),    IF(('Funções Transações'!N240&lt;'Indices PF'!$E$10), 'Indices PF'!$E$8,    IF(('Funções Transações'!N240&lt;'Indices PF'!$F$10), 'Indices PF'!$F$8, 'Indices PF'!$G$8)),     IF((O240&gt;='Indices PF'!$D$9),     IF(('Funções Transações'!N240&lt;'Indices PF'!$E$10), 'Indices PF'!$E$9,     IF(('Funções Transações'!N240&lt;'Indices PF'!$F$10), 'Indices PF'!$F$9, 'Indices PF'!$G$9))))),   IF(M240="EQ", IF((O240&lt;='Indices PF'!$D$15),   IF(('Funções Transações'!N240&lt;'Indices PF'!$E$18), 'Indices PF'!$E$15,   IF(('Funções Transações'!N240&lt;'Indices PF'!$F$18), 'Indices PF'!$F$15, 'Indices PF'!$G$15)),    IF((O240&lt;='Indices PF'!$D$16),    IF(('Funções Transações'!N240&lt;'Indices PF'!$E$18), 'Indices PF'!$E$16,    IF(('Funções Transações'!N240&lt;'Indices PF'!$F$18), 'Indices PF'!$F$16, 'Indices PF'!$G$16)),     IF((O240&gt;='Indices PF'!$D$17),     IF(('Funções Transações'!N240&lt;'Indices PF'!$E$18), 'Indices PF'!$E$17,     IF(('Funções Transações'!N240&lt;'Indices PF'!$F$18), 'Indices PF'!$F$17, 'Indices PF'!$G$17))))),   IF(M240="EO", IF((O240&lt;='Indices PF'!$D$23),   IF(('Funções Transações'!N240&lt;'Indices PF'!$E$26), 'Indices PF'!$E$23,   IF(('Funções Transações'!N240&lt;'Indices PF'!$F$26), 'Indices PF'!$F$23, 'Indices PF'!$G$23)),    IF((O240&lt;='Indices PF'!$D$24),    IF(('Funções Transações'!N240&lt;'Indices PF'!$E$26), 'Indices PF'!$E$24,    IF(('Funções Transações'!N240&lt;'Indices PF'!$F$26), 'Indices PF'!$F$24, 'Indices PF'!$G$24)),     IF((O240&gt;='Indices PF'!$D$25),     IF(('Funções Transações'!N240&lt;'Indices PF'!$E$26), 'Indices PF'!$E$25,     IF(('Funções Transações'!N240&lt;'Indices PF'!$F$26), 'Indices PF'!$F$25, 'Indices PF'!$G$25)))))))))</f>
        <v/>
      </c>
      <c r="T240" s="228" t="str">
        <f aca="false">IF(OR(ISBLANK(N240),ISBLANK(O240)),"",  IF(M240="EI", IF((O240&lt;='Indices PF'!$D$7),   IF(('Funções Transações'!N240&lt;'Indices PF'!$E$10), N240*'Indices PF'!$J$7,   IF(('Funções Transações'!N240&lt;'Indices PF'!$F$10), N240*'Indices PF'!$K$7, N240*'Indices PF'!$L$7)),    IF((O240&lt;='Indices PF'!$D$8),    IF(('Funções Transações'!N240&lt;'Indices PF'!$E$10), N240*'Indices PF'!$J$8,    IF(('Funções Transações'!N240&lt;'Indices PF'!$F$10), N240*'Indices PF'!$K$8, N240*'Indices PF'!$L$8)),     IF((O240&gt;='Indices PF'!$D$9),     IF(('Funções Transações'!N240&lt;'Indices PF'!$E$10), N240*'Indices PF'!$J$9,     IF(('Funções Transações'!N240&lt;'Indices PF'!$F$10), N240*'Indices PF'!$K$9, N240*'Indices PF'!$L$9))))),   IF(M240="EQ", IF((O240&lt;='Indices PF'!$D$15),   IF(('Funções Transações'!N240&lt;'Indices PF'!$E$18), N240*'Indices PF'!$J$15,   IF(('Funções Transações'!N240&lt;'Indices PF'!$F$18), N240*'Indices PF'!$K$15, N240*'Indices PF'!$L$15)),    IF((O240&lt;='Indices PF'!$D$16),    IF(('Funções Transações'!N240&lt;'Indices PF'!$E$18), N240*'Indices PF'!$J$16,    IF(('Funções Transações'!N240&lt;'Indices PF'!$F$18), N240*'Indices PF'!$K$16, N240*'Indices PF'!$L$16)),     IF((O240&gt;='Indices PF'!$D$17),     IF(('Funções Transações'!N240&lt;'Indices PF'!$E$18), N240*'Indices PF'!$J$17,     IF(('Funções Transações'!N240&lt;'Indices PF'!$F$18), N240*'Indices PF'!$K$17, N240*'Indices PF'!$L$17))))),   IF(M240="EO", IF((O240&lt;='Indices PF'!$D$23),   IF(('Funções Transações'!N240&lt;'Indices PF'!$E$26), N240*'Indices PF'!$J$23,   IF(('Funções Transações'!N240&lt;'Indices PF'!$F$26), N240*'Indices PF'!$K$23, N240*'Indices PF'!$L$23)),    IF((O240&lt;='Indices PF'!$D$24),    IF(('Funções Transações'!N240&lt;'Indices PF'!$E$26), N240*'Indices PF'!$J$24,    IF(('Funções Transações'!N240&lt;'Indices PF'!$F$26), N240*'Indices PF'!$K$24, N240*'Indices PF'!$L$24)),     IF((O240&gt;='Indices PF'!$D$25),     IF(('Funções Transações'!N240&lt;'Indices PF'!$E$26), N240*'Indices PF'!$J$25,     IF(('Funções Transações'!N240&lt;'Indices PF'!$F$26), N240*'Indices PF'!$K$25, N240*'Indices PF'!$L$25)))))))))</f>
        <v/>
      </c>
      <c r="U240" s="229" t="str">
        <f aca="false">IF(OR(ISBLANK(P240),ISBLANK(Q240)),"",  IF((Q240&lt;='Indices PF'!$D$47),   IF(('Funções Transações'!P240&lt;'Indices PF'!$E$50), P240*'Indices PF'!$J$47,   IF(('Funções Transações'!P240&lt;'Indices PF'!$F$50), P240*'Indices PF'!$K$47, P240*'Indices PF'!$L$47)),    IF((Q240&lt;='Indices PF'!$D$48),    IF(('Funções Transações'!P240&lt;'Indices PF'!$E$50), P240*'Indices PF'!$J$48,    IF(('Funções Transações'!P240&lt;'Indices PF'!$F$50), P240*'Indices PF'!$K$48, P240*'Indices PF'!$L$48)),     IF((Q240&gt;='Indices PF'!$D$49),     IF(('Funções Transações'!P240&lt;'Indices PF'!$E$50), P240*'Indices PF'!$J$49,     IF(('Funções Transações'!P240&lt;'Indices PF'!$F$50), P240*'Indices PF'!$K$49, P240*'Indices PF'!$L$49))))))</f>
        <v/>
      </c>
      <c r="V240" s="270"/>
      <c r="W240" s="224"/>
      <c r="X240" s="224"/>
      <c r="Y240" s="174"/>
      <c r="Z240" s="174"/>
      <c r="AA240" s="174"/>
      <c r="AB240" s="175"/>
      <c r="AC240" s="126"/>
      <c r="AD240" s="126"/>
      <c r="AE240" s="178"/>
      <c r="AF240" s="126"/>
      <c r="AG240" s="92"/>
    </row>
    <row r="241" customFormat="false" ht="24.3" hidden="false" customHeight="true" outlineLevel="0" collapsed="false">
      <c r="A241" s="87"/>
      <c r="B241" s="111"/>
      <c r="C241" s="178"/>
      <c r="D241" s="173"/>
      <c r="E241" s="174"/>
      <c r="F241" s="174"/>
      <c r="G241" s="174"/>
      <c r="H241" s="174"/>
      <c r="I241" s="174"/>
      <c r="J241" s="174"/>
      <c r="K241" s="224"/>
      <c r="L241" s="221"/>
      <c r="M241" s="88"/>
      <c r="N241" s="129"/>
      <c r="O241" s="129"/>
      <c r="P241" s="129"/>
      <c r="Q241" s="129"/>
      <c r="R241" s="119" t="str">
        <f aca="false">IF(AND(ISTEXT(T241),ISTEXT(U241)),"",SUM(T241:U241)*'Indices PF'!$E$54)</f>
        <v/>
      </c>
      <c r="S241" s="227" t="str">
        <f aca="false">IF(OR(ISBLANK(N241),ISBLANK(O241)),"",  IF(M241="EI", IF((O241&lt;='Indices PF'!$D$7),   IF(('Funções Transações'!N241&lt;'Indices PF'!$E$10), 'Indices PF'!$E$7,   IF(('Funções Transações'!N241&lt;'Indices PF'!$F$10), 'Indices PF'!$F$7, 'Indices PF'!$G$7)),    IF((O241&lt;='Indices PF'!$D$8),    IF(('Funções Transações'!N241&lt;'Indices PF'!$E$10), 'Indices PF'!$E$8,    IF(('Funções Transações'!N241&lt;'Indices PF'!$F$10), 'Indices PF'!$F$8, 'Indices PF'!$G$8)),     IF((O241&gt;='Indices PF'!$D$9),     IF(('Funções Transações'!N241&lt;'Indices PF'!$E$10), 'Indices PF'!$E$9,     IF(('Funções Transações'!N241&lt;'Indices PF'!$F$10), 'Indices PF'!$F$9, 'Indices PF'!$G$9))))),   IF(M241="EQ", IF((O241&lt;='Indices PF'!$D$15),   IF(('Funções Transações'!N241&lt;'Indices PF'!$E$18), 'Indices PF'!$E$15,   IF(('Funções Transações'!N241&lt;'Indices PF'!$F$18), 'Indices PF'!$F$15, 'Indices PF'!$G$15)),    IF((O241&lt;='Indices PF'!$D$16),    IF(('Funções Transações'!N241&lt;'Indices PF'!$E$18), 'Indices PF'!$E$16,    IF(('Funções Transações'!N241&lt;'Indices PF'!$F$18), 'Indices PF'!$F$16, 'Indices PF'!$G$16)),     IF((O241&gt;='Indices PF'!$D$17),     IF(('Funções Transações'!N241&lt;'Indices PF'!$E$18), 'Indices PF'!$E$17,     IF(('Funções Transações'!N241&lt;'Indices PF'!$F$18), 'Indices PF'!$F$17, 'Indices PF'!$G$17))))),   IF(M241="EO", IF((O241&lt;='Indices PF'!$D$23),   IF(('Funções Transações'!N241&lt;'Indices PF'!$E$26), 'Indices PF'!$E$23,   IF(('Funções Transações'!N241&lt;'Indices PF'!$F$26), 'Indices PF'!$F$23, 'Indices PF'!$G$23)),    IF((O241&lt;='Indices PF'!$D$24),    IF(('Funções Transações'!N241&lt;'Indices PF'!$E$26), 'Indices PF'!$E$24,    IF(('Funções Transações'!N241&lt;'Indices PF'!$F$26), 'Indices PF'!$F$24, 'Indices PF'!$G$24)),     IF((O241&gt;='Indices PF'!$D$25),     IF(('Funções Transações'!N241&lt;'Indices PF'!$E$26), 'Indices PF'!$E$25,     IF(('Funções Transações'!N241&lt;'Indices PF'!$F$26), 'Indices PF'!$F$25, 'Indices PF'!$G$25)))))))))</f>
        <v/>
      </c>
      <c r="T241" s="228" t="str">
        <f aca="false">IF(OR(ISBLANK(N241),ISBLANK(O241)),"",  IF(M241="EI", IF((O241&lt;='Indices PF'!$D$7),   IF(('Funções Transações'!N241&lt;'Indices PF'!$E$10), N241*'Indices PF'!$J$7,   IF(('Funções Transações'!N241&lt;'Indices PF'!$F$10), N241*'Indices PF'!$K$7, N241*'Indices PF'!$L$7)),    IF((O241&lt;='Indices PF'!$D$8),    IF(('Funções Transações'!N241&lt;'Indices PF'!$E$10), N241*'Indices PF'!$J$8,    IF(('Funções Transações'!N241&lt;'Indices PF'!$F$10), N241*'Indices PF'!$K$8, N241*'Indices PF'!$L$8)),     IF((O241&gt;='Indices PF'!$D$9),     IF(('Funções Transações'!N241&lt;'Indices PF'!$E$10), N241*'Indices PF'!$J$9,     IF(('Funções Transações'!N241&lt;'Indices PF'!$F$10), N241*'Indices PF'!$K$9, N241*'Indices PF'!$L$9))))),   IF(M241="EQ", IF((O241&lt;='Indices PF'!$D$15),   IF(('Funções Transações'!N241&lt;'Indices PF'!$E$18), N241*'Indices PF'!$J$15,   IF(('Funções Transações'!N241&lt;'Indices PF'!$F$18), N241*'Indices PF'!$K$15, N241*'Indices PF'!$L$15)),    IF((O241&lt;='Indices PF'!$D$16),    IF(('Funções Transações'!N241&lt;'Indices PF'!$E$18), N241*'Indices PF'!$J$16,    IF(('Funções Transações'!N241&lt;'Indices PF'!$F$18), N241*'Indices PF'!$K$16, N241*'Indices PF'!$L$16)),     IF((O241&gt;='Indices PF'!$D$17),     IF(('Funções Transações'!N241&lt;'Indices PF'!$E$18), N241*'Indices PF'!$J$17,     IF(('Funções Transações'!N241&lt;'Indices PF'!$F$18), N241*'Indices PF'!$K$17, N241*'Indices PF'!$L$17))))),   IF(M241="EO", IF((O241&lt;='Indices PF'!$D$23),   IF(('Funções Transações'!N241&lt;'Indices PF'!$E$26), N241*'Indices PF'!$J$23,   IF(('Funções Transações'!N241&lt;'Indices PF'!$F$26), N241*'Indices PF'!$K$23, N241*'Indices PF'!$L$23)),    IF((O241&lt;='Indices PF'!$D$24),    IF(('Funções Transações'!N241&lt;'Indices PF'!$E$26), N241*'Indices PF'!$J$24,    IF(('Funções Transações'!N241&lt;'Indices PF'!$F$26), N241*'Indices PF'!$K$24, N241*'Indices PF'!$L$24)),     IF((O241&gt;='Indices PF'!$D$25),     IF(('Funções Transações'!N241&lt;'Indices PF'!$E$26), N241*'Indices PF'!$J$25,     IF(('Funções Transações'!N241&lt;'Indices PF'!$F$26), N241*'Indices PF'!$K$25, N241*'Indices PF'!$L$25)))))))))</f>
        <v/>
      </c>
      <c r="U241" s="229" t="str">
        <f aca="false">IF(OR(ISBLANK(P241),ISBLANK(Q241)),"",  IF((Q241&lt;='Indices PF'!$D$47),   IF(('Funções Transações'!P241&lt;'Indices PF'!$E$50), P241*'Indices PF'!$J$47,   IF(('Funções Transações'!P241&lt;'Indices PF'!$F$50), P241*'Indices PF'!$K$47, P241*'Indices PF'!$L$47)),    IF((Q241&lt;='Indices PF'!$D$48),    IF(('Funções Transações'!P241&lt;'Indices PF'!$E$50), P241*'Indices PF'!$J$48,    IF(('Funções Transações'!P241&lt;'Indices PF'!$F$50), P241*'Indices PF'!$K$48, P241*'Indices PF'!$L$48)),     IF((Q241&gt;='Indices PF'!$D$49),     IF(('Funções Transações'!P241&lt;'Indices PF'!$E$50), P241*'Indices PF'!$J$49,     IF(('Funções Transações'!P241&lt;'Indices PF'!$F$50), P241*'Indices PF'!$K$49, P241*'Indices PF'!$L$49))))))</f>
        <v/>
      </c>
      <c r="V241" s="270"/>
      <c r="W241" s="224"/>
      <c r="X241" s="224"/>
      <c r="Y241" s="174"/>
      <c r="Z241" s="174"/>
      <c r="AA241" s="174"/>
      <c r="AB241" s="175"/>
      <c r="AC241" s="126"/>
      <c r="AD241" s="126"/>
      <c r="AE241" s="178"/>
      <c r="AF241" s="126"/>
      <c r="AG241" s="92"/>
    </row>
    <row r="242" customFormat="false" ht="24.3" hidden="false" customHeight="true" outlineLevel="0" collapsed="false">
      <c r="A242" s="87"/>
      <c r="B242" s="111"/>
      <c r="C242" s="178"/>
      <c r="D242" s="173"/>
      <c r="E242" s="174"/>
      <c r="F242" s="174"/>
      <c r="G242" s="174"/>
      <c r="H242" s="174"/>
      <c r="I242" s="174"/>
      <c r="J242" s="174"/>
      <c r="K242" s="224"/>
      <c r="L242" s="221"/>
      <c r="M242" s="88"/>
      <c r="N242" s="129"/>
      <c r="O242" s="129"/>
      <c r="P242" s="129"/>
      <c r="Q242" s="129"/>
      <c r="R242" s="119" t="str">
        <f aca="false">IF(AND(ISTEXT(T242),ISTEXT(U242)),"",SUM(T242:U242)*'Indices PF'!$E$54)</f>
        <v/>
      </c>
      <c r="S242" s="227" t="str">
        <f aca="false">IF(OR(ISBLANK(N242),ISBLANK(O242)),"",  IF(M242="EI", IF((O242&lt;='Indices PF'!$D$7),   IF(('Funções Transações'!N242&lt;'Indices PF'!$E$10), 'Indices PF'!$E$7,   IF(('Funções Transações'!N242&lt;'Indices PF'!$F$10), 'Indices PF'!$F$7, 'Indices PF'!$G$7)),    IF((O242&lt;='Indices PF'!$D$8),    IF(('Funções Transações'!N242&lt;'Indices PF'!$E$10), 'Indices PF'!$E$8,    IF(('Funções Transações'!N242&lt;'Indices PF'!$F$10), 'Indices PF'!$F$8, 'Indices PF'!$G$8)),     IF((O242&gt;='Indices PF'!$D$9),     IF(('Funções Transações'!N242&lt;'Indices PF'!$E$10), 'Indices PF'!$E$9,     IF(('Funções Transações'!N242&lt;'Indices PF'!$F$10), 'Indices PF'!$F$9, 'Indices PF'!$G$9))))),   IF(M242="EQ", IF((O242&lt;='Indices PF'!$D$15),   IF(('Funções Transações'!N242&lt;'Indices PF'!$E$18), 'Indices PF'!$E$15,   IF(('Funções Transações'!N242&lt;'Indices PF'!$F$18), 'Indices PF'!$F$15, 'Indices PF'!$G$15)),    IF((O242&lt;='Indices PF'!$D$16),    IF(('Funções Transações'!N242&lt;'Indices PF'!$E$18), 'Indices PF'!$E$16,    IF(('Funções Transações'!N242&lt;'Indices PF'!$F$18), 'Indices PF'!$F$16, 'Indices PF'!$G$16)),     IF((O242&gt;='Indices PF'!$D$17),     IF(('Funções Transações'!N242&lt;'Indices PF'!$E$18), 'Indices PF'!$E$17,     IF(('Funções Transações'!N242&lt;'Indices PF'!$F$18), 'Indices PF'!$F$17, 'Indices PF'!$G$17))))),   IF(M242="EO", IF((O242&lt;='Indices PF'!$D$23),   IF(('Funções Transações'!N242&lt;'Indices PF'!$E$26), 'Indices PF'!$E$23,   IF(('Funções Transações'!N242&lt;'Indices PF'!$F$26), 'Indices PF'!$F$23, 'Indices PF'!$G$23)),    IF((O242&lt;='Indices PF'!$D$24),    IF(('Funções Transações'!N242&lt;'Indices PF'!$E$26), 'Indices PF'!$E$24,    IF(('Funções Transações'!N242&lt;'Indices PF'!$F$26), 'Indices PF'!$F$24, 'Indices PF'!$G$24)),     IF((O242&gt;='Indices PF'!$D$25),     IF(('Funções Transações'!N242&lt;'Indices PF'!$E$26), 'Indices PF'!$E$25,     IF(('Funções Transações'!N242&lt;'Indices PF'!$F$26), 'Indices PF'!$F$25, 'Indices PF'!$G$25)))))))))</f>
        <v/>
      </c>
      <c r="T242" s="228" t="str">
        <f aca="false">IF(OR(ISBLANK(N242),ISBLANK(O242)),"",  IF(M242="EI", IF((O242&lt;='Indices PF'!$D$7),   IF(('Funções Transações'!N242&lt;'Indices PF'!$E$10), N242*'Indices PF'!$J$7,   IF(('Funções Transações'!N242&lt;'Indices PF'!$F$10), N242*'Indices PF'!$K$7, N242*'Indices PF'!$L$7)),    IF((O242&lt;='Indices PF'!$D$8),    IF(('Funções Transações'!N242&lt;'Indices PF'!$E$10), N242*'Indices PF'!$J$8,    IF(('Funções Transações'!N242&lt;'Indices PF'!$F$10), N242*'Indices PF'!$K$8, N242*'Indices PF'!$L$8)),     IF((O242&gt;='Indices PF'!$D$9),     IF(('Funções Transações'!N242&lt;'Indices PF'!$E$10), N242*'Indices PF'!$J$9,     IF(('Funções Transações'!N242&lt;'Indices PF'!$F$10), N242*'Indices PF'!$K$9, N242*'Indices PF'!$L$9))))),   IF(M242="EQ", IF((O242&lt;='Indices PF'!$D$15),   IF(('Funções Transações'!N242&lt;'Indices PF'!$E$18), N242*'Indices PF'!$J$15,   IF(('Funções Transações'!N242&lt;'Indices PF'!$F$18), N242*'Indices PF'!$K$15, N242*'Indices PF'!$L$15)),    IF((O242&lt;='Indices PF'!$D$16),    IF(('Funções Transações'!N242&lt;'Indices PF'!$E$18), N242*'Indices PF'!$J$16,    IF(('Funções Transações'!N242&lt;'Indices PF'!$F$18), N242*'Indices PF'!$K$16, N242*'Indices PF'!$L$16)),     IF((O242&gt;='Indices PF'!$D$17),     IF(('Funções Transações'!N242&lt;'Indices PF'!$E$18), N242*'Indices PF'!$J$17,     IF(('Funções Transações'!N242&lt;'Indices PF'!$F$18), N242*'Indices PF'!$K$17, N242*'Indices PF'!$L$17))))),   IF(M242="EO", IF((O242&lt;='Indices PF'!$D$23),   IF(('Funções Transações'!N242&lt;'Indices PF'!$E$26), N242*'Indices PF'!$J$23,   IF(('Funções Transações'!N242&lt;'Indices PF'!$F$26), N242*'Indices PF'!$K$23, N242*'Indices PF'!$L$23)),    IF((O242&lt;='Indices PF'!$D$24),    IF(('Funções Transações'!N242&lt;'Indices PF'!$E$26), N242*'Indices PF'!$J$24,    IF(('Funções Transações'!N242&lt;'Indices PF'!$F$26), N242*'Indices PF'!$K$24, N242*'Indices PF'!$L$24)),     IF((O242&gt;='Indices PF'!$D$25),     IF(('Funções Transações'!N242&lt;'Indices PF'!$E$26), N242*'Indices PF'!$J$25,     IF(('Funções Transações'!N242&lt;'Indices PF'!$F$26), N242*'Indices PF'!$K$25, N242*'Indices PF'!$L$25)))))))))</f>
        <v/>
      </c>
      <c r="U242" s="229" t="str">
        <f aca="false">IF(OR(ISBLANK(P242),ISBLANK(Q242)),"",  IF((Q242&lt;='Indices PF'!$D$47),   IF(('Funções Transações'!P242&lt;'Indices PF'!$E$50), P242*'Indices PF'!$J$47,   IF(('Funções Transações'!P242&lt;'Indices PF'!$F$50), P242*'Indices PF'!$K$47, P242*'Indices PF'!$L$47)),    IF((Q242&lt;='Indices PF'!$D$48),    IF(('Funções Transações'!P242&lt;'Indices PF'!$E$50), P242*'Indices PF'!$J$48,    IF(('Funções Transações'!P242&lt;'Indices PF'!$F$50), P242*'Indices PF'!$K$48, P242*'Indices PF'!$L$48)),     IF((Q242&gt;='Indices PF'!$D$49),     IF(('Funções Transações'!P242&lt;'Indices PF'!$E$50), P242*'Indices PF'!$J$49,     IF(('Funções Transações'!P242&lt;'Indices PF'!$F$50), P242*'Indices PF'!$K$49, P242*'Indices PF'!$L$49))))))</f>
        <v/>
      </c>
      <c r="V242" s="270"/>
      <c r="W242" s="224"/>
      <c r="X242" s="224"/>
      <c r="Y242" s="174"/>
      <c r="Z242" s="174"/>
      <c r="AA242" s="174"/>
      <c r="AB242" s="175"/>
      <c r="AC242" s="126"/>
      <c r="AD242" s="126"/>
      <c r="AE242" s="178"/>
      <c r="AF242" s="126"/>
      <c r="AG242" s="92"/>
    </row>
    <row r="243" customFormat="false" ht="24.3" hidden="false" customHeight="true" outlineLevel="0" collapsed="false">
      <c r="A243" s="87"/>
      <c r="B243" s="111"/>
      <c r="C243" s="178"/>
      <c r="D243" s="173"/>
      <c r="E243" s="174"/>
      <c r="F243" s="174"/>
      <c r="G243" s="174"/>
      <c r="H243" s="174"/>
      <c r="I243" s="174"/>
      <c r="J243" s="174"/>
      <c r="K243" s="224"/>
      <c r="L243" s="221"/>
      <c r="M243" s="88"/>
      <c r="N243" s="129"/>
      <c r="O243" s="129"/>
      <c r="P243" s="129"/>
      <c r="Q243" s="129"/>
      <c r="R243" s="119" t="str">
        <f aca="false">IF(AND(ISTEXT(T243),ISTEXT(U243)),"",SUM(T243:U243)*'Indices PF'!$E$54)</f>
        <v/>
      </c>
      <c r="S243" s="227" t="str">
        <f aca="false">IF(OR(ISBLANK(N243),ISBLANK(O243)),"",  IF(M243="EI", IF((O243&lt;='Indices PF'!$D$7),   IF(('Funções Transações'!N243&lt;'Indices PF'!$E$10), 'Indices PF'!$E$7,   IF(('Funções Transações'!N243&lt;'Indices PF'!$F$10), 'Indices PF'!$F$7, 'Indices PF'!$G$7)),    IF((O243&lt;='Indices PF'!$D$8),    IF(('Funções Transações'!N243&lt;'Indices PF'!$E$10), 'Indices PF'!$E$8,    IF(('Funções Transações'!N243&lt;'Indices PF'!$F$10), 'Indices PF'!$F$8, 'Indices PF'!$G$8)),     IF((O243&gt;='Indices PF'!$D$9),     IF(('Funções Transações'!N243&lt;'Indices PF'!$E$10), 'Indices PF'!$E$9,     IF(('Funções Transações'!N243&lt;'Indices PF'!$F$10), 'Indices PF'!$F$9, 'Indices PF'!$G$9))))),   IF(M243="EQ", IF((O243&lt;='Indices PF'!$D$15),   IF(('Funções Transações'!N243&lt;'Indices PF'!$E$18), 'Indices PF'!$E$15,   IF(('Funções Transações'!N243&lt;'Indices PF'!$F$18), 'Indices PF'!$F$15, 'Indices PF'!$G$15)),    IF((O243&lt;='Indices PF'!$D$16),    IF(('Funções Transações'!N243&lt;'Indices PF'!$E$18), 'Indices PF'!$E$16,    IF(('Funções Transações'!N243&lt;'Indices PF'!$F$18), 'Indices PF'!$F$16, 'Indices PF'!$G$16)),     IF((O243&gt;='Indices PF'!$D$17),     IF(('Funções Transações'!N243&lt;'Indices PF'!$E$18), 'Indices PF'!$E$17,     IF(('Funções Transações'!N243&lt;'Indices PF'!$F$18), 'Indices PF'!$F$17, 'Indices PF'!$G$17))))),   IF(M243="EO", IF((O243&lt;='Indices PF'!$D$23),   IF(('Funções Transações'!N243&lt;'Indices PF'!$E$26), 'Indices PF'!$E$23,   IF(('Funções Transações'!N243&lt;'Indices PF'!$F$26), 'Indices PF'!$F$23, 'Indices PF'!$G$23)),    IF((O243&lt;='Indices PF'!$D$24),    IF(('Funções Transações'!N243&lt;'Indices PF'!$E$26), 'Indices PF'!$E$24,    IF(('Funções Transações'!N243&lt;'Indices PF'!$F$26), 'Indices PF'!$F$24, 'Indices PF'!$G$24)),     IF((O243&gt;='Indices PF'!$D$25),     IF(('Funções Transações'!N243&lt;'Indices PF'!$E$26), 'Indices PF'!$E$25,     IF(('Funções Transações'!N243&lt;'Indices PF'!$F$26), 'Indices PF'!$F$25, 'Indices PF'!$G$25)))))))))</f>
        <v/>
      </c>
      <c r="T243" s="228" t="str">
        <f aca="false">IF(OR(ISBLANK(N243),ISBLANK(O243)),"",  IF(M243="EI", IF((O243&lt;='Indices PF'!$D$7),   IF(('Funções Transações'!N243&lt;'Indices PF'!$E$10), N243*'Indices PF'!$J$7,   IF(('Funções Transações'!N243&lt;'Indices PF'!$F$10), N243*'Indices PF'!$K$7, N243*'Indices PF'!$L$7)),    IF((O243&lt;='Indices PF'!$D$8),    IF(('Funções Transações'!N243&lt;'Indices PF'!$E$10), N243*'Indices PF'!$J$8,    IF(('Funções Transações'!N243&lt;'Indices PF'!$F$10), N243*'Indices PF'!$K$8, N243*'Indices PF'!$L$8)),     IF((O243&gt;='Indices PF'!$D$9),     IF(('Funções Transações'!N243&lt;'Indices PF'!$E$10), N243*'Indices PF'!$J$9,     IF(('Funções Transações'!N243&lt;'Indices PF'!$F$10), N243*'Indices PF'!$K$9, N243*'Indices PF'!$L$9))))),   IF(M243="EQ", IF((O243&lt;='Indices PF'!$D$15),   IF(('Funções Transações'!N243&lt;'Indices PF'!$E$18), N243*'Indices PF'!$J$15,   IF(('Funções Transações'!N243&lt;'Indices PF'!$F$18), N243*'Indices PF'!$K$15, N243*'Indices PF'!$L$15)),    IF((O243&lt;='Indices PF'!$D$16),    IF(('Funções Transações'!N243&lt;'Indices PF'!$E$18), N243*'Indices PF'!$J$16,    IF(('Funções Transações'!N243&lt;'Indices PF'!$F$18), N243*'Indices PF'!$K$16, N243*'Indices PF'!$L$16)),     IF((O243&gt;='Indices PF'!$D$17),     IF(('Funções Transações'!N243&lt;'Indices PF'!$E$18), N243*'Indices PF'!$J$17,     IF(('Funções Transações'!N243&lt;'Indices PF'!$F$18), N243*'Indices PF'!$K$17, N243*'Indices PF'!$L$17))))),   IF(M243="EO", IF((O243&lt;='Indices PF'!$D$23),   IF(('Funções Transações'!N243&lt;'Indices PF'!$E$26), N243*'Indices PF'!$J$23,   IF(('Funções Transações'!N243&lt;'Indices PF'!$F$26), N243*'Indices PF'!$K$23, N243*'Indices PF'!$L$23)),    IF((O243&lt;='Indices PF'!$D$24),    IF(('Funções Transações'!N243&lt;'Indices PF'!$E$26), N243*'Indices PF'!$J$24,    IF(('Funções Transações'!N243&lt;'Indices PF'!$F$26), N243*'Indices PF'!$K$24, N243*'Indices PF'!$L$24)),     IF((O243&gt;='Indices PF'!$D$25),     IF(('Funções Transações'!N243&lt;'Indices PF'!$E$26), N243*'Indices PF'!$J$25,     IF(('Funções Transações'!N243&lt;'Indices PF'!$F$26), N243*'Indices PF'!$K$25, N243*'Indices PF'!$L$25)))))))))</f>
        <v/>
      </c>
      <c r="U243" s="229" t="str">
        <f aca="false">IF(OR(ISBLANK(P243),ISBLANK(Q243)),"",  IF((Q243&lt;='Indices PF'!$D$47),   IF(('Funções Transações'!P243&lt;'Indices PF'!$E$50), P243*'Indices PF'!$J$47,   IF(('Funções Transações'!P243&lt;'Indices PF'!$F$50), P243*'Indices PF'!$K$47, P243*'Indices PF'!$L$47)),    IF((Q243&lt;='Indices PF'!$D$48),    IF(('Funções Transações'!P243&lt;'Indices PF'!$E$50), P243*'Indices PF'!$J$48,    IF(('Funções Transações'!P243&lt;'Indices PF'!$F$50), P243*'Indices PF'!$K$48, P243*'Indices PF'!$L$48)),     IF((Q243&gt;='Indices PF'!$D$49),     IF(('Funções Transações'!P243&lt;'Indices PF'!$E$50), P243*'Indices PF'!$J$49,     IF(('Funções Transações'!P243&lt;'Indices PF'!$F$50), P243*'Indices PF'!$K$49, P243*'Indices PF'!$L$49))))))</f>
        <v/>
      </c>
      <c r="V243" s="270"/>
      <c r="W243" s="224"/>
      <c r="X243" s="224"/>
      <c r="Y243" s="174"/>
      <c r="Z243" s="174"/>
      <c r="AA243" s="174"/>
      <c r="AB243" s="175"/>
      <c r="AC243" s="126"/>
      <c r="AD243" s="126"/>
      <c r="AE243" s="178"/>
      <c r="AF243" s="126"/>
      <c r="AG243" s="92"/>
    </row>
    <row r="244" customFormat="false" ht="24.3" hidden="false" customHeight="true" outlineLevel="0" collapsed="false">
      <c r="A244" s="87"/>
      <c r="B244" s="111"/>
      <c r="C244" s="178"/>
      <c r="D244" s="173"/>
      <c r="E244" s="174"/>
      <c r="F244" s="174"/>
      <c r="G244" s="174"/>
      <c r="H244" s="174"/>
      <c r="I244" s="174"/>
      <c r="J244" s="174"/>
      <c r="K244" s="224"/>
      <c r="L244" s="221"/>
      <c r="M244" s="88"/>
      <c r="N244" s="129"/>
      <c r="O244" s="129"/>
      <c r="P244" s="129"/>
      <c r="Q244" s="129"/>
      <c r="R244" s="119" t="str">
        <f aca="false">IF(AND(ISTEXT(T244),ISTEXT(U244)),"",SUM(T244:U244)*'Indices PF'!$E$54)</f>
        <v/>
      </c>
      <c r="S244" s="227" t="str">
        <f aca="false">IF(OR(ISBLANK(N244),ISBLANK(O244)),"",  IF(M244="EI", IF((O244&lt;='Indices PF'!$D$7),   IF(('Funções Transações'!N244&lt;'Indices PF'!$E$10), 'Indices PF'!$E$7,   IF(('Funções Transações'!N244&lt;'Indices PF'!$F$10), 'Indices PF'!$F$7, 'Indices PF'!$G$7)),    IF((O244&lt;='Indices PF'!$D$8),    IF(('Funções Transações'!N244&lt;'Indices PF'!$E$10), 'Indices PF'!$E$8,    IF(('Funções Transações'!N244&lt;'Indices PF'!$F$10), 'Indices PF'!$F$8, 'Indices PF'!$G$8)),     IF((O244&gt;='Indices PF'!$D$9),     IF(('Funções Transações'!N244&lt;'Indices PF'!$E$10), 'Indices PF'!$E$9,     IF(('Funções Transações'!N244&lt;'Indices PF'!$F$10), 'Indices PF'!$F$9, 'Indices PF'!$G$9))))),   IF(M244="EQ", IF((O244&lt;='Indices PF'!$D$15),   IF(('Funções Transações'!N244&lt;'Indices PF'!$E$18), 'Indices PF'!$E$15,   IF(('Funções Transações'!N244&lt;'Indices PF'!$F$18), 'Indices PF'!$F$15, 'Indices PF'!$G$15)),    IF((O244&lt;='Indices PF'!$D$16),    IF(('Funções Transações'!N244&lt;'Indices PF'!$E$18), 'Indices PF'!$E$16,    IF(('Funções Transações'!N244&lt;'Indices PF'!$F$18), 'Indices PF'!$F$16, 'Indices PF'!$G$16)),     IF((O244&gt;='Indices PF'!$D$17),     IF(('Funções Transações'!N244&lt;'Indices PF'!$E$18), 'Indices PF'!$E$17,     IF(('Funções Transações'!N244&lt;'Indices PF'!$F$18), 'Indices PF'!$F$17, 'Indices PF'!$G$17))))),   IF(M244="EO", IF((O244&lt;='Indices PF'!$D$23),   IF(('Funções Transações'!N244&lt;'Indices PF'!$E$26), 'Indices PF'!$E$23,   IF(('Funções Transações'!N244&lt;'Indices PF'!$F$26), 'Indices PF'!$F$23, 'Indices PF'!$G$23)),    IF((O244&lt;='Indices PF'!$D$24),    IF(('Funções Transações'!N244&lt;'Indices PF'!$E$26), 'Indices PF'!$E$24,    IF(('Funções Transações'!N244&lt;'Indices PF'!$F$26), 'Indices PF'!$F$24, 'Indices PF'!$G$24)),     IF((O244&gt;='Indices PF'!$D$25),     IF(('Funções Transações'!N244&lt;'Indices PF'!$E$26), 'Indices PF'!$E$25,     IF(('Funções Transações'!N244&lt;'Indices PF'!$F$26), 'Indices PF'!$F$25, 'Indices PF'!$G$25)))))))))</f>
        <v/>
      </c>
      <c r="T244" s="228" t="str">
        <f aca="false">IF(OR(ISBLANK(N244),ISBLANK(O244)),"",  IF(M244="EI", IF((O244&lt;='Indices PF'!$D$7),   IF(('Funções Transações'!N244&lt;'Indices PF'!$E$10), N244*'Indices PF'!$J$7,   IF(('Funções Transações'!N244&lt;'Indices PF'!$F$10), N244*'Indices PF'!$K$7, N244*'Indices PF'!$L$7)),    IF((O244&lt;='Indices PF'!$D$8),    IF(('Funções Transações'!N244&lt;'Indices PF'!$E$10), N244*'Indices PF'!$J$8,    IF(('Funções Transações'!N244&lt;'Indices PF'!$F$10), N244*'Indices PF'!$K$8, N244*'Indices PF'!$L$8)),     IF((O244&gt;='Indices PF'!$D$9),     IF(('Funções Transações'!N244&lt;'Indices PF'!$E$10), N244*'Indices PF'!$J$9,     IF(('Funções Transações'!N244&lt;'Indices PF'!$F$10), N244*'Indices PF'!$K$9, N244*'Indices PF'!$L$9))))),   IF(M244="EQ", IF((O244&lt;='Indices PF'!$D$15),   IF(('Funções Transações'!N244&lt;'Indices PF'!$E$18), N244*'Indices PF'!$J$15,   IF(('Funções Transações'!N244&lt;'Indices PF'!$F$18), N244*'Indices PF'!$K$15, N244*'Indices PF'!$L$15)),    IF((O244&lt;='Indices PF'!$D$16),    IF(('Funções Transações'!N244&lt;'Indices PF'!$E$18), N244*'Indices PF'!$J$16,    IF(('Funções Transações'!N244&lt;'Indices PF'!$F$18), N244*'Indices PF'!$K$16, N244*'Indices PF'!$L$16)),     IF((O244&gt;='Indices PF'!$D$17),     IF(('Funções Transações'!N244&lt;'Indices PF'!$E$18), N244*'Indices PF'!$J$17,     IF(('Funções Transações'!N244&lt;'Indices PF'!$F$18), N244*'Indices PF'!$K$17, N244*'Indices PF'!$L$17))))),   IF(M244="EO", IF((O244&lt;='Indices PF'!$D$23),   IF(('Funções Transações'!N244&lt;'Indices PF'!$E$26), N244*'Indices PF'!$J$23,   IF(('Funções Transações'!N244&lt;'Indices PF'!$F$26), N244*'Indices PF'!$K$23, N244*'Indices PF'!$L$23)),    IF((O244&lt;='Indices PF'!$D$24),    IF(('Funções Transações'!N244&lt;'Indices PF'!$E$26), N244*'Indices PF'!$J$24,    IF(('Funções Transações'!N244&lt;'Indices PF'!$F$26), N244*'Indices PF'!$K$24, N244*'Indices PF'!$L$24)),     IF((O244&gt;='Indices PF'!$D$25),     IF(('Funções Transações'!N244&lt;'Indices PF'!$E$26), N244*'Indices PF'!$J$25,     IF(('Funções Transações'!N244&lt;'Indices PF'!$F$26), N244*'Indices PF'!$K$25, N244*'Indices PF'!$L$25)))))))))</f>
        <v/>
      </c>
      <c r="U244" s="229" t="str">
        <f aca="false">IF(OR(ISBLANK(P244),ISBLANK(Q244)),"",  IF((Q244&lt;='Indices PF'!$D$47),   IF(('Funções Transações'!P244&lt;'Indices PF'!$E$50), P244*'Indices PF'!$J$47,   IF(('Funções Transações'!P244&lt;'Indices PF'!$F$50), P244*'Indices PF'!$K$47, P244*'Indices PF'!$L$47)),    IF((Q244&lt;='Indices PF'!$D$48),    IF(('Funções Transações'!P244&lt;'Indices PF'!$E$50), P244*'Indices PF'!$J$48,    IF(('Funções Transações'!P244&lt;'Indices PF'!$F$50), P244*'Indices PF'!$K$48, P244*'Indices PF'!$L$48)),     IF((Q244&gt;='Indices PF'!$D$49),     IF(('Funções Transações'!P244&lt;'Indices PF'!$E$50), P244*'Indices PF'!$J$49,     IF(('Funções Transações'!P244&lt;'Indices PF'!$F$50), P244*'Indices PF'!$K$49, P244*'Indices PF'!$L$49))))))</f>
        <v/>
      </c>
      <c r="V244" s="270"/>
      <c r="W244" s="224"/>
      <c r="X244" s="224"/>
      <c r="Y244" s="174"/>
      <c r="Z244" s="174"/>
      <c r="AA244" s="174"/>
      <c r="AB244" s="175"/>
      <c r="AC244" s="126"/>
      <c r="AD244" s="126"/>
      <c r="AE244" s="178"/>
      <c r="AF244" s="126"/>
      <c r="AG244" s="92"/>
    </row>
    <row r="245" customFormat="false" ht="24.3" hidden="false" customHeight="true" outlineLevel="0" collapsed="false">
      <c r="A245" s="87"/>
      <c r="B245" s="111"/>
      <c r="C245" s="178"/>
      <c r="D245" s="173"/>
      <c r="E245" s="174"/>
      <c r="F245" s="174"/>
      <c r="G245" s="174"/>
      <c r="H245" s="174"/>
      <c r="I245" s="174"/>
      <c r="J245" s="174"/>
      <c r="K245" s="224"/>
      <c r="L245" s="221"/>
      <c r="M245" s="88"/>
      <c r="N245" s="129"/>
      <c r="O245" s="129"/>
      <c r="P245" s="131"/>
      <c r="Q245" s="131"/>
      <c r="R245" s="119" t="str">
        <f aca="false">IF(AND(ISTEXT(T245),ISTEXT(U245)),"",SUM(T245:U245)*'Indices PF'!$E$54)</f>
        <v/>
      </c>
      <c r="S245" s="227" t="str">
        <f aca="false">IF(OR(ISBLANK(N245),ISBLANK(O245)),"",  IF(M245="EI", IF((O245&lt;='Indices PF'!$D$7),   IF(('Funções Transações'!N245&lt;'Indices PF'!$E$10), 'Indices PF'!$E$7,   IF(('Funções Transações'!N245&lt;'Indices PF'!$F$10), 'Indices PF'!$F$7, 'Indices PF'!$G$7)),    IF((O245&lt;='Indices PF'!$D$8),    IF(('Funções Transações'!N245&lt;'Indices PF'!$E$10), 'Indices PF'!$E$8,    IF(('Funções Transações'!N245&lt;'Indices PF'!$F$10), 'Indices PF'!$F$8, 'Indices PF'!$G$8)),     IF((O245&gt;='Indices PF'!$D$9),     IF(('Funções Transações'!N245&lt;'Indices PF'!$E$10), 'Indices PF'!$E$9,     IF(('Funções Transações'!N245&lt;'Indices PF'!$F$10), 'Indices PF'!$F$9, 'Indices PF'!$G$9))))),   IF(M245="EQ", IF((O245&lt;='Indices PF'!$D$15),   IF(('Funções Transações'!N245&lt;'Indices PF'!$E$18), 'Indices PF'!$E$15,   IF(('Funções Transações'!N245&lt;'Indices PF'!$F$18), 'Indices PF'!$F$15, 'Indices PF'!$G$15)),    IF((O245&lt;='Indices PF'!$D$16),    IF(('Funções Transações'!N245&lt;'Indices PF'!$E$18), 'Indices PF'!$E$16,    IF(('Funções Transações'!N245&lt;'Indices PF'!$F$18), 'Indices PF'!$F$16, 'Indices PF'!$G$16)),     IF((O245&gt;='Indices PF'!$D$17),     IF(('Funções Transações'!N245&lt;'Indices PF'!$E$18), 'Indices PF'!$E$17,     IF(('Funções Transações'!N245&lt;'Indices PF'!$F$18), 'Indices PF'!$F$17, 'Indices PF'!$G$17))))),   IF(M245="EO", IF((O245&lt;='Indices PF'!$D$23),   IF(('Funções Transações'!N245&lt;'Indices PF'!$E$26), 'Indices PF'!$E$23,   IF(('Funções Transações'!N245&lt;'Indices PF'!$F$26), 'Indices PF'!$F$23, 'Indices PF'!$G$23)),    IF((O245&lt;='Indices PF'!$D$24),    IF(('Funções Transações'!N245&lt;'Indices PF'!$E$26), 'Indices PF'!$E$24,    IF(('Funções Transações'!N245&lt;'Indices PF'!$F$26), 'Indices PF'!$F$24, 'Indices PF'!$G$24)),     IF((O245&gt;='Indices PF'!$D$25),     IF(('Funções Transações'!N245&lt;'Indices PF'!$E$26), 'Indices PF'!$E$25,     IF(('Funções Transações'!N245&lt;'Indices PF'!$F$26), 'Indices PF'!$F$25, 'Indices PF'!$G$25)))))))))</f>
        <v/>
      </c>
      <c r="T245" s="228" t="str">
        <f aca="false">IF(OR(ISBLANK(N245),ISBLANK(O245)),"",  IF(M245="EI", IF((O245&lt;='Indices PF'!$D$7),   IF(('Funções Transações'!N245&lt;'Indices PF'!$E$10), N245*'Indices PF'!$J$7,   IF(('Funções Transações'!N245&lt;'Indices PF'!$F$10), N245*'Indices PF'!$K$7, N245*'Indices PF'!$L$7)),    IF((O245&lt;='Indices PF'!$D$8),    IF(('Funções Transações'!N245&lt;'Indices PF'!$E$10), N245*'Indices PF'!$J$8,    IF(('Funções Transações'!N245&lt;'Indices PF'!$F$10), N245*'Indices PF'!$K$8, N245*'Indices PF'!$L$8)),     IF((O245&gt;='Indices PF'!$D$9),     IF(('Funções Transações'!N245&lt;'Indices PF'!$E$10), N245*'Indices PF'!$J$9,     IF(('Funções Transações'!N245&lt;'Indices PF'!$F$10), N245*'Indices PF'!$K$9, N245*'Indices PF'!$L$9))))),   IF(M245="EQ", IF((O245&lt;='Indices PF'!$D$15),   IF(('Funções Transações'!N245&lt;'Indices PF'!$E$18), N245*'Indices PF'!$J$15,   IF(('Funções Transações'!N245&lt;'Indices PF'!$F$18), N245*'Indices PF'!$K$15, N245*'Indices PF'!$L$15)),    IF((O245&lt;='Indices PF'!$D$16),    IF(('Funções Transações'!N245&lt;'Indices PF'!$E$18), N245*'Indices PF'!$J$16,    IF(('Funções Transações'!N245&lt;'Indices PF'!$F$18), N245*'Indices PF'!$K$16, N245*'Indices PF'!$L$16)),     IF((O245&gt;='Indices PF'!$D$17),     IF(('Funções Transações'!N245&lt;'Indices PF'!$E$18), N245*'Indices PF'!$J$17,     IF(('Funções Transações'!N245&lt;'Indices PF'!$F$18), N245*'Indices PF'!$K$17, N245*'Indices PF'!$L$17))))),   IF(M245="EO", IF((O245&lt;='Indices PF'!$D$23),   IF(('Funções Transações'!N245&lt;'Indices PF'!$E$26), N245*'Indices PF'!$J$23,   IF(('Funções Transações'!N245&lt;'Indices PF'!$F$26), N245*'Indices PF'!$K$23, N245*'Indices PF'!$L$23)),    IF((O245&lt;='Indices PF'!$D$24),    IF(('Funções Transações'!N245&lt;'Indices PF'!$E$26), N245*'Indices PF'!$J$24,    IF(('Funções Transações'!N245&lt;'Indices PF'!$F$26), N245*'Indices PF'!$K$24, N245*'Indices PF'!$L$24)),     IF((O245&gt;='Indices PF'!$D$25),     IF(('Funções Transações'!N245&lt;'Indices PF'!$E$26), N245*'Indices PF'!$J$25,     IF(('Funções Transações'!N245&lt;'Indices PF'!$F$26), N245*'Indices PF'!$K$25, N245*'Indices PF'!$L$25)))))))))</f>
        <v/>
      </c>
      <c r="U245" s="229" t="str">
        <f aca="false">IF(OR(ISBLANK(P245),ISBLANK(Q245)),"",  IF((Q245&lt;='Indices PF'!$D$47),   IF(('Funções Transações'!P245&lt;'Indices PF'!$E$50), P245*'Indices PF'!$J$47,   IF(('Funções Transações'!P245&lt;'Indices PF'!$F$50), P245*'Indices PF'!$K$47, P245*'Indices PF'!$L$47)),    IF((Q245&lt;='Indices PF'!$D$48),    IF(('Funções Transações'!P245&lt;'Indices PF'!$E$50), P245*'Indices PF'!$J$48,    IF(('Funções Transações'!P245&lt;'Indices PF'!$F$50), P245*'Indices PF'!$K$48, P245*'Indices PF'!$L$48)),     IF((Q245&gt;='Indices PF'!$D$49),     IF(('Funções Transações'!P245&lt;'Indices PF'!$E$50), P245*'Indices PF'!$J$49,     IF(('Funções Transações'!P245&lt;'Indices PF'!$F$50), P245*'Indices PF'!$K$49, P245*'Indices PF'!$L$49))))))</f>
        <v/>
      </c>
      <c r="V245" s="270"/>
      <c r="W245" s="224"/>
      <c r="X245" s="224"/>
      <c r="Y245" s="174"/>
      <c r="Z245" s="174"/>
      <c r="AA245" s="174"/>
      <c r="AB245" s="175"/>
      <c r="AC245" s="126"/>
      <c r="AD245" s="126"/>
      <c r="AE245" s="178"/>
      <c r="AF245" s="126"/>
      <c r="AG245" s="92"/>
    </row>
    <row r="246" customFormat="false" ht="24.3" hidden="false" customHeight="true" outlineLevel="0" collapsed="false">
      <c r="A246" s="87"/>
      <c r="B246" s="111"/>
      <c r="C246" s="178"/>
      <c r="D246" s="173"/>
      <c r="E246" s="174"/>
      <c r="F246" s="174"/>
      <c r="G246" s="174"/>
      <c r="H246" s="174"/>
      <c r="I246" s="174"/>
      <c r="J246" s="174"/>
      <c r="K246" s="224"/>
      <c r="L246" s="221"/>
      <c r="M246" s="88"/>
      <c r="N246" s="129"/>
      <c r="O246" s="129"/>
      <c r="P246" s="131"/>
      <c r="Q246" s="131"/>
      <c r="R246" s="119" t="str">
        <f aca="false">IF(AND(ISTEXT(T246),ISTEXT(U246)),"",SUM(T246:U246)*'Indices PF'!$E$54)</f>
        <v/>
      </c>
      <c r="S246" s="227" t="str">
        <f aca="false">IF(OR(ISBLANK(N246),ISBLANK(O246)),"",  IF(M246="EI", IF((O246&lt;='Indices PF'!$D$7),   IF(('Funções Transações'!N246&lt;'Indices PF'!$E$10), 'Indices PF'!$E$7,   IF(('Funções Transações'!N246&lt;'Indices PF'!$F$10), 'Indices PF'!$F$7, 'Indices PF'!$G$7)),    IF((O246&lt;='Indices PF'!$D$8),    IF(('Funções Transações'!N246&lt;'Indices PF'!$E$10), 'Indices PF'!$E$8,    IF(('Funções Transações'!N246&lt;'Indices PF'!$F$10), 'Indices PF'!$F$8, 'Indices PF'!$G$8)),     IF((O246&gt;='Indices PF'!$D$9),     IF(('Funções Transações'!N246&lt;'Indices PF'!$E$10), 'Indices PF'!$E$9,     IF(('Funções Transações'!N246&lt;'Indices PF'!$F$10), 'Indices PF'!$F$9, 'Indices PF'!$G$9))))),   IF(M246="EQ", IF((O246&lt;='Indices PF'!$D$15),   IF(('Funções Transações'!N246&lt;'Indices PF'!$E$18), 'Indices PF'!$E$15,   IF(('Funções Transações'!N246&lt;'Indices PF'!$F$18), 'Indices PF'!$F$15, 'Indices PF'!$G$15)),    IF((O246&lt;='Indices PF'!$D$16),    IF(('Funções Transações'!N246&lt;'Indices PF'!$E$18), 'Indices PF'!$E$16,    IF(('Funções Transações'!N246&lt;'Indices PF'!$F$18), 'Indices PF'!$F$16, 'Indices PF'!$G$16)),     IF((O246&gt;='Indices PF'!$D$17),     IF(('Funções Transações'!N246&lt;'Indices PF'!$E$18), 'Indices PF'!$E$17,     IF(('Funções Transações'!N246&lt;'Indices PF'!$F$18), 'Indices PF'!$F$17, 'Indices PF'!$G$17))))),   IF(M246="EO", IF((O246&lt;='Indices PF'!$D$23),   IF(('Funções Transações'!N246&lt;'Indices PF'!$E$26), 'Indices PF'!$E$23,   IF(('Funções Transações'!N246&lt;'Indices PF'!$F$26), 'Indices PF'!$F$23, 'Indices PF'!$G$23)),    IF((O246&lt;='Indices PF'!$D$24),    IF(('Funções Transações'!N246&lt;'Indices PF'!$E$26), 'Indices PF'!$E$24,    IF(('Funções Transações'!N246&lt;'Indices PF'!$F$26), 'Indices PF'!$F$24, 'Indices PF'!$G$24)),     IF((O246&gt;='Indices PF'!$D$25),     IF(('Funções Transações'!N246&lt;'Indices PF'!$E$26), 'Indices PF'!$E$25,     IF(('Funções Transações'!N246&lt;'Indices PF'!$F$26), 'Indices PF'!$F$25, 'Indices PF'!$G$25)))))))))</f>
        <v/>
      </c>
      <c r="T246" s="228" t="str">
        <f aca="false">IF(OR(ISBLANK(N246),ISBLANK(O246)),"",  IF(M246="EI", IF((O246&lt;='Indices PF'!$D$7),   IF(('Funções Transações'!N246&lt;'Indices PF'!$E$10), N246*'Indices PF'!$J$7,   IF(('Funções Transações'!N246&lt;'Indices PF'!$F$10), N246*'Indices PF'!$K$7, N246*'Indices PF'!$L$7)),    IF((O246&lt;='Indices PF'!$D$8),    IF(('Funções Transações'!N246&lt;'Indices PF'!$E$10), N246*'Indices PF'!$J$8,    IF(('Funções Transações'!N246&lt;'Indices PF'!$F$10), N246*'Indices PF'!$K$8, N246*'Indices PF'!$L$8)),     IF((O246&gt;='Indices PF'!$D$9),     IF(('Funções Transações'!N246&lt;'Indices PF'!$E$10), N246*'Indices PF'!$J$9,     IF(('Funções Transações'!N246&lt;'Indices PF'!$F$10), N246*'Indices PF'!$K$9, N246*'Indices PF'!$L$9))))),   IF(M246="EQ", IF((O246&lt;='Indices PF'!$D$15),   IF(('Funções Transações'!N246&lt;'Indices PF'!$E$18), N246*'Indices PF'!$J$15,   IF(('Funções Transações'!N246&lt;'Indices PF'!$F$18), N246*'Indices PF'!$K$15, N246*'Indices PF'!$L$15)),    IF((O246&lt;='Indices PF'!$D$16),    IF(('Funções Transações'!N246&lt;'Indices PF'!$E$18), N246*'Indices PF'!$J$16,    IF(('Funções Transações'!N246&lt;'Indices PF'!$F$18), N246*'Indices PF'!$K$16, N246*'Indices PF'!$L$16)),     IF((O246&gt;='Indices PF'!$D$17),     IF(('Funções Transações'!N246&lt;'Indices PF'!$E$18), N246*'Indices PF'!$J$17,     IF(('Funções Transações'!N246&lt;'Indices PF'!$F$18), N246*'Indices PF'!$K$17, N246*'Indices PF'!$L$17))))),   IF(M246="EO", IF((O246&lt;='Indices PF'!$D$23),   IF(('Funções Transações'!N246&lt;'Indices PF'!$E$26), N246*'Indices PF'!$J$23,   IF(('Funções Transações'!N246&lt;'Indices PF'!$F$26), N246*'Indices PF'!$K$23, N246*'Indices PF'!$L$23)),    IF((O246&lt;='Indices PF'!$D$24),    IF(('Funções Transações'!N246&lt;'Indices PF'!$E$26), N246*'Indices PF'!$J$24,    IF(('Funções Transações'!N246&lt;'Indices PF'!$F$26), N246*'Indices PF'!$K$24, N246*'Indices PF'!$L$24)),     IF((O246&gt;='Indices PF'!$D$25),     IF(('Funções Transações'!N246&lt;'Indices PF'!$E$26), N246*'Indices PF'!$J$25,     IF(('Funções Transações'!N246&lt;'Indices PF'!$F$26), N246*'Indices PF'!$K$25, N246*'Indices PF'!$L$25)))))))))</f>
        <v/>
      </c>
      <c r="U246" s="229" t="str">
        <f aca="false">IF(OR(ISBLANK(P246),ISBLANK(Q246)),"",  IF((Q246&lt;='Indices PF'!$D$47),   IF(('Funções Transações'!P246&lt;'Indices PF'!$E$50), P246*'Indices PF'!$J$47,   IF(('Funções Transações'!P246&lt;'Indices PF'!$F$50), P246*'Indices PF'!$K$47, P246*'Indices PF'!$L$47)),    IF((Q246&lt;='Indices PF'!$D$48),    IF(('Funções Transações'!P246&lt;'Indices PF'!$E$50), P246*'Indices PF'!$J$48,    IF(('Funções Transações'!P246&lt;'Indices PF'!$F$50), P246*'Indices PF'!$K$48, P246*'Indices PF'!$L$48)),     IF((Q246&gt;='Indices PF'!$D$49),     IF(('Funções Transações'!P246&lt;'Indices PF'!$E$50), P246*'Indices PF'!$J$49,     IF(('Funções Transações'!P246&lt;'Indices PF'!$F$50), P246*'Indices PF'!$K$49, P246*'Indices PF'!$L$49))))))</f>
        <v/>
      </c>
      <c r="V246" s="270"/>
      <c r="W246" s="224"/>
      <c r="X246" s="224"/>
      <c r="Y246" s="174"/>
      <c r="Z246" s="174"/>
      <c r="AA246" s="174"/>
      <c r="AB246" s="175"/>
      <c r="AC246" s="126"/>
      <c r="AD246" s="126"/>
      <c r="AE246" s="178"/>
      <c r="AF246" s="126"/>
      <c r="AG246" s="92"/>
    </row>
    <row r="247" customFormat="false" ht="24.3" hidden="false" customHeight="true" outlineLevel="0" collapsed="false">
      <c r="A247" s="87"/>
      <c r="B247" s="111"/>
      <c r="C247" s="178"/>
      <c r="D247" s="173"/>
      <c r="E247" s="174"/>
      <c r="F247" s="174"/>
      <c r="G247" s="174"/>
      <c r="H247" s="174"/>
      <c r="I247" s="174"/>
      <c r="J247" s="174"/>
      <c r="K247" s="224"/>
      <c r="L247" s="221"/>
      <c r="M247" s="88"/>
      <c r="N247" s="129"/>
      <c r="O247" s="129"/>
      <c r="P247" s="131"/>
      <c r="Q247" s="131"/>
      <c r="R247" s="119" t="str">
        <f aca="false">IF(AND(ISTEXT(T247),ISTEXT(U247)),"",SUM(T247:U247)*'Indices PF'!$E$54)</f>
        <v/>
      </c>
      <c r="S247" s="227" t="str">
        <f aca="false">IF(OR(ISBLANK(N247),ISBLANK(O247)),"",  IF(M247="EI", IF((O247&lt;='Indices PF'!$D$7),   IF(('Funções Transações'!N247&lt;'Indices PF'!$E$10), 'Indices PF'!$E$7,   IF(('Funções Transações'!N247&lt;'Indices PF'!$F$10), 'Indices PF'!$F$7, 'Indices PF'!$G$7)),    IF((O247&lt;='Indices PF'!$D$8),    IF(('Funções Transações'!N247&lt;'Indices PF'!$E$10), 'Indices PF'!$E$8,    IF(('Funções Transações'!N247&lt;'Indices PF'!$F$10), 'Indices PF'!$F$8, 'Indices PF'!$G$8)),     IF((O247&gt;='Indices PF'!$D$9),     IF(('Funções Transações'!N247&lt;'Indices PF'!$E$10), 'Indices PF'!$E$9,     IF(('Funções Transações'!N247&lt;'Indices PF'!$F$10), 'Indices PF'!$F$9, 'Indices PF'!$G$9))))),   IF(M247="EQ", IF((O247&lt;='Indices PF'!$D$15),   IF(('Funções Transações'!N247&lt;'Indices PF'!$E$18), 'Indices PF'!$E$15,   IF(('Funções Transações'!N247&lt;'Indices PF'!$F$18), 'Indices PF'!$F$15, 'Indices PF'!$G$15)),    IF((O247&lt;='Indices PF'!$D$16),    IF(('Funções Transações'!N247&lt;'Indices PF'!$E$18), 'Indices PF'!$E$16,    IF(('Funções Transações'!N247&lt;'Indices PF'!$F$18), 'Indices PF'!$F$16, 'Indices PF'!$G$16)),     IF((O247&gt;='Indices PF'!$D$17),     IF(('Funções Transações'!N247&lt;'Indices PF'!$E$18), 'Indices PF'!$E$17,     IF(('Funções Transações'!N247&lt;'Indices PF'!$F$18), 'Indices PF'!$F$17, 'Indices PF'!$G$17))))),   IF(M247="EO", IF((O247&lt;='Indices PF'!$D$23),   IF(('Funções Transações'!N247&lt;'Indices PF'!$E$26), 'Indices PF'!$E$23,   IF(('Funções Transações'!N247&lt;'Indices PF'!$F$26), 'Indices PF'!$F$23, 'Indices PF'!$G$23)),    IF((O247&lt;='Indices PF'!$D$24),    IF(('Funções Transações'!N247&lt;'Indices PF'!$E$26), 'Indices PF'!$E$24,    IF(('Funções Transações'!N247&lt;'Indices PF'!$F$26), 'Indices PF'!$F$24, 'Indices PF'!$G$24)),     IF((O247&gt;='Indices PF'!$D$25),     IF(('Funções Transações'!N247&lt;'Indices PF'!$E$26), 'Indices PF'!$E$25,     IF(('Funções Transações'!N247&lt;'Indices PF'!$F$26), 'Indices PF'!$F$25, 'Indices PF'!$G$25)))))))))</f>
        <v/>
      </c>
      <c r="T247" s="228" t="str">
        <f aca="false">IF(OR(ISBLANK(N247),ISBLANK(O247)),"",  IF(M247="EI", IF((O247&lt;='Indices PF'!$D$7),   IF(('Funções Transações'!N247&lt;'Indices PF'!$E$10), N247*'Indices PF'!$J$7,   IF(('Funções Transações'!N247&lt;'Indices PF'!$F$10), N247*'Indices PF'!$K$7, N247*'Indices PF'!$L$7)),    IF((O247&lt;='Indices PF'!$D$8),    IF(('Funções Transações'!N247&lt;'Indices PF'!$E$10), N247*'Indices PF'!$J$8,    IF(('Funções Transações'!N247&lt;'Indices PF'!$F$10), N247*'Indices PF'!$K$8, N247*'Indices PF'!$L$8)),     IF((O247&gt;='Indices PF'!$D$9),     IF(('Funções Transações'!N247&lt;'Indices PF'!$E$10), N247*'Indices PF'!$J$9,     IF(('Funções Transações'!N247&lt;'Indices PF'!$F$10), N247*'Indices PF'!$K$9, N247*'Indices PF'!$L$9))))),   IF(M247="EQ", IF((O247&lt;='Indices PF'!$D$15),   IF(('Funções Transações'!N247&lt;'Indices PF'!$E$18), N247*'Indices PF'!$J$15,   IF(('Funções Transações'!N247&lt;'Indices PF'!$F$18), N247*'Indices PF'!$K$15, N247*'Indices PF'!$L$15)),    IF((O247&lt;='Indices PF'!$D$16),    IF(('Funções Transações'!N247&lt;'Indices PF'!$E$18), N247*'Indices PF'!$J$16,    IF(('Funções Transações'!N247&lt;'Indices PF'!$F$18), N247*'Indices PF'!$K$16, N247*'Indices PF'!$L$16)),     IF((O247&gt;='Indices PF'!$D$17),     IF(('Funções Transações'!N247&lt;'Indices PF'!$E$18), N247*'Indices PF'!$J$17,     IF(('Funções Transações'!N247&lt;'Indices PF'!$F$18), N247*'Indices PF'!$K$17, N247*'Indices PF'!$L$17))))),   IF(M247="EO", IF((O247&lt;='Indices PF'!$D$23),   IF(('Funções Transações'!N247&lt;'Indices PF'!$E$26), N247*'Indices PF'!$J$23,   IF(('Funções Transações'!N247&lt;'Indices PF'!$F$26), N247*'Indices PF'!$K$23, N247*'Indices PF'!$L$23)),    IF((O247&lt;='Indices PF'!$D$24),    IF(('Funções Transações'!N247&lt;'Indices PF'!$E$26), N247*'Indices PF'!$J$24,    IF(('Funções Transações'!N247&lt;'Indices PF'!$F$26), N247*'Indices PF'!$K$24, N247*'Indices PF'!$L$24)),     IF((O247&gt;='Indices PF'!$D$25),     IF(('Funções Transações'!N247&lt;'Indices PF'!$E$26), N247*'Indices PF'!$J$25,     IF(('Funções Transações'!N247&lt;'Indices PF'!$F$26), N247*'Indices PF'!$K$25, N247*'Indices PF'!$L$25)))))))))</f>
        <v/>
      </c>
      <c r="U247" s="229" t="str">
        <f aca="false">IF(OR(ISBLANK(P247),ISBLANK(Q247)),"",  IF((Q247&lt;='Indices PF'!$D$47),   IF(('Funções Transações'!P247&lt;'Indices PF'!$E$50), P247*'Indices PF'!$J$47,   IF(('Funções Transações'!P247&lt;'Indices PF'!$F$50), P247*'Indices PF'!$K$47, P247*'Indices PF'!$L$47)),    IF((Q247&lt;='Indices PF'!$D$48),    IF(('Funções Transações'!P247&lt;'Indices PF'!$E$50), P247*'Indices PF'!$J$48,    IF(('Funções Transações'!P247&lt;'Indices PF'!$F$50), P247*'Indices PF'!$K$48, P247*'Indices PF'!$L$48)),     IF((Q247&gt;='Indices PF'!$D$49),     IF(('Funções Transações'!P247&lt;'Indices PF'!$E$50), P247*'Indices PF'!$J$49,     IF(('Funções Transações'!P247&lt;'Indices PF'!$F$50), P247*'Indices PF'!$K$49, P247*'Indices PF'!$L$49))))))</f>
        <v/>
      </c>
      <c r="V247" s="270"/>
      <c r="W247" s="224"/>
      <c r="X247" s="224"/>
      <c r="Y247" s="174"/>
      <c r="Z247" s="174"/>
      <c r="AA247" s="174"/>
      <c r="AB247" s="175"/>
      <c r="AC247" s="126"/>
      <c r="AD247" s="126"/>
      <c r="AE247" s="178"/>
      <c r="AF247" s="126"/>
      <c r="AG247" s="92"/>
    </row>
    <row r="248" customFormat="false" ht="24.3" hidden="false" customHeight="true" outlineLevel="0" collapsed="false">
      <c r="A248" s="87"/>
      <c r="B248" s="111"/>
      <c r="C248" s="178"/>
      <c r="D248" s="173"/>
      <c r="E248" s="174"/>
      <c r="F248" s="174"/>
      <c r="G248" s="174"/>
      <c r="H248" s="174"/>
      <c r="I248" s="174"/>
      <c r="J248" s="174"/>
      <c r="K248" s="224"/>
      <c r="L248" s="221"/>
      <c r="M248" s="88"/>
      <c r="N248" s="129"/>
      <c r="O248" s="129"/>
      <c r="P248" s="131"/>
      <c r="Q248" s="131"/>
      <c r="R248" s="119" t="str">
        <f aca="false">IF(AND(ISTEXT(T248),ISTEXT(U248)),"",SUM(T248:U248)*'Indices PF'!$E$54)</f>
        <v/>
      </c>
      <c r="S248" s="227" t="str">
        <f aca="false">IF(OR(ISBLANK(N248),ISBLANK(O248)),"",  IF(M248="EI", IF((O248&lt;='Indices PF'!$D$7),   IF(('Funções Transações'!N248&lt;'Indices PF'!$E$10), 'Indices PF'!$E$7,   IF(('Funções Transações'!N248&lt;'Indices PF'!$F$10), 'Indices PF'!$F$7, 'Indices PF'!$G$7)),    IF((O248&lt;='Indices PF'!$D$8),    IF(('Funções Transações'!N248&lt;'Indices PF'!$E$10), 'Indices PF'!$E$8,    IF(('Funções Transações'!N248&lt;'Indices PF'!$F$10), 'Indices PF'!$F$8, 'Indices PF'!$G$8)),     IF((O248&gt;='Indices PF'!$D$9),     IF(('Funções Transações'!N248&lt;'Indices PF'!$E$10), 'Indices PF'!$E$9,     IF(('Funções Transações'!N248&lt;'Indices PF'!$F$10), 'Indices PF'!$F$9, 'Indices PF'!$G$9))))),   IF(M248="EQ", IF((O248&lt;='Indices PF'!$D$15),   IF(('Funções Transações'!N248&lt;'Indices PF'!$E$18), 'Indices PF'!$E$15,   IF(('Funções Transações'!N248&lt;'Indices PF'!$F$18), 'Indices PF'!$F$15, 'Indices PF'!$G$15)),    IF((O248&lt;='Indices PF'!$D$16),    IF(('Funções Transações'!N248&lt;'Indices PF'!$E$18), 'Indices PF'!$E$16,    IF(('Funções Transações'!N248&lt;'Indices PF'!$F$18), 'Indices PF'!$F$16, 'Indices PF'!$G$16)),     IF((O248&gt;='Indices PF'!$D$17),     IF(('Funções Transações'!N248&lt;'Indices PF'!$E$18), 'Indices PF'!$E$17,     IF(('Funções Transações'!N248&lt;'Indices PF'!$F$18), 'Indices PF'!$F$17, 'Indices PF'!$G$17))))),   IF(M248="EO", IF((O248&lt;='Indices PF'!$D$23),   IF(('Funções Transações'!N248&lt;'Indices PF'!$E$26), 'Indices PF'!$E$23,   IF(('Funções Transações'!N248&lt;'Indices PF'!$F$26), 'Indices PF'!$F$23, 'Indices PF'!$G$23)),    IF((O248&lt;='Indices PF'!$D$24),    IF(('Funções Transações'!N248&lt;'Indices PF'!$E$26), 'Indices PF'!$E$24,    IF(('Funções Transações'!N248&lt;'Indices PF'!$F$26), 'Indices PF'!$F$24, 'Indices PF'!$G$24)),     IF((O248&gt;='Indices PF'!$D$25),     IF(('Funções Transações'!N248&lt;'Indices PF'!$E$26), 'Indices PF'!$E$25,     IF(('Funções Transações'!N248&lt;'Indices PF'!$F$26), 'Indices PF'!$F$25, 'Indices PF'!$G$25)))))))))</f>
        <v/>
      </c>
      <c r="T248" s="228" t="str">
        <f aca="false">IF(OR(ISBLANK(N248),ISBLANK(O248)),"",  IF(M248="EI", IF((O248&lt;='Indices PF'!$D$7),   IF(('Funções Transações'!N248&lt;'Indices PF'!$E$10), N248*'Indices PF'!$J$7,   IF(('Funções Transações'!N248&lt;'Indices PF'!$F$10), N248*'Indices PF'!$K$7, N248*'Indices PF'!$L$7)),    IF((O248&lt;='Indices PF'!$D$8),    IF(('Funções Transações'!N248&lt;'Indices PF'!$E$10), N248*'Indices PF'!$J$8,    IF(('Funções Transações'!N248&lt;'Indices PF'!$F$10), N248*'Indices PF'!$K$8, N248*'Indices PF'!$L$8)),     IF((O248&gt;='Indices PF'!$D$9),     IF(('Funções Transações'!N248&lt;'Indices PF'!$E$10), N248*'Indices PF'!$J$9,     IF(('Funções Transações'!N248&lt;'Indices PF'!$F$10), N248*'Indices PF'!$K$9, N248*'Indices PF'!$L$9))))),   IF(M248="EQ", IF((O248&lt;='Indices PF'!$D$15),   IF(('Funções Transações'!N248&lt;'Indices PF'!$E$18), N248*'Indices PF'!$J$15,   IF(('Funções Transações'!N248&lt;'Indices PF'!$F$18), N248*'Indices PF'!$K$15, N248*'Indices PF'!$L$15)),    IF((O248&lt;='Indices PF'!$D$16),    IF(('Funções Transações'!N248&lt;'Indices PF'!$E$18), N248*'Indices PF'!$J$16,    IF(('Funções Transações'!N248&lt;'Indices PF'!$F$18), N248*'Indices PF'!$K$16, N248*'Indices PF'!$L$16)),     IF((O248&gt;='Indices PF'!$D$17),     IF(('Funções Transações'!N248&lt;'Indices PF'!$E$18), N248*'Indices PF'!$J$17,     IF(('Funções Transações'!N248&lt;'Indices PF'!$F$18), N248*'Indices PF'!$K$17, N248*'Indices PF'!$L$17))))),   IF(M248="EO", IF((O248&lt;='Indices PF'!$D$23),   IF(('Funções Transações'!N248&lt;'Indices PF'!$E$26), N248*'Indices PF'!$J$23,   IF(('Funções Transações'!N248&lt;'Indices PF'!$F$26), N248*'Indices PF'!$K$23, N248*'Indices PF'!$L$23)),    IF((O248&lt;='Indices PF'!$D$24),    IF(('Funções Transações'!N248&lt;'Indices PF'!$E$26), N248*'Indices PF'!$J$24,    IF(('Funções Transações'!N248&lt;'Indices PF'!$F$26), N248*'Indices PF'!$K$24, N248*'Indices PF'!$L$24)),     IF((O248&gt;='Indices PF'!$D$25),     IF(('Funções Transações'!N248&lt;'Indices PF'!$E$26), N248*'Indices PF'!$J$25,     IF(('Funções Transações'!N248&lt;'Indices PF'!$F$26), N248*'Indices PF'!$K$25, N248*'Indices PF'!$L$25)))))))))</f>
        <v/>
      </c>
      <c r="U248" s="229" t="str">
        <f aca="false">IF(OR(ISBLANK(P248),ISBLANK(Q248)),"",  IF((Q248&lt;='Indices PF'!$D$47),   IF(('Funções Transações'!P248&lt;'Indices PF'!$E$50), P248*'Indices PF'!$J$47,   IF(('Funções Transações'!P248&lt;'Indices PF'!$F$50), P248*'Indices PF'!$K$47, P248*'Indices PF'!$L$47)),    IF((Q248&lt;='Indices PF'!$D$48),    IF(('Funções Transações'!P248&lt;'Indices PF'!$E$50), P248*'Indices PF'!$J$48,    IF(('Funções Transações'!P248&lt;'Indices PF'!$F$50), P248*'Indices PF'!$K$48, P248*'Indices PF'!$L$48)),     IF((Q248&gt;='Indices PF'!$D$49),     IF(('Funções Transações'!P248&lt;'Indices PF'!$E$50), P248*'Indices PF'!$J$49,     IF(('Funções Transações'!P248&lt;'Indices PF'!$F$50), P248*'Indices PF'!$K$49, P248*'Indices PF'!$L$49))))))</f>
        <v/>
      </c>
      <c r="V248" s="270"/>
      <c r="W248" s="224"/>
      <c r="X248" s="224"/>
      <c r="Y248" s="174"/>
      <c r="Z248" s="174"/>
      <c r="AA248" s="174"/>
      <c r="AB248" s="175"/>
      <c r="AC248" s="126"/>
      <c r="AD248" s="126"/>
      <c r="AE248" s="178"/>
      <c r="AF248" s="126"/>
      <c r="AG248" s="92"/>
    </row>
    <row r="249" customFormat="false" ht="24.3" hidden="false" customHeight="true" outlineLevel="0" collapsed="false">
      <c r="A249" s="87"/>
      <c r="B249" s="111"/>
      <c r="C249" s="178"/>
      <c r="D249" s="173"/>
      <c r="E249" s="174"/>
      <c r="F249" s="174"/>
      <c r="G249" s="174"/>
      <c r="H249" s="174"/>
      <c r="I249" s="174"/>
      <c r="J249" s="174"/>
      <c r="K249" s="224"/>
      <c r="L249" s="221"/>
      <c r="M249" s="88"/>
      <c r="N249" s="129"/>
      <c r="O249" s="129"/>
      <c r="P249" s="131"/>
      <c r="Q249" s="131"/>
      <c r="R249" s="119" t="str">
        <f aca="false">IF(AND(ISTEXT(T249),ISTEXT(U249)),"",SUM(T249:U249)*'Indices PF'!$E$54)</f>
        <v/>
      </c>
      <c r="S249" s="227" t="str">
        <f aca="false">IF(OR(ISBLANK(N249),ISBLANK(O249)),"",  IF(M249="EI", IF((O249&lt;='Indices PF'!$D$7),   IF(('Funções Transações'!N249&lt;'Indices PF'!$E$10), 'Indices PF'!$E$7,   IF(('Funções Transações'!N249&lt;'Indices PF'!$F$10), 'Indices PF'!$F$7, 'Indices PF'!$G$7)),    IF((O249&lt;='Indices PF'!$D$8),    IF(('Funções Transações'!N249&lt;'Indices PF'!$E$10), 'Indices PF'!$E$8,    IF(('Funções Transações'!N249&lt;'Indices PF'!$F$10), 'Indices PF'!$F$8, 'Indices PF'!$G$8)),     IF((O249&gt;='Indices PF'!$D$9),     IF(('Funções Transações'!N249&lt;'Indices PF'!$E$10), 'Indices PF'!$E$9,     IF(('Funções Transações'!N249&lt;'Indices PF'!$F$10), 'Indices PF'!$F$9, 'Indices PF'!$G$9))))),   IF(M249="EQ", IF((O249&lt;='Indices PF'!$D$15),   IF(('Funções Transações'!N249&lt;'Indices PF'!$E$18), 'Indices PF'!$E$15,   IF(('Funções Transações'!N249&lt;'Indices PF'!$F$18), 'Indices PF'!$F$15, 'Indices PF'!$G$15)),    IF((O249&lt;='Indices PF'!$D$16),    IF(('Funções Transações'!N249&lt;'Indices PF'!$E$18), 'Indices PF'!$E$16,    IF(('Funções Transações'!N249&lt;'Indices PF'!$F$18), 'Indices PF'!$F$16, 'Indices PF'!$G$16)),     IF((O249&gt;='Indices PF'!$D$17),     IF(('Funções Transações'!N249&lt;'Indices PF'!$E$18), 'Indices PF'!$E$17,     IF(('Funções Transações'!N249&lt;'Indices PF'!$F$18), 'Indices PF'!$F$17, 'Indices PF'!$G$17))))),   IF(M249="EO", IF((O249&lt;='Indices PF'!$D$23),   IF(('Funções Transações'!N249&lt;'Indices PF'!$E$26), 'Indices PF'!$E$23,   IF(('Funções Transações'!N249&lt;'Indices PF'!$F$26), 'Indices PF'!$F$23, 'Indices PF'!$G$23)),    IF((O249&lt;='Indices PF'!$D$24),    IF(('Funções Transações'!N249&lt;'Indices PF'!$E$26), 'Indices PF'!$E$24,    IF(('Funções Transações'!N249&lt;'Indices PF'!$F$26), 'Indices PF'!$F$24, 'Indices PF'!$G$24)),     IF((O249&gt;='Indices PF'!$D$25),     IF(('Funções Transações'!N249&lt;'Indices PF'!$E$26), 'Indices PF'!$E$25,     IF(('Funções Transações'!N249&lt;'Indices PF'!$F$26), 'Indices PF'!$F$25, 'Indices PF'!$G$25)))))))))</f>
        <v/>
      </c>
      <c r="T249" s="228" t="str">
        <f aca="false">IF(OR(ISBLANK(N249),ISBLANK(O249)),"",  IF(M249="EI", IF((O249&lt;='Indices PF'!$D$7),   IF(('Funções Transações'!N249&lt;'Indices PF'!$E$10), N249*'Indices PF'!$J$7,   IF(('Funções Transações'!N249&lt;'Indices PF'!$F$10), N249*'Indices PF'!$K$7, N249*'Indices PF'!$L$7)),    IF((O249&lt;='Indices PF'!$D$8),    IF(('Funções Transações'!N249&lt;'Indices PF'!$E$10), N249*'Indices PF'!$J$8,    IF(('Funções Transações'!N249&lt;'Indices PF'!$F$10), N249*'Indices PF'!$K$8, N249*'Indices PF'!$L$8)),     IF((O249&gt;='Indices PF'!$D$9),     IF(('Funções Transações'!N249&lt;'Indices PF'!$E$10), N249*'Indices PF'!$J$9,     IF(('Funções Transações'!N249&lt;'Indices PF'!$F$10), N249*'Indices PF'!$K$9, N249*'Indices PF'!$L$9))))),   IF(M249="EQ", IF((O249&lt;='Indices PF'!$D$15),   IF(('Funções Transações'!N249&lt;'Indices PF'!$E$18), N249*'Indices PF'!$J$15,   IF(('Funções Transações'!N249&lt;'Indices PF'!$F$18), N249*'Indices PF'!$K$15, N249*'Indices PF'!$L$15)),    IF((O249&lt;='Indices PF'!$D$16),    IF(('Funções Transações'!N249&lt;'Indices PF'!$E$18), N249*'Indices PF'!$J$16,    IF(('Funções Transações'!N249&lt;'Indices PF'!$F$18), N249*'Indices PF'!$K$16, N249*'Indices PF'!$L$16)),     IF((O249&gt;='Indices PF'!$D$17),     IF(('Funções Transações'!N249&lt;'Indices PF'!$E$18), N249*'Indices PF'!$J$17,     IF(('Funções Transações'!N249&lt;'Indices PF'!$F$18), N249*'Indices PF'!$K$17, N249*'Indices PF'!$L$17))))),   IF(M249="EO", IF((O249&lt;='Indices PF'!$D$23),   IF(('Funções Transações'!N249&lt;'Indices PF'!$E$26), N249*'Indices PF'!$J$23,   IF(('Funções Transações'!N249&lt;'Indices PF'!$F$26), N249*'Indices PF'!$K$23, N249*'Indices PF'!$L$23)),    IF((O249&lt;='Indices PF'!$D$24),    IF(('Funções Transações'!N249&lt;'Indices PF'!$E$26), N249*'Indices PF'!$J$24,    IF(('Funções Transações'!N249&lt;'Indices PF'!$F$26), N249*'Indices PF'!$K$24, N249*'Indices PF'!$L$24)),     IF((O249&gt;='Indices PF'!$D$25),     IF(('Funções Transações'!N249&lt;'Indices PF'!$E$26), N249*'Indices PF'!$J$25,     IF(('Funções Transações'!N249&lt;'Indices PF'!$F$26), N249*'Indices PF'!$K$25, N249*'Indices PF'!$L$25)))))))))</f>
        <v/>
      </c>
      <c r="U249" s="229" t="str">
        <f aca="false">IF(OR(ISBLANK(P249),ISBLANK(Q249)),"",  IF((Q249&lt;='Indices PF'!$D$47),   IF(('Funções Transações'!P249&lt;'Indices PF'!$E$50), P249*'Indices PF'!$J$47,   IF(('Funções Transações'!P249&lt;'Indices PF'!$F$50), P249*'Indices PF'!$K$47, P249*'Indices PF'!$L$47)),    IF((Q249&lt;='Indices PF'!$D$48),    IF(('Funções Transações'!P249&lt;'Indices PF'!$E$50), P249*'Indices PF'!$J$48,    IF(('Funções Transações'!P249&lt;'Indices PF'!$F$50), P249*'Indices PF'!$K$48, P249*'Indices PF'!$L$48)),     IF((Q249&gt;='Indices PF'!$D$49),     IF(('Funções Transações'!P249&lt;'Indices PF'!$E$50), P249*'Indices PF'!$J$49,     IF(('Funções Transações'!P249&lt;'Indices PF'!$F$50), P249*'Indices PF'!$K$49, P249*'Indices PF'!$L$49))))))</f>
        <v/>
      </c>
      <c r="V249" s="270"/>
      <c r="W249" s="224"/>
      <c r="X249" s="224"/>
      <c r="Y249" s="174"/>
      <c r="Z249" s="174"/>
      <c r="AA249" s="174"/>
      <c r="AB249" s="175"/>
      <c r="AC249" s="126"/>
      <c r="AD249" s="126"/>
      <c r="AE249" s="178"/>
      <c r="AF249" s="126"/>
      <c r="AG249" s="92"/>
    </row>
    <row r="250" customFormat="false" ht="24.3" hidden="false" customHeight="true" outlineLevel="0" collapsed="false">
      <c r="A250" s="87"/>
      <c r="B250" s="111"/>
      <c r="C250" s="178"/>
      <c r="D250" s="173"/>
      <c r="E250" s="174"/>
      <c r="F250" s="174"/>
      <c r="G250" s="174"/>
      <c r="H250" s="174"/>
      <c r="I250" s="174"/>
      <c r="J250" s="174"/>
      <c r="K250" s="224"/>
      <c r="L250" s="221"/>
      <c r="M250" s="88"/>
      <c r="N250" s="129"/>
      <c r="O250" s="129"/>
      <c r="P250" s="131"/>
      <c r="Q250" s="131"/>
      <c r="R250" s="119" t="str">
        <f aca="false">IF(AND(ISTEXT(T250),ISTEXT(U250)),"",SUM(T250:U250)*'Indices PF'!$E$54)</f>
        <v/>
      </c>
      <c r="S250" s="227" t="str">
        <f aca="false">IF(OR(ISBLANK(N250),ISBLANK(O250)),"",  IF(M250="EI", IF((O250&lt;='Indices PF'!$D$7),   IF(('Funções Transações'!N250&lt;'Indices PF'!$E$10), 'Indices PF'!$E$7,   IF(('Funções Transações'!N250&lt;'Indices PF'!$F$10), 'Indices PF'!$F$7, 'Indices PF'!$G$7)),    IF((O250&lt;='Indices PF'!$D$8),    IF(('Funções Transações'!N250&lt;'Indices PF'!$E$10), 'Indices PF'!$E$8,    IF(('Funções Transações'!N250&lt;'Indices PF'!$F$10), 'Indices PF'!$F$8, 'Indices PF'!$G$8)),     IF((O250&gt;='Indices PF'!$D$9),     IF(('Funções Transações'!N250&lt;'Indices PF'!$E$10), 'Indices PF'!$E$9,     IF(('Funções Transações'!N250&lt;'Indices PF'!$F$10), 'Indices PF'!$F$9, 'Indices PF'!$G$9))))),   IF(M250="EQ", IF((O250&lt;='Indices PF'!$D$15),   IF(('Funções Transações'!N250&lt;'Indices PF'!$E$18), 'Indices PF'!$E$15,   IF(('Funções Transações'!N250&lt;'Indices PF'!$F$18), 'Indices PF'!$F$15, 'Indices PF'!$G$15)),    IF((O250&lt;='Indices PF'!$D$16),    IF(('Funções Transações'!N250&lt;'Indices PF'!$E$18), 'Indices PF'!$E$16,    IF(('Funções Transações'!N250&lt;'Indices PF'!$F$18), 'Indices PF'!$F$16, 'Indices PF'!$G$16)),     IF((O250&gt;='Indices PF'!$D$17),     IF(('Funções Transações'!N250&lt;'Indices PF'!$E$18), 'Indices PF'!$E$17,     IF(('Funções Transações'!N250&lt;'Indices PF'!$F$18), 'Indices PF'!$F$17, 'Indices PF'!$G$17))))),   IF(M250="EO", IF((O250&lt;='Indices PF'!$D$23),   IF(('Funções Transações'!N250&lt;'Indices PF'!$E$26), 'Indices PF'!$E$23,   IF(('Funções Transações'!N250&lt;'Indices PF'!$F$26), 'Indices PF'!$F$23, 'Indices PF'!$G$23)),    IF((O250&lt;='Indices PF'!$D$24),    IF(('Funções Transações'!N250&lt;'Indices PF'!$E$26), 'Indices PF'!$E$24,    IF(('Funções Transações'!N250&lt;'Indices PF'!$F$26), 'Indices PF'!$F$24, 'Indices PF'!$G$24)),     IF((O250&gt;='Indices PF'!$D$25),     IF(('Funções Transações'!N250&lt;'Indices PF'!$E$26), 'Indices PF'!$E$25,     IF(('Funções Transações'!N250&lt;'Indices PF'!$F$26), 'Indices PF'!$F$25, 'Indices PF'!$G$25)))))))))</f>
        <v/>
      </c>
      <c r="T250" s="228" t="str">
        <f aca="false">IF(OR(ISBLANK(N250),ISBLANK(O250)),"",  IF(M250="EI", IF((O250&lt;='Indices PF'!$D$7),   IF(('Funções Transações'!N250&lt;'Indices PF'!$E$10), N250*'Indices PF'!$J$7,   IF(('Funções Transações'!N250&lt;'Indices PF'!$F$10), N250*'Indices PF'!$K$7, N250*'Indices PF'!$L$7)),    IF((O250&lt;='Indices PF'!$D$8),    IF(('Funções Transações'!N250&lt;'Indices PF'!$E$10), N250*'Indices PF'!$J$8,    IF(('Funções Transações'!N250&lt;'Indices PF'!$F$10), N250*'Indices PF'!$K$8, N250*'Indices PF'!$L$8)),     IF((O250&gt;='Indices PF'!$D$9),     IF(('Funções Transações'!N250&lt;'Indices PF'!$E$10), N250*'Indices PF'!$J$9,     IF(('Funções Transações'!N250&lt;'Indices PF'!$F$10), N250*'Indices PF'!$K$9, N250*'Indices PF'!$L$9))))),   IF(M250="EQ", IF((O250&lt;='Indices PF'!$D$15),   IF(('Funções Transações'!N250&lt;'Indices PF'!$E$18), N250*'Indices PF'!$J$15,   IF(('Funções Transações'!N250&lt;'Indices PF'!$F$18), N250*'Indices PF'!$K$15, N250*'Indices PF'!$L$15)),    IF((O250&lt;='Indices PF'!$D$16),    IF(('Funções Transações'!N250&lt;'Indices PF'!$E$18), N250*'Indices PF'!$J$16,    IF(('Funções Transações'!N250&lt;'Indices PF'!$F$18), N250*'Indices PF'!$K$16, N250*'Indices PF'!$L$16)),     IF((O250&gt;='Indices PF'!$D$17),     IF(('Funções Transações'!N250&lt;'Indices PF'!$E$18), N250*'Indices PF'!$J$17,     IF(('Funções Transações'!N250&lt;'Indices PF'!$F$18), N250*'Indices PF'!$K$17, N250*'Indices PF'!$L$17))))),   IF(M250="EO", IF((O250&lt;='Indices PF'!$D$23),   IF(('Funções Transações'!N250&lt;'Indices PF'!$E$26), N250*'Indices PF'!$J$23,   IF(('Funções Transações'!N250&lt;'Indices PF'!$F$26), N250*'Indices PF'!$K$23, N250*'Indices PF'!$L$23)),    IF((O250&lt;='Indices PF'!$D$24),    IF(('Funções Transações'!N250&lt;'Indices PF'!$E$26), N250*'Indices PF'!$J$24,    IF(('Funções Transações'!N250&lt;'Indices PF'!$F$26), N250*'Indices PF'!$K$24, N250*'Indices PF'!$L$24)),     IF((O250&gt;='Indices PF'!$D$25),     IF(('Funções Transações'!N250&lt;'Indices PF'!$E$26), N250*'Indices PF'!$J$25,     IF(('Funções Transações'!N250&lt;'Indices PF'!$F$26), N250*'Indices PF'!$K$25, N250*'Indices PF'!$L$25)))))))))</f>
        <v/>
      </c>
      <c r="U250" s="229" t="str">
        <f aca="false">IF(OR(ISBLANK(P250),ISBLANK(Q250)),"",  IF((Q250&lt;='Indices PF'!$D$47),   IF(('Funções Transações'!P250&lt;'Indices PF'!$E$50), P250*'Indices PF'!$J$47,   IF(('Funções Transações'!P250&lt;'Indices PF'!$F$50), P250*'Indices PF'!$K$47, P250*'Indices PF'!$L$47)),    IF((Q250&lt;='Indices PF'!$D$48),    IF(('Funções Transações'!P250&lt;'Indices PF'!$E$50), P250*'Indices PF'!$J$48,    IF(('Funções Transações'!P250&lt;'Indices PF'!$F$50), P250*'Indices PF'!$K$48, P250*'Indices PF'!$L$48)),     IF((Q250&gt;='Indices PF'!$D$49),     IF(('Funções Transações'!P250&lt;'Indices PF'!$E$50), P250*'Indices PF'!$J$49,     IF(('Funções Transações'!P250&lt;'Indices PF'!$F$50), P250*'Indices PF'!$K$49, P250*'Indices PF'!$L$49))))))</f>
        <v/>
      </c>
      <c r="V250" s="270"/>
      <c r="W250" s="224"/>
      <c r="X250" s="224"/>
      <c r="Y250" s="174"/>
      <c r="Z250" s="174"/>
      <c r="AA250" s="174"/>
      <c r="AB250" s="175"/>
      <c r="AC250" s="126"/>
      <c r="AD250" s="126"/>
      <c r="AE250" s="178"/>
      <c r="AF250" s="126"/>
      <c r="AG250" s="92"/>
    </row>
    <row r="251" customFormat="false" ht="24.3" hidden="false" customHeight="true" outlineLevel="0" collapsed="false">
      <c r="A251" s="87"/>
      <c r="B251" s="111"/>
      <c r="C251" s="178"/>
      <c r="D251" s="173"/>
      <c r="E251" s="174"/>
      <c r="F251" s="174"/>
      <c r="G251" s="174"/>
      <c r="H251" s="174"/>
      <c r="I251" s="174"/>
      <c r="J251" s="174"/>
      <c r="K251" s="224"/>
      <c r="L251" s="221"/>
      <c r="M251" s="88"/>
      <c r="N251" s="129"/>
      <c r="O251" s="129"/>
      <c r="P251" s="131"/>
      <c r="Q251" s="131"/>
      <c r="R251" s="119" t="str">
        <f aca="false">IF(AND(ISTEXT(T251),ISTEXT(U251)),"",SUM(T251:U251)*'Indices PF'!$E$54)</f>
        <v/>
      </c>
      <c r="S251" s="227" t="str">
        <f aca="false">IF(OR(ISBLANK(N251),ISBLANK(O251)),"",  IF(M251="EI", IF((O251&lt;='Indices PF'!$D$7),   IF(('Funções Transações'!N251&lt;'Indices PF'!$E$10), 'Indices PF'!$E$7,   IF(('Funções Transações'!N251&lt;'Indices PF'!$F$10), 'Indices PF'!$F$7, 'Indices PF'!$G$7)),    IF((O251&lt;='Indices PF'!$D$8),    IF(('Funções Transações'!N251&lt;'Indices PF'!$E$10), 'Indices PF'!$E$8,    IF(('Funções Transações'!N251&lt;'Indices PF'!$F$10), 'Indices PF'!$F$8, 'Indices PF'!$G$8)),     IF((O251&gt;='Indices PF'!$D$9),     IF(('Funções Transações'!N251&lt;'Indices PF'!$E$10), 'Indices PF'!$E$9,     IF(('Funções Transações'!N251&lt;'Indices PF'!$F$10), 'Indices PF'!$F$9, 'Indices PF'!$G$9))))),   IF(M251="EQ", IF((O251&lt;='Indices PF'!$D$15),   IF(('Funções Transações'!N251&lt;'Indices PF'!$E$18), 'Indices PF'!$E$15,   IF(('Funções Transações'!N251&lt;'Indices PF'!$F$18), 'Indices PF'!$F$15, 'Indices PF'!$G$15)),    IF((O251&lt;='Indices PF'!$D$16),    IF(('Funções Transações'!N251&lt;'Indices PF'!$E$18), 'Indices PF'!$E$16,    IF(('Funções Transações'!N251&lt;'Indices PF'!$F$18), 'Indices PF'!$F$16, 'Indices PF'!$G$16)),     IF((O251&gt;='Indices PF'!$D$17),     IF(('Funções Transações'!N251&lt;'Indices PF'!$E$18), 'Indices PF'!$E$17,     IF(('Funções Transações'!N251&lt;'Indices PF'!$F$18), 'Indices PF'!$F$17, 'Indices PF'!$G$17))))),   IF(M251="EO", IF((O251&lt;='Indices PF'!$D$23),   IF(('Funções Transações'!N251&lt;'Indices PF'!$E$26), 'Indices PF'!$E$23,   IF(('Funções Transações'!N251&lt;'Indices PF'!$F$26), 'Indices PF'!$F$23, 'Indices PF'!$G$23)),    IF((O251&lt;='Indices PF'!$D$24),    IF(('Funções Transações'!N251&lt;'Indices PF'!$E$26), 'Indices PF'!$E$24,    IF(('Funções Transações'!N251&lt;'Indices PF'!$F$26), 'Indices PF'!$F$24, 'Indices PF'!$G$24)),     IF((O251&gt;='Indices PF'!$D$25),     IF(('Funções Transações'!N251&lt;'Indices PF'!$E$26), 'Indices PF'!$E$25,     IF(('Funções Transações'!N251&lt;'Indices PF'!$F$26), 'Indices PF'!$F$25, 'Indices PF'!$G$25)))))))))</f>
        <v/>
      </c>
      <c r="T251" s="228" t="str">
        <f aca="false">IF(OR(ISBLANK(N251),ISBLANK(O251)),"",  IF(M251="EI", IF((O251&lt;='Indices PF'!$D$7),   IF(('Funções Transações'!N251&lt;'Indices PF'!$E$10), N251*'Indices PF'!$J$7,   IF(('Funções Transações'!N251&lt;'Indices PF'!$F$10), N251*'Indices PF'!$K$7, N251*'Indices PF'!$L$7)),    IF((O251&lt;='Indices PF'!$D$8),    IF(('Funções Transações'!N251&lt;'Indices PF'!$E$10), N251*'Indices PF'!$J$8,    IF(('Funções Transações'!N251&lt;'Indices PF'!$F$10), N251*'Indices PF'!$K$8, N251*'Indices PF'!$L$8)),     IF((O251&gt;='Indices PF'!$D$9),     IF(('Funções Transações'!N251&lt;'Indices PF'!$E$10), N251*'Indices PF'!$J$9,     IF(('Funções Transações'!N251&lt;'Indices PF'!$F$10), N251*'Indices PF'!$K$9, N251*'Indices PF'!$L$9))))),   IF(M251="EQ", IF((O251&lt;='Indices PF'!$D$15),   IF(('Funções Transações'!N251&lt;'Indices PF'!$E$18), N251*'Indices PF'!$J$15,   IF(('Funções Transações'!N251&lt;'Indices PF'!$F$18), N251*'Indices PF'!$K$15, N251*'Indices PF'!$L$15)),    IF((O251&lt;='Indices PF'!$D$16),    IF(('Funções Transações'!N251&lt;'Indices PF'!$E$18), N251*'Indices PF'!$J$16,    IF(('Funções Transações'!N251&lt;'Indices PF'!$F$18), N251*'Indices PF'!$K$16, N251*'Indices PF'!$L$16)),     IF((O251&gt;='Indices PF'!$D$17),     IF(('Funções Transações'!N251&lt;'Indices PF'!$E$18), N251*'Indices PF'!$J$17,     IF(('Funções Transações'!N251&lt;'Indices PF'!$F$18), N251*'Indices PF'!$K$17, N251*'Indices PF'!$L$17))))),   IF(M251="EO", IF((O251&lt;='Indices PF'!$D$23),   IF(('Funções Transações'!N251&lt;'Indices PF'!$E$26), N251*'Indices PF'!$J$23,   IF(('Funções Transações'!N251&lt;'Indices PF'!$F$26), N251*'Indices PF'!$K$23, N251*'Indices PF'!$L$23)),    IF((O251&lt;='Indices PF'!$D$24),    IF(('Funções Transações'!N251&lt;'Indices PF'!$E$26), N251*'Indices PF'!$J$24,    IF(('Funções Transações'!N251&lt;'Indices PF'!$F$26), N251*'Indices PF'!$K$24, N251*'Indices PF'!$L$24)),     IF((O251&gt;='Indices PF'!$D$25),     IF(('Funções Transações'!N251&lt;'Indices PF'!$E$26), N251*'Indices PF'!$J$25,     IF(('Funções Transações'!N251&lt;'Indices PF'!$F$26), N251*'Indices PF'!$K$25, N251*'Indices PF'!$L$25)))))))))</f>
        <v/>
      </c>
      <c r="U251" s="229" t="str">
        <f aca="false">IF(OR(ISBLANK(P251),ISBLANK(Q251)),"",  IF((Q251&lt;='Indices PF'!$D$47),   IF(('Funções Transações'!P251&lt;'Indices PF'!$E$50), P251*'Indices PF'!$J$47,   IF(('Funções Transações'!P251&lt;'Indices PF'!$F$50), P251*'Indices PF'!$K$47, P251*'Indices PF'!$L$47)),    IF((Q251&lt;='Indices PF'!$D$48),    IF(('Funções Transações'!P251&lt;'Indices PF'!$E$50), P251*'Indices PF'!$J$48,    IF(('Funções Transações'!P251&lt;'Indices PF'!$F$50), P251*'Indices PF'!$K$48, P251*'Indices PF'!$L$48)),     IF((Q251&gt;='Indices PF'!$D$49),     IF(('Funções Transações'!P251&lt;'Indices PF'!$E$50), P251*'Indices PF'!$J$49,     IF(('Funções Transações'!P251&lt;'Indices PF'!$F$50), P251*'Indices PF'!$K$49, P251*'Indices PF'!$L$49))))))</f>
        <v/>
      </c>
      <c r="V251" s="270"/>
      <c r="W251" s="224"/>
      <c r="X251" s="224"/>
      <c r="Y251" s="174"/>
      <c r="Z251" s="174"/>
      <c r="AA251" s="174"/>
      <c r="AB251" s="175"/>
      <c r="AC251" s="126"/>
      <c r="AD251" s="126"/>
      <c r="AE251" s="178"/>
      <c r="AF251" s="126"/>
      <c r="AG251" s="92"/>
    </row>
    <row r="252" customFormat="false" ht="24.3" hidden="false" customHeight="true" outlineLevel="0" collapsed="false">
      <c r="A252" s="87"/>
      <c r="B252" s="111"/>
      <c r="C252" s="178"/>
      <c r="D252" s="173"/>
      <c r="E252" s="174"/>
      <c r="F252" s="174"/>
      <c r="G252" s="174"/>
      <c r="H252" s="174"/>
      <c r="I252" s="174"/>
      <c r="J252" s="174"/>
      <c r="K252" s="224"/>
      <c r="L252" s="221"/>
      <c r="M252" s="88"/>
      <c r="N252" s="129"/>
      <c r="O252" s="129"/>
      <c r="P252" s="131"/>
      <c r="Q252" s="131"/>
      <c r="R252" s="119" t="str">
        <f aca="false">IF(AND(ISTEXT(T252),ISTEXT(U252)),"",SUM(T252:U252)*'Indices PF'!$E$54)</f>
        <v/>
      </c>
      <c r="S252" s="227" t="str">
        <f aca="false">IF(OR(ISBLANK(N252),ISBLANK(O252)),"",  IF(M252="EI", IF((O252&lt;='Indices PF'!$D$7),   IF(('Funções Transações'!N252&lt;'Indices PF'!$E$10), 'Indices PF'!$E$7,   IF(('Funções Transações'!N252&lt;'Indices PF'!$F$10), 'Indices PF'!$F$7, 'Indices PF'!$G$7)),    IF((O252&lt;='Indices PF'!$D$8),    IF(('Funções Transações'!N252&lt;'Indices PF'!$E$10), 'Indices PF'!$E$8,    IF(('Funções Transações'!N252&lt;'Indices PF'!$F$10), 'Indices PF'!$F$8, 'Indices PF'!$G$8)),     IF((O252&gt;='Indices PF'!$D$9),     IF(('Funções Transações'!N252&lt;'Indices PF'!$E$10), 'Indices PF'!$E$9,     IF(('Funções Transações'!N252&lt;'Indices PF'!$F$10), 'Indices PF'!$F$9, 'Indices PF'!$G$9))))),   IF(M252="EQ", IF((O252&lt;='Indices PF'!$D$15),   IF(('Funções Transações'!N252&lt;'Indices PF'!$E$18), 'Indices PF'!$E$15,   IF(('Funções Transações'!N252&lt;'Indices PF'!$F$18), 'Indices PF'!$F$15, 'Indices PF'!$G$15)),    IF((O252&lt;='Indices PF'!$D$16),    IF(('Funções Transações'!N252&lt;'Indices PF'!$E$18), 'Indices PF'!$E$16,    IF(('Funções Transações'!N252&lt;'Indices PF'!$F$18), 'Indices PF'!$F$16, 'Indices PF'!$G$16)),     IF((O252&gt;='Indices PF'!$D$17),     IF(('Funções Transações'!N252&lt;'Indices PF'!$E$18), 'Indices PF'!$E$17,     IF(('Funções Transações'!N252&lt;'Indices PF'!$F$18), 'Indices PF'!$F$17, 'Indices PF'!$G$17))))),   IF(M252="EO", IF((O252&lt;='Indices PF'!$D$23),   IF(('Funções Transações'!N252&lt;'Indices PF'!$E$26), 'Indices PF'!$E$23,   IF(('Funções Transações'!N252&lt;'Indices PF'!$F$26), 'Indices PF'!$F$23, 'Indices PF'!$G$23)),    IF((O252&lt;='Indices PF'!$D$24),    IF(('Funções Transações'!N252&lt;'Indices PF'!$E$26), 'Indices PF'!$E$24,    IF(('Funções Transações'!N252&lt;'Indices PF'!$F$26), 'Indices PF'!$F$24, 'Indices PF'!$G$24)),     IF((O252&gt;='Indices PF'!$D$25),     IF(('Funções Transações'!N252&lt;'Indices PF'!$E$26), 'Indices PF'!$E$25,     IF(('Funções Transações'!N252&lt;'Indices PF'!$F$26), 'Indices PF'!$F$25, 'Indices PF'!$G$25)))))))))</f>
        <v/>
      </c>
      <c r="T252" s="228" t="str">
        <f aca="false">IF(OR(ISBLANK(N252),ISBLANK(O252)),"",  IF(M252="EI", IF((O252&lt;='Indices PF'!$D$7),   IF(('Funções Transações'!N252&lt;'Indices PF'!$E$10), N252*'Indices PF'!$J$7,   IF(('Funções Transações'!N252&lt;'Indices PF'!$F$10), N252*'Indices PF'!$K$7, N252*'Indices PF'!$L$7)),    IF((O252&lt;='Indices PF'!$D$8),    IF(('Funções Transações'!N252&lt;'Indices PF'!$E$10), N252*'Indices PF'!$J$8,    IF(('Funções Transações'!N252&lt;'Indices PF'!$F$10), N252*'Indices PF'!$K$8, N252*'Indices PF'!$L$8)),     IF((O252&gt;='Indices PF'!$D$9),     IF(('Funções Transações'!N252&lt;'Indices PF'!$E$10), N252*'Indices PF'!$J$9,     IF(('Funções Transações'!N252&lt;'Indices PF'!$F$10), N252*'Indices PF'!$K$9, N252*'Indices PF'!$L$9))))),   IF(M252="EQ", IF((O252&lt;='Indices PF'!$D$15),   IF(('Funções Transações'!N252&lt;'Indices PF'!$E$18), N252*'Indices PF'!$J$15,   IF(('Funções Transações'!N252&lt;'Indices PF'!$F$18), N252*'Indices PF'!$K$15, N252*'Indices PF'!$L$15)),    IF((O252&lt;='Indices PF'!$D$16),    IF(('Funções Transações'!N252&lt;'Indices PF'!$E$18), N252*'Indices PF'!$J$16,    IF(('Funções Transações'!N252&lt;'Indices PF'!$F$18), N252*'Indices PF'!$K$16, N252*'Indices PF'!$L$16)),     IF((O252&gt;='Indices PF'!$D$17),     IF(('Funções Transações'!N252&lt;'Indices PF'!$E$18), N252*'Indices PF'!$J$17,     IF(('Funções Transações'!N252&lt;'Indices PF'!$F$18), N252*'Indices PF'!$K$17, N252*'Indices PF'!$L$17))))),   IF(M252="EO", IF((O252&lt;='Indices PF'!$D$23),   IF(('Funções Transações'!N252&lt;'Indices PF'!$E$26), N252*'Indices PF'!$J$23,   IF(('Funções Transações'!N252&lt;'Indices PF'!$F$26), N252*'Indices PF'!$K$23, N252*'Indices PF'!$L$23)),    IF((O252&lt;='Indices PF'!$D$24),    IF(('Funções Transações'!N252&lt;'Indices PF'!$E$26), N252*'Indices PF'!$J$24,    IF(('Funções Transações'!N252&lt;'Indices PF'!$F$26), N252*'Indices PF'!$K$24, N252*'Indices PF'!$L$24)),     IF((O252&gt;='Indices PF'!$D$25),     IF(('Funções Transações'!N252&lt;'Indices PF'!$E$26), N252*'Indices PF'!$J$25,     IF(('Funções Transações'!N252&lt;'Indices PF'!$F$26), N252*'Indices PF'!$K$25, N252*'Indices PF'!$L$25)))))))))</f>
        <v/>
      </c>
      <c r="U252" s="229" t="str">
        <f aca="false">IF(OR(ISBLANK(P252),ISBLANK(Q252)),"",  IF((Q252&lt;='Indices PF'!$D$47),   IF(('Funções Transações'!P252&lt;'Indices PF'!$E$50), P252*'Indices PF'!$J$47,   IF(('Funções Transações'!P252&lt;'Indices PF'!$F$50), P252*'Indices PF'!$K$47, P252*'Indices PF'!$L$47)),    IF((Q252&lt;='Indices PF'!$D$48),    IF(('Funções Transações'!P252&lt;'Indices PF'!$E$50), P252*'Indices PF'!$J$48,    IF(('Funções Transações'!P252&lt;'Indices PF'!$F$50), P252*'Indices PF'!$K$48, P252*'Indices PF'!$L$48)),     IF((Q252&gt;='Indices PF'!$D$49),     IF(('Funções Transações'!P252&lt;'Indices PF'!$E$50), P252*'Indices PF'!$J$49,     IF(('Funções Transações'!P252&lt;'Indices PF'!$F$50), P252*'Indices PF'!$K$49, P252*'Indices PF'!$L$49))))))</f>
        <v/>
      </c>
      <c r="V252" s="270"/>
      <c r="W252" s="224"/>
      <c r="X252" s="224"/>
      <c r="Y252" s="174"/>
      <c r="Z252" s="174"/>
      <c r="AA252" s="174"/>
      <c r="AB252" s="175"/>
      <c r="AC252" s="126"/>
      <c r="AD252" s="126"/>
      <c r="AE252" s="178"/>
      <c r="AF252" s="126"/>
      <c r="AG252" s="92"/>
    </row>
    <row r="253" customFormat="false" ht="24.3" hidden="false" customHeight="true" outlineLevel="0" collapsed="false">
      <c r="A253" s="87"/>
      <c r="B253" s="111"/>
      <c r="C253" s="178"/>
      <c r="D253" s="173"/>
      <c r="E253" s="174"/>
      <c r="F253" s="174"/>
      <c r="G253" s="174"/>
      <c r="H253" s="174"/>
      <c r="I253" s="174"/>
      <c r="J253" s="174"/>
      <c r="K253" s="224"/>
      <c r="L253" s="221"/>
      <c r="M253" s="88"/>
      <c r="N253" s="129"/>
      <c r="O253" s="129"/>
      <c r="P253" s="131"/>
      <c r="Q253" s="131"/>
      <c r="R253" s="119" t="str">
        <f aca="false">IF(AND(ISTEXT(T253),ISTEXT(U253)),"",SUM(T253:U253)*'Indices PF'!$E$54)</f>
        <v/>
      </c>
      <c r="S253" s="227" t="str">
        <f aca="false">IF(OR(ISBLANK(N253),ISBLANK(O253)),"",  IF(M253="EI", IF((O253&lt;='Indices PF'!$D$7),   IF(('Funções Transações'!N253&lt;'Indices PF'!$E$10), 'Indices PF'!$E$7,   IF(('Funções Transações'!N253&lt;'Indices PF'!$F$10), 'Indices PF'!$F$7, 'Indices PF'!$G$7)),    IF((O253&lt;='Indices PF'!$D$8),    IF(('Funções Transações'!N253&lt;'Indices PF'!$E$10), 'Indices PF'!$E$8,    IF(('Funções Transações'!N253&lt;'Indices PF'!$F$10), 'Indices PF'!$F$8, 'Indices PF'!$G$8)),     IF((O253&gt;='Indices PF'!$D$9),     IF(('Funções Transações'!N253&lt;'Indices PF'!$E$10), 'Indices PF'!$E$9,     IF(('Funções Transações'!N253&lt;'Indices PF'!$F$10), 'Indices PF'!$F$9, 'Indices PF'!$G$9))))),   IF(M253="EQ", IF((O253&lt;='Indices PF'!$D$15),   IF(('Funções Transações'!N253&lt;'Indices PF'!$E$18), 'Indices PF'!$E$15,   IF(('Funções Transações'!N253&lt;'Indices PF'!$F$18), 'Indices PF'!$F$15, 'Indices PF'!$G$15)),    IF((O253&lt;='Indices PF'!$D$16),    IF(('Funções Transações'!N253&lt;'Indices PF'!$E$18), 'Indices PF'!$E$16,    IF(('Funções Transações'!N253&lt;'Indices PF'!$F$18), 'Indices PF'!$F$16, 'Indices PF'!$G$16)),     IF((O253&gt;='Indices PF'!$D$17),     IF(('Funções Transações'!N253&lt;'Indices PF'!$E$18), 'Indices PF'!$E$17,     IF(('Funções Transações'!N253&lt;'Indices PF'!$F$18), 'Indices PF'!$F$17, 'Indices PF'!$G$17))))),   IF(M253="EO", IF((O253&lt;='Indices PF'!$D$23),   IF(('Funções Transações'!N253&lt;'Indices PF'!$E$26), 'Indices PF'!$E$23,   IF(('Funções Transações'!N253&lt;'Indices PF'!$F$26), 'Indices PF'!$F$23, 'Indices PF'!$G$23)),    IF((O253&lt;='Indices PF'!$D$24),    IF(('Funções Transações'!N253&lt;'Indices PF'!$E$26), 'Indices PF'!$E$24,    IF(('Funções Transações'!N253&lt;'Indices PF'!$F$26), 'Indices PF'!$F$24, 'Indices PF'!$G$24)),     IF((O253&gt;='Indices PF'!$D$25),     IF(('Funções Transações'!N253&lt;'Indices PF'!$E$26), 'Indices PF'!$E$25,     IF(('Funções Transações'!N253&lt;'Indices PF'!$F$26), 'Indices PF'!$F$25, 'Indices PF'!$G$25)))))))))</f>
        <v/>
      </c>
      <c r="T253" s="228" t="str">
        <f aca="false">IF(OR(ISBLANK(N253),ISBLANK(O253)),"",  IF(M253="EI", IF((O253&lt;='Indices PF'!$D$7),   IF(('Funções Transações'!N253&lt;'Indices PF'!$E$10), N253*'Indices PF'!$J$7,   IF(('Funções Transações'!N253&lt;'Indices PF'!$F$10), N253*'Indices PF'!$K$7, N253*'Indices PF'!$L$7)),    IF((O253&lt;='Indices PF'!$D$8),    IF(('Funções Transações'!N253&lt;'Indices PF'!$E$10), N253*'Indices PF'!$J$8,    IF(('Funções Transações'!N253&lt;'Indices PF'!$F$10), N253*'Indices PF'!$K$8, N253*'Indices PF'!$L$8)),     IF((O253&gt;='Indices PF'!$D$9),     IF(('Funções Transações'!N253&lt;'Indices PF'!$E$10), N253*'Indices PF'!$J$9,     IF(('Funções Transações'!N253&lt;'Indices PF'!$F$10), N253*'Indices PF'!$K$9, N253*'Indices PF'!$L$9))))),   IF(M253="EQ", IF((O253&lt;='Indices PF'!$D$15),   IF(('Funções Transações'!N253&lt;'Indices PF'!$E$18), N253*'Indices PF'!$J$15,   IF(('Funções Transações'!N253&lt;'Indices PF'!$F$18), N253*'Indices PF'!$K$15, N253*'Indices PF'!$L$15)),    IF((O253&lt;='Indices PF'!$D$16),    IF(('Funções Transações'!N253&lt;'Indices PF'!$E$18), N253*'Indices PF'!$J$16,    IF(('Funções Transações'!N253&lt;'Indices PF'!$F$18), N253*'Indices PF'!$K$16, N253*'Indices PF'!$L$16)),     IF((O253&gt;='Indices PF'!$D$17),     IF(('Funções Transações'!N253&lt;'Indices PF'!$E$18), N253*'Indices PF'!$J$17,     IF(('Funções Transações'!N253&lt;'Indices PF'!$F$18), N253*'Indices PF'!$K$17, N253*'Indices PF'!$L$17))))),   IF(M253="EO", IF((O253&lt;='Indices PF'!$D$23),   IF(('Funções Transações'!N253&lt;'Indices PF'!$E$26), N253*'Indices PF'!$J$23,   IF(('Funções Transações'!N253&lt;'Indices PF'!$F$26), N253*'Indices PF'!$K$23, N253*'Indices PF'!$L$23)),    IF((O253&lt;='Indices PF'!$D$24),    IF(('Funções Transações'!N253&lt;'Indices PF'!$E$26), N253*'Indices PF'!$J$24,    IF(('Funções Transações'!N253&lt;'Indices PF'!$F$26), N253*'Indices PF'!$K$24, N253*'Indices PF'!$L$24)),     IF((O253&gt;='Indices PF'!$D$25),     IF(('Funções Transações'!N253&lt;'Indices PF'!$E$26), N253*'Indices PF'!$J$25,     IF(('Funções Transações'!N253&lt;'Indices PF'!$F$26), N253*'Indices PF'!$K$25, N253*'Indices PF'!$L$25)))))))))</f>
        <v/>
      </c>
      <c r="U253" s="229" t="str">
        <f aca="false">IF(OR(ISBLANK(P253),ISBLANK(Q253)),"",  IF((Q253&lt;='Indices PF'!$D$47),   IF(('Funções Transações'!P253&lt;'Indices PF'!$E$50), P253*'Indices PF'!$J$47,   IF(('Funções Transações'!P253&lt;'Indices PF'!$F$50), P253*'Indices PF'!$K$47, P253*'Indices PF'!$L$47)),    IF((Q253&lt;='Indices PF'!$D$48),    IF(('Funções Transações'!P253&lt;'Indices PF'!$E$50), P253*'Indices PF'!$J$48,    IF(('Funções Transações'!P253&lt;'Indices PF'!$F$50), P253*'Indices PF'!$K$48, P253*'Indices PF'!$L$48)),     IF((Q253&gt;='Indices PF'!$D$49),     IF(('Funções Transações'!P253&lt;'Indices PF'!$E$50), P253*'Indices PF'!$J$49,     IF(('Funções Transações'!P253&lt;'Indices PF'!$F$50), P253*'Indices PF'!$K$49, P253*'Indices PF'!$L$49))))))</f>
        <v/>
      </c>
      <c r="V253" s="270"/>
      <c r="W253" s="224"/>
      <c r="X253" s="224"/>
      <c r="Y253" s="174"/>
      <c r="Z253" s="174"/>
      <c r="AA253" s="174"/>
      <c r="AB253" s="175"/>
      <c r="AC253" s="126"/>
      <c r="AD253" s="126"/>
      <c r="AE253" s="178"/>
      <c r="AF253" s="126"/>
      <c r="AG253" s="92"/>
    </row>
    <row r="254" customFormat="false" ht="24.3" hidden="false" customHeight="true" outlineLevel="0" collapsed="false">
      <c r="A254" s="87"/>
      <c r="B254" s="111"/>
      <c r="C254" s="178"/>
      <c r="D254" s="173"/>
      <c r="E254" s="174"/>
      <c r="F254" s="174"/>
      <c r="G254" s="174"/>
      <c r="H254" s="174"/>
      <c r="I254" s="174"/>
      <c r="J254" s="174"/>
      <c r="K254" s="224"/>
      <c r="L254" s="221"/>
      <c r="M254" s="121"/>
      <c r="N254" s="121"/>
      <c r="O254" s="131"/>
      <c r="P254" s="131"/>
      <c r="Q254" s="131"/>
      <c r="R254" s="119" t="str">
        <f aca="false">IF(AND(ISTEXT(T254),ISTEXT(U254)),"",SUM(T254:U254)*'Indices PF'!$E$54)</f>
        <v/>
      </c>
      <c r="S254" s="227" t="str">
        <f aca="false">IF(OR(ISBLANK(N254),ISBLANK(O254)),"",  IF(M254="EI", IF((O254&lt;='Indices PF'!$D$7),   IF(('Funções Transações'!N254&lt;'Indices PF'!$E$10), 'Indices PF'!$E$7,   IF(('Funções Transações'!N254&lt;'Indices PF'!$F$10), 'Indices PF'!$F$7, 'Indices PF'!$G$7)),    IF((O254&lt;='Indices PF'!$D$8),    IF(('Funções Transações'!N254&lt;'Indices PF'!$E$10), 'Indices PF'!$E$8,    IF(('Funções Transações'!N254&lt;'Indices PF'!$F$10), 'Indices PF'!$F$8, 'Indices PF'!$G$8)),     IF((O254&gt;='Indices PF'!$D$9),     IF(('Funções Transações'!N254&lt;'Indices PF'!$E$10), 'Indices PF'!$E$9,     IF(('Funções Transações'!N254&lt;'Indices PF'!$F$10), 'Indices PF'!$F$9, 'Indices PF'!$G$9))))),   IF(M254="EQ", IF((O254&lt;='Indices PF'!$D$15),   IF(('Funções Transações'!N254&lt;'Indices PF'!$E$18), 'Indices PF'!$E$15,   IF(('Funções Transações'!N254&lt;'Indices PF'!$F$18), 'Indices PF'!$F$15, 'Indices PF'!$G$15)),    IF((O254&lt;='Indices PF'!$D$16),    IF(('Funções Transações'!N254&lt;'Indices PF'!$E$18), 'Indices PF'!$E$16,    IF(('Funções Transações'!N254&lt;'Indices PF'!$F$18), 'Indices PF'!$F$16, 'Indices PF'!$G$16)),     IF((O254&gt;='Indices PF'!$D$17),     IF(('Funções Transações'!N254&lt;'Indices PF'!$E$18), 'Indices PF'!$E$17,     IF(('Funções Transações'!N254&lt;'Indices PF'!$F$18), 'Indices PF'!$F$17, 'Indices PF'!$G$17))))),   IF(M254="EO", IF((O254&lt;='Indices PF'!$D$23),   IF(('Funções Transações'!N254&lt;'Indices PF'!$E$26), 'Indices PF'!$E$23,   IF(('Funções Transações'!N254&lt;'Indices PF'!$F$26), 'Indices PF'!$F$23, 'Indices PF'!$G$23)),    IF((O254&lt;='Indices PF'!$D$24),    IF(('Funções Transações'!N254&lt;'Indices PF'!$E$26), 'Indices PF'!$E$24,    IF(('Funções Transações'!N254&lt;'Indices PF'!$F$26), 'Indices PF'!$F$24, 'Indices PF'!$G$24)),     IF((O254&gt;='Indices PF'!$D$25),     IF(('Funções Transações'!N254&lt;'Indices PF'!$E$26), 'Indices PF'!$E$25,     IF(('Funções Transações'!N254&lt;'Indices PF'!$F$26), 'Indices PF'!$F$25, 'Indices PF'!$G$25)))))))))</f>
        <v/>
      </c>
      <c r="T254" s="228" t="str">
        <f aca="false">IF(OR(ISBLANK(N254),ISBLANK(O254)),"",  IF(M254="EI", IF((O254&lt;='Indices PF'!$D$7),   IF(('Funções Transações'!N254&lt;'Indices PF'!$E$10), N254*'Indices PF'!$J$7,   IF(('Funções Transações'!N254&lt;'Indices PF'!$F$10), N254*'Indices PF'!$K$7, N254*'Indices PF'!$L$7)),    IF((O254&lt;='Indices PF'!$D$8),    IF(('Funções Transações'!N254&lt;'Indices PF'!$E$10), N254*'Indices PF'!$J$8,    IF(('Funções Transações'!N254&lt;'Indices PF'!$F$10), N254*'Indices PF'!$K$8, N254*'Indices PF'!$L$8)),     IF((O254&gt;='Indices PF'!$D$9),     IF(('Funções Transações'!N254&lt;'Indices PF'!$E$10), N254*'Indices PF'!$J$9,     IF(('Funções Transações'!N254&lt;'Indices PF'!$F$10), N254*'Indices PF'!$K$9, N254*'Indices PF'!$L$9))))),   IF(M254="EQ", IF((O254&lt;='Indices PF'!$D$15),   IF(('Funções Transações'!N254&lt;'Indices PF'!$E$18), N254*'Indices PF'!$J$15,   IF(('Funções Transações'!N254&lt;'Indices PF'!$F$18), N254*'Indices PF'!$K$15, N254*'Indices PF'!$L$15)),    IF((O254&lt;='Indices PF'!$D$16),    IF(('Funções Transações'!N254&lt;'Indices PF'!$E$18), N254*'Indices PF'!$J$16,    IF(('Funções Transações'!N254&lt;'Indices PF'!$F$18), N254*'Indices PF'!$K$16, N254*'Indices PF'!$L$16)),     IF((O254&gt;='Indices PF'!$D$17),     IF(('Funções Transações'!N254&lt;'Indices PF'!$E$18), N254*'Indices PF'!$J$17,     IF(('Funções Transações'!N254&lt;'Indices PF'!$F$18), N254*'Indices PF'!$K$17, N254*'Indices PF'!$L$17))))),   IF(M254="EO", IF((O254&lt;='Indices PF'!$D$23),   IF(('Funções Transações'!N254&lt;'Indices PF'!$E$26), N254*'Indices PF'!$J$23,   IF(('Funções Transações'!N254&lt;'Indices PF'!$F$26), N254*'Indices PF'!$K$23, N254*'Indices PF'!$L$23)),    IF((O254&lt;='Indices PF'!$D$24),    IF(('Funções Transações'!N254&lt;'Indices PF'!$E$26), N254*'Indices PF'!$J$24,    IF(('Funções Transações'!N254&lt;'Indices PF'!$F$26), N254*'Indices PF'!$K$24, N254*'Indices PF'!$L$24)),     IF((O254&gt;='Indices PF'!$D$25),     IF(('Funções Transações'!N254&lt;'Indices PF'!$E$26), N254*'Indices PF'!$J$25,     IF(('Funções Transações'!N254&lt;'Indices PF'!$F$26), N254*'Indices PF'!$K$25, N254*'Indices PF'!$L$25)))))))))</f>
        <v/>
      </c>
      <c r="U254" s="229" t="str">
        <f aca="false">IF(OR(ISBLANK(P254),ISBLANK(Q254)),"",  IF((Q254&lt;='Indices PF'!$D$47),   IF(('Funções Transações'!P254&lt;'Indices PF'!$E$50), P254*'Indices PF'!$J$47,   IF(('Funções Transações'!P254&lt;'Indices PF'!$F$50), P254*'Indices PF'!$K$47, P254*'Indices PF'!$L$47)),    IF((Q254&lt;='Indices PF'!$D$48),    IF(('Funções Transações'!P254&lt;'Indices PF'!$E$50), P254*'Indices PF'!$J$48,    IF(('Funções Transações'!P254&lt;'Indices PF'!$F$50), P254*'Indices PF'!$K$48, P254*'Indices PF'!$L$48)),     IF((Q254&gt;='Indices PF'!$D$49),     IF(('Funções Transações'!P254&lt;'Indices PF'!$E$50), P254*'Indices PF'!$J$49,     IF(('Funções Transações'!P254&lt;'Indices PF'!$F$50), P254*'Indices PF'!$K$49, P254*'Indices PF'!$L$49))))))</f>
        <v/>
      </c>
      <c r="V254" s="270"/>
      <c r="W254" s="224"/>
      <c r="X254" s="224"/>
      <c r="Y254" s="174"/>
      <c r="Z254" s="174"/>
      <c r="AA254" s="174"/>
      <c r="AB254" s="175"/>
      <c r="AC254" s="154"/>
      <c r="AD254" s="154"/>
      <c r="AE254" s="178"/>
      <c r="AF254" s="126"/>
      <c r="AG254" s="92"/>
    </row>
    <row r="255" customFormat="false" ht="24.3" hidden="false" customHeight="true" outlineLevel="0" collapsed="false">
      <c r="A255" s="87"/>
      <c r="B255" s="111"/>
      <c r="C255" s="178"/>
      <c r="D255" s="173"/>
      <c r="E255" s="174"/>
      <c r="F255" s="174"/>
      <c r="G255" s="174"/>
      <c r="H255" s="174"/>
      <c r="I255" s="174"/>
      <c r="J255" s="174"/>
      <c r="K255" s="224"/>
      <c r="L255" s="221"/>
      <c r="M255" s="121"/>
      <c r="N255" s="121"/>
      <c r="O255" s="131"/>
      <c r="P255" s="131"/>
      <c r="Q255" s="131"/>
      <c r="R255" s="119" t="str">
        <f aca="false">IF(AND(ISTEXT(T255),ISTEXT(U255)),"",SUM(T255:U255)*'Indices PF'!$E$54)</f>
        <v/>
      </c>
      <c r="S255" s="227" t="str">
        <f aca="false">IF(OR(ISBLANK(N255),ISBLANK(O255)),"",  IF(M255="EI", IF((O255&lt;='Indices PF'!$D$7),   IF(('Funções Transações'!N255&lt;'Indices PF'!$E$10), 'Indices PF'!$E$7,   IF(('Funções Transações'!N255&lt;'Indices PF'!$F$10), 'Indices PF'!$F$7, 'Indices PF'!$G$7)),    IF((O255&lt;='Indices PF'!$D$8),    IF(('Funções Transações'!N255&lt;'Indices PF'!$E$10), 'Indices PF'!$E$8,    IF(('Funções Transações'!N255&lt;'Indices PF'!$F$10), 'Indices PF'!$F$8, 'Indices PF'!$G$8)),     IF((O255&gt;='Indices PF'!$D$9),     IF(('Funções Transações'!N255&lt;'Indices PF'!$E$10), 'Indices PF'!$E$9,     IF(('Funções Transações'!N255&lt;'Indices PF'!$F$10), 'Indices PF'!$F$9, 'Indices PF'!$G$9))))),   IF(M255="EQ", IF((O255&lt;='Indices PF'!$D$15),   IF(('Funções Transações'!N255&lt;'Indices PF'!$E$18), 'Indices PF'!$E$15,   IF(('Funções Transações'!N255&lt;'Indices PF'!$F$18), 'Indices PF'!$F$15, 'Indices PF'!$G$15)),    IF((O255&lt;='Indices PF'!$D$16),    IF(('Funções Transações'!N255&lt;'Indices PF'!$E$18), 'Indices PF'!$E$16,    IF(('Funções Transações'!N255&lt;'Indices PF'!$F$18), 'Indices PF'!$F$16, 'Indices PF'!$G$16)),     IF((O255&gt;='Indices PF'!$D$17),     IF(('Funções Transações'!N255&lt;'Indices PF'!$E$18), 'Indices PF'!$E$17,     IF(('Funções Transações'!N255&lt;'Indices PF'!$F$18), 'Indices PF'!$F$17, 'Indices PF'!$G$17))))),   IF(M255="EO", IF((O255&lt;='Indices PF'!$D$23),   IF(('Funções Transações'!N255&lt;'Indices PF'!$E$26), 'Indices PF'!$E$23,   IF(('Funções Transações'!N255&lt;'Indices PF'!$F$26), 'Indices PF'!$F$23, 'Indices PF'!$G$23)),    IF((O255&lt;='Indices PF'!$D$24),    IF(('Funções Transações'!N255&lt;'Indices PF'!$E$26), 'Indices PF'!$E$24,    IF(('Funções Transações'!N255&lt;'Indices PF'!$F$26), 'Indices PF'!$F$24, 'Indices PF'!$G$24)),     IF((O255&gt;='Indices PF'!$D$25),     IF(('Funções Transações'!N255&lt;'Indices PF'!$E$26), 'Indices PF'!$E$25,     IF(('Funções Transações'!N255&lt;'Indices PF'!$F$26), 'Indices PF'!$F$25, 'Indices PF'!$G$25)))))))))</f>
        <v/>
      </c>
      <c r="T255" s="228" t="str">
        <f aca="false">IF(OR(ISBLANK(N255),ISBLANK(O255)),"",  IF(M255="EI", IF((O255&lt;='Indices PF'!$D$7),   IF(('Funções Transações'!N255&lt;'Indices PF'!$E$10), N255*'Indices PF'!$J$7,   IF(('Funções Transações'!N255&lt;'Indices PF'!$F$10), N255*'Indices PF'!$K$7, N255*'Indices PF'!$L$7)),    IF((O255&lt;='Indices PF'!$D$8),    IF(('Funções Transações'!N255&lt;'Indices PF'!$E$10), N255*'Indices PF'!$J$8,    IF(('Funções Transações'!N255&lt;'Indices PF'!$F$10), N255*'Indices PF'!$K$8, N255*'Indices PF'!$L$8)),     IF((O255&gt;='Indices PF'!$D$9),     IF(('Funções Transações'!N255&lt;'Indices PF'!$E$10), N255*'Indices PF'!$J$9,     IF(('Funções Transações'!N255&lt;'Indices PF'!$F$10), N255*'Indices PF'!$K$9, N255*'Indices PF'!$L$9))))),   IF(M255="EQ", IF((O255&lt;='Indices PF'!$D$15),   IF(('Funções Transações'!N255&lt;'Indices PF'!$E$18), N255*'Indices PF'!$J$15,   IF(('Funções Transações'!N255&lt;'Indices PF'!$F$18), N255*'Indices PF'!$K$15, N255*'Indices PF'!$L$15)),    IF((O255&lt;='Indices PF'!$D$16),    IF(('Funções Transações'!N255&lt;'Indices PF'!$E$18), N255*'Indices PF'!$J$16,    IF(('Funções Transações'!N255&lt;'Indices PF'!$F$18), N255*'Indices PF'!$K$16, N255*'Indices PF'!$L$16)),     IF((O255&gt;='Indices PF'!$D$17),     IF(('Funções Transações'!N255&lt;'Indices PF'!$E$18), N255*'Indices PF'!$J$17,     IF(('Funções Transações'!N255&lt;'Indices PF'!$F$18), N255*'Indices PF'!$K$17, N255*'Indices PF'!$L$17))))),   IF(M255="EO", IF((O255&lt;='Indices PF'!$D$23),   IF(('Funções Transações'!N255&lt;'Indices PF'!$E$26), N255*'Indices PF'!$J$23,   IF(('Funções Transações'!N255&lt;'Indices PF'!$F$26), N255*'Indices PF'!$K$23, N255*'Indices PF'!$L$23)),    IF((O255&lt;='Indices PF'!$D$24),    IF(('Funções Transações'!N255&lt;'Indices PF'!$E$26), N255*'Indices PF'!$J$24,    IF(('Funções Transações'!N255&lt;'Indices PF'!$F$26), N255*'Indices PF'!$K$24, N255*'Indices PF'!$L$24)),     IF((O255&gt;='Indices PF'!$D$25),     IF(('Funções Transações'!N255&lt;'Indices PF'!$E$26), N255*'Indices PF'!$J$25,     IF(('Funções Transações'!N255&lt;'Indices PF'!$F$26), N255*'Indices PF'!$K$25, N255*'Indices PF'!$L$25)))))))))</f>
        <v/>
      </c>
      <c r="U255" s="229" t="str">
        <f aca="false">IF(OR(ISBLANK(P255),ISBLANK(Q255)),"",  IF((Q255&lt;='Indices PF'!$D$47),   IF(('Funções Transações'!P255&lt;'Indices PF'!$E$50), P255*'Indices PF'!$J$47,   IF(('Funções Transações'!P255&lt;'Indices PF'!$F$50), P255*'Indices PF'!$K$47, P255*'Indices PF'!$L$47)),    IF((Q255&lt;='Indices PF'!$D$48),    IF(('Funções Transações'!P255&lt;'Indices PF'!$E$50), P255*'Indices PF'!$J$48,    IF(('Funções Transações'!P255&lt;'Indices PF'!$F$50), P255*'Indices PF'!$K$48, P255*'Indices PF'!$L$48)),     IF((Q255&gt;='Indices PF'!$D$49),     IF(('Funções Transações'!P255&lt;'Indices PF'!$E$50), P255*'Indices PF'!$J$49,     IF(('Funções Transações'!P255&lt;'Indices PF'!$F$50), P255*'Indices PF'!$K$49, P255*'Indices PF'!$L$49))))))</f>
        <v/>
      </c>
      <c r="V255" s="270"/>
      <c r="W255" s="224"/>
      <c r="X255" s="224"/>
      <c r="Y255" s="174"/>
      <c r="Z255" s="174"/>
      <c r="AA255" s="174"/>
      <c r="AB255" s="175"/>
      <c r="AC255" s="154"/>
      <c r="AD255" s="154"/>
      <c r="AE255" s="178"/>
      <c r="AF255" s="126"/>
      <c r="AG255" s="92"/>
    </row>
    <row r="256" customFormat="false" ht="24.3" hidden="false" customHeight="true" outlineLevel="0" collapsed="false">
      <c r="A256" s="87"/>
      <c r="B256" s="111"/>
      <c r="C256" s="178"/>
      <c r="D256" s="173"/>
      <c r="E256" s="174"/>
      <c r="F256" s="174"/>
      <c r="G256" s="174"/>
      <c r="H256" s="174"/>
      <c r="I256" s="174"/>
      <c r="J256" s="174"/>
      <c r="K256" s="224"/>
      <c r="L256" s="221"/>
      <c r="M256" s="121"/>
      <c r="N256" s="121"/>
      <c r="O256" s="131"/>
      <c r="P256" s="131"/>
      <c r="Q256" s="131"/>
      <c r="R256" s="119" t="str">
        <f aca="false">IF(AND(ISTEXT(T256),ISTEXT(U256)),"",SUM(T256:U256)*'Indices PF'!$E$54)</f>
        <v/>
      </c>
      <c r="S256" s="227" t="str">
        <f aca="false">IF(OR(ISBLANK(N256),ISBLANK(O256)),"",  IF(M256="EI", IF((O256&lt;='Indices PF'!$D$7),   IF(('Funções Transações'!N256&lt;'Indices PF'!$E$10), 'Indices PF'!$E$7,   IF(('Funções Transações'!N256&lt;'Indices PF'!$F$10), 'Indices PF'!$F$7, 'Indices PF'!$G$7)),    IF((O256&lt;='Indices PF'!$D$8),    IF(('Funções Transações'!N256&lt;'Indices PF'!$E$10), 'Indices PF'!$E$8,    IF(('Funções Transações'!N256&lt;'Indices PF'!$F$10), 'Indices PF'!$F$8, 'Indices PF'!$G$8)),     IF((O256&gt;='Indices PF'!$D$9),     IF(('Funções Transações'!N256&lt;'Indices PF'!$E$10), 'Indices PF'!$E$9,     IF(('Funções Transações'!N256&lt;'Indices PF'!$F$10), 'Indices PF'!$F$9, 'Indices PF'!$G$9))))),   IF(M256="EQ", IF((O256&lt;='Indices PF'!$D$15),   IF(('Funções Transações'!N256&lt;'Indices PF'!$E$18), 'Indices PF'!$E$15,   IF(('Funções Transações'!N256&lt;'Indices PF'!$F$18), 'Indices PF'!$F$15, 'Indices PF'!$G$15)),    IF((O256&lt;='Indices PF'!$D$16),    IF(('Funções Transações'!N256&lt;'Indices PF'!$E$18), 'Indices PF'!$E$16,    IF(('Funções Transações'!N256&lt;'Indices PF'!$F$18), 'Indices PF'!$F$16, 'Indices PF'!$G$16)),     IF((O256&gt;='Indices PF'!$D$17),     IF(('Funções Transações'!N256&lt;'Indices PF'!$E$18), 'Indices PF'!$E$17,     IF(('Funções Transações'!N256&lt;'Indices PF'!$F$18), 'Indices PF'!$F$17, 'Indices PF'!$G$17))))),   IF(M256="EO", IF((O256&lt;='Indices PF'!$D$23),   IF(('Funções Transações'!N256&lt;'Indices PF'!$E$26), 'Indices PF'!$E$23,   IF(('Funções Transações'!N256&lt;'Indices PF'!$F$26), 'Indices PF'!$F$23, 'Indices PF'!$G$23)),    IF((O256&lt;='Indices PF'!$D$24),    IF(('Funções Transações'!N256&lt;'Indices PF'!$E$26), 'Indices PF'!$E$24,    IF(('Funções Transações'!N256&lt;'Indices PF'!$F$26), 'Indices PF'!$F$24, 'Indices PF'!$G$24)),     IF((O256&gt;='Indices PF'!$D$25),     IF(('Funções Transações'!N256&lt;'Indices PF'!$E$26), 'Indices PF'!$E$25,     IF(('Funções Transações'!N256&lt;'Indices PF'!$F$26), 'Indices PF'!$F$25, 'Indices PF'!$G$25)))))))))</f>
        <v/>
      </c>
      <c r="T256" s="228" t="str">
        <f aca="false">IF(OR(ISBLANK(N256),ISBLANK(O256)),"",  IF(M256="EI", IF((O256&lt;='Indices PF'!$D$7),   IF(('Funções Transações'!N256&lt;'Indices PF'!$E$10), N256*'Indices PF'!$J$7,   IF(('Funções Transações'!N256&lt;'Indices PF'!$F$10), N256*'Indices PF'!$K$7, N256*'Indices PF'!$L$7)),    IF((O256&lt;='Indices PF'!$D$8),    IF(('Funções Transações'!N256&lt;'Indices PF'!$E$10), N256*'Indices PF'!$J$8,    IF(('Funções Transações'!N256&lt;'Indices PF'!$F$10), N256*'Indices PF'!$K$8, N256*'Indices PF'!$L$8)),     IF((O256&gt;='Indices PF'!$D$9),     IF(('Funções Transações'!N256&lt;'Indices PF'!$E$10), N256*'Indices PF'!$J$9,     IF(('Funções Transações'!N256&lt;'Indices PF'!$F$10), N256*'Indices PF'!$K$9, N256*'Indices PF'!$L$9))))),   IF(M256="EQ", IF((O256&lt;='Indices PF'!$D$15),   IF(('Funções Transações'!N256&lt;'Indices PF'!$E$18), N256*'Indices PF'!$J$15,   IF(('Funções Transações'!N256&lt;'Indices PF'!$F$18), N256*'Indices PF'!$K$15, N256*'Indices PF'!$L$15)),    IF((O256&lt;='Indices PF'!$D$16),    IF(('Funções Transações'!N256&lt;'Indices PF'!$E$18), N256*'Indices PF'!$J$16,    IF(('Funções Transações'!N256&lt;'Indices PF'!$F$18), N256*'Indices PF'!$K$16, N256*'Indices PF'!$L$16)),     IF((O256&gt;='Indices PF'!$D$17),     IF(('Funções Transações'!N256&lt;'Indices PF'!$E$18), N256*'Indices PF'!$J$17,     IF(('Funções Transações'!N256&lt;'Indices PF'!$F$18), N256*'Indices PF'!$K$17, N256*'Indices PF'!$L$17))))),   IF(M256="EO", IF((O256&lt;='Indices PF'!$D$23),   IF(('Funções Transações'!N256&lt;'Indices PF'!$E$26), N256*'Indices PF'!$J$23,   IF(('Funções Transações'!N256&lt;'Indices PF'!$F$26), N256*'Indices PF'!$K$23, N256*'Indices PF'!$L$23)),    IF((O256&lt;='Indices PF'!$D$24),    IF(('Funções Transações'!N256&lt;'Indices PF'!$E$26), N256*'Indices PF'!$J$24,    IF(('Funções Transações'!N256&lt;'Indices PF'!$F$26), N256*'Indices PF'!$K$24, N256*'Indices PF'!$L$24)),     IF((O256&gt;='Indices PF'!$D$25),     IF(('Funções Transações'!N256&lt;'Indices PF'!$E$26), N256*'Indices PF'!$J$25,     IF(('Funções Transações'!N256&lt;'Indices PF'!$F$26), N256*'Indices PF'!$K$25, N256*'Indices PF'!$L$25)))))))))</f>
        <v/>
      </c>
      <c r="U256" s="229" t="str">
        <f aca="false">IF(OR(ISBLANK(P256),ISBLANK(Q256)),"",  IF((Q256&lt;='Indices PF'!$D$47),   IF(('Funções Transações'!P256&lt;'Indices PF'!$E$50), P256*'Indices PF'!$J$47,   IF(('Funções Transações'!P256&lt;'Indices PF'!$F$50), P256*'Indices PF'!$K$47, P256*'Indices PF'!$L$47)),    IF((Q256&lt;='Indices PF'!$D$48),    IF(('Funções Transações'!P256&lt;'Indices PF'!$E$50), P256*'Indices PF'!$J$48,    IF(('Funções Transações'!P256&lt;'Indices PF'!$F$50), P256*'Indices PF'!$K$48, P256*'Indices PF'!$L$48)),     IF((Q256&gt;='Indices PF'!$D$49),     IF(('Funções Transações'!P256&lt;'Indices PF'!$E$50), P256*'Indices PF'!$J$49,     IF(('Funções Transações'!P256&lt;'Indices PF'!$F$50), P256*'Indices PF'!$K$49, P256*'Indices PF'!$L$49))))))</f>
        <v/>
      </c>
      <c r="V256" s="270"/>
      <c r="W256" s="224"/>
      <c r="X256" s="224"/>
      <c r="Y256" s="174"/>
      <c r="Z256" s="174"/>
      <c r="AA256" s="174"/>
      <c r="AB256" s="175"/>
      <c r="AC256" s="154"/>
      <c r="AD256" s="154"/>
      <c r="AE256" s="178"/>
      <c r="AF256" s="126"/>
      <c r="AG256" s="92"/>
    </row>
    <row r="257" customFormat="false" ht="24.3" hidden="false" customHeight="true" outlineLevel="0" collapsed="false">
      <c r="A257" s="87"/>
      <c r="B257" s="111"/>
      <c r="C257" s="178"/>
      <c r="D257" s="173"/>
      <c r="E257" s="174"/>
      <c r="F257" s="174"/>
      <c r="G257" s="174"/>
      <c r="H257" s="174"/>
      <c r="I257" s="174"/>
      <c r="J257" s="174"/>
      <c r="K257" s="224"/>
      <c r="L257" s="221"/>
      <c r="M257" s="121"/>
      <c r="N257" s="121"/>
      <c r="O257" s="131"/>
      <c r="P257" s="131"/>
      <c r="Q257" s="131"/>
      <c r="R257" s="119" t="str">
        <f aca="false">IF(AND(ISTEXT(T257),ISTEXT(U257)),"",SUM(T257:U257)*'Indices PF'!$E$54)</f>
        <v/>
      </c>
      <c r="S257" s="227" t="str">
        <f aca="false">IF(OR(ISBLANK(N257),ISBLANK(O257)),"",  IF(M257="EI", IF((O257&lt;='Indices PF'!$D$7),   IF(('Funções Transações'!N257&lt;'Indices PF'!$E$10), 'Indices PF'!$E$7,   IF(('Funções Transações'!N257&lt;'Indices PF'!$F$10), 'Indices PF'!$F$7, 'Indices PF'!$G$7)),    IF((O257&lt;='Indices PF'!$D$8),    IF(('Funções Transações'!N257&lt;'Indices PF'!$E$10), 'Indices PF'!$E$8,    IF(('Funções Transações'!N257&lt;'Indices PF'!$F$10), 'Indices PF'!$F$8, 'Indices PF'!$G$8)),     IF((O257&gt;='Indices PF'!$D$9),     IF(('Funções Transações'!N257&lt;'Indices PF'!$E$10), 'Indices PF'!$E$9,     IF(('Funções Transações'!N257&lt;'Indices PF'!$F$10), 'Indices PF'!$F$9, 'Indices PF'!$G$9))))),   IF(M257="EQ", IF((O257&lt;='Indices PF'!$D$15),   IF(('Funções Transações'!N257&lt;'Indices PF'!$E$18), 'Indices PF'!$E$15,   IF(('Funções Transações'!N257&lt;'Indices PF'!$F$18), 'Indices PF'!$F$15, 'Indices PF'!$G$15)),    IF((O257&lt;='Indices PF'!$D$16),    IF(('Funções Transações'!N257&lt;'Indices PF'!$E$18), 'Indices PF'!$E$16,    IF(('Funções Transações'!N257&lt;'Indices PF'!$F$18), 'Indices PF'!$F$16, 'Indices PF'!$G$16)),     IF((O257&gt;='Indices PF'!$D$17),     IF(('Funções Transações'!N257&lt;'Indices PF'!$E$18), 'Indices PF'!$E$17,     IF(('Funções Transações'!N257&lt;'Indices PF'!$F$18), 'Indices PF'!$F$17, 'Indices PF'!$G$17))))),   IF(M257="EO", IF((O257&lt;='Indices PF'!$D$23),   IF(('Funções Transações'!N257&lt;'Indices PF'!$E$26), 'Indices PF'!$E$23,   IF(('Funções Transações'!N257&lt;'Indices PF'!$F$26), 'Indices PF'!$F$23, 'Indices PF'!$G$23)),    IF((O257&lt;='Indices PF'!$D$24),    IF(('Funções Transações'!N257&lt;'Indices PF'!$E$26), 'Indices PF'!$E$24,    IF(('Funções Transações'!N257&lt;'Indices PF'!$F$26), 'Indices PF'!$F$24, 'Indices PF'!$G$24)),     IF((O257&gt;='Indices PF'!$D$25),     IF(('Funções Transações'!N257&lt;'Indices PF'!$E$26), 'Indices PF'!$E$25,     IF(('Funções Transações'!N257&lt;'Indices PF'!$F$26), 'Indices PF'!$F$25, 'Indices PF'!$G$25)))))))))</f>
        <v/>
      </c>
      <c r="T257" s="228" t="str">
        <f aca="false">IF(OR(ISBLANK(N257),ISBLANK(O257)),"",  IF(M257="EI", IF((O257&lt;='Indices PF'!$D$7),   IF(('Funções Transações'!N257&lt;'Indices PF'!$E$10), N257*'Indices PF'!$J$7,   IF(('Funções Transações'!N257&lt;'Indices PF'!$F$10), N257*'Indices PF'!$K$7, N257*'Indices PF'!$L$7)),    IF((O257&lt;='Indices PF'!$D$8),    IF(('Funções Transações'!N257&lt;'Indices PF'!$E$10), N257*'Indices PF'!$J$8,    IF(('Funções Transações'!N257&lt;'Indices PF'!$F$10), N257*'Indices PF'!$K$8, N257*'Indices PF'!$L$8)),     IF((O257&gt;='Indices PF'!$D$9),     IF(('Funções Transações'!N257&lt;'Indices PF'!$E$10), N257*'Indices PF'!$J$9,     IF(('Funções Transações'!N257&lt;'Indices PF'!$F$10), N257*'Indices PF'!$K$9, N257*'Indices PF'!$L$9))))),   IF(M257="EQ", IF((O257&lt;='Indices PF'!$D$15),   IF(('Funções Transações'!N257&lt;'Indices PF'!$E$18), N257*'Indices PF'!$J$15,   IF(('Funções Transações'!N257&lt;'Indices PF'!$F$18), N257*'Indices PF'!$K$15, N257*'Indices PF'!$L$15)),    IF((O257&lt;='Indices PF'!$D$16),    IF(('Funções Transações'!N257&lt;'Indices PF'!$E$18), N257*'Indices PF'!$J$16,    IF(('Funções Transações'!N257&lt;'Indices PF'!$F$18), N257*'Indices PF'!$K$16, N257*'Indices PF'!$L$16)),     IF((O257&gt;='Indices PF'!$D$17),     IF(('Funções Transações'!N257&lt;'Indices PF'!$E$18), N257*'Indices PF'!$J$17,     IF(('Funções Transações'!N257&lt;'Indices PF'!$F$18), N257*'Indices PF'!$K$17, N257*'Indices PF'!$L$17))))),   IF(M257="EO", IF((O257&lt;='Indices PF'!$D$23),   IF(('Funções Transações'!N257&lt;'Indices PF'!$E$26), N257*'Indices PF'!$J$23,   IF(('Funções Transações'!N257&lt;'Indices PF'!$F$26), N257*'Indices PF'!$K$23, N257*'Indices PF'!$L$23)),    IF((O257&lt;='Indices PF'!$D$24),    IF(('Funções Transações'!N257&lt;'Indices PF'!$E$26), N257*'Indices PF'!$J$24,    IF(('Funções Transações'!N257&lt;'Indices PF'!$F$26), N257*'Indices PF'!$K$24, N257*'Indices PF'!$L$24)),     IF((O257&gt;='Indices PF'!$D$25),     IF(('Funções Transações'!N257&lt;'Indices PF'!$E$26), N257*'Indices PF'!$J$25,     IF(('Funções Transações'!N257&lt;'Indices PF'!$F$26), N257*'Indices PF'!$K$25, N257*'Indices PF'!$L$25)))))))))</f>
        <v/>
      </c>
      <c r="U257" s="229" t="str">
        <f aca="false">IF(OR(ISBLANK(P257),ISBLANK(Q257)),"",  IF((Q257&lt;='Indices PF'!$D$47),   IF(('Funções Transações'!P257&lt;'Indices PF'!$E$50), P257*'Indices PF'!$J$47,   IF(('Funções Transações'!P257&lt;'Indices PF'!$F$50), P257*'Indices PF'!$K$47, P257*'Indices PF'!$L$47)),    IF((Q257&lt;='Indices PF'!$D$48),    IF(('Funções Transações'!P257&lt;'Indices PF'!$E$50), P257*'Indices PF'!$J$48,    IF(('Funções Transações'!P257&lt;'Indices PF'!$F$50), P257*'Indices PF'!$K$48, P257*'Indices PF'!$L$48)),     IF((Q257&gt;='Indices PF'!$D$49),     IF(('Funções Transações'!P257&lt;'Indices PF'!$E$50), P257*'Indices PF'!$J$49,     IF(('Funções Transações'!P257&lt;'Indices PF'!$F$50), P257*'Indices PF'!$K$49, P257*'Indices PF'!$L$49))))))</f>
        <v/>
      </c>
      <c r="V257" s="270"/>
      <c r="W257" s="224"/>
      <c r="X257" s="224"/>
      <c r="Y257" s="174"/>
      <c r="Z257" s="174"/>
      <c r="AA257" s="174"/>
      <c r="AB257" s="175"/>
      <c r="AC257" s="154"/>
      <c r="AD257" s="154"/>
      <c r="AE257" s="178"/>
      <c r="AF257" s="126"/>
      <c r="AG257" s="92"/>
    </row>
    <row r="258" customFormat="false" ht="24.3" hidden="false" customHeight="true" outlineLevel="0" collapsed="false">
      <c r="A258" s="87"/>
      <c r="B258" s="111"/>
      <c r="C258" s="178"/>
      <c r="D258" s="173"/>
      <c r="E258" s="174"/>
      <c r="F258" s="174"/>
      <c r="G258" s="174"/>
      <c r="H258" s="174"/>
      <c r="I258" s="174"/>
      <c r="J258" s="174"/>
      <c r="K258" s="224"/>
      <c r="L258" s="221"/>
      <c r="M258" s="121"/>
      <c r="N258" s="121"/>
      <c r="O258" s="131"/>
      <c r="P258" s="131"/>
      <c r="Q258" s="131"/>
      <c r="R258" s="119" t="str">
        <f aca="false">IF(AND(ISTEXT(T258),ISTEXT(U258)),"",SUM(T258:U258)*'Indices PF'!$E$54)</f>
        <v/>
      </c>
      <c r="S258" s="227" t="str">
        <f aca="false">IF(OR(ISBLANK(N258),ISBLANK(O258)),"",  IF(M258="EI", IF((O258&lt;='Indices PF'!$D$7),   IF(('Funções Transações'!N258&lt;'Indices PF'!$E$10), 'Indices PF'!$E$7,   IF(('Funções Transações'!N258&lt;'Indices PF'!$F$10), 'Indices PF'!$F$7, 'Indices PF'!$G$7)),    IF((O258&lt;='Indices PF'!$D$8),    IF(('Funções Transações'!N258&lt;'Indices PF'!$E$10), 'Indices PF'!$E$8,    IF(('Funções Transações'!N258&lt;'Indices PF'!$F$10), 'Indices PF'!$F$8, 'Indices PF'!$G$8)),     IF((O258&gt;='Indices PF'!$D$9),     IF(('Funções Transações'!N258&lt;'Indices PF'!$E$10), 'Indices PF'!$E$9,     IF(('Funções Transações'!N258&lt;'Indices PF'!$F$10), 'Indices PF'!$F$9, 'Indices PF'!$G$9))))),   IF(M258="EQ", IF((O258&lt;='Indices PF'!$D$15),   IF(('Funções Transações'!N258&lt;'Indices PF'!$E$18), 'Indices PF'!$E$15,   IF(('Funções Transações'!N258&lt;'Indices PF'!$F$18), 'Indices PF'!$F$15, 'Indices PF'!$G$15)),    IF((O258&lt;='Indices PF'!$D$16),    IF(('Funções Transações'!N258&lt;'Indices PF'!$E$18), 'Indices PF'!$E$16,    IF(('Funções Transações'!N258&lt;'Indices PF'!$F$18), 'Indices PF'!$F$16, 'Indices PF'!$G$16)),     IF((O258&gt;='Indices PF'!$D$17),     IF(('Funções Transações'!N258&lt;'Indices PF'!$E$18), 'Indices PF'!$E$17,     IF(('Funções Transações'!N258&lt;'Indices PF'!$F$18), 'Indices PF'!$F$17, 'Indices PF'!$G$17))))),   IF(M258="EO", IF((O258&lt;='Indices PF'!$D$23),   IF(('Funções Transações'!N258&lt;'Indices PF'!$E$26), 'Indices PF'!$E$23,   IF(('Funções Transações'!N258&lt;'Indices PF'!$F$26), 'Indices PF'!$F$23, 'Indices PF'!$G$23)),    IF((O258&lt;='Indices PF'!$D$24),    IF(('Funções Transações'!N258&lt;'Indices PF'!$E$26), 'Indices PF'!$E$24,    IF(('Funções Transações'!N258&lt;'Indices PF'!$F$26), 'Indices PF'!$F$24, 'Indices PF'!$G$24)),     IF((O258&gt;='Indices PF'!$D$25),     IF(('Funções Transações'!N258&lt;'Indices PF'!$E$26), 'Indices PF'!$E$25,     IF(('Funções Transações'!N258&lt;'Indices PF'!$F$26), 'Indices PF'!$F$25, 'Indices PF'!$G$25)))))))))</f>
        <v/>
      </c>
      <c r="T258" s="228" t="str">
        <f aca="false">IF(OR(ISBLANK(N258),ISBLANK(O258)),"",  IF(M258="EI", IF((O258&lt;='Indices PF'!$D$7),   IF(('Funções Transações'!N258&lt;'Indices PF'!$E$10), N258*'Indices PF'!$J$7,   IF(('Funções Transações'!N258&lt;'Indices PF'!$F$10), N258*'Indices PF'!$K$7, N258*'Indices PF'!$L$7)),    IF((O258&lt;='Indices PF'!$D$8),    IF(('Funções Transações'!N258&lt;'Indices PF'!$E$10), N258*'Indices PF'!$J$8,    IF(('Funções Transações'!N258&lt;'Indices PF'!$F$10), N258*'Indices PF'!$K$8, N258*'Indices PF'!$L$8)),     IF((O258&gt;='Indices PF'!$D$9),     IF(('Funções Transações'!N258&lt;'Indices PF'!$E$10), N258*'Indices PF'!$J$9,     IF(('Funções Transações'!N258&lt;'Indices PF'!$F$10), N258*'Indices PF'!$K$9, N258*'Indices PF'!$L$9))))),   IF(M258="EQ", IF((O258&lt;='Indices PF'!$D$15),   IF(('Funções Transações'!N258&lt;'Indices PF'!$E$18), N258*'Indices PF'!$J$15,   IF(('Funções Transações'!N258&lt;'Indices PF'!$F$18), N258*'Indices PF'!$K$15, N258*'Indices PF'!$L$15)),    IF((O258&lt;='Indices PF'!$D$16),    IF(('Funções Transações'!N258&lt;'Indices PF'!$E$18), N258*'Indices PF'!$J$16,    IF(('Funções Transações'!N258&lt;'Indices PF'!$F$18), N258*'Indices PF'!$K$16, N258*'Indices PF'!$L$16)),     IF((O258&gt;='Indices PF'!$D$17),     IF(('Funções Transações'!N258&lt;'Indices PF'!$E$18), N258*'Indices PF'!$J$17,     IF(('Funções Transações'!N258&lt;'Indices PF'!$F$18), N258*'Indices PF'!$K$17, N258*'Indices PF'!$L$17))))),   IF(M258="EO", IF((O258&lt;='Indices PF'!$D$23),   IF(('Funções Transações'!N258&lt;'Indices PF'!$E$26), N258*'Indices PF'!$J$23,   IF(('Funções Transações'!N258&lt;'Indices PF'!$F$26), N258*'Indices PF'!$K$23, N258*'Indices PF'!$L$23)),    IF((O258&lt;='Indices PF'!$D$24),    IF(('Funções Transações'!N258&lt;'Indices PF'!$E$26), N258*'Indices PF'!$J$24,    IF(('Funções Transações'!N258&lt;'Indices PF'!$F$26), N258*'Indices PF'!$K$24, N258*'Indices PF'!$L$24)),     IF((O258&gt;='Indices PF'!$D$25),     IF(('Funções Transações'!N258&lt;'Indices PF'!$E$26), N258*'Indices PF'!$J$25,     IF(('Funções Transações'!N258&lt;'Indices PF'!$F$26), N258*'Indices PF'!$K$25, N258*'Indices PF'!$L$25)))))))))</f>
        <v/>
      </c>
      <c r="U258" s="229" t="str">
        <f aca="false">IF(OR(ISBLANK(P258),ISBLANK(Q258)),"",  IF((Q258&lt;='Indices PF'!$D$47),   IF(('Funções Transações'!P258&lt;'Indices PF'!$E$50), P258*'Indices PF'!$J$47,   IF(('Funções Transações'!P258&lt;'Indices PF'!$F$50), P258*'Indices PF'!$K$47, P258*'Indices PF'!$L$47)),    IF((Q258&lt;='Indices PF'!$D$48),    IF(('Funções Transações'!P258&lt;'Indices PF'!$E$50), P258*'Indices PF'!$J$48,    IF(('Funções Transações'!P258&lt;'Indices PF'!$F$50), P258*'Indices PF'!$K$48, P258*'Indices PF'!$L$48)),     IF((Q258&gt;='Indices PF'!$D$49),     IF(('Funções Transações'!P258&lt;'Indices PF'!$E$50), P258*'Indices PF'!$J$49,     IF(('Funções Transações'!P258&lt;'Indices PF'!$F$50), P258*'Indices PF'!$K$49, P258*'Indices PF'!$L$49))))))</f>
        <v/>
      </c>
      <c r="V258" s="270"/>
      <c r="W258" s="224"/>
      <c r="X258" s="224"/>
      <c r="Y258" s="174"/>
      <c r="Z258" s="174"/>
      <c r="AA258" s="174"/>
      <c r="AB258" s="175"/>
      <c r="AC258" s="154"/>
      <c r="AD258" s="154"/>
      <c r="AE258" s="178"/>
      <c r="AF258" s="126"/>
      <c r="AG258" s="92"/>
    </row>
    <row r="259" customFormat="false" ht="24.3" hidden="false" customHeight="true" outlineLevel="0" collapsed="false">
      <c r="A259" s="87"/>
      <c r="B259" s="111"/>
      <c r="C259" s="178"/>
      <c r="D259" s="173"/>
      <c r="E259" s="174"/>
      <c r="F259" s="174"/>
      <c r="G259" s="174"/>
      <c r="H259" s="174"/>
      <c r="I259" s="174"/>
      <c r="J259" s="174"/>
      <c r="K259" s="224"/>
      <c r="L259" s="221"/>
      <c r="M259" s="121"/>
      <c r="N259" s="121"/>
      <c r="O259" s="131"/>
      <c r="P259" s="131"/>
      <c r="Q259" s="131"/>
      <c r="R259" s="119" t="str">
        <f aca="false">IF(AND(ISTEXT(T259),ISTEXT(U259)),"",SUM(T259:U259)*'Indices PF'!$E$54)</f>
        <v/>
      </c>
      <c r="S259" s="227" t="str">
        <f aca="false">IF(OR(ISBLANK(N259),ISBLANK(O259)),"",  IF(M259="EI", IF((O259&lt;='Indices PF'!$D$7),   IF(('Funções Transações'!N259&lt;'Indices PF'!$E$10), 'Indices PF'!$E$7,   IF(('Funções Transações'!N259&lt;'Indices PF'!$F$10), 'Indices PF'!$F$7, 'Indices PF'!$G$7)),    IF((O259&lt;='Indices PF'!$D$8),    IF(('Funções Transações'!N259&lt;'Indices PF'!$E$10), 'Indices PF'!$E$8,    IF(('Funções Transações'!N259&lt;'Indices PF'!$F$10), 'Indices PF'!$F$8, 'Indices PF'!$G$8)),     IF((O259&gt;='Indices PF'!$D$9),     IF(('Funções Transações'!N259&lt;'Indices PF'!$E$10), 'Indices PF'!$E$9,     IF(('Funções Transações'!N259&lt;'Indices PF'!$F$10), 'Indices PF'!$F$9, 'Indices PF'!$G$9))))),   IF(M259="EQ", IF((O259&lt;='Indices PF'!$D$15),   IF(('Funções Transações'!N259&lt;'Indices PF'!$E$18), 'Indices PF'!$E$15,   IF(('Funções Transações'!N259&lt;'Indices PF'!$F$18), 'Indices PF'!$F$15, 'Indices PF'!$G$15)),    IF((O259&lt;='Indices PF'!$D$16),    IF(('Funções Transações'!N259&lt;'Indices PF'!$E$18), 'Indices PF'!$E$16,    IF(('Funções Transações'!N259&lt;'Indices PF'!$F$18), 'Indices PF'!$F$16, 'Indices PF'!$G$16)),     IF((O259&gt;='Indices PF'!$D$17),     IF(('Funções Transações'!N259&lt;'Indices PF'!$E$18), 'Indices PF'!$E$17,     IF(('Funções Transações'!N259&lt;'Indices PF'!$F$18), 'Indices PF'!$F$17, 'Indices PF'!$G$17))))),   IF(M259="EO", IF((O259&lt;='Indices PF'!$D$23),   IF(('Funções Transações'!N259&lt;'Indices PF'!$E$26), 'Indices PF'!$E$23,   IF(('Funções Transações'!N259&lt;'Indices PF'!$F$26), 'Indices PF'!$F$23, 'Indices PF'!$G$23)),    IF((O259&lt;='Indices PF'!$D$24),    IF(('Funções Transações'!N259&lt;'Indices PF'!$E$26), 'Indices PF'!$E$24,    IF(('Funções Transações'!N259&lt;'Indices PF'!$F$26), 'Indices PF'!$F$24, 'Indices PF'!$G$24)),     IF((O259&gt;='Indices PF'!$D$25),     IF(('Funções Transações'!N259&lt;'Indices PF'!$E$26), 'Indices PF'!$E$25,     IF(('Funções Transações'!N259&lt;'Indices PF'!$F$26), 'Indices PF'!$F$25, 'Indices PF'!$G$25)))))))))</f>
        <v/>
      </c>
      <c r="T259" s="228" t="str">
        <f aca="false">IF(OR(ISBLANK(N259),ISBLANK(O259)),"",  IF(M259="EI", IF((O259&lt;='Indices PF'!$D$7),   IF(('Funções Transações'!N259&lt;'Indices PF'!$E$10), N259*'Indices PF'!$J$7,   IF(('Funções Transações'!N259&lt;'Indices PF'!$F$10), N259*'Indices PF'!$K$7, N259*'Indices PF'!$L$7)),    IF((O259&lt;='Indices PF'!$D$8),    IF(('Funções Transações'!N259&lt;'Indices PF'!$E$10), N259*'Indices PF'!$J$8,    IF(('Funções Transações'!N259&lt;'Indices PF'!$F$10), N259*'Indices PF'!$K$8, N259*'Indices PF'!$L$8)),     IF((O259&gt;='Indices PF'!$D$9),     IF(('Funções Transações'!N259&lt;'Indices PF'!$E$10), N259*'Indices PF'!$J$9,     IF(('Funções Transações'!N259&lt;'Indices PF'!$F$10), N259*'Indices PF'!$K$9, N259*'Indices PF'!$L$9))))),   IF(M259="EQ", IF((O259&lt;='Indices PF'!$D$15),   IF(('Funções Transações'!N259&lt;'Indices PF'!$E$18), N259*'Indices PF'!$J$15,   IF(('Funções Transações'!N259&lt;'Indices PF'!$F$18), N259*'Indices PF'!$K$15, N259*'Indices PF'!$L$15)),    IF((O259&lt;='Indices PF'!$D$16),    IF(('Funções Transações'!N259&lt;'Indices PF'!$E$18), N259*'Indices PF'!$J$16,    IF(('Funções Transações'!N259&lt;'Indices PF'!$F$18), N259*'Indices PF'!$K$16, N259*'Indices PF'!$L$16)),     IF((O259&gt;='Indices PF'!$D$17),     IF(('Funções Transações'!N259&lt;'Indices PF'!$E$18), N259*'Indices PF'!$J$17,     IF(('Funções Transações'!N259&lt;'Indices PF'!$F$18), N259*'Indices PF'!$K$17, N259*'Indices PF'!$L$17))))),   IF(M259="EO", IF((O259&lt;='Indices PF'!$D$23),   IF(('Funções Transações'!N259&lt;'Indices PF'!$E$26), N259*'Indices PF'!$J$23,   IF(('Funções Transações'!N259&lt;'Indices PF'!$F$26), N259*'Indices PF'!$K$23, N259*'Indices PF'!$L$23)),    IF((O259&lt;='Indices PF'!$D$24),    IF(('Funções Transações'!N259&lt;'Indices PF'!$E$26), N259*'Indices PF'!$J$24,    IF(('Funções Transações'!N259&lt;'Indices PF'!$F$26), N259*'Indices PF'!$K$24, N259*'Indices PF'!$L$24)),     IF((O259&gt;='Indices PF'!$D$25),     IF(('Funções Transações'!N259&lt;'Indices PF'!$E$26), N259*'Indices PF'!$J$25,     IF(('Funções Transações'!N259&lt;'Indices PF'!$F$26), N259*'Indices PF'!$K$25, N259*'Indices PF'!$L$25)))))))))</f>
        <v/>
      </c>
      <c r="U259" s="229" t="str">
        <f aca="false">IF(OR(ISBLANK(P259),ISBLANK(Q259)),"",  IF((Q259&lt;='Indices PF'!$D$47),   IF(('Funções Transações'!P259&lt;'Indices PF'!$E$50), P259*'Indices PF'!$J$47,   IF(('Funções Transações'!P259&lt;'Indices PF'!$F$50), P259*'Indices PF'!$K$47, P259*'Indices PF'!$L$47)),    IF((Q259&lt;='Indices PF'!$D$48),    IF(('Funções Transações'!P259&lt;'Indices PF'!$E$50), P259*'Indices PF'!$J$48,    IF(('Funções Transações'!P259&lt;'Indices PF'!$F$50), P259*'Indices PF'!$K$48, P259*'Indices PF'!$L$48)),     IF((Q259&gt;='Indices PF'!$D$49),     IF(('Funções Transações'!P259&lt;'Indices PF'!$E$50), P259*'Indices PF'!$J$49,     IF(('Funções Transações'!P259&lt;'Indices PF'!$F$50), P259*'Indices PF'!$K$49, P259*'Indices PF'!$L$49))))))</f>
        <v/>
      </c>
      <c r="V259" s="270"/>
      <c r="W259" s="224"/>
      <c r="X259" s="224"/>
      <c r="Y259" s="174"/>
      <c r="Z259" s="174"/>
      <c r="AA259" s="174"/>
      <c r="AB259" s="175"/>
      <c r="AC259" s="154"/>
      <c r="AD259" s="154"/>
      <c r="AE259" s="178"/>
      <c r="AF259" s="126"/>
      <c r="AG259" s="92"/>
    </row>
    <row r="260" customFormat="false" ht="24.3" hidden="false" customHeight="true" outlineLevel="0" collapsed="false">
      <c r="A260" s="87"/>
      <c r="B260" s="111"/>
      <c r="C260" s="178"/>
      <c r="D260" s="173"/>
      <c r="E260" s="174"/>
      <c r="F260" s="174"/>
      <c r="G260" s="174"/>
      <c r="H260" s="174"/>
      <c r="I260" s="174"/>
      <c r="J260" s="174"/>
      <c r="K260" s="224"/>
      <c r="L260" s="221"/>
      <c r="M260" s="121"/>
      <c r="N260" s="121"/>
      <c r="O260" s="131"/>
      <c r="P260" s="131"/>
      <c r="Q260" s="131"/>
      <c r="R260" s="119" t="str">
        <f aca="false">IF(AND(ISTEXT(T260),ISTEXT(U260)),"",SUM(T260:U260)*'Indices PF'!$E$54)</f>
        <v/>
      </c>
      <c r="S260" s="227" t="str">
        <f aca="false">IF(OR(ISBLANK(N260),ISBLANK(O260)),"",  IF(M260="EI", IF((O260&lt;='Indices PF'!$D$7),   IF(('Funções Transações'!N260&lt;'Indices PF'!$E$10), 'Indices PF'!$E$7,   IF(('Funções Transações'!N260&lt;'Indices PF'!$F$10), 'Indices PF'!$F$7, 'Indices PF'!$G$7)),    IF((O260&lt;='Indices PF'!$D$8),    IF(('Funções Transações'!N260&lt;'Indices PF'!$E$10), 'Indices PF'!$E$8,    IF(('Funções Transações'!N260&lt;'Indices PF'!$F$10), 'Indices PF'!$F$8, 'Indices PF'!$G$8)),     IF((O260&gt;='Indices PF'!$D$9),     IF(('Funções Transações'!N260&lt;'Indices PF'!$E$10), 'Indices PF'!$E$9,     IF(('Funções Transações'!N260&lt;'Indices PF'!$F$10), 'Indices PF'!$F$9, 'Indices PF'!$G$9))))),   IF(M260="EQ", IF((O260&lt;='Indices PF'!$D$15),   IF(('Funções Transações'!N260&lt;'Indices PF'!$E$18), 'Indices PF'!$E$15,   IF(('Funções Transações'!N260&lt;'Indices PF'!$F$18), 'Indices PF'!$F$15, 'Indices PF'!$G$15)),    IF((O260&lt;='Indices PF'!$D$16),    IF(('Funções Transações'!N260&lt;'Indices PF'!$E$18), 'Indices PF'!$E$16,    IF(('Funções Transações'!N260&lt;'Indices PF'!$F$18), 'Indices PF'!$F$16, 'Indices PF'!$G$16)),     IF((O260&gt;='Indices PF'!$D$17),     IF(('Funções Transações'!N260&lt;'Indices PF'!$E$18), 'Indices PF'!$E$17,     IF(('Funções Transações'!N260&lt;'Indices PF'!$F$18), 'Indices PF'!$F$17, 'Indices PF'!$G$17))))),   IF(M260="EO", IF((O260&lt;='Indices PF'!$D$23),   IF(('Funções Transações'!N260&lt;'Indices PF'!$E$26), 'Indices PF'!$E$23,   IF(('Funções Transações'!N260&lt;'Indices PF'!$F$26), 'Indices PF'!$F$23, 'Indices PF'!$G$23)),    IF((O260&lt;='Indices PF'!$D$24),    IF(('Funções Transações'!N260&lt;'Indices PF'!$E$26), 'Indices PF'!$E$24,    IF(('Funções Transações'!N260&lt;'Indices PF'!$F$26), 'Indices PF'!$F$24, 'Indices PF'!$G$24)),     IF((O260&gt;='Indices PF'!$D$25),     IF(('Funções Transações'!N260&lt;'Indices PF'!$E$26), 'Indices PF'!$E$25,     IF(('Funções Transações'!N260&lt;'Indices PF'!$F$26), 'Indices PF'!$F$25, 'Indices PF'!$G$25)))))))))</f>
        <v/>
      </c>
      <c r="T260" s="228" t="str">
        <f aca="false">IF(OR(ISBLANK(N260),ISBLANK(O260)),"",  IF(M260="EI", IF((O260&lt;='Indices PF'!$D$7),   IF(('Funções Transações'!N260&lt;'Indices PF'!$E$10), N260*'Indices PF'!$J$7,   IF(('Funções Transações'!N260&lt;'Indices PF'!$F$10), N260*'Indices PF'!$K$7, N260*'Indices PF'!$L$7)),    IF((O260&lt;='Indices PF'!$D$8),    IF(('Funções Transações'!N260&lt;'Indices PF'!$E$10), N260*'Indices PF'!$J$8,    IF(('Funções Transações'!N260&lt;'Indices PF'!$F$10), N260*'Indices PF'!$K$8, N260*'Indices PF'!$L$8)),     IF((O260&gt;='Indices PF'!$D$9),     IF(('Funções Transações'!N260&lt;'Indices PF'!$E$10), N260*'Indices PF'!$J$9,     IF(('Funções Transações'!N260&lt;'Indices PF'!$F$10), N260*'Indices PF'!$K$9, N260*'Indices PF'!$L$9))))),   IF(M260="EQ", IF((O260&lt;='Indices PF'!$D$15),   IF(('Funções Transações'!N260&lt;'Indices PF'!$E$18), N260*'Indices PF'!$J$15,   IF(('Funções Transações'!N260&lt;'Indices PF'!$F$18), N260*'Indices PF'!$K$15, N260*'Indices PF'!$L$15)),    IF((O260&lt;='Indices PF'!$D$16),    IF(('Funções Transações'!N260&lt;'Indices PF'!$E$18), N260*'Indices PF'!$J$16,    IF(('Funções Transações'!N260&lt;'Indices PF'!$F$18), N260*'Indices PF'!$K$16, N260*'Indices PF'!$L$16)),     IF((O260&gt;='Indices PF'!$D$17),     IF(('Funções Transações'!N260&lt;'Indices PF'!$E$18), N260*'Indices PF'!$J$17,     IF(('Funções Transações'!N260&lt;'Indices PF'!$F$18), N260*'Indices PF'!$K$17, N260*'Indices PF'!$L$17))))),   IF(M260="EO", IF((O260&lt;='Indices PF'!$D$23),   IF(('Funções Transações'!N260&lt;'Indices PF'!$E$26), N260*'Indices PF'!$J$23,   IF(('Funções Transações'!N260&lt;'Indices PF'!$F$26), N260*'Indices PF'!$K$23, N260*'Indices PF'!$L$23)),    IF((O260&lt;='Indices PF'!$D$24),    IF(('Funções Transações'!N260&lt;'Indices PF'!$E$26), N260*'Indices PF'!$J$24,    IF(('Funções Transações'!N260&lt;'Indices PF'!$F$26), N260*'Indices PF'!$K$24, N260*'Indices PF'!$L$24)),     IF((O260&gt;='Indices PF'!$D$25),     IF(('Funções Transações'!N260&lt;'Indices PF'!$E$26), N260*'Indices PF'!$J$25,     IF(('Funções Transações'!N260&lt;'Indices PF'!$F$26), N260*'Indices PF'!$K$25, N260*'Indices PF'!$L$25)))))))))</f>
        <v/>
      </c>
      <c r="U260" s="229" t="str">
        <f aca="false">IF(OR(ISBLANK(P260),ISBLANK(Q260)),"",  IF((Q260&lt;='Indices PF'!$D$47),   IF(('Funções Transações'!P260&lt;'Indices PF'!$E$50), P260*'Indices PF'!$J$47,   IF(('Funções Transações'!P260&lt;'Indices PF'!$F$50), P260*'Indices PF'!$K$47, P260*'Indices PF'!$L$47)),    IF((Q260&lt;='Indices PF'!$D$48),    IF(('Funções Transações'!P260&lt;'Indices PF'!$E$50), P260*'Indices PF'!$J$48,    IF(('Funções Transações'!P260&lt;'Indices PF'!$F$50), P260*'Indices PF'!$K$48, P260*'Indices PF'!$L$48)),     IF((Q260&gt;='Indices PF'!$D$49),     IF(('Funções Transações'!P260&lt;'Indices PF'!$E$50), P260*'Indices PF'!$J$49,     IF(('Funções Transações'!P260&lt;'Indices PF'!$F$50), P260*'Indices PF'!$K$49, P260*'Indices PF'!$L$49))))))</f>
        <v/>
      </c>
      <c r="V260" s="270"/>
      <c r="W260" s="224"/>
      <c r="X260" s="224"/>
      <c r="Y260" s="174"/>
      <c r="Z260" s="174"/>
      <c r="AA260" s="174"/>
      <c r="AB260" s="175"/>
      <c r="AC260" s="154"/>
      <c r="AD260" s="154"/>
      <c r="AE260" s="178"/>
      <c r="AF260" s="126"/>
      <c r="AG260" s="92"/>
    </row>
    <row r="261" customFormat="false" ht="24.3" hidden="false" customHeight="true" outlineLevel="0" collapsed="false">
      <c r="A261" s="87"/>
      <c r="B261" s="111"/>
      <c r="C261" s="178"/>
      <c r="D261" s="173"/>
      <c r="E261" s="174"/>
      <c r="F261" s="174"/>
      <c r="G261" s="174"/>
      <c r="H261" s="174"/>
      <c r="I261" s="174"/>
      <c r="J261" s="174"/>
      <c r="K261" s="224"/>
      <c r="L261" s="221"/>
      <c r="M261" s="121"/>
      <c r="N261" s="121"/>
      <c r="O261" s="131"/>
      <c r="P261" s="131"/>
      <c r="Q261" s="131"/>
      <c r="R261" s="119" t="str">
        <f aca="false">IF(AND(ISTEXT(T261),ISTEXT(U261)),"",SUM(T261:U261)*'Indices PF'!$E$54)</f>
        <v/>
      </c>
      <c r="S261" s="227" t="str">
        <f aca="false">IF(OR(ISBLANK(N261),ISBLANK(O261)),"",  IF(M261="EI", IF((O261&lt;='Indices PF'!$D$7),   IF(('Funções Transações'!N261&lt;'Indices PF'!$E$10), 'Indices PF'!$E$7,   IF(('Funções Transações'!N261&lt;'Indices PF'!$F$10), 'Indices PF'!$F$7, 'Indices PF'!$G$7)),    IF((O261&lt;='Indices PF'!$D$8),    IF(('Funções Transações'!N261&lt;'Indices PF'!$E$10), 'Indices PF'!$E$8,    IF(('Funções Transações'!N261&lt;'Indices PF'!$F$10), 'Indices PF'!$F$8, 'Indices PF'!$G$8)),     IF((O261&gt;='Indices PF'!$D$9),     IF(('Funções Transações'!N261&lt;'Indices PF'!$E$10), 'Indices PF'!$E$9,     IF(('Funções Transações'!N261&lt;'Indices PF'!$F$10), 'Indices PF'!$F$9, 'Indices PF'!$G$9))))),   IF(M261="EQ", IF((O261&lt;='Indices PF'!$D$15),   IF(('Funções Transações'!N261&lt;'Indices PF'!$E$18), 'Indices PF'!$E$15,   IF(('Funções Transações'!N261&lt;'Indices PF'!$F$18), 'Indices PF'!$F$15, 'Indices PF'!$G$15)),    IF((O261&lt;='Indices PF'!$D$16),    IF(('Funções Transações'!N261&lt;'Indices PF'!$E$18), 'Indices PF'!$E$16,    IF(('Funções Transações'!N261&lt;'Indices PF'!$F$18), 'Indices PF'!$F$16, 'Indices PF'!$G$16)),     IF((O261&gt;='Indices PF'!$D$17),     IF(('Funções Transações'!N261&lt;'Indices PF'!$E$18), 'Indices PF'!$E$17,     IF(('Funções Transações'!N261&lt;'Indices PF'!$F$18), 'Indices PF'!$F$17, 'Indices PF'!$G$17))))),   IF(M261="EO", IF((O261&lt;='Indices PF'!$D$23),   IF(('Funções Transações'!N261&lt;'Indices PF'!$E$26), 'Indices PF'!$E$23,   IF(('Funções Transações'!N261&lt;'Indices PF'!$F$26), 'Indices PF'!$F$23, 'Indices PF'!$G$23)),    IF((O261&lt;='Indices PF'!$D$24),    IF(('Funções Transações'!N261&lt;'Indices PF'!$E$26), 'Indices PF'!$E$24,    IF(('Funções Transações'!N261&lt;'Indices PF'!$F$26), 'Indices PF'!$F$24, 'Indices PF'!$G$24)),     IF((O261&gt;='Indices PF'!$D$25),     IF(('Funções Transações'!N261&lt;'Indices PF'!$E$26), 'Indices PF'!$E$25,     IF(('Funções Transações'!N261&lt;'Indices PF'!$F$26), 'Indices PF'!$F$25, 'Indices PF'!$G$25)))))))))</f>
        <v/>
      </c>
      <c r="T261" s="228" t="str">
        <f aca="false">IF(OR(ISBLANK(N261),ISBLANK(O261)),"",  IF(M261="EI", IF((O261&lt;='Indices PF'!$D$7),   IF(('Funções Transações'!N261&lt;'Indices PF'!$E$10), N261*'Indices PF'!$J$7,   IF(('Funções Transações'!N261&lt;'Indices PF'!$F$10), N261*'Indices PF'!$K$7, N261*'Indices PF'!$L$7)),    IF((O261&lt;='Indices PF'!$D$8),    IF(('Funções Transações'!N261&lt;'Indices PF'!$E$10), N261*'Indices PF'!$J$8,    IF(('Funções Transações'!N261&lt;'Indices PF'!$F$10), N261*'Indices PF'!$K$8, N261*'Indices PF'!$L$8)),     IF((O261&gt;='Indices PF'!$D$9),     IF(('Funções Transações'!N261&lt;'Indices PF'!$E$10), N261*'Indices PF'!$J$9,     IF(('Funções Transações'!N261&lt;'Indices PF'!$F$10), N261*'Indices PF'!$K$9, N261*'Indices PF'!$L$9))))),   IF(M261="EQ", IF((O261&lt;='Indices PF'!$D$15),   IF(('Funções Transações'!N261&lt;'Indices PF'!$E$18), N261*'Indices PF'!$J$15,   IF(('Funções Transações'!N261&lt;'Indices PF'!$F$18), N261*'Indices PF'!$K$15, N261*'Indices PF'!$L$15)),    IF((O261&lt;='Indices PF'!$D$16),    IF(('Funções Transações'!N261&lt;'Indices PF'!$E$18), N261*'Indices PF'!$J$16,    IF(('Funções Transações'!N261&lt;'Indices PF'!$F$18), N261*'Indices PF'!$K$16, N261*'Indices PF'!$L$16)),     IF((O261&gt;='Indices PF'!$D$17),     IF(('Funções Transações'!N261&lt;'Indices PF'!$E$18), N261*'Indices PF'!$J$17,     IF(('Funções Transações'!N261&lt;'Indices PF'!$F$18), N261*'Indices PF'!$K$17, N261*'Indices PF'!$L$17))))),   IF(M261="EO", IF((O261&lt;='Indices PF'!$D$23),   IF(('Funções Transações'!N261&lt;'Indices PF'!$E$26), N261*'Indices PF'!$J$23,   IF(('Funções Transações'!N261&lt;'Indices PF'!$F$26), N261*'Indices PF'!$K$23, N261*'Indices PF'!$L$23)),    IF((O261&lt;='Indices PF'!$D$24),    IF(('Funções Transações'!N261&lt;'Indices PF'!$E$26), N261*'Indices PF'!$J$24,    IF(('Funções Transações'!N261&lt;'Indices PF'!$F$26), N261*'Indices PF'!$K$24, N261*'Indices PF'!$L$24)),     IF((O261&gt;='Indices PF'!$D$25),     IF(('Funções Transações'!N261&lt;'Indices PF'!$E$26), N261*'Indices PF'!$J$25,     IF(('Funções Transações'!N261&lt;'Indices PF'!$F$26), N261*'Indices PF'!$K$25, N261*'Indices PF'!$L$25)))))))))</f>
        <v/>
      </c>
      <c r="U261" s="229" t="str">
        <f aca="false">IF(OR(ISBLANK(P261),ISBLANK(Q261)),"",  IF((Q261&lt;='Indices PF'!$D$47),   IF(('Funções Transações'!P261&lt;'Indices PF'!$E$50), P261*'Indices PF'!$J$47,   IF(('Funções Transações'!P261&lt;'Indices PF'!$F$50), P261*'Indices PF'!$K$47, P261*'Indices PF'!$L$47)),    IF((Q261&lt;='Indices PF'!$D$48),    IF(('Funções Transações'!P261&lt;'Indices PF'!$E$50), P261*'Indices PF'!$J$48,    IF(('Funções Transações'!P261&lt;'Indices PF'!$F$50), P261*'Indices PF'!$K$48, P261*'Indices PF'!$L$48)),     IF((Q261&gt;='Indices PF'!$D$49),     IF(('Funções Transações'!P261&lt;'Indices PF'!$E$50), P261*'Indices PF'!$J$49,     IF(('Funções Transações'!P261&lt;'Indices PF'!$F$50), P261*'Indices PF'!$K$49, P261*'Indices PF'!$L$49))))))</f>
        <v/>
      </c>
      <c r="V261" s="270"/>
      <c r="W261" s="224"/>
      <c r="X261" s="224"/>
      <c r="Y261" s="174"/>
      <c r="Z261" s="174"/>
      <c r="AA261" s="174"/>
      <c r="AB261" s="175"/>
      <c r="AC261" s="154"/>
      <c r="AD261" s="154"/>
      <c r="AE261" s="178"/>
      <c r="AF261" s="126"/>
      <c r="AG261" s="92"/>
    </row>
    <row r="262" customFormat="false" ht="24.3" hidden="false" customHeight="true" outlineLevel="0" collapsed="false">
      <c r="A262" s="87"/>
      <c r="B262" s="111"/>
      <c r="C262" s="178"/>
      <c r="D262" s="173"/>
      <c r="E262" s="174"/>
      <c r="F262" s="174"/>
      <c r="G262" s="174"/>
      <c r="H262" s="174"/>
      <c r="I262" s="174"/>
      <c r="J262" s="174"/>
      <c r="K262" s="224"/>
      <c r="L262" s="221"/>
      <c r="M262" s="121"/>
      <c r="N262" s="121"/>
      <c r="O262" s="131"/>
      <c r="P262" s="131"/>
      <c r="Q262" s="131"/>
      <c r="R262" s="119" t="str">
        <f aca="false">IF(AND(ISTEXT(T262),ISTEXT(U262)),"",SUM(T262:U262)*'Indices PF'!$E$54)</f>
        <v/>
      </c>
      <c r="S262" s="227" t="str">
        <f aca="false">IF(OR(ISBLANK(N262),ISBLANK(O262)),"",  IF(M262="EI", IF((O262&lt;='Indices PF'!$D$7),   IF(('Funções Transações'!N262&lt;'Indices PF'!$E$10), 'Indices PF'!$E$7,   IF(('Funções Transações'!N262&lt;'Indices PF'!$F$10), 'Indices PF'!$F$7, 'Indices PF'!$G$7)),    IF((O262&lt;='Indices PF'!$D$8),    IF(('Funções Transações'!N262&lt;'Indices PF'!$E$10), 'Indices PF'!$E$8,    IF(('Funções Transações'!N262&lt;'Indices PF'!$F$10), 'Indices PF'!$F$8, 'Indices PF'!$G$8)),     IF((O262&gt;='Indices PF'!$D$9),     IF(('Funções Transações'!N262&lt;'Indices PF'!$E$10), 'Indices PF'!$E$9,     IF(('Funções Transações'!N262&lt;'Indices PF'!$F$10), 'Indices PF'!$F$9, 'Indices PF'!$G$9))))),   IF(M262="EQ", IF((O262&lt;='Indices PF'!$D$15),   IF(('Funções Transações'!N262&lt;'Indices PF'!$E$18), 'Indices PF'!$E$15,   IF(('Funções Transações'!N262&lt;'Indices PF'!$F$18), 'Indices PF'!$F$15, 'Indices PF'!$G$15)),    IF((O262&lt;='Indices PF'!$D$16),    IF(('Funções Transações'!N262&lt;'Indices PF'!$E$18), 'Indices PF'!$E$16,    IF(('Funções Transações'!N262&lt;'Indices PF'!$F$18), 'Indices PF'!$F$16, 'Indices PF'!$G$16)),     IF((O262&gt;='Indices PF'!$D$17),     IF(('Funções Transações'!N262&lt;'Indices PF'!$E$18), 'Indices PF'!$E$17,     IF(('Funções Transações'!N262&lt;'Indices PF'!$F$18), 'Indices PF'!$F$17, 'Indices PF'!$G$17))))),   IF(M262="EO", IF((O262&lt;='Indices PF'!$D$23),   IF(('Funções Transações'!N262&lt;'Indices PF'!$E$26), 'Indices PF'!$E$23,   IF(('Funções Transações'!N262&lt;'Indices PF'!$F$26), 'Indices PF'!$F$23, 'Indices PF'!$G$23)),    IF((O262&lt;='Indices PF'!$D$24),    IF(('Funções Transações'!N262&lt;'Indices PF'!$E$26), 'Indices PF'!$E$24,    IF(('Funções Transações'!N262&lt;'Indices PF'!$F$26), 'Indices PF'!$F$24, 'Indices PF'!$G$24)),     IF((O262&gt;='Indices PF'!$D$25),     IF(('Funções Transações'!N262&lt;'Indices PF'!$E$26), 'Indices PF'!$E$25,     IF(('Funções Transações'!N262&lt;'Indices PF'!$F$26), 'Indices PF'!$F$25, 'Indices PF'!$G$25)))))))))</f>
        <v/>
      </c>
      <c r="T262" s="228" t="str">
        <f aca="false">IF(OR(ISBLANK(N262),ISBLANK(O262)),"",  IF(M262="EI", IF((O262&lt;='Indices PF'!$D$7),   IF(('Funções Transações'!N262&lt;'Indices PF'!$E$10), N262*'Indices PF'!$J$7,   IF(('Funções Transações'!N262&lt;'Indices PF'!$F$10), N262*'Indices PF'!$K$7, N262*'Indices PF'!$L$7)),    IF((O262&lt;='Indices PF'!$D$8),    IF(('Funções Transações'!N262&lt;'Indices PF'!$E$10), N262*'Indices PF'!$J$8,    IF(('Funções Transações'!N262&lt;'Indices PF'!$F$10), N262*'Indices PF'!$K$8, N262*'Indices PF'!$L$8)),     IF((O262&gt;='Indices PF'!$D$9),     IF(('Funções Transações'!N262&lt;'Indices PF'!$E$10), N262*'Indices PF'!$J$9,     IF(('Funções Transações'!N262&lt;'Indices PF'!$F$10), N262*'Indices PF'!$K$9, N262*'Indices PF'!$L$9))))),   IF(M262="EQ", IF((O262&lt;='Indices PF'!$D$15),   IF(('Funções Transações'!N262&lt;'Indices PF'!$E$18), N262*'Indices PF'!$J$15,   IF(('Funções Transações'!N262&lt;'Indices PF'!$F$18), N262*'Indices PF'!$K$15, N262*'Indices PF'!$L$15)),    IF((O262&lt;='Indices PF'!$D$16),    IF(('Funções Transações'!N262&lt;'Indices PF'!$E$18), N262*'Indices PF'!$J$16,    IF(('Funções Transações'!N262&lt;'Indices PF'!$F$18), N262*'Indices PF'!$K$16, N262*'Indices PF'!$L$16)),     IF((O262&gt;='Indices PF'!$D$17),     IF(('Funções Transações'!N262&lt;'Indices PF'!$E$18), N262*'Indices PF'!$J$17,     IF(('Funções Transações'!N262&lt;'Indices PF'!$F$18), N262*'Indices PF'!$K$17, N262*'Indices PF'!$L$17))))),   IF(M262="EO", IF((O262&lt;='Indices PF'!$D$23),   IF(('Funções Transações'!N262&lt;'Indices PF'!$E$26), N262*'Indices PF'!$J$23,   IF(('Funções Transações'!N262&lt;'Indices PF'!$F$26), N262*'Indices PF'!$K$23, N262*'Indices PF'!$L$23)),    IF((O262&lt;='Indices PF'!$D$24),    IF(('Funções Transações'!N262&lt;'Indices PF'!$E$26), N262*'Indices PF'!$J$24,    IF(('Funções Transações'!N262&lt;'Indices PF'!$F$26), N262*'Indices PF'!$K$24, N262*'Indices PF'!$L$24)),     IF((O262&gt;='Indices PF'!$D$25),     IF(('Funções Transações'!N262&lt;'Indices PF'!$E$26), N262*'Indices PF'!$J$25,     IF(('Funções Transações'!N262&lt;'Indices PF'!$F$26), N262*'Indices PF'!$K$25, N262*'Indices PF'!$L$25)))))))))</f>
        <v/>
      </c>
      <c r="U262" s="229" t="str">
        <f aca="false">IF(OR(ISBLANK(P262),ISBLANK(Q262)),"",  IF((Q262&lt;='Indices PF'!$D$47),   IF(('Funções Transações'!P262&lt;'Indices PF'!$E$50), P262*'Indices PF'!$J$47,   IF(('Funções Transações'!P262&lt;'Indices PF'!$F$50), P262*'Indices PF'!$K$47, P262*'Indices PF'!$L$47)),    IF((Q262&lt;='Indices PF'!$D$48),    IF(('Funções Transações'!P262&lt;'Indices PF'!$E$50), P262*'Indices PF'!$J$48,    IF(('Funções Transações'!P262&lt;'Indices PF'!$F$50), P262*'Indices PF'!$K$48, P262*'Indices PF'!$L$48)),     IF((Q262&gt;='Indices PF'!$D$49),     IF(('Funções Transações'!P262&lt;'Indices PF'!$E$50), P262*'Indices PF'!$J$49,     IF(('Funções Transações'!P262&lt;'Indices PF'!$F$50), P262*'Indices PF'!$K$49, P262*'Indices PF'!$L$49))))))</f>
        <v/>
      </c>
      <c r="V262" s="270"/>
      <c r="W262" s="224"/>
      <c r="X262" s="224"/>
      <c r="Y262" s="174"/>
      <c r="Z262" s="174"/>
      <c r="AA262" s="174"/>
      <c r="AB262" s="175"/>
      <c r="AC262" s="154"/>
      <c r="AD262" s="154"/>
      <c r="AE262" s="178"/>
      <c r="AF262" s="126"/>
      <c r="AG262" s="92"/>
    </row>
    <row r="263" customFormat="false" ht="24.3" hidden="false" customHeight="true" outlineLevel="0" collapsed="false">
      <c r="A263" s="87"/>
      <c r="B263" s="111"/>
      <c r="C263" s="178"/>
      <c r="D263" s="173"/>
      <c r="E263" s="174"/>
      <c r="F263" s="174"/>
      <c r="G263" s="174"/>
      <c r="H263" s="174"/>
      <c r="I263" s="174"/>
      <c r="J263" s="174"/>
      <c r="K263" s="224"/>
      <c r="L263" s="221"/>
      <c r="M263" s="121"/>
      <c r="N263" s="121"/>
      <c r="O263" s="131"/>
      <c r="P263" s="131"/>
      <c r="Q263" s="131"/>
      <c r="R263" s="119" t="str">
        <f aca="false">IF(AND(ISTEXT(T263),ISTEXT(U263)),"",SUM(T263:U263)*'Indices PF'!$E$54)</f>
        <v/>
      </c>
      <c r="S263" s="227" t="str">
        <f aca="false">IF(OR(ISBLANK(N263),ISBLANK(O263)),"",  IF(M263="EI", IF((O263&lt;='Indices PF'!$D$7),   IF(('Funções Transações'!N263&lt;'Indices PF'!$E$10), 'Indices PF'!$E$7,   IF(('Funções Transações'!N263&lt;'Indices PF'!$F$10), 'Indices PF'!$F$7, 'Indices PF'!$G$7)),    IF((O263&lt;='Indices PF'!$D$8),    IF(('Funções Transações'!N263&lt;'Indices PF'!$E$10), 'Indices PF'!$E$8,    IF(('Funções Transações'!N263&lt;'Indices PF'!$F$10), 'Indices PF'!$F$8, 'Indices PF'!$G$8)),     IF((O263&gt;='Indices PF'!$D$9),     IF(('Funções Transações'!N263&lt;'Indices PF'!$E$10), 'Indices PF'!$E$9,     IF(('Funções Transações'!N263&lt;'Indices PF'!$F$10), 'Indices PF'!$F$9, 'Indices PF'!$G$9))))),   IF(M263="EQ", IF((O263&lt;='Indices PF'!$D$15),   IF(('Funções Transações'!N263&lt;'Indices PF'!$E$18), 'Indices PF'!$E$15,   IF(('Funções Transações'!N263&lt;'Indices PF'!$F$18), 'Indices PF'!$F$15, 'Indices PF'!$G$15)),    IF((O263&lt;='Indices PF'!$D$16),    IF(('Funções Transações'!N263&lt;'Indices PF'!$E$18), 'Indices PF'!$E$16,    IF(('Funções Transações'!N263&lt;'Indices PF'!$F$18), 'Indices PF'!$F$16, 'Indices PF'!$G$16)),     IF((O263&gt;='Indices PF'!$D$17),     IF(('Funções Transações'!N263&lt;'Indices PF'!$E$18), 'Indices PF'!$E$17,     IF(('Funções Transações'!N263&lt;'Indices PF'!$F$18), 'Indices PF'!$F$17, 'Indices PF'!$G$17))))),   IF(M263="EO", IF((O263&lt;='Indices PF'!$D$23),   IF(('Funções Transações'!N263&lt;'Indices PF'!$E$26), 'Indices PF'!$E$23,   IF(('Funções Transações'!N263&lt;'Indices PF'!$F$26), 'Indices PF'!$F$23, 'Indices PF'!$G$23)),    IF((O263&lt;='Indices PF'!$D$24),    IF(('Funções Transações'!N263&lt;'Indices PF'!$E$26), 'Indices PF'!$E$24,    IF(('Funções Transações'!N263&lt;'Indices PF'!$F$26), 'Indices PF'!$F$24, 'Indices PF'!$G$24)),     IF((O263&gt;='Indices PF'!$D$25),     IF(('Funções Transações'!N263&lt;'Indices PF'!$E$26), 'Indices PF'!$E$25,     IF(('Funções Transações'!N263&lt;'Indices PF'!$F$26), 'Indices PF'!$F$25, 'Indices PF'!$G$25)))))))))</f>
        <v/>
      </c>
      <c r="T263" s="228" t="str">
        <f aca="false">IF(OR(ISBLANK(N263),ISBLANK(O263)),"",  IF(M263="EI", IF((O263&lt;='Indices PF'!$D$7),   IF(('Funções Transações'!N263&lt;'Indices PF'!$E$10), N263*'Indices PF'!$J$7,   IF(('Funções Transações'!N263&lt;'Indices PF'!$F$10), N263*'Indices PF'!$K$7, N263*'Indices PF'!$L$7)),    IF((O263&lt;='Indices PF'!$D$8),    IF(('Funções Transações'!N263&lt;'Indices PF'!$E$10), N263*'Indices PF'!$J$8,    IF(('Funções Transações'!N263&lt;'Indices PF'!$F$10), N263*'Indices PF'!$K$8, N263*'Indices PF'!$L$8)),     IF((O263&gt;='Indices PF'!$D$9),     IF(('Funções Transações'!N263&lt;'Indices PF'!$E$10), N263*'Indices PF'!$J$9,     IF(('Funções Transações'!N263&lt;'Indices PF'!$F$10), N263*'Indices PF'!$K$9, N263*'Indices PF'!$L$9))))),   IF(M263="EQ", IF((O263&lt;='Indices PF'!$D$15),   IF(('Funções Transações'!N263&lt;'Indices PF'!$E$18), N263*'Indices PF'!$J$15,   IF(('Funções Transações'!N263&lt;'Indices PF'!$F$18), N263*'Indices PF'!$K$15, N263*'Indices PF'!$L$15)),    IF((O263&lt;='Indices PF'!$D$16),    IF(('Funções Transações'!N263&lt;'Indices PF'!$E$18), N263*'Indices PF'!$J$16,    IF(('Funções Transações'!N263&lt;'Indices PF'!$F$18), N263*'Indices PF'!$K$16, N263*'Indices PF'!$L$16)),     IF((O263&gt;='Indices PF'!$D$17),     IF(('Funções Transações'!N263&lt;'Indices PF'!$E$18), N263*'Indices PF'!$J$17,     IF(('Funções Transações'!N263&lt;'Indices PF'!$F$18), N263*'Indices PF'!$K$17, N263*'Indices PF'!$L$17))))),   IF(M263="EO", IF((O263&lt;='Indices PF'!$D$23),   IF(('Funções Transações'!N263&lt;'Indices PF'!$E$26), N263*'Indices PF'!$J$23,   IF(('Funções Transações'!N263&lt;'Indices PF'!$F$26), N263*'Indices PF'!$K$23, N263*'Indices PF'!$L$23)),    IF((O263&lt;='Indices PF'!$D$24),    IF(('Funções Transações'!N263&lt;'Indices PF'!$E$26), N263*'Indices PF'!$J$24,    IF(('Funções Transações'!N263&lt;'Indices PF'!$F$26), N263*'Indices PF'!$K$24, N263*'Indices PF'!$L$24)),     IF((O263&gt;='Indices PF'!$D$25),     IF(('Funções Transações'!N263&lt;'Indices PF'!$E$26), N263*'Indices PF'!$J$25,     IF(('Funções Transações'!N263&lt;'Indices PF'!$F$26), N263*'Indices PF'!$K$25, N263*'Indices PF'!$L$25)))))))))</f>
        <v/>
      </c>
      <c r="U263" s="229" t="str">
        <f aca="false">IF(OR(ISBLANK(P263),ISBLANK(Q263)),"",  IF((Q263&lt;='Indices PF'!$D$47),   IF(('Funções Transações'!P263&lt;'Indices PF'!$E$50), P263*'Indices PF'!$J$47,   IF(('Funções Transações'!P263&lt;'Indices PF'!$F$50), P263*'Indices PF'!$K$47, P263*'Indices PF'!$L$47)),    IF((Q263&lt;='Indices PF'!$D$48),    IF(('Funções Transações'!P263&lt;'Indices PF'!$E$50), P263*'Indices PF'!$J$48,    IF(('Funções Transações'!P263&lt;'Indices PF'!$F$50), P263*'Indices PF'!$K$48, P263*'Indices PF'!$L$48)),     IF((Q263&gt;='Indices PF'!$D$49),     IF(('Funções Transações'!P263&lt;'Indices PF'!$E$50), P263*'Indices PF'!$J$49,     IF(('Funções Transações'!P263&lt;'Indices PF'!$F$50), P263*'Indices PF'!$K$49, P263*'Indices PF'!$L$49))))))</f>
        <v/>
      </c>
      <c r="V263" s="270"/>
      <c r="W263" s="224"/>
      <c r="X263" s="224"/>
      <c r="Y263" s="174"/>
      <c r="Z263" s="174"/>
      <c r="AA263" s="174"/>
      <c r="AB263" s="175"/>
      <c r="AC263" s="154"/>
      <c r="AD263" s="154"/>
      <c r="AE263" s="178"/>
      <c r="AF263" s="126"/>
      <c r="AG263" s="92"/>
    </row>
    <row r="264" customFormat="false" ht="24.3" hidden="false" customHeight="true" outlineLevel="0" collapsed="false">
      <c r="A264" s="87"/>
      <c r="B264" s="111"/>
      <c r="C264" s="178"/>
      <c r="D264" s="173"/>
      <c r="E264" s="174"/>
      <c r="F264" s="174"/>
      <c r="G264" s="174"/>
      <c r="H264" s="174"/>
      <c r="I264" s="174"/>
      <c r="J264" s="174"/>
      <c r="K264" s="224"/>
      <c r="L264" s="221"/>
      <c r="M264" s="121"/>
      <c r="N264" s="121"/>
      <c r="O264" s="131"/>
      <c r="P264" s="131"/>
      <c r="Q264" s="131"/>
      <c r="R264" s="119" t="str">
        <f aca="false">IF(AND(ISTEXT(T264),ISTEXT(U264)),"",SUM(T264:U264)*'Indices PF'!$E$54)</f>
        <v/>
      </c>
      <c r="S264" s="227" t="str">
        <f aca="false">IF(OR(ISBLANK(N264),ISBLANK(O264)),"",  IF(M264="EI", IF((O264&lt;='Indices PF'!$D$7),   IF(('Funções Transações'!N264&lt;'Indices PF'!$E$10), 'Indices PF'!$E$7,   IF(('Funções Transações'!N264&lt;'Indices PF'!$F$10), 'Indices PF'!$F$7, 'Indices PF'!$G$7)),    IF((O264&lt;='Indices PF'!$D$8),    IF(('Funções Transações'!N264&lt;'Indices PF'!$E$10), 'Indices PF'!$E$8,    IF(('Funções Transações'!N264&lt;'Indices PF'!$F$10), 'Indices PF'!$F$8, 'Indices PF'!$G$8)),     IF((O264&gt;='Indices PF'!$D$9),     IF(('Funções Transações'!N264&lt;'Indices PF'!$E$10), 'Indices PF'!$E$9,     IF(('Funções Transações'!N264&lt;'Indices PF'!$F$10), 'Indices PF'!$F$9, 'Indices PF'!$G$9))))),   IF(M264="EQ", IF((O264&lt;='Indices PF'!$D$15),   IF(('Funções Transações'!N264&lt;'Indices PF'!$E$18), 'Indices PF'!$E$15,   IF(('Funções Transações'!N264&lt;'Indices PF'!$F$18), 'Indices PF'!$F$15, 'Indices PF'!$G$15)),    IF((O264&lt;='Indices PF'!$D$16),    IF(('Funções Transações'!N264&lt;'Indices PF'!$E$18), 'Indices PF'!$E$16,    IF(('Funções Transações'!N264&lt;'Indices PF'!$F$18), 'Indices PF'!$F$16, 'Indices PF'!$G$16)),     IF((O264&gt;='Indices PF'!$D$17),     IF(('Funções Transações'!N264&lt;'Indices PF'!$E$18), 'Indices PF'!$E$17,     IF(('Funções Transações'!N264&lt;'Indices PF'!$F$18), 'Indices PF'!$F$17, 'Indices PF'!$G$17))))),   IF(M264="EO", IF((O264&lt;='Indices PF'!$D$23),   IF(('Funções Transações'!N264&lt;'Indices PF'!$E$26), 'Indices PF'!$E$23,   IF(('Funções Transações'!N264&lt;'Indices PF'!$F$26), 'Indices PF'!$F$23, 'Indices PF'!$G$23)),    IF((O264&lt;='Indices PF'!$D$24),    IF(('Funções Transações'!N264&lt;'Indices PF'!$E$26), 'Indices PF'!$E$24,    IF(('Funções Transações'!N264&lt;'Indices PF'!$F$26), 'Indices PF'!$F$24, 'Indices PF'!$G$24)),     IF((O264&gt;='Indices PF'!$D$25),     IF(('Funções Transações'!N264&lt;'Indices PF'!$E$26), 'Indices PF'!$E$25,     IF(('Funções Transações'!N264&lt;'Indices PF'!$F$26), 'Indices PF'!$F$25, 'Indices PF'!$G$25)))))))))</f>
        <v/>
      </c>
      <c r="T264" s="228" t="str">
        <f aca="false">IF(OR(ISBLANK(N264),ISBLANK(O264)),"",  IF(M264="EI", IF((O264&lt;='Indices PF'!$D$7),   IF(('Funções Transações'!N264&lt;'Indices PF'!$E$10), N264*'Indices PF'!$J$7,   IF(('Funções Transações'!N264&lt;'Indices PF'!$F$10), N264*'Indices PF'!$K$7, N264*'Indices PF'!$L$7)),    IF((O264&lt;='Indices PF'!$D$8),    IF(('Funções Transações'!N264&lt;'Indices PF'!$E$10), N264*'Indices PF'!$J$8,    IF(('Funções Transações'!N264&lt;'Indices PF'!$F$10), N264*'Indices PF'!$K$8, N264*'Indices PF'!$L$8)),     IF((O264&gt;='Indices PF'!$D$9),     IF(('Funções Transações'!N264&lt;'Indices PF'!$E$10), N264*'Indices PF'!$J$9,     IF(('Funções Transações'!N264&lt;'Indices PF'!$F$10), N264*'Indices PF'!$K$9, N264*'Indices PF'!$L$9))))),   IF(M264="EQ", IF((O264&lt;='Indices PF'!$D$15),   IF(('Funções Transações'!N264&lt;'Indices PF'!$E$18), N264*'Indices PF'!$J$15,   IF(('Funções Transações'!N264&lt;'Indices PF'!$F$18), N264*'Indices PF'!$K$15, N264*'Indices PF'!$L$15)),    IF((O264&lt;='Indices PF'!$D$16),    IF(('Funções Transações'!N264&lt;'Indices PF'!$E$18), N264*'Indices PF'!$J$16,    IF(('Funções Transações'!N264&lt;'Indices PF'!$F$18), N264*'Indices PF'!$K$16, N264*'Indices PF'!$L$16)),     IF((O264&gt;='Indices PF'!$D$17),     IF(('Funções Transações'!N264&lt;'Indices PF'!$E$18), N264*'Indices PF'!$J$17,     IF(('Funções Transações'!N264&lt;'Indices PF'!$F$18), N264*'Indices PF'!$K$17, N264*'Indices PF'!$L$17))))),   IF(M264="EO", IF((O264&lt;='Indices PF'!$D$23),   IF(('Funções Transações'!N264&lt;'Indices PF'!$E$26), N264*'Indices PF'!$J$23,   IF(('Funções Transações'!N264&lt;'Indices PF'!$F$26), N264*'Indices PF'!$K$23, N264*'Indices PF'!$L$23)),    IF((O264&lt;='Indices PF'!$D$24),    IF(('Funções Transações'!N264&lt;'Indices PF'!$E$26), N264*'Indices PF'!$J$24,    IF(('Funções Transações'!N264&lt;'Indices PF'!$F$26), N264*'Indices PF'!$K$24, N264*'Indices PF'!$L$24)),     IF((O264&gt;='Indices PF'!$D$25),     IF(('Funções Transações'!N264&lt;'Indices PF'!$E$26), N264*'Indices PF'!$J$25,     IF(('Funções Transações'!N264&lt;'Indices PF'!$F$26), N264*'Indices PF'!$K$25, N264*'Indices PF'!$L$25)))))))))</f>
        <v/>
      </c>
      <c r="U264" s="229" t="str">
        <f aca="false">IF(OR(ISBLANK(P264),ISBLANK(Q264)),"",  IF((Q264&lt;='Indices PF'!$D$47),   IF(('Funções Transações'!P264&lt;'Indices PF'!$E$50), P264*'Indices PF'!$J$47,   IF(('Funções Transações'!P264&lt;'Indices PF'!$F$50), P264*'Indices PF'!$K$47, P264*'Indices PF'!$L$47)),    IF((Q264&lt;='Indices PF'!$D$48),    IF(('Funções Transações'!P264&lt;'Indices PF'!$E$50), P264*'Indices PF'!$J$48,    IF(('Funções Transações'!P264&lt;'Indices PF'!$F$50), P264*'Indices PF'!$K$48, P264*'Indices PF'!$L$48)),     IF((Q264&gt;='Indices PF'!$D$49),     IF(('Funções Transações'!P264&lt;'Indices PF'!$E$50), P264*'Indices PF'!$J$49,     IF(('Funções Transações'!P264&lt;'Indices PF'!$F$50), P264*'Indices PF'!$K$49, P264*'Indices PF'!$L$49))))))</f>
        <v/>
      </c>
      <c r="V264" s="270"/>
      <c r="W264" s="224"/>
      <c r="X264" s="224"/>
      <c r="Y264" s="174"/>
      <c r="Z264" s="174"/>
      <c r="AA264" s="174"/>
      <c r="AB264" s="175"/>
      <c r="AC264" s="154"/>
      <c r="AD264" s="154"/>
      <c r="AE264" s="178"/>
      <c r="AF264" s="126"/>
      <c r="AG264" s="92"/>
    </row>
    <row r="265" customFormat="false" ht="24.3" hidden="false" customHeight="true" outlineLevel="0" collapsed="false">
      <c r="A265" s="87"/>
      <c r="B265" s="111"/>
      <c r="C265" s="178"/>
      <c r="D265" s="173"/>
      <c r="E265" s="174"/>
      <c r="F265" s="174"/>
      <c r="G265" s="174"/>
      <c r="H265" s="174"/>
      <c r="I265" s="174"/>
      <c r="J265" s="174"/>
      <c r="K265" s="224"/>
      <c r="L265" s="221"/>
      <c r="M265" s="121"/>
      <c r="N265" s="121"/>
      <c r="O265" s="131"/>
      <c r="P265" s="131"/>
      <c r="Q265" s="131"/>
      <c r="R265" s="119" t="str">
        <f aca="false">IF(AND(ISTEXT(T265),ISTEXT(U265)),"",SUM(T265:U265)*'Indices PF'!$E$54)</f>
        <v/>
      </c>
      <c r="S265" s="227" t="str">
        <f aca="false">IF(OR(ISBLANK(N265),ISBLANK(O265)),"",  IF(M265="EI", IF((O265&lt;='Indices PF'!$D$7),   IF(('Funções Transações'!N265&lt;'Indices PF'!$E$10), 'Indices PF'!$E$7,   IF(('Funções Transações'!N265&lt;'Indices PF'!$F$10), 'Indices PF'!$F$7, 'Indices PF'!$G$7)),    IF((O265&lt;='Indices PF'!$D$8),    IF(('Funções Transações'!N265&lt;'Indices PF'!$E$10), 'Indices PF'!$E$8,    IF(('Funções Transações'!N265&lt;'Indices PF'!$F$10), 'Indices PF'!$F$8, 'Indices PF'!$G$8)),     IF((O265&gt;='Indices PF'!$D$9),     IF(('Funções Transações'!N265&lt;'Indices PF'!$E$10), 'Indices PF'!$E$9,     IF(('Funções Transações'!N265&lt;'Indices PF'!$F$10), 'Indices PF'!$F$9, 'Indices PF'!$G$9))))),   IF(M265="EQ", IF((O265&lt;='Indices PF'!$D$15),   IF(('Funções Transações'!N265&lt;'Indices PF'!$E$18), 'Indices PF'!$E$15,   IF(('Funções Transações'!N265&lt;'Indices PF'!$F$18), 'Indices PF'!$F$15, 'Indices PF'!$G$15)),    IF((O265&lt;='Indices PF'!$D$16),    IF(('Funções Transações'!N265&lt;'Indices PF'!$E$18), 'Indices PF'!$E$16,    IF(('Funções Transações'!N265&lt;'Indices PF'!$F$18), 'Indices PF'!$F$16, 'Indices PF'!$G$16)),     IF((O265&gt;='Indices PF'!$D$17),     IF(('Funções Transações'!N265&lt;'Indices PF'!$E$18), 'Indices PF'!$E$17,     IF(('Funções Transações'!N265&lt;'Indices PF'!$F$18), 'Indices PF'!$F$17, 'Indices PF'!$G$17))))),   IF(M265="EO", IF((O265&lt;='Indices PF'!$D$23),   IF(('Funções Transações'!N265&lt;'Indices PF'!$E$26), 'Indices PF'!$E$23,   IF(('Funções Transações'!N265&lt;'Indices PF'!$F$26), 'Indices PF'!$F$23, 'Indices PF'!$G$23)),    IF((O265&lt;='Indices PF'!$D$24),    IF(('Funções Transações'!N265&lt;'Indices PF'!$E$26), 'Indices PF'!$E$24,    IF(('Funções Transações'!N265&lt;'Indices PF'!$F$26), 'Indices PF'!$F$24, 'Indices PF'!$G$24)),     IF((O265&gt;='Indices PF'!$D$25),     IF(('Funções Transações'!N265&lt;'Indices PF'!$E$26), 'Indices PF'!$E$25,     IF(('Funções Transações'!N265&lt;'Indices PF'!$F$26), 'Indices PF'!$F$25, 'Indices PF'!$G$25)))))))))</f>
        <v/>
      </c>
      <c r="T265" s="228" t="str">
        <f aca="false">IF(OR(ISBLANK(N265),ISBLANK(O265)),"",  IF(M265="EI", IF((O265&lt;='Indices PF'!$D$7),   IF(('Funções Transações'!N265&lt;'Indices PF'!$E$10), N265*'Indices PF'!$J$7,   IF(('Funções Transações'!N265&lt;'Indices PF'!$F$10), N265*'Indices PF'!$K$7, N265*'Indices PF'!$L$7)),    IF((O265&lt;='Indices PF'!$D$8),    IF(('Funções Transações'!N265&lt;'Indices PF'!$E$10), N265*'Indices PF'!$J$8,    IF(('Funções Transações'!N265&lt;'Indices PF'!$F$10), N265*'Indices PF'!$K$8, N265*'Indices PF'!$L$8)),     IF((O265&gt;='Indices PF'!$D$9),     IF(('Funções Transações'!N265&lt;'Indices PF'!$E$10), N265*'Indices PF'!$J$9,     IF(('Funções Transações'!N265&lt;'Indices PF'!$F$10), N265*'Indices PF'!$K$9, N265*'Indices PF'!$L$9))))),   IF(M265="EQ", IF((O265&lt;='Indices PF'!$D$15),   IF(('Funções Transações'!N265&lt;'Indices PF'!$E$18), N265*'Indices PF'!$J$15,   IF(('Funções Transações'!N265&lt;'Indices PF'!$F$18), N265*'Indices PF'!$K$15, N265*'Indices PF'!$L$15)),    IF((O265&lt;='Indices PF'!$D$16),    IF(('Funções Transações'!N265&lt;'Indices PF'!$E$18), N265*'Indices PF'!$J$16,    IF(('Funções Transações'!N265&lt;'Indices PF'!$F$18), N265*'Indices PF'!$K$16, N265*'Indices PF'!$L$16)),     IF((O265&gt;='Indices PF'!$D$17),     IF(('Funções Transações'!N265&lt;'Indices PF'!$E$18), N265*'Indices PF'!$J$17,     IF(('Funções Transações'!N265&lt;'Indices PF'!$F$18), N265*'Indices PF'!$K$17, N265*'Indices PF'!$L$17))))),   IF(M265="EO", IF((O265&lt;='Indices PF'!$D$23),   IF(('Funções Transações'!N265&lt;'Indices PF'!$E$26), N265*'Indices PF'!$J$23,   IF(('Funções Transações'!N265&lt;'Indices PF'!$F$26), N265*'Indices PF'!$K$23, N265*'Indices PF'!$L$23)),    IF((O265&lt;='Indices PF'!$D$24),    IF(('Funções Transações'!N265&lt;'Indices PF'!$E$26), N265*'Indices PF'!$J$24,    IF(('Funções Transações'!N265&lt;'Indices PF'!$F$26), N265*'Indices PF'!$K$24, N265*'Indices PF'!$L$24)),     IF((O265&gt;='Indices PF'!$D$25),     IF(('Funções Transações'!N265&lt;'Indices PF'!$E$26), N265*'Indices PF'!$J$25,     IF(('Funções Transações'!N265&lt;'Indices PF'!$F$26), N265*'Indices PF'!$K$25, N265*'Indices PF'!$L$25)))))))))</f>
        <v/>
      </c>
      <c r="U265" s="229" t="str">
        <f aca="false">IF(OR(ISBLANK(P265),ISBLANK(Q265)),"",  IF((Q265&lt;='Indices PF'!$D$47),   IF(('Funções Transações'!P265&lt;'Indices PF'!$E$50), P265*'Indices PF'!$J$47,   IF(('Funções Transações'!P265&lt;'Indices PF'!$F$50), P265*'Indices PF'!$K$47, P265*'Indices PF'!$L$47)),    IF((Q265&lt;='Indices PF'!$D$48),    IF(('Funções Transações'!P265&lt;'Indices PF'!$E$50), P265*'Indices PF'!$J$48,    IF(('Funções Transações'!P265&lt;'Indices PF'!$F$50), P265*'Indices PF'!$K$48, P265*'Indices PF'!$L$48)),     IF((Q265&gt;='Indices PF'!$D$49),     IF(('Funções Transações'!P265&lt;'Indices PF'!$E$50), P265*'Indices PF'!$J$49,     IF(('Funções Transações'!P265&lt;'Indices PF'!$F$50), P265*'Indices PF'!$K$49, P265*'Indices PF'!$L$49))))))</f>
        <v/>
      </c>
      <c r="V265" s="270"/>
      <c r="W265" s="224"/>
      <c r="X265" s="224"/>
      <c r="Y265" s="174"/>
      <c r="Z265" s="174"/>
      <c r="AA265" s="174"/>
      <c r="AB265" s="175"/>
      <c r="AC265" s="154"/>
      <c r="AD265" s="154"/>
      <c r="AE265" s="178"/>
      <c r="AF265" s="126"/>
      <c r="AG265" s="92"/>
    </row>
    <row r="266" customFormat="false" ht="24.3" hidden="false" customHeight="true" outlineLevel="0" collapsed="false">
      <c r="A266" s="87"/>
      <c r="B266" s="111"/>
      <c r="C266" s="178"/>
      <c r="D266" s="173"/>
      <c r="E266" s="174"/>
      <c r="F266" s="174"/>
      <c r="G266" s="174"/>
      <c r="H266" s="174"/>
      <c r="I266" s="174"/>
      <c r="J266" s="174"/>
      <c r="K266" s="224"/>
      <c r="L266" s="221"/>
      <c r="M266" s="121"/>
      <c r="N266" s="121"/>
      <c r="O266" s="131"/>
      <c r="P266" s="131"/>
      <c r="Q266" s="131"/>
      <c r="R266" s="119" t="str">
        <f aca="false">IF(AND(ISTEXT(T266),ISTEXT(U266)),"",SUM(T266:U266)*'Indices PF'!$E$54)</f>
        <v/>
      </c>
      <c r="S266" s="227" t="str">
        <f aca="false">IF(OR(ISBLANK(N266),ISBLANK(O266)),"",  IF(M266="EI", IF((O266&lt;='Indices PF'!$D$7),   IF(('Funções Transações'!N266&lt;'Indices PF'!$E$10), 'Indices PF'!$E$7,   IF(('Funções Transações'!N266&lt;'Indices PF'!$F$10), 'Indices PF'!$F$7, 'Indices PF'!$G$7)),    IF((O266&lt;='Indices PF'!$D$8),    IF(('Funções Transações'!N266&lt;'Indices PF'!$E$10), 'Indices PF'!$E$8,    IF(('Funções Transações'!N266&lt;'Indices PF'!$F$10), 'Indices PF'!$F$8, 'Indices PF'!$G$8)),     IF((O266&gt;='Indices PF'!$D$9),     IF(('Funções Transações'!N266&lt;'Indices PF'!$E$10), 'Indices PF'!$E$9,     IF(('Funções Transações'!N266&lt;'Indices PF'!$F$10), 'Indices PF'!$F$9, 'Indices PF'!$G$9))))),   IF(M266="EQ", IF((O266&lt;='Indices PF'!$D$15),   IF(('Funções Transações'!N266&lt;'Indices PF'!$E$18), 'Indices PF'!$E$15,   IF(('Funções Transações'!N266&lt;'Indices PF'!$F$18), 'Indices PF'!$F$15, 'Indices PF'!$G$15)),    IF((O266&lt;='Indices PF'!$D$16),    IF(('Funções Transações'!N266&lt;'Indices PF'!$E$18), 'Indices PF'!$E$16,    IF(('Funções Transações'!N266&lt;'Indices PF'!$F$18), 'Indices PF'!$F$16, 'Indices PF'!$G$16)),     IF((O266&gt;='Indices PF'!$D$17),     IF(('Funções Transações'!N266&lt;'Indices PF'!$E$18), 'Indices PF'!$E$17,     IF(('Funções Transações'!N266&lt;'Indices PF'!$F$18), 'Indices PF'!$F$17, 'Indices PF'!$G$17))))),   IF(M266="EO", IF((O266&lt;='Indices PF'!$D$23),   IF(('Funções Transações'!N266&lt;'Indices PF'!$E$26), 'Indices PF'!$E$23,   IF(('Funções Transações'!N266&lt;'Indices PF'!$F$26), 'Indices PF'!$F$23, 'Indices PF'!$G$23)),    IF((O266&lt;='Indices PF'!$D$24),    IF(('Funções Transações'!N266&lt;'Indices PF'!$E$26), 'Indices PF'!$E$24,    IF(('Funções Transações'!N266&lt;'Indices PF'!$F$26), 'Indices PF'!$F$24, 'Indices PF'!$G$24)),     IF((O266&gt;='Indices PF'!$D$25),     IF(('Funções Transações'!N266&lt;'Indices PF'!$E$26), 'Indices PF'!$E$25,     IF(('Funções Transações'!N266&lt;'Indices PF'!$F$26), 'Indices PF'!$F$25, 'Indices PF'!$G$25)))))))))</f>
        <v/>
      </c>
      <c r="T266" s="228" t="str">
        <f aca="false">IF(OR(ISBLANK(N266),ISBLANK(O266)),"",  IF(M266="EI", IF((O266&lt;='Indices PF'!$D$7),   IF(('Funções Transações'!N266&lt;'Indices PF'!$E$10), N266*'Indices PF'!$J$7,   IF(('Funções Transações'!N266&lt;'Indices PF'!$F$10), N266*'Indices PF'!$K$7, N266*'Indices PF'!$L$7)),    IF((O266&lt;='Indices PF'!$D$8),    IF(('Funções Transações'!N266&lt;'Indices PF'!$E$10), N266*'Indices PF'!$J$8,    IF(('Funções Transações'!N266&lt;'Indices PF'!$F$10), N266*'Indices PF'!$K$8, N266*'Indices PF'!$L$8)),     IF((O266&gt;='Indices PF'!$D$9),     IF(('Funções Transações'!N266&lt;'Indices PF'!$E$10), N266*'Indices PF'!$J$9,     IF(('Funções Transações'!N266&lt;'Indices PF'!$F$10), N266*'Indices PF'!$K$9, N266*'Indices PF'!$L$9))))),   IF(M266="EQ", IF((O266&lt;='Indices PF'!$D$15),   IF(('Funções Transações'!N266&lt;'Indices PF'!$E$18), N266*'Indices PF'!$J$15,   IF(('Funções Transações'!N266&lt;'Indices PF'!$F$18), N266*'Indices PF'!$K$15, N266*'Indices PF'!$L$15)),    IF((O266&lt;='Indices PF'!$D$16),    IF(('Funções Transações'!N266&lt;'Indices PF'!$E$18), N266*'Indices PF'!$J$16,    IF(('Funções Transações'!N266&lt;'Indices PF'!$F$18), N266*'Indices PF'!$K$16, N266*'Indices PF'!$L$16)),     IF((O266&gt;='Indices PF'!$D$17),     IF(('Funções Transações'!N266&lt;'Indices PF'!$E$18), N266*'Indices PF'!$J$17,     IF(('Funções Transações'!N266&lt;'Indices PF'!$F$18), N266*'Indices PF'!$K$17, N266*'Indices PF'!$L$17))))),   IF(M266="EO", IF((O266&lt;='Indices PF'!$D$23),   IF(('Funções Transações'!N266&lt;'Indices PF'!$E$26), N266*'Indices PF'!$J$23,   IF(('Funções Transações'!N266&lt;'Indices PF'!$F$26), N266*'Indices PF'!$K$23, N266*'Indices PF'!$L$23)),    IF((O266&lt;='Indices PF'!$D$24),    IF(('Funções Transações'!N266&lt;'Indices PF'!$E$26), N266*'Indices PF'!$J$24,    IF(('Funções Transações'!N266&lt;'Indices PF'!$F$26), N266*'Indices PF'!$K$24, N266*'Indices PF'!$L$24)),     IF((O266&gt;='Indices PF'!$D$25),     IF(('Funções Transações'!N266&lt;'Indices PF'!$E$26), N266*'Indices PF'!$J$25,     IF(('Funções Transações'!N266&lt;'Indices PF'!$F$26), N266*'Indices PF'!$K$25, N266*'Indices PF'!$L$25)))))))))</f>
        <v/>
      </c>
      <c r="U266" s="229" t="str">
        <f aca="false">IF(OR(ISBLANK(P266),ISBLANK(Q266)),"",  IF((Q266&lt;='Indices PF'!$D$47),   IF(('Funções Transações'!P266&lt;'Indices PF'!$E$50), P266*'Indices PF'!$J$47,   IF(('Funções Transações'!P266&lt;'Indices PF'!$F$50), P266*'Indices PF'!$K$47, P266*'Indices PF'!$L$47)),    IF((Q266&lt;='Indices PF'!$D$48),    IF(('Funções Transações'!P266&lt;'Indices PF'!$E$50), P266*'Indices PF'!$J$48,    IF(('Funções Transações'!P266&lt;'Indices PF'!$F$50), P266*'Indices PF'!$K$48, P266*'Indices PF'!$L$48)),     IF((Q266&gt;='Indices PF'!$D$49),     IF(('Funções Transações'!P266&lt;'Indices PF'!$E$50), P266*'Indices PF'!$J$49,     IF(('Funções Transações'!P266&lt;'Indices PF'!$F$50), P266*'Indices PF'!$K$49, P266*'Indices PF'!$L$49))))))</f>
        <v/>
      </c>
      <c r="V266" s="270"/>
      <c r="W266" s="224"/>
      <c r="X266" s="224"/>
      <c r="Y266" s="174"/>
      <c r="Z266" s="174"/>
      <c r="AA266" s="174"/>
      <c r="AB266" s="175"/>
      <c r="AC266" s="154"/>
      <c r="AD266" s="154"/>
      <c r="AE266" s="178"/>
      <c r="AF266" s="126"/>
      <c r="AG266" s="92"/>
    </row>
    <row r="267" customFormat="false" ht="24.3" hidden="false" customHeight="true" outlineLevel="0" collapsed="false">
      <c r="A267" s="87"/>
      <c r="B267" s="111"/>
      <c r="C267" s="178"/>
      <c r="D267" s="173"/>
      <c r="E267" s="174"/>
      <c r="F267" s="174"/>
      <c r="G267" s="174"/>
      <c r="H267" s="174"/>
      <c r="I267" s="174"/>
      <c r="J267" s="174"/>
      <c r="K267" s="224"/>
      <c r="L267" s="221"/>
      <c r="M267" s="121"/>
      <c r="N267" s="121"/>
      <c r="O267" s="131"/>
      <c r="P267" s="131"/>
      <c r="Q267" s="131"/>
      <c r="R267" s="119" t="str">
        <f aca="false">IF(AND(ISTEXT(T267),ISTEXT(U267)),"",SUM(T267:U267)*'Indices PF'!$E$54)</f>
        <v/>
      </c>
      <c r="S267" s="227" t="str">
        <f aca="false">IF(OR(ISBLANK(N267),ISBLANK(O267)),"",  IF(M267="EI", IF((O267&lt;='Indices PF'!$D$7),   IF(('Funções Transações'!N267&lt;'Indices PF'!$E$10), 'Indices PF'!$E$7,   IF(('Funções Transações'!N267&lt;'Indices PF'!$F$10), 'Indices PF'!$F$7, 'Indices PF'!$G$7)),    IF((O267&lt;='Indices PF'!$D$8),    IF(('Funções Transações'!N267&lt;'Indices PF'!$E$10), 'Indices PF'!$E$8,    IF(('Funções Transações'!N267&lt;'Indices PF'!$F$10), 'Indices PF'!$F$8, 'Indices PF'!$G$8)),     IF((O267&gt;='Indices PF'!$D$9),     IF(('Funções Transações'!N267&lt;'Indices PF'!$E$10), 'Indices PF'!$E$9,     IF(('Funções Transações'!N267&lt;'Indices PF'!$F$10), 'Indices PF'!$F$9, 'Indices PF'!$G$9))))),   IF(M267="EQ", IF((O267&lt;='Indices PF'!$D$15),   IF(('Funções Transações'!N267&lt;'Indices PF'!$E$18), 'Indices PF'!$E$15,   IF(('Funções Transações'!N267&lt;'Indices PF'!$F$18), 'Indices PF'!$F$15, 'Indices PF'!$G$15)),    IF((O267&lt;='Indices PF'!$D$16),    IF(('Funções Transações'!N267&lt;'Indices PF'!$E$18), 'Indices PF'!$E$16,    IF(('Funções Transações'!N267&lt;'Indices PF'!$F$18), 'Indices PF'!$F$16, 'Indices PF'!$G$16)),     IF((O267&gt;='Indices PF'!$D$17),     IF(('Funções Transações'!N267&lt;'Indices PF'!$E$18), 'Indices PF'!$E$17,     IF(('Funções Transações'!N267&lt;'Indices PF'!$F$18), 'Indices PF'!$F$17, 'Indices PF'!$G$17))))),   IF(M267="EO", IF((O267&lt;='Indices PF'!$D$23),   IF(('Funções Transações'!N267&lt;'Indices PF'!$E$26), 'Indices PF'!$E$23,   IF(('Funções Transações'!N267&lt;'Indices PF'!$F$26), 'Indices PF'!$F$23, 'Indices PF'!$G$23)),    IF((O267&lt;='Indices PF'!$D$24),    IF(('Funções Transações'!N267&lt;'Indices PF'!$E$26), 'Indices PF'!$E$24,    IF(('Funções Transações'!N267&lt;'Indices PF'!$F$26), 'Indices PF'!$F$24, 'Indices PF'!$G$24)),     IF((O267&gt;='Indices PF'!$D$25),     IF(('Funções Transações'!N267&lt;'Indices PF'!$E$26), 'Indices PF'!$E$25,     IF(('Funções Transações'!N267&lt;'Indices PF'!$F$26), 'Indices PF'!$F$25, 'Indices PF'!$G$25)))))))))</f>
        <v/>
      </c>
      <c r="T267" s="228" t="str">
        <f aca="false">IF(OR(ISBLANK(N267),ISBLANK(O267)),"",  IF(M267="EI", IF((O267&lt;='Indices PF'!$D$7),   IF(('Funções Transações'!N267&lt;'Indices PF'!$E$10), N267*'Indices PF'!$J$7,   IF(('Funções Transações'!N267&lt;'Indices PF'!$F$10), N267*'Indices PF'!$K$7, N267*'Indices PF'!$L$7)),    IF((O267&lt;='Indices PF'!$D$8),    IF(('Funções Transações'!N267&lt;'Indices PF'!$E$10), N267*'Indices PF'!$J$8,    IF(('Funções Transações'!N267&lt;'Indices PF'!$F$10), N267*'Indices PF'!$K$8, N267*'Indices PF'!$L$8)),     IF((O267&gt;='Indices PF'!$D$9),     IF(('Funções Transações'!N267&lt;'Indices PF'!$E$10), N267*'Indices PF'!$J$9,     IF(('Funções Transações'!N267&lt;'Indices PF'!$F$10), N267*'Indices PF'!$K$9, N267*'Indices PF'!$L$9))))),   IF(M267="EQ", IF((O267&lt;='Indices PF'!$D$15),   IF(('Funções Transações'!N267&lt;'Indices PF'!$E$18), N267*'Indices PF'!$J$15,   IF(('Funções Transações'!N267&lt;'Indices PF'!$F$18), N267*'Indices PF'!$K$15, N267*'Indices PF'!$L$15)),    IF((O267&lt;='Indices PF'!$D$16),    IF(('Funções Transações'!N267&lt;'Indices PF'!$E$18), N267*'Indices PF'!$J$16,    IF(('Funções Transações'!N267&lt;'Indices PF'!$F$18), N267*'Indices PF'!$K$16, N267*'Indices PF'!$L$16)),     IF((O267&gt;='Indices PF'!$D$17),     IF(('Funções Transações'!N267&lt;'Indices PF'!$E$18), N267*'Indices PF'!$J$17,     IF(('Funções Transações'!N267&lt;'Indices PF'!$F$18), N267*'Indices PF'!$K$17, N267*'Indices PF'!$L$17))))),   IF(M267="EO", IF((O267&lt;='Indices PF'!$D$23),   IF(('Funções Transações'!N267&lt;'Indices PF'!$E$26), N267*'Indices PF'!$J$23,   IF(('Funções Transações'!N267&lt;'Indices PF'!$F$26), N267*'Indices PF'!$K$23, N267*'Indices PF'!$L$23)),    IF((O267&lt;='Indices PF'!$D$24),    IF(('Funções Transações'!N267&lt;'Indices PF'!$E$26), N267*'Indices PF'!$J$24,    IF(('Funções Transações'!N267&lt;'Indices PF'!$F$26), N267*'Indices PF'!$K$24, N267*'Indices PF'!$L$24)),     IF((O267&gt;='Indices PF'!$D$25),     IF(('Funções Transações'!N267&lt;'Indices PF'!$E$26), N267*'Indices PF'!$J$25,     IF(('Funções Transações'!N267&lt;'Indices PF'!$F$26), N267*'Indices PF'!$K$25, N267*'Indices PF'!$L$25)))))))))</f>
        <v/>
      </c>
      <c r="U267" s="229" t="str">
        <f aca="false">IF(OR(ISBLANK(P267),ISBLANK(Q267)),"",  IF((Q267&lt;='Indices PF'!$D$47),   IF(('Funções Transações'!P267&lt;'Indices PF'!$E$50), P267*'Indices PF'!$J$47,   IF(('Funções Transações'!P267&lt;'Indices PF'!$F$50), P267*'Indices PF'!$K$47, P267*'Indices PF'!$L$47)),    IF((Q267&lt;='Indices PF'!$D$48),    IF(('Funções Transações'!P267&lt;'Indices PF'!$E$50), P267*'Indices PF'!$J$48,    IF(('Funções Transações'!P267&lt;'Indices PF'!$F$50), P267*'Indices PF'!$K$48, P267*'Indices PF'!$L$48)),     IF((Q267&gt;='Indices PF'!$D$49),     IF(('Funções Transações'!P267&lt;'Indices PF'!$E$50), P267*'Indices PF'!$J$49,     IF(('Funções Transações'!P267&lt;'Indices PF'!$F$50), P267*'Indices PF'!$K$49, P267*'Indices PF'!$L$49))))))</f>
        <v/>
      </c>
      <c r="V267" s="270"/>
      <c r="W267" s="224"/>
      <c r="X267" s="224"/>
      <c r="Y267" s="174"/>
      <c r="Z267" s="174"/>
      <c r="AA267" s="174"/>
      <c r="AB267" s="175"/>
      <c r="AC267" s="154"/>
      <c r="AD267" s="154"/>
      <c r="AE267" s="178"/>
      <c r="AF267" s="126"/>
      <c r="AG267" s="92"/>
    </row>
    <row r="268" customFormat="false" ht="24.3" hidden="false" customHeight="true" outlineLevel="0" collapsed="false">
      <c r="A268" s="87"/>
      <c r="B268" s="111"/>
      <c r="C268" s="178"/>
      <c r="D268" s="173"/>
      <c r="E268" s="174"/>
      <c r="F268" s="174"/>
      <c r="G268" s="174"/>
      <c r="H268" s="174"/>
      <c r="I268" s="174"/>
      <c r="J268" s="174"/>
      <c r="K268" s="224"/>
      <c r="L268" s="221"/>
      <c r="M268" s="121"/>
      <c r="N268" s="121"/>
      <c r="O268" s="131"/>
      <c r="P268" s="131"/>
      <c r="Q268" s="131"/>
      <c r="R268" s="119" t="str">
        <f aca="false">IF(AND(ISTEXT(T268),ISTEXT(U268)),"",SUM(T268:U268)*'Indices PF'!$E$54)</f>
        <v/>
      </c>
      <c r="S268" s="227" t="str">
        <f aca="false">IF(OR(ISBLANK(N268),ISBLANK(O268)),"",  IF(M268="EI", IF((O268&lt;='Indices PF'!$D$7),   IF(('Funções Transações'!N268&lt;'Indices PF'!$E$10), 'Indices PF'!$E$7,   IF(('Funções Transações'!N268&lt;'Indices PF'!$F$10), 'Indices PF'!$F$7, 'Indices PF'!$G$7)),    IF((O268&lt;='Indices PF'!$D$8),    IF(('Funções Transações'!N268&lt;'Indices PF'!$E$10), 'Indices PF'!$E$8,    IF(('Funções Transações'!N268&lt;'Indices PF'!$F$10), 'Indices PF'!$F$8, 'Indices PF'!$G$8)),     IF((O268&gt;='Indices PF'!$D$9),     IF(('Funções Transações'!N268&lt;'Indices PF'!$E$10), 'Indices PF'!$E$9,     IF(('Funções Transações'!N268&lt;'Indices PF'!$F$10), 'Indices PF'!$F$9, 'Indices PF'!$G$9))))),   IF(M268="EQ", IF((O268&lt;='Indices PF'!$D$15),   IF(('Funções Transações'!N268&lt;'Indices PF'!$E$18), 'Indices PF'!$E$15,   IF(('Funções Transações'!N268&lt;'Indices PF'!$F$18), 'Indices PF'!$F$15, 'Indices PF'!$G$15)),    IF((O268&lt;='Indices PF'!$D$16),    IF(('Funções Transações'!N268&lt;'Indices PF'!$E$18), 'Indices PF'!$E$16,    IF(('Funções Transações'!N268&lt;'Indices PF'!$F$18), 'Indices PF'!$F$16, 'Indices PF'!$G$16)),     IF((O268&gt;='Indices PF'!$D$17),     IF(('Funções Transações'!N268&lt;'Indices PF'!$E$18), 'Indices PF'!$E$17,     IF(('Funções Transações'!N268&lt;'Indices PF'!$F$18), 'Indices PF'!$F$17, 'Indices PF'!$G$17))))),   IF(M268="EO", IF((O268&lt;='Indices PF'!$D$23),   IF(('Funções Transações'!N268&lt;'Indices PF'!$E$26), 'Indices PF'!$E$23,   IF(('Funções Transações'!N268&lt;'Indices PF'!$F$26), 'Indices PF'!$F$23, 'Indices PF'!$G$23)),    IF((O268&lt;='Indices PF'!$D$24),    IF(('Funções Transações'!N268&lt;'Indices PF'!$E$26), 'Indices PF'!$E$24,    IF(('Funções Transações'!N268&lt;'Indices PF'!$F$26), 'Indices PF'!$F$24, 'Indices PF'!$G$24)),     IF((O268&gt;='Indices PF'!$D$25),     IF(('Funções Transações'!N268&lt;'Indices PF'!$E$26), 'Indices PF'!$E$25,     IF(('Funções Transações'!N268&lt;'Indices PF'!$F$26), 'Indices PF'!$F$25, 'Indices PF'!$G$25)))))))))</f>
        <v/>
      </c>
      <c r="T268" s="228" t="str">
        <f aca="false">IF(OR(ISBLANK(N268),ISBLANK(O268)),"",  IF(M268="EI", IF((O268&lt;='Indices PF'!$D$7),   IF(('Funções Transações'!N268&lt;'Indices PF'!$E$10), N268*'Indices PF'!$J$7,   IF(('Funções Transações'!N268&lt;'Indices PF'!$F$10), N268*'Indices PF'!$K$7, N268*'Indices PF'!$L$7)),    IF((O268&lt;='Indices PF'!$D$8),    IF(('Funções Transações'!N268&lt;'Indices PF'!$E$10), N268*'Indices PF'!$J$8,    IF(('Funções Transações'!N268&lt;'Indices PF'!$F$10), N268*'Indices PF'!$K$8, N268*'Indices PF'!$L$8)),     IF((O268&gt;='Indices PF'!$D$9),     IF(('Funções Transações'!N268&lt;'Indices PF'!$E$10), N268*'Indices PF'!$J$9,     IF(('Funções Transações'!N268&lt;'Indices PF'!$F$10), N268*'Indices PF'!$K$9, N268*'Indices PF'!$L$9))))),   IF(M268="EQ", IF((O268&lt;='Indices PF'!$D$15),   IF(('Funções Transações'!N268&lt;'Indices PF'!$E$18), N268*'Indices PF'!$J$15,   IF(('Funções Transações'!N268&lt;'Indices PF'!$F$18), N268*'Indices PF'!$K$15, N268*'Indices PF'!$L$15)),    IF((O268&lt;='Indices PF'!$D$16),    IF(('Funções Transações'!N268&lt;'Indices PF'!$E$18), N268*'Indices PF'!$J$16,    IF(('Funções Transações'!N268&lt;'Indices PF'!$F$18), N268*'Indices PF'!$K$16, N268*'Indices PF'!$L$16)),     IF((O268&gt;='Indices PF'!$D$17),     IF(('Funções Transações'!N268&lt;'Indices PF'!$E$18), N268*'Indices PF'!$J$17,     IF(('Funções Transações'!N268&lt;'Indices PF'!$F$18), N268*'Indices PF'!$K$17, N268*'Indices PF'!$L$17))))),   IF(M268="EO", IF((O268&lt;='Indices PF'!$D$23),   IF(('Funções Transações'!N268&lt;'Indices PF'!$E$26), N268*'Indices PF'!$J$23,   IF(('Funções Transações'!N268&lt;'Indices PF'!$F$26), N268*'Indices PF'!$K$23, N268*'Indices PF'!$L$23)),    IF((O268&lt;='Indices PF'!$D$24),    IF(('Funções Transações'!N268&lt;'Indices PF'!$E$26), N268*'Indices PF'!$J$24,    IF(('Funções Transações'!N268&lt;'Indices PF'!$F$26), N268*'Indices PF'!$K$24, N268*'Indices PF'!$L$24)),     IF((O268&gt;='Indices PF'!$D$25),     IF(('Funções Transações'!N268&lt;'Indices PF'!$E$26), N268*'Indices PF'!$J$25,     IF(('Funções Transações'!N268&lt;'Indices PF'!$F$26), N268*'Indices PF'!$K$25, N268*'Indices PF'!$L$25)))))))))</f>
        <v/>
      </c>
      <c r="U268" s="229" t="str">
        <f aca="false">IF(OR(ISBLANK(P268),ISBLANK(Q268)),"",  IF((Q268&lt;='Indices PF'!$D$47),   IF(('Funções Transações'!P268&lt;'Indices PF'!$E$50), P268*'Indices PF'!$J$47,   IF(('Funções Transações'!P268&lt;'Indices PF'!$F$50), P268*'Indices PF'!$K$47, P268*'Indices PF'!$L$47)),    IF((Q268&lt;='Indices PF'!$D$48),    IF(('Funções Transações'!P268&lt;'Indices PF'!$E$50), P268*'Indices PF'!$J$48,    IF(('Funções Transações'!P268&lt;'Indices PF'!$F$50), P268*'Indices PF'!$K$48, P268*'Indices PF'!$L$48)),     IF((Q268&gt;='Indices PF'!$D$49),     IF(('Funções Transações'!P268&lt;'Indices PF'!$E$50), P268*'Indices PF'!$J$49,     IF(('Funções Transações'!P268&lt;'Indices PF'!$F$50), P268*'Indices PF'!$K$49, P268*'Indices PF'!$L$49))))))</f>
        <v/>
      </c>
      <c r="V268" s="270"/>
      <c r="W268" s="224"/>
      <c r="X268" s="224"/>
      <c r="Y268" s="174"/>
      <c r="Z268" s="174"/>
      <c r="AA268" s="174"/>
      <c r="AB268" s="175"/>
      <c r="AC268" s="154"/>
      <c r="AD268" s="154"/>
      <c r="AE268" s="178"/>
      <c r="AF268" s="126"/>
      <c r="AG268" s="92"/>
    </row>
    <row r="269" customFormat="false" ht="24.3" hidden="false" customHeight="true" outlineLevel="0" collapsed="false">
      <c r="A269" s="87"/>
      <c r="B269" s="111"/>
      <c r="C269" s="178"/>
      <c r="D269" s="173"/>
      <c r="E269" s="174"/>
      <c r="F269" s="174"/>
      <c r="G269" s="174"/>
      <c r="H269" s="174"/>
      <c r="I269" s="174"/>
      <c r="J269" s="174"/>
      <c r="K269" s="224"/>
      <c r="L269" s="221"/>
      <c r="M269" s="121"/>
      <c r="N269" s="121"/>
      <c r="O269" s="131"/>
      <c r="P269" s="131"/>
      <c r="Q269" s="131"/>
      <c r="R269" s="119" t="str">
        <f aca="false">IF(AND(ISTEXT(T269),ISTEXT(U269)),"",SUM(T269:U269)*'Indices PF'!$E$54)</f>
        <v/>
      </c>
      <c r="S269" s="227" t="str">
        <f aca="false">IF(OR(ISBLANK(N269),ISBLANK(O269)),"",  IF(M269="EI", IF((O269&lt;='Indices PF'!$D$7),   IF(('Funções Transações'!N269&lt;'Indices PF'!$E$10), 'Indices PF'!$E$7,   IF(('Funções Transações'!N269&lt;'Indices PF'!$F$10), 'Indices PF'!$F$7, 'Indices PF'!$G$7)),    IF((O269&lt;='Indices PF'!$D$8),    IF(('Funções Transações'!N269&lt;'Indices PF'!$E$10), 'Indices PF'!$E$8,    IF(('Funções Transações'!N269&lt;'Indices PF'!$F$10), 'Indices PF'!$F$8, 'Indices PF'!$G$8)),     IF((O269&gt;='Indices PF'!$D$9),     IF(('Funções Transações'!N269&lt;'Indices PF'!$E$10), 'Indices PF'!$E$9,     IF(('Funções Transações'!N269&lt;'Indices PF'!$F$10), 'Indices PF'!$F$9, 'Indices PF'!$G$9))))),   IF(M269="EQ", IF((O269&lt;='Indices PF'!$D$15),   IF(('Funções Transações'!N269&lt;'Indices PF'!$E$18), 'Indices PF'!$E$15,   IF(('Funções Transações'!N269&lt;'Indices PF'!$F$18), 'Indices PF'!$F$15, 'Indices PF'!$G$15)),    IF((O269&lt;='Indices PF'!$D$16),    IF(('Funções Transações'!N269&lt;'Indices PF'!$E$18), 'Indices PF'!$E$16,    IF(('Funções Transações'!N269&lt;'Indices PF'!$F$18), 'Indices PF'!$F$16, 'Indices PF'!$G$16)),     IF((O269&gt;='Indices PF'!$D$17),     IF(('Funções Transações'!N269&lt;'Indices PF'!$E$18), 'Indices PF'!$E$17,     IF(('Funções Transações'!N269&lt;'Indices PF'!$F$18), 'Indices PF'!$F$17, 'Indices PF'!$G$17))))),   IF(M269="EO", IF((O269&lt;='Indices PF'!$D$23),   IF(('Funções Transações'!N269&lt;'Indices PF'!$E$26), 'Indices PF'!$E$23,   IF(('Funções Transações'!N269&lt;'Indices PF'!$F$26), 'Indices PF'!$F$23, 'Indices PF'!$G$23)),    IF((O269&lt;='Indices PF'!$D$24),    IF(('Funções Transações'!N269&lt;'Indices PF'!$E$26), 'Indices PF'!$E$24,    IF(('Funções Transações'!N269&lt;'Indices PF'!$F$26), 'Indices PF'!$F$24, 'Indices PF'!$G$24)),     IF((O269&gt;='Indices PF'!$D$25),     IF(('Funções Transações'!N269&lt;'Indices PF'!$E$26), 'Indices PF'!$E$25,     IF(('Funções Transações'!N269&lt;'Indices PF'!$F$26), 'Indices PF'!$F$25, 'Indices PF'!$G$25)))))))))</f>
        <v/>
      </c>
      <c r="T269" s="228" t="str">
        <f aca="false">IF(OR(ISBLANK(N269),ISBLANK(O269)),"",  IF(M269="EI", IF((O269&lt;='Indices PF'!$D$7),   IF(('Funções Transações'!N269&lt;'Indices PF'!$E$10), N269*'Indices PF'!$J$7,   IF(('Funções Transações'!N269&lt;'Indices PF'!$F$10), N269*'Indices PF'!$K$7, N269*'Indices PF'!$L$7)),    IF((O269&lt;='Indices PF'!$D$8),    IF(('Funções Transações'!N269&lt;'Indices PF'!$E$10), N269*'Indices PF'!$J$8,    IF(('Funções Transações'!N269&lt;'Indices PF'!$F$10), N269*'Indices PF'!$K$8, N269*'Indices PF'!$L$8)),     IF((O269&gt;='Indices PF'!$D$9),     IF(('Funções Transações'!N269&lt;'Indices PF'!$E$10), N269*'Indices PF'!$J$9,     IF(('Funções Transações'!N269&lt;'Indices PF'!$F$10), N269*'Indices PF'!$K$9, N269*'Indices PF'!$L$9))))),   IF(M269="EQ", IF((O269&lt;='Indices PF'!$D$15),   IF(('Funções Transações'!N269&lt;'Indices PF'!$E$18), N269*'Indices PF'!$J$15,   IF(('Funções Transações'!N269&lt;'Indices PF'!$F$18), N269*'Indices PF'!$K$15, N269*'Indices PF'!$L$15)),    IF((O269&lt;='Indices PF'!$D$16),    IF(('Funções Transações'!N269&lt;'Indices PF'!$E$18), N269*'Indices PF'!$J$16,    IF(('Funções Transações'!N269&lt;'Indices PF'!$F$18), N269*'Indices PF'!$K$16, N269*'Indices PF'!$L$16)),     IF((O269&gt;='Indices PF'!$D$17),     IF(('Funções Transações'!N269&lt;'Indices PF'!$E$18), N269*'Indices PF'!$J$17,     IF(('Funções Transações'!N269&lt;'Indices PF'!$F$18), N269*'Indices PF'!$K$17, N269*'Indices PF'!$L$17))))),   IF(M269="EO", IF((O269&lt;='Indices PF'!$D$23),   IF(('Funções Transações'!N269&lt;'Indices PF'!$E$26), N269*'Indices PF'!$J$23,   IF(('Funções Transações'!N269&lt;'Indices PF'!$F$26), N269*'Indices PF'!$K$23, N269*'Indices PF'!$L$23)),    IF((O269&lt;='Indices PF'!$D$24),    IF(('Funções Transações'!N269&lt;'Indices PF'!$E$26), N269*'Indices PF'!$J$24,    IF(('Funções Transações'!N269&lt;'Indices PF'!$F$26), N269*'Indices PF'!$K$24, N269*'Indices PF'!$L$24)),     IF((O269&gt;='Indices PF'!$D$25),     IF(('Funções Transações'!N269&lt;'Indices PF'!$E$26), N269*'Indices PF'!$J$25,     IF(('Funções Transações'!N269&lt;'Indices PF'!$F$26), N269*'Indices PF'!$K$25, N269*'Indices PF'!$L$25)))))))))</f>
        <v/>
      </c>
      <c r="U269" s="229" t="str">
        <f aca="false">IF(OR(ISBLANK(P269),ISBLANK(Q269)),"",  IF((Q269&lt;='Indices PF'!$D$47),   IF(('Funções Transações'!P269&lt;'Indices PF'!$E$50), P269*'Indices PF'!$J$47,   IF(('Funções Transações'!P269&lt;'Indices PF'!$F$50), P269*'Indices PF'!$K$47, P269*'Indices PF'!$L$47)),    IF((Q269&lt;='Indices PF'!$D$48),    IF(('Funções Transações'!P269&lt;'Indices PF'!$E$50), P269*'Indices PF'!$J$48,    IF(('Funções Transações'!P269&lt;'Indices PF'!$F$50), P269*'Indices PF'!$K$48, P269*'Indices PF'!$L$48)),     IF((Q269&gt;='Indices PF'!$D$49),     IF(('Funções Transações'!P269&lt;'Indices PF'!$E$50), P269*'Indices PF'!$J$49,     IF(('Funções Transações'!P269&lt;'Indices PF'!$F$50), P269*'Indices PF'!$K$49, P269*'Indices PF'!$L$49))))))</f>
        <v/>
      </c>
      <c r="V269" s="270"/>
      <c r="W269" s="224"/>
      <c r="X269" s="224"/>
      <c r="Y269" s="174"/>
      <c r="Z269" s="174"/>
      <c r="AA269" s="174"/>
      <c r="AB269" s="175"/>
      <c r="AC269" s="154"/>
      <c r="AD269" s="154"/>
      <c r="AE269" s="178"/>
      <c r="AF269" s="126"/>
      <c r="AG269" s="92"/>
    </row>
    <row r="270" customFormat="false" ht="24.3" hidden="false" customHeight="true" outlineLevel="0" collapsed="false">
      <c r="A270" s="87"/>
      <c r="B270" s="111"/>
      <c r="C270" s="178"/>
      <c r="D270" s="173"/>
      <c r="E270" s="174"/>
      <c r="F270" s="174"/>
      <c r="G270" s="174"/>
      <c r="H270" s="174"/>
      <c r="I270" s="174"/>
      <c r="J270" s="174"/>
      <c r="K270" s="224"/>
      <c r="L270" s="221"/>
      <c r="M270" s="121"/>
      <c r="N270" s="121"/>
      <c r="O270" s="131"/>
      <c r="P270" s="131"/>
      <c r="Q270" s="131"/>
      <c r="R270" s="119" t="str">
        <f aca="false">IF(AND(ISTEXT(T270),ISTEXT(U270)),"",SUM(T270:U270)*'Indices PF'!$E$54)</f>
        <v/>
      </c>
      <c r="S270" s="227" t="str">
        <f aca="false">IF(OR(ISBLANK(N270),ISBLANK(O270)),"",  IF(M270="EI", IF((O270&lt;='Indices PF'!$D$7),   IF(('Funções Transações'!N270&lt;'Indices PF'!$E$10), 'Indices PF'!$E$7,   IF(('Funções Transações'!N270&lt;'Indices PF'!$F$10), 'Indices PF'!$F$7, 'Indices PF'!$G$7)),    IF((O270&lt;='Indices PF'!$D$8),    IF(('Funções Transações'!N270&lt;'Indices PF'!$E$10), 'Indices PF'!$E$8,    IF(('Funções Transações'!N270&lt;'Indices PF'!$F$10), 'Indices PF'!$F$8, 'Indices PF'!$G$8)),     IF((O270&gt;='Indices PF'!$D$9),     IF(('Funções Transações'!N270&lt;'Indices PF'!$E$10), 'Indices PF'!$E$9,     IF(('Funções Transações'!N270&lt;'Indices PF'!$F$10), 'Indices PF'!$F$9, 'Indices PF'!$G$9))))),   IF(M270="EQ", IF((O270&lt;='Indices PF'!$D$15),   IF(('Funções Transações'!N270&lt;'Indices PF'!$E$18), 'Indices PF'!$E$15,   IF(('Funções Transações'!N270&lt;'Indices PF'!$F$18), 'Indices PF'!$F$15, 'Indices PF'!$G$15)),    IF((O270&lt;='Indices PF'!$D$16),    IF(('Funções Transações'!N270&lt;'Indices PF'!$E$18), 'Indices PF'!$E$16,    IF(('Funções Transações'!N270&lt;'Indices PF'!$F$18), 'Indices PF'!$F$16, 'Indices PF'!$G$16)),     IF((O270&gt;='Indices PF'!$D$17),     IF(('Funções Transações'!N270&lt;'Indices PF'!$E$18), 'Indices PF'!$E$17,     IF(('Funções Transações'!N270&lt;'Indices PF'!$F$18), 'Indices PF'!$F$17, 'Indices PF'!$G$17))))),   IF(M270="EO", IF((O270&lt;='Indices PF'!$D$23),   IF(('Funções Transações'!N270&lt;'Indices PF'!$E$26), 'Indices PF'!$E$23,   IF(('Funções Transações'!N270&lt;'Indices PF'!$F$26), 'Indices PF'!$F$23, 'Indices PF'!$G$23)),    IF((O270&lt;='Indices PF'!$D$24),    IF(('Funções Transações'!N270&lt;'Indices PF'!$E$26), 'Indices PF'!$E$24,    IF(('Funções Transações'!N270&lt;'Indices PF'!$F$26), 'Indices PF'!$F$24, 'Indices PF'!$G$24)),     IF((O270&gt;='Indices PF'!$D$25),     IF(('Funções Transações'!N270&lt;'Indices PF'!$E$26), 'Indices PF'!$E$25,     IF(('Funções Transações'!N270&lt;'Indices PF'!$F$26), 'Indices PF'!$F$25, 'Indices PF'!$G$25)))))))))</f>
        <v/>
      </c>
      <c r="T270" s="228" t="str">
        <f aca="false">IF(OR(ISBLANK(N270),ISBLANK(O270)),"",  IF(M270="EI", IF((O270&lt;='Indices PF'!$D$7),   IF(('Funções Transações'!N270&lt;'Indices PF'!$E$10), N270*'Indices PF'!$J$7,   IF(('Funções Transações'!N270&lt;'Indices PF'!$F$10), N270*'Indices PF'!$K$7, N270*'Indices PF'!$L$7)),    IF((O270&lt;='Indices PF'!$D$8),    IF(('Funções Transações'!N270&lt;'Indices PF'!$E$10), N270*'Indices PF'!$J$8,    IF(('Funções Transações'!N270&lt;'Indices PF'!$F$10), N270*'Indices PF'!$K$8, N270*'Indices PF'!$L$8)),     IF((O270&gt;='Indices PF'!$D$9),     IF(('Funções Transações'!N270&lt;'Indices PF'!$E$10), N270*'Indices PF'!$J$9,     IF(('Funções Transações'!N270&lt;'Indices PF'!$F$10), N270*'Indices PF'!$K$9, N270*'Indices PF'!$L$9))))),   IF(M270="EQ", IF((O270&lt;='Indices PF'!$D$15),   IF(('Funções Transações'!N270&lt;'Indices PF'!$E$18), N270*'Indices PF'!$J$15,   IF(('Funções Transações'!N270&lt;'Indices PF'!$F$18), N270*'Indices PF'!$K$15, N270*'Indices PF'!$L$15)),    IF((O270&lt;='Indices PF'!$D$16),    IF(('Funções Transações'!N270&lt;'Indices PF'!$E$18), N270*'Indices PF'!$J$16,    IF(('Funções Transações'!N270&lt;'Indices PF'!$F$18), N270*'Indices PF'!$K$16, N270*'Indices PF'!$L$16)),     IF((O270&gt;='Indices PF'!$D$17),     IF(('Funções Transações'!N270&lt;'Indices PF'!$E$18), N270*'Indices PF'!$J$17,     IF(('Funções Transações'!N270&lt;'Indices PF'!$F$18), N270*'Indices PF'!$K$17, N270*'Indices PF'!$L$17))))),   IF(M270="EO", IF((O270&lt;='Indices PF'!$D$23),   IF(('Funções Transações'!N270&lt;'Indices PF'!$E$26), N270*'Indices PF'!$J$23,   IF(('Funções Transações'!N270&lt;'Indices PF'!$F$26), N270*'Indices PF'!$K$23, N270*'Indices PF'!$L$23)),    IF((O270&lt;='Indices PF'!$D$24),    IF(('Funções Transações'!N270&lt;'Indices PF'!$E$26), N270*'Indices PF'!$J$24,    IF(('Funções Transações'!N270&lt;'Indices PF'!$F$26), N270*'Indices PF'!$K$24, N270*'Indices PF'!$L$24)),     IF((O270&gt;='Indices PF'!$D$25),     IF(('Funções Transações'!N270&lt;'Indices PF'!$E$26), N270*'Indices PF'!$J$25,     IF(('Funções Transações'!N270&lt;'Indices PF'!$F$26), N270*'Indices PF'!$K$25, N270*'Indices PF'!$L$25)))))))))</f>
        <v/>
      </c>
      <c r="U270" s="229" t="str">
        <f aca="false">IF(OR(ISBLANK(P270),ISBLANK(Q270)),"",  IF((Q270&lt;='Indices PF'!$D$47),   IF(('Funções Transações'!P270&lt;'Indices PF'!$E$50), P270*'Indices PF'!$J$47,   IF(('Funções Transações'!P270&lt;'Indices PF'!$F$50), P270*'Indices PF'!$K$47, P270*'Indices PF'!$L$47)),    IF((Q270&lt;='Indices PF'!$D$48),    IF(('Funções Transações'!P270&lt;'Indices PF'!$E$50), P270*'Indices PF'!$J$48,    IF(('Funções Transações'!P270&lt;'Indices PF'!$F$50), P270*'Indices PF'!$K$48, P270*'Indices PF'!$L$48)),     IF((Q270&gt;='Indices PF'!$D$49),     IF(('Funções Transações'!P270&lt;'Indices PF'!$E$50), P270*'Indices PF'!$J$49,     IF(('Funções Transações'!P270&lt;'Indices PF'!$F$50), P270*'Indices PF'!$K$49, P270*'Indices PF'!$L$49))))))</f>
        <v/>
      </c>
      <c r="V270" s="270"/>
      <c r="W270" s="224"/>
      <c r="X270" s="224"/>
      <c r="Y270" s="174"/>
      <c r="Z270" s="174"/>
      <c r="AA270" s="174"/>
      <c r="AB270" s="175"/>
      <c r="AC270" s="154"/>
      <c r="AD270" s="154"/>
      <c r="AE270" s="178"/>
      <c r="AF270" s="126"/>
      <c r="AG270" s="92"/>
    </row>
    <row r="271" customFormat="false" ht="24.3" hidden="false" customHeight="true" outlineLevel="0" collapsed="false">
      <c r="A271" s="87"/>
      <c r="B271" s="111"/>
      <c r="C271" s="178"/>
      <c r="D271" s="173"/>
      <c r="E271" s="174"/>
      <c r="F271" s="174"/>
      <c r="G271" s="174"/>
      <c r="H271" s="174"/>
      <c r="I271" s="174"/>
      <c r="J271" s="174"/>
      <c r="K271" s="224"/>
      <c r="L271" s="221"/>
      <c r="M271" s="121"/>
      <c r="N271" s="121"/>
      <c r="O271" s="131"/>
      <c r="P271" s="131"/>
      <c r="Q271" s="131"/>
      <c r="R271" s="119" t="str">
        <f aca="false">IF(AND(ISTEXT(T271),ISTEXT(U271)),"",SUM(T271:U271)*'Indices PF'!$E$54)</f>
        <v/>
      </c>
      <c r="S271" s="227" t="str">
        <f aca="false">IF(OR(ISBLANK(N271),ISBLANK(O271)),"",  IF(M271="EI", IF((O271&lt;='Indices PF'!$D$7),   IF(('Funções Transações'!N271&lt;'Indices PF'!$E$10), 'Indices PF'!$E$7,   IF(('Funções Transações'!N271&lt;'Indices PF'!$F$10), 'Indices PF'!$F$7, 'Indices PF'!$G$7)),    IF((O271&lt;='Indices PF'!$D$8),    IF(('Funções Transações'!N271&lt;'Indices PF'!$E$10), 'Indices PF'!$E$8,    IF(('Funções Transações'!N271&lt;'Indices PF'!$F$10), 'Indices PF'!$F$8, 'Indices PF'!$G$8)),     IF((O271&gt;='Indices PF'!$D$9),     IF(('Funções Transações'!N271&lt;'Indices PF'!$E$10), 'Indices PF'!$E$9,     IF(('Funções Transações'!N271&lt;'Indices PF'!$F$10), 'Indices PF'!$F$9, 'Indices PF'!$G$9))))),   IF(M271="EQ", IF((O271&lt;='Indices PF'!$D$15),   IF(('Funções Transações'!N271&lt;'Indices PF'!$E$18), 'Indices PF'!$E$15,   IF(('Funções Transações'!N271&lt;'Indices PF'!$F$18), 'Indices PF'!$F$15, 'Indices PF'!$G$15)),    IF((O271&lt;='Indices PF'!$D$16),    IF(('Funções Transações'!N271&lt;'Indices PF'!$E$18), 'Indices PF'!$E$16,    IF(('Funções Transações'!N271&lt;'Indices PF'!$F$18), 'Indices PF'!$F$16, 'Indices PF'!$G$16)),     IF((O271&gt;='Indices PF'!$D$17),     IF(('Funções Transações'!N271&lt;'Indices PF'!$E$18), 'Indices PF'!$E$17,     IF(('Funções Transações'!N271&lt;'Indices PF'!$F$18), 'Indices PF'!$F$17, 'Indices PF'!$G$17))))),   IF(M271="EO", IF((O271&lt;='Indices PF'!$D$23),   IF(('Funções Transações'!N271&lt;'Indices PF'!$E$26), 'Indices PF'!$E$23,   IF(('Funções Transações'!N271&lt;'Indices PF'!$F$26), 'Indices PF'!$F$23, 'Indices PF'!$G$23)),    IF((O271&lt;='Indices PF'!$D$24),    IF(('Funções Transações'!N271&lt;'Indices PF'!$E$26), 'Indices PF'!$E$24,    IF(('Funções Transações'!N271&lt;'Indices PF'!$F$26), 'Indices PF'!$F$24, 'Indices PF'!$G$24)),     IF((O271&gt;='Indices PF'!$D$25),     IF(('Funções Transações'!N271&lt;'Indices PF'!$E$26), 'Indices PF'!$E$25,     IF(('Funções Transações'!N271&lt;'Indices PF'!$F$26), 'Indices PF'!$F$25, 'Indices PF'!$G$25)))))))))</f>
        <v/>
      </c>
      <c r="T271" s="228" t="str">
        <f aca="false">IF(OR(ISBLANK(N271),ISBLANK(O271)),"",  IF(M271="EI", IF((O271&lt;='Indices PF'!$D$7),   IF(('Funções Transações'!N271&lt;'Indices PF'!$E$10), N271*'Indices PF'!$J$7,   IF(('Funções Transações'!N271&lt;'Indices PF'!$F$10), N271*'Indices PF'!$K$7, N271*'Indices PF'!$L$7)),    IF((O271&lt;='Indices PF'!$D$8),    IF(('Funções Transações'!N271&lt;'Indices PF'!$E$10), N271*'Indices PF'!$J$8,    IF(('Funções Transações'!N271&lt;'Indices PF'!$F$10), N271*'Indices PF'!$K$8, N271*'Indices PF'!$L$8)),     IF((O271&gt;='Indices PF'!$D$9),     IF(('Funções Transações'!N271&lt;'Indices PF'!$E$10), N271*'Indices PF'!$J$9,     IF(('Funções Transações'!N271&lt;'Indices PF'!$F$10), N271*'Indices PF'!$K$9, N271*'Indices PF'!$L$9))))),   IF(M271="EQ", IF((O271&lt;='Indices PF'!$D$15),   IF(('Funções Transações'!N271&lt;'Indices PF'!$E$18), N271*'Indices PF'!$J$15,   IF(('Funções Transações'!N271&lt;'Indices PF'!$F$18), N271*'Indices PF'!$K$15, N271*'Indices PF'!$L$15)),    IF((O271&lt;='Indices PF'!$D$16),    IF(('Funções Transações'!N271&lt;'Indices PF'!$E$18), N271*'Indices PF'!$J$16,    IF(('Funções Transações'!N271&lt;'Indices PF'!$F$18), N271*'Indices PF'!$K$16, N271*'Indices PF'!$L$16)),     IF((O271&gt;='Indices PF'!$D$17),     IF(('Funções Transações'!N271&lt;'Indices PF'!$E$18), N271*'Indices PF'!$J$17,     IF(('Funções Transações'!N271&lt;'Indices PF'!$F$18), N271*'Indices PF'!$K$17, N271*'Indices PF'!$L$17))))),   IF(M271="EO", IF((O271&lt;='Indices PF'!$D$23),   IF(('Funções Transações'!N271&lt;'Indices PF'!$E$26), N271*'Indices PF'!$J$23,   IF(('Funções Transações'!N271&lt;'Indices PF'!$F$26), N271*'Indices PF'!$K$23, N271*'Indices PF'!$L$23)),    IF((O271&lt;='Indices PF'!$D$24),    IF(('Funções Transações'!N271&lt;'Indices PF'!$E$26), N271*'Indices PF'!$J$24,    IF(('Funções Transações'!N271&lt;'Indices PF'!$F$26), N271*'Indices PF'!$K$24, N271*'Indices PF'!$L$24)),     IF((O271&gt;='Indices PF'!$D$25),     IF(('Funções Transações'!N271&lt;'Indices PF'!$E$26), N271*'Indices PF'!$J$25,     IF(('Funções Transações'!N271&lt;'Indices PF'!$F$26), N271*'Indices PF'!$K$25, N271*'Indices PF'!$L$25)))))))))</f>
        <v/>
      </c>
      <c r="U271" s="229" t="str">
        <f aca="false">IF(OR(ISBLANK(P271),ISBLANK(Q271)),"",  IF((Q271&lt;='Indices PF'!$D$47),   IF(('Funções Transações'!P271&lt;'Indices PF'!$E$50), P271*'Indices PF'!$J$47,   IF(('Funções Transações'!P271&lt;'Indices PF'!$F$50), P271*'Indices PF'!$K$47, P271*'Indices PF'!$L$47)),    IF((Q271&lt;='Indices PF'!$D$48),    IF(('Funções Transações'!P271&lt;'Indices PF'!$E$50), P271*'Indices PF'!$J$48,    IF(('Funções Transações'!P271&lt;'Indices PF'!$F$50), P271*'Indices PF'!$K$48, P271*'Indices PF'!$L$48)),     IF((Q271&gt;='Indices PF'!$D$49),     IF(('Funções Transações'!P271&lt;'Indices PF'!$E$50), P271*'Indices PF'!$J$49,     IF(('Funções Transações'!P271&lt;'Indices PF'!$F$50), P271*'Indices PF'!$K$49, P271*'Indices PF'!$L$49))))))</f>
        <v/>
      </c>
      <c r="V271" s="270"/>
      <c r="W271" s="224"/>
      <c r="X271" s="224"/>
      <c r="Y271" s="174"/>
      <c r="Z271" s="174"/>
      <c r="AA271" s="174"/>
      <c r="AB271" s="175"/>
      <c r="AC271" s="154"/>
      <c r="AD271" s="154"/>
      <c r="AE271" s="178"/>
      <c r="AF271" s="126"/>
      <c r="AG271" s="92"/>
    </row>
    <row r="272" customFormat="false" ht="24.3" hidden="false" customHeight="true" outlineLevel="0" collapsed="false">
      <c r="A272" s="87"/>
      <c r="B272" s="111"/>
      <c r="C272" s="178"/>
      <c r="D272" s="173"/>
      <c r="E272" s="174"/>
      <c r="F272" s="174"/>
      <c r="G272" s="174"/>
      <c r="H272" s="174"/>
      <c r="I272" s="174"/>
      <c r="J272" s="174"/>
      <c r="K272" s="224"/>
      <c r="L272" s="221"/>
      <c r="M272" s="121"/>
      <c r="N272" s="121"/>
      <c r="O272" s="131"/>
      <c r="P272" s="131"/>
      <c r="Q272" s="131"/>
      <c r="R272" s="119" t="str">
        <f aca="false">IF(AND(ISTEXT(T272),ISTEXT(U272)),"",SUM(T272:U272)*'Indices PF'!$E$54)</f>
        <v/>
      </c>
      <c r="S272" s="227" t="str">
        <f aca="false">IF(OR(ISBLANK(N272),ISBLANK(O272)),"",  IF(M272="EI", IF((O272&lt;='Indices PF'!$D$7),   IF(('Funções Transações'!N272&lt;'Indices PF'!$E$10), 'Indices PF'!$E$7,   IF(('Funções Transações'!N272&lt;'Indices PF'!$F$10), 'Indices PF'!$F$7, 'Indices PF'!$G$7)),    IF((O272&lt;='Indices PF'!$D$8),    IF(('Funções Transações'!N272&lt;'Indices PF'!$E$10), 'Indices PF'!$E$8,    IF(('Funções Transações'!N272&lt;'Indices PF'!$F$10), 'Indices PF'!$F$8, 'Indices PF'!$G$8)),     IF((O272&gt;='Indices PF'!$D$9),     IF(('Funções Transações'!N272&lt;'Indices PF'!$E$10), 'Indices PF'!$E$9,     IF(('Funções Transações'!N272&lt;'Indices PF'!$F$10), 'Indices PF'!$F$9, 'Indices PF'!$G$9))))),   IF(M272="EQ", IF((O272&lt;='Indices PF'!$D$15),   IF(('Funções Transações'!N272&lt;'Indices PF'!$E$18), 'Indices PF'!$E$15,   IF(('Funções Transações'!N272&lt;'Indices PF'!$F$18), 'Indices PF'!$F$15, 'Indices PF'!$G$15)),    IF((O272&lt;='Indices PF'!$D$16),    IF(('Funções Transações'!N272&lt;'Indices PF'!$E$18), 'Indices PF'!$E$16,    IF(('Funções Transações'!N272&lt;'Indices PF'!$F$18), 'Indices PF'!$F$16, 'Indices PF'!$G$16)),     IF((O272&gt;='Indices PF'!$D$17),     IF(('Funções Transações'!N272&lt;'Indices PF'!$E$18), 'Indices PF'!$E$17,     IF(('Funções Transações'!N272&lt;'Indices PF'!$F$18), 'Indices PF'!$F$17, 'Indices PF'!$G$17))))),   IF(M272="EO", IF((O272&lt;='Indices PF'!$D$23),   IF(('Funções Transações'!N272&lt;'Indices PF'!$E$26), 'Indices PF'!$E$23,   IF(('Funções Transações'!N272&lt;'Indices PF'!$F$26), 'Indices PF'!$F$23, 'Indices PF'!$G$23)),    IF((O272&lt;='Indices PF'!$D$24),    IF(('Funções Transações'!N272&lt;'Indices PF'!$E$26), 'Indices PF'!$E$24,    IF(('Funções Transações'!N272&lt;'Indices PF'!$F$26), 'Indices PF'!$F$24, 'Indices PF'!$G$24)),     IF((O272&gt;='Indices PF'!$D$25),     IF(('Funções Transações'!N272&lt;'Indices PF'!$E$26), 'Indices PF'!$E$25,     IF(('Funções Transações'!N272&lt;'Indices PF'!$F$26), 'Indices PF'!$F$25, 'Indices PF'!$G$25)))))))))</f>
        <v/>
      </c>
      <c r="T272" s="228" t="str">
        <f aca="false">IF(OR(ISBLANK(N272),ISBLANK(O272)),"",  IF(M272="EI", IF((O272&lt;='Indices PF'!$D$7),   IF(('Funções Transações'!N272&lt;'Indices PF'!$E$10), N272*'Indices PF'!$J$7,   IF(('Funções Transações'!N272&lt;'Indices PF'!$F$10), N272*'Indices PF'!$K$7, N272*'Indices PF'!$L$7)),    IF((O272&lt;='Indices PF'!$D$8),    IF(('Funções Transações'!N272&lt;'Indices PF'!$E$10), N272*'Indices PF'!$J$8,    IF(('Funções Transações'!N272&lt;'Indices PF'!$F$10), N272*'Indices PF'!$K$8, N272*'Indices PF'!$L$8)),     IF((O272&gt;='Indices PF'!$D$9),     IF(('Funções Transações'!N272&lt;'Indices PF'!$E$10), N272*'Indices PF'!$J$9,     IF(('Funções Transações'!N272&lt;'Indices PF'!$F$10), N272*'Indices PF'!$K$9, N272*'Indices PF'!$L$9))))),   IF(M272="EQ", IF((O272&lt;='Indices PF'!$D$15),   IF(('Funções Transações'!N272&lt;'Indices PF'!$E$18), N272*'Indices PF'!$J$15,   IF(('Funções Transações'!N272&lt;'Indices PF'!$F$18), N272*'Indices PF'!$K$15, N272*'Indices PF'!$L$15)),    IF((O272&lt;='Indices PF'!$D$16),    IF(('Funções Transações'!N272&lt;'Indices PF'!$E$18), N272*'Indices PF'!$J$16,    IF(('Funções Transações'!N272&lt;'Indices PF'!$F$18), N272*'Indices PF'!$K$16, N272*'Indices PF'!$L$16)),     IF((O272&gt;='Indices PF'!$D$17),     IF(('Funções Transações'!N272&lt;'Indices PF'!$E$18), N272*'Indices PF'!$J$17,     IF(('Funções Transações'!N272&lt;'Indices PF'!$F$18), N272*'Indices PF'!$K$17, N272*'Indices PF'!$L$17))))),   IF(M272="EO", IF((O272&lt;='Indices PF'!$D$23),   IF(('Funções Transações'!N272&lt;'Indices PF'!$E$26), N272*'Indices PF'!$J$23,   IF(('Funções Transações'!N272&lt;'Indices PF'!$F$26), N272*'Indices PF'!$K$23, N272*'Indices PF'!$L$23)),    IF((O272&lt;='Indices PF'!$D$24),    IF(('Funções Transações'!N272&lt;'Indices PF'!$E$26), N272*'Indices PF'!$J$24,    IF(('Funções Transações'!N272&lt;'Indices PF'!$F$26), N272*'Indices PF'!$K$24, N272*'Indices PF'!$L$24)),     IF((O272&gt;='Indices PF'!$D$25),     IF(('Funções Transações'!N272&lt;'Indices PF'!$E$26), N272*'Indices PF'!$J$25,     IF(('Funções Transações'!N272&lt;'Indices PF'!$F$26), N272*'Indices PF'!$K$25, N272*'Indices PF'!$L$25)))))))))</f>
        <v/>
      </c>
      <c r="U272" s="229" t="str">
        <f aca="false">IF(OR(ISBLANK(P272),ISBLANK(Q272)),"",  IF((Q272&lt;='Indices PF'!$D$47),   IF(('Funções Transações'!P272&lt;'Indices PF'!$E$50), P272*'Indices PF'!$J$47,   IF(('Funções Transações'!P272&lt;'Indices PF'!$F$50), P272*'Indices PF'!$K$47, P272*'Indices PF'!$L$47)),    IF((Q272&lt;='Indices PF'!$D$48),    IF(('Funções Transações'!P272&lt;'Indices PF'!$E$50), P272*'Indices PF'!$J$48,    IF(('Funções Transações'!P272&lt;'Indices PF'!$F$50), P272*'Indices PF'!$K$48, P272*'Indices PF'!$L$48)),     IF((Q272&gt;='Indices PF'!$D$49),     IF(('Funções Transações'!P272&lt;'Indices PF'!$E$50), P272*'Indices PF'!$J$49,     IF(('Funções Transações'!P272&lt;'Indices PF'!$F$50), P272*'Indices PF'!$K$49, P272*'Indices PF'!$L$49))))))</f>
        <v/>
      </c>
      <c r="V272" s="270"/>
      <c r="W272" s="224"/>
      <c r="X272" s="224"/>
      <c r="Y272" s="174"/>
      <c r="Z272" s="174"/>
      <c r="AA272" s="174"/>
      <c r="AB272" s="175"/>
      <c r="AC272" s="154"/>
      <c r="AD272" s="154"/>
      <c r="AE272" s="178"/>
      <c r="AF272" s="126"/>
      <c r="AG272" s="92"/>
    </row>
    <row r="273" customFormat="false" ht="24.3" hidden="false" customHeight="true" outlineLevel="0" collapsed="false">
      <c r="A273" s="87"/>
      <c r="B273" s="111"/>
      <c r="C273" s="178"/>
      <c r="D273" s="173"/>
      <c r="E273" s="174"/>
      <c r="F273" s="174"/>
      <c r="G273" s="174"/>
      <c r="H273" s="174"/>
      <c r="I273" s="174"/>
      <c r="J273" s="174"/>
      <c r="K273" s="224"/>
      <c r="L273" s="221"/>
      <c r="M273" s="121"/>
      <c r="N273" s="121"/>
      <c r="O273" s="131"/>
      <c r="P273" s="131"/>
      <c r="Q273" s="131"/>
      <c r="R273" s="119" t="str">
        <f aca="false">IF(AND(ISTEXT(T273),ISTEXT(U273)),"",SUM(T273:U273)*'Indices PF'!$E$54)</f>
        <v/>
      </c>
      <c r="S273" s="227" t="str">
        <f aca="false">IF(OR(ISBLANK(N273),ISBLANK(O273)),"",  IF(M273="EI", IF((O273&lt;='Indices PF'!$D$7),   IF(('Funções Transações'!N273&lt;'Indices PF'!$E$10), 'Indices PF'!$E$7,   IF(('Funções Transações'!N273&lt;'Indices PF'!$F$10), 'Indices PF'!$F$7, 'Indices PF'!$G$7)),    IF((O273&lt;='Indices PF'!$D$8),    IF(('Funções Transações'!N273&lt;'Indices PF'!$E$10), 'Indices PF'!$E$8,    IF(('Funções Transações'!N273&lt;'Indices PF'!$F$10), 'Indices PF'!$F$8, 'Indices PF'!$G$8)),     IF((O273&gt;='Indices PF'!$D$9),     IF(('Funções Transações'!N273&lt;'Indices PF'!$E$10), 'Indices PF'!$E$9,     IF(('Funções Transações'!N273&lt;'Indices PF'!$F$10), 'Indices PF'!$F$9, 'Indices PF'!$G$9))))),   IF(M273="EQ", IF((O273&lt;='Indices PF'!$D$15),   IF(('Funções Transações'!N273&lt;'Indices PF'!$E$18), 'Indices PF'!$E$15,   IF(('Funções Transações'!N273&lt;'Indices PF'!$F$18), 'Indices PF'!$F$15, 'Indices PF'!$G$15)),    IF((O273&lt;='Indices PF'!$D$16),    IF(('Funções Transações'!N273&lt;'Indices PF'!$E$18), 'Indices PF'!$E$16,    IF(('Funções Transações'!N273&lt;'Indices PF'!$F$18), 'Indices PF'!$F$16, 'Indices PF'!$G$16)),     IF((O273&gt;='Indices PF'!$D$17),     IF(('Funções Transações'!N273&lt;'Indices PF'!$E$18), 'Indices PF'!$E$17,     IF(('Funções Transações'!N273&lt;'Indices PF'!$F$18), 'Indices PF'!$F$17, 'Indices PF'!$G$17))))),   IF(M273="EO", IF((O273&lt;='Indices PF'!$D$23),   IF(('Funções Transações'!N273&lt;'Indices PF'!$E$26), 'Indices PF'!$E$23,   IF(('Funções Transações'!N273&lt;'Indices PF'!$F$26), 'Indices PF'!$F$23, 'Indices PF'!$G$23)),    IF((O273&lt;='Indices PF'!$D$24),    IF(('Funções Transações'!N273&lt;'Indices PF'!$E$26), 'Indices PF'!$E$24,    IF(('Funções Transações'!N273&lt;'Indices PF'!$F$26), 'Indices PF'!$F$24, 'Indices PF'!$G$24)),     IF((O273&gt;='Indices PF'!$D$25),     IF(('Funções Transações'!N273&lt;'Indices PF'!$E$26), 'Indices PF'!$E$25,     IF(('Funções Transações'!N273&lt;'Indices PF'!$F$26), 'Indices PF'!$F$25, 'Indices PF'!$G$25)))))))))</f>
        <v/>
      </c>
      <c r="T273" s="228" t="str">
        <f aca="false">IF(OR(ISBLANK(N273),ISBLANK(O273)),"",  IF(M273="EI", IF((O273&lt;='Indices PF'!$D$7),   IF(('Funções Transações'!N273&lt;'Indices PF'!$E$10), N273*'Indices PF'!$J$7,   IF(('Funções Transações'!N273&lt;'Indices PF'!$F$10), N273*'Indices PF'!$K$7, N273*'Indices PF'!$L$7)),    IF((O273&lt;='Indices PF'!$D$8),    IF(('Funções Transações'!N273&lt;'Indices PF'!$E$10), N273*'Indices PF'!$J$8,    IF(('Funções Transações'!N273&lt;'Indices PF'!$F$10), N273*'Indices PF'!$K$8, N273*'Indices PF'!$L$8)),     IF((O273&gt;='Indices PF'!$D$9),     IF(('Funções Transações'!N273&lt;'Indices PF'!$E$10), N273*'Indices PF'!$J$9,     IF(('Funções Transações'!N273&lt;'Indices PF'!$F$10), N273*'Indices PF'!$K$9, N273*'Indices PF'!$L$9))))),   IF(M273="EQ", IF((O273&lt;='Indices PF'!$D$15),   IF(('Funções Transações'!N273&lt;'Indices PF'!$E$18), N273*'Indices PF'!$J$15,   IF(('Funções Transações'!N273&lt;'Indices PF'!$F$18), N273*'Indices PF'!$K$15, N273*'Indices PF'!$L$15)),    IF((O273&lt;='Indices PF'!$D$16),    IF(('Funções Transações'!N273&lt;'Indices PF'!$E$18), N273*'Indices PF'!$J$16,    IF(('Funções Transações'!N273&lt;'Indices PF'!$F$18), N273*'Indices PF'!$K$16, N273*'Indices PF'!$L$16)),     IF((O273&gt;='Indices PF'!$D$17),     IF(('Funções Transações'!N273&lt;'Indices PF'!$E$18), N273*'Indices PF'!$J$17,     IF(('Funções Transações'!N273&lt;'Indices PF'!$F$18), N273*'Indices PF'!$K$17, N273*'Indices PF'!$L$17))))),   IF(M273="EO", IF((O273&lt;='Indices PF'!$D$23),   IF(('Funções Transações'!N273&lt;'Indices PF'!$E$26), N273*'Indices PF'!$J$23,   IF(('Funções Transações'!N273&lt;'Indices PF'!$F$26), N273*'Indices PF'!$K$23, N273*'Indices PF'!$L$23)),    IF((O273&lt;='Indices PF'!$D$24),    IF(('Funções Transações'!N273&lt;'Indices PF'!$E$26), N273*'Indices PF'!$J$24,    IF(('Funções Transações'!N273&lt;'Indices PF'!$F$26), N273*'Indices PF'!$K$24, N273*'Indices PF'!$L$24)),     IF((O273&gt;='Indices PF'!$D$25),     IF(('Funções Transações'!N273&lt;'Indices PF'!$E$26), N273*'Indices PF'!$J$25,     IF(('Funções Transações'!N273&lt;'Indices PF'!$F$26), N273*'Indices PF'!$K$25, N273*'Indices PF'!$L$25)))))))))</f>
        <v/>
      </c>
      <c r="U273" s="229" t="str">
        <f aca="false">IF(OR(ISBLANK(P273),ISBLANK(Q273)),"",  IF((Q273&lt;='Indices PF'!$D$47),   IF(('Funções Transações'!P273&lt;'Indices PF'!$E$50), P273*'Indices PF'!$J$47,   IF(('Funções Transações'!P273&lt;'Indices PF'!$F$50), P273*'Indices PF'!$K$47, P273*'Indices PF'!$L$47)),    IF((Q273&lt;='Indices PF'!$D$48),    IF(('Funções Transações'!P273&lt;'Indices PF'!$E$50), P273*'Indices PF'!$J$48,    IF(('Funções Transações'!P273&lt;'Indices PF'!$F$50), P273*'Indices PF'!$K$48, P273*'Indices PF'!$L$48)),     IF((Q273&gt;='Indices PF'!$D$49),     IF(('Funções Transações'!P273&lt;'Indices PF'!$E$50), P273*'Indices PF'!$J$49,     IF(('Funções Transações'!P273&lt;'Indices PF'!$F$50), P273*'Indices PF'!$K$49, P273*'Indices PF'!$L$49))))))</f>
        <v/>
      </c>
      <c r="V273" s="270"/>
      <c r="W273" s="224"/>
      <c r="X273" s="224"/>
      <c r="Y273" s="174"/>
      <c r="Z273" s="174"/>
      <c r="AA273" s="174"/>
      <c r="AB273" s="175"/>
      <c r="AC273" s="154"/>
      <c r="AD273" s="154"/>
      <c r="AE273" s="178"/>
      <c r="AF273" s="126"/>
      <c r="AG273" s="92"/>
    </row>
    <row r="274" customFormat="false" ht="24.3" hidden="false" customHeight="true" outlineLevel="0" collapsed="false">
      <c r="A274" s="87"/>
      <c r="B274" s="111"/>
      <c r="C274" s="178"/>
      <c r="D274" s="173"/>
      <c r="E274" s="174"/>
      <c r="F274" s="174"/>
      <c r="G274" s="174"/>
      <c r="H274" s="174"/>
      <c r="I274" s="174"/>
      <c r="J274" s="174"/>
      <c r="K274" s="224"/>
      <c r="L274" s="221"/>
      <c r="M274" s="121"/>
      <c r="N274" s="121"/>
      <c r="O274" s="131"/>
      <c r="P274" s="131"/>
      <c r="Q274" s="131"/>
      <c r="R274" s="119" t="str">
        <f aca="false">IF(AND(ISTEXT(T274),ISTEXT(U274)),"",SUM(T274:U274)*'Indices PF'!$E$54)</f>
        <v/>
      </c>
      <c r="S274" s="227" t="str">
        <f aca="false">IF(OR(ISBLANK(N274),ISBLANK(O274)),"",  IF(M274="EI", IF((O274&lt;='Indices PF'!$D$7),   IF(('Funções Transações'!N274&lt;'Indices PF'!$E$10), 'Indices PF'!$E$7,   IF(('Funções Transações'!N274&lt;'Indices PF'!$F$10), 'Indices PF'!$F$7, 'Indices PF'!$G$7)),    IF((O274&lt;='Indices PF'!$D$8),    IF(('Funções Transações'!N274&lt;'Indices PF'!$E$10), 'Indices PF'!$E$8,    IF(('Funções Transações'!N274&lt;'Indices PF'!$F$10), 'Indices PF'!$F$8, 'Indices PF'!$G$8)),     IF((O274&gt;='Indices PF'!$D$9),     IF(('Funções Transações'!N274&lt;'Indices PF'!$E$10), 'Indices PF'!$E$9,     IF(('Funções Transações'!N274&lt;'Indices PF'!$F$10), 'Indices PF'!$F$9, 'Indices PF'!$G$9))))),   IF(M274="EQ", IF((O274&lt;='Indices PF'!$D$15),   IF(('Funções Transações'!N274&lt;'Indices PF'!$E$18), 'Indices PF'!$E$15,   IF(('Funções Transações'!N274&lt;'Indices PF'!$F$18), 'Indices PF'!$F$15, 'Indices PF'!$G$15)),    IF((O274&lt;='Indices PF'!$D$16),    IF(('Funções Transações'!N274&lt;'Indices PF'!$E$18), 'Indices PF'!$E$16,    IF(('Funções Transações'!N274&lt;'Indices PF'!$F$18), 'Indices PF'!$F$16, 'Indices PF'!$G$16)),     IF((O274&gt;='Indices PF'!$D$17),     IF(('Funções Transações'!N274&lt;'Indices PF'!$E$18), 'Indices PF'!$E$17,     IF(('Funções Transações'!N274&lt;'Indices PF'!$F$18), 'Indices PF'!$F$17, 'Indices PF'!$G$17))))),   IF(M274="EO", IF((O274&lt;='Indices PF'!$D$23),   IF(('Funções Transações'!N274&lt;'Indices PF'!$E$26), 'Indices PF'!$E$23,   IF(('Funções Transações'!N274&lt;'Indices PF'!$F$26), 'Indices PF'!$F$23, 'Indices PF'!$G$23)),    IF((O274&lt;='Indices PF'!$D$24),    IF(('Funções Transações'!N274&lt;'Indices PF'!$E$26), 'Indices PF'!$E$24,    IF(('Funções Transações'!N274&lt;'Indices PF'!$F$26), 'Indices PF'!$F$24, 'Indices PF'!$G$24)),     IF((O274&gt;='Indices PF'!$D$25),     IF(('Funções Transações'!N274&lt;'Indices PF'!$E$26), 'Indices PF'!$E$25,     IF(('Funções Transações'!N274&lt;'Indices PF'!$F$26), 'Indices PF'!$F$25, 'Indices PF'!$G$25)))))))))</f>
        <v/>
      </c>
      <c r="T274" s="228" t="str">
        <f aca="false">IF(OR(ISBLANK(N274),ISBLANK(O274)),"",  IF(M274="EI", IF((O274&lt;='Indices PF'!$D$7),   IF(('Funções Transações'!N274&lt;'Indices PF'!$E$10), N274*'Indices PF'!$J$7,   IF(('Funções Transações'!N274&lt;'Indices PF'!$F$10), N274*'Indices PF'!$K$7, N274*'Indices PF'!$L$7)),    IF((O274&lt;='Indices PF'!$D$8),    IF(('Funções Transações'!N274&lt;'Indices PF'!$E$10), N274*'Indices PF'!$J$8,    IF(('Funções Transações'!N274&lt;'Indices PF'!$F$10), N274*'Indices PF'!$K$8, N274*'Indices PF'!$L$8)),     IF((O274&gt;='Indices PF'!$D$9),     IF(('Funções Transações'!N274&lt;'Indices PF'!$E$10), N274*'Indices PF'!$J$9,     IF(('Funções Transações'!N274&lt;'Indices PF'!$F$10), N274*'Indices PF'!$K$9, N274*'Indices PF'!$L$9))))),   IF(M274="EQ", IF((O274&lt;='Indices PF'!$D$15),   IF(('Funções Transações'!N274&lt;'Indices PF'!$E$18), N274*'Indices PF'!$J$15,   IF(('Funções Transações'!N274&lt;'Indices PF'!$F$18), N274*'Indices PF'!$K$15, N274*'Indices PF'!$L$15)),    IF((O274&lt;='Indices PF'!$D$16),    IF(('Funções Transações'!N274&lt;'Indices PF'!$E$18), N274*'Indices PF'!$J$16,    IF(('Funções Transações'!N274&lt;'Indices PF'!$F$18), N274*'Indices PF'!$K$16, N274*'Indices PF'!$L$16)),     IF((O274&gt;='Indices PF'!$D$17),     IF(('Funções Transações'!N274&lt;'Indices PF'!$E$18), N274*'Indices PF'!$J$17,     IF(('Funções Transações'!N274&lt;'Indices PF'!$F$18), N274*'Indices PF'!$K$17, N274*'Indices PF'!$L$17))))),   IF(M274="EO", IF((O274&lt;='Indices PF'!$D$23),   IF(('Funções Transações'!N274&lt;'Indices PF'!$E$26), N274*'Indices PF'!$J$23,   IF(('Funções Transações'!N274&lt;'Indices PF'!$F$26), N274*'Indices PF'!$K$23, N274*'Indices PF'!$L$23)),    IF((O274&lt;='Indices PF'!$D$24),    IF(('Funções Transações'!N274&lt;'Indices PF'!$E$26), N274*'Indices PF'!$J$24,    IF(('Funções Transações'!N274&lt;'Indices PF'!$F$26), N274*'Indices PF'!$K$24, N274*'Indices PF'!$L$24)),     IF((O274&gt;='Indices PF'!$D$25),     IF(('Funções Transações'!N274&lt;'Indices PF'!$E$26), N274*'Indices PF'!$J$25,     IF(('Funções Transações'!N274&lt;'Indices PF'!$F$26), N274*'Indices PF'!$K$25, N274*'Indices PF'!$L$25)))))))))</f>
        <v/>
      </c>
      <c r="U274" s="229" t="str">
        <f aca="false">IF(OR(ISBLANK(P274),ISBLANK(Q274)),"",  IF((Q274&lt;='Indices PF'!$D$47),   IF(('Funções Transações'!P274&lt;'Indices PF'!$E$50), P274*'Indices PF'!$J$47,   IF(('Funções Transações'!P274&lt;'Indices PF'!$F$50), P274*'Indices PF'!$K$47, P274*'Indices PF'!$L$47)),    IF((Q274&lt;='Indices PF'!$D$48),    IF(('Funções Transações'!P274&lt;'Indices PF'!$E$50), P274*'Indices PF'!$J$48,    IF(('Funções Transações'!P274&lt;'Indices PF'!$F$50), P274*'Indices PF'!$K$48, P274*'Indices PF'!$L$48)),     IF((Q274&gt;='Indices PF'!$D$49),     IF(('Funções Transações'!P274&lt;'Indices PF'!$E$50), P274*'Indices PF'!$J$49,     IF(('Funções Transações'!P274&lt;'Indices PF'!$F$50), P274*'Indices PF'!$K$49, P274*'Indices PF'!$L$49))))))</f>
        <v/>
      </c>
      <c r="V274" s="270"/>
      <c r="W274" s="224"/>
      <c r="X274" s="224"/>
      <c r="Y274" s="174"/>
      <c r="Z274" s="174"/>
      <c r="AA274" s="174"/>
      <c r="AB274" s="175"/>
      <c r="AC274" s="154"/>
      <c r="AD274" s="154"/>
      <c r="AE274" s="178"/>
      <c r="AF274" s="126"/>
      <c r="AG274" s="92"/>
    </row>
    <row r="275" customFormat="false" ht="24.3" hidden="false" customHeight="true" outlineLevel="0" collapsed="false">
      <c r="A275" s="87"/>
      <c r="B275" s="111"/>
      <c r="C275" s="178"/>
      <c r="D275" s="173"/>
      <c r="E275" s="174"/>
      <c r="F275" s="174"/>
      <c r="G275" s="174"/>
      <c r="H275" s="174"/>
      <c r="I275" s="174"/>
      <c r="J275" s="174"/>
      <c r="K275" s="224"/>
      <c r="L275" s="221"/>
      <c r="M275" s="121"/>
      <c r="N275" s="121"/>
      <c r="O275" s="131"/>
      <c r="P275" s="131"/>
      <c r="Q275" s="131"/>
      <c r="R275" s="119" t="str">
        <f aca="false">IF(AND(ISTEXT(T275),ISTEXT(U275)),"",SUM(T275:U275)*'Indices PF'!$E$54)</f>
        <v/>
      </c>
      <c r="S275" s="227" t="str">
        <f aca="false">IF(OR(ISBLANK(N275),ISBLANK(O275)),"",  IF(M275="EI", IF((O275&lt;='Indices PF'!$D$7),   IF(('Funções Transações'!N275&lt;'Indices PF'!$E$10), 'Indices PF'!$E$7,   IF(('Funções Transações'!N275&lt;'Indices PF'!$F$10), 'Indices PF'!$F$7, 'Indices PF'!$G$7)),    IF((O275&lt;='Indices PF'!$D$8),    IF(('Funções Transações'!N275&lt;'Indices PF'!$E$10), 'Indices PF'!$E$8,    IF(('Funções Transações'!N275&lt;'Indices PF'!$F$10), 'Indices PF'!$F$8, 'Indices PF'!$G$8)),     IF((O275&gt;='Indices PF'!$D$9),     IF(('Funções Transações'!N275&lt;'Indices PF'!$E$10), 'Indices PF'!$E$9,     IF(('Funções Transações'!N275&lt;'Indices PF'!$F$10), 'Indices PF'!$F$9, 'Indices PF'!$G$9))))),   IF(M275="EQ", IF((O275&lt;='Indices PF'!$D$15),   IF(('Funções Transações'!N275&lt;'Indices PF'!$E$18), 'Indices PF'!$E$15,   IF(('Funções Transações'!N275&lt;'Indices PF'!$F$18), 'Indices PF'!$F$15, 'Indices PF'!$G$15)),    IF((O275&lt;='Indices PF'!$D$16),    IF(('Funções Transações'!N275&lt;'Indices PF'!$E$18), 'Indices PF'!$E$16,    IF(('Funções Transações'!N275&lt;'Indices PF'!$F$18), 'Indices PF'!$F$16, 'Indices PF'!$G$16)),     IF((O275&gt;='Indices PF'!$D$17),     IF(('Funções Transações'!N275&lt;'Indices PF'!$E$18), 'Indices PF'!$E$17,     IF(('Funções Transações'!N275&lt;'Indices PF'!$F$18), 'Indices PF'!$F$17, 'Indices PF'!$G$17))))),   IF(M275="EO", IF((O275&lt;='Indices PF'!$D$23),   IF(('Funções Transações'!N275&lt;'Indices PF'!$E$26), 'Indices PF'!$E$23,   IF(('Funções Transações'!N275&lt;'Indices PF'!$F$26), 'Indices PF'!$F$23, 'Indices PF'!$G$23)),    IF((O275&lt;='Indices PF'!$D$24),    IF(('Funções Transações'!N275&lt;'Indices PF'!$E$26), 'Indices PF'!$E$24,    IF(('Funções Transações'!N275&lt;'Indices PF'!$F$26), 'Indices PF'!$F$24, 'Indices PF'!$G$24)),     IF((O275&gt;='Indices PF'!$D$25),     IF(('Funções Transações'!N275&lt;'Indices PF'!$E$26), 'Indices PF'!$E$25,     IF(('Funções Transações'!N275&lt;'Indices PF'!$F$26), 'Indices PF'!$F$25, 'Indices PF'!$G$25)))))))))</f>
        <v/>
      </c>
      <c r="T275" s="228" t="str">
        <f aca="false">IF(OR(ISBLANK(N275),ISBLANK(O275)),"",  IF(M275="EI", IF((O275&lt;='Indices PF'!$D$7),   IF(('Funções Transações'!N275&lt;'Indices PF'!$E$10), N275*'Indices PF'!$J$7,   IF(('Funções Transações'!N275&lt;'Indices PF'!$F$10), N275*'Indices PF'!$K$7, N275*'Indices PF'!$L$7)),    IF((O275&lt;='Indices PF'!$D$8),    IF(('Funções Transações'!N275&lt;'Indices PF'!$E$10), N275*'Indices PF'!$J$8,    IF(('Funções Transações'!N275&lt;'Indices PF'!$F$10), N275*'Indices PF'!$K$8, N275*'Indices PF'!$L$8)),     IF((O275&gt;='Indices PF'!$D$9),     IF(('Funções Transações'!N275&lt;'Indices PF'!$E$10), N275*'Indices PF'!$J$9,     IF(('Funções Transações'!N275&lt;'Indices PF'!$F$10), N275*'Indices PF'!$K$9, N275*'Indices PF'!$L$9))))),   IF(M275="EQ", IF((O275&lt;='Indices PF'!$D$15),   IF(('Funções Transações'!N275&lt;'Indices PF'!$E$18), N275*'Indices PF'!$J$15,   IF(('Funções Transações'!N275&lt;'Indices PF'!$F$18), N275*'Indices PF'!$K$15, N275*'Indices PF'!$L$15)),    IF((O275&lt;='Indices PF'!$D$16),    IF(('Funções Transações'!N275&lt;'Indices PF'!$E$18), N275*'Indices PF'!$J$16,    IF(('Funções Transações'!N275&lt;'Indices PF'!$F$18), N275*'Indices PF'!$K$16, N275*'Indices PF'!$L$16)),     IF((O275&gt;='Indices PF'!$D$17),     IF(('Funções Transações'!N275&lt;'Indices PF'!$E$18), N275*'Indices PF'!$J$17,     IF(('Funções Transações'!N275&lt;'Indices PF'!$F$18), N275*'Indices PF'!$K$17, N275*'Indices PF'!$L$17))))),   IF(M275="EO", IF((O275&lt;='Indices PF'!$D$23),   IF(('Funções Transações'!N275&lt;'Indices PF'!$E$26), N275*'Indices PF'!$J$23,   IF(('Funções Transações'!N275&lt;'Indices PF'!$F$26), N275*'Indices PF'!$K$23, N275*'Indices PF'!$L$23)),    IF((O275&lt;='Indices PF'!$D$24),    IF(('Funções Transações'!N275&lt;'Indices PF'!$E$26), N275*'Indices PF'!$J$24,    IF(('Funções Transações'!N275&lt;'Indices PF'!$F$26), N275*'Indices PF'!$K$24, N275*'Indices PF'!$L$24)),     IF((O275&gt;='Indices PF'!$D$25),     IF(('Funções Transações'!N275&lt;'Indices PF'!$E$26), N275*'Indices PF'!$J$25,     IF(('Funções Transações'!N275&lt;'Indices PF'!$F$26), N275*'Indices PF'!$K$25, N275*'Indices PF'!$L$25)))))))))</f>
        <v/>
      </c>
      <c r="U275" s="229" t="str">
        <f aca="false">IF(OR(ISBLANK(P275),ISBLANK(Q275)),"",  IF((Q275&lt;='Indices PF'!$D$47),   IF(('Funções Transações'!P275&lt;'Indices PF'!$E$50), P275*'Indices PF'!$J$47,   IF(('Funções Transações'!P275&lt;'Indices PF'!$F$50), P275*'Indices PF'!$K$47, P275*'Indices PF'!$L$47)),    IF((Q275&lt;='Indices PF'!$D$48),    IF(('Funções Transações'!P275&lt;'Indices PF'!$E$50), P275*'Indices PF'!$J$48,    IF(('Funções Transações'!P275&lt;'Indices PF'!$F$50), P275*'Indices PF'!$K$48, P275*'Indices PF'!$L$48)),     IF((Q275&gt;='Indices PF'!$D$49),     IF(('Funções Transações'!P275&lt;'Indices PF'!$E$50), P275*'Indices PF'!$J$49,     IF(('Funções Transações'!P275&lt;'Indices PF'!$F$50), P275*'Indices PF'!$K$49, P275*'Indices PF'!$L$49))))))</f>
        <v/>
      </c>
      <c r="V275" s="270"/>
      <c r="W275" s="224"/>
      <c r="X275" s="224"/>
      <c r="Y275" s="174"/>
      <c r="Z275" s="174"/>
      <c r="AA275" s="174"/>
      <c r="AB275" s="175"/>
      <c r="AC275" s="154"/>
      <c r="AD275" s="154"/>
      <c r="AE275" s="178"/>
      <c r="AF275" s="126"/>
      <c r="AG275" s="92"/>
    </row>
    <row r="276" customFormat="false" ht="24.3" hidden="false" customHeight="true" outlineLevel="0" collapsed="false">
      <c r="A276" s="87"/>
      <c r="B276" s="111"/>
      <c r="C276" s="178"/>
      <c r="D276" s="173"/>
      <c r="E276" s="174"/>
      <c r="F276" s="174"/>
      <c r="G276" s="174"/>
      <c r="H276" s="174"/>
      <c r="I276" s="174"/>
      <c r="J276" s="174"/>
      <c r="K276" s="224"/>
      <c r="L276" s="221"/>
      <c r="M276" s="121"/>
      <c r="N276" s="121"/>
      <c r="O276" s="131"/>
      <c r="P276" s="131"/>
      <c r="Q276" s="131"/>
      <c r="R276" s="119" t="str">
        <f aca="false">IF(AND(ISTEXT(T276),ISTEXT(U276)),"",SUM(T276:U276)*'Indices PF'!$E$54)</f>
        <v/>
      </c>
      <c r="S276" s="227" t="str">
        <f aca="false">IF(OR(ISBLANK(N276),ISBLANK(O276)),"",  IF(M276="EI", IF((O276&lt;='Indices PF'!$D$7),   IF(('Funções Transações'!N276&lt;'Indices PF'!$E$10), 'Indices PF'!$E$7,   IF(('Funções Transações'!N276&lt;'Indices PF'!$F$10), 'Indices PF'!$F$7, 'Indices PF'!$G$7)),    IF((O276&lt;='Indices PF'!$D$8),    IF(('Funções Transações'!N276&lt;'Indices PF'!$E$10), 'Indices PF'!$E$8,    IF(('Funções Transações'!N276&lt;'Indices PF'!$F$10), 'Indices PF'!$F$8, 'Indices PF'!$G$8)),     IF((O276&gt;='Indices PF'!$D$9),     IF(('Funções Transações'!N276&lt;'Indices PF'!$E$10), 'Indices PF'!$E$9,     IF(('Funções Transações'!N276&lt;'Indices PF'!$F$10), 'Indices PF'!$F$9, 'Indices PF'!$G$9))))),   IF(M276="EQ", IF((O276&lt;='Indices PF'!$D$15),   IF(('Funções Transações'!N276&lt;'Indices PF'!$E$18), 'Indices PF'!$E$15,   IF(('Funções Transações'!N276&lt;'Indices PF'!$F$18), 'Indices PF'!$F$15, 'Indices PF'!$G$15)),    IF((O276&lt;='Indices PF'!$D$16),    IF(('Funções Transações'!N276&lt;'Indices PF'!$E$18), 'Indices PF'!$E$16,    IF(('Funções Transações'!N276&lt;'Indices PF'!$F$18), 'Indices PF'!$F$16, 'Indices PF'!$G$16)),     IF((O276&gt;='Indices PF'!$D$17),     IF(('Funções Transações'!N276&lt;'Indices PF'!$E$18), 'Indices PF'!$E$17,     IF(('Funções Transações'!N276&lt;'Indices PF'!$F$18), 'Indices PF'!$F$17, 'Indices PF'!$G$17))))),   IF(M276="EO", IF((O276&lt;='Indices PF'!$D$23),   IF(('Funções Transações'!N276&lt;'Indices PF'!$E$26), 'Indices PF'!$E$23,   IF(('Funções Transações'!N276&lt;'Indices PF'!$F$26), 'Indices PF'!$F$23, 'Indices PF'!$G$23)),    IF((O276&lt;='Indices PF'!$D$24),    IF(('Funções Transações'!N276&lt;'Indices PF'!$E$26), 'Indices PF'!$E$24,    IF(('Funções Transações'!N276&lt;'Indices PF'!$F$26), 'Indices PF'!$F$24, 'Indices PF'!$G$24)),     IF((O276&gt;='Indices PF'!$D$25),     IF(('Funções Transações'!N276&lt;'Indices PF'!$E$26), 'Indices PF'!$E$25,     IF(('Funções Transações'!N276&lt;'Indices PF'!$F$26), 'Indices PF'!$F$25, 'Indices PF'!$G$25)))))))))</f>
        <v/>
      </c>
      <c r="T276" s="228" t="str">
        <f aca="false">IF(OR(ISBLANK(N276),ISBLANK(O276)),"",  IF(M276="EI", IF((O276&lt;='Indices PF'!$D$7),   IF(('Funções Transações'!N276&lt;'Indices PF'!$E$10), N276*'Indices PF'!$J$7,   IF(('Funções Transações'!N276&lt;'Indices PF'!$F$10), N276*'Indices PF'!$K$7, N276*'Indices PF'!$L$7)),    IF((O276&lt;='Indices PF'!$D$8),    IF(('Funções Transações'!N276&lt;'Indices PF'!$E$10), N276*'Indices PF'!$J$8,    IF(('Funções Transações'!N276&lt;'Indices PF'!$F$10), N276*'Indices PF'!$K$8, N276*'Indices PF'!$L$8)),     IF((O276&gt;='Indices PF'!$D$9),     IF(('Funções Transações'!N276&lt;'Indices PF'!$E$10), N276*'Indices PF'!$J$9,     IF(('Funções Transações'!N276&lt;'Indices PF'!$F$10), N276*'Indices PF'!$K$9, N276*'Indices PF'!$L$9))))),   IF(M276="EQ", IF((O276&lt;='Indices PF'!$D$15),   IF(('Funções Transações'!N276&lt;'Indices PF'!$E$18), N276*'Indices PF'!$J$15,   IF(('Funções Transações'!N276&lt;'Indices PF'!$F$18), N276*'Indices PF'!$K$15, N276*'Indices PF'!$L$15)),    IF((O276&lt;='Indices PF'!$D$16),    IF(('Funções Transações'!N276&lt;'Indices PF'!$E$18), N276*'Indices PF'!$J$16,    IF(('Funções Transações'!N276&lt;'Indices PF'!$F$18), N276*'Indices PF'!$K$16, N276*'Indices PF'!$L$16)),     IF((O276&gt;='Indices PF'!$D$17),     IF(('Funções Transações'!N276&lt;'Indices PF'!$E$18), N276*'Indices PF'!$J$17,     IF(('Funções Transações'!N276&lt;'Indices PF'!$F$18), N276*'Indices PF'!$K$17, N276*'Indices PF'!$L$17))))),   IF(M276="EO", IF((O276&lt;='Indices PF'!$D$23),   IF(('Funções Transações'!N276&lt;'Indices PF'!$E$26), N276*'Indices PF'!$J$23,   IF(('Funções Transações'!N276&lt;'Indices PF'!$F$26), N276*'Indices PF'!$K$23, N276*'Indices PF'!$L$23)),    IF((O276&lt;='Indices PF'!$D$24),    IF(('Funções Transações'!N276&lt;'Indices PF'!$E$26), N276*'Indices PF'!$J$24,    IF(('Funções Transações'!N276&lt;'Indices PF'!$F$26), N276*'Indices PF'!$K$24, N276*'Indices PF'!$L$24)),     IF((O276&gt;='Indices PF'!$D$25),     IF(('Funções Transações'!N276&lt;'Indices PF'!$E$26), N276*'Indices PF'!$J$25,     IF(('Funções Transações'!N276&lt;'Indices PF'!$F$26), N276*'Indices PF'!$K$25, N276*'Indices PF'!$L$25)))))))))</f>
        <v/>
      </c>
      <c r="U276" s="229" t="str">
        <f aca="false">IF(OR(ISBLANK(P276),ISBLANK(Q276)),"",  IF((Q276&lt;='Indices PF'!$D$47),   IF(('Funções Transações'!P276&lt;'Indices PF'!$E$50), P276*'Indices PF'!$J$47,   IF(('Funções Transações'!P276&lt;'Indices PF'!$F$50), P276*'Indices PF'!$K$47, P276*'Indices PF'!$L$47)),    IF((Q276&lt;='Indices PF'!$D$48),    IF(('Funções Transações'!P276&lt;'Indices PF'!$E$50), P276*'Indices PF'!$J$48,    IF(('Funções Transações'!P276&lt;'Indices PF'!$F$50), P276*'Indices PF'!$K$48, P276*'Indices PF'!$L$48)),     IF((Q276&gt;='Indices PF'!$D$49),     IF(('Funções Transações'!P276&lt;'Indices PF'!$E$50), P276*'Indices PF'!$J$49,     IF(('Funções Transações'!P276&lt;'Indices PF'!$F$50), P276*'Indices PF'!$K$49, P276*'Indices PF'!$L$49))))))</f>
        <v/>
      </c>
      <c r="V276" s="270"/>
      <c r="W276" s="224"/>
      <c r="X276" s="224"/>
      <c r="Y276" s="174"/>
      <c r="Z276" s="174"/>
      <c r="AA276" s="174"/>
      <c r="AB276" s="175"/>
      <c r="AC276" s="154"/>
      <c r="AD276" s="154"/>
      <c r="AE276" s="178"/>
      <c r="AF276" s="126"/>
      <c r="AG276" s="92"/>
    </row>
    <row r="277" customFormat="false" ht="24.3" hidden="false" customHeight="true" outlineLevel="0" collapsed="false">
      <c r="A277" s="87"/>
      <c r="B277" s="111"/>
      <c r="C277" s="178"/>
      <c r="D277" s="173"/>
      <c r="E277" s="174"/>
      <c r="F277" s="174"/>
      <c r="G277" s="174"/>
      <c r="H277" s="174"/>
      <c r="I277" s="174"/>
      <c r="J277" s="174"/>
      <c r="K277" s="224"/>
      <c r="L277" s="221"/>
      <c r="M277" s="121"/>
      <c r="N277" s="121"/>
      <c r="O277" s="131"/>
      <c r="P277" s="131"/>
      <c r="Q277" s="131"/>
      <c r="R277" s="119" t="str">
        <f aca="false">IF(AND(ISTEXT(T277),ISTEXT(U277)),"",SUM(T277:U277)*'Indices PF'!$E$54)</f>
        <v/>
      </c>
      <c r="S277" s="227" t="str">
        <f aca="false">IF(OR(ISBLANK(N277),ISBLANK(O277)),"",  IF(M277="EI", IF((O277&lt;='Indices PF'!$D$7),   IF(('Funções Transações'!N277&lt;'Indices PF'!$E$10), 'Indices PF'!$E$7,   IF(('Funções Transações'!N277&lt;'Indices PF'!$F$10), 'Indices PF'!$F$7, 'Indices PF'!$G$7)),    IF((O277&lt;='Indices PF'!$D$8),    IF(('Funções Transações'!N277&lt;'Indices PF'!$E$10), 'Indices PF'!$E$8,    IF(('Funções Transações'!N277&lt;'Indices PF'!$F$10), 'Indices PF'!$F$8, 'Indices PF'!$G$8)),     IF((O277&gt;='Indices PF'!$D$9),     IF(('Funções Transações'!N277&lt;'Indices PF'!$E$10), 'Indices PF'!$E$9,     IF(('Funções Transações'!N277&lt;'Indices PF'!$F$10), 'Indices PF'!$F$9, 'Indices PF'!$G$9))))),   IF(M277="EQ", IF((O277&lt;='Indices PF'!$D$15),   IF(('Funções Transações'!N277&lt;'Indices PF'!$E$18), 'Indices PF'!$E$15,   IF(('Funções Transações'!N277&lt;'Indices PF'!$F$18), 'Indices PF'!$F$15, 'Indices PF'!$G$15)),    IF((O277&lt;='Indices PF'!$D$16),    IF(('Funções Transações'!N277&lt;'Indices PF'!$E$18), 'Indices PF'!$E$16,    IF(('Funções Transações'!N277&lt;'Indices PF'!$F$18), 'Indices PF'!$F$16, 'Indices PF'!$G$16)),     IF((O277&gt;='Indices PF'!$D$17),     IF(('Funções Transações'!N277&lt;'Indices PF'!$E$18), 'Indices PF'!$E$17,     IF(('Funções Transações'!N277&lt;'Indices PF'!$F$18), 'Indices PF'!$F$17, 'Indices PF'!$G$17))))),   IF(M277="EO", IF((O277&lt;='Indices PF'!$D$23),   IF(('Funções Transações'!N277&lt;'Indices PF'!$E$26), 'Indices PF'!$E$23,   IF(('Funções Transações'!N277&lt;'Indices PF'!$F$26), 'Indices PF'!$F$23, 'Indices PF'!$G$23)),    IF((O277&lt;='Indices PF'!$D$24),    IF(('Funções Transações'!N277&lt;'Indices PF'!$E$26), 'Indices PF'!$E$24,    IF(('Funções Transações'!N277&lt;'Indices PF'!$F$26), 'Indices PF'!$F$24, 'Indices PF'!$G$24)),     IF((O277&gt;='Indices PF'!$D$25),     IF(('Funções Transações'!N277&lt;'Indices PF'!$E$26), 'Indices PF'!$E$25,     IF(('Funções Transações'!N277&lt;'Indices PF'!$F$26), 'Indices PF'!$F$25, 'Indices PF'!$G$25)))))))))</f>
        <v/>
      </c>
      <c r="T277" s="228" t="str">
        <f aca="false">IF(OR(ISBLANK(N277),ISBLANK(O277)),"",  IF(M277="EI", IF((O277&lt;='Indices PF'!$D$7),   IF(('Funções Transações'!N277&lt;'Indices PF'!$E$10), N277*'Indices PF'!$J$7,   IF(('Funções Transações'!N277&lt;'Indices PF'!$F$10), N277*'Indices PF'!$K$7, N277*'Indices PF'!$L$7)),    IF((O277&lt;='Indices PF'!$D$8),    IF(('Funções Transações'!N277&lt;'Indices PF'!$E$10), N277*'Indices PF'!$J$8,    IF(('Funções Transações'!N277&lt;'Indices PF'!$F$10), N277*'Indices PF'!$K$8, N277*'Indices PF'!$L$8)),     IF((O277&gt;='Indices PF'!$D$9),     IF(('Funções Transações'!N277&lt;'Indices PF'!$E$10), N277*'Indices PF'!$J$9,     IF(('Funções Transações'!N277&lt;'Indices PF'!$F$10), N277*'Indices PF'!$K$9, N277*'Indices PF'!$L$9))))),   IF(M277="EQ", IF((O277&lt;='Indices PF'!$D$15),   IF(('Funções Transações'!N277&lt;'Indices PF'!$E$18), N277*'Indices PF'!$J$15,   IF(('Funções Transações'!N277&lt;'Indices PF'!$F$18), N277*'Indices PF'!$K$15, N277*'Indices PF'!$L$15)),    IF((O277&lt;='Indices PF'!$D$16),    IF(('Funções Transações'!N277&lt;'Indices PF'!$E$18), N277*'Indices PF'!$J$16,    IF(('Funções Transações'!N277&lt;'Indices PF'!$F$18), N277*'Indices PF'!$K$16, N277*'Indices PF'!$L$16)),     IF((O277&gt;='Indices PF'!$D$17),     IF(('Funções Transações'!N277&lt;'Indices PF'!$E$18), N277*'Indices PF'!$J$17,     IF(('Funções Transações'!N277&lt;'Indices PF'!$F$18), N277*'Indices PF'!$K$17, N277*'Indices PF'!$L$17))))),   IF(M277="EO", IF((O277&lt;='Indices PF'!$D$23),   IF(('Funções Transações'!N277&lt;'Indices PF'!$E$26), N277*'Indices PF'!$J$23,   IF(('Funções Transações'!N277&lt;'Indices PF'!$F$26), N277*'Indices PF'!$K$23, N277*'Indices PF'!$L$23)),    IF((O277&lt;='Indices PF'!$D$24),    IF(('Funções Transações'!N277&lt;'Indices PF'!$E$26), N277*'Indices PF'!$J$24,    IF(('Funções Transações'!N277&lt;'Indices PF'!$F$26), N277*'Indices PF'!$K$24, N277*'Indices PF'!$L$24)),     IF((O277&gt;='Indices PF'!$D$25),     IF(('Funções Transações'!N277&lt;'Indices PF'!$E$26), N277*'Indices PF'!$J$25,     IF(('Funções Transações'!N277&lt;'Indices PF'!$F$26), N277*'Indices PF'!$K$25, N277*'Indices PF'!$L$25)))))))))</f>
        <v/>
      </c>
      <c r="U277" s="229" t="str">
        <f aca="false">IF(OR(ISBLANK(P277),ISBLANK(Q277)),"",  IF((Q277&lt;='Indices PF'!$D$47),   IF(('Funções Transações'!P277&lt;'Indices PF'!$E$50), P277*'Indices PF'!$J$47,   IF(('Funções Transações'!P277&lt;'Indices PF'!$F$50), P277*'Indices PF'!$K$47, P277*'Indices PF'!$L$47)),    IF((Q277&lt;='Indices PF'!$D$48),    IF(('Funções Transações'!P277&lt;'Indices PF'!$E$50), P277*'Indices PF'!$J$48,    IF(('Funções Transações'!P277&lt;'Indices PF'!$F$50), P277*'Indices PF'!$K$48, P277*'Indices PF'!$L$48)),     IF((Q277&gt;='Indices PF'!$D$49),     IF(('Funções Transações'!P277&lt;'Indices PF'!$E$50), P277*'Indices PF'!$J$49,     IF(('Funções Transações'!P277&lt;'Indices PF'!$F$50), P277*'Indices PF'!$K$49, P277*'Indices PF'!$L$49))))))</f>
        <v/>
      </c>
      <c r="V277" s="270"/>
      <c r="W277" s="224"/>
      <c r="X277" s="224"/>
      <c r="Y277" s="174"/>
      <c r="Z277" s="174"/>
      <c r="AA277" s="174"/>
      <c r="AB277" s="175"/>
      <c r="AC277" s="154"/>
      <c r="AD277" s="154"/>
      <c r="AE277" s="178"/>
      <c r="AF277" s="126"/>
      <c r="AG277" s="92"/>
    </row>
    <row r="278" customFormat="false" ht="24.3" hidden="false" customHeight="true" outlineLevel="0" collapsed="false">
      <c r="A278" s="87"/>
      <c r="B278" s="111"/>
      <c r="C278" s="178"/>
      <c r="D278" s="173"/>
      <c r="E278" s="174"/>
      <c r="F278" s="174"/>
      <c r="G278" s="174"/>
      <c r="H278" s="174"/>
      <c r="I278" s="174"/>
      <c r="J278" s="174"/>
      <c r="K278" s="224"/>
      <c r="L278" s="221"/>
      <c r="M278" s="121"/>
      <c r="N278" s="121"/>
      <c r="O278" s="131"/>
      <c r="P278" s="131"/>
      <c r="Q278" s="131"/>
      <c r="R278" s="119" t="str">
        <f aca="false">IF(AND(ISTEXT(T278),ISTEXT(U278)),"",SUM(T278:U278)*'Indices PF'!$E$54)</f>
        <v/>
      </c>
      <c r="S278" s="227" t="str">
        <f aca="false">IF(OR(ISBLANK(N278),ISBLANK(O278)),"",  IF(M278="EI", IF((O278&lt;='Indices PF'!$D$7),   IF(('Funções Transações'!N278&lt;'Indices PF'!$E$10), 'Indices PF'!$E$7,   IF(('Funções Transações'!N278&lt;'Indices PF'!$F$10), 'Indices PF'!$F$7, 'Indices PF'!$G$7)),    IF((O278&lt;='Indices PF'!$D$8),    IF(('Funções Transações'!N278&lt;'Indices PF'!$E$10), 'Indices PF'!$E$8,    IF(('Funções Transações'!N278&lt;'Indices PF'!$F$10), 'Indices PF'!$F$8, 'Indices PF'!$G$8)),     IF((O278&gt;='Indices PF'!$D$9),     IF(('Funções Transações'!N278&lt;'Indices PF'!$E$10), 'Indices PF'!$E$9,     IF(('Funções Transações'!N278&lt;'Indices PF'!$F$10), 'Indices PF'!$F$9, 'Indices PF'!$G$9))))),   IF(M278="EQ", IF((O278&lt;='Indices PF'!$D$15),   IF(('Funções Transações'!N278&lt;'Indices PF'!$E$18), 'Indices PF'!$E$15,   IF(('Funções Transações'!N278&lt;'Indices PF'!$F$18), 'Indices PF'!$F$15, 'Indices PF'!$G$15)),    IF((O278&lt;='Indices PF'!$D$16),    IF(('Funções Transações'!N278&lt;'Indices PF'!$E$18), 'Indices PF'!$E$16,    IF(('Funções Transações'!N278&lt;'Indices PF'!$F$18), 'Indices PF'!$F$16, 'Indices PF'!$G$16)),     IF((O278&gt;='Indices PF'!$D$17),     IF(('Funções Transações'!N278&lt;'Indices PF'!$E$18), 'Indices PF'!$E$17,     IF(('Funções Transações'!N278&lt;'Indices PF'!$F$18), 'Indices PF'!$F$17, 'Indices PF'!$G$17))))),   IF(M278="EO", IF((O278&lt;='Indices PF'!$D$23),   IF(('Funções Transações'!N278&lt;'Indices PF'!$E$26), 'Indices PF'!$E$23,   IF(('Funções Transações'!N278&lt;'Indices PF'!$F$26), 'Indices PF'!$F$23, 'Indices PF'!$G$23)),    IF((O278&lt;='Indices PF'!$D$24),    IF(('Funções Transações'!N278&lt;'Indices PF'!$E$26), 'Indices PF'!$E$24,    IF(('Funções Transações'!N278&lt;'Indices PF'!$F$26), 'Indices PF'!$F$24, 'Indices PF'!$G$24)),     IF((O278&gt;='Indices PF'!$D$25),     IF(('Funções Transações'!N278&lt;'Indices PF'!$E$26), 'Indices PF'!$E$25,     IF(('Funções Transações'!N278&lt;'Indices PF'!$F$26), 'Indices PF'!$F$25, 'Indices PF'!$G$25)))))))))</f>
        <v/>
      </c>
      <c r="T278" s="228" t="str">
        <f aca="false">IF(OR(ISBLANK(N278),ISBLANK(O278)),"",  IF(M278="EI", IF((O278&lt;='Indices PF'!$D$7),   IF(('Funções Transações'!N278&lt;'Indices PF'!$E$10), N278*'Indices PF'!$J$7,   IF(('Funções Transações'!N278&lt;'Indices PF'!$F$10), N278*'Indices PF'!$K$7, N278*'Indices PF'!$L$7)),    IF((O278&lt;='Indices PF'!$D$8),    IF(('Funções Transações'!N278&lt;'Indices PF'!$E$10), N278*'Indices PF'!$J$8,    IF(('Funções Transações'!N278&lt;'Indices PF'!$F$10), N278*'Indices PF'!$K$8, N278*'Indices PF'!$L$8)),     IF((O278&gt;='Indices PF'!$D$9),     IF(('Funções Transações'!N278&lt;'Indices PF'!$E$10), N278*'Indices PF'!$J$9,     IF(('Funções Transações'!N278&lt;'Indices PF'!$F$10), N278*'Indices PF'!$K$9, N278*'Indices PF'!$L$9))))),   IF(M278="EQ", IF((O278&lt;='Indices PF'!$D$15),   IF(('Funções Transações'!N278&lt;'Indices PF'!$E$18), N278*'Indices PF'!$J$15,   IF(('Funções Transações'!N278&lt;'Indices PF'!$F$18), N278*'Indices PF'!$K$15, N278*'Indices PF'!$L$15)),    IF((O278&lt;='Indices PF'!$D$16),    IF(('Funções Transações'!N278&lt;'Indices PF'!$E$18), N278*'Indices PF'!$J$16,    IF(('Funções Transações'!N278&lt;'Indices PF'!$F$18), N278*'Indices PF'!$K$16, N278*'Indices PF'!$L$16)),     IF((O278&gt;='Indices PF'!$D$17),     IF(('Funções Transações'!N278&lt;'Indices PF'!$E$18), N278*'Indices PF'!$J$17,     IF(('Funções Transações'!N278&lt;'Indices PF'!$F$18), N278*'Indices PF'!$K$17, N278*'Indices PF'!$L$17))))),   IF(M278="EO", IF((O278&lt;='Indices PF'!$D$23),   IF(('Funções Transações'!N278&lt;'Indices PF'!$E$26), N278*'Indices PF'!$J$23,   IF(('Funções Transações'!N278&lt;'Indices PF'!$F$26), N278*'Indices PF'!$K$23, N278*'Indices PF'!$L$23)),    IF((O278&lt;='Indices PF'!$D$24),    IF(('Funções Transações'!N278&lt;'Indices PF'!$E$26), N278*'Indices PF'!$J$24,    IF(('Funções Transações'!N278&lt;'Indices PF'!$F$26), N278*'Indices PF'!$K$24, N278*'Indices PF'!$L$24)),     IF((O278&gt;='Indices PF'!$D$25),     IF(('Funções Transações'!N278&lt;'Indices PF'!$E$26), N278*'Indices PF'!$J$25,     IF(('Funções Transações'!N278&lt;'Indices PF'!$F$26), N278*'Indices PF'!$K$25, N278*'Indices PF'!$L$25)))))))))</f>
        <v/>
      </c>
      <c r="U278" s="229" t="str">
        <f aca="false">IF(OR(ISBLANK(P278),ISBLANK(Q278)),"",  IF((Q278&lt;='Indices PF'!$D$47),   IF(('Funções Transações'!P278&lt;'Indices PF'!$E$50), P278*'Indices PF'!$J$47,   IF(('Funções Transações'!P278&lt;'Indices PF'!$F$50), P278*'Indices PF'!$K$47, P278*'Indices PF'!$L$47)),    IF((Q278&lt;='Indices PF'!$D$48),    IF(('Funções Transações'!P278&lt;'Indices PF'!$E$50), P278*'Indices PF'!$J$48,    IF(('Funções Transações'!P278&lt;'Indices PF'!$F$50), P278*'Indices PF'!$K$48, P278*'Indices PF'!$L$48)),     IF((Q278&gt;='Indices PF'!$D$49),     IF(('Funções Transações'!P278&lt;'Indices PF'!$E$50), P278*'Indices PF'!$J$49,     IF(('Funções Transações'!P278&lt;'Indices PF'!$F$50), P278*'Indices PF'!$K$49, P278*'Indices PF'!$L$49))))))</f>
        <v/>
      </c>
      <c r="V278" s="270"/>
      <c r="W278" s="224"/>
      <c r="X278" s="224"/>
      <c r="Y278" s="174"/>
      <c r="Z278" s="174"/>
      <c r="AA278" s="174"/>
      <c r="AB278" s="175"/>
      <c r="AC278" s="154"/>
      <c r="AD278" s="154"/>
      <c r="AE278" s="178"/>
      <c r="AF278" s="126"/>
      <c r="AG278" s="92"/>
    </row>
    <row r="279" customFormat="false" ht="24.3" hidden="false" customHeight="true" outlineLevel="0" collapsed="false">
      <c r="A279" s="87"/>
      <c r="B279" s="111"/>
      <c r="C279" s="178"/>
      <c r="D279" s="173"/>
      <c r="E279" s="174"/>
      <c r="F279" s="174"/>
      <c r="G279" s="174"/>
      <c r="H279" s="174"/>
      <c r="I279" s="174"/>
      <c r="J279" s="174"/>
      <c r="K279" s="224"/>
      <c r="L279" s="221"/>
      <c r="M279" s="121"/>
      <c r="N279" s="121"/>
      <c r="O279" s="131"/>
      <c r="P279" s="131"/>
      <c r="Q279" s="131"/>
      <c r="R279" s="119" t="str">
        <f aca="false">IF(AND(ISTEXT(T279),ISTEXT(U279)),"",SUM(T279:U279)*'Indices PF'!$E$54)</f>
        <v/>
      </c>
      <c r="S279" s="227" t="str">
        <f aca="false">IF(OR(ISBLANK(N279),ISBLANK(O279)),"",  IF(M279="EI", IF((O279&lt;='Indices PF'!$D$7),   IF(('Funções Transações'!N279&lt;'Indices PF'!$E$10), 'Indices PF'!$E$7,   IF(('Funções Transações'!N279&lt;'Indices PF'!$F$10), 'Indices PF'!$F$7, 'Indices PF'!$G$7)),    IF((O279&lt;='Indices PF'!$D$8),    IF(('Funções Transações'!N279&lt;'Indices PF'!$E$10), 'Indices PF'!$E$8,    IF(('Funções Transações'!N279&lt;'Indices PF'!$F$10), 'Indices PF'!$F$8, 'Indices PF'!$G$8)),     IF((O279&gt;='Indices PF'!$D$9),     IF(('Funções Transações'!N279&lt;'Indices PF'!$E$10), 'Indices PF'!$E$9,     IF(('Funções Transações'!N279&lt;'Indices PF'!$F$10), 'Indices PF'!$F$9, 'Indices PF'!$G$9))))),   IF(M279="EQ", IF((O279&lt;='Indices PF'!$D$15),   IF(('Funções Transações'!N279&lt;'Indices PF'!$E$18), 'Indices PF'!$E$15,   IF(('Funções Transações'!N279&lt;'Indices PF'!$F$18), 'Indices PF'!$F$15, 'Indices PF'!$G$15)),    IF((O279&lt;='Indices PF'!$D$16),    IF(('Funções Transações'!N279&lt;'Indices PF'!$E$18), 'Indices PF'!$E$16,    IF(('Funções Transações'!N279&lt;'Indices PF'!$F$18), 'Indices PF'!$F$16, 'Indices PF'!$G$16)),     IF((O279&gt;='Indices PF'!$D$17),     IF(('Funções Transações'!N279&lt;'Indices PF'!$E$18), 'Indices PF'!$E$17,     IF(('Funções Transações'!N279&lt;'Indices PF'!$F$18), 'Indices PF'!$F$17, 'Indices PF'!$G$17))))),   IF(M279="EO", IF((O279&lt;='Indices PF'!$D$23),   IF(('Funções Transações'!N279&lt;'Indices PF'!$E$26), 'Indices PF'!$E$23,   IF(('Funções Transações'!N279&lt;'Indices PF'!$F$26), 'Indices PF'!$F$23, 'Indices PF'!$G$23)),    IF((O279&lt;='Indices PF'!$D$24),    IF(('Funções Transações'!N279&lt;'Indices PF'!$E$26), 'Indices PF'!$E$24,    IF(('Funções Transações'!N279&lt;'Indices PF'!$F$26), 'Indices PF'!$F$24, 'Indices PF'!$G$24)),     IF((O279&gt;='Indices PF'!$D$25),     IF(('Funções Transações'!N279&lt;'Indices PF'!$E$26), 'Indices PF'!$E$25,     IF(('Funções Transações'!N279&lt;'Indices PF'!$F$26), 'Indices PF'!$F$25, 'Indices PF'!$G$25)))))))))</f>
        <v/>
      </c>
      <c r="T279" s="228" t="str">
        <f aca="false">IF(OR(ISBLANK(N279),ISBLANK(O279)),"",  IF(M279="EI", IF((O279&lt;='Indices PF'!$D$7),   IF(('Funções Transações'!N279&lt;'Indices PF'!$E$10), N279*'Indices PF'!$J$7,   IF(('Funções Transações'!N279&lt;'Indices PF'!$F$10), N279*'Indices PF'!$K$7, N279*'Indices PF'!$L$7)),    IF((O279&lt;='Indices PF'!$D$8),    IF(('Funções Transações'!N279&lt;'Indices PF'!$E$10), N279*'Indices PF'!$J$8,    IF(('Funções Transações'!N279&lt;'Indices PF'!$F$10), N279*'Indices PF'!$K$8, N279*'Indices PF'!$L$8)),     IF((O279&gt;='Indices PF'!$D$9),     IF(('Funções Transações'!N279&lt;'Indices PF'!$E$10), N279*'Indices PF'!$J$9,     IF(('Funções Transações'!N279&lt;'Indices PF'!$F$10), N279*'Indices PF'!$K$9, N279*'Indices PF'!$L$9))))),   IF(M279="EQ", IF((O279&lt;='Indices PF'!$D$15),   IF(('Funções Transações'!N279&lt;'Indices PF'!$E$18), N279*'Indices PF'!$J$15,   IF(('Funções Transações'!N279&lt;'Indices PF'!$F$18), N279*'Indices PF'!$K$15, N279*'Indices PF'!$L$15)),    IF((O279&lt;='Indices PF'!$D$16),    IF(('Funções Transações'!N279&lt;'Indices PF'!$E$18), N279*'Indices PF'!$J$16,    IF(('Funções Transações'!N279&lt;'Indices PF'!$F$18), N279*'Indices PF'!$K$16, N279*'Indices PF'!$L$16)),     IF((O279&gt;='Indices PF'!$D$17),     IF(('Funções Transações'!N279&lt;'Indices PF'!$E$18), N279*'Indices PF'!$J$17,     IF(('Funções Transações'!N279&lt;'Indices PF'!$F$18), N279*'Indices PF'!$K$17, N279*'Indices PF'!$L$17))))),   IF(M279="EO", IF((O279&lt;='Indices PF'!$D$23),   IF(('Funções Transações'!N279&lt;'Indices PF'!$E$26), N279*'Indices PF'!$J$23,   IF(('Funções Transações'!N279&lt;'Indices PF'!$F$26), N279*'Indices PF'!$K$23, N279*'Indices PF'!$L$23)),    IF((O279&lt;='Indices PF'!$D$24),    IF(('Funções Transações'!N279&lt;'Indices PF'!$E$26), N279*'Indices PF'!$J$24,    IF(('Funções Transações'!N279&lt;'Indices PF'!$F$26), N279*'Indices PF'!$K$24, N279*'Indices PF'!$L$24)),     IF((O279&gt;='Indices PF'!$D$25),     IF(('Funções Transações'!N279&lt;'Indices PF'!$E$26), N279*'Indices PF'!$J$25,     IF(('Funções Transações'!N279&lt;'Indices PF'!$F$26), N279*'Indices PF'!$K$25, N279*'Indices PF'!$L$25)))))))))</f>
        <v/>
      </c>
      <c r="U279" s="229" t="str">
        <f aca="false">IF(OR(ISBLANK(P279),ISBLANK(Q279)),"",  IF((Q279&lt;='Indices PF'!$D$47),   IF(('Funções Transações'!P279&lt;'Indices PF'!$E$50), P279*'Indices PF'!$J$47,   IF(('Funções Transações'!P279&lt;'Indices PF'!$F$50), P279*'Indices PF'!$K$47, P279*'Indices PF'!$L$47)),    IF((Q279&lt;='Indices PF'!$D$48),    IF(('Funções Transações'!P279&lt;'Indices PF'!$E$50), P279*'Indices PF'!$J$48,    IF(('Funções Transações'!P279&lt;'Indices PF'!$F$50), P279*'Indices PF'!$K$48, P279*'Indices PF'!$L$48)),     IF((Q279&gt;='Indices PF'!$D$49),     IF(('Funções Transações'!P279&lt;'Indices PF'!$E$50), P279*'Indices PF'!$J$49,     IF(('Funções Transações'!P279&lt;'Indices PF'!$F$50), P279*'Indices PF'!$K$49, P279*'Indices PF'!$L$49))))))</f>
        <v/>
      </c>
      <c r="V279" s="270"/>
      <c r="W279" s="224"/>
      <c r="X279" s="224"/>
      <c r="Y279" s="174"/>
      <c r="Z279" s="174"/>
      <c r="AA279" s="174"/>
      <c r="AB279" s="175"/>
      <c r="AC279" s="154"/>
      <c r="AD279" s="154"/>
      <c r="AE279" s="178"/>
      <c r="AF279" s="126"/>
      <c r="AG279" s="92"/>
    </row>
    <row r="280" customFormat="false" ht="24.3" hidden="false" customHeight="true" outlineLevel="0" collapsed="false">
      <c r="A280" s="87"/>
      <c r="B280" s="111"/>
      <c r="C280" s="178"/>
      <c r="D280" s="173"/>
      <c r="E280" s="174"/>
      <c r="F280" s="174"/>
      <c r="G280" s="174"/>
      <c r="H280" s="174"/>
      <c r="I280" s="174"/>
      <c r="J280" s="174"/>
      <c r="K280" s="224"/>
      <c r="L280" s="221"/>
      <c r="M280" s="121"/>
      <c r="N280" s="121"/>
      <c r="O280" s="131"/>
      <c r="P280" s="131"/>
      <c r="Q280" s="131"/>
      <c r="R280" s="119" t="str">
        <f aca="false">IF(AND(ISTEXT(T280),ISTEXT(U280)),"",SUM(T280:U280)*'Indices PF'!$E$54)</f>
        <v/>
      </c>
      <c r="S280" s="227" t="str">
        <f aca="false">IF(OR(ISBLANK(N280),ISBLANK(O280)),"",  IF(M280="EI", IF((O280&lt;='Indices PF'!$D$7),   IF(('Funções Transações'!N280&lt;'Indices PF'!$E$10), 'Indices PF'!$E$7,   IF(('Funções Transações'!N280&lt;'Indices PF'!$F$10), 'Indices PF'!$F$7, 'Indices PF'!$G$7)),    IF((O280&lt;='Indices PF'!$D$8),    IF(('Funções Transações'!N280&lt;'Indices PF'!$E$10), 'Indices PF'!$E$8,    IF(('Funções Transações'!N280&lt;'Indices PF'!$F$10), 'Indices PF'!$F$8, 'Indices PF'!$G$8)),     IF((O280&gt;='Indices PF'!$D$9),     IF(('Funções Transações'!N280&lt;'Indices PF'!$E$10), 'Indices PF'!$E$9,     IF(('Funções Transações'!N280&lt;'Indices PF'!$F$10), 'Indices PF'!$F$9, 'Indices PF'!$G$9))))),   IF(M280="EQ", IF((O280&lt;='Indices PF'!$D$15),   IF(('Funções Transações'!N280&lt;'Indices PF'!$E$18), 'Indices PF'!$E$15,   IF(('Funções Transações'!N280&lt;'Indices PF'!$F$18), 'Indices PF'!$F$15, 'Indices PF'!$G$15)),    IF((O280&lt;='Indices PF'!$D$16),    IF(('Funções Transações'!N280&lt;'Indices PF'!$E$18), 'Indices PF'!$E$16,    IF(('Funções Transações'!N280&lt;'Indices PF'!$F$18), 'Indices PF'!$F$16, 'Indices PF'!$G$16)),     IF((O280&gt;='Indices PF'!$D$17),     IF(('Funções Transações'!N280&lt;'Indices PF'!$E$18), 'Indices PF'!$E$17,     IF(('Funções Transações'!N280&lt;'Indices PF'!$F$18), 'Indices PF'!$F$17, 'Indices PF'!$G$17))))),   IF(M280="EO", IF((O280&lt;='Indices PF'!$D$23),   IF(('Funções Transações'!N280&lt;'Indices PF'!$E$26), 'Indices PF'!$E$23,   IF(('Funções Transações'!N280&lt;'Indices PF'!$F$26), 'Indices PF'!$F$23, 'Indices PF'!$G$23)),    IF((O280&lt;='Indices PF'!$D$24),    IF(('Funções Transações'!N280&lt;'Indices PF'!$E$26), 'Indices PF'!$E$24,    IF(('Funções Transações'!N280&lt;'Indices PF'!$F$26), 'Indices PF'!$F$24, 'Indices PF'!$G$24)),     IF((O280&gt;='Indices PF'!$D$25),     IF(('Funções Transações'!N280&lt;'Indices PF'!$E$26), 'Indices PF'!$E$25,     IF(('Funções Transações'!N280&lt;'Indices PF'!$F$26), 'Indices PF'!$F$25, 'Indices PF'!$G$25)))))))))</f>
        <v/>
      </c>
      <c r="T280" s="228" t="str">
        <f aca="false">IF(OR(ISBLANK(N280),ISBLANK(O280)),"",  IF(M280="EI", IF((O280&lt;='Indices PF'!$D$7),   IF(('Funções Transações'!N280&lt;'Indices PF'!$E$10), N280*'Indices PF'!$J$7,   IF(('Funções Transações'!N280&lt;'Indices PF'!$F$10), N280*'Indices PF'!$K$7, N280*'Indices PF'!$L$7)),    IF((O280&lt;='Indices PF'!$D$8),    IF(('Funções Transações'!N280&lt;'Indices PF'!$E$10), N280*'Indices PF'!$J$8,    IF(('Funções Transações'!N280&lt;'Indices PF'!$F$10), N280*'Indices PF'!$K$8, N280*'Indices PF'!$L$8)),     IF((O280&gt;='Indices PF'!$D$9),     IF(('Funções Transações'!N280&lt;'Indices PF'!$E$10), N280*'Indices PF'!$J$9,     IF(('Funções Transações'!N280&lt;'Indices PF'!$F$10), N280*'Indices PF'!$K$9, N280*'Indices PF'!$L$9))))),   IF(M280="EQ", IF((O280&lt;='Indices PF'!$D$15),   IF(('Funções Transações'!N280&lt;'Indices PF'!$E$18), N280*'Indices PF'!$J$15,   IF(('Funções Transações'!N280&lt;'Indices PF'!$F$18), N280*'Indices PF'!$K$15, N280*'Indices PF'!$L$15)),    IF((O280&lt;='Indices PF'!$D$16),    IF(('Funções Transações'!N280&lt;'Indices PF'!$E$18), N280*'Indices PF'!$J$16,    IF(('Funções Transações'!N280&lt;'Indices PF'!$F$18), N280*'Indices PF'!$K$16, N280*'Indices PF'!$L$16)),     IF((O280&gt;='Indices PF'!$D$17),     IF(('Funções Transações'!N280&lt;'Indices PF'!$E$18), N280*'Indices PF'!$J$17,     IF(('Funções Transações'!N280&lt;'Indices PF'!$F$18), N280*'Indices PF'!$K$17, N280*'Indices PF'!$L$17))))),   IF(M280="EO", IF((O280&lt;='Indices PF'!$D$23),   IF(('Funções Transações'!N280&lt;'Indices PF'!$E$26), N280*'Indices PF'!$J$23,   IF(('Funções Transações'!N280&lt;'Indices PF'!$F$26), N280*'Indices PF'!$K$23, N280*'Indices PF'!$L$23)),    IF((O280&lt;='Indices PF'!$D$24),    IF(('Funções Transações'!N280&lt;'Indices PF'!$E$26), N280*'Indices PF'!$J$24,    IF(('Funções Transações'!N280&lt;'Indices PF'!$F$26), N280*'Indices PF'!$K$24, N280*'Indices PF'!$L$24)),     IF((O280&gt;='Indices PF'!$D$25),     IF(('Funções Transações'!N280&lt;'Indices PF'!$E$26), N280*'Indices PF'!$J$25,     IF(('Funções Transações'!N280&lt;'Indices PF'!$F$26), N280*'Indices PF'!$K$25, N280*'Indices PF'!$L$25)))))))))</f>
        <v/>
      </c>
      <c r="U280" s="229" t="str">
        <f aca="false">IF(OR(ISBLANK(P280),ISBLANK(Q280)),"",  IF((Q280&lt;='Indices PF'!$D$47),   IF(('Funções Transações'!P280&lt;'Indices PF'!$E$50), P280*'Indices PF'!$J$47,   IF(('Funções Transações'!P280&lt;'Indices PF'!$F$50), P280*'Indices PF'!$K$47, P280*'Indices PF'!$L$47)),    IF((Q280&lt;='Indices PF'!$D$48),    IF(('Funções Transações'!P280&lt;'Indices PF'!$E$50), P280*'Indices PF'!$J$48,    IF(('Funções Transações'!P280&lt;'Indices PF'!$F$50), P280*'Indices PF'!$K$48, P280*'Indices PF'!$L$48)),     IF((Q280&gt;='Indices PF'!$D$49),     IF(('Funções Transações'!P280&lt;'Indices PF'!$E$50), P280*'Indices PF'!$J$49,     IF(('Funções Transações'!P280&lt;'Indices PF'!$F$50), P280*'Indices PF'!$K$49, P280*'Indices PF'!$L$49))))))</f>
        <v/>
      </c>
      <c r="V280" s="270"/>
      <c r="W280" s="224"/>
      <c r="X280" s="224"/>
      <c r="Y280" s="174"/>
      <c r="Z280" s="174"/>
      <c r="AA280" s="174"/>
      <c r="AB280" s="175"/>
      <c r="AC280" s="154"/>
      <c r="AD280" s="154"/>
      <c r="AE280" s="178"/>
      <c r="AF280" s="126"/>
      <c r="AG280" s="92"/>
    </row>
    <row r="281" customFormat="false" ht="24.3" hidden="false" customHeight="true" outlineLevel="0" collapsed="false">
      <c r="A281" s="87"/>
      <c r="B281" s="111"/>
      <c r="C281" s="178"/>
      <c r="D281" s="173"/>
      <c r="E281" s="174"/>
      <c r="F281" s="174"/>
      <c r="G281" s="174"/>
      <c r="H281" s="174"/>
      <c r="I281" s="174"/>
      <c r="J281" s="174"/>
      <c r="K281" s="224"/>
      <c r="L281" s="221"/>
      <c r="M281" s="121"/>
      <c r="N281" s="121"/>
      <c r="O281" s="131"/>
      <c r="P281" s="131"/>
      <c r="Q281" s="131"/>
      <c r="R281" s="119" t="str">
        <f aca="false">IF(AND(ISTEXT(T281),ISTEXT(U281)),"",SUM(T281:U281)*'Indices PF'!$E$54)</f>
        <v/>
      </c>
      <c r="S281" s="227" t="str">
        <f aca="false">IF(OR(ISBLANK(N281),ISBLANK(O281)),"",  IF(M281="EI", IF((O281&lt;='Indices PF'!$D$7),   IF(('Funções Transações'!N281&lt;'Indices PF'!$E$10), 'Indices PF'!$E$7,   IF(('Funções Transações'!N281&lt;'Indices PF'!$F$10), 'Indices PF'!$F$7, 'Indices PF'!$G$7)),    IF((O281&lt;='Indices PF'!$D$8),    IF(('Funções Transações'!N281&lt;'Indices PF'!$E$10), 'Indices PF'!$E$8,    IF(('Funções Transações'!N281&lt;'Indices PF'!$F$10), 'Indices PF'!$F$8, 'Indices PF'!$G$8)),     IF((O281&gt;='Indices PF'!$D$9),     IF(('Funções Transações'!N281&lt;'Indices PF'!$E$10), 'Indices PF'!$E$9,     IF(('Funções Transações'!N281&lt;'Indices PF'!$F$10), 'Indices PF'!$F$9, 'Indices PF'!$G$9))))),   IF(M281="EQ", IF((O281&lt;='Indices PF'!$D$15),   IF(('Funções Transações'!N281&lt;'Indices PF'!$E$18), 'Indices PF'!$E$15,   IF(('Funções Transações'!N281&lt;'Indices PF'!$F$18), 'Indices PF'!$F$15, 'Indices PF'!$G$15)),    IF((O281&lt;='Indices PF'!$D$16),    IF(('Funções Transações'!N281&lt;'Indices PF'!$E$18), 'Indices PF'!$E$16,    IF(('Funções Transações'!N281&lt;'Indices PF'!$F$18), 'Indices PF'!$F$16, 'Indices PF'!$G$16)),     IF((O281&gt;='Indices PF'!$D$17),     IF(('Funções Transações'!N281&lt;'Indices PF'!$E$18), 'Indices PF'!$E$17,     IF(('Funções Transações'!N281&lt;'Indices PF'!$F$18), 'Indices PF'!$F$17, 'Indices PF'!$G$17))))),   IF(M281="EO", IF((O281&lt;='Indices PF'!$D$23),   IF(('Funções Transações'!N281&lt;'Indices PF'!$E$26), 'Indices PF'!$E$23,   IF(('Funções Transações'!N281&lt;'Indices PF'!$F$26), 'Indices PF'!$F$23, 'Indices PF'!$G$23)),    IF((O281&lt;='Indices PF'!$D$24),    IF(('Funções Transações'!N281&lt;'Indices PF'!$E$26), 'Indices PF'!$E$24,    IF(('Funções Transações'!N281&lt;'Indices PF'!$F$26), 'Indices PF'!$F$24, 'Indices PF'!$G$24)),     IF((O281&gt;='Indices PF'!$D$25),     IF(('Funções Transações'!N281&lt;'Indices PF'!$E$26), 'Indices PF'!$E$25,     IF(('Funções Transações'!N281&lt;'Indices PF'!$F$26), 'Indices PF'!$F$25, 'Indices PF'!$G$25)))))))))</f>
        <v/>
      </c>
      <c r="T281" s="228" t="str">
        <f aca="false">IF(OR(ISBLANK(N281),ISBLANK(O281)),"",  IF(M281="EI", IF((O281&lt;='Indices PF'!$D$7),   IF(('Funções Transações'!N281&lt;'Indices PF'!$E$10), N281*'Indices PF'!$J$7,   IF(('Funções Transações'!N281&lt;'Indices PF'!$F$10), N281*'Indices PF'!$K$7, N281*'Indices PF'!$L$7)),    IF((O281&lt;='Indices PF'!$D$8),    IF(('Funções Transações'!N281&lt;'Indices PF'!$E$10), N281*'Indices PF'!$J$8,    IF(('Funções Transações'!N281&lt;'Indices PF'!$F$10), N281*'Indices PF'!$K$8, N281*'Indices PF'!$L$8)),     IF((O281&gt;='Indices PF'!$D$9),     IF(('Funções Transações'!N281&lt;'Indices PF'!$E$10), N281*'Indices PF'!$J$9,     IF(('Funções Transações'!N281&lt;'Indices PF'!$F$10), N281*'Indices PF'!$K$9, N281*'Indices PF'!$L$9))))),   IF(M281="EQ", IF((O281&lt;='Indices PF'!$D$15),   IF(('Funções Transações'!N281&lt;'Indices PF'!$E$18), N281*'Indices PF'!$J$15,   IF(('Funções Transações'!N281&lt;'Indices PF'!$F$18), N281*'Indices PF'!$K$15, N281*'Indices PF'!$L$15)),    IF((O281&lt;='Indices PF'!$D$16),    IF(('Funções Transações'!N281&lt;'Indices PF'!$E$18), N281*'Indices PF'!$J$16,    IF(('Funções Transações'!N281&lt;'Indices PF'!$F$18), N281*'Indices PF'!$K$16, N281*'Indices PF'!$L$16)),     IF((O281&gt;='Indices PF'!$D$17),     IF(('Funções Transações'!N281&lt;'Indices PF'!$E$18), N281*'Indices PF'!$J$17,     IF(('Funções Transações'!N281&lt;'Indices PF'!$F$18), N281*'Indices PF'!$K$17, N281*'Indices PF'!$L$17))))),   IF(M281="EO", IF((O281&lt;='Indices PF'!$D$23),   IF(('Funções Transações'!N281&lt;'Indices PF'!$E$26), N281*'Indices PF'!$J$23,   IF(('Funções Transações'!N281&lt;'Indices PF'!$F$26), N281*'Indices PF'!$K$23, N281*'Indices PF'!$L$23)),    IF((O281&lt;='Indices PF'!$D$24),    IF(('Funções Transações'!N281&lt;'Indices PF'!$E$26), N281*'Indices PF'!$J$24,    IF(('Funções Transações'!N281&lt;'Indices PF'!$F$26), N281*'Indices PF'!$K$24, N281*'Indices PF'!$L$24)),     IF((O281&gt;='Indices PF'!$D$25),     IF(('Funções Transações'!N281&lt;'Indices PF'!$E$26), N281*'Indices PF'!$J$25,     IF(('Funções Transações'!N281&lt;'Indices PF'!$F$26), N281*'Indices PF'!$K$25, N281*'Indices PF'!$L$25)))))))))</f>
        <v/>
      </c>
      <c r="U281" s="229" t="str">
        <f aca="false">IF(OR(ISBLANK(P281),ISBLANK(Q281)),"",  IF((Q281&lt;='Indices PF'!$D$47),   IF(('Funções Transações'!P281&lt;'Indices PF'!$E$50), P281*'Indices PF'!$J$47,   IF(('Funções Transações'!P281&lt;'Indices PF'!$F$50), P281*'Indices PF'!$K$47, P281*'Indices PF'!$L$47)),    IF((Q281&lt;='Indices PF'!$D$48),    IF(('Funções Transações'!P281&lt;'Indices PF'!$E$50), P281*'Indices PF'!$J$48,    IF(('Funções Transações'!P281&lt;'Indices PF'!$F$50), P281*'Indices PF'!$K$48, P281*'Indices PF'!$L$48)),     IF((Q281&gt;='Indices PF'!$D$49),     IF(('Funções Transações'!P281&lt;'Indices PF'!$E$50), P281*'Indices PF'!$J$49,     IF(('Funções Transações'!P281&lt;'Indices PF'!$F$50), P281*'Indices PF'!$K$49, P281*'Indices PF'!$L$49))))))</f>
        <v/>
      </c>
      <c r="V281" s="270"/>
      <c r="W281" s="224"/>
      <c r="X281" s="224"/>
      <c r="Y281" s="174"/>
      <c r="Z281" s="174"/>
      <c r="AA281" s="174"/>
      <c r="AB281" s="175"/>
      <c r="AC281" s="154"/>
      <c r="AD281" s="154"/>
      <c r="AE281" s="178"/>
      <c r="AF281" s="126"/>
      <c r="AG281" s="92"/>
    </row>
    <row r="282" customFormat="false" ht="24.3" hidden="false" customHeight="true" outlineLevel="0" collapsed="false">
      <c r="A282" s="87"/>
      <c r="B282" s="111"/>
      <c r="C282" s="178"/>
      <c r="D282" s="173"/>
      <c r="E282" s="174"/>
      <c r="F282" s="174"/>
      <c r="G282" s="174"/>
      <c r="H282" s="174"/>
      <c r="I282" s="174"/>
      <c r="J282" s="174"/>
      <c r="K282" s="224"/>
      <c r="L282" s="221"/>
      <c r="M282" s="121"/>
      <c r="N282" s="121"/>
      <c r="O282" s="131"/>
      <c r="P282" s="131"/>
      <c r="Q282" s="131"/>
      <c r="R282" s="119" t="str">
        <f aca="false">IF(AND(ISTEXT(T282),ISTEXT(U282)),"",SUM(T282:U282)*'Indices PF'!$E$54)</f>
        <v/>
      </c>
      <c r="S282" s="227" t="str">
        <f aca="false">IF(OR(ISBLANK(N282),ISBLANK(O282)),"",  IF(M282="EI", IF((O282&lt;='Indices PF'!$D$7),   IF(('Funções Transações'!N282&lt;'Indices PF'!$E$10), 'Indices PF'!$E$7,   IF(('Funções Transações'!N282&lt;'Indices PF'!$F$10), 'Indices PF'!$F$7, 'Indices PF'!$G$7)),    IF((O282&lt;='Indices PF'!$D$8),    IF(('Funções Transações'!N282&lt;'Indices PF'!$E$10), 'Indices PF'!$E$8,    IF(('Funções Transações'!N282&lt;'Indices PF'!$F$10), 'Indices PF'!$F$8, 'Indices PF'!$G$8)),     IF((O282&gt;='Indices PF'!$D$9),     IF(('Funções Transações'!N282&lt;'Indices PF'!$E$10), 'Indices PF'!$E$9,     IF(('Funções Transações'!N282&lt;'Indices PF'!$F$10), 'Indices PF'!$F$9, 'Indices PF'!$G$9))))),   IF(M282="EQ", IF((O282&lt;='Indices PF'!$D$15),   IF(('Funções Transações'!N282&lt;'Indices PF'!$E$18), 'Indices PF'!$E$15,   IF(('Funções Transações'!N282&lt;'Indices PF'!$F$18), 'Indices PF'!$F$15, 'Indices PF'!$G$15)),    IF((O282&lt;='Indices PF'!$D$16),    IF(('Funções Transações'!N282&lt;'Indices PF'!$E$18), 'Indices PF'!$E$16,    IF(('Funções Transações'!N282&lt;'Indices PF'!$F$18), 'Indices PF'!$F$16, 'Indices PF'!$G$16)),     IF((O282&gt;='Indices PF'!$D$17),     IF(('Funções Transações'!N282&lt;'Indices PF'!$E$18), 'Indices PF'!$E$17,     IF(('Funções Transações'!N282&lt;'Indices PF'!$F$18), 'Indices PF'!$F$17, 'Indices PF'!$G$17))))),   IF(M282="EO", IF((O282&lt;='Indices PF'!$D$23),   IF(('Funções Transações'!N282&lt;'Indices PF'!$E$26), 'Indices PF'!$E$23,   IF(('Funções Transações'!N282&lt;'Indices PF'!$F$26), 'Indices PF'!$F$23, 'Indices PF'!$G$23)),    IF((O282&lt;='Indices PF'!$D$24),    IF(('Funções Transações'!N282&lt;'Indices PF'!$E$26), 'Indices PF'!$E$24,    IF(('Funções Transações'!N282&lt;'Indices PF'!$F$26), 'Indices PF'!$F$24, 'Indices PF'!$G$24)),     IF((O282&gt;='Indices PF'!$D$25),     IF(('Funções Transações'!N282&lt;'Indices PF'!$E$26), 'Indices PF'!$E$25,     IF(('Funções Transações'!N282&lt;'Indices PF'!$F$26), 'Indices PF'!$F$25, 'Indices PF'!$G$25)))))))))</f>
        <v/>
      </c>
      <c r="T282" s="228" t="str">
        <f aca="false">IF(OR(ISBLANK(N282),ISBLANK(O282)),"",  IF(M282="EI", IF((O282&lt;='Indices PF'!$D$7),   IF(('Funções Transações'!N282&lt;'Indices PF'!$E$10), N282*'Indices PF'!$J$7,   IF(('Funções Transações'!N282&lt;'Indices PF'!$F$10), N282*'Indices PF'!$K$7, N282*'Indices PF'!$L$7)),    IF((O282&lt;='Indices PF'!$D$8),    IF(('Funções Transações'!N282&lt;'Indices PF'!$E$10), N282*'Indices PF'!$J$8,    IF(('Funções Transações'!N282&lt;'Indices PF'!$F$10), N282*'Indices PF'!$K$8, N282*'Indices PF'!$L$8)),     IF((O282&gt;='Indices PF'!$D$9),     IF(('Funções Transações'!N282&lt;'Indices PF'!$E$10), N282*'Indices PF'!$J$9,     IF(('Funções Transações'!N282&lt;'Indices PF'!$F$10), N282*'Indices PF'!$K$9, N282*'Indices PF'!$L$9))))),   IF(M282="EQ", IF((O282&lt;='Indices PF'!$D$15),   IF(('Funções Transações'!N282&lt;'Indices PF'!$E$18), N282*'Indices PF'!$J$15,   IF(('Funções Transações'!N282&lt;'Indices PF'!$F$18), N282*'Indices PF'!$K$15, N282*'Indices PF'!$L$15)),    IF((O282&lt;='Indices PF'!$D$16),    IF(('Funções Transações'!N282&lt;'Indices PF'!$E$18), N282*'Indices PF'!$J$16,    IF(('Funções Transações'!N282&lt;'Indices PF'!$F$18), N282*'Indices PF'!$K$16, N282*'Indices PF'!$L$16)),     IF((O282&gt;='Indices PF'!$D$17),     IF(('Funções Transações'!N282&lt;'Indices PF'!$E$18), N282*'Indices PF'!$J$17,     IF(('Funções Transações'!N282&lt;'Indices PF'!$F$18), N282*'Indices PF'!$K$17, N282*'Indices PF'!$L$17))))),   IF(M282="EO", IF((O282&lt;='Indices PF'!$D$23),   IF(('Funções Transações'!N282&lt;'Indices PF'!$E$26), N282*'Indices PF'!$J$23,   IF(('Funções Transações'!N282&lt;'Indices PF'!$F$26), N282*'Indices PF'!$K$23, N282*'Indices PF'!$L$23)),    IF((O282&lt;='Indices PF'!$D$24),    IF(('Funções Transações'!N282&lt;'Indices PF'!$E$26), N282*'Indices PF'!$J$24,    IF(('Funções Transações'!N282&lt;'Indices PF'!$F$26), N282*'Indices PF'!$K$24, N282*'Indices PF'!$L$24)),     IF((O282&gt;='Indices PF'!$D$25),     IF(('Funções Transações'!N282&lt;'Indices PF'!$E$26), N282*'Indices PF'!$J$25,     IF(('Funções Transações'!N282&lt;'Indices PF'!$F$26), N282*'Indices PF'!$K$25, N282*'Indices PF'!$L$25)))))))))</f>
        <v/>
      </c>
      <c r="U282" s="229" t="str">
        <f aca="false">IF(OR(ISBLANK(P282),ISBLANK(Q282)),"",  IF((Q282&lt;='Indices PF'!$D$47),   IF(('Funções Transações'!P282&lt;'Indices PF'!$E$50), P282*'Indices PF'!$J$47,   IF(('Funções Transações'!P282&lt;'Indices PF'!$F$50), P282*'Indices PF'!$K$47, P282*'Indices PF'!$L$47)),    IF((Q282&lt;='Indices PF'!$D$48),    IF(('Funções Transações'!P282&lt;'Indices PF'!$E$50), P282*'Indices PF'!$J$48,    IF(('Funções Transações'!P282&lt;'Indices PF'!$F$50), P282*'Indices PF'!$K$48, P282*'Indices PF'!$L$48)),     IF((Q282&gt;='Indices PF'!$D$49),     IF(('Funções Transações'!P282&lt;'Indices PF'!$E$50), P282*'Indices PF'!$J$49,     IF(('Funções Transações'!P282&lt;'Indices PF'!$F$50), P282*'Indices PF'!$K$49, P282*'Indices PF'!$L$49))))))</f>
        <v/>
      </c>
      <c r="V282" s="270"/>
      <c r="W282" s="224"/>
      <c r="X282" s="224"/>
      <c r="Y282" s="174"/>
      <c r="Z282" s="174"/>
      <c r="AA282" s="174"/>
      <c r="AB282" s="175"/>
      <c r="AC282" s="154"/>
      <c r="AD282" s="154"/>
      <c r="AE282" s="178"/>
      <c r="AF282" s="126"/>
      <c r="AG282" s="92"/>
    </row>
    <row r="283" customFormat="false" ht="24.3" hidden="false" customHeight="true" outlineLevel="0" collapsed="false">
      <c r="A283" s="87"/>
      <c r="B283" s="111"/>
      <c r="C283" s="178"/>
      <c r="D283" s="173"/>
      <c r="E283" s="174"/>
      <c r="F283" s="174"/>
      <c r="G283" s="174"/>
      <c r="H283" s="174"/>
      <c r="I283" s="174"/>
      <c r="J283" s="174"/>
      <c r="K283" s="224"/>
      <c r="L283" s="221"/>
      <c r="M283" s="121"/>
      <c r="N283" s="121"/>
      <c r="O283" s="131"/>
      <c r="P283" s="131"/>
      <c r="Q283" s="131"/>
      <c r="R283" s="119" t="str">
        <f aca="false">IF(AND(ISTEXT(T283),ISTEXT(U283)),"",SUM(T283:U283)*'Indices PF'!$E$54)</f>
        <v/>
      </c>
      <c r="S283" s="227" t="str">
        <f aca="false">IF(OR(ISBLANK(N283),ISBLANK(O283)),"",  IF(M283="EI", IF((O283&lt;='Indices PF'!$D$7),   IF(('Funções Transações'!N283&lt;'Indices PF'!$E$10), 'Indices PF'!$E$7,   IF(('Funções Transações'!N283&lt;'Indices PF'!$F$10), 'Indices PF'!$F$7, 'Indices PF'!$G$7)),    IF((O283&lt;='Indices PF'!$D$8),    IF(('Funções Transações'!N283&lt;'Indices PF'!$E$10), 'Indices PF'!$E$8,    IF(('Funções Transações'!N283&lt;'Indices PF'!$F$10), 'Indices PF'!$F$8, 'Indices PF'!$G$8)),     IF((O283&gt;='Indices PF'!$D$9),     IF(('Funções Transações'!N283&lt;'Indices PF'!$E$10), 'Indices PF'!$E$9,     IF(('Funções Transações'!N283&lt;'Indices PF'!$F$10), 'Indices PF'!$F$9, 'Indices PF'!$G$9))))),   IF(M283="EQ", IF((O283&lt;='Indices PF'!$D$15),   IF(('Funções Transações'!N283&lt;'Indices PF'!$E$18), 'Indices PF'!$E$15,   IF(('Funções Transações'!N283&lt;'Indices PF'!$F$18), 'Indices PF'!$F$15, 'Indices PF'!$G$15)),    IF((O283&lt;='Indices PF'!$D$16),    IF(('Funções Transações'!N283&lt;'Indices PF'!$E$18), 'Indices PF'!$E$16,    IF(('Funções Transações'!N283&lt;'Indices PF'!$F$18), 'Indices PF'!$F$16, 'Indices PF'!$G$16)),     IF((O283&gt;='Indices PF'!$D$17),     IF(('Funções Transações'!N283&lt;'Indices PF'!$E$18), 'Indices PF'!$E$17,     IF(('Funções Transações'!N283&lt;'Indices PF'!$F$18), 'Indices PF'!$F$17, 'Indices PF'!$G$17))))),   IF(M283="EO", IF((O283&lt;='Indices PF'!$D$23),   IF(('Funções Transações'!N283&lt;'Indices PF'!$E$26), 'Indices PF'!$E$23,   IF(('Funções Transações'!N283&lt;'Indices PF'!$F$26), 'Indices PF'!$F$23, 'Indices PF'!$G$23)),    IF((O283&lt;='Indices PF'!$D$24),    IF(('Funções Transações'!N283&lt;'Indices PF'!$E$26), 'Indices PF'!$E$24,    IF(('Funções Transações'!N283&lt;'Indices PF'!$F$26), 'Indices PF'!$F$24, 'Indices PF'!$G$24)),     IF((O283&gt;='Indices PF'!$D$25),     IF(('Funções Transações'!N283&lt;'Indices PF'!$E$26), 'Indices PF'!$E$25,     IF(('Funções Transações'!N283&lt;'Indices PF'!$F$26), 'Indices PF'!$F$25, 'Indices PF'!$G$25)))))))))</f>
        <v/>
      </c>
      <c r="T283" s="228" t="str">
        <f aca="false">IF(OR(ISBLANK(N283),ISBLANK(O283)),"",  IF(M283="EI", IF((O283&lt;='Indices PF'!$D$7),   IF(('Funções Transações'!N283&lt;'Indices PF'!$E$10), N283*'Indices PF'!$J$7,   IF(('Funções Transações'!N283&lt;'Indices PF'!$F$10), N283*'Indices PF'!$K$7, N283*'Indices PF'!$L$7)),    IF((O283&lt;='Indices PF'!$D$8),    IF(('Funções Transações'!N283&lt;'Indices PF'!$E$10), N283*'Indices PF'!$J$8,    IF(('Funções Transações'!N283&lt;'Indices PF'!$F$10), N283*'Indices PF'!$K$8, N283*'Indices PF'!$L$8)),     IF((O283&gt;='Indices PF'!$D$9),     IF(('Funções Transações'!N283&lt;'Indices PF'!$E$10), N283*'Indices PF'!$J$9,     IF(('Funções Transações'!N283&lt;'Indices PF'!$F$10), N283*'Indices PF'!$K$9, N283*'Indices PF'!$L$9))))),   IF(M283="EQ", IF((O283&lt;='Indices PF'!$D$15),   IF(('Funções Transações'!N283&lt;'Indices PF'!$E$18), N283*'Indices PF'!$J$15,   IF(('Funções Transações'!N283&lt;'Indices PF'!$F$18), N283*'Indices PF'!$K$15, N283*'Indices PF'!$L$15)),    IF((O283&lt;='Indices PF'!$D$16),    IF(('Funções Transações'!N283&lt;'Indices PF'!$E$18), N283*'Indices PF'!$J$16,    IF(('Funções Transações'!N283&lt;'Indices PF'!$F$18), N283*'Indices PF'!$K$16, N283*'Indices PF'!$L$16)),     IF((O283&gt;='Indices PF'!$D$17),     IF(('Funções Transações'!N283&lt;'Indices PF'!$E$18), N283*'Indices PF'!$J$17,     IF(('Funções Transações'!N283&lt;'Indices PF'!$F$18), N283*'Indices PF'!$K$17, N283*'Indices PF'!$L$17))))),   IF(M283="EO", IF((O283&lt;='Indices PF'!$D$23),   IF(('Funções Transações'!N283&lt;'Indices PF'!$E$26), N283*'Indices PF'!$J$23,   IF(('Funções Transações'!N283&lt;'Indices PF'!$F$26), N283*'Indices PF'!$K$23, N283*'Indices PF'!$L$23)),    IF((O283&lt;='Indices PF'!$D$24),    IF(('Funções Transações'!N283&lt;'Indices PF'!$E$26), N283*'Indices PF'!$J$24,    IF(('Funções Transações'!N283&lt;'Indices PF'!$F$26), N283*'Indices PF'!$K$24, N283*'Indices PF'!$L$24)),     IF((O283&gt;='Indices PF'!$D$25),     IF(('Funções Transações'!N283&lt;'Indices PF'!$E$26), N283*'Indices PF'!$J$25,     IF(('Funções Transações'!N283&lt;'Indices PF'!$F$26), N283*'Indices PF'!$K$25, N283*'Indices PF'!$L$25)))))))))</f>
        <v/>
      </c>
      <c r="U283" s="229" t="str">
        <f aca="false">IF(OR(ISBLANK(P283),ISBLANK(Q283)),"",  IF((Q283&lt;='Indices PF'!$D$47),   IF(('Funções Transações'!P283&lt;'Indices PF'!$E$50), P283*'Indices PF'!$J$47,   IF(('Funções Transações'!P283&lt;'Indices PF'!$F$50), P283*'Indices PF'!$K$47, P283*'Indices PF'!$L$47)),    IF((Q283&lt;='Indices PF'!$D$48),    IF(('Funções Transações'!P283&lt;'Indices PF'!$E$50), P283*'Indices PF'!$J$48,    IF(('Funções Transações'!P283&lt;'Indices PF'!$F$50), P283*'Indices PF'!$K$48, P283*'Indices PF'!$L$48)),     IF((Q283&gt;='Indices PF'!$D$49),     IF(('Funções Transações'!P283&lt;'Indices PF'!$E$50), P283*'Indices PF'!$J$49,     IF(('Funções Transações'!P283&lt;'Indices PF'!$F$50), P283*'Indices PF'!$K$49, P283*'Indices PF'!$L$49))))))</f>
        <v/>
      </c>
      <c r="V283" s="270"/>
      <c r="W283" s="224"/>
      <c r="X283" s="224"/>
      <c r="Y283" s="174"/>
      <c r="Z283" s="174"/>
      <c r="AA283" s="174"/>
      <c r="AB283" s="175"/>
      <c r="AC283" s="154"/>
      <c r="AD283" s="154"/>
      <c r="AE283" s="178"/>
      <c r="AF283" s="126"/>
      <c r="AG283" s="92"/>
    </row>
    <row r="284" customFormat="false" ht="24.3" hidden="false" customHeight="true" outlineLevel="0" collapsed="false">
      <c r="A284" s="87"/>
      <c r="B284" s="111"/>
      <c r="C284" s="178"/>
      <c r="D284" s="173"/>
      <c r="E284" s="174"/>
      <c r="F284" s="174"/>
      <c r="G284" s="174"/>
      <c r="H284" s="174"/>
      <c r="I284" s="174"/>
      <c r="J284" s="174"/>
      <c r="K284" s="224"/>
      <c r="L284" s="221"/>
      <c r="M284" s="121"/>
      <c r="N284" s="121"/>
      <c r="O284" s="131"/>
      <c r="P284" s="131"/>
      <c r="Q284" s="131"/>
      <c r="R284" s="119" t="str">
        <f aca="false">IF(AND(ISTEXT(T284),ISTEXT(U284)),"",SUM(T284:U284)*'Indices PF'!$E$54)</f>
        <v/>
      </c>
      <c r="S284" s="227" t="str">
        <f aca="false">IF(OR(ISBLANK(N284),ISBLANK(O284)),"",  IF(M284="EI", IF((O284&lt;='Indices PF'!$D$7),   IF(('Funções Transações'!N284&lt;'Indices PF'!$E$10), 'Indices PF'!$E$7,   IF(('Funções Transações'!N284&lt;'Indices PF'!$F$10), 'Indices PF'!$F$7, 'Indices PF'!$G$7)),    IF((O284&lt;='Indices PF'!$D$8),    IF(('Funções Transações'!N284&lt;'Indices PF'!$E$10), 'Indices PF'!$E$8,    IF(('Funções Transações'!N284&lt;'Indices PF'!$F$10), 'Indices PF'!$F$8, 'Indices PF'!$G$8)),     IF((O284&gt;='Indices PF'!$D$9),     IF(('Funções Transações'!N284&lt;'Indices PF'!$E$10), 'Indices PF'!$E$9,     IF(('Funções Transações'!N284&lt;'Indices PF'!$F$10), 'Indices PF'!$F$9, 'Indices PF'!$G$9))))),   IF(M284="EQ", IF((O284&lt;='Indices PF'!$D$15),   IF(('Funções Transações'!N284&lt;'Indices PF'!$E$18), 'Indices PF'!$E$15,   IF(('Funções Transações'!N284&lt;'Indices PF'!$F$18), 'Indices PF'!$F$15, 'Indices PF'!$G$15)),    IF((O284&lt;='Indices PF'!$D$16),    IF(('Funções Transações'!N284&lt;'Indices PF'!$E$18), 'Indices PF'!$E$16,    IF(('Funções Transações'!N284&lt;'Indices PF'!$F$18), 'Indices PF'!$F$16, 'Indices PF'!$G$16)),     IF((O284&gt;='Indices PF'!$D$17),     IF(('Funções Transações'!N284&lt;'Indices PF'!$E$18), 'Indices PF'!$E$17,     IF(('Funções Transações'!N284&lt;'Indices PF'!$F$18), 'Indices PF'!$F$17, 'Indices PF'!$G$17))))),   IF(M284="EO", IF((O284&lt;='Indices PF'!$D$23),   IF(('Funções Transações'!N284&lt;'Indices PF'!$E$26), 'Indices PF'!$E$23,   IF(('Funções Transações'!N284&lt;'Indices PF'!$F$26), 'Indices PF'!$F$23, 'Indices PF'!$G$23)),    IF((O284&lt;='Indices PF'!$D$24),    IF(('Funções Transações'!N284&lt;'Indices PF'!$E$26), 'Indices PF'!$E$24,    IF(('Funções Transações'!N284&lt;'Indices PF'!$F$26), 'Indices PF'!$F$24, 'Indices PF'!$G$24)),     IF((O284&gt;='Indices PF'!$D$25),     IF(('Funções Transações'!N284&lt;'Indices PF'!$E$26), 'Indices PF'!$E$25,     IF(('Funções Transações'!N284&lt;'Indices PF'!$F$26), 'Indices PF'!$F$25, 'Indices PF'!$G$25)))))))))</f>
        <v/>
      </c>
      <c r="T284" s="228" t="str">
        <f aca="false">IF(OR(ISBLANK(N284),ISBLANK(O284)),"",  IF(M284="EI", IF((O284&lt;='Indices PF'!$D$7),   IF(('Funções Transações'!N284&lt;'Indices PF'!$E$10), N284*'Indices PF'!$J$7,   IF(('Funções Transações'!N284&lt;'Indices PF'!$F$10), N284*'Indices PF'!$K$7, N284*'Indices PF'!$L$7)),    IF((O284&lt;='Indices PF'!$D$8),    IF(('Funções Transações'!N284&lt;'Indices PF'!$E$10), N284*'Indices PF'!$J$8,    IF(('Funções Transações'!N284&lt;'Indices PF'!$F$10), N284*'Indices PF'!$K$8, N284*'Indices PF'!$L$8)),     IF((O284&gt;='Indices PF'!$D$9),     IF(('Funções Transações'!N284&lt;'Indices PF'!$E$10), N284*'Indices PF'!$J$9,     IF(('Funções Transações'!N284&lt;'Indices PF'!$F$10), N284*'Indices PF'!$K$9, N284*'Indices PF'!$L$9))))),   IF(M284="EQ", IF((O284&lt;='Indices PF'!$D$15),   IF(('Funções Transações'!N284&lt;'Indices PF'!$E$18), N284*'Indices PF'!$J$15,   IF(('Funções Transações'!N284&lt;'Indices PF'!$F$18), N284*'Indices PF'!$K$15, N284*'Indices PF'!$L$15)),    IF((O284&lt;='Indices PF'!$D$16),    IF(('Funções Transações'!N284&lt;'Indices PF'!$E$18), N284*'Indices PF'!$J$16,    IF(('Funções Transações'!N284&lt;'Indices PF'!$F$18), N284*'Indices PF'!$K$16, N284*'Indices PF'!$L$16)),     IF((O284&gt;='Indices PF'!$D$17),     IF(('Funções Transações'!N284&lt;'Indices PF'!$E$18), N284*'Indices PF'!$J$17,     IF(('Funções Transações'!N284&lt;'Indices PF'!$F$18), N284*'Indices PF'!$K$17, N284*'Indices PF'!$L$17))))),   IF(M284="EO", IF((O284&lt;='Indices PF'!$D$23),   IF(('Funções Transações'!N284&lt;'Indices PF'!$E$26), N284*'Indices PF'!$J$23,   IF(('Funções Transações'!N284&lt;'Indices PF'!$F$26), N284*'Indices PF'!$K$23, N284*'Indices PF'!$L$23)),    IF((O284&lt;='Indices PF'!$D$24),    IF(('Funções Transações'!N284&lt;'Indices PF'!$E$26), N284*'Indices PF'!$J$24,    IF(('Funções Transações'!N284&lt;'Indices PF'!$F$26), N284*'Indices PF'!$K$24, N284*'Indices PF'!$L$24)),     IF((O284&gt;='Indices PF'!$D$25),     IF(('Funções Transações'!N284&lt;'Indices PF'!$E$26), N284*'Indices PF'!$J$25,     IF(('Funções Transações'!N284&lt;'Indices PF'!$F$26), N284*'Indices PF'!$K$25, N284*'Indices PF'!$L$25)))))))))</f>
        <v/>
      </c>
      <c r="U284" s="229" t="str">
        <f aca="false">IF(OR(ISBLANK(P284),ISBLANK(Q284)),"",  IF((Q284&lt;='Indices PF'!$D$47),   IF(('Funções Transações'!P284&lt;'Indices PF'!$E$50), P284*'Indices PF'!$J$47,   IF(('Funções Transações'!P284&lt;'Indices PF'!$F$50), P284*'Indices PF'!$K$47, P284*'Indices PF'!$L$47)),    IF((Q284&lt;='Indices PF'!$D$48),    IF(('Funções Transações'!P284&lt;'Indices PF'!$E$50), P284*'Indices PF'!$J$48,    IF(('Funções Transações'!P284&lt;'Indices PF'!$F$50), P284*'Indices PF'!$K$48, P284*'Indices PF'!$L$48)),     IF((Q284&gt;='Indices PF'!$D$49),     IF(('Funções Transações'!P284&lt;'Indices PF'!$E$50), P284*'Indices PF'!$J$49,     IF(('Funções Transações'!P284&lt;'Indices PF'!$F$50), P284*'Indices PF'!$K$49, P284*'Indices PF'!$L$49))))))</f>
        <v/>
      </c>
      <c r="V284" s="270"/>
      <c r="W284" s="224"/>
      <c r="X284" s="224"/>
      <c r="Y284" s="174"/>
      <c r="Z284" s="174"/>
      <c r="AA284" s="174"/>
      <c r="AB284" s="175"/>
      <c r="AC284" s="154"/>
      <c r="AD284" s="154"/>
      <c r="AE284" s="178"/>
      <c r="AF284" s="126"/>
      <c r="AG284" s="92"/>
    </row>
    <row r="285" customFormat="false" ht="24.3" hidden="false" customHeight="true" outlineLevel="0" collapsed="false">
      <c r="A285" s="87"/>
      <c r="B285" s="111"/>
      <c r="C285" s="178"/>
      <c r="D285" s="173"/>
      <c r="E285" s="174"/>
      <c r="F285" s="174"/>
      <c r="G285" s="174"/>
      <c r="H285" s="174"/>
      <c r="I285" s="174"/>
      <c r="J285" s="174"/>
      <c r="K285" s="224"/>
      <c r="L285" s="221"/>
      <c r="M285" s="121"/>
      <c r="N285" s="121"/>
      <c r="O285" s="131"/>
      <c r="P285" s="131"/>
      <c r="Q285" s="131"/>
      <c r="R285" s="119" t="str">
        <f aca="false">IF(AND(ISTEXT(T285),ISTEXT(U285)),"",SUM(T285:U285)*'Indices PF'!$E$54)</f>
        <v/>
      </c>
      <c r="S285" s="227" t="str">
        <f aca="false">IF(OR(ISBLANK(N285),ISBLANK(O285)),"",  IF(M285="EI", IF((O285&lt;='Indices PF'!$D$7),   IF(('Funções Transações'!N285&lt;'Indices PF'!$E$10), 'Indices PF'!$E$7,   IF(('Funções Transações'!N285&lt;'Indices PF'!$F$10), 'Indices PF'!$F$7, 'Indices PF'!$G$7)),    IF((O285&lt;='Indices PF'!$D$8),    IF(('Funções Transações'!N285&lt;'Indices PF'!$E$10), 'Indices PF'!$E$8,    IF(('Funções Transações'!N285&lt;'Indices PF'!$F$10), 'Indices PF'!$F$8, 'Indices PF'!$G$8)),     IF((O285&gt;='Indices PF'!$D$9),     IF(('Funções Transações'!N285&lt;'Indices PF'!$E$10), 'Indices PF'!$E$9,     IF(('Funções Transações'!N285&lt;'Indices PF'!$F$10), 'Indices PF'!$F$9, 'Indices PF'!$G$9))))),   IF(M285="EQ", IF((O285&lt;='Indices PF'!$D$15),   IF(('Funções Transações'!N285&lt;'Indices PF'!$E$18), 'Indices PF'!$E$15,   IF(('Funções Transações'!N285&lt;'Indices PF'!$F$18), 'Indices PF'!$F$15, 'Indices PF'!$G$15)),    IF((O285&lt;='Indices PF'!$D$16),    IF(('Funções Transações'!N285&lt;'Indices PF'!$E$18), 'Indices PF'!$E$16,    IF(('Funções Transações'!N285&lt;'Indices PF'!$F$18), 'Indices PF'!$F$16, 'Indices PF'!$G$16)),     IF((O285&gt;='Indices PF'!$D$17),     IF(('Funções Transações'!N285&lt;'Indices PF'!$E$18), 'Indices PF'!$E$17,     IF(('Funções Transações'!N285&lt;'Indices PF'!$F$18), 'Indices PF'!$F$17, 'Indices PF'!$G$17))))),   IF(M285="EO", IF((O285&lt;='Indices PF'!$D$23),   IF(('Funções Transações'!N285&lt;'Indices PF'!$E$26), 'Indices PF'!$E$23,   IF(('Funções Transações'!N285&lt;'Indices PF'!$F$26), 'Indices PF'!$F$23, 'Indices PF'!$G$23)),    IF((O285&lt;='Indices PF'!$D$24),    IF(('Funções Transações'!N285&lt;'Indices PF'!$E$26), 'Indices PF'!$E$24,    IF(('Funções Transações'!N285&lt;'Indices PF'!$F$26), 'Indices PF'!$F$24, 'Indices PF'!$G$24)),     IF((O285&gt;='Indices PF'!$D$25),     IF(('Funções Transações'!N285&lt;'Indices PF'!$E$26), 'Indices PF'!$E$25,     IF(('Funções Transações'!N285&lt;'Indices PF'!$F$26), 'Indices PF'!$F$25, 'Indices PF'!$G$25)))))))))</f>
        <v/>
      </c>
      <c r="T285" s="228" t="str">
        <f aca="false">IF(OR(ISBLANK(N285),ISBLANK(O285)),"",  IF(M285="EI", IF((O285&lt;='Indices PF'!$D$7),   IF(('Funções Transações'!N285&lt;'Indices PF'!$E$10), N285*'Indices PF'!$J$7,   IF(('Funções Transações'!N285&lt;'Indices PF'!$F$10), N285*'Indices PF'!$K$7, N285*'Indices PF'!$L$7)),    IF((O285&lt;='Indices PF'!$D$8),    IF(('Funções Transações'!N285&lt;'Indices PF'!$E$10), N285*'Indices PF'!$J$8,    IF(('Funções Transações'!N285&lt;'Indices PF'!$F$10), N285*'Indices PF'!$K$8, N285*'Indices PF'!$L$8)),     IF((O285&gt;='Indices PF'!$D$9),     IF(('Funções Transações'!N285&lt;'Indices PF'!$E$10), N285*'Indices PF'!$J$9,     IF(('Funções Transações'!N285&lt;'Indices PF'!$F$10), N285*'Indices PF'!$K$9, N285*'Indices PF'!$L$9))))),   IF(M285="EQ", IF((O285&lt;='Indices PF'!$D$15),   IF(('Funções Transações'!N285&lt;'Indices PF'!$E$18), N285*'Indices PF'!$J$15,   IF(('Funções Transações'!N285&lt;'Indices PF'!$F$18), N285*'Indices PF'!$K$15, N285*'Indices PF'!$L$15)),    IF((O285&lt;='Indices PF'!$D$16),    IF(('Funções Transações'!N285&lt;'Indices PF'!$E$18), N285*'Indices PF'!$J$16,    IF(('Funções Transações'!N285&lt;'Indices PF'!$F$18), N285*'Indices PF'!$K$16, N285*'Indices PF'!$L$16)),     IF((O285&gt;='Indices PF'!$D$17),     IF(('Funções Transações'!N285&lt;'Indices PF'!$E$18), N285*'Indices PF'!$J$17,     IF(('Funções Transações'!N285&lt;'Indices PF'!$F$18), N285*'Indices PF'!$K$17, N285*'Indices PF'!$L$17))))),   IF(M285="EO", IF((O285&lt;='Indices PF'!$D$23),   IF(('Funções Transações'!N285&lt;'Indices PF'!$E$26), N285*'Indices PF'!$J$23,   IF(('Funções Transações'!N285&lt;'Indices PF'!$F$26), N285*'Indices PF'!$K$23, N285*'Indices PF'!$L$23)),    IF((O285&lt;='Indices PF'!$D$24),    IF(('Funções Transações'!N285&lt;'Indices PF'!$E$26), N285*'Indices PF'!$J$24,    IF(('Funções Transações'!N285&lt;'Indices PF'!$F$26), N285*'Indices PF'!$K$24, N285*'Indices PF'!$L$24)),     IF((O285&gt;='Indices PF'!$D$25),     IF(('Funções Transações'!N285&lt;'Indices PF'!$E$26), N285*'Indices PF'!$J$25,     IF(('Funções Transações'!N285&lt;'Indices PF'!$F$26), N285*'Indices PF'!$K$25, N285*'Indices PF'!$L$25)))))))))</f>
        <v/>
      </c>
      <c r="U285" s="229" t="str">
        <f aca="false">IF(OR(ISBLANK(P285),ISBLANK(Q285)),"",  IF((Q285&lt;='Indices PF'!$D$47),   IF(('Funções Transações'!P285&lt;'Indices PF'!$E$50), P285*'Indices PF'!$J$47,   IF(('Funções Transações'!P285&lt;'Indices PF'!$F$50), P285*'Indices PF'!$K$47, P285*'Indices PF'!$L$47)),    IF((Q285&lt;='Indices PF'!$D$48),    IF(('Funções Transações'!P285&lt;'Indices PF'!$E$50), P285*'Indices PF'!$J$48,    IF(('Funções Transações'!P285&lt;'Indices PF'!$F$50), P285*'Indices PF'!$K$48, P285*'Indices PF'!$L$48)),     IF((Q285&gt;='Indices PF'!$D$49),     IF(('Funções Transações'!P285&lt;'Indices PF'!$E$50), P285*'Indices PF'!$J$49,     IF(('Funções Transações'!P285&lt;'Indices PF'!$F$50), P285*'Indices PF'!$K$49, P285*'Indices PF'!$L$49))))))</f>
        <v/>
      </c>
      <c r="V285" s="270"/>
      <c r="W285" s="224"/>
      <c r="X285" s="224"/>
      <c r="Y285" s="174"/>
      <c r="Z285" s="174"/>
      <c r="AA285" s="174"/>
      <c r="AB285" s="175"/>
      <c r="AC285" s="154"/>
      <c r="AD285" s="154"/>
      <c r="AE285" s="178"/>
      <c r="AF285" s="126"/>
      <c r="AG285" s="92"/>
    </row>
    <row r="286" customFormat="false" ht="24.3" hidden="false" customHeight="true" outlineLevel="0" collapsed="false">
      <c r="A286" s="87"/>
      <c r="B286" s="111"/>
      <c r="C286" s="178"/>
      <c r="D286" s="173"/>
      <c r="E286" s="174"/>
      <c r="F286" s="174"/>
      <c r="G286" s="174"/>
      <c r="H286" s="174"/>
      <c r="I286" s="174"/>
      <c r="J286" s="174"/>
      <c r="K286" s="224"/>
      <c r="L286" s="221"/>
      <c r="M286" s="121"/>
      <c r="N286" s="121"/>
      <c r="O286" s="131"/>
      <c r="P286" s="131"/>
      <c r="Q286" s="131"/>
      <c r="R286" s="119" t="str">
        <f aca="false">IF(AND(ISTEXT(T286),ISTEXT(U286)),"",SUM(T286:U286)*'Indices PF'!$E$54)</f>
        <v/>
      </c>
      <c r="S286" s="227" t="str">
        <f aca="false">IF(OR(ISBLANK(N286),ISBLANK(O286)),"",  IF(M286="EI", IF((O286&lt;='Indices PF'!$D$7),   IF(('Funções Transações'!N286&lt;'Indices PF'!$E$10), 'Indices PF'!$E$7,   IF(('Funções Transações'!N286&lt;'Indices PF'!$F$10), 'Indices PF'!$F$7, 'Indices PF'!$G$7)),    IF((O286&lt;='Indices PF'!$D$8),    IF(('Funções Transações'!N286&lt;'Indices PF'!$E$10), 'Indices PF'!$E$8,    IF(('Funções Transações'!N286&lt;'Indices PF'!$F$10), 'Indices PF'!$F$8, 'Indices PF'!$G$8)),     IF((O286&gt;='Indices PF'!$D$9),     IF(('Funções Transações'!N286&lt;'Indices PF'!$E$10), 'Indices PF'!$E$9,     IF(('Funções Transações'!N286&lt;'Indices PF'!$F$10), 'Indices PF'!$F$9, 'Indices PF'!$G$9))))),   IF(M286="EQ", IF((O286&lt;='Indices PF'!$D$15),   IF(('Funções Transações'!N286&lt;'Indices PF'!$E$18), 'Indices PF'!$E$15,   IF(('Funções Transações'!N286&lt;'Indices PF'!$F$18), 'Indices PF'!$F$15, 'Indices PF'!$G$15)),    IF((O286&lt;='Indices PF'!$D$16),    IF(('Funções Transações'!N286&lt;'Indices PF'!$E$18), 'Indices PF'!$E$16,    IF(('Funções Transações'!N286&lt;'Indices PF'!$F$18), 'Indices PF'!$F$16, 'Indices PF'!$G$16)),     IF((O286&gt;='Indices PF'!$D$17),     IF(('Funções Transações'!N286&lt;'Indices PF'!$E$18), 'Indices PF'!$E$17,     IF(('Funções Transações'!N286&lt;'Indices PF'!$F$18), 'Indices PF'!$F$17, 'Indices PF'!$G$17))))),   IF(M286="EO", IF((O286&lt;='Indices PF'!$D$23),   IF(('Funções Transações'!N286&lt;'Indices PF'!$E$26), 'Indices PF'!$E$23,   IF(('Funções Transações'!N286&lt;'Indices PF'!$F$26), 'Indices PF'!$F$23, 'Indices PF'!$G$23)),    IF((O286&lt;='Indices PF'!$D$24),    IF(('Funções Transações'!N286&lt;'Indices PF'!$E$26), 'Indices PF'!$E$24,    IF(('Funções Transações'!N286&lt;'Indices PF'!$F$26), 'Indices PF'!$F$24, 'Indices PF'!$G$24)),     IF((O286&gt;='Indices PF'!$D$25),     IF(('Funções Transações'!N286&lt;'Indices PF'!$E$26), 'Indices PF'!$E$25,     IF(('Funções Transações'!N286&lt;'Indices PF'!$F$26), 'Indices PF'!$F$25, 'Indices PF'!$G$25)))))))))</f>
        <v/>
      </c>
      <c r="T286" s="228" t="str">
        <f aca="false">IF(OR(ISBLANK(N286),ISBLANK(O286)),"",  IF(M286="EI", IF((O286&lt;='Indices PF'!$D$7),   IF(('Funções Transações'!N286&lt;'Indices PF'!$E$10), N286*'Indices PF'!$J$7,   IF(('Funções Transações'!N286&lt;'Indices PF'!$F$10), N286*'Indices PF'!$K$7, N286*'Indices PF'!$L$7)),    IF((O286&lt;='Indices PF'!$D$8),    IF(('Funções Transações'!N286&lt;'Indices PF'!$E$10), N286*'Indices PF'!$J$8,    IF(('Funções Transações'!N286&lt;'Indices PF'!$F$10), N286*'Indices PF'!$K$8, N286*'Indices PF'!$L$8)),     IF((O286&gt;='Indices PF'!$D$9),     IF(('Funções Transações'!N286&lt;'Indices PF'!$E$10), N286*'Indices PF'!$J$9,     IF(('Funções Transações'!N286&lt;'Indices PF'!$F$10), N286*'Indices PF'!$K$9, N286*'Indices PF'!$L$9))))),   IF(M286="EQ", IF((O286&lt;='Indices PF'!$D$15),   IF(('Funções Transações'!N286&lt;'Indices PF'!$E$18), N286*'Indices PF'!$J$15,   IF(('Funções Transações'!N286&lt;'Indices PF'!$F$18), N286*'Indices PF'!$K$15, N286*'Indices PF'!$L$15)),    IF((O286&lt;='Indices PF'!$D$16),    IF(('Funções Transações'!N286&lt;'Indices PF'!$E$18), N286*'Indices PF'!$J$16,    IF(('Funções Transações'!N286&lt;'Indices PF'!$F$18), N286*'Indices PF'!$K$16, N286*'Indices PF'!$L$16)),     IF((O286&gt;='Indices PF'!$D$17),     IF(('Funções Transações'!N286&lt;'Indices PF'!$E$18), N286*'Indices PF'!$J$17,     IF(('Funções Transações'!N286&lt;'Indices PF'!$F$18), N286*'Indices PF'!$K$17, N286*'Indices PF'!$L$17))))),   IF(M286="EO", IF((O286&lt;='Indices PF'!$D$23),   IF(('Funções Transações'!N286&lt;'Indices PF'!$E$26), N286*'Indices PF'!$J$23,   IF(('Funções Transações'!N286&lt;'Indices PF'!$F$26), N286*'Indices PF'!$K$23, N286*'Indices PF'!$L$23)),    IF((O286&lt;='Indices PF'!$D$24),    IF(('Funções Transações'!N286&lt;'Indices PF'!$E$26), N286*'Indices PF'!$J$24,    IF(('Funções Transações'!N286&lt;'Indices PF'!$F$26), N286*'Indices PF'!$K$24, N286*'Indices PF'!$L$24)),     IF((O286&gt;='Indices PF'!$D$25),     IF(('Funções Transações'!N286&lt;'Indices PF'!$E$26), N286*'Indices PF'!$J$25,     IF(('Funções Transações'!N286&lt;'Indices PF'!$F$26), N286*'Indices PF'!$K$25, N286*'Indices PF'!$L$25)))))))))</f>
        <v/>
      </c>
      <c r="U286" s="229" t="str">
        <f aca="false">IF(OR(ISBLANK(P286),ISBLANK(Q286)),"",  IF((Q286&lt;='Indices PF'!$D$47),   IF(('Funções Transações'!P286&lt;'Indices PF'!$E$50), P286*'Indices PF'!$J$47,   IF(('Funções Transações'!P286&lt;'Indices PF'!$F$50), P286*'Indices PF'!$K$47, P286*'Indices PF'!$L$47)),    IF((Q286&lt;='Indices PF'!$D$48),    IF(('Funções Transações'!P286&lt;'Indices PF'!$E$50), P286*'Indices PF'!$J$48,    IF(('Funções Transações'!P286&lt;'Indices PF'!$F$50), P286*'Indices PF'!$K$48, P286*'Indices PF'!$L$48)),     IF((Q286&gt;='Indices PF'!$D$49),     IF(('Funções Transações'!P286&lt;'Indices PF'!$E$50), P286*'Indices PF'!$J$49,     IF(('Funções Transações'!P286&lt;'Indices PF'!$F$50), P286*'Indices PF'!$K$49, P286*'Indices PF'!$L$49))))))</f>
        <v/>
      </c>
      <c r="V286" s="270"/>
      <c r="W286" s="224"/>
      <c r="X286" s="224"/>
      <c r="Y286" s="174"/>
      <c r="Z286" s="174"/>
      <c r="AA286" s="174"/>
      <c r="AB286" s="175"/>
      <c r="AC286" s="154"/>
      <c r="AD286" s="154"/>
      <c r="AE286" s="178"/>
      <c r="AF286" s="126"/>
      <c r="AG286" s="92"/>
    </row>
    <row r="287" customFormat="false" ht="24.3" hidden="false" customHeight="true" outlineLevel="0" collapsed="false">
      <c r="A287" s="87"/>
      <c r="B287" s="111"/>
      <c r="C287" s="178"/>
      <c r="D287" s="173"/>
      <c r="E287" s="174"/>
      <c r="F287" s="174"/>
      <c r="G287" s="174"/>
      <c r="H287" s="174"/>
      <c r="I287" s="174"/>
      <c r="J287" s="174"/>
      <c r="K287" s="224"/>
      <c r="L287" s="221"/>
      <c r="M287" s="121"/>
      <c r="N287" s="121"/>
      <c r="O287" s="131"/>
      <c r="P287" s="131"/>
      <c r="Q287" s="131"/>
      <c r="R287" s="119" t="str">
        <f aca="false">IF(AND(ISTEXT(T287),ISTEXT(U287)),"",SUM(T287:U287)*'Indices PF'!$E$54)</f>
        <v/>
      </c>
      <c r="S287" s="227" t="str">
        <f aca="false">IF(OR(ISBLANK(N287),ISBLANK(O287)),"",  IF(M287="EI", IF((O287&lt;='Indices PF'!$D$7),   IF(('Funções Transações'!N287&lt;'Indices PF'!$E$10), 'Indices PF'!$E$7,   IF(('Funções Transações'!N287&lt;'Indices PF'!$F$10), 'Indices PF'!$F$7, 'Indices PF'!$G$7)),    IF((O287&lt;='Indices PF'!$D$8),    IF(('Funções Transações'!N287&lt;'Indices PF'!$E$10), 'Indices PF'!$E$8,    IF(('Funções Transações'!N287&lt;'Indices PF'!$F$10), 'Indices PF'!$F$8, 'Indices PF'!$G$8)),     IF((O287&gt;='Indices PF'!$D$9),     IF(('Funções Transações'!N287&lt;'Indices PF'!$E$10), 'Indices PF'!$E$9,     IF(('Funções Transações'!N287&lt;'Indices PF'!$F$10), 'Indices PF'!$F$9, 'Indices PF'!$G$9))))),   IF(M287="EQ", IF((O287&lt;='Indices PF'!$D$15),   IF(('Funções Transações'!N287&lt;'Indices PF'!$E$18), 'Indices PF'!$E$15,   IF(('Funções Transações'!N287&lt;'Indices PF'!$F$18), 'Indices PF'!$F$15, 'Indices PF'!$G$15)),    IF((O287&lt;='Indices PF'!$D$16),    IF(('Funções Transações'!N287&lt;'Indices PF'!$E$18), 'Indices PF'!$E$16,    IF(('Funções Transações'!N287&lt;'Indices PF'!$F$18), 'Indices PF'!$F$16, 'Indices PF'!$G$16)),     IF((O287&gt;='Indices PF'!$D$17),     IF(('Funções Transações'!N287&lt;'Indices PF'!$E$18), 'Indices PF'!$E$17,     IF(('Funções Transações'!N287&lt;'Indices PF'!$F$18), 'Indices PF'!$F$17, 'Indices PF'!$G$17))))),   IF(M287="EO", IF((O287&lt;='Indices PF'!$D$23),   IF(('Funções Transações'!N287&lt;'Indices PF'!$E$26), 'Indices PF'!$E$23,   IF(('Funções Transações'!N287&lt;'Indices PF'!$F$26), 'Indices PF'!$F$23, 'Indices PF'!$G$23)),    IF((O287&lt;='Indices PF'!$D$24),    IF(('Funções Transações'!N287&lt;'Indices PF'!$E$26), 'Indices PF'!$E$24,    IF(('Funções Transações'!N287&lt;'Indices PF'!$F$26), 'Indices PF'!$F$24, 'Indices PF'!$G$24)),     IF((O287&gt;='Indices PF'!$D$25),     IF(('Funções Transações'!N287&lt;'Indices PF'!$E$26), 'Indices PF'!$E$25,     IF(('Funções Transações'!N287&lt;'Indices PF'!$F$26), 'Indices PF'!$F$25, 'Indices PF'!$G$25)))))))))</f>
        <v/>
      </c>
      <c r="T287" s="228" t="str">
        <f aca="false">IF(OR(ISBLANK(N287),ISBLANK(O287)),"",  IF(M287="EI", IF((O287&lt;='Indices PF'!$D$7),   IF(('Funções Transações'!N287&lt;'Indices PF'!$E$10), N287*'Indices PF'!$J$7,   IF(('Funções Transações'!N287&lt;'Indices PF'!$F$10), N287*'Indices PF'!$K$7, N287*'Indices PF'!$L$7)),    IF((O287&lt;='Indices PF'!$D$8),    IF(('Funções Transações'!N287&lt;'Indices PF'!$E$10), N287*'Indices PF'!$J$8,    IF(('Funções Transações'!N287&lt;'Indices PF'!$F$10), N287*'Indices PF'!$K$8, N287*'Indices PF'!$L$8)),     IF((O287&gt;='Indices PF'!$D$9),     IF(('Funções Transações'!N287&lt;'Indices PF'!$E$10), N287*'Indices PF'!$J$9,     IF(('Funções Transações'!N287&lt;'Indices PF'!$F$10), N287*'Indices PF'!$K$9, N287*'Indices PF'!$L$9))))),   IF(M287="EQ", IF((O287&lt;='Indices PF'!$D$15),   IF(('Funções Transações'!N287&lt;'Indices PF'!$E$18), N287*'Indices PF'!$J$15,   IF(('Funções Transações'!N287&lt;'Indices PF'!$F$18), N287*'Indices PF'!$K$15, N287*'Indices PF'!$L$15)),    IF((O287&lt;='Indices PF'!$D$16),    IF(('Funções Transações'!N287&lt;'Indices PF'!$E$18), N287*'Indices PF'!$J$16,    IF(('Funções Transações'!N287&lt;'Indices PF'!$F$18), N287*'Indices PF'!$K$16, N287*'Indices PF'!$L$16)),     IF((O287&gt;='Indices PF'!$D$17),     IF(('Funções Transações'!N287&lt;'Indices PF'!$E$18), N287*'Indices PF'!$J$17,     IF(('Funções Transações'!N287&lt;'Indices PF'!$F$18), N287*'Indices PF'!$K$17, N287*'Indices PF'!$L$17))))),   IF(M287="EO", IF((O287&lt;='Indices PF'!$D$23),   IF(('Funções Transações'!N287&lt;'Indices PF'!$E$26), N287*'Indices PF'!$J$23,   IF(('Funções Transações'!N287&lt;'Indices PF'!$F$26), N287*'Indices PF'!$K$23, N287*'Indices PF'!$L$23)),    IF((O287&lt;='Indices PF'!$D$24),    IF(('Funções Transações'!N287&lt;'Indices PF'!$E$26), N287*'Indices PF'!$J$24,    IF(('Funções Transações'!N287&lt;'Indices PF'!$F$26), N287*'Indices PF'!$K$24, N287*'Indices PF'!$L$24)),     IF((O287&gt;='Indices PF'!$D$25),     IF(('Funções Transações'!N287&lt;'Indices PF'!$E$26), N287*'Indices PF'!$J$25,     IF(('Funções Transações'!N287&lt;'Indices PF'!$F$26), N287*'Indices PF'!$K$25, N287*'Indices PF'!$L$25)))))))))</f>
        <v/>
      </c>
      <c r="U287" s="229" t="str">
        <f aca="false">IF(OR(ISBLANK(P287),ISBLANK(Q287)),"",  IF((Q287&lt;='Indices PF'!$D$47),   IF(('Funções Transações'!P287&lt;'Indices PF'!$E$50), P287*'Indices PF'!$J$47,   IF(('Funções Transações'!P287&lt;'Indices PF'!$F$50), P287*'Indices PF'!$K$47, P287*'Indices PF'!$L$47)),    IF((Q287&lt;='Indices PF'!$D$48),    IF(('Funções Transações'!P287&lt;'Indices PF'!$E$50), P287*'Indices PF'!$J$48,    IF(('Funções Transações'!P287&lt;'Indices PF'!$F$50), P287*'Indices PF'!$K$48, P287*'Indices PF'!$L$48)),     IF((Q287&gt;='Indices PF'!$D$49),     IF(('Funções Transações'!P287&lt;'Indices PF'!$E$50), P287*'Indices PF'!$J$49,     IF(('Funções Transações'!P287&lt;'Indices PF'!$F$50), P287*'Indices PF'!$K$49, P287*'Indices PF'!$L$49))))))</f>
        <v/>
      </c>
      <c r="V287" s="270"/>
      <c r="W287" s="224"/>
      <c r="X287" s="224"/>
      <c r="Y287" s="174"/>
      <c r="Z287" s="174"/>
      <c r="AA287" s="174"/>
      <c r="AB287" s="175"/>
      <c r="AC287" s="154"/>
      <c r="AD287" s="154"/>
      <c r="AE287" s="178"/>
      <c r="AF287" s="126"/>
      <c r="AG287" s="92"/>
    </row>
    <row r="288" customFormat="false" ht="24.3" hidden="false" customHeight="true" outlineLevel="0" collapsed="false">
      <c r="A288" s="87"/>
      <c r="B288" s="111"/>
      <c r="C288" s="178"/>
      <c r="D288" s="173"/>
      <c r="E288" s="174"/>
      <c r="F288" s="174"/>
      <c r="G288" s="174"/>
      <c r="H288" s="174"/>
      <c r="I288" s="174"/>
      <c r="J288" s="174"/>
      <c r="K288" s="224"/>
      <c r="L288" s="221"/>
      <c r="M288" s="121"/>
      <c r="N288" s="121"/>
      <c r="O288" s="131"/>
      <c r="P288" s="131"/>
      <c r="Q288" s="131"/>
      <c r="R288" s="119" t="str">
        <f aca="false">IF(AND(ISTEXT(T288),ISTEXT(U288)),"",SUM(T288:U288)*'Indices PF'!$E$54)</f>
        <v/>
      </c>
      <c r="S288" s="227" t="str">
        <f aca="false">IF(OR(ISBLANK(N288),ISBLANK(O288)),"",  IF(M288="EI", IF((O288&lt;='Indices PF'!$D$7),   IF(('Funções Transações'!N288&lt;'Indices PF'!$E$10), 'Indices PF'!$E$7,   IF(('Funções Transações'!N288&lt;'Indices PF'!$F$10), 'Indices PF'!$F$7, 'Indices PF'!$G$7)),    IF((O288&lt;='Indices PF'!$D$8),    IF(('Funções Transações'!N288&lt;'Indices PF'!$E$10), 'Indices PF'!$E$8,    IF(('Funções Transações'!N288&lt;'Indices PF'!$F$10), 'Indices PF'!$F$8, 'Indices PF'!$G$8)),     IF((O288&gt;='Indices PF'!$D$9),     IF(('Funções Transações'!N288&lt;'Indices PF'!$E$10), 'Indices PF'!$E$9,     IF(('Funções Transações'!N288&lt;'Indices PF'!$F$10), 'Indices PF'!$F$9, 'Indices PF'!$G$9))))),   IF(M288="EQ", IF((O288&lt;='Indices PF'!$D$15),   IF(('Funções Transações'!N288&lt;'Indices PF'!$E$18), 'Indices PF'!$E$15,   IF(('Funções Transações'!N288&lt;'Indices PF'!$F$18), 'Indices PF'!$F$15, 'Indices PF'!$G$15)),    IF((O288&lt;='Indices PF'!$D$16),    IF(('Funções Transações'!N288&lt;'Indices PF'!$E$18), 'Indices PF'!$E$16,    IF(('Funções Transações'!N288&lt;'Indices PF'!$F$18), 'Indices PF'!$F$16, 'Indices PF'!$G$16)),     IF((O288&gt;='Indices PF'!$D$17),     IF(('Funções Transações'!N288&lt;'Indices PF'!$E$18), 'Indices PF'!$E$17,     IF(('Funções Transações'!N288&lt;'Indices PF'!$F$18), 'Indices PF'!$F$17, 'Indices PF'!$G$17))))),   IF(M288="EO", IF((O288&lt;='Indices PF'!$D$23),   IF(('Funções Transações'!N288&lt;'Indices PF'!$E$26), 'Indices PF'!$E$23,   IF(('Funções Transações'!N288&lt;'Indices PF'!$F$26), 'Indices PF'!$F$23, 'Indices PF'!$G$23)),    IF((O288&lt;='Indices PF'!$D$24),    IF(('Funções Transações'!N288&lt;'Indices PF'!$E$26), 'Indices PF'!$E$24,    IF(('Funções Transações'!N288&lt;'Indices PF'!$F$26), 'Indices PF'!$F$24, 'Indices PF'!$G$24)),     IF((O288&gt;='Indices PF'!$D$25),     IF(('Funções Transações'!N288&lt;'Indices PF'!$E$26), 'Indices PF'!$E$25,     IF(('Funções Transações'!N288&lt;'Indices PF'!$F$26), 'Indices PF'!$F$25, 'Indices PF'!$G$25)))))))))</f>
        <v/>
      </c>
      <c r="T288" s="228" t="str">
        <f aca="false">IF(OR(ISBLANK(N288),ISBLANK(O288)),"",  IF(M288="EI", IF((O288&lt;='Indices PF'!$D$7),   IF(('Funções Transações'!N288&lt;'Indices PF'!$E$10), N288*'Indices PF'!$J$7,   IF(('Funções Transações'!N288&lt;'Indices PF'!$F$10), N288*'Indices PF'!$K$7, N288*'Indices PF'!$L$7)),    IF((O288&lt;='Indices PF'!$D$8),    IF(('Funções Transações'!N288&lt;'Indices PF'!$E$10), N288*'Indices PF'!$J$8,    IF(('Funções Transações'!N288&lt;'Indices PF'!$F$10), N288*'Indices PF'!$K$8, N288*'Indices PF'!$L$8)),     IF((O288&gt;='Indices PF'!$D$9),     IF(('Funções Transações'!N288&lt;'Indices PF'!$E$10), N288*'Indices PF'!$J$9,     IF(('Funções Transações'!N288&lt;'Indices PF'!$F$10), N288*'Indices PF'!$K$9, N288*'Indices PF'!$L$9))))),   IF(M288="EQ", IF((O288&lt;='Indices PF'!$D$15),   IF(('Funções Transações'!N288&lt;'Indices PF'!$E$18), N288*'Indices PF'!$J$15,   IF(('Funções Transações'!N288&lt;'Indices PF'!$F$18), N288*'Indices PF'!$K$15, N288*'Indices PF'!$L$15)),    IF((O288&lt;='Indices PF'!$D$16),    IF(('Funções Transações'!N288&lt;'Indices PF'!$E$18), N288*'Indices PF'!$J$16,    IF(('Funções Transações'!N288&lt;'Indices PF'!$F$18), N288*'Indices PF'!$K$16, N288*'Indices PF'!$L$16)),     IF((O288&gt;='Indices PF'!$D$17),     IF(('Funções Transações'!N288&lt;'Indices PF'!$E$18), N288*'Indices PF'!$J$17,     IF(('Funções Transações'!N288&lt;'Indices PF'!$F$18), N288*'Indices PF'!$K$17, N288*'Indices PF'!$L$17))))),   IF(M288="EO", IF((O288&lt;='Indices PF'!$D$23),   IF(('Funções Transações'!N288&lt;'Indices PF'!$E$26), N288*'Indices PF'!$J$23,   IF(('Funções Transações'!N288&lt;'Indices PF'!$F$26), N288*'Indices PF'!$K$23, N288*'Indices PF'!$L$23)),    IF((O288&lt;='Indices PF'!$D$24),    IF(('Funções Transações'!N288&lt;'Indices PF'!$E$26), N288*'Indices PF'!$J$24,    IF(('Funções Transações'!N288&lt;'Indices PF'!$F$26), N288*'Indices PF'!$K$24, N288*'Indices PF'!$L$24)),     IF((O288&gt;='Indices PF'!$D$25),     IF(('Funções Transações'!N288&lt;'Indices PF'!$E$26), N288*'Indices PF'!$J$25,     IF(('Funções Transações'!N288&lt;'Indices PF'!$F$26), N288*'Indices PF'!$K$25, N288*'Indices PF'!$L$25)))))))))</f>
        <v/>
      </c>
      <c r="U288" s="229" t="str">
        <f aca="false">IF(OR(ISBLANK(P288),ISBLANK(Q288)),"",  IF((Q288&lt;='Indices PF'!$D$47),   IF(('Funções Transações'!P288&lt;'Indices PF'!$E$50), P288*'Indices PF'!$J$47,   IF(('Funções Transações'!P288&lt;'Indices PF'!$F$50), P288*'Indices PF'!$K$47, P288*'Indices PF'!$L$47)),    IF((Q288&lt;='Indices PF'!$D$48),    IF(('Funções Transações'!P288&lt;'Indices PF'!$E$50), P288*'Indices PF'!$J$48,    IF(('Funções Transações'!P288&lt;'Indices PF'!$F$50), P288*'Indices PF'!$K$48, P288*'Indices PF'!$L$48)),     IF((Q288&gt;='Indices PF'!$D$49),     IF(('Funções Transações'!P288&lt;'Indices PF'!$E$50), P288*'Indices PF'!$J$49,     IF(('Funções Transações'!P288&lt;'Indices PF'!$F$50), P288*'Indices PF'!$K$49, P288*'Indices PF'!$L$49))))))</f>
        <v/>
      </c>
      <c r="V288" s="270"/>
      <c r="W288" s="224"/>
      <c r="X288" s="224"/>
      <c r="Y288" s="174"/>
      <c r="Z288" s="174"/>
      <c r="AA288" s="174"/>
      <c r="AB288" s="175"/>
      <c r="AC288" s="154"/>
      <c r="AD288" s="154"/>
      <c r="AE288" s="178"/>
      <c r="AF288" s="126"/>
      <c r="AG288" s="92"/>
    </row>
    <row r="289" customFormat="false" ht="24.3" hidden="false" customHeight="true" outlineLevel="0" collapsed="false">
      <c r="A289" s="87"/>
      <c r="B289" s="111"/>
      <c r="C289" s="178"/>
      <c r="D289" s="173"/>
      <c r="E289" s="174"/>
      <c r="F289" s="174"/>
      <c r="G289" s="174"/>
      <c r="H289" s="174"/>
      <c r="I289" s="174"/>
      <c r="J289" s="174"/>
      <c r="K289" s="224"/>
      <c r="L289" s="221"/>
      <c r="M289" s="121"/>
      <c r="N289" s="121"/>
      <c r="O289" s="131"/>
      <c r="P289" s="131"/>
      <c r="Q289" s="131"/>
      <c r="R289" s="119" t="str">
        <f aca="false">IF(AND(ISTEXT(T289),ISTEXT(U289)),"",SUM(T289:U289)*'Indices PF'!$E$54)</f>
        <v/>
      </c>
      <c r="S289" s="227" t="str">
        <f aca="false">IF(OR(ISBLANK(N289),ISBLANK(O289)),"",  IF(M289="EI", IF((O289&lt;='Indices PF'!$D$7),   IF(('Funções Transações'!N289&lt;'Indices PF'!$E$10), 'Indices PF'!$E$7,   IF(('Funções Transações'!N289&lt;'Indices PF'!$F$10), 'Indices PF'!$F$7, 'Indices PF'!$G$7)),    IF((O289&lt;='Indices PF'!$D$8),    IF(('Funções Transações'!N289&lt;'Indices PF'!$E$10), 'Indices PF'!$E$8,    IF(('Funções Transações'!N289&lt;'Indices PF'!$F$10), 'Indices PF'!$F$8, 'Indices PF'!$G$8)),     IF((O289&gt;='Indices PF'!$D$9),     IF(('Funções Transações'!N289&lt;'Indices PF'!$E$10), 'Indices PF'!$E$9,     IF(('Funções Transações'!N289&lt;'Indices PF'!$F$10), 'Indices PF'!$F$9, 'Indices PF'!$G$9))))),   IF(M289="EQ", IF((O289&lt;='Indices PF'!$D$15),   IF(('Funções Transações'!N289&lt;'Indices PF'!$E$18), 'Indices PF'!$E$15,   IF(('Funções Transações'!N289&lt;'Indices PF'!$F$18), 'Indices PF'!$F$15, 'Indices PF'!$G$15)),    IF((O289&lt;='Indices PF'!$D$16),    IF(('Funções Transações'!N289&lt;'Indices PF'!$E$18), 'Indices PF'!$E$16,    IF(('Funções Transações'!N289&lt;'Indices PF'!$F$18), 'Indices PF'!$F$16, 'Indices PF'!$G$16)),     IF((O289&gt;='Indices PF'!$D$17),     IF(('Funções Transações'!N289&lt;'Indices PF'!$E$18), 'Indices PF'!$E$17,     IF(('Funções Transações'!N289&lt;'Indices PF'!$F$18), 'Indices PF'!$F$17, 'Indices PF'!$G$17))))),   IF(M289="EO", IF((O289&lt;='Indices PF'!$D$23),   IF(('Funções Transações'!N289&lt;'Indices PF'!$E$26), 'Indices PF'!$E$23,   IF(('Funções Transações'!N289&lt;'Indices PF'!$F$26), 'Indices PF'!$F$23, 'Indices PF'!$G$23)),    IF((O289&lt;='Indices PF'!$D$24),    IF(('Funções Transações'!N289&lt;'Indices PF'!$E$26), 'Indices PF'!$E$24,    IF(('Funções Transações'!N289&lt;'Indices PF'!$F$26), 'Indices PF'!$F$24, 'Indices PF'!$G$24)),     IF((O289&gt;='Indices PF'!$D$25),     IF(('Funções Transações'!N289&lt;'Indices PF'!$E$26), 'Indices PF'!$E$25,     IF(('Funções Transações'!N289&lt;'Indices PF'!$F$26), 'Indices PF'!$F$25, 'Indices PF'!$G$25)))))))))</f>
        <v/>
      </c>
      <c r="T289" s="228" t="str">
        <f aca="false">IF(OR(ISBLANK(N289),ISBLANK(O289)),"",  IF(M289="EI", IF((O289&lt;='Indices PF'!$D$7),   IF(('Funções Transações'!N289&lt;'Indices PF'!$E$10), N289*'Indices PF'!$J$7,   IF(('Funções Transações'!N289&lt;'Indices PF'!$F$10), N289*'Indices PF'!$K$7, N289*'Indices PF'!$L$7)),    IF((O289&lt;='Indices PF'!$D$8),    IF(('Funções Transações'!N289&lt;'Indices PF'!$E$10), N289*'Indices PF'!$J$8,    IF(('Funções Transações'!N289&lt;'Indices PF'!$F$10), N289*'Indices PF'!$K$8, N289*'Indices PF'!$L$8)),     IF((O289&gt;='Indices PF'!$D$9),     IF(('Funções Transações'!N289&lt;'Indices PF'!$E$10), N289*'Indices PF'!$J$9,     IF(('Funções Transações'!N289&lt;'Indices PF'!$F$10), N289*'Indices PF'!$K$9, N289*'Indices PF'!$L$9))))),   IF(M289="EQ", IF((O289&lt;='Indices PF'!$D$15),   IF(('Funções Transações'!N289&lt;'Indices PF'!$E$18), N289*'Indices PF'!$J$15,   IF(('Funções Transações'!N289&lt;'Indices PF'!$F$18), N289*'Indices PF'!$K$15, N289*'Indices PF'!$L$15)),    IF((O289&lt;='Indices PF'!$D$16),    IF(('Funções Transações'!N289&lt;'Indices PF'!$E$18), N289*'Indices PF'!$J$16,    IF(('Funções Transações'!N289&lt;'Indices PF'!$F$18), N289*'Indices PF'!$K$16, N289*'Indices PF'!$L$16)),     IF((O289&gt;='Indices PF'!$D$17),     IF(('Funções Transações'!N289&lt;'Indices PF'!$E$18), N289*'Indices PF'!$J$17,     IF(('Funções Transações'!N289&lt;'Indices PF'!$F$18), N289*'Indices PF'!$K$17, N289*'Indices PF'!$L$17))))),   IF(M289="EO", IF((O289&lt;='Indices PF'!$D$23),   IF(('Funções Transações'!N289&lt;'Indices PF'!$E$26), N289*'Indices PF'!$J$23,   IF(('Funções Transações'!N289&lt;'Indices PF'!$F$26), N289*'Indices PF'!$K$23, N289*'Indices PF'!$L$23)),    IF((O289&lt;='Indices PF'!$D$24),    IF(('Funções Transações'!N289&lt;'Indices PF'!$E$26), N289*'Indices PF'!$J$24,    IF(('Funções Transações'!N289&lt;'Indices PF'!$F$26), N289*'Indices PF'!$K$24, N289*'Indices PF'!$L$24)),     IF((O289&gt;='Indices PF'!$D$25),     IF(('Funções Transações'!N289&lt;'Indices PF'!$E$26), N289*'Indices PF'!$J$25,     IF(('Funções Transações'!N289&lt;'Indices PF'!$F$26), N289*'Indices PF'!$K$25, N289*'Indices PF'!$L$25)))))))))</f>
        <v/>
      </c>
      <c r="U289" s="229" t="str">
        <f aca="false">IF(OR(ISBLANK(P289),ISBLANK(Q289)),"",  IF((Q289&lt;='Indices PF'!$D$47),   IF(('Funções Transações'!P289&lt;'Indices PF'!$E$50), P289*'Indices PF'!$J$47,   IF(('Funções Transações'!P289&lt;'Indices PF'!$F$50), P289*'Indices PF'!$K$47, P289*'Indices PF'!$L$47)),    IF((Q289&lt;='Indices PF'!$D$48),    IF(('Funções Transações'!P289&lt;'Indices PF'!$E$50), P289*'Indices PF'!$J$48,    IF(('Funções Transações'!P289&lt;'Indices PF'!$F$50), P289*'Indices PF'!$K$48, P289*'Indices PF'!$L$48)),     IF((Q289&gt;='Indices PF'!$D$49),     IF(('Funções Transações'!P289&lt;'Indices PF'!$E$50), P289*'Indices PF'!$J$49,     IF(('Funções Transações'!P289&lt;'Indices PF'!$F$50), P289*'Indices PF'!$K$49, P289*'Indices PF'!$L$49))))))</f>
        <v/>
      </c>
      <c r="V289" s="270"/>
      <c r="W289" s="224"/>
      <c r="X289" s="224"/>
      <c r="Y289" s="174"/>
      <c r="Z289" s="174"/>
      <c r="AA289" s="174"/>
      <c r="AB289" s="175"/>
      <c r="AC289" s="154"/>
      <c r="AD289" s="154"/>
      <c r="AE289" s="178"/>
      <c r="AF289" s="126"/>
      <c r="AG289" s="92"/>
    </row>
    <row r="290" customFormat="false" ht="24.3" hidden="false" customHeight="true" outlineLevel="0" collapsed="false">
      <c r="A290" s="87"/>
      <c r="B290" s="111"/>
      <c r="C290" s="178"/>
      <c r="D290" s="173"/>
      <c r="E290" s="174"/>
      <c r="F290" s="174"/>
      <c r="G290" s="174"/>
      <c r="H290" s="174"/>
      <c r="I290" s="174"/>
      <c r="J290" s="174"/>
      <c r="K290" s="224"/>
      <c r="L290" s="221"/>
      <c r="M290" s="121"/>
      <c r="N290" s="121"/>
      <c r="O290" s="131"/>
      <c r="P290" s="131"/>
      <c r="Q290" s="131"/>
      <c r="R290" s="119" t="str">
        <f aca="false">IF(AND(ISTEXT(T290),ISTEXT(U290)),"",SUM(T290:U290)*'Indices PF'!$E$54)</f>
        <v/>
      </c>
      <c r="S290" s="227" t="str">
        <f aca="false">IF(OR(ISBLANK(N290),ISBLANK(O290)),"",  IF(M290="EI", IF((O290&lt;='Indices PF'!$D$7),   IF(('Funções Transações'!N290&lt;'Indices PF'!$E$10), 'Indices PF'!$E$7,   IF(('Funções Transações'!N290&lt;'Indices PF'!$F$10), 'Indices PF'!$F$7, 'Indices PF'!$G$7)),    IF((O290&lt;='Indices PF'!$D$8),    IF(('Funções Transações'!N290&lt;'Indices PF'!$E$10), 'Indices PF'!$E$8,    IF(('Funções Transações'!N290&lt;'Indices PF'!$F$10), 'Indices PF'!$F$8, 'Indices PF'!$G$8)),     IF((O290&gt;='Indices PF'!$D$9),     IF(('Funções Transações'!N290&lt;'Indices PF'!$E$10), 'Indices PF'!$E$9,     IF(('Funções Transações'!N290&lt;'Indices PF'!$F$10), 'Indices PF'!$F$9, 'Indices PF'!$G$9))))),   IF(M290="EQ", IF((O290&lt;='Indices PF'!$D$15),   IF(('Funções Transações'!N290&lt;'Indices PF'!$E$18), 'Indices PF'!$E$15,   IF(('Funções Transações'!N290&lt;'Indices PF'!$F$18), 'Indices PF'!$F$15, 'Indices PF'!$G$15)),    IF((O290&lt;='Indices PF'!$D$16),    IF(('Funções Transações'!N290&lt;'Indices PF'!$E$18), 'Indices PF'!$E$16,    IF(('Funções Transações'!N290&lt;'Indices PF'!$F$18), 'Indices PF'!$F$16, 'Indices PF'!$G$16)),     IF((O290&gt;='Indices PF'!$D$17),     IF(('Funções Transações'!N290&lt;'Indices PF'!$E$18), 'Indices PF'!$E$17,     IF(('Funções Transações'!N290&lt;'Indices PF'!$F$18), 'Indices PF'!$F$17, 'Indices PF'!$G$17))))),   IF(M290="EO", IF((O290&lt;='Indices PF'!$D$23),   IF(('Funções Transações'!N290&lt;'Indices PF'!$E$26), 'Indices PF'!$E$23,   IF(('Funções Transações'!N290&lt;'Indices PF'!$F$26), 'Indices PF'!$F$23, 'Indices PF'!$G$23)),    IF((O290&lt;='Indices PF'!$D$24),    IF(('Funções Transações'!N290&lt;'Indices PF'!$E$26), 'Indices PF'!$E$24,    IF(('Funções Transações'!N290&lt;'Indices PF'!$F$26), 'Indices PF'!$F$24, 'Indices PF'!$G$24)),     IF((O290&gt;='Indices PF'!$D$25),     IF(('Funções Transações'!N290&lt;'Indices PF'!$E$26), 'Indices PF'!$E$25,     IF(('Funções Transações'!N290&lt;'Indices PF'!$F$26), 'Indices PF'!$F$25, 'Indices PF'!$G$25)))))))))</f>
        <v/>
      </c>
      <c r="T290" s="228" t="str">
        <f aca="false">IF(OR(ISBLANK(N290),ISBLANK(O290)),"",  IF(M290="EI", IF((O290&lt;='Indices PF'!$D$7),   IF(('Funções Transações'!N290&lt;'Indices PF'!$E$10), N290*'Indices PF'!$J$7,   IF(('Funções Transações'!N290&lt;'Indices PF'!$F$10), N290*'Indices PF'!$K$7, N290*'Indices PF'!$L$7)),    IF((O290&lt;='Indices PF'!$D$8),    IF(('Funções Transações'!N290&lt;'Indices PF'!$E$10), N290*'Indices PF'!$J$8,    IF(('Funções Transações'!N290&lt;'Indices PF'!$F$10), N290*'Indices PF'!$K$8, N290*'Indices PF'!$L$8)),     IF((O290&gt;='Indices PF'!$D$9),     IF(('Funções Transações'!N290&lt;'Indices PF'!$E$10), N290*'Indices PF'!$J$9,     IF(('Funções Transações'!N290&lt;'Indices PF'!$F$10), N290*'Indices PF'!$K$9, N290*'Indices PF'!$L$9))))),   IF(M290="EQ", IF((O290&lt;='Indices PF'!$D$15),   IF(('Funções Transações'!N290&lt;'Indices PF'!$E$18), N290*'Indices PF'!$J$15,   IF(('Funções Transações'!N290&lt;'Indices PF'!$F$18), N290*'Indices PF'!$K$15, N290*'Indices PF'!$L$15)),    IF((O290&lt;='Indices PF'!$D$16),    IF(('Funções Transações'!N290&lt;'Indices PF'!$E$18), N290*'Indices PF'!$J$16,    IF(('Funções Transações'!N290&lt;'Indices PF'!$F$18), N290*'Indices PF'!$K$16, N290*'Indices PF'!$L$16)),     IF((O290&gt;='Indices PF'!$D$17),     IF(('Funções Transações'!N290&lt;'Indices PF'!$E$18), N290*'Indices PF'!$J$17,     IF(('Funções Transações'!N290&lt;'Indices PF'!$F$18), N290*'Indices PF'!$K$17, N290*'Indices PF'!$L$17))))),   IF(M290="EO", IF((O290&lt;='Indices PF'!$D$23),   IF(('Funções Transações'!N290&lt;'Indices PF'!$E$26), N290*'Indices PF'!$J$23,   IF(('Funções Transações'!N290&lt;'Indices PF'!$F$26), N290*'Indices PF'!$K$23, N290*'Indices PF'!$L$23)),    IF((O290&lt;='Indices PF'!$D$24),    IF(('Funções Transações'!N290&lt;'Indices PF'!$E$26), N290*'Indices PF'!$J$24,    IF(('Funções Transações'!N290&lt;'Indices PF'!$F$26), N290*'Indices PF'!$K$24, N290*'Indices PF'!$L$24)),     IF((O290&gt;='Indices PF'!$D$25),     IF(('Funções Transações'!N290&lt;'Indices PF'!$E$26), N290*'Indices PF'!$J$25,     IF(('Funções Transações'!N290&lt;'Indices PF'!$F$26), N290*'Indices PF'!$K$25, N290*'Indices PF'!$L$25)))))))))</f>
        <v/>
      </c>
      <c r="U290" s="229" t="str">
        <f aca="false">IF(OR(ISBLANK(P290),ISBLANK(Q290)),"",  IF((Q290&lt;='Indices PF'!$D$47),   IF(('Funções Transações'!P290&lt;'Indices PF'!$E$50), P290*'Indices PF'!$J$47,   IF(('Funções Transações'!P290&lt;'Indices PF'!$F$50), P290*'Indices PF'!$K$47, P290*'Indices PF'!$L$47)),    IF((Q290&lt;='Indices PF'!$D$48),    IF(('Funções Transações'!P290&lt;'Indices PF'!$E$50), P290*'Indices PF'!$J$48,    IF(('Funções Transações'!P290&lt;'Indices PF'!$F$50), P290*'Indices PF'!$K$48, P290*'Indices PF'!$L$48)),     IF((Q290&gt;='Indices PF'!$D$49),     IF(('Funções Transações'!P290&lt;'Indices PF'!$E$50), P290*'Indices PF'!$J$49,     IF(('Funções Transações'!P290&lt;'Indices PF'!$F$50), P290*'Indices PF'!$K$49, P290*'Indices PF'!$L$49))))))</f>
        <v/>
      </c>
      <c r="V290" s="270"/>
      <c r="W290" s="224"/>
      <c r="X290" s="224"/>
      <c r="Y290" s="174"/>
      <c r="Z290" s="174"/>
      <c r="AA290" s="174"/>
      <c r="AB290" s="175"/>
      <c r="AC290" s="154"/>
      <c r="AD290" s="154"/>
      <c r="AE290" s="178"/>
      <c r="AF290" s="126"/>
      <c r="AG290" s="92"/>
    </row>
    <row r="291" customFormat="false" ht="24.3" hidden="false" customHeight="true" outlineLevel="0" collapsed="false">
      <c r="A291" s="87"/>
      <c r="B291" s="111"/>
      <c r="C291" s="178"/>
      <c r="D291" s="173"/>
      <c r="E291" s="174"/>
      <c r="F291" s="174"/>
      <c r="G291" s="174"/>
      <c r="H291" s="174"/>
      <c r="I291" s="174"/>
      <c r="J291" s="174"/>
      <c r="K291" s="224"/>
      <c r="L291" s="221"/>
      <c r="M291" s="121"/>
      <c r="N291" s="121"/>
      <c r="O291" s="131"/>
      <c r="P291" s="131"/>
      <c r="Q291" s="131"/>
      <c r="R291" s="119" t="str">
        <f aca="false">IF(AND(ISTEXT(T291),ISTEXT(U291)),"",SUM(T291:U291)*'Indices PF'!$E$54)</f>
        <v/>
      </c>
      <c r="S291" s="227" t="str">
        <f aca="false">IF(OR(ISBLANK(N291),ISBLANK(O291)),"",  IF(M291="EI", IF((O291&lt;='Indices PF'!$D$7),   IF(('Funções Transações'!N291&lt;'Indices PF'!$E$10), 'Indices PF'!$E$7,   IF(('Funções Transações'!N291&lt;'Indices PF'!$F$10), 'Indices PF'!$F$7, 'Indices PF'!$G$7)),    IF((O291&lt;='Indices PF'!$D$8),    IF(('Funções Transações'!N291&lt;'Indices PF'!$E$10), 'Indices PF'!$E$8,    IF(('Funções Transações'!N291&lt;'Indices PF'!$F$10), 'Indices PF'!$F$8, 'Indices PF'!$G$8)),     IF((O291&gt;='Indices PF'!$D$9),     IF(('Funções Transações'!N291&lt;'Indices PF'!$E$10), 'Indices PF'!$E$9,     IF(('Funções Transações'!N291&lt;'Indices PF'!$F$10), 'Indices PF'!$F$9, 'Indices PF'!$G$9))))),   IF(M291="EQ", IF((O291&lt;='Indices PF'!$D$15),   IF(('Funções Transações'!N291&lt;'Indices PF'!$E$18), 'Indices PF'!$E$15,   IF(('Funções Transações'!N291&lt;'Indices PF'!$F$18), 'Indices PF'!$F$15, 'Indices PF'!$G$15)),    IF((O291&lt;='Indices PF'!$D$16),    IF(('Funções Transações'!N291&lt;'Indices PF'!$E$18), 'Indices PF'!$E$16,    IF(('Funções Transações'!N291&lt;'Indices PF'!$F$18), 'Indices PF'!$F$16, 'Indices PF'!$G$16)),     IF((O291&gt;='Indices PF'!$D$17),     IF(('Funções Transações'!N291&lt;'Indices PF'!$E$18), 'Indices PF'!$E$17,     IF(('Funções Transações'!N291&lt;'Indices PF'!$F$18), 'Indices PF'!$F$17, 'Indices PF'!$G$17))))),   IF(M291="EO", IF((O291&lt;='Indices PF'!$D$23),   IF(('Funções Transações'!N291&lt;'Indices PF'!$E$26), 'Indices PF'!$E$23,   IF(('Funções Transações'!N291&lt;'Indices PF'!$F$26), 'Indices PF'!$F$23, 'Indices PF'!$G$23)),    IF((O291&lt;='Indices PF'!$D$24),    IF(('Funções Transações'!N291&lt;'Indices PF'!$E$26), 'Indices PF'!$E$24,    IF(('Funções Transações'!N291&lt;'Indices PF'!$F$26), 'Indices PF'!$F$24, 'Indices PF'!$G$24)),     IF((O291&gt;='Indices PF'!$D$25),     IF(('Funções Transações'!N291&lt;'Indices PF'!$E$26), 'Indices PF'!$E$25,     IF(('Funções Transações'!N291&lt;'Indices PF'!$F$26), 'Indices PF'!$F$25, 'Indices PF'!$G$25)))))))))</f>
        <v/>
      </c>
      <c r="T291" s="228" t="str">
        <f aca="false">IF(OR(ISBLANK(N291),ISBLANK(O291)),"",  IF(M291="EI", IF((O291&lt;='Indices PF'!$D$7),   IF(('Funções Transações'!N291&lt;'Indices PF'!$E$10), N291*'Indices PF'!$J$7,   IF(('Funções Transações'!N291&lt;'Indices PF'!$F$10), N291*'Indices PF'!$K$7, N291*'Indices PF'!$L$7)),    IF((O291&lt;='Indices PF'!$D$8),    IF(('Funções Transações'!N291&lt;'Indices PF'!$E$10), N291*'Indices PF'!$J$8,    IF(('Funções Transações'!N291&lt;'Indices PF'!$F$10), N291*'Indices PF'!$K$8, N291*'Indices PF'!$L$8)),     IF((O291&gt;='Indices PF'!$D$9),     IF(('Funções Transações'!N291&lt;'Indices PF'!$E$10), N291*'Indices PF'!$J$9,     IF(('Funções Transações'!N291&lt;'Indices PF'!$F$10), N291*'Indices PF'!$K$9, N291*'Indices PF'!$L$9))))),   IF(M291="EQ", IF((O291&lt;='Indices PF'!$D$15),   IF(('Funções Transações'!N291&lt;'Indices PF'!$E$18), N291*'Indices PF'!$J$15,   IF(('Funções Transações'!N291&lt;'Indices PF'!$F$18), N291*'Indices PF'!$K$15, N291*'Indices PF'!$L$15)),    IF((O291&lt;='Indices PF'!$D$16),    IF(('Funções Transações'!N291&lt;'Indices PF'!$E$18), N291*'Indices PF'!$J$16,    IF(('Funções Transações'!N291&lt;'Indices PF'!$F$18), N291*'Indices PF'!$K$16, N291*'Indices PF'!$L$16)),     IF((O291&gt;='Indices PF'!$D$17),     IF(('Funções Transações'!N291&lt;'Indices PF'!$E$18), N291*'Indices PF'!$J$17,     IF(('Funções Transações'!N291&lt;'Indices PF'!$F$18), N291*'Indices PF'!$K$17, N291*'Indices PF'!$L$17))))),   IF(M291="EO", IF((O291&lt;='Indices PF'!$D$23),   IF(('Funções Transações'!N291&lt;'Indices PF'!$E$26), N291*'Indices PF'!$J$23,   IF(('Funções Transações'!N291&lt;'Indices PF'!$F$26), N291*'Indices PF'!$K$23, N291*'Indices PF'!$L$23)),    IF((O291&lt;='Indices PF'!$D$24),    IF(('Funções Transações'!N291&lt;'Indices PF'!$E$26), N291*'Indices PF'!$J$24,    IF(('Funções Transações'!N291&lt;'Indices PF'!$F$26), N291*'Indices PF'!$K$24, N291*'Indices PF'!$L$24)),     IF((O291&gt;='Indices PF'!$D$25),     IF(('Funções Transações'!N291&lt;'Indices PF'!$E$26), N291*'Indices PF'!$J$25,     IF(('Funções Transações'!N291&lt;'Indices PF'!$F$26), N291*'Indices PF'!$K$25, N291*'Indices PF'!$L$25)))))))))</f>
        <v/>
      </c>
      <c r="U291" s="229" t="str">
        <f aca="false">IF(OR(ISBLANK(P291),ISBLANK(Q291)),"",  IF((Q291&lt;='Indices PF'!$D$47),   IF(('Funções Transações'!P291&lt;'Indices PF'!$E$50), P291*'Indices PF'!$J$47,   IF(('Funções Transações'!P291&lt;'Indices PF'!$F$50), P291*'Indices PF'!$K$47, P291*'Indices PF'!$L$47)),    IF((Q291&lt;='Indices PF'!$D$48),    IF(('Funções Transações'!P291&lt;'Indices PF'!$E$50), P291*'Indices PF'!$J$48,    IF(('Funções Transações'!P291&lt;'Indices PF'!$F$50), P291*'Indices PF'!$K$48, P291*'Indices PF'!$L$48)),     IF((Q291&gt;='Indices PF'!$D$49),     IF(('Funções Transações'!P291&lt;'Indices PF'!$E$50), P291*'Indices PF'!$J$49,     IF(('Funções Transações'!P291&lt;'Indices PF'!$F$50), P291*'Indices PF'!$K$49, P291*'Indices PF'!$L$49))))))</f>
        <v/>
      </c>
      <c r="V291" s="270"/>
      <c r="W291" s="224"/>
      <c r="X291" s="224"/>
      <c r="Y291" s="174"/>
      <c r="Z291" s="174"/>
      <c r="AA291" s="174"/>
      <c r="AB291" s="175"/>
      <c r="AC291" s="154"/>
      <c r="AD291" s="154"/>
      <c r="AE291" s="178"/>
      <c r="AF291" s="126"/>
      <c r="AG291" s="92"/>
    </row>
    <row r="292" customFormat="false" ht="24.3" hidden="false" customHeight="true" outlineLevel="0" collapsed="false">
      <c r="A292" s="87"/>
      <c r="B292" s="111"/>
      <c r="C292" s="178"/>
      <c r="D292" s="173"/>
      <c r="E292" s="174"/>
      <c r="F292" s="174"/>
      <c r="G292" s="174"/>
      <c r="H292" s="174"/>
      <c r="I292" s="174"/>
      <c r="J292" s="174"/>
      <c r="K292" s="224"/>
      <c r="L292" s="221"/>
      <c r="M292" s="121"/>
      <c r="N292" s="121"/>
      <c r="O292" s="131"/>
      <c r="P292" s="131"/>
      <c r="Q292" s="131"/>
      <c r="R292" s="119" t="str">
        <f aca="false">IF(AND(ISTEXT(T292),ISTEXT(U292)),"",SUM(T292:U292)*'Indices PF'!$E$54)</f>
        <v/>
      </c>
      <c r="S292" s="227" t="str">
        <f aca="false">IF(OR(ISBLANK(N292),ISBLANK(O292)),"",  IF(M292="EI", IF((O292&lt;='Indices PF'!$D$7),   IF(('Funções Transações'!N292&lt;'Indices PF'!$E$10), 'Indices PF'!$E$7,   IF(('Funções Transações'!N292&lt;'Indices PF'!$F$10), 'Indices PF'!$F$7, 'Indices PF'!$G$7)),    IF((O292&lt;='Indices PF'!$D$8),    IF(('Funções Transações'!N292&lt;'Indices PF'!$E$10), 'Indices PF'!$E$8,    IF(('Funções Transações'!N292&lt;'Indices PF'!$F$10), 'Indices PF'!$F$8, 'Indices PF'!$G$8)),     IF((O292&gt;='Indices PF'!$D$9),     IF(('Funções Transações'!N292&lt;'Indices PF'!$E$10), 'Indices PF'!$E$9,     IF(('Funções Transações'!N292&lt;'Indices PF'!$F$10), 'Indices PF'!$F$9, 'Indices PF'!$G$9))))),   IF(M292="EQ", IF((O292&lt;='Indices PF'!$D$15),   IF(('Funções Transações'!N292&lt;'Indices PF'!$E$18), 'Indices PF'!$E$15,   IF(('Funções Transações'!N292&lt;'Indices PF'!$F$18), 'Indices PF'!$F$15, 'Indices PF'!$G$15)),    IF((O292&lt;='Indices PF'!$D$16),    IF(('Funções Transações'!N292&lt;'Indices PF'!$E$18), 'Indices PF'!$E$16,    IF(('Funções Transações'!N292&lt;'Indices PF'!$F$18), 'Indices PF'!$F$16, 'Indices PF'!$G$16)),     IF((O292&gt;='Indices PF'!$D$17),     IF(('Funções Transações'!N292&lt;'Indices PF'!$E$18), 'Indices PF'!$E$17,     IF(('Funções Transações'!N292&lt;'Indices PF'!$F$18), 'Indices PF'!$F$17, 'Indices PF'!$G$17))))),   IF(M292="EO", IF((O292&lt;='Indices PF'!$D$23),   IF(('Funções Transações'!N292&lt;'Indices PF'!$E$26), 'Indices PF'!$E$23,   IF(('Funções Transações'!N292&lt;'Indices PF'!$F$26), 'Indices PF'!$F$23, 'Indices PF'!$G$23)),    IF((O292&lt;='Indices PF'!$D$24),    IF(('Funções Transações'!N292&lt;'Indices PF'!$E$26), 'Indices PF'!$E$24,    IF(('Funções Transações'!N292&lt;'Indices PF'!$F$26), 'Indices PF'!$F$24, 'Indices PF'!$G$24)),     IF((O292&gt;='Indices PF'!$D$25),     IF(('Funções Transações'!N292&lt;'Indices PF'!$E$26), 'Indices PF'!$E$25,     IF(('Funções Transações'!N292&lt;'Indices PF'!$F$26), 'Indices PF'!$F$25, 'Indices PF'!$G$25)))))))))</f>
        <v/>
      </c>
      <c r="T292" s="228" t="str">
        <f aca="false">IF(OR(ISBLANK(N292),ISBLANK(O292)),"",  IF(M292="EI", IF((O292&lt;='Indices PF'!$D$7),   IF(('Funções Transações'!N292&lt;'Indices PF'!$E$10), N292*'Indices PF'!$J$7,   IF(('Funções Transações'!N292&lt;'Indices PF'!$F$10), N292*'Indices PF'!$K$7, N292*'Indices PF'!$L$7)),    IF((O292&lt;='Indices PF'!$D$8),    IF(('Funções Transações'!N292&lt;'Indices PF'!$E$10), N292*'Indices PF'!$J$8,    IF(('Funções Transações'!N292&lt;'Indices PF'!$F$10), N292*'Indices PF'!$K$8, N292*'Indices PF'!$L$8)),     IF((O292&gt;='Indices PF'!$D$9),     IF(('Funções Transações'!N292&lt;'Indices PF'!$E$10), N292*'Indices PF'!$J$9,     IF(('Funções Transações'!N292&lt;'Indices PF'!$F$10), N292*'Indices PF'!$K$9, N292*'Indices PF'!$L$9))))),   IF(M292="EQ", IF((O292&lt;='Indices PF'!$D$15),   IF(('Funções Transações'!N292&lt;'Indices PF'!$E$18), N292*'Indices PF'!$J$15,   IF(('Funções Transações'!N292&lt;'Indices PF'!$F$18), N292*'Indices PF'!$K$15, N292*'Indices PF'!$L$15)),    IF((O292&lt;='Indices PF'!$D$16),    IF(('Funções Transações'!N292&lt;'Indices PF'!$E$18), N292*'Indices PF'!$J$16,    IF(('Funções Transações'!N292&lt;'Indices PF'!$F$18), N292*'Indices PF'!$K$16, N292*'Indices PF'!$L$16)),     IF((O292&gt;='Indices PF'!$D$17),     IF(('Funções Transações'!N292&lt;'Indices PF'!$E$18), N292*'Indices PF'!$J$17,     IF(('Funções Transações'!N292&lt;'Indices PF'!$F$18), N292*'Indices PF'!$K$17, N292*'Indices PF'!$L$17))))),   IF(M292="EO", IF((O292&lt;='Indices PF'!$D$23),   IF(('Funções Transações'!N292&lt;'Indices PF'!$E$26), N292*'Indices PF'!$J$23,   IF(('Funções Transações'!N292&lt;'Indices PF'!$F$26), N292*'Indices PF'!$K$23, N292*'Indices PF'!$L$23)),    IF((O292&lt;='Indices PF'!$D$24),    IF(('Funções Transações'!N292&lt;'Indices PF'!$E$26), N292*'Indices PF'!$J$24,    IF(('Funções Transações'!N292&lt;'Indices PF'!$F$26), N292*'Indices PF'!$K$24, N292*'Indices PF'!$L$24)),     IF((O292&gt;='Indices PF'!$D$25),     IF(('Funções Transações'!N292&lt;'Indices PF'!$E$26), N292*'Indices PF'!$J$25,     IF(('Funções Transações'!N292&lt;'Indices PF'!$F$26), N292*'Indices PF'!$K$25, N292*'Indices PF'!$L$25)))))))))</f>
        <v/>
      </c>
      <c r="U292" s="229" t="str">
        <f aca="false">IF(OR(ISBLANK(P292),ISBLANK(Q292)),"",  IF((Q292&lt;='Indices PF'!$D$47),   IF(('Funções Transações'!P292&lt;'Indices PF'!$E$50), P292*'Indices PF'!$J$47,   IF(('Funções Transações'!P292&lt;'Indices PF'!$F$50), P292*'Indices PF'!$K$47, P292*'Indices PF'!$L$47)),    IF((Q292&lt;='Indices PF'!$D$48),    IF(('Funções Transações'!P292&lt;'Indices PF'!$E$50), P292*'Indices PF'!$J$48,    IF(('Funções Transações'!P292&lt;'Indices PF'!$F$50), P292*'Indices PF'!$K$48, P292*'Indices PF'!$L$48)),     IF((Q292&gt;='Indices PF'!$D$49),     IF(('Funções Transações'!P292&lt;'Indices PF'!$E$50), P292*'Indices PF'!$J$49,     IF(('Funções Transações'!P292&lt;'Indices PF'!$F$50), P292*'Indices PF'!$K$49, P292*'Indices PF'!$L$49))))))</f>
        <v/>
      </c>
      <c r="V292" s="270"/>
      <c r="W292" s="224"/>
      <c r="X292" s="224"/>
      <c r="Y292" s="174"/>
      <c r="Z292" s="174"/>
      <c r="AA292" s="174"/>
      <c r="AB292" s="175"/>
      <c r="AC292" s="154"/>
      <c r="AD292" s="154"/>
      <c r="AE292" s="178"/>
      <c r="AF292" s="126"/>
      <c r="AG292" s="92"/>
    </row>
    <row r="293" customFormat="false" ht="24.3" hidden="false" customHeight="true" outlineLevel="0" collapsed="false">
      <c r="A293" s="87"/>
      <c r="B293" s="111"/>
      <c r="C293" s="178"/>
      <c r="D293" s="173"/>
      <c r="E293" s="174"/>
      <c r="F293" s="174"/>
      <c r="G293" s="174"/>
      <c r="H293" s="174"/>
      <c r="I293" s="174"/>
      <c r="J293" s="174"/>
      <c r="K293" s="224"/>
      <c r="L293" s="221"/>
      <c r="M293" s="121"/>
      <c r="N293" s="121"/>
      <c r="O293" s="131"/>
      <c r="P293" s="131"/>
      <c r="Q293" s="131"/>
      <c r="R293" s="119" t="str">
        <f aca="false">IF(AND(ISTEXT(T293),ISTEXT(U293)),"",SUM(T293:U293)*'Indices PF'!$E$54)</f>
        <v/>
      </c>
      <c r="S293" s="227" t="str">
        <f aca="false">IF(OR(ISBLANK(N293),ISBLANK(O293)),"",  IF(M293="EI", IF((O293&lt;='Indices PF'!$D$7),   IF(('Funções Transações'!N293&lt;'Indices PF'!$E$10), 'Indices PF'!$E$7,   IF(('Funções Transações'!N293&lt;'Indices PF'!$F$10), 'Indices PF'!$F$7, 'Indices PF'!$G$7)),    IF((O293&lt;='Indices PF'!$D$8),    IF(('Funções Transações'!N293&lt;'Indices PF'!$E$10), 'Indices PF'!$E$8,    IF(('Funções Transações'!N293&lt;'Indices PF'!$F$10), 'Indices PF'!$F$8, 'Indices PF'!$G$8)),     IF((O293&gt;='Indices PF'!$D$9),     IF(('Funções Transações'!N293&lt;'Indices PF'!$E$10), 'Indices PF'!$E$9,     IF(('Funções Transações'!N293&lt;'Indices PF'!$F$10), 'Indices PF'!$F$9, 'Indices PF'!$G$9))))),   IF(M293="EQ", IF((O293&lt;='Indices PF'!$D$15),   IF(('Funções Transações'!N293&lt;'Indices PF'!$E$18), 'Indices PF'!$E$15,   IF(('Funções Transações'!N293&lt;'Indices PF'!$F$18), 'Indices PF'!$F$15, 'Indices PF'!$G$15)),    IF((O293&lt;='Indices PF'!$D$16),    IF(('Funções Transações'!N293&lt;'Indices PF'!$E$18), 'Indices PF'!$E$16,    IF(('Funções Transações'!N293&lt;'Indices PF'!$F$18), 'Indices PF'!$F$16, 'Indices PF'!$G$16)),     IF((O293&gt;='Indices PF'!$D$17),     IF(('Funções Transações'!N293&lt;'Indices PF'!$E$18), 'Indices PF'!$E$17,     IF(('Funções Transações'!N293&lt;'Indices PF'!$F$18), 'Indices PF'!$F$17, 'Indices PF'!$G$17))))),   IF(M293="EO", IF((O293&lt;='Indices PF'!$D$23),   IF(('Funções Transações'!N293&lt;'Indices PF'!$E$26), 'Indices PF'!$E$23,   IF(('Funções Transações'!N293&lt;'Indices PF'!$F$26), 'Indices PF'!$F$23, 'Indices PF'!$G$23)),    IF((O293&lt;='Indices PF'!$D$24),    IF(('Funções Transações'!N293&lt;'Indices PF'!$E$26), 'Indices PF'!$E$24,    IF(('Funções Transações'!N293&lt;'Indices PF'!$F$26), 'Indices PF'!$F$24, 'Indices PF'!$G$24)),     IF((O293&gt;='Indices PF'!$D$25),     IF(('Funções Transações'!N293&lt;'Indices PF'!$E$26), 'Indices PF'!$E$25,     IF(('Funções Transações'!N293&lt;'Indices PF'!$F$26), 'Indices PF'!$F$25, 'Indices PF'!$G$25)))))))))</f>
        <v/>
      </c>
      <c r="T293" s="228" t="str">
        <f aca="false">IF(OR(ISBLANK(N293),ISBLANK(O293)),"",  IF(M293="EI", IF((O293&lt;='Indices PF'!$D$7),   IF(('Funções Transações'!N293&lt;'Indices PF'!$E$10), N293*'Indices PF'!$J$7,   IF(('Funções Transações'!N293&lt;'Indices PF'!$F$10), N293*'Indices PF'!$K$7, N293*'Indices PF'!$L$7)),    IF((O293&lt;='Indices PF'!$D$8),    IF(('Funções Transações'!N293&lt;'Indices PF'!$E$10), N293*'Indices PF'!$J$8,    IF(('Funções Transações'!N293&lt;'Indices PF'!$F$10), N293*'Indices PF'!$K$8, N293*'Indices PF'!$L$8)),     IF((O293&gt;='Indices PF'!$D$9),     IF(('Funções Transações'!N293&lt;'Indices PF'!$E$10), N293*'Indices PF'!$J$9,     IF(('Funções Transações'!N293&lt;'Indices PF'!$F$10), N293*'Indices PF'!$K$9, N293*'Indices PF'!$L$9))))),   IF(M293="EQ", IF((O293&lt;='Indices PF'!$D$15),   IF(('Funções Transações'!N293&lt;'Indices PF'!$E$18), N293*'Indices PF'!$J$15,   IF(('Funções Transações'!N293&lt;'Indices PF'!$F$18), N293*'Indices PF'!$K$15, N293*'Indices PF'!$L$15)),    IF((O293&lt;='Indices PF'!$D$16),    IF(('Funções Transações'!N293&lt;'Indices PF'!$E$18), N293*'Indices PF'!$J$16,    IF(('Funções Transações'!N293&lt;'Indices PF'!$F$18), N293*'Indices PF'!$K$16, N293*'Indices PF'!$L$16)),     IF((O293&gt;='Indices PF'!$D$17),     IF(('Funções Transações'!N293&lt;'Indices PF'!$E$18), N293*'Indices PF'!$J$17,     IF(('Funções Transações'!N293&lt;'Indices PF'!$F$18), N293*'Indices PF'!$K$17, N293*'Indices PF'!$L$17))))),   IF(M293="EO", IF((O293&lt;='Indices PF'!$D$23),   IF(('Funções Transações'!N293&lt;'Indices PF'!$E$26), N293*'Indices PF'!$J$23,   IF(('Funções Transações'!N293&lt;'Indices PF'!$F$26), N293*'Indices PF'!$K$23, N293*'Indices PF'!$L$23)),    IF((O293&lt;='Indices PF'!$D$24),    IF(('Funções Transações'!N293&lt;'Indices PF'!$E$26), N293*'Indices PF'!$J$24,    IF(('Funções Transações'!N293&lt;'Indices PF'!$F$26), N293*'Indices PF'!$K$24, N293*'Indices PF'!$L$24)),     IF((O293&gt;='Indices PF'!$D$25),     IF(('Funções Transações'!N293&lt;'Indices PF'!$E$26), N293*'Indices PF'!$J$25,     IF(('Funções Transações'!N293&lt;'Indices PF'!$F$26), N293*'Indices PF'!$K$25, N293*'Indices PF'!$L$25)))))))))</f>
        <v/>
      </c>
      <c r="U293" s="229" t="str">
        <f aca="false">IF(OR(ISBLANK(P293),ISBLANK(Q293)),"",  IF((Q293&lt;='Indices PF'!$D$47),   IF(('Funções Transações'!P293&lt;'Indices PF'!$E$50), P293*'Indices PF'!$J$47,   IF(('Funções Transações'!P293&lt;'Indices PF'!$F$50), P293*'Indices PF'!$K$47, P293*'Indices PF'!$L$47)),    IF((Q293&lt;='Indices PF'!$D$48),    IF(('Funções Transações'!P293&lt;'Indices PF'!$E$50), P293*'Indices PF'!$J$48,    IF(('Funções Transações'!P293&lt;'Indices PF'!$F$50), P293*'Indices PF'!$K$48, P293*'Indices PF'!$L$48)),     IF((Q293&gt;='Indices PF'!$D$49),     IF(('Funções Transações'!P293&lt;'Indices PF'!$E$50), P293*'Indices PF'!$J$49,     IF(('Funções Transações'!P293&lt;'Indices PF'!$F$50), P293*'Indices PF'!$K$49, P293*'Indices PF'!$L$49))))))</f>
        <v/>
      </c>
      <c r="V293" s="270"/>
      <c r="W293" s="224"/>
      <c r="X293" s="224"/>
      <c r="Y293" s="174"/>
      <c r="Z293" s="174"/>
      <c r="AA293" s="174"/>
      <c r="AB293" s="175"/>
      <c r="AC293" s="154"/>
      <c r="AD293" s="154"/>
      <c r="AE293" s="178"/>
      <c r="AF293" s="126"/>
      <c r="AG293" s="92"/>
    </row>
    <row r="294" customFormat="false" ht="24.3" hidden="false" customHeight="true" outlineLevel="0" collapsed="false">
      <c r="A294" s="87"/>
      <c r="B294" s="111"/>
      <c r="C294" s="178"/>
      <c r="D294" s="173"/>
      <c r="E294" s="174"/>
      <c r="F294" s="174"/>
      <c r="G294" s="174"/>
      <c r="H294" s="174"/>
      <c r="I294" s="174"/>
      <c r="J294" s="174"/>
      <c r="K294" s="224"/>
      <c r="L294" s="221"/>
      <c r="M294" s="121"/>
      <c r="N294" s="121"/>
      <c r="O294" s="131"/>
      <c r="P294" s="131"/>
      <c r="Q294" s="131"/>
      <c r="R294" s="119" t="str">
        <f aca="false">IF(AND(ISTEXT(T294),ISTEXT(U294)),"",SUM(T294:U294)*'Indices PF'!$E$54)</f>
        <v/>
      </c>
      <c r="S294" s="227" t="str">
        <f aca="false">IF(OR(ISBLANK(N294),ISBLANK(O294)),"",  IF(M294="EI", IF((O294&lt;='Indices PF'!$D$7),   IF(('Funções Transações'!N294&lt;'Indices PF'!$E$10), 'Indices PF'!$E$7,   IF(('Funções Transações'!N294&lt;'Indices PF'!$F$10), 'Indices PF'!$F$7, 'Indices PF'!$G$7)),    IF((O294&lt;='Indices PF'!$D$8),    IF(('Funções Transações'!N294&lt;'Indices PF'!$E$10), 'Indices PF'!$E$8,    IF(('Funções Transações'!N294&lt;'Indices PF'!$F$10), 'Indices PF'!$F$8, 'Indices PF'!$G$8)),     IF((O294&gt;='Indices PF'!$D$9),     IF(('Funções Transações'!N294&lt;'Indices PF'!$E$10), 'Indices PF'!$E$9,     IF(('Funções Transações'!N294&lt;'Indices PF'!$F$10), 'Indices PF'!$F$9, 'Indices PF'!$G$9))))),   IF(M294="EQ", IF((O294&lt;='Indices PF'!$D$15),   IF(('Funções Transações'!N294&lt;'Indices PF'!$E$18), 'Indices PF'!$E$15,   IF(('Funções Transações'!N294&lt;'Indices PF'!$F$18), 'Indices PF'!$F$15, 'Indices PF'!$G$15)),    IF((O294&lt;='Indices PF'!$D$16),    IF(('Funções Transações'!N294&lt;'Indices PF'!$E$18), 'Indices PF'!$E$16,    IF(('Funções Transações'!N294&lt;'Indices PF'!$F$18), 'Indices PF'!$F$16, 'Indices PF'!$G$16)),     IF((O294&gt;='Indices PF'!$D$17),     IF(('Funções Transações'!N294&lt;'Indices PF'!$E$18), 'Indices PF'!$E$17,     IF(('Funções Transações'!N294&lt;'Indices PF'!$F$18), 'Indices PF'!$F$17, 'Indices PF'!$G$17))))),   IF(M294="EO", IF((O294&lt;='Indices PF'!$D$23),   IF(('Funções Transações'!N294&lt;'Indices PF'!$E$26), 'Indices PF'!$E$23,   IF(('Funções Transações'!N294&lt;'Indices PF'!$F$26), 'Indices PF'!$F$23, 'Indices PF'!$G$23)),    IF((O294&lt;='Indices PF'!$D$24),    IF(('Funções Transações'!N294&lt;'Indices PF'!$E$26), 'Indices PF'!$E$24,    IF(('Funções Transações'!N294&lt;'Indices PF'!$F$26), 'Indices PF'!$F$24, 'Indices PF'!$G$24)),     IF((O294&gt;='Indices PF'!$D$25),     IF(('Funções Transações'!N294&lt;'Indices PF'!$E$26), 'Indices PF'!$E$25,     IF(('Funções Transações'!N294&lt;'Indices PF'!$F$26), 'Indices PF'!$F$25, 'Indices PF'!$G$25)))))))))</f>
        <v/>
      </c>
      <c r="T294" s="228" t="str">
        <f aca="false">IF(OR(ISBLANK(N294),ISBLANK(O294)),"",  IF(M294="EI", IF((O294&lt;='Indices PF'!$D$7),   IF(('Funções Transações'!N294&lt;'Indices PF'!$E$10), N294*'Indices PF'!$J$7,   IF(('Funções Transações'!N294&lt;'Indices PF'!$F$10), N294*'Indices PF'!$K$7, N294*'Indices PF'!$L$7)),    IF((O294&lt;='Indices PF'!$D$8),    IF(('Funções Transações'!N294&lt;'Indices PF'!$E$10), N294*'Indices PF'!$J$8,    IF(('Funções Transações'!N294&lt;'Indices PF'!$F$10), N294*'Indices PF'!$K$8, N294*'Indices PF'!$L$8)),     IF((O294&gt;='Indices PF'!$D$9),     IF(('Funções Transações'!N294&lt;'Indices PF'!$E$10), N294*'Indices PF'!$J$9,     IF(('Funções Transações'!N294&lt;'Indices PF'!$F$10), N294*'Indices PF'!$K$9, N294*'Indices PF'!$L$9))))),   IF(M294="EQ", IF((O294&lt;='Indices PF'!$D$15),   IF(('Funções Transações'!N294&lt;'Indices PF'!$E$18), N294*'Indices PF'!$J$15,   IF(('Funções Transações'!N294&lt;'Indices PF'!$F$18), N294*'Indices PF'!$K$15, N294*'Indices PF'!$L$15)),    IF((O294&lt;='Indices PF'!$D$16),    IF(('Funções Transações'!N294&lt;'Indices PF'!$E$18), N294*'Indices PF'!$J$16,    IF(('Funções Transações'!N294&lt;'Indices PF'!$F$18), N294*'Indices PF'!$K$16, N294*'Indices PF'!$L$16)),     IF((O294&gt;='Indices PF'!$D$17),     IF(('Funções Transações'!N294&lt;'Indices PF'!$E$18), N294*'Indices PF'!$J$17,     IF(('Funções Transações'!N294&lt;'Indices PF'!$F$18), N294*'Indices PF'!$K$17, N294*'Indices PF'!$L$17))))),   IF(M294="EO", IF((O294&lt;='Indices PF'!$D$23),   IF(('Funções Transações'!N294&lt;'Indices PF'!$E$26), N294*'Indices PF'!$J$23,   IF(('Funções Transações'!N294&lt;'Indices PF'!$F$26), N294*'Indices PF'!$K$23, N294*'Indices PF'!$L$23)),    IF((O294&lt;='Indices PF'!$D$24),    IF(('Funções Transações'!N294&lt;'Indices PF'!$E$26), N294*'Indices PF'!$J$24,    IF(('Funções Transações'!N294&lt;'Indices PF'!$F$26), N294*'Indices PF'!$K$24, N294*'Indices PF'!$L$24)),     IF((O294&gt;='Indices PF'!$D$25),     IF(('Funções Transações'!N294&lt;'Indices PF'!$E$26), N294*'Indices PF'!$J$25,     IF(('Funções Transações'!N294&lt;'Indices PF'!$F$26), N294*'Indices PF'!$K$25, N294*'Indices PF'!$L$25)))))))))</f>
        <v/>
      </c>
      <c r="U294" s="229" t="str">
        <f aca="false">IF(OR(ISBLANK(P294),ISBLANK(Q294)),"",  IF((Q294&lt;='Indices PF'!$D$47),   IF(('Funções Transações'!P294&lt;'Indices PF'!$E$50), P294*'Indices PF'!$J$47,   IF(('Funções Transações'!P294&lt;'Indices PF'!$F$50), P294*'Indices PF'!$K$47, P294*'Indices PF'!$L$47)),    IF((Q294&lt;='Indices PF'!$D$48),    IF(('Funções Transações'!P294&lt;'Indices PF'!$E$50), P294*'Indices PF'!$J$48,    IF(('Funções Transações'!P294&lt;'Indices PF'!$F$50), P294*'Indices PF'!$K$48, P294*'Indices PF'!$L$48)),     IF((Q294&gt;='Indices PF'!$D$49),     IF(('Funções Transações'!P294&lt;'Indices PF'!$E$50), P294*'Indices PF'!$J$49,     IF(('Funções Transações'!P294&lt;'Indices PF'!$F$50), P294*'Indices PF'!$K$49, P294*'Indices PF'!$L$49))))))</f>
        <v/>
      </c>
      <c r="V294" s="270"/>
      <c r="W294" s="224"/>
      <c r="X294" s="224"/>
      <c r="Y294" s="174"/>
      <c r="Z294" s="174"/>
      <c r="AA294" s="174"/>
      <c r="AB294" s="175"/>
      <c r="AC294" s="154"/>
      <c r="AD294" s="154"/>
      <c r="AE294" s="178"/>
      <c r="AF294" s="126"/>
      <c r="AG294" s="92"/>
    </row>
    <row r="295" customFormat="false" ht="24.3" hidden="false" customHeight="true" outlineLevel="0" collapsed="false">
      <c r="A295" s="87"/>
      <c r="B295" s="111"/>
      <c r="C295" s="178"/>
      <c r="D295" s="173"/>
      <c r="E295" s="174"/>
      <c r="F295" s="174"/>
      <c r="G295" s="174"/>
      <c r="H295" s="174"/>
      <c r="I295" s="174"/>
      <c r="J295" s="174"/>
      <c r="K295" s="224"/>
      <c r="L295" s="221"/>
      <c r="M295" s="121"/>
      <c r="N295" s="121"/>
      <c r="O295" s="131"/>
      <c r="P295" s="131"/>
      <c r="Q295" s="131"/>
      <c r="R295" s="119" t="str">
        <f aca="false">IF(AND(ISTEXT(T295),ISTEXT(U295)),"",SUM(T295:U295)*'Indices PF'!$E$54)</f>
        <v/>
      </c>
      <c r="S295" s="227" t="str">
        <f aca="false">IF(OR(ISBLANK(N295),ISBLANK(O295)),"",  IF(M295="EI", IF((O295&lt;='Indices PF'!$D$7),   IF(('Funções Transações'!N295&lt;'Indices PF'!$E$10), 'Indices PF'!$E$7,   IF(('Funções Transações'!N295&lt;'Indices PF'!$F$10), 'Indices PF'!$F$7, 'Indices PF'!$G$7)),    IF((O295&lt;='Indices PF'!$D$8),    IF(('Funções Transações'!N295&lt;'Indices PF'!$E$10), 'Indices PF'!$E$8,    IF(('Funções Transações'!N295&lt;'Indices PF'!$F$10), 'Indices PF'!$F$8, 'Indices PF'!$G$8)),     IF((O295&gt;='Indices PF'!$D$9),     IF(('Funções Transações'!N295&lt;'Indices PF'!$E$10), 'Indices PF'!$E$9,     IF(('Funções Transações'!N295&lt;'Indices PF'!$F$10), 'Indices PF'!$F$9, 'Indices PF'!$G$9))))),   IF(M295="EQ", IF((O295&lt;='Indices PF'!$D$15),   IF(('Funções Transações'!N295&lt;'Indices PF'!$E$18), 'Indices PF'!$E$15,   IF(('Funções Transações'!N295&lt;'Indices PF'!$F$18), 'Indices PF'!$F$15, 'Indices PF'!$G$15)),    IF((O295&lt;='Indices PF'!$D$16),    IF(('Funções Transações'!N295&lt;'Indices PF'!$E$18), 'Indices PF'!$E$16,    IF(('Funções Transações'!N295&lt;'Indices PF'!$F$18), 'Indices PF'!$F$16, 'Indices PF'!$G$16)),     IF((O295&gt;='Indices PF'!$D$17),     IF(('Funções Transações'!N295&lt;'Indices PF'!$E$18), 'Indices PF'!$E$17,     IF(('Funções Transações'!N295&lt;'Indices PF'!$F$18), 'Indices PF'!$F$17, 'Indices PF'!$G$17))))),   IF(M295="EO", IF((O295&lt;='Indices PF'!$D$23),   IF(('Funções Transações'!N295&lt;'Indices PF'!$E$26), 'Indices PF'!$E$23,   IF(('Funções Transações'!N295&lt;'Indices PF'!$F$26), 'Indices PF'!$F$23, 'Indices PF'!$G$23)),    IF((O295&lt;='Indices PF'!$D$24),    IF(('Funções Transações'!N295&lt;'Indices PF'!$E$26), 'Indices PF'!$E$24,    IF(('Funções Transações'!N295&lt;'Indices PF'!$F$26), 'Indices PF'!$F$24, 'Indices PF'!$G$24)),     IF((O295&gt;='Indices PF'!$D$25),     IF(('Funções Transações'!N295&lt;'Indices PF'!$E$26), 'Indices PF'!$E$25,     IF(('Funções Transações'!N295&lt;'Indices PF'!$F$26), 'Indices PF'!$F$25, 'Indices PF'!$G$25)))))))))</f>
        <v/>
      </c>
      <c r="T295" s="228" t="str">
        <f aca="false">IF(OR(ISBLANK(N295),ISBLANK(O295)),"",  IF(M295="EI", IF((O295&lt;='Indices PF'!$D$7),   IF(('Funções Transações'!N295&lt;'Indices PF'!$E$10), N295*'Indices PF'!$J$7,   IF(('Funções Transações'!N295&lt;'Indices PF'!$F$10), N295*'Indices PF'!$K$7, N295*'Indices PF'!$L$7)),    IF((O295&lt;='Indices PF'!$D$8),    IF(('Funções Transações'!N295&lt;'Indices PF'!$E$10), N295*'Indices PF'!$J$8,    IF(('Funções Transações'!N295&lt;'Indices PF'!$F$10), N295*'Indices PF'!$K$8, N295*'Indices PF'!$L$8)),     IF((O295&gt;='Indices PF'!$D$9),     IF(('Funções Transações'!N295&lt;'Indices PF'!$E$10), N295*'Indices PF'!$J$9,     IF(('Funções Transações'!N295&lt;'Indices PF'!$F$10), N295*'Indices PF'!$K$9, N295*'Indices PF'!$L$9))))),   IF(M295="EQ", IF((O295&lt;='Indices PF'!$D$15),   IF(('Funções Transações'!N295&lt;'Indices PF'!$E$18), N295*'Indices PF'!$J$15,   IF(('Funções Transações'!N295&lt;'Indices PF'!$F$18), N295*'Indices PF'!$K$15, N295*'Indices PF'!$L$15)),    IF((O295&lt;='Indices PF'!$D$16),    IF(('Funções Transações'!N295&lt;'Indices PF'!$E$18), N295*'Indices PF'!$J$16,    IF(('Funções Transações'!N295&lt;'Indices PF'!$F$18), N295*'Indices PF'!$K$16, N295*'Indices PF'!$L$16)),     IF((O295&gt;='Indices PF'!$D$17),     IF(('Funções Transações'!N295&lt;'Indices PF'!$E$18), N295*'Indices PF'!$J$17,     IF(('Funções Transações'!N295&lt;'Indices PF'!$F$18), N295*'Indices PF'!$K$17, N295*'Indices PF'!$L$17))))),   IF(M295="EO", IF((O295&lt;='Indices PF'!$D$23),   IF(('Funções Transações'!N295&lt;'Indices PF'!$E$26), N295*'Indices PF'!$J$23,   IF(('Funções Transações'!N295&lt;'Indices PF'!$F$26), N295*'Indices PF'!$K$23, N295*'Indices PF'!$L$23)),    IF((O295&lt;='Indices PF'!$D$24),    IF(('Funções Transações'!N295&lt;'Indices PF'!$E$26), N295*'Indices PF'!$J$24,    IF(('Funções Transações'!N295&lt;'Indices PF'!$F$26), N295*'Indices PF'!$K$24, N295*'Indices PF'!$L$24)),     IF((O295&gt;='Indices PF'!$D$25),     IF(('Funções Transações'!N295&lt;'Indices PF'!$E$26), N295*'Indices PF'!$J$25,     IF(('Funções Transações'!N295&lt;'Indices PF'!$F$26), N295*'Indices PF'!$K$25, N295*'Indices PF'!$L$25)))))))))</f>
        <v/>
      </c>
      <c r="U295" s="229" t="str">
        <f aca="false">IF(OR(ISBLANK(P295),ISBLANK(Q295)),"",  IF((Q295&lt;='Indices PF'!$D$47),   IF(('Funções Transações'!P295&lt;'Indices PF'!$E$50), P295*'Indices PF'!$J$47,   IF(('Funções Transações'!P295&lt;'Indices PF'!$F$50), P295*'Indices PF'!$K$47, P295*'Indices PF'!$L$47)),    IF((Q295&lt;='Indices PF'!$D$48),    IF(('Funções Transações'!P295&lt;'Indices PF'!$E$50), P295*'Indices PF'!$J$48,    IF(('Funções Transações'!P295&lt;'Indices PF'!$F$50), P295*'Indices PF'!$K$48, P295*'Indices PF'!$L$48)),     IF((Q295&gt;='Indices PF'!$D$49),     IF(('Funções Transações'!P295&lt;'Indices PF'!$E$50), P295*'Indices PF'!$J$49,     IF(('Funções Transações'!P295&lt;'Indices PF'!$F$50), P295*'Indices PF'!$K$49, P295*'Indices PF'!$L$49))))))</f>
        <v/>
      </c>
      <c r="V295" s="270"/>
      <c r="W295" s="224"/>
      <c r="X295" s="224"/>
      <c r="Y295" s="174"/>
      <c r="Z295" s="174"/>
      <c r="AA295" s="174"/>
      <c r="AB295" s="175"/>
      <c r="AC295" s="154"/>
      <c r="AD295" s="154"/>
      <c r="AE295" s="178"/>
      <c r="AF295" s="126"/>
      <c r="AG295" s="92"/>
    </row>
    <row r="296" customFormat="false" ht="24.3" hidden="false" customHeight="true" outlineLevel="0" collapsed="false">
      <c r="A296" s="87"/>
      <c r="B296" s="111"/>
      <c r="C296" s="178"/>
      <c r="D296" s="173"/>
      <c r="E296" s="174"/>
      <c r="F296" s="174"/>
      <c r="G296" s="174"/>
      <c r="H296" s="174"/>
      <c r="I296" s="174"/>
      <c r="J296" s="174"/>
      <c r="K296" s="224"/>
      <c r="L296" s="221"/>
      <c r="M296" s="121"/>
      <c r="N296" s="121"/>
      <c r="O296" s="131"/>
      <c r="P296" s="131"/>
      <c r="Q296" s="131"/>
      <c r="R296" s="119" t="str">
        <f aca="false">IF(AND(ISTEXT(T296),ISTEXT(U296)),"",SUM(T296:U296)*'Indices PF'!$E$54)</f>
        <v/>
      </c>
      <c r="S296" s="227" t="str">
        <f aca="false">IF(OR(ISBLANK(N296),ISBLANK(O296)),"",  IF(M296="EI", IF((O296&lt;='Indices PF'!$D$7),   IF(('Funções Transações'!N296&lt;'Indices PF'!$E$10), 'Indices PF'!$E$7,   IF(('Funções Transações'!N296&lt;'Indices PF'!$F$10), 'Indices PF'!$F$7, 'Indices PF'!$G$7)),    IF((O296&lt;='Indices PF'!$D$8),    IF(('Funções Transações'!N296&lt;'Indices PF'!$E$10), 'Indices PF'!$E$8,    IF(('Funções Transações'!N296&lt;'Indices PF'!$F$10), 'Indices PF'!$F$8, 'Indices PF'!$G$8)),     IF((O296&gt;='Indices PF'!$D$9),     IF(('Funções Transações'!N296&lt;'Indices PF'!$E$10), 'Indices PF'!$E$9,     IF(('Funções Transações'!N296&lt;'Indices PF'!$F$10), 'Indices PF'!$F$9, 'Indices PF'!$G$9))))),   IF(M296="EQ", IF((O296&lt;='Indices PF'!$D$15),   IF(('Funções Transações'!N296&lt;'Indices PF'!$E$18), 'Indices PF'!$E$15,   IF(('Funções Transações'!N296&lt;'Indices PF'!$F$18), 'Indices PF'!$F$15, 'Indices PF'!$G$15)),    IF((O296&lt;='Indices PF'!$D$16),    IF(('Funções Transações'!N296&lt;'Indices PF'!$E$18), 'Indices PF'!$E$16,    IF(('Funções Transações'!N296&lt;'Indices PF'!$F$18), 'Indices PF'!$F$16, 'Indices PF'!$G$16)),     IF((O296&gt;='Indices PF'!$D$17),     IF(('Funções Transações'!N296&lt;'Indices PF'!$E$18), 'Indices PF'!$E$17,     IF(('Funções Transações'!N296&lt;'Indices PF'!$F$18), 'Indices PF'!$F$17, 'Indices PF'!$G$17))))),   IF(M296="EO", IF((O296&lt;='Indices PF'!$D$23),   IF(('Funções Transações'!N296&lt;'Indices PF'!$E$26), 'Indices PF'!$E$23,   IF(('Funções Transações'!N296&lt;'Indices PF'!$F$26), 'Indices PF'!$F$23, 'Indices PF'!$G$23)),    IF((O296&lt;='Indices PF'!$D$24),    IF(('Funções Transações'!N296&lt;'Indices PF'!$E$26), 'Indices PF'!$E$24,    IF(('Funções Transações'!N296&lt;'Indices PF'!$F$26), 'Indices PF'!$F$24, 'Indices PF'!$G$24)),     IF((O296&gt;='Indices PF'!$D$25),     IF(('Funções Transações'!N296&lt;'Indices PF'!$E$26), 'Indices PF'!$E$25,     IF(('Funções Transações'!N296&lt;'Indices PF'!$F$26), 'Indices PF'!$F$25, 'Indices PF'!$G$25)))))))))</f>
        <v/>
      </c>
      <c r="T296" s="228" t="str">
        <f aca="false">IF(OR(ISBLANK(N296),ISBLANK(O296)),"",  IF(M296="EI", IF((O296&lt;='Indices PF'!$D$7),   IF(('Funções Transações'!N296&lt;'Indices PF'!$E$10), N296*'Indices PF'!$J$7,   IF(('Funções Transações'!N296&lt;'Indices PF'!$F$10), N296*'Indices PF'!$K$7, N296*'Indices PF'!$L$7)),    IF((O296&lt;='Indices PF'!$D$8),    IF(('Funções Transações'!N296&lt;'Indices PF'!$E$10), N296*'Indices PF'!$J$8,    IF(('Funções Transações'!N296&lt;'Indices PF'!$F$10), N296*'Indices PF'!$K$8, N296*'Indices PF'!$L$8)),     IF((O296&gt;='Indices PF'!$D$9),     IF(('Funções Transações'!N296&lt;'Indices PF'!$E$10), N296*'Indices PF'!$J$9,     IF(('Funções Transações'!N296&lt;'Indices PF'!$F$10), N296*'Indices PF'!$K$9, N296*'Indices PF'!$L$9))))),   IF(M296="EQ", IF((O296&lt;='Indices PF'!$D$15),   IF(('Funções Transações'!N296&lt;'Indices PF'!$E$18), N296*'Indices PF'!$J$15,   IF(('Funções Transações'!N296&lt;'Indices PF'!$F$18), N296*'Indices PF'!$K$15, N296*'Indices PF'!$L$15)),    IF((O296&lt;='Indices PF'!$D$16),    IF(('Funções Transações'!N296&lt;'Indices PF'!$E$18), N296*'Indices PF'!$J$16,    IF(('Funções Transações'!N296&lt;'Indices PF'!$F$18), N296*'Indices PF'!$K$16, N296*'Indices PF'!$L$16)),     IF((O296&gt;='Indices PF'!$D$17),     IF(('Funções Transações'!N296&lt;'Indices PF'!$E$18), N296*'Indices PF'!$J$17,     IF(('Funções Transações'!N296&lt;'Indices PF'!$F$18), N296*'Indices PF'!$K$17, N296*'Indices PF'!$L$17))))),   IF(M296="EO", IF((O296&lt;='Indices PF'!$D$23),   IF(('Funções Transações'!N296&lt;'Indices PF'!$E$26), N296*'Indices PF'!$J$23,   IF(('Funções Transações'!N296&lt;'Indices PF'!$F$26), N296*'Indices PF'!$K$23, N296*'Indices PF'!$L$23)),    IF((O296&lt;='Indices PF'!$D$24),    IF(('Funções Transações'!N296&lt;'Indices PF'!$E$26), N296*'Indices PF'!$J$24,    IF(('Funções Transações'!N296&lt;'Indices PF'!$F$26), N296*'Indices PF'!$K$24, N296*'Indices PF'!$L$24)),     IF((O296&gt;='Indices PF'!$D$25),     IF(('Funções Transações'!N296&lt;'Indices PF'!$E$26), N296*'Indices PF'!$J$25,     IF(('Funções Transações'!N296&lt;'Indices PF'!$F$26), N296*'Indices PF'!$K$25, N296*'Indices PF'!$L$25)))))))))</f>
        <v/>
      </c>
      <c r="U296" s="229" t="str">
        <f aca="false">IF(OR(ISBLANK(P296),ISBLANK(Q296)),"",  IF((Q296&lt;='Indices PF'!$D$47),   IF(('Funções Transações'!P296&lt;'Indices PF'!$E$50), P296*'Indices PF'!$J$47,   IF(('Funções Transações'!P296&lt;'Indices PF'!$F$50), P296*'Indices PF'!$K$47, P296*'Indices PF'!$L$47)),    IF((Q296&lt;='Indices PF'!$D$48),    IF(('Funções Transações'!P296&lt;'Indices PF'!$E$50), P296*'Indices PF'!$J$48,    IF(('Funções Transações'!P296&lt;'Indices PF'!$F$50), P296*'Indices PF'!$K$48, P296*'Indices PF'!$L$48)),     IF((Q296&gt;='Indices PF'!$D$49),     IF(('Funções Transações'!P296&lt;'Indices PF'!$E$50), P296*'Indices PF'!$J$49,     IF(('Funções Transações'!P296&lt;'Indices PF'!$F$50), P296*'Indices PF'!$K$49, P296*'Indices PF'!$L$49))))))</f>
        <v/>
      </c>
      <c r="V296" s="270"/>
      <c r="W296" s="224"/>
      <c r="X296" s="224"/>
      <c r="Y296" s="174"/>
      <c r="Z296" s="174"/>
      <c r="AA296" s="174"/>
      <c r="AB296" s="175"/>
      <c r="AC296" s="154"/>
      <c r="AD296" s="154"/>
      <c r="AE296" s="178"/>
      <c r="AF296" s="126"/>
      <c r="AG296" s="92"/>
    </row>
    <row r="297" customFormat="false" ht="24.3" hidden="false" customHeight="true" outlineLevel="0" collapsed="false">
      <c r="A297" s="87"/>
      <c r="B297" s="111"/>
      <c r="C297" s="178"/>
      <c r="D297" s="173"/>
      <c r="E297" s="174"/>
      <c r="F297" s="174"/>
      <c r="G297" s="174"/>
      <c r="H297" s="174"/>
      <c r="I297" s="174"/>
      <c r="J297" s="174"/>
      <c r="K297" s="224"/>
      <c r="L297" s="221"/>
      <c r="M297" s="121"/>
      <c r="N297" s="121"/>
      <c r="O297" s="131"/>
      <c r="P297" s="131"/>
      <c r="Q297" s="131"/>
      <c r="R297" s="119" t="str">
        <f aca="false">IF(AND(ISTEXT(T297),ISTEXT(U297)),"",SUM(T297:U297)*'Indices PF'!$E$54)</f>
        <v/>
      </c>
      <c r="S297" s="227" t="str">
        <f aca="false">IF(OR(ISBLANK(N297),ISBLANK(O297)),"",  IF(M297="EI", IF((O297&lt;='Indices PF'!$D$7),   IF(('Funções Transações'!N297&lt;'Indices PF'!$E$10), 'Indices PF'!$E$7,   IF(('Funções Transações'!N297&lt;'Indices PF'!$F$10), 'Indices PF'!$F$7, 'Indices PF'!$G$7)),    IF((O297&lt;='Indices PF'!$D$8),    IF(('Funções Transações'!N297&lt;'Indices PF'!$E$10), 'Indices PF'!$E$8,    IF(('Funções Transações'!N297&lt;'Indices PF'!$F$10), 'Indices PF'!$F$8, 'Indices PF'!$G$8)),     IF((O297&gt;='Indices PF'!$D$9),     IF(('Funções Transações'!N297&lt;'Indices PF'!$E$10), 'Indices PF'!$E$9,     IF(('Funções Transações'!N297&lt;'Indices PF'!$F$10), 'Indices PF'!$F$9, 'Indices PF'!$G$9))))),   IF(M297="EQ", IF((O297&lt;='Indices PF'!$D$15),   IF(('Funções Transações'!N297&lt;'Indices PF'!$E$18), 'Indices PF'!$E$15,   IF(('Funções Transações'!N297&lt;'Indices PF'!$F$18), 'Indices PF'!$F$15, 'Indices PF'!$G$15)),    IF((O297&lt;='Indices PF'!$D$16),    IF(('Funções Transações'!N297&lt;'Indices PF'!$E$18), 'Indices PF'!$E$16,    IF(('Funções Transações'!N297&lt;'Indices PF'!$F$18), 'Indices PF'!$F$16, 'Indices PF'!$G$16)),     IF((O297&gt;='Indices PF'!$D$17),     IF(('Funções Transações'!N297&lt;'Indices PF'!$E$18), 'Indices PF'!$E$17,     IF(('Funções Transações'!N297&lt;'Indices PF'!$F$18), 'Indices PF'!$F$17, 'Indices PF'!$G$17))))),   IF(M297="EO", IF((O297&lt;='Indices PF'!$D$23),   IF(('Funções Transações'!N297&lt;'Indices PF'!$E$26), 'Indices PF'!$E$23,   IF(('Funções Transações'!N297&lt;'Indices PF'!$F$26), 'Indices PF'!$F$23, 'Indices PF'!$G$23)),    IF((O297&lt;='Indices PF'!$D$24),    IF(('Funções Transações'!N297&lt;'Indices PF'!$E$26), 'Indices PF'!$E$24,    IF(('Funções Transações'!N297&lt;'Indices PF'!$F$26), 'Indices PF'!$F$24, 'Indices PF'!$G$24)),     IF((O297&gt;='Indices PF'!$D$25),     IF(('Funções Transações'!N297&lt;'Indices PF'!$E$26), 'Indices PF'!$E$25,     IF(('Funções Transações'!N297&lt;'Indices PF'!$F$26), 'Indices PF'!$F$25, 'Indices PF'!$G$25)))))))))</f>
        <v/>
      </c>
      <c r="T297" s="228" t="str">
        <f aca="false">IF(OR(ISBLANK(N297),ISBLANK(O297)),"",  IF(M297="EI", IF((O297&lt;='Indices PF'!$D$7),   IF(('Funções Transações'!N297&lt;'Indices PF'!$E$10), N297*'Indices PF'!$J$7,   IF(('Funções Transações'!N297&lt;'Indices PF'!$F$10), N297*'Indices PF'!$K$7, N297*'Indices PF'!$L$7)),    IF((O297&lt;='Indices PF'!$D$8),    IF(('Funções Transações'!N297&lt;'Indices PF'!$E$10), N297*'Indices PF'!$J$8,    IF(('Funções Transações'!N297&lt;'Indices PF'!$F$10), N297*'Indices PF'!$K$8, N297*'Indices PF'!$L$8)),     IF((O297&gt;='Indices PF'!$D$9),     IF(('Funções Transações'!N297&lt;'Indices PF'!$E$10), N297*'Indices PF'!$J$9,     IF(('Funções Transações'!N297&lt;'Indices PF'!$F$10), N297*'Indices PF'!$K$9, N297*'Indices PF'!$L$9))))),   IF(M297="EQ", IF((O297&lt;='Indices PF'!$D$15),   IF(('Funções Transações'!N297&lt;'Indices PF'!$E$18), N297*'Indices PF'!$J$15,   IF(('Funções Transações'!N297&lt;'Indices PF'!$F$18), N297*'Indices PF'!$K$15, N297*'Indices PF'!$L$15)),    IF((O297&lt;='Indices PF'!$D$16),    IF(('Funções Transações'!N297&lt;'Indices PF'!$E$18), N297*'Indices PF'!$J$16,    IF(('Funções Transações'!N297&lt;'Indices PF'!$F$18), N297*'Indices PF'!$K$16, N297*'Indices PF'!$L$16)),     IF((O297&gt;='Indices PF'!$D$17),     IF(('Funções Transações'!N297&lt;'Indices PF'!$E$18), N297*'Indices PF'!$J$17,     IF(('Funções Transações'!N297&lt;'Indices PF'!$F$18), N297*'Indices PF'!$K$17, N297*'Indices PF'!$L$17))))),   IF(M297="EO", IF((O297&lt;='Indices PF'!$D$23),   IF(('Funções Transações'!N297&lt;'Indices PF'!$E$26), N297*'Indices PF'!$J$23,   IF(('Funções Transações'!N297&lt;'Indices PF'!$F$26), N297*'Indices PF'!$K$23, N297*'Indices PF'!$L$23)),    IF((O297&lt;='Indices PF'!$D$24),    IF(('Funções Transações'!N297&lt;'Indices PF'!$E$26), N297*'Indices PF'!$J$24,    IF(('Funções Transações'!N297&lt;'Indices PF'!$F$26), N297*'Indices PF'!$K$24, N297*'Indices PF'!$L$24)),     IF((O297&gt;='Indices PF'!$D$25),     IF(('Funções Transações'!N297&lt;'Indices PF'!$E$26), N297*'Indices PF'!$J$25,     IF(('Funções Transações'!N297&lt;'Indices PF'!$F$26), N297*'Indices PF'!$K$25, N297*'Indices PF'!$L$25)))))))))</f>
        <v/>
      </c>
      <c r="U297" s="229" t="str">
        <f aca="false">IF(OR(ISBLANK(P297),ISBLANK(Q297)),"",  IF((Q297&lt;='Indices PF'!$D$47),   IF(('Funções Transações'!P297&lt;'Indices PF'!$E$50), P297*'Indices PF'!$J$47,   IF(('Funções Transações'!P297&lt;'Indices PF'!$F$50), P297*'Indices PF'!$K$47, P297*'Indices PF'!$L$47)),    IF((Q297&lt;='Indices PF'!$D$48),    IF(('Funções Transações'!P297&lt;'Indices PF'!$E$50), P297*'Indices PF'!$J$48,    IF(('Funções Transações'!P297&lt;'Indices PF'!$F$50), P297*'Indices PF'!$K$48, P297*'Indices PF'!$L$48)),     IF((Q297&gt;='Indices PF'!$D$49),     IF(('Funções Transações'!P297&lt;'Indices PF'!$E$50), P297*'Indices PF'!$J$49,     IF(('Funções Transações'!P297&lt;'Indices PF'!$F$50), P297*'Indices PF'!$K$49, P297*'Indices PF'!$L$49))))))</f>
        <v/>
      </c>
      <c r="V297" s="270"/>
      <c r="W297" s="224"/>
      <c r="X297" s="224"/>
      <c r="Y297" s="174"/>
      <c r="Z297" s="174"/>
      <c r="AA297" s="174"/>
      <c r="AB297" s="175"/>
      <c r="AC297" s="154"/>
      <c r="AD297" s="154"/>
      <c r="AE297" s="178"/>
      <c r="AF297" s="126"/>
      <c r="AG297" s="92"/>
    </row>
    <row r="298" customFormat="false" ht="24.3" hidden="false" customHeight="true" outlineLevel="0" collapsed="false">
      <c r="A298" s="87"/>
      <c r="B298" s="111"/>
      <c r="C298" s="178"/>
      <c r="D298" s="173"/>
      <c r="E298" s="174"/>
      <c r="F298" s="174"/>
      <c r="G298" s="174"/>
      <c r="H298" s="174"/>
      <c r="I298" s="174"/>
      <c r="J298" s="174"/>
      <c r="K298" s="224"/>
      <c r="L298" s="221"/>
      <c r="M298" s="121"/>
      <c r="N298" s="121"/>
      <c r="O298" s="131"/>
      <c r="P298" s="131"/>
      <c r="Q298" s="131"/>
      <c r="R298" s="119" t="str">
        <f aca="false">IF(AND(ISTEXT(T298),ISTEXT(U298)),"",SUM(T298:U298)*'Indices PF'!$E$54)</f>
        <v/>
      </c>
      <c r="S298" s="227" t="str">
        <f aca="false">IF(OR(ISBLANK(N298),ISBLANK(O298)),"",  IF(M298="EI", IF((O298&lt;='Indices PF'!$D$7),   IF(('Funções Transações'!N298&lt;'Indices PF'!$E$10), 'Indices PF'!$E$7,   IF(('Funções Transações'!N298&lt;'Indices PF'!$F$10), 'Indices PF'!$F$7, 'Indices PF'!$G$7)),    IF((O298&lt;='Indices PF'!$D$8),    IF(('Funções Transações'!N298&lt;'Indices PF'!$E$10), 'Indices PF'!$E$8,    IF(('Funções Transações'!N298&lt;'Indices PF'!$F$10), 'Indices PF'!$F$8, 'Indices PF'!$G$8)),     IF((O298&gt;='Indices PF'!$D$9),     IF(('Funções Transações'!N298&lt;'Indices PF'!$E$10), 'Indices PF'!$E$9,     IF(('Funções Transações'!N298&lt;'Indices PF'!$F$10), 'Indices PF'!$F$9, 'Indices PF'!$G$9))))),   IF(M298="EQ", IF((O298&lt;='Indices PF'!$D$15),   IF(('Funções Transações'!N298&lt;'Indices PF'!$E$18), 'Indices PF'!$E$15,   IF(('Funções Transações'!N298&lt;'Indices PF'!$F$18), 'Indices PF'!$F$15, 'Indices PF'!$G$15)),    IF((O298&lt;='Indices PF'!$D$16),    IF(('Funções Transações'!N298&lt;'Indices PF'!$E$18), 'Indices PF'!$E$16,    IF(('Funções Transações'!N298&lt;'Indices PF'!$F$18), 'Indices PF'!$F$16, 'Indices PF'!$G$16)),     IF((O298&gt;='Indices PF'!$D$17),     IF(('Funções Transações'!N298&lt;'Indices PF'!$E$18), 'Indices PF'!$E$17,     IF(('Funções Transações'!N298&lt;'Indices PF'!$F$18), 'Indices PF'!$F$17, 'Indices PF'!$G$17))))),   IF(M298="EO", IF((O298&lt;='Indices PF'!$D$23),   IF(('Funções Transações'!N298&lt;'Indices PF'!$E$26), 'Indices PF'!$E$23,   IF(('Funções Transações'!N298&lt;'Indices PF'!$F$26), 'Indices PF'!$F$23, 'Indices PF'!$G$23)),    IF((O298&lt;='Indices PF'!$D$24),    IF(('Funções Transações'!N298&lt;'Indices PF'!$E$26), 'Indices PF'!$E$24,    IF(('Funções Transações'!N298&lt;'Indices PF'!$F$26), 'Indices PF'!$F$24, 'Indices PF'!$G$24)),     IF((O298&gt;='Indices PF'!$D$25),     IF(('Funções Transações'!N298&lt;'Indices PF'!$E$26), 'Indices PF'!$E$25,     IF(('Funções Transações'!N298&lt;'Indices PF'!$F$26), 'Indices PF'!$F$25, 'Indices PF'!$G$25)))))))))</f>
        <v/>
      </c>
      <c r="T298" s="228" t="str">
        <f aca="false">IF(OR(ISBLANK(N298),ISBLANK(O298)),"",  IF(M298="EI", IF((O298&lt;='Indices PF'!$D$7),   IF(('Funções Transações'!N298&lt;'Indices PF'!$E$10), N298*'Indices PF'!$J$7,   IF(('Funções Transações'!N298&lt;'Indices PF'!$F$10), N298*'Indices PF'!$K$7, N298*'Indices PF'!$L$7)),    IF((O298&lt;='Indices PF'!$D$8),    IF(('Funções Transações'!N298&lt;'Indices PF'!$E$10), N298*'Indices PF'!$J$8,    IF(('Funções Transações'!N298&lt;'Indices PF'!$F$10), N298*'Indices PF'!$K$8, N298*'Indices PF'!$L$8)),     IF((O298&gt;='Indices PF'!$D$9),     IF(('Funções Transações'!N298&lt;'Indices PF'!$E$10), N298*'Indices PF'!$J$9,     IF(('Funções Transações'!N298&lt;'Indices PF'!$F$10), N298*'Indices PF'!$K$9, N298*'Indices PF'!$L$9))))),   IF(M298="EQ", IF((O298&lt;='Indices PF'!$D$15),   IF(('Funções Transações'!N298&lt;'Indices PF'!$E$18), N298*'Indices PF'!$J$15,   IF(('Funções Transações'!N298&lt;'Indices PF'!$F$18), N298*'Indices PF'!$K$15, N298*'Indices PF'!$L$15)),    IF((O298&lt;='Indices PF'!$D$16),    IF(('Funções Transações'!N298&lt;'Indices PF'!$E$18), N298*'Indices PF'!$J$16,    IF(('Funções Transações'!N298&lt;'Indices PF'!$F$18), N298*'Indices PF'!$K$16, N298*'Indices PF'!$L$16)),     IF((O298&gt;='Indices PF'!$D$17),     IF(('Funções Transações'!N298&lt;'Indices PF'!$E$18), N298*'Indices PF'!$J$17,     IF(('Funções Transações'!N298&lt;'Indices PF'!$F$18), N298*'Indices PF'!$K$17, N298*'Indices PF'!$L$17))))),   IF(M298="EO", IF((O298&lt;='Indices PF'!$D$23),   IF(('Funções Transações'!N298&lt;'Indices PF'!$E$26), N298*'Indices PF'!$J$23,   IF(('Funções Transações'!N298&lt;'Indices PF'!$F$26), N298*'Indices PF'!$K$23, N298*'Indices PF'!$L$23)),    IF((O298&lt;='Indices PF'!$D$24),    IF(('Funções Transações'!N298&lt;'Indices PF'!$E$26), N298*'Indices PF'!$J$24,    IF(('Funções Transações'!N298&lt;'Indices PF'!$F$26), N298*'Indices PF'!$K$24, N298*'Indices PF'!$L$24)),     IF((O298&gt;='Indices PF'!$D$25),     IF(('Funções Transações'!N298&lt;'Indices PF'!$E$26), N298*'Indices PF'!$J$25,     IF(('Funções Transações'!N298&lt;'Indices PF'!$F$26), N298*'Indices PF'!$K$25, N298*'Indices PF'!$L$25)))))))))</f>
        <v/>
      </c>
      <c r="U298" s="229" t="str">
        <f aca="false">IF(OR(ISBLANK(P298),ISBLANK(Q298)),"",  IF((Q298&lt;='Indices PF'!$D$47),   IF(('Funções Transações'!P298&lt;'Indices PF'!$E$50), P298*'Indices PF'!$J$47,   IF(('Funções Transações'!P298&lt;'Indices PF'!$F$50), P298*'Indices PF'!$K$47, P298*'Indices PF'!$L$47)),    IF((Q298&lt;='Indices PF'!$D$48),    IF(('Funções Transações'!P298&lt;'Indices PF'!$E$50), P298*'Indices PF'!$J$48,    IF(('Funções Transações'!P298&lt;'Indices PF'!$F$50), P298*'Indices PF'!$K$48, P298*'Indices PF'!$L$48)),     IF((Q298&gt;='Indices PF'!$D$49),     IF(('Funções Transações'!P298&lt;'Indices PF'!$E$50), P298*'Indices PF'!$J$49,     IF(('Funções Transações'!P298&lt;'Indices PF'!$F$50), P298*'Indices PF'!$K$49, P298*'Indices PF'!$L$49))))))</f>
        <v/>
      </c>
      <c r="V298" s="270"/>
      <c r="W298" s="224"/>
      <c r="X298" s="224"/>
      <c r="Y298" s="174"/>
      <c r="Z298" s="174"/>
      <c r="AA298" s="174"/>
      <c r="AB298" s="175"/>
      <c r="AC298" s="154"/>
      <c r="AD298" s="154"/>
      <c r="AE298" s="178"/>
      <c r="AF298" s="126"/>
      <c r="AG298" s="92"/>
    </row>
    <row r="299" customFormat="false" ht="24.3" hidden="false" customHeight="true" outlineLevel="0" collapsed="false">
      <c r="A299" s="87"/>
      <c r="B299" s="111"/>
      <c r="C299" s="178"/>
      <c r="D299" s="173"/>
      <c r="E299" s="174"/>
      <c r="F299" s="174"/>
      <c r="G299" s="174"/>
      <c r="H299" s="174"/>
      <c r="I299" s="174"/>
      <c r="J299" s="174"/>
      <c r="K299" s="224"/>
      <c r="L299" s="221"/>
      <c r="M299" s="121"/>
      <c r="N299" s="121"/>
      <c r="O299" s="131"/>
      <c r="P299" s="131"/>
      <c r="Q299" s="131"/>
      <c r="R299" s="119" t="str">
        <f aca="false">IF(AND(ISTEXT(T299),ISTEXT(U299)),"",SUM(T299:U299)*'Indices PF'!$E$54)</f>
        <v/>
      </c>
      <c r="S299" s="227" t="str">
        <f aca="false">IF(OR(ISBLANK(N299),ISBLANK(O299)),"",  IF(M299="EI", IF((O299&lt;='Indices PF'!$D$7),   IF(('Funções Transações'!N299&lt;'Indices PF'!$E$10), 'Indices PF'!$E$7,   IF(('Funções Transações'!N299&lt;'Indices PF'!$F$10), 'Indices PF'!$F$7, 'Indices PF'!$G$7)),    IF((O299&lt;='Indices PF'!$D$8),    IF(('Funções Transações'!N299&lt;'Indices PF'!$E$10), 'Indices PF'!$E$8,    IF(('Funções Transações'!N299&lt;'Indices PF'!$F$10), 'Indices PF'!$F$8, 'Indices PF'!$G$8)),     IF((O299&gt;='Indices PF'!$D$9),     IF(('Funções Transações'!N299&lt;'Indices PF'!$E$10), 'Indices PF'!$E$9,     IF(('Funções Transações'!N299&lt;'Indices PF'!$F$10), 'Indices PF'!$F$9, 'Indices PF'!$G$9))))),   IF(M299="EQ", IF((O299&lt;='Indices PF'!$D$15),   IF(('Funções Transações'!N299&lt;'Indices PF'!$E$18), 'Indices PF'!$E$15,   IF(('Funções Transações'!N299&lt;'Indices PF'!$F$18), 'Indices PF'!$F$15, 'Indices PF'!$G$15)),    IF((O299&lt;='Indices PF'!$D$16),    IF(('Funções Transações'!N299&lt;'Indices PF'!$E$18), 'Indices PF'!$E$16,    IF(('Funções Transações'!N299&lt;'Indices PF'!$F$18), 'Indices PF'!$F$16, 'Indices PF'!$G$16)),     IF((O299&gt;='Indices PF'!$D$17),     IF(('Funções Transações'!N299&lt;'Indices PF'!$E$18), 'Indices PF'!$E$17,     IF(('Funções Transações'!N299&lt;'Indices PF'!$F$18), 'Indices PF'!$F$17, 'Indices PF'!$G$17))))),   IF(M299="EO", IF((O299&lt;='Indices PF'!$D$23),   IF(('Funções Transações'!N299&lt;'Indices PF'!$E$26), 'Indices PF'!$E$23,   IF(('Funções Transações'!N299&lt;'Indices PF'!$F$26), 'Indices PF'!$F$23, 'Indices PF'!$G$23)),    IF((O299&lt;='Indices PF'!$D$24),    IF(('Funções Transações'!N299&lt;'Indices PF'!$E$26), 'Indices PF'!$E$24,    IF(('Funções Transações'!N299&lt;'Indices PF'!$F$26), 'Indices PF'!$F$24, 'Indices PF'!$G$24)),     IF((O299&gt;='Indices PF'!$D$25),     IF(('Funções Transações'!N299&lt;'Indices PF'!$E$26), 'Indices PF'!$E$25,     IF(('Funções Transações'!N299&lt;'Indices PF'!$F$26), 'Indices PF'!$F$25, 'Indices PF'!$G$25)))))))))</f>
        <v/>
      </c>
      <c r="T299" s="228" t="str">
        <f aca="false">IF(OR(ISBLANK(N299),ISBLANK(O299)),"",  IF(M299="EI", IF((O299&lt;='Indices PF'!$D$7),   IF(('Funções Transações'!N299&lt;'Indices PF'!$E$10), N299*'Indices PF'!$J$7,   IF(('Funções Transações'!N299&lt;'Indices PF'!$F$10), N299*'Indices PF'!$K$7, N299*'Indices PF'!$L$7)),    IF((O299&lt;='Indices PF'!$D$8),    IF(('Funções Transações'!N299&lt;'Indices PF'!$E$10), N299*'Indices PF'!$J$8,    IF(('Funções Transações'!N299&lt;'Indices PF'!$F$10), N299*'Indices PF'!$K$8, N299*'Indices PF'!$L$8)),     IF((O299&gt;='Indices PF'!$D$9),     IF(('Funções Transações'!N299&lt;'Indices PF'!$E$10), N299*'Indices PF'!$J$9,     IF(('Funções Transações'!N299&lt;'Indices PF'!$F$10), N299*'Indices PF'!$K$9, N299*'Indices PF'!$L$9))))),   IF(M299="EQ", IF((O299&lt;='Indices PF'!$D$15),   IF(('Funções Transações'!N299&lt;'Indices PF'!$E$18), N299*'Indices PF'!$J$15,   IF(('Funções Transações'!N299&lt;'Indices PF'!$F$18), N299*'Indices PF'!$K$15, N299*'Indices PF'!$L$15)),    IF((O299&lt;='Indices PF'!$D$16),    IF(('Funções Transações'!N299&lt;'Indices PF'!$E$18), N299*'Indices PF'!$J$16,    IF(('Funções Transações'!N299&lt;'Indices PF'!$F$18), N299*'Indices PF'!$K$16, N299*'Indices PF'!$L$16)),     IF((O299&gt;='Indices PF'!$D$17),     IF(('Funções Transações'!N299&lt;'Indices PF'!$E$18), N299*'Indices PF'!$J$17,     IF(('Funções Transações'!N299&lt;'Indices PF'!$F$18), N299*'Indices PF'!$K$17, N299*'Indices PF'!$L$17))))),   IF(M299="EO", IF((O299&lt;='Indices PF'!$D$23),   IF(('Funções Transações'!N299&lt;'Indices PF'!$E$26), N299*'Indices PF'!$J$23,   IF(('Funções Transações'!N299&lt;'Indices PF'!$F$26), N299*'Indices PF'!$K$23, N299*'Indices PF'!$L$23)),    IF((O299&lt;='Indices PF'!$D$24),    IF(('Funções Transações'!N299&lt;'Indices PF'!$E$26), N299*'Indices PF'!$J$24,    IF(('Funções Transações'!N299&lt;'Indices PF'!$F$26), N299*'Indices PF'!$K$24, N299*'Indices PF'!$L$24)),     IF((O299&gt;='Indices PF'!$D$25),     IF(('Funções Transações'!N299&lt;'Indices PF'!$E$26), N299*'Indices PF'!$J$25,     IF(('Funções Transações'!N299&lt;'Indices PF'!$F$26), N299*'Indices PF'!$K$25, N299*'Indices PF'!$L$25)))))))))</f>
        <v/>
      </c>
      <c r="U299" s="229" t="str">
        <f aca="false">IF(OR(ISBLANK(P299),ISBLANK(Q299)),"",  IF((Q299&lt;='Indices PF'!$D$47),   IF(('Funções Transações'!P299&lt;'Indices PF'!$E$50), P299*'Indices PF'!$J$47,   IF(('Funções Transações'!P299&lt;'Indices PF'!$F$50), P299*'Indices PF'!$K$47, P299*'Indices PF'!$L$47)),    IF((Q299&lt;='Indices PF'!$D$48),    IF(('Funções Transações'!P299&lt;'Indices PF'!$E$50), P299*'Indices PF'!$J$48,    IF(('Funções Transações'!P299&lt;'Indices PF'!$F$50), P299*'Indices PF'!$K$48, P299*'Indices PF'!$L$48)),     IF((Q299&gt;='Indices PF'!$D$49),     IF(('Funções Transações'!P299&lt;'Indices PF'!$E$50), P299*'Indices PF'!$J$49,     IF(('Funções Transações'!P299&lt;'Indices PF'!$F$50), P299*'Indices PF'!$K$49, P299*'Indices PF'!$L$49))))))</f>
        <v/>
      </c>
      <c r="V299" s="270"/>
      <c r="W299" s="224"/>
      <c r="X299" s="224"/>
      <c r="Y299" s="174"/>
      <c r="Z299" s="174"/>
      <c r="AA299" s="174"/>
      <c r="AB299" s="175"/>
      <c r="AC299" s="154"/>
      <c r="AD299" s="154"/>
      <c r="AE299" s="178"/>
      <c r="AF299" s="126"/>
      <c r="AG299" s="92"/>
    </row>
    <row r="300" customFormat="false" ht="24.3" hidden="false" customHeight="true" outlineLevel="0" collapsed="false">
      <c r="A300" s="87"/>
      <c r="B300" s="111"/>
      <c r="C300" s="178"/>
      <c r="D300" s="173"/>
      <c r="E300" s="174"/>
      <c r="F300" s="174"/>
      <c r="G300" s="174"/>
      <c r="H300" s="174"/>
      <c r="I300" s="174"/>
      <c r="J300" s="174"/>
      <c r="K300" s="224"/>
      <c r="L300" s="221"/>
      <c r="M300" s="121"/>
      <c r="N300" s="121"/>
      <c r="O300" s="131"/>
      <c r="P300" s="131"/>
      <c r="Q300" s="131"/>
      <c r="R300" s="119" t="str">
        <f aca="false">IF(AND(ISTEXT(T300),ISTEXT(U300)),"",SUM(T300:U300)*'Indices PF'!$E$54)</f>
        <v/>
      </c>
      <c r="S300" s="227" t="str">
        <f aca="false">IF(OR(ISBLANK(N300),ISBLANK(O300)),"",  IF(M300="EI", IF((O300&lt;='Indices PF'!$D$7),   IF(('Funções Transações'!N300&lt;'Indices PF'!$E$10), 'Indices PF'!$E$7,   IF(('Funções Transações'!N300&lt;'Indices PF'!$F$10), 'Indices PF'!$F$7, 'Indices PF'!$G$7)),    IF((O300&lt;='Indices PF'!$D$8),    IF(('Funções Transações'!N300&lt;'Indices PF'!$E$10), 'Indices PF'!$E$8,    IF(('Funções Transações'!N300&lt;'Indices PF'!$F$10), 'Indices PF'!$F$8, 'Indices PF'!$G$8)),     IF((O300&gt;='Indices PF'!$D$9),     IF(('Funções Transações'!N300&lt;'Indices PF'!$E$10), 'Indices PF'!$E$9,     IF(('Funções Transações'!N300&lt;'Indices PF'!$F$10), 'Indices PF'!$F$9, 'Indices PF'!$G$9))))),   IF(M300="EQ", IF((O300&lt;='Indices PF'!$D$15),   IF(('Funções Transações'!N300&lt;'Indices PF'!$E$18), 'Indices PF'!$E$15,   IF(('Funções Transações'!N300&lt;'Indices PF'!$F$18), 'Indices PF'!$F$15, 'Indices PF'!$G$15)),    IF((O300&lt;='Indices PF'!$D$16),    IF(('Funções Transações'!N300&lt;'Indices PF'!$E$18), 'Indices PF'!$E$16,    IF(('Funções Transações'!N300&lt;'Indices PF'!$F$18), 'Indices PF'!$F$16, 'Indices PF'!$G$16)),     IF((O300&gt;='Indices PF'!$D$17),     IF(('Funções Transações'!N300&lt;'Indices PF'!$E$18), 'Indices PF'!$E$17,     IF(('Funções Transações'!N300&lt;'Indices PF'!$F$18), 'Indices PF'!$F$17, 'Indices PF'!$G$17))))),   IF(M300="EO", IF((O300&lt;='Indices PF'!$D$23),   IF(('Funções Transações'!N300&lt;'Indices PF'!$E$26), 'Indices PF'!$E$23,   IF(('Funções Transações'!N300&lt;'Indices PF'!$F$26), 'Indices PF'!$F$23, 'Indices PF'!$G$23)),    IF((O300&lt;='Indices PF'!$D$24),    IF(('Funções Transações'!N300&lt;'Indices PF'!$E$26), 'Indices PF'!$E$24,    IF(('Funções Transações'!N300&lt;'Indices PF'!$F$26), 'Indices PF'!$F$24, 'Indices PF'!$G$24)),     IF((O300&gt;='Indices PF'!$D$25),     IF(('Funções Transações'!N300&lt;'Indices PF'!$E$26), 'Indices PF'!$E$25,     IF(('Funções Transações'!N300&lt;'Indices PF'!$F$26), 'Indices PF'!$F$25, 'Indices PF'!$G$25)))))))))</f>
        <v/>
      </c>
      <c r="T300" s="228" t="str">
        <f aca="false">IF(OR(ISBLANK(N300),ISBLANK(O300)),"",  IF(M300="EI", IF((O300&lt;='Indices PF'!$D$7),   IF(('Funções Transações'!N300&lt;'Indices PF'!$E$10), N300*'Indices PF'!$J$7,   IF(('Funções Transações'!N300&lt;'Indices PF'!$F$10), N300*'Indices PF'!$K$7, N300*'Indices PF'!$L$7)),    IF((O300&lt;='Indices PF'!$D$8),    IF(('Funções Transações'!N300&lt;'Indices PF'!$E$10), N300*'Indices PF'!$J$8,    IF(('Funções Transações'!N300&lt;'Indices PF'!$F$10), N300*'Indices PF'!$K$8, N300*'Indices PF'!$L$8)),     IF((O300&gt;='Indices PF'!$D$9),     IF(('Funções Transações'!N300&lt;'Indices PF'!$E$10), N300*'Indices PF'!$J$9,     IF(('Funções Transações'!N300&lt;'Indices PF'!$F$10), N300*'Indices PF'!$K$9, N300*'Indices PF'!$L$9))))),   IF(M300="EQ", IF((O300&lt;='Indices PF'!$D$15),   IF(('Funções Transações'!N300&lt;'Indices PF'!$E$18), N300*'Indices PF'!$J$15,   IF(('Funções Transações'!N300&lt;'Indices PF'!$F$18), N300*'Indices PF'!$K$15, N300*'Indices PF'!$L$15)),    IF((O300&lt;='Indices PF'!$D$16),    IF(('Funções Transações'!N300&lt;'Indices PF'!$E$18), N300*'Indices PF'!$J$16,    IF(('Funções Transações'!N300&lt;'Indices PF'!$F$18), N300*'Indices PF'!$K$16, N300*'Indices PF'!$L$16)),     IF((O300&gt;='Indices PF'!$D$17),     IF(('Funções Transações'!N300&lt;'Indices PF'!$E$18), N300*'Indices PF'!$J$17,     IF(('Funções Transações'!N300&lt;'Indices PF'!$F$18), N300*'Indices PF'!$K$17, N300*'Indices PF'!$L$17))))),   IF(M300="EO", IF((O300&lt;='Indices PF'!$D$23),   IF(('Funções Transações'!N300&lt;'Indices PF'!$E$26), N300*'Indices PF'!$J$23,   IF(('Funções Transações'!N300&lt;'Indices PF'!$F$26), N300*'Indices PF'!$K$23, N300*'Indices PF'!$L$23)),    IF((O300&lt;='Indices PF'!$D$24),    IF(('Funções Transações'!N300&lt;'Indices PF'!$E$26), N300*'Indices PF'!$J$24,    IF(('Funções Transações'!N300&lt;'Indices PF'!$F$26), N300*'Indices PF'!$K$24, N300*'Indices PF'!$L$24)),     IF((O300&gt;='Indices PF'!$D$25),     IF(('Funções Transações'!N300&lt;'Indices PF'!$E$26), N300*'Indices PF'!$J$25,     IF(('Funções Transações'!N300&lt;'Indices PF'!$F$26), N300*'Indices PF'!$K$25, N300*'Indices PF'!$L$25)))))))))</f>
        <v/>
      </c>
      <c r="U300" s="229" t="str">
        <f aca="false">IF(OR(ISBLANK(P300),ISBLANK(Q300)),"",  IF((Q300&lt;='Indices PF'!$D$47),   IF(('Funções Transações'!P300&lt;'Indices PF'!$E$50), P300*'Indices PF'!$J$47,   IF(('Funções Transações'!P300&lt;'Indices PF'!$F$50), P300*'Indices PF'!$K$47, P300*'Indices PF'!$L$47)),    IF((Q300&lt;='Indices PF'!$D$48),    IF(('Funções Transações'!P300&lt;'Indices PF'!$E$50), P300*'Indices PF'!$J$48,    IF(('Funções Transações'!P300&lt;'Indices PF'!$F$50), P300*'Indices PF'!$K$48, P300*'Indices PF'!$L$48)),     IF((Q300&gt;='Indices PF'!$D$49),     IF(('Funções Transações'!P300&lt;'Indices PF'!$E$50), P300*'Indices PF'!$J$49,     IF(('Funções Transações'!P300&lt;'Indices PF'!$F$50), P300*'Indices PF'!$K$49, P300*'Indices PF'!$L$49))))))</f>
        <v/>
      </c>
      <c r="V300" s="270"/>
      <c r="W300" s="224"/>
      <c r="X300" s="224"/>
      <c r="Y300" s="174"/>
      <c r="Z300" s="174"/>
      <c r="AA300" s="174"/>
      <c r="AB300" s="175"/>
      <c r="AC300" s="154"/>
      <c r="AD300" s="154"/>
      <c r="AE300" s="178"/>
      <c r="AF300" s="126"/>
      <c r="AG300" s="92"/>
    </row>
    <row r="301" customFormat="false" ht="24.3" hidden="false" customHeight="true" outlineLevel="0" collapsed="false">
      <c r="A301" s="87"/>
      <c r="B301" s="111"/>
      <c r="C301" s="178"/>
      <c r="D301" s="173"/>
      <c r="E301" s="174"/>
      <c r="F301" s="174"/>
      <c r="G301" s="174"/>
      <c r="H301" s="174"/>
      <c r="I301" s="174"/>
      <c r="J301" s="174"/>
      <c r="K301" s="224"/>
      <c r="L301" s="221"/>
      <c r="M301" s="121"/>
      <c r="N301" s="121"/>
      <c r="O301" s="131"/>
      <c r="P301" s="131"/>
      <c r="Q301" s="131"/>
      <c r="R301" s="119" t="str">
        <f aca="false">IF(AND(ISTEXT(T301),ISTEXT(U301)),"",SUM(T301:U301)*'Indices PF'!$E$54)</f>
        <v/>
      </c>
      <c r="S301" s="227" t="str">
        <f aca="false">IF(OR(ISBLANK(N301),ISBLANK(O301)),"",  IF(M301="EI", IF((O301&lt;='Indices PF'!$D$7),   IF(('Funções Transações'!N301&lt;'Indices PF'!$E$10), 'Indices PF'!$E$7,   IF(('Funções Transações'!N301&lt;'Indices PF'!$F$10), 'Indices PF'!$F$7, 'Indices PF'!$G$7)),    IF((O301&lt;='Indices PF'!$D$8),    IF(('Funções Transações'!N301&lt;'Indices PF'!$E$10), 'Indices PF'!$E$8,    IF(('Funções Transações'!N301&lt;'Indices PF'!$F$10), 'Indices PF'!$F$8, 'Indices PF'!$G$8)),     IF((O301&gt;='Indices PF'!$D$9),     IF(('Funções Transações'!N301&lt;'Indices PF'!$E$10), 'Indices PF'!$E$9,     IF(('Funções Transações'!N301&lt;'Indices PF'!$F$10), 'Indices PF'!$F$9, 'Indices PF'!$G$9))))),   IF(M301="EQ", IF((O301&lt;='Indices PF'!$D$15),   IF(('Funções Transações'!N301&lt;'Indices PF'!$E$18), 'Indices PF'!$E$15,   IF(('Funções Transações'!N301&lt;'Indices PF'!$F$18), 'Indices PF'!$F$15, 'Indices PF'!$G$15)),    IF((O301&lt;='Indices PF'!$D$16),    IF(('Funções Transações'!N301&lt;'Indices PF'!$E$18), 'Indices PF'!$E$16,    IF(('Funções Transações'!N301&lt;'Indices PF'!$F$18), 'Indices PF'!$F$16, 'Indices PF'!$G$16)),     IF((O301&gt;='Indices PF'!$D$17),     IF(('Funções Transações'!N301&lt;'Indices PF'!$E$18), 'Indices PF'!$E$17,     IF(('Funções Transações'!N301&lt;'Indices PF'!$F$18), 'Indices PF'!$F$17, 'Indices PF'!$G$17))))),   IF(M301="EO", IF((O301&lt;='Indices PF'!$D$23),   IF(('Funções Transações'!N301&lt;'Indices PF'!$E$26), 'Indices PF'!$E$23,   IF(('Funções Transações'!N301&lt;'Indices PF'!$F$26), 'Indices PF'!$F$23, 'Indices PF'!$G$23)),    IF((O301&lt;='Indices PF'!$D$24),    IF(('Funções Transações'!N301&lt;'Indices PF'!$E$26), 'Indices PF'!$E$24,    IF(('Funções Transações'!N301&lt;'Indices PF'!$F$26), 'Indices PF'!$F$24, 'Indices PF'!$G$24)),     IF((O301&gt;='Indices PF'!$D$25),     IF(('Funções Transações'!N301&lt;'Indices PF'!$E$26), 'Indices PF'!$E$25,     IF(('Funções Transações'!N301&lt;'Indices PF'!$F$26), 'Indices PF'!$F$25, 'Indices PF'!$G$25)))))))))</f>
        <v/>
      </c>
      <c r="T301" s="228" t="str">
        <f aca="false">IF(OR(ISBLANK(N301),ISBLANK(O301)),"",  IF(M301="EI", IF((O301&lt;='Indices PF'!$D$7),   IF(('Funções Transações'!N301&lt;'Indices PF'!$E$10), N301*'Indices PF'!$J$7,   IF(('Funções Transações'!N301&lt;'Indices PF'!$F$10), N301*'Indices PF'!$K$7, N301*'Indices PF'!$L$7)),    IF((O301&lt;='Indices PF'!$D$8),    IF(('Funções Transações'!N301&lt;'Indices PF'!$E$10), N301*'Indices PF'!$J$8,    IF(('Funções Transações'!N301&lt;'Indices PF'!$F$10), N301*'Indices PF'!$K$8, N301*'Indices PF'!$L$8)),     IF((O301&gt;='Indices PF'!$D$9),     IF(('Funções Transações'!N301&lt;'Indices PF'!$E$10), N301*'Indices PF'!$J$9,     IF(('Funções Transações'!N301&lt;'Indices PF'!$F$10), N301*'Indices PF'!$K$9, N301*'Indices PF'!$L$9))))),   IF(M301="EQ", IF((O301&lt;='Indices PF'!$D$15),   IF(('Funções Transações'!N301&lt;'Indices PF'!$E$18), N301*'Indices PF'!$J$15,   IF(('Funções Transações'!N301&lt;'Indices PF'!$F$18), N301*'Indices PF'!$K$15, N301*'Indices PF'!$L$15)),    IF((O301&lt;='Indices PF'!$D$16),    IF(('Funções Transações'!N301&lt;'Indices PF'!$E$18), N301*'Indices PF'!$J$16,    IF(('Funções Transações'!N301&lt;'Indices PF'!$F$18), N301*'Indices PF'!$K$16, N301*'Indices PF'!$L$16)),     IF((O301&gt;='Indices PF'!$D$17),     IF(('Funções Transações'!N301&lt;'Indices PF'!$E$18), N301*'Indices PF'!$J$17,     IF(('Funções Transações'!N301&lt;'Indices PF'!$F$18), N301*'Indices PF'!$K$17, N301*'Indices PF'!$L$17))))),   IF(M301="EO", IF((O301&lt;='Indices PF'!$D$23),   IF(('Funções Transações'!N301&lt;'Indices PF'!$E$26), N301*'Indices PF'!$J$23,   IF(('Funções Transações'!N301&lt;'Indices PF'!$F$26), N301*'Indices PF'!$K$23, N301*'Indices PF'!$L$23)),    IF((O301&lt;='Indices PF'!$D$24),    IF(('Funções Transações'!N301&lt;'Indices PF'!$E$26), N301*'Indices PF'!$J$24,    IF(('Funções Transações'!N301&lt;'Indices PF'!$F$26), N301*'Indices PF'!$K$24, N301*'Indices PF'!$L$24)),     IF((O301&gt;='Indices PF'!$D$25),     IF(('Funções Transações'!N301&lt;'Indices PF'!$E$26), N301*'Indices PF'!$J$25,     IF(('Funções Transações'!N301&lt;'Indices PF'!$F$26), N301*'Indices PF'!$K$25, N301*'Indices PF'!$L$25)))))))))</f>
        <v/>
      </c>
      <c r="U301" s="229" t="str">
        <f aca="false">IF(OR(ISBLANK(P301),ISBLANK(Q301)),"",  IF((Q301&lt;='Indices PF'!$D$47),   IF(('Funções Transações'!P301&lt;'Indices PF'!$E$50), P301*'Indices PF'!$J$47,   IF(('Funções Transações'!P301&lt;'Indices PF'!$F$50), P301*'Indices PF'!$K$47, P301*'Indices PF'!$L$47)),    IF((Q301&lt;='Indices PF'!$D$48),    IF(('Funções Transações'!P301&lt;'Indices PF'!$E$50), P301*'Indices PF'!$J$48,    IF(('Funções Transações'!P301&lt;'Indices PF'!$F$50), P301*'Indices PF'!$K$48, P301*'Indices PF'!$L$48)),     IF((Q301&gt;='Indices PF'!$D$49),     IF(('Funções Transações'!P301&lt;'Indices PF'!$E$50), P301*'Indices PF'!$J$49,     IF(('Funções Transações'!P301&lt;'Indices PF'!$F$50), P301*'Indices PF'!$K$49, P301*'Indices PF'!$L$49))))))</f>
        <v/>
      </c>
      <c r="V301" s="270"/>
      <c r="W301" s="224"/>
      <c r="X301" s="224"/>
      <c r="Y301" s="174"/>
      <c r="Z301" s="174"/>
      <c r="AA301" s="174"/>
      <c r="AB301" s="175"/>
      <c r="AC301" s="154"/>
      <c r="AD301" s="154"/>
      <c r="AE301" s="178"/>
      <c r="AF301" s="126"/>
      <c r="AG301" s="92"/>
    </row>
    <row r="302" customFormat="false" ht="24.3" hidden="false" customHeight="true" outlineLevel="0" collapsed="false">
      <c r="A302" s="87"/>
      <c r="B302" s="111"/>
      <c r="C302" s="178"/>
      <c r="D302" s="173"/>
      <c r="E302" s="174"/>
      <c r="F302" s="174"/>
      <c r="G302" s="174"/>
      <c r="H302" s="174"/>
      <c r="I302" s="174"/>
      <c r="J302" s="174"/>
      <c r="K302" s="224"/>
      <c r="L302" s="221"/>
      <c r="M302" s="121"/>
      <c r="N302" s="121"/>
      <c r="O302" s="131"/>
      <c r="P302" s="131"/>
      <c r="Q302" s="131"/>
      <c r="R302" s="119" t="str">
        <f aca="false">IF(AND(ISTEXT(T302),ISTEXT(U302)),"",SUM(T302:U302)*'Indices PF'!$E$54)</f>
        <v/>
      </c>
      <c r="S302" s="227" t="str">
        <f aca="false">IF(OR(ISBLANK(N302),ISBLANK(O302)),"",  IF(M302="EI", IF((O302&lt;='Indices PF'!$D$7),   IF(('Funções Transações'!N302&lt;'Indices PF'!$E$10), 'Indices PF'!$E$7,   IF(('Funções Transações'!N302&lt;'Indices PF'!$F$10), 'Indices PF'!$F$7, 'Indices PF'!$G$7)),    IF((O302&lt;='Indices PF'!$D$8),    IF(('Funções Transações'!N302&lt;'Indices PF'!$E$10), 'Indices PF'!$E$8,    IF(('Funções Transações'!N302&lt;'Indices PF'!$F$10), 'Indices PF'!$F$8, 'Indices PF'!$G$8)),     IF((O302&gt;='Indices PF'!$D$9),     IF(('Funções Transações'!N302&lt;'Indices PF'!$E$10), 'Indices PF'!$E$9,     IF(('Funções Transações'!N302&lt;'Indices PF'!$F$10), 'Indices PF'!$F$9, 'Indices PF'!$G$9))))),   IF(M302="EQ", IF((O302&lt;='Indices PF'!$D$15),   IF(('Funções Transações'!N302&lt;'Indices PF'!$E$18), 'Indices PF'!$E$15,   IF(('Funções Transações'!N302&lt;'Indices PF'!$F$18), 'Indices PF'!$F$15, 'Indices PF'!$G$15)),    IF((O302&lt;='Indices PF'!$D$16),    IF(('Funções Transações'!N302&lt;'Indices PF'!$E$18), 'Indices PF'!$E$16,    IF(('Funções Transações'!N302&lt;'Indices PF'!$F$18), 'Indices PF'!$F$16, 'Indices PF'!$G$16)),     IF((O302&gt;='Indices PF'!$D$17),     IF(('Funções Transações'!N302&lt;'Indices PF'!$E$18), 'Indices PF'!$E$17,     IF(('Funções Transações'!N302&lt;'Indices PF'!$F$18), 'Indices PF'!$F$17, 'Indices PF'!$G$17))))),   IF(M302="EO", IF((O302&lt;='Indices PF'!$D$23),   IF(('Funções Transações'!N302&lt;'Indices PF'!$E$26), 'Indices PF'!$E$23,   IF(('Funções Transações'!N302&lt;'Indices PF'!$F$26), 'Indices PF'!$F$23, 'Indices PF'!$G$23)),    IF((O302&lt;='Indices PF'!$D$24),    IF(('Funções Transações'!N302&lt;'Indices PF'!$E$26), 'Indices PF'!$E$24,    IF(('Funções Transações'!N302&lt;'Indices PF'!$F$26), 'Indices PF'!$F$24, 'Indices PF'!$G$24)),     IF((O302&gt;='Indices PF'!$D$25),     IF(('Funções Transações'!N302&lt;'Indices PF'!$E$26), 'Indices PF'!$E$25,     IF(('Funções Transações'!N302&lt;'Indices PF'!$F$26), 'Indices PF'!$F$25, 'Indices PF'!$G$25)))))))))</f>
        <v/>
      </c>
      <c r="T302" s="228" t="str">
        <f aca="false">IF(OR(ISBLANK(N302),ISBLANK(O302)),"",  IF(M302="EI", IF((O302&lt;='Indices PF'!$D$7),   IF(('Funções Transações'!N302&lt;'Indices PF'!$E$10), N302*'Indices PF'!$J$7,   IF(('Funções Transações'!N302&lt;'Indices PF'!$F$10), N302*'Indices PF'!$K$7, N302*'Indices PF'!$L$7)),    IF((O302&lt;='Indices PF'!$D$8),    IF(('Funções Transações'!N302&lt;'Indices PF'!$E$10), N302*'Indices PF'!$J$8,    IF(('Funções Transações'!N302&lt;'Indices PF'!$F$10), N302*'Indices PF'!$K$8, N302*'Indices PF'!$L$8)),     IF((O302&gt;='Indices PF'!$D$9),     IF(('Funções Transações'!N302&lt;'Indices PF'!$E$10), N302*'Indices PF'!$J$9,     IF(('Funções Transações'!N302&lt;'Indices PF'!$F$10), N302*'Indices PF'!$K$9, N302*'Indices PF'!$L$9))))),   IF(M302="EQ", IF((O302&lt;='Indices PF'!$D$15),   IF(('Funções Transações'!N302&lt;'Indices PF'!$E$18), N302*'Indices PF'!$J$15,   IF(('Funções Transações'!N302&lt;'Indices PF'!$F$18), N302*'Indices PF'!$K$15, N302*'Indices PF'!$L$15)),    IF((O302&lt;='Indices PF'!$D$16),    IF(('Funções Transações'!N302&lt;'Indices PF'!$E$18), N302*'Indices PF'!$J$16,    IF(('Funções Transações'!N302&lt;'Indices PF'!$F$18), N302*'Indices PF'!$K$16, N302*'Indices PF'!$L$16)),     IF((O302&gt;='Indices PF'!$D$17),     IF(('Funções Transações'!N302&lt;'Indices PF'!$E$18), N302*'Indices PF'!$J$17,     IF(('Funções Transações'!N302&lt;'Indices PF'!$F$18), N302*'Indices PF'!$K$17, N302*'Indices PF'!$L$17))))),   IF(M302="EO", IF((O302&lt;='Indices PF'!$D$23),   IF(('Funções Transações'!N302&lt;'Indices PF'!$E$26), N302*'Indices PF'!$J$23,   IF(('Funções Transações'!N302&lt;'Indices PF'!$F$26), N302*'Indices PF'!$K$23, N302*'Indices PF'!$L$23)),    IF((O302&lt;='Indices PF'!$D$24),    IF(('Funções Transações'!N302&lt;'Indices PF'!$E$26), N302*'Indices PF'!$J$24,    IF(('Funções Transações'!N302&lt;'Indices PF'!$F$26), N302*'Indices PF'!$K$24, N302*'Indices PF'!$L$24)),     IF((O302&gt;='Indices PF'!$D$25),     IF(('Funções Transações'!N302&lt;'Indices PF'!$E$26), N302*'Indices PF'!$J$25,     IF(('Funções Transações'!N302&lt;'Indices PF'!$F$26), N302*'Indices PF'!$K$25, N302*'Indices PF'!$L$25)))))))))</f>
        <v/>
      </c>
      <c r="U302" s="229" t="str">
        <f aca="false">IF(OR(ISBLANK(P302),ISBLANK(Q302)),"",  IF((Q302&lt;='Indices PF'!$D$47),   IF(('Funções Transações'!P302&lt;'Indices PF'!$E$50), P302*'Indices PF'!$J$47,   IF(('Funções Transações'!P302&lt;'Indices PF'!$F$50), P302*'Indices PF'!$K$47, P302*'Indices PF'!$L$47)),    IF((Q302&lt;='Indices PF'!$D$48),    IF(('Funções Transações'!P302&lt;'Indices PF'!$E$50), P302*'Indices PF'!$J$48,    IF(('Funções Transações'!P302&lt;'Indices PF'!$F$50), P302*'Indices PF'!$K$48, P302*'Indices PF'!$L$48)),     IF((Q302&gt;='Indices PF'!$D$49),     IF(('Funções Transações'!P302&lt;'Indices PF'!$E$50), P302*'Indices PF'!$J$49,     IF(('Funções Transações'!P302&lt;'Indices PF'!$F$50), P302*'Indices PF'!$K$49, P302*'Indices PF'!$L$49))))))</f>
        <v/>
      </c>
      <c r="V302" s="270"/>
      <c r="W302" s="224"/>
      <c r="X302" s="224"/>
      <c r="Y302" s="174"/>
      <c r="Z302" s="174"/>
      <c r="AA302" s="174"/>
      <c r="AB302" s="175"/>
      <c r="AC302" s="154"/>
      <c r="AD302" s="154"/>
      <c r="AE302" s="178"/>
      <c r="AF302" s="126"/>
      <c r="AG302" s="92"/>
    </row>
    <row r="303" customFormat="false" ht="24.3" hidden="false" customHeight="true" outlineLevel="0" collapsed="false">
      <c r="A303" s="87"/>
      <c r="B303" s="111"/>
      <c r="C303" s="178"/>
      <c r="D303" s="173"/>
      <c r="E303" s="174"/>
      <c r="F303" s="174"/>
      <c r="G303" s="174"/>
      <c r="H303" s="174"/>
      <c r="I303" s="174"/>
      <c r="J303" s="174"/>
      <c r="K303" s="224"/>
      <c r="L303" s="221"/>
      <c r="M303" s="121"/>
      <c r="N303" s="121"/>
      <c r="O303" s="131"/>
      <c r="P303" s="131"/>
      <c r="Q303" s="131"/>
      <c r="R303" s="119" t="str">
        <f aca="false">IF(AND(ISTEXT(T303),ISTEXT(U303)),"",SUM(T303:U303)*'Indices PF'!$E$54)</f>
        <v/>
      </c>
      <c r="S303" s="227" t="str">
        <f aca="false">IF(OR(ISBLANK(N303),ISBLANK(O303)),"",  IF(M303="EI", IF((O303&lt;='Indices PF'!$D$7),   IF(('Funções Transações'!N303&lt;'Indices PF'!$E$10), 'Indices PF'!$E$7,   IF(('Funções Transações'!N303&lt;'Indices PF'!$F$10), 'Indices PF'!$F$7, 'Indices PF'!$G$7)),    IF((O303&lt;='Indices PF'!$D$8),    IF(('Funções Transações'!N303&lt;'Indices PF'!$E$10), 'Indices PF'!$E$8,    IF(('Funções Transações'!N303&lt;'Indices PF'!$F$10), 'Indices PF'!$F$8, 'Indices PF'!$G$8)),     IF((O303&gt;='Indices PF'!$D$9),     IF(('Funções Transações'!N303&lt;'Indices PF'!$E$10), 'Indices PF'!$E$9,     IF(('Funções Transações'!N303&lt;'Indices PF'!$F$10), 'Indices PF'!$F$9, 'Indices PF'!$G$9))))),   IF(M303="EQ", IF((O303&lt;='Indices PF'!$D$15),   IF(('Funções Transações'!N303&lt;'Indices PF'!$E$18), 'Indices PF'!$E$15,   IF(('Funções Transações'!N303&lt;'Indices PF'!$F$18), 'Indices PF'!$F$15, 'Indices PF'!$G$15)),    IF((O303&lt;='Indices PF'!$D$16),    IF(('Funções Transações'!N303&lt;'Indices PF'!$E$18), 'Indices PF'!$E$16,    IF(('Funções Transações'!N303&lt;'Indices PF'!$F$18), 'Indices PF'!$F$16, 'Indices PF'!$G$16)),     IF((O303&gt;='Indices PF'!$D$17),     IF(('Funções Transações'!N303&lt;'Indices PF'!$E$18), 'Indices PF'!$E$17,     IF(('Funções Transações'!N303&lt;'Indices PF'!$F$18), 'Indices PF'!$F$17, 'Indices PF'!$G$17))))),   IF(M303="EO", IF((O303&lt;='Indices PF'!$D$23),   IF(('Funções Transações'!N303&lt;'Indices PF'!$E$26), 'Indices PF'!$E$23,   IF(('Funções Transações'!N303&lt;'Indices PF'!$F$26), 'Indices PF'!$F$23, 'Indices PF'!$G$23)),    IF((O303&lt;='Indices PF'!$D$24),    IF(('Funções Transações'!N303&lt;'Indices PF'!$E$26), 'Indices PF'!$E$24,    IF(('Funções Transações'!N303&lt;'Indices PF'!$F$26), 'Indices PF'!$F$24, 'Indices PF'!$G$24)),     IF((O303&gt;='Indices PF'!$D$25),     IF(('Funções Transações'!N303&lt;'Indices PF'!$E$26), 'Indices PF'!$E$25,     IF(('Funções Transações'!N303&lt;'Indices PF'!$F$26), 'Indices PF'!$F$25, 'Indices PF'!$G$25)))))))))</f>
        <v/>
      </c>
      <c r="T303" s="228" t="str">
        <f aca="false">IF(OR(ISBLANK(N303),ISBLANK(O303)),"",  IF(M303="EI", IF((O303&lt;='Indices PF'!$D$7),   IF(('Funções Transações'!N303&lt;'Indices PF'!$E$10), N303*'Indices PF'!$J$7,   IF(('Funções Transações'!N303&lt;'Indices PF'!$F$10), N303*'Indices PF'!$K$7, N303*'Indices PF'!$L$7)),    IF((O303&lt;='Indices PF'!$D$8),    IF(('Funções Transações'!N303&lt;'Indices PF'!$E$10), N303*'Indices PF'!$J$8,    IF(('Funções Transações'!N303&lt;'Indices PF'!$F$10), N303*'Indices PF'!$K$8, N303*'Indices PF'!$L$8)),     IF((O303&gt;='Indices PF'!$D$9),     IF(('Funções Transações'!N303&lt;'Indices PF'!$E$10), N303*'Indices PF'!$J$9,     IF(('Funções Transações'!N303&lt;'Indices PF'!$F$10), N303*'Indices PF'!$K$9, N303*'Indices PF'!$L$9))))),   IF(M303="EQ", IF((O303&lt;='Indices PF'!$D$15),   IF(('Funções Transações'!N303&lt;'Indices PF'!$E$18), N303*'Indices PF'!$J$15,   IF(('Funções Transações'!N303&lt;'Indices PF'!$F$18), N303*'Indices PF'!$K$15, N303*'Indices PF'!$L$15)),    IF((O303&lt;='Indices PF'!$D$16),    IF(('Funções Transações'!N303&lt;'Indices PF'!$E$18), N303*'Indices PF'!$J$16,    IF(('Funções Transações'!N303&lt;'Indices PF'!$F$18), N303*'Indices PF'!$K$16, N303*'Indices PF'!$L$16)),     IF((O303&gt;='Indices PF'!$D$17),     IF(('Funções Transações'!N303&lt;'Indices PF'!$E$18), N303*'Indices PF'!$J$17,     IF(('Funções Transações'!N303&lt;'Indices PF'!$F$18), N303*'Indices PF'!$K$17, N303*'Indices PF'!$L$17))))),   IF(M303="EO", IF((O303&lt;='Indices PF'!$D$23),   IF(('Funções Transações'!N303&lt;'Indices PF'!$E$26), N303*'Indices PF'!$J$23,   IF(('Funções Transações'!N303&lt;'Indices PF'!$F$26), N303*'Indices PF'!$K$23, N303*'Indices PF'!$L$23)),    IF((O303&lt;='Indices PF'!$D$24),    IF(('Funções Transações'!N303&lt;'Indices PF'!$E$26), N303*'Indices PF'!$J$24,    IF(('Funções Transações'!N303&lt;'Indices PF'!$F$26), N303*'Indices PF'!$K$24, N303*'Indices PF'!$L$24)),     IF((O303&gt;='Indices PF'!$D$25),     IF(('Funções Transações'!N303&lt;'Indices PF'!$E$26), N303*'Indices PF'!$J$25,     IF(('Funções Transações'!N303&lt;'Indices PF'!$F$26), N303*'Indices PF'!$K$25, N303*'Indices PF'!$L$25)))))))))</f>
        <v/>
      </c>
      <c r="U303" s="229" t="str">
        <f aca="false">IF(OR(ISBLANK(P303),ISBLANK(Q303)),"",  IF((Q303&lt;='Indices PF'!$D$47),   IF(('Funções Transações'!P303&lt;'Indices PF'!$E$50), P303*'Indices PF'!$J$47,   IF(('Funções Transações'!P303&lt;'Indices PF'!$F$50), P303*'Indices PF'!$K$47, P303*'Indices PF'!$L$47)),    IF((Q303&lt;='Indices PF'!$D$48),    IF(('Funções Transações'!P303&lt;'Indices PF'!$E$50), P303*'Indices PF'!$J$48,    IF(('Funções Transações'!P303&lt;'Indices PF'!$F$50), P303*'Indices PF'!$K$48, P303*'Indices PF'!$L$48)),     IF((Q303&gt;='Indices PF'!$D$49),     IF(('Funções Transações'!P303&lt;'Indices PF'!$E$50), P303*'Indices PF'!$J$49,     IF(('Funções Transações'!P303&lt;'Indices PF'!$F$50), P303*'Indices PF'!$K$49, P303*'Indices PF'!$L$49))))))</f>
        <v/>
      </c>
      <c r="V303" s="270"/>
      <c r="W303" s="224"/>
      <c r="X303" s="224"/>
      <c r="Y303" s="174"/>
      <c r="Z303" s="174"/>
      <c r="AA303" s="174"/>
      <c r="AB303" s="175"/>
      <c r="AC303" s="154"/>
      <c r="AD303" s="154"/>
      <c r="AE303" s="178"/>
      <c r="AF303" s="126"/>
      <c r="AG303" s="92"/>
    </row>
    <row r="304" customFormat="false" ht="24.3" hidden="false" customHeight="true" outlineLevel="0" collapsed="false">
      <c r="A304" s="87"/>
      <c r="B304" s="111"/>
      <c r="C304" s="178"/>
      <c r="D304" s="173"/>
      <c r="E304" s="174"/>
      <c r="F304" s="174"/>
      <c r="G304" s="174"/>
      <c r="H304" s="174"/>
      <c r="I304" s="174"/>
      <c r="J304" s="174"/>
      <c r="K304" s="224"/>
      <c r="L304" s="221"/>
      <c r="M304" s="121"/>
      <c r="N304" s="121"/>
      <c r="O304" s="131"/>
      <c r="P304" s="131"/>
      <c r="Q304" s="131"/>
      <c r="R304" s="119" t="str">
        <f aca="false">IF(AND(ISTEXT(T304),ISTEXT(U304)),"",SUM(T304:U304)*'Indices PF'!$E$54)</f>
        <v/>
      </c>
      <c r="S304" s="227" t="str">
        <f aca="false">IF(OR(ISBLANK(N304),ISBLANK(O304)),"",  IF(M304="EI", IF((O304&lt;='Indices PF'!$D$7),   IF(('Funções Transações'!N304&lt;'Indices PF'!$E$10), 'Indices PF'!$E$7,   IF(('Funções Transações'!N304&lt;'Indices PF'!$F$10), 'Indices PF'!$F$7, 'Indices PF'!$G$7)),    IF((O304&lt;='Indices PF'!$D$8),    IF(('Funções Transações'!N304&lt;'Indices PF'!$E$10), 'Indices PF'!$E$8,    IF(('Funções Transações'!N304&lt;'Indices PF'!$F$10), 'Indices PF'!$F$8, 'Indices PF'!$G$8)),     IF((O304&gt;='Indices PF'!$D$9),     IF(('Funções Transações'!N304&lt;'Indices PF'!$E$10), 'Indices PF'!$E$9,     IF(('Funções Transações'!N304&lt;'Indices PF'!$F$10), 'Indices PF'!$F$9, 'Indices PF'!$G$9))))),   IF(M304="EQ", IF((O304&lt;='Indices PF'!$D$15),   IF(('Funções Transações'!N304&lt;'Indices PF'!$E$18), 'Indices PF'!$E$15,   IF(('Funções Transações'!N304&lt;'Indices PF'!$F$18), 'Indices PF'!$F$15, 'Indices PF'!$G$15)),    IF((O304&lt;='Indices PF'!$D$16),    IF(('Funções Transações'!N304&lt;'Indices PF'!$E$18), 'Indices PF'!$E$16,    IF(('Funções Transações'!N304&lt;'Indices PF'!$F$18), 'Indices PF'!$F$16, 'Indices PF'!$G$16)),     IF((O304&gt;='Indices PF'!$D$17),     IF(('Funções Transações'!N304&lt;'Indices PF'!$E$18), 'Indices PF'!$E$17,     IF(('Funções Transações'!N304&lt;'Indices PF'!$F$18), 'Indices PF'!$F$17, 'Indices PF'!$G$17))))),   IF(M304="EO", IF((O304&lt;='Indices PF'!$D$23),   IF(('Funções Transações'!N304&lt;'Indices PF'!$E$26), 'Indices PF'!$E$23,   IF(('Funções Transações'!N304&lt;'Indices PF'!$F$26), 'Indices PF'!$F$23, 'Indices PF'!$G$23)),    IF((O304&lt;='Indices PF'!$D$24),    IF(('Funções Transações'!N304&lt;'Indices PF'!$E$26), 'Indices PF'!$E$24,    IF(('Funções Transações'!N304&lt;'Indices PF'!$F$26), 'Indices PF'!$F$24, 'Indices PF'!$G$24)),     IF((O304&gt;='Indices PF'!$D$25),     IF(('Funções Transações'!N304&lt;'Indices PF'!$E$26), 'Indices PF'!$E$25,     IF(('Funções Transações'!N304&lt;'Indices PF'!$F$26), 'Indices PF'!$F$25, 'Indices PF'!$G$25)))))))))</f>
        <v/>
      </c>
      <c r="T304" s="228" t="str">
        <f aca="false">IF(OR(ISBLANK(N304),ISBLANK(O304)),"",  IF(M304="EI", IF((O304&lt;='Indices PF'!$D$7),   IF(('Funções Transações'!N304&lt;'Indices PF'!$E$10), N304*'Indices PF'!$J$7,   IF(('Funções Transações'!N304&lt;'Indices PF'!$F$10), N304*'Indices PF'!$K$7, N304*'Indices PF'!$L$7)),    IF((O304&lt;='Indices PF'!$D$8),    IF(('Funções Transações'!N304&lt;'Indices PF'!$E$10), N304*'Indices PF'!$J$8,    IF(('Funções Transações'!N304&lt;'Indices PF'!$F$10), N304*'Indices PF'!$K$8, N304*'Indices PF'!$L$8)),     IF((O304&gt;='Indices PF'!$D$9),     IF(('Funções Transações'!N304&lt;'Indices PF'!$E$10), N304*'Indices PF'!$J$9,     IF(('Funções Transações'!N304&lt;'Indices PF'!$F$10), N304*'Indices PF'!$K$9, N304*'Indices PF'!$L$9))))),   IF(M304="EQ", IF((O304&lt;='Indices PF'!$D$15),   IF(('Funções Transações'!N304&lt;'Indices PF'!$E$18), N304*'Indices PF'!$J$15,   IF(('Funções Transações'!N304&lt;'Indices PF'!$F$18), N304*'Indices PF'!$K$15, N304*'Indices PF'!$L$15)),    IF((O304&lt;='Indices PF'!$D$16),    IF(('Funções Transações'!N304&lt;'Indices PF'!$E$18), N304*'Indices PF'!$J$16,    IF(('Funções Transações'!N304&lt;'Indices PF'!$F$18), N304*'Indices PF'!$K$16, N304*'Indices PF'!$L$16)),     IF((O304&gt;='Indices PF'!$D$17),     IF(('Funções Transações'!N304&lt;'Indices PF'!$E$18), N304*'Indices PF'!$J$17,     IF(('Funções Transações'!N304&lt;'Indices PF'!$F$18), N304*'Indices PF'!$K$17, N304*'Indices PF'!$L$17))))),   IF(M304="EO", IF((O304&lt;='Indices PF'!$D$23),   IF(('Funções Transações'!N304&lt;'Indices PF'!$E$26), N304*'Indices PF'!$J$23,   IF(('Funções Transações'!N304&lt;'Indices PF'!$F$26), N304*'Indices PF'!$K$23, N304*'Indices PF'!$L$23)),    IF((O304&lt;='Indices PF'!$D$24),    IF(('Funções Transações'!N304&lt;'Indices PF'!$E$26), N304*'Indices PF'!$J$24,    IF(('Funções Transações'!N304&lt;'Indices PF'!$F$26), N304*'Indices PF'!$K$24, N304*'Indices PF'!$L$24)),     IF((O304&gt;='Indices PF'!$D$25),     IF(('Funções Transações'!N304&lt;'Indices PF'!$E$26), N304*'Indices PF'!$J$25,     IF(('Funções Transações'!N304&lt;'Indices PF'!$F$26), N304*'Indices PF'!$K$25, N304*'Indices PF'!$L$25)))))))))</f>
        <v/>
      </c>
      <c r="U304" s="229" t="str">
        <f aca="false">IF(OR(ISBLANK(P304),ISBLANK(Q304)),"",  IF((Q304&lt;='Indices PF'!$D$47),   IF(('Funções Transações'!P304&lt;'Indices PF'!$E$50), P304*'Indices PF'!$J$47,   IF(('Funções Transações'!P304&lt;'Indices PF'!$F$50), P304*'Indices PF'!$K$47, P304*'Indices PF'!$L$47)),    IF((Q304&lt;='Indices PF'!$D$48),    IF(('Funções Transações'!P304&lt;'Indices PF'!$E$50), P304*'Indices PF'!$J$48,    IF(('Funções Transações'!P304&lt;'Indices PF'!$F$50), P304*'Indices PF'!$K$48, P304*'Indices PF'!$L$48)),     IF((Q304&gt;='Indices PF'!$D$49),     IF(('Funções Transações'!P304&lt;'Indices PF'!$E$50), P304*'Indices PF'!$J$49,     IF(('Funções Transações'!P304&lt;'Indices PF'!$F$50), P304*'Indices PF'!$K$49, P304*'Indices PF'!$L$49))))))</f>
        <v/>
      </c>
      <c r="V304" s="270"/>
      <c r="W304" s="224"/>
      <c r="X304" s="224"/>
      <c r="Y304" s="174"/>
      <c r="Z304" s="174"/>
      <c r="AA304" s="174"/>
      <c r="AB304" s="175"/>
      <c r="AC304" s="154"/>
      <c r="AD304" s="154"/>
      <c r="AE304" s="178"/>
      <c r="AF304" s="126"/>
      <c r="AG304" s="92"/>
    </row>
    <row r="305" customFormat="false" ht="24.3" hidden="false" customHeight="true" outlineLevel="0" collapsed="false">
      <c r="A305" s="87"/>
      <c r="B305" s="111"/>
      <c r="C305" s="178"/>
      <c r="D305" s="173"/>
      <c r="E305" s="174"/>
      <c r="F305" s="174"/>
      <c r="G305" s="174"/>
      <c r="H305" s="174"/>
      <c r="I305" s="174"/>
      <c r="J305" s="174"/>
      <c r="K305" s="224"/>
      <c r="L305" s="221"/>
      <c r="M305" s="121"/>
      <c r="N305" s="121"/>
      <c r="O305" s="131"/>
      <c r="P305" s="131"/>
      <c r="Q305" s="131"/>
      <c r="R305" s="119" t="str">
        <f aca="false">IF(AND(ISTEXT(T305),ISTEXT(U305)),"",SUM(T305:U305)*'Indices PF'!$E$54)</f>
        <v/>
      </c>
      <c r="S305" s="227" t="str">
        <f aca="false">IF(OR(ISBLANK(N305),ISBLANK(O305)),"",  IF(M305="EI", IF((O305&lt;='Indices PF'!$D$7),   IF(('Funções Transações'!N305&lt;'Indices PF'!$E$10), 'Indices PF'!$E$7,   IF(('Funções Transações'!N305&lt;'Indices PF'!$F$10), 'Indices PF'!$F$7, 'Indices PF'!$G$7)),    IF((O305&lt;='Indices PF'!$D$8),    IF(('Funções Transações'!N305&lt;'Indices PF'!$E$10), 'Indices PF'!$E$8,    IF(('Funções Transações'!N305&lt;'Indices PF'!$F$10), 'Indices PF'!$F$8, 'Indices PF'!$G$8)),     IF((O305&gt;='Indices PF'!$D$9),     IF(('Funções Transações'!N305&lt;'Indices PF'!$E$10), 'Indices PF'!$E$9,     IF(('Funções Transações'!N305&lt;'Indices PF'!$F$10), 'Indices PF'!$F$9, 'Indices PF'!$G$9))))),   IF(M305="EQ", IF((O305&lt;='Indices PF'!$D$15),   IF(('Funções Transações'!N305&lt;'Indices PF'!$E$18), 'Indices PF'!$E$15,   IF(('Funções Transações'!N305&lt;'Indices PF'!$F$18), 'Indices PF'!$F$15, 'Indices PF'!$G$15)),    IF((O305&lt;='Indices PF'!$D$16),    IF(('Funções Transações'!N305&lt;'Indices PF'!$E$18), 'Indices PF'!$E$16,    IF(('Funções Transações'!N305&lt;'Indices PF'!$F$18), 'Indices PF'!$F$16, 'Indices PF'!$G$16)),     IF((O305&gt;='Indices PF'!$D$17),     IF(('Funções Transações'!N305&lt;'Indices PF'!$E$18), 'Indices PF'!$E$17,     IF(('Funções Transações'!N305&lt;'Indices PF'!$F$18), 'Indices PF'!$F$17, 'Indices PF'!$G$17))))),   IF(M305="EO", IF((O305&lt;='Indices PF'!$D$23),   IF(('Funções Transações'!N305&lt;'Indices PF'!$E$26), 'Indices PF'!$E$23,   IF(('Funções Transações'!N305&lt;'Indices PF'!$F$26), 'Indices PF'!$F$23, 'Indices PF'!$G$23)),    IF((O305&lt;='Indices PF'!$D$24),    IF(('Funções Transações'!N305&lt;'Indices PF'!$E$26), 'Indices PF'!$E$24,    IF(('Funções Transações'!N305&lt;'Indices PF'!$F$26), 'Indices PF'!$F$24, 'Indices PF'!$G$24)),     IF((O305&gt;='Indices PF'!$D$25),     IF(('Funções Transações'!N305&lt;'Indices PF'!$E$26), 'Indices PF'!$E$25,     IF(('Funções Transações'!N305&lt;'Indices PF'!$F$26), 'Indices PF'!$F$25, 'Indices PF'!$G$25)))))))))</f>
        <v/>
      </c>
      <c r="T305" s="228" t="str">
        <f aca="false">IF(OR(ISBLANK(N305),ISBLANK(O305)),"",  IF(M305="EI", IF((O305&lt;='Indices PF'!$D$7),   IF(('Funções Transações'!N305&lt;'Indices PF'!$E$10), N305*'Indices PF'!$J$7,   IF(('Funções Transações'!N305&lt;'Indices PF'!$F$10), N305*'Indices PF'!$K$7, N305*'Indices PF'!$L$7)),    IF((O305&lt;='Indices PF'!$D$8),    IF(('Funções Transações'!N305&lt;'Indices PF'!$E$10), N305*'Indices PF'!$J$8,    IF(('Funções Transações'!N305&lt;'Indices PF'!$F$10), N305*'Indices PF'!$K$8, N305*'Indices PF'!$L$8)),     IF((O305&gt;='Indices PF'!$D$9),     IF(('Funções Transações'!N305&lt;'Indices PF'!$E$10), N305*'Indices PF'!$J$9,     IF(('Funções Transações'!N305&lt;'Indices PF'!$F$10), N305*'Indices PF'!$K$9, N305*'Indices PF'!$L$9))))),   IF(M305="EQ", IF((O305&lt;='Indices PF'!$D$15),   IF(('Funções Transações'!N305&lt;'Indices PF'!$E$18), N305*'Indices PF'!$J$15,   IF(('Funções Transações'!N305&lt;'Indices PF'!$F$18), N305*'Indices PF'!$K$15, N305*'Indices PF'!$L$15)),    IF((O305&lt;='Indices PF'!$D$16),    IF(('Funções Transações'!N305&lt;'Indices PF'!$E$18), N305*'Indices PF'!$J$16,    IF(('Funções Transações'!N305&lt;'Indices PF'!$F$18), N305*'Indices PF'!$K$16, N305*'Indices PF'!$L$16)),     IF((O305&gt;='Indices PF'!$D$17),     IF(('Funções Transações'!N305&lt;'Indices PF'!$E$18), N305*'Indices PF'!$J$17,     IF(('Funções Transações'!N305&lt;'Indices PF'!$F$18), N305*'Indices PF'!$K$17, N305*'Indices PF'!$L$17))))),   IF(M305="EO", IF((O305&lt;='Indices PF'!$D$23),   IF(('Funções Transações'!N305&lt;'Indices PF'!$E$26), N305*'Indices PF'!$J$23,   IF(('Funções Transações'!N305&lt;'Indices PF'!$F$26), N305*'Indices PF'!$K$23, N305*'Indices PF'!$L$23)),    IF((O305&lt;='Indices PF'!$D$24),    IF(('Funções Transações'!N305&lt;'Indices PF'!$E$26), N305*'Indices PF'!$J$24,    IF(('Funções Transações'!N305&lt;'Indices PF'!$F$26), N305*'Indices PF'!$K$24, N305*'Indices PF'!$L$24)),     IF((O305&gt;='Indices PF'!$D$25),     IF(('Funções Transações'!N305&lt;'Indices PF'!$E$26), N305*'Indices PF'!$J$25,     IF(('Funções Transações'!N305&lt;'Indices PF'!$F$26), N305*'Indices PF'!$K$25, N305*'Indices PF'!$L$25)))))))))</f>
        <v/>
      </c>
      <c r="U305" s="229" t="str">
        <f aca="false">IF(OR(ISBLANK(P305),ISBLANK(Q305)),"",  IF((Q305&lt;='Indices PF'!$D$47),   IF(('Funções Transações'!P305&lt;'Indices PF'!$E$50), P305*'Indices PF'!$J$47,   IF(('Funções Transações'!P305&lt;'Indices PF'!$F$50), P305*'Indices PF'!$K$47, P305*'Indices PF'!$L$47)),    IF((Q305&lt;='Indices PF'!$D$48),    IF(('Funções Transações'!P305&lt;'Indices PF'!$E$50), P305*'Indices PF'!$J$48,    IF(('Funções Transações'!P305&lt;'Indices PF'!$F$50), P305*'Indices PF'!$K$48, P305*'Indices PF'!$L$48)),     IF((Q305&gt;='Indices PF'!$D$49),     IF(('Funções Transações'!P305&lt;'Indices PF'!$E$50), P305*'Indices PF'!$J$49,     IF(('Funções Transações'!P305&lt;'Indices PF'!$F$50), P305*'Indices PF'!$K$49, P305*'Indices PF'!$L$49))))))</f>
        <v/>
      </c>
      <c r="V305" s="270"/>
      <c r="W305" s="224"/>
      <c r="X305" s="224"/>
      <c r="Y305" s="174"/>
      <c r="Z305" s="174"/>
      <c r="AA305" s="174"/>
      <c r="AB305" s="175"/>
      <c r="AC305" s="154"/>
      <c r="AD305" s="154"/>
      <c r="AE305" s="178"/>
      <c r="AF305" s="126"/>
      <c r="AG305" s="92"/>
    </row>
    <row r="306" customFormat="false" ht="24.3" hidden="false" customHeight="true" outlineLevel="0" collapsed="false">
      <c r="A306" s="87"/>
      <c r="B306" s="111"/>
      <c r="C306" s="178"/>
      <c r="D306" s="173"/>
      <c r="E306" s="174"/>
      <c r="F306" s="174"/>
      <c r="G306" s="174"/>
      <c r="H306" s="174"/>
      <c r="I306" s="174"/>
      <c r="J306" s="174"/>
      <c r="K306" s="224"/>
      <c r="L306" s="221"/>
      <c r="M306" s="121"/>
      <c r="N306" s="121"/>
      <c r="O306" s="131"/>
      <c r="P306" s="131"/>
      <c r="Q306" s="131"/>
      <c r="R306" s="119" t="str">
        <f aca="false">IF(AND(ISTEXT(T306),ISTEXT(U306)),"",SUM(T306:U306)*'Indices PF'!$E$54)</f>
        <v/>
      </c>
      <c r="S306" s="227" t="str">
        <f aca="false">IF(OR(ISBLANK(N306),ISBLANK(O306)),"",  IF(M306="EI", IF((O306&lt;='Indices PF'!$D$7),   IF(('Funções Transações'!N306&lt;'Indices PF'!$E$10), 'Indices PF'!$E$7,   IF(('Funções Transações'!N306&lt;'Indices PF'!$F$10), 'Indices PF'!$F$7, 'Indices PF'!$G$7)),    IF((O306&lt;='Indices PF'!$D$8),    IF(('Funções Transações'!N306&lt;'Indices PF'!$E$10), 'Indices PF'!$E$8,    IF(('Funções Transações'!N306&lt;'Indices PF'!$F$10), 'Indices PF'!$F$8, 'Indices PF'!$G$8)),     IF((O306&gt;='Indices PF'!$D$9),     IF(('Funções Transações'!N306&lt;'Indices PF'!$E$10), 'Indices PF'!$E$9,     IF(('Funções Transações'!N306&lt;'Indices PF'!$F$10), 'Indices PF'!$F$9, 'Indices PF'!$G$9))))),   IF(M306="EQ", IF((O306&lt;='Indices PF'!$D$15),   IF(('Funções Transações'!N306&lt;'Indices PF'!$E$18), 'Indices PF'!$E$15,   IF(('Funções Transações'!N306&lt;'Indices PF'!$F$18), 'Indices PF'!$F$15, 'Indices PF'!$G$15)),    IF((O306&lt;='Indices PF'!$D$16),    IF(('Funções Transações'!N306&lt;'Indices PF'!$E$18), 'Indices PF'!$E$16,    IF(('Funções Transações'!N306&lt;'Indices PF'!$F$18), 'Indices PF'!$F$16, 'Indices PF'!$G$16)),     IF((O306&gt;='Indices PF'!$D$17),     IF(('Funções Transações'!N306&lt;'Indices PF'!$E$18), 'Indices PF'!$E$17,     IF(('Funções Transações'!N306&lt;'Indices PF'!$F$18), 'Indices PF'!$F$17, 'Indices PF'!$G$17))))),   IF(M306="EO", IF((O306&lt;='Indices PF'!$D$23),   IF(('Funções Transações'!N306&lt;'Indices PF'!$E$26), 'Indices PF'!$E$23,   IF(('Funções Transações'!N306&lt;'Indices PF'!$F$26), 'Indices PF'!$F$23, 'Indices PF'!$G$23)),    IF((O306&lt;='Indices PF'!$D$24),    IF(('Funções Transações'!N306&lt;'Indices PF'!$E$26), 'Indices PF'!$E$24,    IF(('Funções Transações'!N306&lt;'Indices PF'!$F$26), 'Indices PF'!$F$24, 'Indices PF'!$G$24)),     IF((O306&gt;='Indices PF'!$D$25),     IF(('Funções Transações'!N306&lt;'Indices PF'!$E$26), 'Indices PF'!$E$25,     IF(('Funções Transações'!N306&lt;'Indices PF'!$F$26), 'Indices PF'!$F$25, 'Indices PF'!$G$25)))))))))</f>
        <v/>
      </c>
      <c r="T306" s="228" t="str">
        <f aca="false">IF(OR(ISBLANK(N306),ISBLANK(O306)),"",  IF(M306="EI", IF((O306&lt;='Indices PF'!$D$7),   IF(('Funções Transações'!N306&lt;'Indices PF'!$E$10), N306*'Indices PF'!$J$7,   IF(('Funções Transações'!N306&lt;'Indices PF'!$F$10), N306*'Indices PF'!$K$7, N306*'Indices PF'!$L$7)),    IF((O306&lt;='Indices PF'!$D$8),    IF(('Funções Transações'!N306&lt;'Indices PF'!$E$10), N306*'Indices PF'!$J$8,    IF(('Funções Transações'!N306&lt;'Indices PF'!$F$10), N306*'Indices PF'!$K$8, N306*'Indices PF'!$L$8)),     IF((O306&gt;='Indices PF'!$D$9),     IF(('Funções Transações'!N306&lt;'Indices PF'!$E$10), N306*'Indices PF'!$J$9,     IF(('Funções Transações'!N306&lt;'Indices PF'!$F$10), N306*'Indices PF'!$K$9, N306*'Indices PF'!$L$9))))),   IF(M306="EQ", IF((O306&lt;='Indices PF'!$D$15),   IF(('Funções Transações'!N306&lt;'Indices PF'!$E$18), N306*'Indices PF'!$J$15,   IF(('Funções Transações'!N306&lt;'Indices PF'!$F$18), N306*'Indices PF'!$K$15, N306*'Indices PF'!$L$15)),    IF((O306&lt;='Indices PF'!$D$16),    IF(('Funções Transações'!N306&lt;'Indices PF'!$E$18), N306*'Indices PF'!$J$16,    IF(('Funções Transações'!N306&lt;'Indices PF'!$F$18), N306*'Indices PF'!$K$16, N306*'Indices PF'!$L$16)),     IF((O306&gt;='Indices PF'!$D$17),     IF(('Funções Transações'!N306&lt;'Indices PF'!$E$18), N306*'Indices PF'!$J$17,     IF(('Funções Transações'!N306&lt;'Indices PF'!$F$18), N306*'Indices PF'!$K$17, N306*'Indices PF'!$L$17))))),   IF(M306="EO", IF((O306&lt;='Indices PF'!$D$23),   IF(('Funções Transações'!N306&lt;'Indices PF'!$E$26), N306*'Indices PF'!$J$23,   IF(('Funções Transações'!N306&lt;'Indices PF'!$F$26), N306*'Indices PF'!$K$23, N306*'Indices PF'!$L$23)),    IF((O306&lt;='Indices PF'!$D$24),    IF(('Funções Transações'!N306&lt;'Indices PF'!$E$26), N306*'Indices PF'!$J$24,    IF(('Funções Transações'!N306&lt;'Indices PF'!$F$26), N306*'Indices PF'!$K$24, N306*'Indices PF'!$L$24)),     IF((O306&gt;='Indices PF'!$D$25),     IF(('Funções Transações'!N306&lt;'Indices PF'!$E$26), N306*'Indices PF'!$J$25,     IF(('Funções Transações'!N306&lt;'Indices PF'!$F$26), N306*'Indices PF'!$K$25, N306*'Indices PF'!$L$25)))))))))</f>
        <v/>
      </c>
      <c r="U306" s="229" t="str">
        <f aca="false">IF(OR(ISBLANK(P306),ISBLANK(Q306)),"",  IF((Q306&lt;='Indices PF'!$D$47),   IF(('Funções Transações'!P306&lt;'Indices PF'!$E$50), P306*'Indices PF'!$J$47,   IF(('Funções Transações'!P306&lt;'Indices PF'!$F$50), P306*'Indices PF'!$K$47, P306*'Indices PF'!$L$47)),    IF((Q306&lt;='Indices PF'!$D$48),    IF(('Funções Transações'!P306&lt;'Indices PF'!$E$50), P306*'Indices PF'!$J$48,    IF(('Funções Transações'!P306&lt;'Indices PF'!$F$50), P306*'Indices PF'!$K$48, P306*'Indices PF'!$L$48)),     IF((Q306&gt;='Indices PF'!$D$49),     IF(('Funções Transações'!P306&lt;'Indices PF'!$E$50), P306*'Indices PF'!$J$49,     IF(('Funções Transações'!P306&lt;'Indices PF'!$F$50), P306*'Indices PF'!$K$49, P306*'Indices PF'!$L$49))))))</f>
        <v/>
      </c>
      <c r="V306" s="270"/>
      <c r="W306" s="224"/>
      <c r="X306" s="224"/>
      <c r="Y306" s="174"/>
      <c r="Z306" s="174"/>
      <c r="AA306" s="174"/>
      <c r="AB306" s="175"/>
      <c r="AC306" s="154"/>
      <c r="AD306" s="154"/>
      <c r="AE306" s="178"/>
      <c r="AF306" s="126"/>
      <c r="AG306" s="92"/>
    </row>
    <row r="307" customFormat="false" ht="24.3" hidden="false" customHeight="true" outlineLevel="0" collapsed="false">
      <c r="A307" s="87"/>
      <c r="B307" s="111"/>
      <c r="C307" s="178"/>
      <c r="D307" s="173"/>
      <c r="E307" s="174"/>
      <c r="F307" s="174"/>
      <c r="G307" s="174"/>
      <c r="H307" s="174"/>
      <c r="I307" s="174"/>
      <c r="J307" s="174"/>
      <c r="K307" s="224"/>
      <c r="L307" s="221"/>
      <c r="M307" s="121"/>
      <c r="N307" s="121"/>
      <c r="O307" s="131"/>
      <c r="P307" s="131"/>
      <c r="Q307" s="131"/>
      <c r="R307" s="119" t="str">
        <f aca="false">IF(AND(ISTEXT(T307),ISTEXT(U307)),"",SUM(T307:U307)*'Indices PF'!$E$54)</f>
        <v/>
      </c>
      <c r="S307" s="227" t="str">
        <f aca="false">IF(OR(ISBLANK(N307),ISBLANK(O307)),"",  IF(M307="EI", IF((O307&lt;='Indices PF'!$D$7),   IF(('Funções Transações'!N307&lt;'Indices PF'!$E$10), 'Indices PF'!$E$7,   IF(('Funções Transações'!N307&lt;'Indices PF'!$F$10), 'Indices PF'!$F$7, 'Indices PF'!$G$7)),    IF((O307&lt;='Indices PF'!$D$8),    IF(('Funções Transações'!N307&lt;'Indices PF'!$E$10), 'Indices PF'!$E$8,    IF(('Funções Transações'!N307&lt;'Indices PF'!$F$10), 'Indices PF'!$F$8, 'Indices PF'!$G$8)),     IF((O307&gt;='Indices PF'!$D$9),     IF(('Funções Transações'!N307&lt;'Indices PF'!$E$10), 'Indices PF'!$E$9,     IF(('Funções Transações'!N307&lt;'Indices PF'!$F$10), 'Indices PF'!$F$9, 'Indices PF'!$G$9))))),   IF(M307="EQ", IF((O307&lt;='Indices PF'!$D$15),   IF(('Funções Transações'!N307&lt;'Indices PF'!$E$18), 'Indices PF'!$E$15,   IF(('Funções Transações'!N307&lt;'Indices PF'!$F$18), 'Indices PF'!$F$15, 'Indices PF'!$G$15)),    IF((O307&lt;='Indices PF'!$D$16),    IF(('Funções Transações'!N307&lt;'Indices PF'!$E$18), 'Indices PF'!$E$16,    IF(('Funções Transações'!N307&lt;'Indices PF'!$F$18), 'Indices PF'!$F$16, 'Indices PF'!$G$16)),     IF((O307&gt;='Indices PF'!$D$17),     IF(('Funções Transações'!N307&lt;'Indices PF'!$E$18), 'Indices PF'!$E$17,     IF(('Funções Transações'!N307&lt;'Indices PF'!$F$18), 'Indices PF'!$F$17, 'Indices PF'!$G$17))))),   IF(M307="EO", IF((O307&lt;='Indices PF'!$D$23),   IF(('Funções Transações'!N307&lt;'Indices PF'!$E$26), 'Indices PF'!$E$23,   IF(('Funções Transações'!N307&lt;'Indices PF'!$F$26), 'Indices PF'!$F$23, 'Indices PF'!$G$23)),    IF((O307&lt;='Indices PF'!$D$24),    IF(('Funções Transações'!N307&lt;'Indices PF'!$E$26), 'Indices PF'!$E$24,    IF(('Funções Transações'!N307&lt;'Indices PF'!$F$26), 'Indices PF'!$F$24, 'Indices PF'!$G$24)),     IF((O307&gt;='Indices PF'!$D$25),     IF(('Funções Transações'!N307&lt;'Indices PF'!$E$26), 'Indices PF'!$E$25,     IF(('Funções Transações'!N307&lt;'Indices PF'!$F$26), 'Indices PF'!$F$25, 'Indices PF'!$G$25)))))))))</f>
        <v/>
      </c>
      <c r="T307" s="228" t="str">
        <f aca="false">IF(OR(ISBLANK(N307),ISBLANK(O307)),"",  IF(M307="EI", IF((O307&lt;='Indices PF'!$D$7),   IF(('Funções Transações'!N307&lt;'Indices PF'!$E$10), N307*'Indices PF'!$J$7,   IF(('Funções Transações'!N307&lt;'Indices PF'!$F$10), N307*'Indices PF'!$K$7, N307*'Indices PF'!$L$7)),    IF((O307&lt;='Indices PF'!$D$8),    IF(('Funções Transações'!N307&lt;'Indices PF'!$E$10), N307*'Indices PF'!$J$8,    IF(('Funções Transações'!N307&lt;'Indices PF'!$F$10), N307*'Indices PF'!$K$8, N307*'Indices PF'!$L$8)),     IF((O307&gt;='Indices PF'!$D$9),     IF(('Funções Transações'!N307&lt;'Indices PF'!$E$10), N307*'Indices PF'!$J$9,     IF(('Funções Transações'!N307&lt;'Indices PF'!$F$10), N307*'Indices PF'!$K$9, N307*'Indices PF'!$L$9))))),   IF(M307="EQ", IF((O307&lt;='Indices PF'!$D$15),   IF(('Funções Transações'!N307&lt;'Indices PF'!$E$18), N307*'Indices PF'!$J$15,   IF(('Funções Transações'!N307&lt;'Indices PF'!$F$18), N307*'Indices PF'!$K$15, N307*'Indices PF'!$L$15)),    IF((O307&lt;='Indices PF'!$D$16),    IF(('Funções Transações'!N307&lt;'Indices PF'!$E$18), N307*'Indices PF'!$J$16,    IF(('Funções Transações'!N307&lt;'Indices PF'!$F$18), N307*'Indices PF'!$K$16, N307*'Indices PF'!$L$16)),     IF((O307&gt;='Indices PF'!$D$17),     IF(('Funções Transações'!N307&lt;'Indices PF'!$E$18), N307*'Indices PF'!$J$17,     IF(('Funções Transações'!N307&lt;'Indices PF'!$F$18), N307*'Indices PF'!$K$17, N307*'Indices PF'!$L$17))))),   IF(M307="EO", IF((O307&lt;='Indices PF'!$D$23),   IF(('Funções Transações'!N307&lt;'Indices PF'!$E$26), N307*'Indices PF'!$J$23,   IF(('Funções Transações'!N307&lt;'Indices PF'!$F$26), N307*'Indices PF'!$K$23, N307*'Indices PF'!$L$23)),    IF((O307&lt;='Indices PF'!$D$24),    IF(('Funções Transações'!N307&lt;'Indices PF'!$E$26), N307*'Indices PF'!$J$24,    IF(('Funções Transações'!N307&lt;'Indices PF'!$F$26), N307*'Indices PF'!$K$24, N307*'Indices PF'!$L$24)),     IF((O307&gt;='Indices PF'!$D$25),     IF(('Funções Transações'!N307&lt;'Indices PF'!$E$26), N307*'Indices PF'!$J$25,     IF(('Funções Transações'!N307&lt;'Indices PF'!$F$26), N307*'Indices PF'!$K$25, N307*'Indices PF'!$L$25)))))))))</f>
        <v/>
      </c>
      <c r="U307" s="229" t="str">
        <f aca="false">IF(OR(ISBLANK(P307),ISBLANK(Q307)),"",  IF((Q307&lt;='Indices PF'!$D$47),   IF(('Funções Transações'!P307&lt;'Indices PF'!$E$50), P307*'Indices PF'!$J$47,   IF(('Funções Transações'!P307&lt;'Indices PF'!$F$50), P307*'Indices PF'!$K$47, P307*'Indices PF'!$L$47)),    IF((Q307&lt;='Indices PF'!$D$48),    IF(('Funções Transações'!P307&lt;'Indices PF'!$E$50), P307*'Indices PF'!$J$48,    IF(('Funções Transações'!P307&lt;'Indices PF'!$F$50), P307*'Indices PF'!$K$48, P307*'Indices PF'!$L$48)),     IF((Q307&gt;='Indices PF'!$D$49),     IF(('Funções Transações'!P307&lt;'Indices PF'!$E$50), P307*'Indices PF'!$J$49,     IF(('Funções Transações'!P307&lt;'Indices PF'!$F$50), P307*'Indices PF'!$K$49, P307*'Indices PF'!$L$49))))))</f>
        <v/>
      </c>
      <c r="V307" s="270"/>
      <c r="W307" s="224"/>
      <c r="X307" s="224"/>
      <c r="Y307" s="174"/>
      <c r="Z307" s="174"/>
      <c r="AA307" s="174"/>
      <c r="AB307" s="175"/>
      <c r="AC307" s="154"/>
      <c r="AD307" s="154"/>
      <c r="AE307" s="178"/>
      <c r="AF307" s="126"/>
      <c r="AG307" s="92"/>
    </row>
    <row r="308" customFormat="false" ht="24.3" hidden="false" customHeight="true" outlineLevel="0" collapsed="false">
      <c r="A308" s="87"/>
      <c r="B308" s="111"/>
      <c r="C308" s="178"/>
      <c r="D308" s="173"/>
      <c r="E308" s="174"/>
      <c r="F308" s="174"/>
      <c r="G308" s="174"/>
      <c r="H308" s="174"/>
      <c r="I308" s="174"/>
      <c r="J308" s="174"/>
      <c r="K308" s="224"/>
      <c r="L308" s="221"/>
      <c r="M308" s="121"/>
      <c r="N308" s="121"/>
      <c r="O308" s="131"/>
      <c r="P308" s="131"/>
      <c r="Q308" s="131"/>
      <c r="R308" s="119" t="str">
        <f aca="false">IF(AND(ISTEXT(T308),ISTEXT(U308)),"",SUM(T308:U308)*'Indices PF'!$E$54)</f>
        <v/>
      </c>
      <c r="S308" s="227" t="str">
        <f aca="false">IF(OR(ISBLANK(N308),ISBLANK(O308)),"",  IF(M308="EI", IF((O308&lt;='Indices PF'!$D$7),   IF(('Funções Transações'!N308&lt;'Indices PF'!$E$10), 'Indices PF'!$E$7,   IF(('Funções Transações'!N308&lt;'Indices PF'!$F$10), 'Indices PF'!$F$7, 'Indices PF'!$G$7)),    IF((O308&lt;='Indices PF'!$D$8),    IF(('Funções Transações'!N308&lt;'Indices PF'!$E$10), 'Indices PF'!$E$8,    IF(('Funções Transações'!N308&lt;'Indices PF'!$F$10), 'Indices PF'!$F$8, 'Indices PF'!$G$8)),     IF((O308&gt;='Indices PF'!$D$9),     IF(('Funções Transações'!N308&lt;'Indices PF'!$E$10), 'Indices PF'!$E$9,     IF(('Funções Transações'!N308&lt;'Indices PF'!$F$10), 'Indices PF'!$F$9, 'Indices PF'!$G$9))))),   IF(M308="EQ", IF((O308&lt;='Indices PF'!$D$15),   IF(('Funções Transações'!N308&lt;'Indices PF'!$E$18), 'Indices PF'!$E$15,   IF(('Funções Transações'!N308&lt;'Indices PF'!$F$18), 'Indices PF'!$F$15, 'Indices PF'!$G$15)),    IF((O308&lt;='Indices PF'!$D$16),    IF(('Funções Transações'!N308&lt;'Indices PF'!$E$18), 'Indices PF'!$E$16,    IF(('Funções Transações'!N308&lt;'Indices PF'!$F$18), 'Indices PF'!$F$16, 'Indices PF'!$G$16)),     IF((O308&gt;='Indices PF'!$D$17),     IF(('Funções Transações'!N308&lt;'Indices PF'!$E$18), 'Indices PF'!$E$17,     IF(('Funções Transações'!N308&lt;'Indices PF'!$F$18), 'Indices PF'!$F$17, 'Indices PF'!$G$17))))),   IF(M308="EO", IF((O308&lt;='Indices PF'!$D$23),   IF(('Funções Transações'!N308&lt;'Indices PF'!$E$26), 'Indices PF'!$E$23,   IF(('Funções Transações'!N308&lt;'Indices PF'!$F$26), 'Indices PF'!$F$23, 'Indices PF'!$G$23)),    IF((O308&lt;='Indices PF'!$D$24),    IF(('Funções Transações'!N308&lt;'Indices PF'!$E$26), 'Indices PF'!$E$24,    IF(('Funções Transações'!N308&lt;'Indices PF'!$F$26), 'Indices PF'!$F$24, 'Indices PF'!$G$24)),     IF((O308&gt;='Indices PF'!$D$25),     IF(('Funções Transações'!N308&lt;'Indices PF'!$E$26), 'Indices PF'!$E$25,     IF(('Funções Transações'!N308&lt;'Indices PF'!$F$26), 'Indices PF'!$F$25, 'Indices PF'!$G$25)))))))))</f>
        <v/>
      </c>
      <c r="T308" s="228" t="str">
        <f aca="false">IF(OR(ISBLANK(N308),ISBLANK(O308)),"",  IF(M308="EI", IF((O308&lt;='Indices PF'!$D$7),   IF(('Funções Transações'!N308&lt;'Indices PF'!$E$10), N308*'Indices PF'!$J$7,   IF(('Funções Transações'!N308&lt;'Indices PF'!$F$10), N308*'Indices PF'!$K$7, N308*'Indices PF'!$L$7)),    IF((O308&lt;='Indices PF'!$D$8),    IF(('Funções Transações'!N308&lt;'Indices PF'!$E$10), N308*'Indices PF'!$J$8,    IF(('Funções Transações'!N308&lt;'Indices PF'!$F$10), N308*'Indices PF'!$K$8, N308*'Indices PF'!$L$8)),     IF((O308&gt;='Indices PF'!$D$9),     IF(('Funções Transações'!N308&lt;'Indices PF'!$E$10), N308*'Indices PF'!$J$9,     IF(('Funções Transações'!N308&lt;'Indices PF'!$F$10), N308*'Indices PF'!$K$9, N308*'Indices PF'!$L$9))))),   IF(M308="EQ", IF((O308&lt;='Indices PF'!$D$15),   IF(('Funções Transações'!N308&lt;'Indices PF'!$E$18), N308*'Indices PF'!$J$15,   IF(('Funções Transações'!N308&lt;'Indices PF'!$F$18), N308*'Indices PF'!$K$15, N308*'Indices PF'!$L$15)),    IF((O308&lt;='Indices PF'!$D$16),    IF(('Funções Transações'!N308&lt;'Indices PF'!$E$18), N308*'Indices PF'!$J$16,    IF(('Funções Transações'!N308&lt;'Indices PF'!$F$18), N308*'Indices PF'!$K$16, N308*'Indices PF'!$L$16)),     IF((O308&gt;='Indices PF'!$D$17),     IF(('Funções Transações'!N308&lt;'Indices PF'!$E$18), N308*'Indices PF'!$J$17,     IF(('Funções Transações'!N308&lt;'Indices PF'!$F$18), N308*'Indices PF'!$K$17, N308*'Indices PF'!$L$17))))),   IF(M308="EO", IF((O308&lt;='Indices PF'!$D$23),   IF(('Funções Transações'!N308&lt;'Indices PF'!$E$26), N308*'Indices PF'!$J$23,   IF(('Funções Transações'!N308&lt;'Indices PF'!$F$26), N308*'Indices PF'!$K$23, N308*'Indices PF'!$L$23)),    IF((O308&lt;='Indices PF'!$D$24),    IF(('Funções Transações'!N308&lt;'Indices PF'!$E$26), N308*'Indices PF'!$J$24,    IF(('Funções Transações'!N308&lt;'Indices PF'!$F$26), N308*'Indices PF'!$K$24, N308*'Indices PF'!$L$24)),     IF((O308&gt;='Indices PF'!$D$25),     IF(('Funções Transações'!N308&lt;'Indices PF'!$E$26), N308*'Indices PF'!$J$25,     IF(('Funções Transações'!N308&lt;'Indices PF'!$F$26), N308*'Indices PF'!$K$25, N308*'Indices PF'!$L$25)))))))))</f>
        <v/>
      </c>
      <c r="U308" s="229" t="str">
        <f aca="false">IF(OR(ISBLANK(P308),ISBLANK(Q308)),"",  IF((Q308&lt;='Indices PF'!$D$47),   IF(('Funções Transações'!P308&lt;'Indices PF'!$E$50), P308*'Indices PF'!$J$47,   IF(('Funções Transações'!P308&lt;'Indices PF'!$F$50), P308*'Indices PF'!$K$47, P308*'Indices PF'!$L$47)),    IF((Q308&lt;='Indices PF'!$D$48),    IF(('Funções Transações'!P308&lt;'Indices PF'!$E$50), P308*'Indices PF'!$J$48,    IF(('Funções Transações'!P308&lt;'Indices PF'!$F$50), P308*'Indices PF'!$K$48, P308*'Indices PF'!$L$48)),     IF((Q308&gt;='Indices PF'!$D$49),     IF(('Funções Transações'!P308&lt;'Indices PF'!$E$50), P308*'Indices PF'!$J$49,     IF(('Funções Transações'!P308&lt;'Indices PF'!$F$50), P308*'Indices PF'!$K$49, P308*'Indices PF'!$L$49))))))</f>
        <v/>
      </c>
      <c r="V308" s="270"/>
      <c r="W308" s="224"/>
      <c r="X308" s="224"/>
      <c r="Y308" s="174"/>
      <c r="Z308" s="174"/>
      <c r="AA308" s="174"/>
      <c r="AB308" s="175"/>
      <c r="AC308" s="154"/>
      <c r="AD308" s="154"/>
      <c r="AE308" s="178"/>
      <c r="AF308" s="126"/>
      <c r="AG308" s="92"/>
    </row>
    <row r="309" customFormat="false" ht="24.3" hidden="false" customHeight="true" outlineLevel="0" collapsed="false">
      <c r="A309" s="87"/>
      <c r="B309" s="111"/>
      <c r="C309" s="178"/>
      <c r="D309" s="173"/>
      <c r="E309" s="174"/>
      <c r="F309" s="174"/>
      <c r="G309" s="174"/>
      <c r="H309" s="174"/>
      <c r="I309" s="174"/>
      <c r="J309" s="174"/>
      <c r="K309" s="224"/>
      <c r="L309" s="221"/>
      <c r="M309" s="121"/>
      <c r="N309" s="121"/>
      <c r="O309" s="131"/>
      <c r="P309" s="131"/>
      <c r="Q309" s="131"/>
      <c r="R309" s="119" t="str">
        <f aca="false">IF(AND(ISTEXT(T309),ISTEXT(U309)),"",SUM(T309:U309)*'Indices PF'!$E$54)</f>
        <v/>
      </c>
      <c r="S309" s="227" t="str">
        <f aca="false">IF(OR(ISBLANK(N309),ISBLANK(O309)),"",  IF(M309="EI", IF((O309&lt;='Indices PF'!$D$7),   IF(('Funções Transações'!N309&lt;'Indices PF'!$E$10), 'Indices PF'!$E$7,   IF(('Funções Transações'!N309&lt;'Indices PF'!$F$10), 'Indices PF'!$F$7, 'Indices PF'!$G$7)),    IF((O309&lt;='Indices PF'!$D$8),    IF(('Funções Transações'!N309&lt;'Indices PF'!$E$10), 'Indices PF'!$E$8,    IF(('Funções Transações'!N309&lt;'Indices PF'!$F$10), 'Indices PF'!$F$8, 'Indices PF'!$G$8)),     IF((O309&gt;='Indices PF'!$D$9),     IF(('Funções Transações'!N309&lt;'Indices PF'!$E$10), 'Indices PF'!$E$9,     IF(('Funções Transações'!N309&lt;'Indices PF'!$F$10), 'Indices PF'!$F$9, 'Indices PF'!$G$9))))),   IF(M309="EQ", IF((O309&lt;='Indices PF'!$D$15),   IF(('Funções Transações'!N309&lt;'Indices PF'!$E$18), 'Indices PF'!$E$15,   IF(('Funções Transações'!N309&lt;'Indices PF'!$F$18), 'Indices PF'!$F$15, 'Indices PF'!$G$15)),    IF((O309&lt;='Indices PF'!$D$16),    IF(('Funções Transações'!N309&lt;'Indices PF'!$E$18), 'Indices PF'!$E$16,    IF(('Funções Transações'!N309&lt;'Indices PF'!$F$18), 'Indices PF'!$F$16, 'Indices PF'!$G$16)),     IF((O309&gt;='Indices PF'!$D$17),     IF(('Funções Transações'!N309&lt;'Indices PF'!$E$18), 'Indices PF'!$E$17,     IF(('Funções Transações'!N309&lt;'Indices PF'!$F$18), 'Indices PF'!$F$17, 'Indices PF'!$G$17))))),   IF(M309="EO", IF((O309&lt;='Indices PF'!$D$23),   IF(('Funções Transações'!N309&lt;'Indices PF'!$E$26), 'Indices PF'!$E$23,   IF(('Funções Transações'!N309&lt;'Indices PF'!$F$26), 'Indices PF'!$F$23, 'Indices PF'!$G$23)),    IF((O309&lt;='Indices PF'!$D$24),    IF(('Funções Transações'!N309&lt;'Indices PF'!$E$26), 'Indices PF'!$E$24,    IF(('Funções Transações'!N309&lt;'Indices PF'!$F$26), 'Indices PF'!$F$24, 'Indices PF'!$G$24)),     IF((O309&gt;='Indices PF'!$D$25),     IF(('Funções Transações'!N309&lt;'Indices PF'!$E$26), 'Indices PF'!$E$25,     IF(('Funções Transações'!N309&lt;'Indices PF'!$F$26), 'Indices PF'!$F$25, 'Indices PF'!$G$25)))))))))</f>
        <v/>
      </c>
      <c r="T309" s="228" t="str">
        <f aca="false">IF(OR(ISBLANK(N309),ISBLANK(O309)),"",  IF(M309="EI", IF((O309&lt;='Indices PF'!$D$7),   IF(('Funções Transações'!N309&lt;'Indices PF'!$E$10), N309*'Indices PF'!$J$7,   IF(('Funções Transações'!N309&lt;'Indices PF'!$F$10), N309*'Indices PF'!$K$7, N309*'Indices PF'!$L$7)),    IF((O309&lt;='Indices PF'!$D$8),    IF(('Funções Transações'!N309&lt;'Indices PF'!$E$10), N309*'Indices PF'!$J$8,    IF(('Funções Transações'!N309&lt;'Indices PF'!$F$10), N309*'Indices PF'!$K$8, N309*'Indices PF'!$L$8)),     IF((O309&gt;='Indices PF'!$D$9),     IF(('Funções Transações'!N309&lt;'Indices PF'!$E$10), N309*'Indices PF'!$J$9,     IF(('Funções Transações'!N309&lt;'Indices PF'!$F$10), N309*'Indices PF'!$K$9, N309*'Indices PF'!$L$9))))),   IF(M309="EQ", IF((O309&lt;='Indices PF'!$D$15),   IF(('Funções Transações'!N309&lt;'Indices PF'!$E$18), N309*'Indices PF'!$J$15,   IF(('Funções Transações'!N309&lt;'Indices PF'!$F$18), N309*'Indices PF'!$K$15, N309*'Indices PF'!$L$15)),    IF((O309&lt;='Indices PF'!$D$16),    IF(('Funções Transações'!N309&lt;'Indices PF'!$E$18), N309*'Indices PF'!$J$16,    IF(('Funções Transações'!N309&lt;'Indices PF'!$F$18), N309*'Indices PF'!$K$16, N309*'Indices PF'!$L$16)),     IF((O309&gt;='Indices PF'!$D$17),     IF(('Funções Transações'!N309&lt;'Indices PF'!$E$18), N309*'Indices PF'!$J$17,     IF(('Funções Transações'!N309&lt;'Indices PF'!$F$18), N309*'Indices PF'!$K$17, N309*'Indices PF'!$L$17))))),   IF(M309="EO", IF((O309&lt;='Indices PF'!$D$23),   IF(('Funções Transações'!N309&lt;'Indices PF'!$E$26), N309*'Indices PF'!$J$23,   IF(('Funções Transações'!N309&lt;'Indices PF'!$F$26), N309*'Indices PF'!$K$23, N309*'Indices PF'!$L$23)),    IF((O309&lt;='Indices PF'!$D$24),    IF(('Funções Transações'!N309&lt;'Indices PF'!$E$26), N309*'Indices PF'!$J$24,    IF(('Funções Transações'!N309&lt;'Indices PF'!$F$26), N309*'Indices PF'!$K$24, N309*'Indices PF'!$L$24)),     IF((O309&gt;='Indices PF'!$D$25),     IF(('Funções Transações'!N309&lt;'Indices PF'!$E$26), N309*'Indices PF'!$J$25,     IF(('Funções Transações'!N309&lt;'Indices PF'!$F$26), N309*'Indices PF'!$K$25, N309*'Indices PF'!$L$25)))))))))</f>
        <v/>
      </c>
      <c r="U309" s="229" t="str">
        <f aca="false">IF(OR(ISBLANK(P309),ISBLANK(Q309)),"",  IF((Q309&lt;='Indices PF'!$D$47),   IF(('Funções Transações'!P309&lt;'Indices PF'!$E$50), P309*'Indices PF'!$J$47,   IF(('Funções Transações'!P309&lt;'Indices PF'!$F$50), P309*'Indices PF'!$K$47, P309*'Indices PF'!$L$47)),    IF((Q309&lt;='Indices PF'!$D$48),    IF(('Funções Transações'!P309&lt;'Indices PF'!$E$50), P309*'Indices PF'!$J$48,    IF(('Funções Transações'!P309&lt;'Indices PF'!$F$50), P309*'Indices PF'!$K$48, P309*'Indices PF'!$L$48)),     IF((Q309&gt;='Indices PF'!$D$49),     IF(('Funções Transações'!P309&lt;'Indices PF'!$E$50), P309*'Indices PF'!$J$49,     IF(('Funções Transações'!P309&lt;'Indices PF'!$F$50), P309*'Indices PF'!$K$49, P309*'Indices PF'!$L$49))))))</f>
        <v/>
      </c>
      <c r="V309" s="270"/>
      <c r="W309" s="224"/>
      <c r="X309" s="224"/>
      <c r="Y309" s="174"/>
      <c r="Z309" s="174"/>
      <c r="AA309" s="174"/>
      <c r="AB309" s="175"/>
      <c r="AC309" s="154"/>
      <c r="AD309" s="154"/>
      <c r="AE309" s="178"/>
      <c r="AF309" s="126"/>
      <c r="AG309" s="92"/>
    </row>
    <row r="310" customFormat="false" ht="24.3" hidden="false" customHeight="true" outlineLevel="0" collapsed="false">
      <c r="A310" s="87"/>
      <c r="B310" s="111"/>
      <c r="C310" s="178"/>
      <c r="D310" s="173"/>
      <c r="E310" s="174"/>
      <c r="F310" s="174"/>
      <c r="G310" s="174"/>
      <c r="H310" s="174"/>
      <c r="I310" s="174"/>
      <c r="J310" s="174"/>
      <c r="K310" s="224"/>
      <c r="L310" s="221"/>
      <c r="M310" s="121"/>
      <c r="N310" s="121"/>
      <c r="O310" s="131"/>
      <c r="P310" s="131"/>
      <c r="Q310" s="131"/>
      <c r="R310" s="119" t="str">
        <f aca="false">IF(AND(ISTEXT(T310),ISTEXT(U310)),"",SUM(T310:U310)*'Indices PF'!$E$54)</f>
        <v/>
      </c>
      <c r="S310" s="227" t="str">
        <f aca="false">IF(OR(ISBLANK(N310),ISBLANK(O310)),"",  IF(M310="EI", IF((O310&lt;='Indices PF'!$D$7),   IF(('Funções Transações'!N310&lt;'Indices PF'!$E$10), 'Indices PF'!$E$7,   IF(('Funções Transações'!N310&lt;'Indices PF'!$F$10), 'Indices PF'!$F$7, 'Indices PF'!$G$7)),    IF((O310&lt;='Indices PF'!$D$8),    IF(('Funções Transações'!N310&lt;'Indices PF'!$E$10), 'Indices PF'!$E$8,    IF(('Funções Transações'!N310&lt;'Indices PF'!$F$10), 'Indices PF'!$F$8, 'Indices PF'!$G$8)),     IF((O310&gt;='Indices PF'!$D$9),     IF(('Funções Transações'!N310&lt;'Indices PF'!$E$10), 'Indices PF'!$E$9,     IF(('Funções Transações'!N310&lt;'Indices PF'!$F$10), 'Indices PF'!$F$9, 'Indices PF'!$G$9))))),   IF(M310="EQ", IF((O310&lt;='Indices PF'!$D$15),   IF(('Funções Transações'!N310&lt;'Indices PF'!$E$18), 'Indices PF'!$E$15,   IF(('Funções Transações'!N310&lt;'Indices PF'!$F$18), 'Indices PF'!$F$15, 'Indices PF'!$G$15)),    IF((O310&lt;='Indices PF'!$D$16),    IF(('Funções Transações'!N310&lt;'Indices PF'!$E$18), 'Indices PF'!$E$16,    IF(('Funções Transações'!N310&lt;'Indices PF'!$F$18), 'Indices PF'!$F$16, 'Indices PF'!$G$16)),     IF((O310&gt;='Indices PF'!$D$17),     IF(('Funções Transações'!N310&lt;'Indices PF'!$E$18), 'Indices PF'!$E$17,     IF(('Funções Transações'!N310&lt;'Indices PF'!$F$18), 'Indices PF'!$F$17, 'Indices PF'!$G$17))))),   IF(M310="EO", IF((O310&lt;='Indices PF'!$D$23),   IF(('Funções Transações'!N310&lt;'Indices PF'!$E$26), 'Indices PF'!$E$23,   IF(('Funções Transações'!N310&lt;'Indices PF'!$F$26), 'Indices PF'!$F$23, 'Indices PF'!$G$23)),    IF((O310&lt;='Indices PF'!$D$24),    IF(('Funções Transações'!N310&lt;'Indices PF'!$E$26), 'Indices PF'!$E$24,    IF(('Funções Transações'!N310&lt;'Indices PF'!$F$26), 'Indices PF'!$F$24, 'Indices PF'!$G$24)),     IF((O310&gt;='Indices PF'!$D$25),     IF(('Funções Transações'!N310&lt;'Indices PF'!$E$26), 'Indices PF'!$E$25,     IF(('Funções Transações'!N310&lt;'Indices PF'!$F$26), 'Indices PF'!$F$25, 'Indices PF'!$G$25)))))))))</f>
        <v/>
      </c>
      <c r="T310" s="228" t="str">
        <f aca="false">IF(OR(ISBLANK(N310),ISBLANK(O310)),"",  IF(M310="EI", IF((O310&lt;='Indices PF'!$D$7),   IF(('Funções Transações'!N310&lt;'Indices PF'!$E$10), N310*'Indices PF'!$J$7,   IF(('Funções Transações'!N310&lt;'Indices PF'!$F$10), N310*'Indices PF'!$K$7, N310*'Indices PF'!$L$7)),    IF((O310&lt;='Indices PF'!$D$8),    IF(('Funções Transações'!N310&lt;'Indices PF'!$E$10), N310*'Indices PF'!$J$8,    IF(('Funções Transações'!N310&lt;'Indices PF'!$F$10), N310*'Indices PF'!$K$8, N310*'Indices PF'!$L$8)),     IF((O310&gt;='Indices PF'!$D$9),     IF(('Funções Transações'!N310&lt;'Indices PF'!$E$10), N310*'Indices PF'!$J$9,     IF(('Funções Transações'!N310&lt;'Indices PF'!$F$10), N310*'Indices PF'!$K$9, N310*'Indices PF'!$L$9))))),   IF(M310="EQ", IF((O310&lt;='Indices PF'!$D$15),   IF(('Funções Transações'!N310&lt;'Indices PF'!$E$18), N310*'Indices PF'!$J$15,   IF(('Funções Transações'!N310&lt;'Indices PF'!$F$18), N310*'Indices PF'!$K$15, N310*'Indices PF'!$L$15)),    IF((O310&lt;='Indices PF'!$D$16),    IF(('Funções Transações'!N310&lt;'Indices PF'!$E$18), N310*'Indices PF'!$J$16,    IF(('Funções Transações'!N310&lt;'Indices PF'!$F$18), N310*'Indices PF'!$K$16, N310*'Indices PF'!$L$16)),     IF((O310&gt;='Indices PF'!$D$17),     IF(('Funções Transações'!N310&lt;'Indices PF'!$E$18), N310*'Indices PF'!$J$17,     IF(('Funções Transações'!N310&lt;'Indices PF'!$F$18), N310*'Indices PF'!$K$17, N310*'Indices PF'!$L$17))))),   IF(M310="EO", IF((O310&lt;='Indices PF'!$D$23),   IF(('Funções Transações'!N310&lt;'Indices PF'!$E$26), N310*'Indices PF'!$J$23,   IF(('Funções Transações'!N310&lt;'Indices PF'!$F$26), N310*'Indices PF'!$K$23, N310*'Indices PF'!$L$23)),    IF((O310&lt;='Indices PF'!$D$24),    IF(('Funções Transações'!N310&lt;'Indices PF'!$E$26), N310*'Indices PF'!$J$24,    IF(('Funções Transações'!N310&lt;'Indices PF'!$F$26), N310*'Indices PF'!$K$24, N310*'Indices PF'!$L$24)),     IF((O310&gt;='Indices PF'!$D$25),     IF(('Funções Transações'!N310&lt;'Indices PF'!$E$26), N310*'Indices PF'!$J$25,     IF(('Funções Transações'!N310&lt;'Indices PF'!$F$26), N310*'Indices PF'!$K$25, N310*'Indices PF'!$L$25)))))))))</f>
        <v/>
      </c>
      <c r="U310" s="229" t="str">
        <f aca="false">IF(OR(ISBLANK(P310),ISBLANK(Q310)),"",  IF((Q310&lt;='Indices PF'!$D$47),   IF(('Funções Transações'!P310&lt;'Indices PF'!$E$50), P310*'Indices PF'!$J$47,   IF(('Funções Transações'!P310&lt;'Indices PF'!$F$50), P310*'Indices PF'!$K$47, P310*'Indices PF'!$L$47)),    IF((Q310&lt;='Indices PF'!$D$48),    IF(('Funções Transações'!P310&lt;'Indices PF'!$E$50), P310*'Indices PF'!$J$48,    IF(('Funções Transações'!P310&lt;'Indices PF'!$F$50), P310*'Indices PF'!$K$48, P310*'Indices PF'!$L$48)),     IF((Q310&gt;='Indices PF'!$D$49),     IF(('Funções Transações'!P310&lt;'Indices PF'!$E$50), P310*'Indices PF'!$J$49,     IF(('Funções Transações'!P310&lt;'Indices PF'!$F$50), P310*'Indices PF'!$K$49, P310*'Indices PF'!$L$49))))))</f>
        <v/>
      </c>
      <c r="V310" s="270"/>
      <c r="W310" s="224"/>
      <c r="X310" s="224"/>
      <c r="Y310" s="174"/>
      <c r="Z310" s="174"/>
      <c r="AA310" s="174"/>
      <c r="AB310" s="175"/>
      <c r="AC310" s="154"/>
      <c r="AD310" s="154"/>
      <c r="AE310" s="178"/>
      <c r="AF310" s="126"/>
      <c r="AG310" s="92"/>
    </row>
    <row r="311" customFormat="false" ht="24.3" hidden="false" customHeight="true" outlineLevel="0" collapsed="false">
      <c r="A311" s="87"/>
      <c r="B311" s="111"/>
      <c r="C311" s="178"/>
      <c r="D311" s="173"/>
      <c r="E311" s="174"/>
      <c r="F311" s="174"/>
      <c r="G311" s="174"/>
      <c r="H311" s="174"/>
      <c r="I311" s="174"/>
      <c r="J311" s="174"/>
      <c r="K311" s="224"/>
      <c r="L311" s="221"/>
      <c r="M311" s="121"/>
      <c r="N311" s="121"/>
      <c r="O311" s="131"/>
      <c r="P311" s="131"/>
      <c r="Q311" s="131"/>
      <c r="R311" s="119" t="str">
        <f aca="false">IF(AND(ISTEXT(T311),ISTEXT(U311)),"",SUM(T311:U311)*'Indices PF'!$E$54)</f>
        <v/>
      </c>
      <c r="S311" s="227" t="str">
        <f aca="false">IF(OR(ISBLANK(N311),ISBLANK(O311)),"",  IF(M311="EI", IF((O311&lt;='Indices PF'!$D$7),   IF(('Funções Transações'!N311&lt;'Indices PF'!$E$10), 'Indices PF'!$E$7,   IF(('Funções Transações'!N311&lt;'Indices PF'!$F$10), 'Indices PF'!$F$7, 'Indices PF'!$G$7)),    IF((O311&lt;='Indices PF'!$D$8),    IF(('Funções Transações'!N311&lt;'Indices PF'!$E$10), 'Indices PF'!$E$8,    IF(('Funções Transações'!N311&lt;'Indices PF'!$F$10), 'Indices PF'!$F$8, 'Indices PF'!$G$8)),     IF((O311&gt;='Indices PF'!$D$9),     IF(('Funções Transações'!N311&lt;'Indices PF'!$E$10), 'Indices PF'!$E$9,     IF(('Funções Transações'!N311&lt;'Indices PF'!$F$10), 'Indices PF'!$F$9, 'Indices PF'!$G$9))))),   IF(M311="EQ", IF((O311&lt;='Indices PF'!$D$15),   IF(('Funções Transações'!N311&lt;'Indices PF'!$E$18), 'Indices PF'!$E$15,   IF(('Funções Transações'!N311&lt;'Indices PF'!$F$18), 'Indices PF'!$F$15, 'Indices PF'!$G$15)),    IF((O311&lt;='Indices PF'!$D$16),    IF(('Funções Transações'!N311&lt;'Indices PF'!$E$18), 'Indices PF'!$E$16,    IF(('Funções Transações'!N311&lt;'Indices PF'!$F$18), 'Indices PF'!$F$16, 'Indices PF'!$G$16)),     IF((O311&gt;='Indices PF'!$D$17),     IF(('Funções Transações'!N311&lt;'Indices PF'!$E$18), 'Indices PF'!$E$17,     IF(('Funções Transações'!N311&lt;'Indices PF'!$F$18), 'Indices PF'!$F$17, 'Indices PF'!$G$17))))),   IF(M311="EO", IF((O311&lt;='Indices PF'!$D$23),   IF(('Funções Transações'!N311&lt;'Indices PF'!$E$26), 'Indices PF'!$E$23,   IF(('Funções Transações'!N311&lt;'Indices PF'!$F$26), 'Indices PF'!$F$23, 'Indices PF'!$G$23)),    IF((O311&lt;='Indices PF'!$D$24),    IF(('Funções Transações'!N311&lt;'Indices PF'!$E$26), 'Indices PF'!$E$24,    IF(('Funções Transações'!N311&lt;'Indices PF'!$F$26), 'Indices PF'!$F$24, 'Indices PF'!$G$24)),     IF((O311&gt;='Indices PF'!$D$25),     IF(('Funções Transações'!N311&lt;'Indices PF'!$E$26), 'Indices PF'!$E$25,     IF(('Funções Transações'!N311&lt;'Indices PF'!$F$26), 'Indices PF'!$F$25, 'Indices PF'!$G$25)))))))))</f>
        <v/>
      </c>
      <c r="T311" s="228" t="str">
        <f aca="false">IF(OR(ISBLANK(N311),ISBLANK(O311)),"",  IF(M311="EI", IF((O311&lt;='Indices PF'!$D$7),   IF(('Funções Transações'!N311&lt;'Indices PF'!$E$10), N311*'Indices PF'!$J$7,   IF(('Funções Transações'!N311&lt;'Indices PF'!$F$10), N311*'Indices PF'!$K$7, N311*'Indices PF'!$L$7)),    IF((O311&lt;='Indices PF'!$D$8),    IF(('Funções Transações'!N311&lt;'Indices PF'!$E$10), N311*'Indices PF'!$J$8,    IF(('Funções Transações'!N311&lt;'Indices PF'!$F$10), N311*'Indices PF'!$K$8, N311*'Indices PF'!$L$8)),     IF((O311&gt;='Indices PF'!$D$9),     IF(('Funções Transações'!N311&lt;'Indices PF'!$E$10), N311*'Indices PF'!$J$9,     IF(('Funções Transações'!N311&lt;'Indices PF'!$F$10), N311*'Indices PF'!$K$9, N311*'Indices PF'!$L$9))))),   IF(M311="EQ", IF((O311&lt;='Indices PF'!$D$15),   IF(('Funções Transações'!N311&lt;'Indices PF'!$E$18), N311*'Indices PF'!$J$15,   IF(('Funções Transações'!N311&lt;'Indices PF'!$F$18), N311*'Indices PF'!$K$15, N311*'Indices PF'!$L$15)),    IF((O311&lt;='Indices PF'!$D$16),    IF(('Funções Transações'!N311&lt;'Indices PF'!$E$18), N311*'Indices PF'!$J$16,    IF(('Funções Transações'!N311&lt;'Indices PF'!$F$18), N311*'Indices PF'!$K$16, N311*'Indices PF'!$L$16)),     IF((O311&gt;='Indices PF'!$D$17),     IF(('Funções Transações'!N311&lt;'Indices PF'!$E$18), N311*'Indices PF'!$J$17,     IF(('Funções Transações'!N311&lt;'Indices PF'!$F$18), N311*'Indices PF'!$K$17, N311*'Indices PF'!$L$17))))),   IF(M311="EO", IF((O311&lt;='Indices PF'!$D$23),   IF(('Funções Transações'!N311&lt;'Indices PF'!$E$26), N311*'Indices PF'!$J$23,   IF(('Funções Transações'!N311&lt;'Indices PF'!$F$26), N311*'Indices PF'!$K$23, N311*'Indices PF'!$L$23)),    IF((O311&lt;='Indices PF'!$D$24),    IF(('Funções Transações'!N311&lt;'Indices PF'!$E$26), N311*'Indices PF'!$J$24,    IF(('Funções Transações'!N311&lt;'Indices PF'!$F$26), N311*'Indices PF'!$K$24, N311*'Indices PF'!$L$24)),     IF((O311&gt;='Indices PF'!$D$25),     IF(('Funções Transações'!N311&lt;'Indices PF'!$E$26), N311*'Indices PF'!$J$25,     IF(('Funções Transações'!N311&lt;'Indices PF'!$F$26), N311*'Indices PF'!$K$25, N311*'Indices PF'!$L$25)))))))))</f>
        <v/>
      </c>
      <c r="U311" s="229" t="str">
        <f aca="false">IF(OR(ISBLANK(P311),ISBLANK(Q311)),"",  IF((Q311&lt;='Indices PF'!$D$47),   IF(('Funções Transações'!P311&lt;'Indices PF'!$E$50), P311*'Indices PF'!$J$47,   IF(('Funções Transações'!P311&lt;'Indices PF'!$F$50), P311*'Indices PF'!$K$47, P311*'Indices PF'!$L$47)),    IF((Q311&lt;='Indices PF'!$D$48),    IF(('Funções Transações'!P311&lt;'Indices PF'!$E$50), P311*'Indices PF'!$J$48,    IF(('Funções Transações'!P311&lt;'Indices PF'!$F$50), P311*'Indices PF'!$K$48, P311*'Indices PF'!$L$48)),     IF((Q311&gt;='Indices PF'!$D$49),     IF(('Funções Transações'!P311&lt;'Indices PF'!$E$50), P311*'Indices PF'!$J$49,     IF(('Funções Transações'!P311&lt;'Indices PF'!$F$50), P311*'Indices PF'!$K$49, P311*'Indices PF'!$L$49))))))</f>
        <v/>
      </c>
      <c r="V311" s="270"/>
      <c r="W311" s="224"/>
      <c r="X311" s="224"/>
      <c r="Y311" s="174"/>
      <c r="Z311" s="174"/>
      <c r="AA311" s="174"/>
      <c r="AB311" s="175"/>
      <c r="AC311" s="154"/>
      <c r="AD311" s="154"/>
      <c r="AE311" s="178"/>
      <c r="AF311" s="126"/>
      <c r="AG311" s="92"/>
    </row>
    <row r="312" customFormat="false" ht="24.3" hidden="false" customHeight="true" outlineLevel="0" collapsed="false">
      <c r="A312" s="87"/>
      <c r="B312" s="111"/>
      <c r="C312" s="178"/>
      <c r="D312" s="173"/>
      <c r="E312" s="174"/>
      <c r="F312" s="174"/>
      <c r="G312" s="174"/>
      <c r="H312" s="174"/>
      <c r="I312" s="174"/>
      <c r="J312" s="174"/>
      <c r="K312" s="224"/>
      <c r="L312" s="221"/>
      <c r="M312" s="121"/>
      <c r="N312" s="121"/>
      <c r="O312" s="131"/>
      <c r="P312" s="131"/>
      <c r="Q312" s="131"/>
      <c r="R312" s="119" t="str">
        <f aca="false">IF(AND(ISTEXT(T312),ISTEXT(U312)),"",SUM(T312:U312)*'Indices PF'!$E$54)</f>
        <v/>
      </c>
      <c r="S312" s="227" t="str">
        <f aca="false">IF(OR(ISBLANK(N312),ISBLANK(O312)),"",  IF(M312="EI", IF((O312&lt;='Indices PF'!$D$7),   IF(('Funções Transações'!N312&lt;'Indices PF'!$E$10), 'Indices PF'!$E$7,   IF(('Funções Transações'!N312&lt;'Indices PF'!$F$10), 'Indices PF'!$F$7, 'Indices PF'!$G$7)),    IF((O312&lt;='Indices PF'!$D$8),    IF(('Funções Transações'!N312&lt;'Indices PF'!$E$10), 'Indices PF'!$E$8,    IF(('Funções Transações'!N312&lt;'Indices PF'!$F$10), 'Indices PF'!$F$8, 'Indices PF'!$G$8)),     IF((O312&gt;='Indices PF'!$D$9),     IF(('Funções Transações'!N312&lt;'Indices PF'!$E$10), 'Indices PF'!$E$9,     IF(('Funções Transações'!N312&lt;'Indices PF'!$F$10), 'Indices PF'!$F$9, 'Indices PF'!$G$9))))),   IF(M312="EQ", IF((O312&lt;='Indices PF'!$D$15),   IF(('Funções Transações'!N312&lt;'Indices PF'!$E$18), 'Indices PF'!$E$15,   IF(('Funções Transações'!N312&lt;'Indices PF'!$F$18), 'Indices PF'!$F$15, 'Indices PF'!$G$15)),    IF((O312&lt;='Indices PF'!$D$16),    IF(('Funções Transações'!N312&lt;'Indices PF'!$E$18), 'Indices PF'!$E$16,    IF(('Funções Transações'!N312&lt;'Indices PF'!$F$18), 'Indices PF'!$F$16, 'Indices PF'!$G$16)),     IF((O312&gt;='Indices PF'!$D$17),     IF(('Funções Transações'!N312&lt;'Indices PF'!$E$18), 'Indices PF'!$E$17,     IF(('Funções Transações'!N312&lt;'Indices PF'!$F$18), 'Indices PF'!$F$17, 'Indices PF'!$G$17))))),   IF(M312="EO", IF((O312&lt;='Indices PF'!$D$23),   IF(('Funções Transações'!N312&lt;'Indices PF'!$E$26), 'Indices PF'!$E$23,   IF(('Funções Transações'!N312&lt;'Indices PF'!$F$26), 'Indices PF'!$F$23, 'Indices PF'!$G$23)),    IF((O312&lt;='Indices PF'!$D$24),    IF(('Funções Transações'!N312&lt;'Indices PF'!$E$26), 'Indices PF'!$E$24,    IF(('Funções Transações'!N312&lt;'Indices PF'!$F$26), 'Indices PF'!$F$24, 'Indices PF'!$G$24)),     IF((O312&gt;='Indices PF'!$D$25),     IF(('Funções Transações'!N312&lt;'Indices PF'!$E$26), 'Indices PF'!$E$25,     IF(('Funções Transações'!N312&lt;'Indices PF'!$F$26), 'Indices PF'!$F$25, 'Indices PF'!$G$25)))))))))</f>
        <v/>
      </c>
      <c r="T312" s="228" t="str">
        <f aca="false">IF(OR(ISBLANK(N312),ISBLANK(O312)),"",  IF(M312="EI", IF((O312&lt;='Indices PF'!$D$7),   IF(('Funções Transações'!N312&lt;'Indices PF'!$E$10), N312*'Indices PF'!$J$7,   IF(('Funções Transações'!N312&lt;'Indices PF'!$F$10), N312*'Indices PF'!$K$7, N312*'Indices PF'!$L$7)),    IF((O312&lt;='Indices PF'!$D$8),    IF(('Funções Transações'!N312&lt;'Indices PF'!$E$10), N312*'Indices PF'!$J$8,    IF(('Funções Transações'!N312&lt;'Indices PF'!$F$10), N312*'Indices PF'!$K$8, N312*'Indices PF'!$L$8)),     IF((O312&gt;='Indices PF'!$D$9),     IF(('Funções Transações'!N312&lt;'Indices PF'!$E$10), N312*'Indices PF'!$J$9,     IF(('Funções Transações'!N312&lt;'Indices PF'!$F$10), N312*'Indices PF'!$K$9, N312*'Indices PF'!$L$9))))),   IF(M312="EQ", IF((O312&lt;='Indices PF'!$D$15),   IF(('Funções Transações'!N312&lt;'Indices PF'!$E$18), N312*'Indices PF'!$J$15,   IF(('Funções Transações'!N312&lt;'Indices PF'!$F$18), N312*'Indices PF'!$K$15, N312*'Indices PF'!$L$15)),    IF((O312&lt;='Indices PF'!$D$16),    IF(('Funções Transações'!N312&lt;'Indices PF'!$E$18), N312*'Indices PF'!$J$16,    IF(('Funções Transações'!N312&lt;'Indices PF'!$F$18), N312*'Indices PF'!$K$16, N312*'Indices PF'!$L$16)),     IF((O312&gt;='Indices PF'!$D$17),     IF(('Funções Transações'!N312&lt;'Indices PF'!$E$18), N312*'Indices PF'!$J$17,     IF(('Funções Transações'!N312&lt;'Indices PF'!$F$18), N312*'Indices PF'!$K$17, N312*'Indices PF'!$L$17))))),   IF(M312="EO", IF((O312&lt;='Indices PF'!$D$23),   IF(('Funções Transações'!N312&lt;'Indices PF'!$E$26), N312*'Indices PF'!$J$23,   IF(('Funções Transações'!N312&lt;'Indices PF'!$F$26), N312*'Indices PF'!$K$23, N312*'Indices PF'!$L$23)),    IF((O312&lt;='Indices PF'!$D$24),    IF(('Funções Transações'!N312&lt;'Indices PF'!$E$26), N312*'Indices PF'!$J$24,    IF(('Funções Transações'!N312&lt;'Indices PF'!$F$26), N312*'Indices PF'!$K$24, N312*'Indices PF'!$L$24)),     IF((O312&gt;='Indices PF'!$D$25),     IF(('Funções Transações'!N312&lt;'Indices PF'!$E$26), N312*'Indices PF'!$J$25,     IF(('Funções Transações'!N312&lt;'Indices PF'!$F$26), N312*'Indices PF'!$K$25, N312*'Indices PF'!$L$25)))))))))</f>
        <v/>
      </c>
      <c r="U312" s="229" t="str">
        <f aca="false">IF(OR(ISBLANK(P312),ISBLANK(Q312)),"",  IF((Q312&lt;='Indices PF'!$D$47),   IF(('Funções Transações'!P312&lt;'Indices PF'!$E$50), P312*'Indices PF'!$J$47,   IF(('Funções Transações'!P312&lt;'Indices PF'!$F$50), P312*'Indices PF'!$K$47, P312*'Indices PF'!$L$47)),    IF((Q312&lt;='Indices PF'!$D$48),    IF(('Funções Transações'!P312&lt;'Indices PF'!$E$50), P312*'Indices PF'!$J$48,    IF(('Funções Transações'!P312&lt;'Indices PF'!$F$50), P312*'Indices PF'!$K$48, P312*'Indices PF'!$L$48)),     IF((Q312&gt;='Indices PF'!$D$49),     IF(('Funções Transações'!P312&lt;'Indices PF'!$E$50), P312*'Indices PF'!$J$49,     IF(('Funções Transações'!P312&lt;'Indices PF'!$F$50), P312*'Indices PF'!$K$49, P312*'Indices PF'!$L$49))))))</f>
        <v/>
      </c>
      <c r="V312" s="270"/>
      <c r="W312" s="224"/>
      <c r="X312" s="224"/>
      <c r="Y312" s="174"/>
      <c r="Z312" s="174"/>
      <c r="AA312" s="174"/>
      <c r="AB312" s="175"/>
      <c r="AC312" s="154"/>
      <c r="AD312" s="154"/>
      <c r="AE312" s="178"/>
      <c r="AF312" s="126"/>
      <c r="AG312" s="92"/>
    </row>
    <row r="313" customFormat="false" ht="24.3" hidden="false" customHeight="true" outlineLevel="0" collapsed="false">
      <c r="A313" s="87"/>
      <c r="B313" s="111"/>
      <c r="C313" s="178"/>
      <c r="D313" s="173"/>
      <c r="E313" s="174"/>
      <c r="F313" s="174"/>
      <c r="G313" s="174"/>
      <c r="H313" s="174"/>
      <c r="I313" s="174"/>
      <c r="J313" s="174"/>
      <c r="K313" s="224"/>
      <c r="L313" s="221"/>
      <c r="M313" s="121"/>
      <c r="N313" s="121"/>
      <c r="O313" s="131"/>
      <c r="P313" s="131"/>
      <c r="Q313" s="131"/>
      <c r="R313" s="119" t="str">
        <f aca="false">IF(AND(ISTEXT(T313),ISTEXT(U313)),"",SUM(T313:U313)*'Indices PF'!$E$54)</f>
        <v/>
      </c>
      <c r="S313" s="227" t="str">
        <f aca="false">IF(OR(ISBLANK(N313),ISBLANK(O313)),"",  IF(M313="EI", IF((O313&lt;='Indices PF'!$D$7),   IF(('Funções Transações'!N313&lt;'Indices PF'!$E$10), 'Indices PF'!$E$7,   IF(('Funções Transações'!N313&lt;'Indices PF'!$F$10), 'Indices PF'!$F$7, 'Indices PF'!$G$7)),    IF((O313&lt;='Indices PF'!$D$8),    IF(('Funções Transações'!N313&lt;'Indices PF'!$E$10), 'Indices PF'!$E$8,    IF(('Funções Transações'!N313&lt;'Indices PF'!$F$10), 'Indices PF'!$F$8, 'Indices PF'!$G$8)),     IF((O313&gt;='Indices PF'!$D$9),     IF(('Funções Transações'!N313&lt;'Indices PF'!$E$10), 'Indices PF'!$E$9,     IF(('Funções Transações'!N313&lt;'Indices PF'!$F$10), 'Indices PF'!$F$9, 'Indices PF'!$G$9))))),   IF(M313="EQ", IF((O313&lt;='Indices PF'!$D$15),   IF(('Funções Transações'!N313&lt;'Indices PF'!$E$18), 'Indices PF'!$E$15,   IF(('Funções Transações'!N313&lt;'Indices PF'!$F$18), 'Indices PF'!$F$15, 'Indices PF'!$G$15)),    IF((O313&lt;='Indices PF'!$D$16),    IF(('Funções Transações'!N313&lt;'Indices PF'!$E$18), 'Indices PF'!$E$16,    IF(('Funções Transações'!N313&lt;'Indices PF'!$F$18), 'Indices PF'!$F$16, 'Indices PF'!$G$16)),     IF((O313&gt;='Indices PF'!$D$17),     IF(('Funções Transações'!N313&lt;'Indices PF'!$E$18), 'Indices PF'!$E$17,     IF(('Funções Transações'!N313&lt;'Indices PF'!$F$18), 'Indices PF'!$F$17, 'Indices PF'!$G$17))))),   IF(M313="EO", IF((O313&lt;='Indices PF'!$D$23),   IF(('Funções Transações'!N313&lt;'Indices PF'!$E$26), 'Indices PF'!$E$23,   IF(('Funções Transações'!N313&lt;'Indices PF'!$F$26), 'Indices PF'!$F$23, 'Indices PF'!$G$23)),    IF((O313&lt;='Indices PF'!$D$24),    IF(('Funções Transações'!N313&lt;'Indices PF'!$E$26), 'Indices PF'!$E$24,    IF(('Funções Transações'!N313&lt;'Indices PF'!$F$26), 'Indices PF'!$F$24, 'Indices PF'!$G$24)),     IF((O313&gt;='Indices PF'!$D$25),     IF(('Funções Transações'!N313&lt;'Indices PF'!$E$26), 'Indices PF'!$E$25,     IF(('Funções Transações'!N313&lt;'Indices PF'!$F$26), 'Indices PF'!$F$25, 'Indices PF'!$G$25)))))))))</f>
        <v/>
      </c>
      <c r="T313" s="228" t="str">
        <f aca="false">IF(OR(ISBLANK(N313),ISBLANK(O313)),"",  IF(M313="EI", IF((O313&lt;='Indices PF'!$D$7),   IF(('Funções Transações'!N313&lt;'Indices PF'!$E$10), N313*'Indices PF'!$J$7,   IF(('Funções Transações'!N313&lt;'Indices PF'!$F$10), N313*'Indices PF'!$K$7, N313*'Indices PF'!$L$7)),    IF((O313&lt;='Indices PF'!$D$8),    IF(('Funções Transações'!N313&lt;'Indices PF'!$E$10), N313*'Indices PF'!$J$8,    IF(('Funções Transações'!N313&lt;'Indices PF'!$F$10), N313*'Indices PF'!$K$8, N313*'Indices PF'!$L$8)),     IF((O313&gt;='Indices PF'!$D$9),     IF(('Funções Transações'!N313&lt;'Indices PF'!$E$10), N313*'Indices PF'!$J$9,     IF(('Funções Transações'!N313&lt;'Indices PF'!$F$10), N313*'Indices PF'!$K$9, N313*'Indices PF'!$L$9))))),   IF(M313="EQ", IF((O313&lt;='Indices PF'!$D$15),   IF(('Funções Transações'!N313&lt;'Indices PF'!$E$18), N313*'Indices PF'!$J$15,   IF(('Funções Transações'!N313&lt;'Indices PF'!$F$18), N313*'Indices PF'!$K$15, N313*'Indices PF'!$L$15)),    IF((O313&lt;='Indices PF'!$D$16),    IF(('Funções Transações'!N313&lt;'Indices PF'!$E$18), N313*'Indices PF'!$J$16,    IF(('Funções Transações'!N313&lt;'Indices PF'!$F$18), N313*'Indices PF'!$K$16, N313*'Indices PF'!$L$16)),     IF((O313&gt;='Indices PF'!$D$17),     IF(('Funções Transações'!N313&lt;'Indices PF'!$E$18), N313*'Indices PF'!$J$17,     IF(('Funções Transações'!N313&lt;'Indices PF'!$F$18), N313*'Indices PF'!$K$17, N313*'Indices PF'!$L$17))))),   IF(M313="EO", IF((O313&lt;='Indices PF'!$D$23),   IF(('Funções Transações'!N313&lt;'Indices PF'!$E$26), N313*'Indices PF'!$J$23,   IF(('Funções Transações'!N313&lt;'Indices PF'!$F$26), N313*'Indices PF'!$K$23, N313*'Indices PF'!$L$23)),    IF((O313&lt;='Indices PF'!$D$24),    IF(('Funções Transações'!N313&lt;'Indices PF'!$E$26), N313*'Indices PF'!$J$24,    IF(('Funções Transações'!N313&lt;'Indices PF'!$F$26), N313*'Indices PF'!$K$24, N313*'Indices PF'!$L$24)),     IF((O313&gt;='Indices PF'!$D$25),     IF(('Funções Transações'!N313&lt;'Indices PF'!$E$26), N313*'Indices PF'!$J$25,     IF(('Funções Transações'!N313&lt;'Indices PF'!$F$26), N313*'Indices PF'!$K$25, N313*'Indices PF'!$L$25)))))))))</f>
        <v/>
      </c>
      <c r="U313" s="229" t="str">
        <f aca="false">IF(OR(ISBLANK(P313),ISBLANK(Q313)),"",  IF((Q313&lt;='Indices PF'!$D$47),   IF(('Funções Transações'!P313&lt;'Indices PF'!$E$50), P313*'Indices PF'!$J$47,   IF(('Funções Transações'!P313&lt;'Indices PF'!$F$50), P313*'Indices PF'!$K$47, P313*'Indices PF'!$L$47)),    IF((Q313&lt;='Indices PF'!$D$48),    IF(('Funções Transações'!P313&lt;'Indices PF'!$E$50), P313*'Indices PF'!$J$48,    IF(('Funções Transações'!P313&lt;'Indices PF'!$F$50), P313*'Indices PF'!$K$48, P313*'Indices PF'!$L$48)),     IF((Q313&gt;='Indices PF'!$D$49),     IF(('Funções Transações'!P313&lt;'Indices PF'!$E$50), P313*'Indices PF'!$J$49,     IF(('Funções Transações'!P313&lt;'Indices PF'!$F$50), P313*'Indices PF'!$K$49, P313*'Indices PF'!$L$49))))))</f>
        <v/>
      </c>
      <c r="V313" s="270"/>
      <c r="W313" s="224"/>
      <c r="X313" s="224"/>
      <c r="Y313" s="174"/>
      <c r="Z313" s="174"/>
      <c r="AA313" s="174"/>
      <c r="AB313" s="175"/>
      <c r="AC313" s="154"/>
      <c r="AD313" s="154"/>
      <c r="AE313" s="178"/>
      <c r="AF313" s="126"/>
      <c r="AG313" s="92"/>
    </row>
    <row r="314" customFormat="false" ht="24.3" hidden="false" customHeight="true" outlineLevel="0" collapsed="false">
      <c r="A314" s="87"/>
      <c r="B314" s="111"/>
      <c r="C314" s="178"/>
      <c r="D314" s="173"/>
      <c r="E314" s="174"/>
      <c r="F314" s="174"/>
      <c r="G314" s="174"/>
      <c r="H314" s="174"/>
      <c r="I314" s="174"/>
      <c r="J314" s="174"/>
      <c r="K314" s="224"/>
      <c r="L314" s="221"/>
      <c r="M314" s="121"/>
      <c r="N314" s="121"/>
      <c r="O314" s="131"/>
      <c r="P314" s="131"/>
      <c r="Q314" s="131"/>
      <c r="R314" s="119" t="str">
        <f aca="false">IF(AND(ISTEXT(T314),ISTEXT(U314)),"",SUM(T314:U314)*'Indices PF'!$E$54)</f>
        <v/>
      </c>
      <c r="S314" s="227" t="str">
        <f aca="false">IF(OR(ISBLANK(N314),ISBLANK(O314)),"",  IF(M314="EI", IF((O314&lt;='Indices PF'!$D$7),   IF(('Funções Transações'!N314&lt;'Indices PF'!$E$10), 'Indices PF'!$E$7,   IF(('Funções Transações'!N314&lt;'Indices PF'!$F$10), 'Indices PF'!$F$7, 'Indices PF'!$G$7)),    IF((O314&lt;='Indices PF'!$D$8),    IF(('Funções Transações'!N314&lt;'Indices PF'!$E$10), 'Indices PF'!$E$8,    IF(('Funções Transações'!N314&lt;'Indices PF'!$F$10), 'Indices PF'!$F$8, 'Indices PF'!$G$8)),     IF((O314&gt;='Indices PF'!$D$9),     IF(('Funções Transações'!N314&lt;'Indices PF'!$E$10), 'Indices PF'!$E$9,     IF(('Funções Transações'!N314&lt;'Indices PF'!$F$10), 'Indices PF'!$F$9, 'Indices PF'!$G$9))))),   IF(M314="EQ", IF((O314&lt;='Indices PF'!$D$15),   IF(('Funções Transações'!N314&lt;'Indices PF'!$E$18), 'Indices PF'!$E$15,   IF(('Funções Transações'!N314&lt;'Indices PF'!$F$18), 'Indices PF'!$F$15, 'Indices PF'!$G$15)),    IF((O314&lt;='Indices PF'!$D$16),    IF(('Funções Transações'!N314&lt;'Indices PF'!$E$18), 'Indices PF'!$E$16,    IF(('Funções Transações'!N314&lt;'Indices PF'!$F$18), 'Indices PF'!$F$16, 'Indices PF'!$G$16)),     IF((O314&gt;='Indices PF'!$D$17),     IF(('Funções Transações'!N314&lt;'Indices PF'!$E$18), 'Indices PF'!$E$17,     IF(('Funções Transações'!N314&lt;'Indices PF'!$F$18), 'Indices PF'!$F$17, 'Indices PF'!$G$17))))),   IF(M314="EO", IF((O314&lt;='Indices PF'!$D$23),   IF(('Funções Transações'!N314&lt;'Indices PF'!$E$26), 'Indices PF'!$E$23,   IF(('Funções Transações'!N314&lt;'Indices PF'!$F$26), 'Indices PF'!$F$23, 'Indices PF'!$G$23)),    IF((O314&lt;='Indices PF'!$D$24),    IF(('Funções Transações'!N314&lt;'Indices PF'!$E$26), 'Indices PF'!$E$24,    IF(('Funções Transações'!N314&lt;'Indices PF'!$F$26), 'Indices PF'!$F$24, 'Indices PF'!$G$24)),     IF((O314&gt;='Indices PF'!$D$25),     IF(('Funções Transações'!N314&lt;'Indices PF'!$E$26), 'Indices PF'!$E$25,     IF(('Funções Transações'!N314&lt;'Indices PF'!$F$26), 'Indices PF'!$F$25, 'Indices PF'!$G$25)))))))))</f>
        <v/>
      </c>
      <c r="T314" s="228" t="str">
        <f aca="false">IF(OR(ISBLANK(N314),ISBLANK(O314)),"",  IF(M314="EI", IF((O314&lt;='Indices PF'!$D$7),   IF(('Funções Transações'!N314&lt;'Indices PF'!$E$10), N314*'Indices PF'!$J$7,   IF(('Funções Transações'!N314&lt;'Indices PF'!$F$10), N314*'Indices PF'!$K$7, N314*'Indices PF'!$L$7)),    IF((O314&lt;='Indices PF'!$D$8),    IF(('Funções Transações'!N314&lt;'Indices PF'!$E$10), N314*'Indices PF'!$J$8,    IF(('Funções Transações'!N314&lt;'Indices PF'!$F$10), N314*'Indices PF'!$K$8, N314*'Indices PF'!$L$8)),     IF((O314&gt;='Indices PF'!$D$9),     IF(('Funções Transações'!N314&lt;'Indices PF'!$E$10), N314*'Indices PF'!$J$9,     IF(('Funções Transações'!N314&lt;'Indices PF'!$F$10), N314*'Indices PF'!$K$9, N314*'Indices PF'!$L$9))))),   IF(M314="EQ", IF((O314&lt;='Indices PF'!$D$15),   IF(('Funções Transações'!N314&lt;'Indices PF'!$E$18), N314*'Indices PF'!$J$15,   IF(('Funções Transações'!N314&lt;'Indices PF'!$F$18), N314*'Indices PF'!$K$15, N314*'Indices PF'!$L$15)),    IF((O314&lt;='Indices PF'!$D$16),    IF(('Funções Transações'!N314&lt;'Indices PF'!$E$18), N314*'Indices PF'!$J$16,    IF(('Funções Transações'!N314&lt;'Indices PF'!$F$18), N314*'Indices PF'!$K$16, N314*'Indices PF'!$L$16)),     IF((O314&gt;='Indices PF'!$D$17),     IF(('Funções Transações'!N314&lt;'Indices PF'!$E$18), N314*'Indices PF'!$J$17,     IF(('Funções Transações'!N314&lt;'Indices PF'!$F$18), N314*'Indices PF'!$K$17, N314*'Indices PF'!$L$17))))),   IF(M314="EO", IF((O314&lt;='Indices PF'!$D$23),   IF(('Funções Transações'!N314&lt;'Indices PF'!$E$26), N314*'Indices PF'!$J$23,   IF(('Funções Transações'!N314&lt;'Indices PF'!$F$26), N314*'Indices PF'!$K$23, N314*'Indices PF'!$L$23)),    IF((O314&lt;='Indices PF'!$D$24),    IF(('Funções Transações'!N314&lt;'Indices PF'!$E$26), N314*'Indices PF'!$J$24,    IF(('Funções Transações'!N314&lt;'Indices PF'!$F$26), N314*'Indices PF'!$K$24, N314*'Indices PF'!$L$24)),     IF((O314&gt;='Indices PF'!$D$25),     IF(('Funções Transações'!N314&lt;'Indices PF'!$E$26), N314*'Indices PF'!$J$25,     IF(('Funções Transações'!N314&lt;'Indices PF'!$F$26), N314*'Indices PF'!$K$25, N314*'Indices PF'!$L$25)))))))))</f>
        <v/>
      </c>
      <c r="U314" s="229" t="str">
        <f aca="false">IF(OR(ISBLANK(P314),ISBLANK(Q314)),"",  IF((Q314&lt;='Indices PF'!$D$47),   IF(('Funções Transações'!P314&lt;'Indices PF'!$E$50), P314*'Indices PF'!$J$47,   IF(('Funções Transações'!P314&lt;'Indices PF'!$F$50), P314*'Indices PF'!$K$47, P314*'Indices PF'!$L$47)),    IF((Q314&lt;='Indices PF'!$D$48),    IF(('Funções Transações'!P314&lt;'Indices PF'!$E$50), P314*'Indices PF'!$J$48,    IF(('Funções Transações'!P314&lt;'Indices PF'!$F$50), P314*'Indices PF'!$K$48, P314*'Indices PF'!$L$48)),     IF((Q314&gt;='Indices PF'!$D$49),     IF(('Funções Transações'!P314&lt;'Indices PF'!$E$50), P314*'Indices PF'!$J$49,     IF(('Funções Transações'!P314&lt;'Indices PF'!$F$50), P314*'Indices PF'!$K$49, P314*'Indices PF'!$L$49))))))</f>
        <v/>
      </c>
      <c r="V314" s="270"/>
      <c r="W314" s="224"/>
      <c r="X314" s="224"/>
      <c r="Y314" s="174"/>
      <c r="Z314" s="174"/>
      <c r="AA314" s="174"/>
      <c r="AB314" s="175"/>
      <c r="AC314" s="154"/>
      <c r="AD314" s="154"/>
      <c r="AE314" s="178"/>
      <c r="AF314" s="126"/>
      <c r="AG314" s="92"/>
    </row>
    <row r="315" customFormat="false" ht="24.3" hidden="false" customHeight="true" outlineLevel="0" collapsed="false">
      <c r="A315" s="87"/>
      <c r="B315" s="111"/>
      <c r="C315" s="178"/>
      <c r="D315" s="173"/>
      <c r="E315" s="174"/>
      <c r="F315" s="174"/>
      <c r="G315" s="174"/>
      <c r="H315" s="174"/>
      <c r="I315" s="174"/>
      <c r="J315" s="174"/>
      <c r="K315" s="224"/>
      <c r="L315" s="221"/>
      <c r="M315" s="121"/>
      <c r="N315" s="121"/>
      <c r="O315" s="131"/>
      <c r="P315" s="131"/>
      <c r="Q315" s="131"/>
      <c r="R315" s="119" t="str">
        <f aca="false">IF(AND(ISTEXT(T315),ISTEXT(U315)),"",SUM(T315:U315)*'Indices PF'!$E$54)</f>
        <v/>
      </c>
      <c r="S315" s="227" t="str">
        <f aca="false">IF(OR(ISBLANK(N315),ISBLANK(O315)),"",  IF(M315="EI", IF((O315&lt;='Indices PF'!$D$7),   IF(('Funções Transações'!N315&lt;'Indices PF'!$E$10), 'Indices PF'!$E$7,   IF(('Funções Transações'!N315&lt;'Indices PF'!$F$10), 'Indices PF'!$F$7, 'Indices PF'!$G$7)),    IF((O315&lt;='Indices PF'!$D$8),    IF(('Funções Transações'!N315&lt;'Indices PF'!$E$10), 'Indices PF'!$E$8,    IF(('Funções Transações'!N315&lt;'Indices PF'!$F$10), 'Indices PF'!$F$8, 'Indices PF'!$G$8)),     IF((O315&gt;='Indices PF'!$D$9),     IF(('Funções Transações'!N315&lt;'Indices PF'!$E$10), 'Indices PF'!$E$9,     IF(('Funções Transações'!N315&lt;'Indices PF'!$F$10), 'Indices PF'!$F$9, 'Indices PF'!$G$9))))),   IF(M315="EQ", IF((O315&lt;='Indices PF'!$D$15),   IF(('Funções Transações'!N315&lt;'Indices PF'!$E$18), 'Indices PF'!$E$15,   IF(('Funções Transações'!N315&lt;'Indices PF'!$F$18), 'Indices PF'!$F$15, 'Indices PF'!$G$15)),    IF((O315&lt;='Indices PF'!$D$16),    IF(('Funções Transações'!N315&lt;'Indices PF'!$E$18), 'Indices PF'!$E$16,    IF(('Funções Transações'!N315&lt;'Indices PF'!$F$18), 'Indices PF'!$F$16, 'Indices PF'!$G$16)),     IF((O315&gt;='Indices PF'!$D$17),     IF(('Funções Transações'!N315&lt;'Indices PF'!$E$18), 'Indices PF'!$E$17,     IF(('Funções Transações'!N315&lt;'Indices PF'!$F$18), 'Indices PF'!$F$17, 'Indices PF'!$G$17))))),   IF(M315="EO", IF((O315&lt;='Indices PF'!$D$23),   IF(('Funções Transações'!N315&lt;'Indices PF'!$E$26), 'Indices PF'!$E$23,   IF(('Funções Transações'!N315&lt;'Indices PF'!$F$26), 'Indices PF'!$F$23, 'Indices PF'!$G$23)),    IF((O315&lt;='Indices PF'!$D$24),    IF(('Funções Transações'!N315&lt;'Indices PF'!$E$26), 'Indices PF'!$E$24,    IF(('Funções Transações'!N315&lt;'Indices PF'!$F$26), 'Indices PF'!$F$24, 'Indices PF'!$G$24)),     IF((O315&gt;='Indices PF'!$D$25),     IF(('Funções Transações'!N315&lt;'Indices PF'!$E$26), 'Indices PF'!$E$25,     IF(('Funções Transações'!N315&lt;'Indices PF'!$F$26), 'Indices PF'!$F$25, 'Indices PF'!$G$25)))))))))</f>
        <v/>
      </c>
      <c r="T315" s="228" t="str">
        <f aca="false">IF(OR(ISBLANK(N315),ISBLANK(O315)),"",  IF(M315="EI", IF((O315&lt;='Indices PF'!$D$7),   IF(('Funções Transações'!N315&lt;'Indices PF'!$E$10), N315*'Indices PF'!$J$7,   IF(('Funções Transações'!N315&lt;'Indices PF'!$F$10), N315*'Indices PF'!$K$7, N315*'Indices PF'!$L$7)),    IF((O315&lt;='Indices PF'!$D$8),    IF(('Funções Transações'!N315&lt;'Indices PF'!$E$10), N315*'Indices PF'!$J$8,    IF(('Funções Transações'!N315&lt;'Indices PF'!$F$10), N315*'Indices PF'!$K$8, N315*'Indices PF'!$L$8)),     IF((O315&gt;='Indices PF'!$D$9),     IF(('Funções Transações'!N315&lt;'Indices PF'!$E$10), N315*'Indices PF'!$J$9,     IF(('Funções Transações'!N315&lt;'Indices PF'!$F$10), N315*'Indices PF'!$K$9, N315*'Indices PF'!$L$9))))),   IF(M315="EQ", IF((O315&lt;='Indices PF'!$D$15),   IF(('Funções Transações'!N315&lt;'Indices PF'!$E$18), N315*'Indices PF'!$J$15,   IF(('Funções Transações'!N315&lt;'Indices PF'!$F$18), N315*'Indices PF'!$K$15, N315*'Indices PF'!$L$15)),    IF((O315&lt;='Indices PF'!$D$16),    IF(('Funções Transações'!N315&lt;'Indices PF'!$E$18), N315*'Indices PF'!$J$16,    IF(('Funções Transações'!N315&lt;'Indices PF'!$F$18), N315*'Indices PF'!$K$16, N315*'Indices PF'!$L$16)),     IF((O315&gt;='Indices PF'!$D$17),     IF(('Funções Transações'!N315&lt;'Indices PF'!$E$18), N315*'Indices PF'!$J$17,     IF(('Funções Transações'!N315&lt;'Indices PF'!$F$18), N315*'Indices PF'!$K$17, N315*'Indices PF'!$L$17))))),   IF(M315="EO", IF((O315&lt;='Indices PF'!$D$23),   IF(('Funções Transações'!N315&lt;'Indices PF'!$E$26), N315*'Indices PF'!$J$23,   IF(('Funções Transações'!N315&lt;'Indices PF'!$F$26), N315*'Indices PF'!$K$23, N315*'Indices PF'!$L$23)),    IF((O315&lt;='Indices PF'!$D$24),    IF(('Funções Transações'!N315&lt;'Indices PF'!$E$26), N315*'Indices PF'!$J$24,    IF(('Funções Transações'!N315&lt;'Indices PF'!$F$26), N315*'Indices PF'!$K$24, N315*'Indices PF'!$L$24)),     IF((O315&gt;='Indices PF'!$D$25),     IF(('Funções Transações'!N315&lt;'Indices PF'!$E$26), N315*'Indices PF'!$J$25,     IF(('Funções Transações'!N315&lt;'Indices PF'!$F$26), N315*'Indices PF'!$K$25, N315*'Indices PF'!$L$25)))))))))</f>
        <v/>
      </c>
      <c r="U315" s="229" t="str">
        <f aca="false">IF(OR(ISBLANK(P315),ISBLANK(Q315)),"",  IF((Q315&lt;='Indices PF'!$D$47),   IF(('Funções Transações'!P315&lt;'Indices PF'!$E$50), P315*'Indices PF'!$J$47,   IF(('Funções Transações'!P315&lt;'Indices PF'!$F$50), P315*'Indices PF'!$K$47, P315*'Indices PF'!$L$47)),    IF((Q315&lt;='Indices PF'!$D$48),    IF(('Funções Transações'!P315&lt;'Indices PF'!$E$50), P315*'Indices PF'!$J$48,    IF(('Funções Transações'!P315&lt;'Indices PF'!$F$50), P315*'Indices PF'!$K$48, P315*'Indices PF'!$L$48)),     IF((Q315&gt;='Indices PF'!$D$49),     IF(('Funções Transações'!P315&lt;'Indices PF'!$E$50), P315*'Indices PF'!$J$49,     IF(('Funções Transações'!P315&lt;'Indices PF'!$F$50), P315*'Indices PF'!$K$49, P315*'Indices PF'!$L$49))))))</f>
        <v/>
      </c>
      <c r="V315" s="270"/>
      <c r="W315" s="224"/>
      <c r="X315" s="224"/>
      <c r="Y315" s="174"/>
      <c r="Z315" s="174"/>
      <c r="AA315" s="174"/>
      <c r="AB315" s="175"/>
      <c r="AC315" s="154"/>
      <c r="AD315" s="154"/>
      <c r="AE315" s="178"/>
      <c r="AF315" s="126"/>
      <c r="AG315" s="92"/>
    </row>
    <row r="316" customFormat="false" ht="24.3" hidden="false" customHeight="true" outlineLevel="0" collapsed="false">
      <c r="A316" s="87"/>
      <c r="B316" s="111"/>
      <c r="C316" s="178"/>
      <c r="D316" s="173"/>
      <c r="E316" s="174"/>
      <c r="F316" s="174"/>
      <c r="G316" s="174"/>
      <c r="H316" s="174"/>
      <c r="I316" s="174"/>
      <c r="J316" s="174"/>
      <c r="K316" s="224"/>
      <c r="L316" s="221"/>
      <c r="M316" s="121"/>
      <c r="N316" s="121"/>
      <c r="O316" s="131"/>
      <c r="P316" s="131"/>
      <c r="Q316" s="131"/>
      <c r="R316" s="119" t="str">
        <f aca="false">IF(AND(ISTEXT(T316),ISTEXT(U316)),"",SUM(T316:U316)*'Indices PF'!$E$54)</f>
        <v/>
      </c>
      <c r="S316" s="227" t="str">
        <f aca="false">IF(OR(ISBLANK(N316),ISBLANK(O316)),"",  IF(M316="EI", IF((O316&lt;='Indices PF'!$D$7),   IF(('Funções Transações'!N316&lt;'Indices PF'!$E$10), 'Indices PF'!$E$7,   IF(('Funções Transações'!N316&lt;'Indices PF'!$F$10), 'Indices PF'!$F$7, 'Indices PF'!$G$7)),    IF((O316&lt;='Indices PF'!$D$8),    IF(('Funções Transações'!N316&lt;'Indices PF'!$E$10), 'Indices PF'!$E$8,    IF(('Funções Transações'!N316&lt;'Indices PF'!$F$10), 'Indices PF'!$F$8, 'Indices PF'!$G$8)),     IF((O316&gt;='Indices PF'!$D$9),     IF(('Funções Transações'!N316&lt;'Indices PF'!$E$10), 'Indices PF'!$E$9,     IF(('Funções Transações'!N316&lt;'Indices PF'!$F$10), 'Indices PF'!$F$9, 'Indices PF'!$G$9))))),   IF(M316="EQ", IF((O316&lt;='Indices PF'!$D$15),   IF(('Funções Transações'!N316&lt;'Indices PF'!$E$18), 'Indices PF'!$E$15,   IF(('Funções Transações'!N316&lt;'Indices PF'!$F$18), 'Indices PF'!$F$15, 'Indices PF'!$G$15)),    IF((O316&lt;='Indices PF'!$D$16),    IF(('Funções Transações'!N316&lt;'Indices PF'!$E$18), 'Indices PF'!$E$16,    IF(('Funções Transações'!N316&lt;'Indices PF'!$F$18), 'Indices PF'!$F$16, 'Indices PF'!$G$16)),     IF((O316&gt;='Indices PF'!$D$17),     IF(('Funções Transações'!N316&lt;'Indices PF'!$E$18), 'Indices PF'!$E$17,     IF(('Funções Transações'!N316&lt;'Indices PF'!$F$18), 'Indices PF'!$F$17, 'Indices PF'!$G$17))))),   IF(M316="EO", IF((O316&lt;='Indices PF'!$D$23),   IF(('Funções Transações'!N316&lt;'Indices PF'!$E$26), 'Indices PF'!$E$23,   IF(('Funções Transações'!N316&lt;'Indices PF'!$F$26), 'Indices PF'!$F$23, 'Indices PF'!$G$23)),    IF((O316&lt;='Indices PF'!$D$24),    IF(('Funções Transações'!N316&lt;'Indices PF'!$E$26), 'Indices PF'!$E$24,    IF(('Funções Transações'!N316&lt;'Indices PF'!$F$26), 'Indices PF'!$F$24, 'Indices PF'!$G$24)),     IF((O316&gt;='Indices PF'!$D$25),     IF(('Funções Transações'!N316&lt;'Indices PF'!$E$26), 'Indices PF'!$E$25,     IF(('Funções Transações'!N316&lt;'Indices PF'!$F$26), 'Indices PF'!$F$25, 'Indices PF'!$G$25)))))))))</f>
        <v/>
      </c>
      <c r="T316" s="228" t="str">
        <f aca="false">IF(OR(ISBLANK(N316),ISBLANK(O316)),"",  IF(M316="EI", IF((O316&lt;='Indices PF'!$D$7),   IF(('Funções Transações'!N316&lt;'Indices PF'!$E$10), N316*'Indices PF'!$J$7,   IF(('Funções Transações'!N316&lt;'Indices PF'!$F$10), N316*'Indices PF'!$K$7, N316*'Indices PF'!$L$7)),    IF((O316&lt;='Indices PF'!$D$8),    IF(('Funções Transações'!N316&lt;'Indices PF'!$E$10), N316*'Indices PF'!$J$8,    IF(('Funções Transações'!N316&lt;'Indices PF'!$F$10), N316*'Indices PF'!$K$8, N316*'Indices PF'!$L$8)),     IF((O316&gt;='Indices PF'!$D$9),     IF(('Funções Transações'!N316&lt;'Indices PF'!$E$10), N316*'Indices PF'!$J$9,     IF(('Funções Transações'!N316&lt;'Indices PF'!$F$10), N316*'Indices PF'!$K$9, N316*'Indices PF'!$L$9))))),   IF(M316="EQ", IF((O316&lt;='Indices PF'!$D$15),   IF(('Funções Transações'!N316&lt;'Indices PF'!$E$18), N316*'Indices PF'!$J$15,   IF(('Funções Transações'!N316&lt;'Indices PF'!$F$18), N316*'Indices PF'!$K$15, N316*'Indices PF'!$L$15)),    IF((O316&lt;='Indices PF'!$D$16),    IF(('Funções Transações'!N316&lt;'Indices PF'!$E$18), N316*'Indices PF'!$J$16,    IF(('Funções Transações'!N316&lt;'Indices PF'!$F$18), N316*'Indices PF'!$K$16, N316*'Indices PF'!$L$16)),     IF((O316&gt;='Indices PF'!$D$17),     IF(('Funções Transações'!N316&lt;'Indices PF'!$E$18), N316*'Indices PF'!$J$17,     IF(('Funções Transações'!N316&lt;'Indices PF'!$F$18), N316*'Indices PF'!$K$17, N316*'Indices PF'!$L$17))))),   IF(M316="EO", IF((O316&lt;='Indices PF'!$D$23),   IF(('Funções Transações'!N316&lt;'Indices PF'!$E$26), N316*'Indices PF'!$J$23,   IF(('Funções Transações'!N316&lt;'Indices PF'!$F$26), N316*'Indices PF'!$K$23, N316*'Indices PF'!$L$23)),    IF((O316&lt;='Indices PF'!$D$24),    IF(('Funções Transações'!N316&lt;'Indices PF'!$E$26), N316*'Indices PF'!$J$24,    IF(('Funções Transações'!N316&lt;'Indices PF'!$F$26), N316*'Indices PF'!$K$24, N316*'Indices PF'!$L$24)),     IF((O316&gt;='Indices PF'!$D$25),     IF(('Funções Transações'!N316&lt;'Indices PF'!$E$26), N316*'Indices PF'!$J$25,     IF(('Funções Transações'!N316&lt;'Indices PF'!$F$26), N316*'Indices PF'!$K$25, N316*'Indices PF'!$L$25)))))))))</f>
        <v/>
      </c>
      <c r="U316" s="229" t="str">
        <f aca="false">IF(OR(ISBLANK(P316),ISBLANK(Q316)),"",  IF((Q316&lt;='Indices PF'!$D$47),   IF(('Funções Transações'!P316&lt;'Indices PF'!$E$50), P316*'Indices PF'!$J$47,   IF(('Funções Transações'!P316&lt;'Indices PF'!$F$50), P316*'Indices PF'!$K$47, P316*'Indices PF'!$L$47)),    IF((Q316&lt;='Indices PF'!$D$48),    IF(('Funções Transações'!P316&lt;'Indices PF'!$E$50), P316*'Indices PF'!$J$48,    IF(('Funções Transações'!P316&lt;'Indices PF'!$F$50), P316*'Indices PF'!$K$48, P316*'Indices PF'!$L$48)),     IF((Q316&gt;='Indices PF'!$D$49),     IF(('Funções Transações'!P316&lt;'Indices PF'!$E$50), P316*'Indices PF'!$J$49,     IF(('Funções Transações'!P316&lt;'Indices PF'!$F$50), P316*'Indices PF'!$K$49, P316*'Indices PF'!$L$49))))))</f>
        <v/>
      </c>
      <c r="V316" s="270"/>
      <c r="W316" s="224"/>
      <c r="X316" s="224"/>
      <c r="Y316" s="174"/>
      <c r="Z316" s="174"/>
      <c r="AA316" s="174"/>
      <c r="AB316" s="175"/>
      <c r="AC316" s="154"/>
      <c r="AD316" s="154"/>
      <c r="AE316" s="178"/>
      <c r="AF316" s="126"/>
      <c r="AG316" s="92"/>
    </row>
    <row r="317" customFormat="false" ht="24.3" hidden="false" customHeight="true" outlineLevel="0" collapsed="false">
      <c r="A317" s="87"/>
      <c r="B317" s="238"/>
      <c r="C317" s="178"/>
      <c r="D317" s="173"/>
      <c r="E317" s="174"/>
      <c r="F317" s="174"/>
      <c r="G317" s="174"/>
      <c r="H317" s="174"/>
      <c r="I317" s="174"/>
      <c r="J317" s="174"/>
      <c r="K317" s="224"/>
      <c r="L317" s="221"/>
      <c r="M317" s="128"/>
      <c r="N317" s="129"/>
      <c r="O317" s="236"/>
      <c r="P317" s="129"/>
      <c r="Q317" s="154"/>
      <c r="R317" s="119" t="str">
        <f aca="false">IF(AND(ISTEXT(T317),ISTEXT(U317)),"",SUM(T317:U317)*'Indices PF'!$E$54)</f>
        <v/>
      </c>
      <c r="S317" s="227" t="str">
        <f aca="false">IF(OR(ISBLANK(N317),ISBLANK(O317)),"",  IF(M317="EI", IF((O317&lt;='Indices PF'!$D$7),   IF(('Funções Transações'!N317&lt;'Indices PF'!$E$10), 'Indices PF'!$E$7,   IF(('Funções Transações'!N317&lt;'Indices PF'!$F$10), 'Indices PF'!$F$7, 'Indices PF'!$G$7)),    IF((O317&lt;='Indices PF'!$D$8),    IF(('Funções Transações'!N317&lt;'Indices PF'!$E$10), 'Indices PF'!$E$8,    IF(('Funções Transações'!N317&lt;'Indices PF'!$F$10), 'Indices PF'!$F$8, 'Indices PF'!$G$8)),     IF((O317&gt;='Indices PF'!$D$9),     IF(('Funções Transações'!N317&lt;'Indices PF'!$E$10), 'Indices PF'!$E$9,     IF(('Funções Transações'!N317&lt;'Indices PF'!$F$10), 'Indices PF'!$F$9, 'Indices PF'!$G$9))))),   IF(M317="EQ", IF((O317&lt;='Indices PF'!$D$15),   IF(('Funções Transações'!N317&lt;'Indices PF'!$E$18), 'Indices PF'!$E$15,   IF(('Funções Transações'!N317&lt;'Indices PF'!$F$18), 'Indices PF'!$F$15, 'Indices PF'!$G$15)),    IF((O317&lt;='Indices PF'!$D$16),    IF(('Funções Transações'!N317&lt;'Indices PF'!$E$18), 'Indices PF'!$E$16,    IF(('Funções Transações'!N317&lt;'Indices PF'!$F$18), 'Indices PF'!$F$16, 'Indices PF'!$G$16)),     IF((O317&gt;='Indices PF'!$D$17),     IF(('Funções Transações'!N317&lt;'Indices PF'!$E$18), 'Indices PF'!$E$17,     IF(('Funções Transações'!N317&lt;'Indices PF'!$F$18), 'Indices PF'!$F$17, 'Indices PF'!$G$17))))),   IF(M317="EO", IF((O317&lt;='Indices PF'!$D$23),   IF(('Funções Transações'!N317&lt;'Indices PF'!$E$26), 'Indices PF'!$E$23,   IF(('Funções Transações'!N317&lt;'Indices PF'!$F$26), 'Indices PF'!$F$23, 'Indices PF'!$G$23)),    IF((O317&lt;='Indices PF'!$D$24),    IF(('Funções Transações'!N317&lt;'Indices PF'!$E$26), 'Indices PF'!$E$24,    IF(('Funções Transações'!N317&lt;'Indices PF'!$F$26), 'Indices PF'!$F$24, 'Indices PF'!$G$24)),     IF((O317&gt;='Indices PF'!$D$25),     IF(('Funções Transações'!N317&lt;'Indices PF'!$E$26), 'Indices PF'!$E$25,     IF(('Funções Transações'!N317&lt;'Indices PF'!$F$26), 'Indices PF'!$F$25, 'Indices PF'!$G$25)))))))))</f>
        <v/>
      </c>
      <c r="T317" s="228" t="str">
        <f aca="false">IF(OR(ISBLANK(N317),ISBLANK(O317)),"",  IF(M317="EI", IF((O317&lt;='Indices PF'!$D$7),   IF(('Funções Transações'!N317&lt;'Indices PF'!$E$10), N317*'Indices PF'!$J$7,   IF(('Funções Transações'!N317&lt;'Indices PF'!$F$10), N317*'Indices PF'!$K$7, N317*'Indices PF'!$L$7)),    IF((O317&lt;='Indices PF'!$D$8),    IF(('Funções Transações'!N317&lt;'Indices PF'!$E$10), N317*'Indices PF'!$J$8,    IF(('Funções Transações'!N317&lt;'Indices PF'!$F$10), N317*'Indices PF'!$K$8, N317*'Indices PF'!$L$8)),     IF((O317&gt;='Indices PF'!$D$9),     IF(('Funções Transações'!N317&lt;'Indices PF'!$E$10), N317*'Indices PF'!$J$9,     IF(('Funções Transações'!N317&lt;'Indices PF'!$F$10), N317*'Indices PF'!$K$9, N317*'Indices PF'!$L$9))))),   IF(M317="EQ", IF((O317&lt;='Indices PF'!$D$15),   IF(('Funções Transações'!N317&lt;'Indices PF'!$E$18), N317*'Indices PF'!$J$15,   IF(('Funções Transações'!N317&lt;'Indices PF'!$F$18), N317*'Indices PF'!$K$15, N317*'Indices PF'!$L$15)),    IF((O317&lt;='Indices PF'!$D$16),    IF(('Funções Transações'!N317&lt;'Indices PF'!$E$18), N317*'Indices PF'!$J$16,    IF(('Funções Transações'!N317&lt;'Indices PF'!$F$18), N317*'Indices PF'!$K$16, N317*'Indices PF'!$L$16)),     IF((O317&gt;='Indices PF'!$D$17),     IF(('Funções Transações'!N317&lt;'Indices PF'!$E$18), N317*'Indices PF'!$J$17,     IF(('Funções Transações'!N317&lt;'Indices PF'!$F$18), N317*'Indices PF'!$K$17, N317*'Indices PF'!$L$17))))),   IF(M317="EO", IF((O317&lt;='Indices PF'!$D$23),   IF(('Funções Transações'!N317&lt;'Indices PF'!$E$26), N317*'Indices PF'!$J$23,   IF(('Funções Transações'!N317&lt;'Indices PF'!$F$26), N317*'Indices PF'!$K$23, N317*'Indices PF'!$L$23)),    IF((O317&lt;='Indices PF'!$D$24),    IF(('Funções Transações'!N317&lt;'Indices PF'!$E$26), N317*'Indices PF'!$J$24,    IF(('Funções Transações'!N317&lt;'Indices PF'!$F$26), N317*'Indices PF'!$K$24, N317*'Indices PF'!$L$24)),     IF((O317&gt;='Indices PF'!$D$25),     IF(('Funções Transações'!N317&lt;'Indices PF'!$E$26), N317*'Indices PF'!$J$25,     IF(('Funções Transações'!N317&lt;'Indices PF'!$F$26), N317*'Indices PF'!$K$25, N317*'Indices PF'!$L$25)))))))))</f>
        <v/>
      </c>
      <c r="U317" s="229" t="str">
        <f aca="false">IF(OR(ISBLANK(P317),ISBLANK(Q317)),"",  IF((Q317&lt;='Indices PF'!$D$47),   IF(('Funções Transações'!P317&lt;'Indices PF'!$E$50), P317*'Indices PF'!$J$47,   IF(('Funções Transações'!P317&lt;'Indices PF'!$F$50), P317*'Indices PF'!$K$47, P317*'Indices PF'!$L$47)),    IF((Q317&lt;='Indices PF'!$D$48),    IF(('Funções Transações'!P317&lt;'Indices PF'!$E$50), P317*'Indices PF'!$J$48,    IF(('Funções Transações'!P317&lt;'Indices PF'!$F$50), P317*'Indices PF'!$K$48, P317*'Indices PF'!$L$48)),     IF((Q317&gt;='Indices PF'!$D$49),     IF(('Funções Transações'!P317&lt;'Indices PF'!$E$50), P317*'Indices PF'!$J$49,     IF(('Funções Transações'!P317&lt;'Indices PF'!$F$50), P317*'Indices PF'!$K$49, P317*'Indices PF'!$L$49))))))</f>
        <v/>
      </c>
      <c r="V317" s="270"/>
      <c r="W317" s="224"/>
      <c r="X317" s="224"/>
      <c r="Y317" s="174"/>
      <c r="Z317" s="174"/>
      <c r="AA317" s="174"/>
      <c r="AB317" s="175"/>
      <c r="AC317" s="154"/>
      <c r="AD317" s="154"/>
      <c r="AE317" s="178"/>
      <c r="AF317" s="126"/>
      <c r="AG317" s="92"/>
    </row>
    <row r="318" customFormat="false" ht="24.3" hidden="false" customHeight="true" outlineLevel="0" collapsed="false">
      <c r="A318" s="87"/>
      <c r="B318" s="240" t="s">
        <v>123</v>
      </c>
      <c r="C318" s="58"/>
      <c r="D318" s="241"/>
      <c r="E318" s="182"/>
      <c r="F318" s="182"/>
      <c r="G318" s="182"/>
      <c r="H318" s="182"/>
      <c r="I318" s="182"/>
      <c r="J318" s="182"/>
      <c r="K318" s="182"/>
      <c r="L318" s="242"/>
      <c r="M318" s="101"/>
      <c r="N318" s="102"/>
      <c r="O318" s="102"/>
      <c r="P318" s="102"/>
      <c r="Q318" s="102"/>
      <c r="R318" s="139" t="n">
        <f aca="false">SUM(R218:R317)</f>
        <v>0</v>
      </c>
      <c r="S318" s="139" t="n">
        <f aca="false">SUM(S218:S317)</f>
        <v>0</v>
      </c>
      <c r="T318" s="139" t="n">
        <f aca="false">SUM(T218:T317)</f>
        <v>0</v>
      </c>
      <c r="U318" s="140" t="n">
        <f aca="false">SUM(U218:U317)</f>
        <v>0</v>
      </c>
      <c r="V318" s="241"/>
      <c r="W318" s="182"/>
      <c r="X318" s="182"/>
      <c r="Y318" s="182"/>
      <c r="Z318" s="182"/>
      <c r="AA318" s="183"/>
      <c r="AB318" s="184"/>
      <c r="AC318" s="25"/>
      <c r="AD318" s="171"/>
      <c r="AE318" s="267"/>
      <c r="AF318" s="24"/>
      <c r="AG318" s="268"/>
    </row>
    <row r="319" customFormat="false" ht="24.3" hidden="false" customHeight="true" outlineLevel="0" collapsed="false">
      <c r="A319" s="87"/>
      <c r="B319" s="91"/>
      <c r="C319" s="92"/>
      <c r="D319" s="122"/>
      <c r="E319" s="122"/>
      <c r="F319" s="122"/>
      <c r="G319" s="122"/>
      <c r="H319" s="122"/>
      <c r="I319" s="250"/>
      <c r="J319" s="250"/>
      <c r="K319" s="122"/>
      <c r="L319" s="122"/>
      <c r="M319" s="122"/>
      <c r="N319" s="122"/>
      <c r="O319" s="122"/>
      <c r="P319" s="122"/>
      <c r="Q319" s="122"/>
      <c r="R319" s="250"/>
      <c r="S319" s="250"/>
      <c r="T319" s="122"/>
      <c r="U319" s="122"/>
      <c r="V319" s="122"/>
      <c r="W319" s="122"/>
      <c r="X319" s="122"/>
      <c r="Y319" s="122"/>
      <c r="Z319" s="122"/>
      <c r="AA319" s="87"/>
      <c r="AB319" s="87"/>
      <c r="AC319" s="122"/>
      <c r="AD319" s="122"/>
      <c r="AE319" s="122"/>
      <c r="AF319" s="122"/>
      <c r="AG319" s="122"/>
    </row>
    <row r="320" customFormat="false" ht="24.3" hidden="false" customHeight="true" outlineLevel="0" collapsed="false">
      <c r="A320" s="87"/>
      <c r="B320" s="91"/>
      <c r="C320" s="92"/>
      <c r="D320" s="122"/>
      <c r="E320" s="122"/>
      <c r="F320" s="122"/>
      <c r="G320" s="250"/>
      <c r="H320" s="122"/>
      <c r="I320" s="122"/>
      <c r="J320" s="122"/>
      <c r="K320" s="122"/>
      <c r="L320" s="122"/>
      <c r="M320" s="122"/>
      <c r="N320" s="122"/>
      <c r="O320" s="250"/>
      <c r="P320" s="122"/>
      <c r="Q320" s="122"/>
      <c r="R320" s="122"/>
      <c r="S320" s="122"/>
      <c r="T320" s="122"/>
      <c r="U320" s="122"/>
      <c r="V320" s="87"/>
      <c r="W320" s="87"/>
      <c r="X320" s="122"/>
      <c r="Y320" s="122"/>
      <c r="Z320" s="122"/>
      <c r="AA320" s="122"/>
      <c r="AB320" s="87"/>
      <c r="AC320" s="87"/>
      <c r="AD320" s="87"/>
      <c r="AE320" s="87"/>
      <c r="AF320" s="87"/>
      <c r="AG320" s="87"/>
    </row>
    <row r="321" customFormat="false" ht="24.3" hidden="false" customHeight="true" outlineLevel="0" collapsed="false">
      <c r="A321" s="87"/>
      <c r="B321" s="91"/>
      <c r="C321" s="92"/>
      <c r="D321" s="122"/>
      <c r="E321" s="122"/>
      <c r="F321" s="122"/>
      <c r="G321" s="250"/>
      <c r="H321" s="122"/>
      <c r="I321" s="122"/>
      <c r="J321" s="122"/>
      <c r="K321" s="122"/>
      <c r="L321" s="122"/>
      <c r="M321" s="122"/>
      <c r="N321" s="122"/>
      <c r="O321" s="250"/>
      <c r="P321" s="122"/>
      <c r="Q321" s="122"/>
      <c r="R321" s="122"/>
      <c r="S321" s="122"/>
      <c r="T321" s="122"/>
      <c r="U321" s="122"/>
      <c r="V321" s="87"/>
      <c r="W321" s="87"/>
      <c r="X321" s="122"/>
      <c r="Y321" s="122"/>
      <c r="Z321" s="122"/>
      <c r="AA321" s="122"/>
      <c r="AB321" s="87"/>
      <c r="AC321" s="87"/>
      <c r="AD321" s="87"/>
      <c r="AE321" s="87"/>
      <c r="AF321" s="87"/>
      <c r="AG321" s="87"/>
    </row>
    <row r="322" customFormat="false" ht="24.3" hidden="false" customHeight="true" outlineLevel="0" collapsed="false">
      <c r="A322" s="87"/>
      <c r="B322" s="91"/>
      <c r="C322" s="92"/>
      <c r="D322" s="122"/>
      <c r="E322" s="122"/>
      <c r="F322" s="271" t="s">
        <v>134</v>
      </c>
      <c r="G322" s="271"/>
      <c r="H322" s="271"/>
      <c r="I322" s="271"/>
      <c r="J322" s="271"/>
      <c r="K322" s="271"/>
      <c r="L322" s="122"/>
      <c r="M322" s="122"/>
      <c r="N322" s="250"/>
      <c r="O322" s="122"/>
      <c r="P322" s="122"/>
      <c r="Q322" s="122"/>
      <c r="R322" s="122"/>
      <c r="S322" s="122"/>
      <c r="T322" s="122"/>
      <c r="U322" s="87"/>
      <c r="V322" s="87"/>
      <c r="W322" s="122"/>
      <c r="X322" s="122"/>
      <c r="Y322" s="122"/>
      <c r="Z322" s="122"/>
      <c r="AA322" s="87"/>
      <c r="AB322" s="87"/>
      <c r="AC322" s="87"/>
      <c r="AD322" s="87"/>
      <c r="AE322" s="87"/>
      <c r="AF322" s="87"/>
      <c r="AG322" s="33"/>
    </row>
    <row r="323" customFormat="false" ht="24.3" hidden="false" customHeight="true" outlineLevel="0" collapsed="false">
      <c r="A323" s="87"/>
      <c r="B323" s="91"/>
      <c r="C323" s="92"/>
      <c r="D323" s="122"/>
      <c r="E323" s="122"/>
      <c r="F323" s="192"/>
      <c r="G323" s="189"/>
      <c r="H323" s="189"/>
      <c r="I323" s="189"/>
      <c r="J323" s="189"/>
      <c r="K323" s="190"/>
      <c r="L323" s="122"/>
      <c r="M323" s="122"/>
      <c r="N323" s="250"/>
      <c r="O323" s="122"/>
      <c r="P323" s="122"/>
      <c r="Q323" s="122"/>
      <c r="R323" s="122"/>
      <c r="S323" s="122"/>
      <c r="T323" s="122"/>
      <c r="U323" s="87"/>
      <c r="V323" s="87"/>
      <c r="W323" s="122"/>
      <c r="X323" s="122"/>
      <c r="Y323" s="122"/>
      <c r="Z323" s="122"/>
      <c r="AA323" s="87"/>
      <c r="AB323" s="87"/>
      <c r="AC323" s="87"/>
      <c r="AD323" s="87"/>
      <c r="AE323" s="87"/>
      <c r="AF323" s="87"/>
      <c r="AG323" s="33"/>
    </row>
    <row r="324" customFormat="false" ht="24.3" hidden="false" customHeight="true" outlineLevel="0" collapsed="false">
      <c r="A324" s="87"/>
      <c r="B324" s="91"/>
      <c r="C324" s="92"/>
      <c r="D324" s="91"/>
      <c r="E324" s="87"/>
      <c r="F324" s="192"/>
      <c r="G324" s="272" t="s">
        <v>135</v>
      </c>
      <c r="H324" s="273" t="s">
        <v>136</v>
      </c>
      <c r="I324" s="273" t="s">
        <v>137</v>
      </c>
      <c r="J324" s="274" t="s">
        <v>108</v>
      </c>
      <c r="K324" s="190"/>
      <c r="L324" s="87"/>
      <c r="M324" s="87"/>
      <c r="N324" s="87"/>
      <c r="O324" s="87"/>
      <c r="P324" s="87"/>
      <c r="Q324" s="87"/>
      <c r="R324" s="87"/>
      <c r="S324" s="87"/>
      <c r="T324" s="87"/>
      <c r="U324" s="87"/>
      <c r="V324" s="87"/>
      <c r="W324" s="87"/>
      <c r="X324" s="87"/>
      <c r="Y324" s="87"/>
      <c r="Z324" s="87"/>
      <c r="AA324" s="87"/>
      <c r="AB324" s="87"/>
      <c r="AC324" s="87"/>
      <c r="AD324" s="87"/>
      <c r="AE324" s="87"/>
      <c r="AF324" s="87"/>
      <c r="AG324" s="33"/>
    </row>
    <row r="325" customFormat="false" ht="24.3" hidden="false" customHeight="true" outlineLevel="0" collapsed="false">
      <c r="A325" s="87"/>
      <c r="B325" s="91"/>
      <c r="C325" s="92"/>
      <c r="D325" s="91"/>
      <c r="E325" s="87"/>
      <c r="F325" s="275" t="s">
        <v>138</v>
      </c>
      <c r="G325" s="276" t="n">
        <f aca="false">SUM(SUMIF($M$6:$M$105,"EI",$T$6:$T$105), SUMIF($M$6:$M$105,"EI",$U$6:$U$105))-SUMIF($M$6:$M$105,"EI",$AB$6:$AB$105)</f>
        <v>2.6</v>
      </c>
      <c r="H325" s="276" t="n">
        <f aca="false">SUM(SUMIF($M$112:$M$211,"EI",$T$112:$T$211), SUMIF($M$112:$M$211,"EI",$U$112:$U$211))-SUMIF($M$112:$M$211,"EI",$AB$112:$AB$211)</f>
        <v>0</v>
      </c>
      <c r="I325" s="276" t="n">
        <f aca="false">SUM(SUMIF($M$218:$M$317,"EI",$T$218:$T$317), SUMIF($M$218:$M$317,"EI",$U$218:$U$317))</f>
        <v>0</v>
      </c>
      <c r="J325" s="277" t="n">
        <f aca="false">SUM(SUMIF($M$6:$M$105,"EI",$AB$6:$AB$105), SUMIF($M$112:$M$121,"EI",$AB$112:$AB$121))</f>
        <v>0</v>
      </c>
      <c r="K325" s="190"/>
      <c r="L325" s="87"/>
      <c r="M325" s="87"/>
      <c r="N325" s="87"/>
      <c r="O325" s="87"/>
      <c r="P325" s="87"/>
      <c r="Q325" s="87"/>
      <c r="R325" s="87"/>
      <c r="S325" s="87"/>
      <c r="T325" s="87"/>
      <c r="U325" s="87"/>
      <c r="V325" s="87"/>
      <c r="W325" s="87"/>
      <c r="X325" s="87"/>
      <c r="Y325" s="87"/>
      <c r="Z325" s="87"/>
      <c r="AA325" s="87"/>
      <c r="AB325" s="87"/>
      <c r="AC325" s="87"/>
      <c r="AD325" s="87"/>
      <c r="AE325" s="87"/>
      <c r="AF325" s="87"/>
      <c r="AG325" s="33"/>
    </row>
    <row r="326" customFormat="false" ht="24.3" hidden="false" customHeight="true" outlineLevel="0" collapsed="false">
      <c r="A326" s="87"/>
      <c r="B326" s="91"/>
      <c r="C326" s="92"/>
      <c r="D326" s="87"/>
      <c r="E326" s="87"/>
      <c r="F326" s="278" t="s">
        <v>139</v>
      </c>
      <c r="G326" s="279" t="n">
        <f aca="false">SUM(SUMIF($M$6:$M$105,"EO",$T$6:$T$105), SUMIF($M$6:$M$105,"EO",$U$6:$U$105))-SUMIF($M$6:$M$105,"EO",$AB$6:$AB$105)</f>
        <v>18.7157894736842</v>
      </c>
      <c r="H326" s="279" t="n">
        <f aca="false">SUM(SUMIF($M$112:$M$211,"EO",$T$112:$T$211), SUMIF($M$112:$M$211,"EO",$U$112:$U$211))-SUMIF($M$112:$M$211,"EO",$AB$112:$AB$211)</f>
        <v>0</v>
      </c>
      <c r="I326" s="279" t="n">
        <f aca="false">SUM(SUMIF($M$218:$M$317,"EO",$T$218:$T$317), SUMIF($M$218:$M$317,"EO",$U$218:$U$317))</f>
        <v>0</v>
      </c>
      <c r="J326" s="197" t="n">
        <f aca="false">SUM(SUMIF($M$6:$M$105,"EO",$AB$6:$AB$105), SUMIF($M$112:$M$121,"EO",$AB$112:$AB$121))</f>
        <v>0</v>
      </c>
      <c r="K326" s="190"/>
      <c r="L326" s="87"/>
      <c r="M326" s="87"/>
      <c r="N326" s="87"/>
      <c r="O326" s="87"/>
      <c r="P326" s="87"/>
      <c r="Q326" s="87"/>
      <c r="R326" s="87"/>
      <c r="S326" s="87"/>
      <c r="T326" s="87"/>
      <c r="U326" s="87"/>
      <c r="V326" s="87"/>
      <c r="W326" s="87"/>
      <c r="X326" s="87"/>
      <c r="Y326" s="87"/>
      <c r="Z326" s="87"/>
      <c r="AA326" s="87"/>
      <c r="AB326" s="87"/>
      <c r="AC326" s="87"/>
      <c r="AD326" s="87"/>
      <c r="AE326" s="87"/>
      <c r="AF326" s="87"/>
      <c r="AG326" s="33"/>
    </row>
    <row r="327" customFormat="false" ht="24.3" hidden="false" customHeight="true" outlineLevel="0" collapsed="false">
      <c r="A327" s="87"/>
      <c r="B327" s="91"/>
      <c r="C327" s="92"/>
      <c r="D327" s="87"/>
      <c r="E327" s="87"/>
      <c r="F327" s="278" t="s">
        <v>140</v>
      </c>
      <c r="G327" s="279" t="n">
        <f aca="false">SUM(SUMIF($M$6:$M$105,"EQ",$T$6:$T$105), SUMIF($M$6:$M$105,"EQ",$U$6:$U$105))-SUMIF($M$6:$M$105,"EQ",$AB$6:$AB$105)</f>
        <v>0</v>
      </c>
      <c r="H327" s="279" t="n">
        <f aca="false">SUM(SUMIF($M$112:$M$211,"EQ",$T$112:$T$211), SUMIF($M$112:$M$211,"EQ",$U$112:$U$211))-SUMIF($M$112:$M$211,"EQ",$AB$112:$AB$211)</f>
        <v>0</v>
      </c>
      <c r="I327" s="279" t="n">
        <f aca="false">SUM(SUMIF($M$218:$M$317,"EQ",$T$218:$T$317), SUMIF($M$218:$M$317,"EQ",$U$218:$U$317))</f>
        <v>0</v>
      </c>
      <c r="J327" s="197" t="n">
        <f aca="false">SUM(SUMIF($M$6:$M$105,"EQ",$AB$6:$AB$105), SUMIF($M$112:$M$121,"EQ",$AB$112:$AB$121))</f>
        <v>0</v>
      </c>
      <c r="K327" s="190"/>
      <c r="L327" s="87"/>
      <c r="M327" s="87"/>
      <c r="N327" s="87"/>
      <c r="O327" s="87"/>
      <c r="P327" s="87"/>
      <c r="Q327" s="87"/>
      <c r="R327" s="87"/>
      <c r="S327" s="87"/>
      <c r="T327" s="87"/>
      <c r="U327" s="87"/>
      <c r="V327" s="87"/>
      <c r="W327" s="87"/>
      <c r="X327" s="87"/>
      <c r="Y327" s="87"/>
      <c r="Z327" s="87"/>
      <c r="AA327" s="87"/>
      <c r="AB327" s="87"/>
      <c r="AC327" s="87"/>
      <c r="AD327" s="87"/>
      <c r="AE327" s="87"/>
      <c r="AF327" s="87"/>
      <c r="AG327" s="33"/>
    </row>
    <row r="328" customFormat="false" ht="24.3" hidden="false" customHeight="true" outlineLevel="0" collapsed="false">
      <c r="A328" s="87"/>
      <c r="B328" s="87"/>
      <c r="C328" s="88"/>
      <c r="D328" s="87"/>
      <c r="E328" s="87"/>
      <c r="F328" s="280" t="s">
        <v>107</v>
      </c>
      <c r="G328" s="207" t="n">
        <f aca="false">R106</f>
        <v>85.2631578947369</v>
      </c>
      <c r="H328" s="207" t="n">
        <f aca="false">R212</f>
        <v>0</v>
      </c>
      <c r="I328" s="207" t="n">
        <f aca="false">R318</f>
        <v>0</v>
      </c>
      <c r="J328" s="281"/>
      <c r="K328" s="190"/>
      <c r="L328" s="87"/>
      <c r="M328" s="87"/>
      <c r="N328" s="87"/>
      <c r="O328" s="87"/>
      <c r="P328" s="87"/>
      <c r="Q328" s="87"/>
      <c r="R328" s="87"/>
      <c r="S328" s="87"/>
      <c r="T328" s="87"/>
      <c r="U328" s="87"/>
      <c r="V328" s="87"/>
      <c r="W328" s="87"/>
      <c r="X328" s="87"/>
      <c r="Y328" s="87"/>
      <c r="Z328" s="87"/>
      <c r="AA328" s="87"/>
      <c r="AB328" s="87"/>
      <c r="AC328" s="87"/>
      <c r="AD328" s="87"/>
      <c r="AE328" s="87"/>
      <c r="AF328" s="87"/>
      <c r="AG328" s="33"/>
    </row>
    <row r="329" customFormat="false" ht="24.3" hidden="false" customHeight="true" outlineLevel="0" collapsed="false">
      <c r="A329" s="87"/>
      <c r="B329" s="87"/>
      <c r="C329" s="88"/>
      <c r="D329" s="87"/>
      <c r="E329" s="87"/>
      <c r="F329" s="198"/>
      <c r="G329" s="199"/>
      <c r="H329" s="199"/>
      <c r="I329" s="199"/>
      <c r="J329" s="199"/>
      <c r="K329" s="190"/>
      <c r="L329" s="87"/>
      <c r="M329" s="87"/>
      <c r="N329" s="87"/>
      <c r="O329" s="87"/>
      <c r="P329" s="87"/>
      <c r="Q329" s="87"/>
      <c r="R329" s="87"/>
      <c r="S329" s="87"/>
      <c r="T329" s="87"/>
      <c r="U329" s="87"/>
      <c r="V329" s="87"/>
      <c r="W329" s="87"/>
      <c r="X329" s="87"/>
      <c r="Y329" s="87"/>
      <c r="Z329" s="87"/>
      <c r="AA329" s="87"/>
      <c r="AB329" s="87"/>
      <c r="AC329" s="87"/>
      <c r="AD329" s="87"/>
      <c r="AE329" s="87"/>
      <c r="AF329" s="87"/>
      <c r="AG329" s="33"/>
    </row>
    <row r="330" customFormat="false" ht="24.3" hidden="false" customHeight="true" outlineLevel="0" collapsed="false">
      <c r="A330" s="87"/>
      <c r="B330" s="87"/>
      <c r="C330" s="88"/>
      <c r="D330" s="87"/>
      <c r="E330" s="87"/>
      <c r="F330" s="282" t="s">
        <v>141</v>
      </c>
      <c r="G330" s="282"/>
      <c r="H330" s="282"/>
      <c r="I330" s="196" t="n">
        <f aca="false">SUM(G325:G327)</f>
        <v>21.3157894736842</v>
      </c>
      <c r="J330" s="196" t="n">
        <f aca="false">AB106</f>
        <v>0</v>
      </c>
      <c r="K330" s="190"/>
      <c r="L330" s="87"/>
      <c r="M330" s="87"/>
      <c r="N330" s="87"/>
      <c r="O330" s="87"/>
      <c r="P330" s="87"/>
      <c r="Q330" s="87"/>
      <c r="R330" s="87"/>
      <c r="S330" s="87"/>
      <c r="T330" s="87"/>
      <c r="U330" s="87"/>
      <c r="V330" s="87"/>
      <c r="W330" s="87"/>
      <c r="X330" s="87"/>
      <c r="Y330" s="87"/>
      <c r="Z330" s="87"/>
      <c r="AA330" s="87"/>
      <c r="AB330" s="87"/>
      <c r="AC330" s="87"/>
      <c r="AD330" s="87"/>
      <c r="AE330" s="87"/>
      <c r="AF330" s="87"/>
      <c r="AG330" s="33"/>
    </row>
    <row r="331" customFormat="false" ht="24.3" hidden="false" customHeight="true" outlineLevel="0" collapsed="false">
      <c r="A331" s="87"/>
      <c r="B331" s="87"/>
      <c r="C331" s="88"/>
      <c r="D331" s="87"/>
      <c r="E331" s="87"/>
      <c r="F331" s="282"/>
      <c r="G331" s="282"/>
      <c r="H331" s="282"/>
      <c r="I331" s="196"/>
      <c r="J331" s="196"/>
      <c r="K331" s="190"/>
      <c r="L331" s="87"/>
      <c r="M331" s="87"/>
      <c r="N331" s="87"/>
      <c r="O331" s="87"/>
      <c r="P331" s="87"/>
      <c r="Q331" s="87"/>
      <c r="R331" s="87"/>
      <c r="S331" s="87"/>
      <c r="T331" s="87"/>
      <c r="U331" s="87"/>
      <c r="V331" s="87"/>
      <c r="W331" s="87"/>
      <c r="X331" s="87"/>
      <c r="Y331" s="87"/>
      <c r="Z331" s="87"/>
      <c r="AA331" s="87"/>
      <c r="AB331" s="87"/>
      <c r="AC331" s="87"/>
      <c r="AD331" s="87"/>
      <c r="AE331" s="87"/>
      <c r="AF331" s="87"/>
      <c r="AG331" s="33"/>
    </row>
    <row r="332" customFormat="false" ht="24.3" hidden="false" customHeight="true" outlineLevel="0" collapsed="false">
      <c r="A332" s="87"/>
      <c r="B332" s="87"/>
      <c r="C332" s="88"/>
      <c r="D332" s="87"/>
      <c r="E332" s="87"/>
      <c r="F332" s="282" t="s">
        <v>142</v>
      </c>
      <c r="G332" s="282"/>
      <c r="H332" s="282"/>
      <c r="I332" s="196" t="n">
        <f aca="false">SUM(H325:H327)</f>
        <v>0</v>
      </c>
      <c r="J332" s="196" t="n">
        <f aca="false">AB212</f>
        <v>0</v>
      </c>
      <c r="K332" s="190"/>
      <c r="L332" s="87"/>
      <c r="M332" s="87"/>
      <c r="N332" s="87"/>
      <c r="O332" s="87"/>
      <c r="P332" s="87"/>
      <c r="Q332" s="87"/>
      <c r="R332" s="87"/>
      <c r="S332" s="87"/>
      <c r="T332" s="87"/>
      <c r="U332" s="87"/>
      <c r="V332" s="87"/>
      <c r="W332" s="87"/>
      <c r="X332" s="87"/>
      <c r="Y332" s="87"/>
      <c r="Z332" s="87"/>
      <c r="AA332" s="87"/>
      <c r="AB332" s="87"/>
      <c r="AC332" s="87"/>
      <c r="AD332" s="87"/>
      <c r="AE332" s="87"/>
      <c r="AF332" s="87"/>
      <c r="AG332" s="33"/>
    </row>
    <row r="333" customFormat="false" ht="24.3" hidden="false" customHeight="true" outlineLevel="0" collapsed="false">
      <c r="A333" s="87"/>
      <c r="B333" s="87"/>
      <c r="C333" s="88"/>
      <c r="D333" s="87"/>
      <c r="E333" s="87"/>
      <c r="F333" s="282"/>
      <c r="G333" s="282"/>
      <c r="H333" s="282"/>
      <c r="I333" s="196"/>
      <c r="J333" s="196"/>
      <c r="K333" s="283"/>
      <c r="L333" s="87"/>
      <c r="M333" s="87"/>
      <c r="N333" s="87"/>
      <c r="O333" s="87"/>
      <c r="P333" s="87"/>
      <c r="Q333" s="87"/>
      <c r="R333" s="87"/>
      <c r="S333" s="87"/>
      <c r="T333" s="87"/>
      <c r="U333" s="87"/>
      <c r="V333" s="87"/>
      <c r="W333" s="87"/>
      <c r="X333" s="87"/>
      <c r="Y333" s="87"/>
      <c r="Z333" s="87"/>
      <c r="AA333" s="87"/>
      <c r="AB333" s="87"/>
      <c r="AC333" s="87"/>
      <c r="AD333" s="87"/>
      <c r="AE333" s="87"/>
      <c r="AF333" s="87"/>
      <c r="AG333" s="33"/>
    </row>
    <row r="334" customFormat="false" ht="24.3" hidden="false" customHeight="true" outlineLevel="0" collapsed="false">
      <c r="A334" s="87"/>
      <c r="B334" s="87"/>
      <c r="C334" s="88"/>
      <c r="D334" s="87"/>
      <c r="E334" s="87"/>
      <c r="F334" s="282" t="s">
        <v>143</v>
      </c>
      <c r="G334" s="282"/>
      <c r="H334" s="282"/>
      <c r="I334" s="196" t="n">
        <f aca="false">SUM(I325:I327)</f>
        <v>0</v>
      </c>
      <c r="J334" s="284"/>
      <c r="K334" s="190"/>
      <c r="L334" s="87"/>
      <c r="M334" s="87"/>
      <c r="N334" s="87"/>
      <c r="O334" s="87"/>
      <c r="P334" s="87"/>
      <c r="Q334" s="87"/>
      <c r="R334" s="87"/>
      <c r="S334" s="87"/>
      <c r="T334" s="87"/>
      <c r="U334" s="87"/>
      <c r="V334" s="87"/>
      <c r="W334" s="87"/>
      <c r="X334" s="87"/>
      <c r="Y334" s="87"/>
      <c r="Z334" s="87"/>
      <c r="AA334" s="87"/>
      <c r="AB334" s="87"/>
      <c r="AC334" s="87"/>
      <c r="AD334" s="87"/>
      <c r="AE334" s="87"/>
      <c r="AF334" s="87"/>
      <c r="AG334" s="33"/>
    </row>
    <row r="335" customFormat="false" ht="24.3" hidden="false" customHeight="true" outlineLevel="0" collapsed="false">
      <c r="A335" s="87"/>
      <c r="B335" s="87"/>
      <c r="C335" s="88"/>
      <c r="D335" s="87"/>
      <c r="E335" s="87"/>
      <c r="F335" s="282"/>
      <c r="G335" s="282"/>
      <c r="H335" s="282"/>
      <c r="I335" s="196"/>
      <c r="J335" s="284"/>
      <c r="K335" s="190"/>
      <c r="L335" s="87"/>
      <c r="M335" s="87"/>
      <c r="N335" s="87"/>
      <c r="O335" s="87"/>
      <c r="P335" s="87"/>
      <c r="Q335" s="87"/>
      <c r="R335" s="87"/>
      <c r="S335" s="87"/>
      <c r="T335" s="87"/>
      <c r="U335" s="87"/>
      <c r="V335" s="87"/>
      <c r="W335" s="87"/>
      <c r="X335" s="87"/>
      <c r="Y335" s="87"/>
      <c r="Z335" s="87"/>
      <c r="AA335" s="87"/>
      <c r="AB335" s="87"/>
      <c r="AC335" s="87"/>
      <c r="AD335" s="87"/>
      <c r="AE335" s="87"/>
      <c r="AF335" s="87"/>
      <c r="AG335" s="33"/>
    </row>
    <row r="336" customFormat="false" ht="24.3" hidden="false" customHeight="true" outlineLevel="0" collapsed="false">
      <c r="A336" s="87"/>
      <c r="B336" s="87"/>
      <c r="C336" s="88"/>
      <c r="D336" s="87"/>
      <c r="E336" s="87"/>
      <c r="F336" s="282" t="s">
        <v>144</v>
      </c>
      <c r="G336" s="282"/>
      <c r="H336" s="282"/>
      <c r="I336" s="196" t="n">
        <f aca="false">SUM(U106,U212,U318)</f>
        <v>3</v>
      </c>
      <c r="J336" s="284"/>
      <c r="K336" s="190"/>
      <c r="L336" s="87"/>
      <c r="M336" s="87"/>
      <c r="N336" s="87"/>
      <c r="O336" s="87"/>
      <c r="P336" s="87"/>
      <c r="Q336" s="87"/>
      <c r="R336" s="87"/>
      <c r="S336" s="87"/>
      <c r="T336" s="87"/>
      <c r="U336" s="87"/>
      <c r="V336" s="87"/>
      <c r="W336" s="87"/>
      <c r="X336" s="87"/>
      <c r="Y336" s="87"/>
      <c r="Z336" s="87"/>
      <c r="AA336" s="87"/>
      <c r="AB336" s="87"/>
      <c r="AC336" s="87"/>
      <c r="AD336" s="87"/>
      <c r="AE336" s="87"/>
      <c r="AF336" s="87"/>
      <c r="AG336" s="33"/>
    </row>
    <row r="337" customFormat="false" ht="24.3" hidden="false" customHeight="true" outlineLevel="0" collapsed="false">
      <c r="A337" s="87"/>
      <c r="B337" s="87"/>
      <c r="C337" s="88"/>
      <c r="D337" s="87"/>
      <c r="E337" s="87"/>
      <c r="F337" s="282"/>
      <c r="G337" s="282"/>
      <c r="H337" s="282"/>
      <c r="I337" s="196"/>
      <c r="J337" s="284"/>
      <c r="K337" s="190"/>
      <c r="L337" s="87"/>
      <c r="M337" s="87"/>
      <c r="N337" s="87"/>
      <c r="O337" s="87"/>
      <c r="P337" s="87"/>
      <c r="Q337" s="87"/>
      <c r="R337" s="87"/>
      <c r="S337" s="87"/>
      <c r="T337" s="87"/>
      <c r="U337" s="87"/>
      <c r="V337" s="87"/>
      <c r="W337" s="87"/>
      <c r="X337" s="87"/>
      <c r="Y337" s="87"/>
      <c r="Z337" s="87"/>
      <c r="AA337" s="87"/>
      <c r="AB337" s="87"/>
      <c r="AC337" s="87"/>
      <c r="AD337" s="87"/>
      <c r="AE337" s="87"/>
      <c r="AF337" s="87"/>
      <c r="AG337" s="33"/>
    </row>
    <row r="338" customFormat="false" ht="24.3" hidden="false" customHeight="true" outlineLevel="0" collapsed="false">
      <c r="A338" s="87"/>
      <c r="B338" s="87"/>
      <c r="C338" s="88"/>
      <c r="D338" s="87"/>
      <c r="E338" s="87"/>
      <c r="F338" s="282" t="s">
        <v>145</v>
      </c>
      <c r="G338" s="282"/>
      <c r="H338" s="282"/>
      <c r="I338" s="196" t="n">
        <f aca="false">SUM(AB106,AB212)</f>
        <v>0</v>
      </c>
      <c r="J338" s="284"/>
      <c r="K338" s="190"/>
      <c r="L338" s="87"/>
      <c r="M338" s="87"/>
      <c r="N338" s="87"/>
      <c r="O338" s="87"/>
      <c r="P338" s="87"/>
      <c r="Q338" s="87"/>
      <c r="R338" s="87"/>
      <c r="S338" s="87"/>
      <c r="T338" s="87"/>
      <c r="U338" s="87"/>
      <c r="V338" s="87"/>
      <c r="W338" s="87"/>
      <c r="X338" s="87"/>
      <c r="Y338" s="87"/>
      <c r="Z338" s="87"/>
      <c r="AA338" s="87"/>
      <c r="AB338" s="87"/>
      <c r="AC338" s="87"/>
      <c r="AD338" s="87"/>
      <c r="AE338" s="87"/>
      <c r="AF338" s="87"/>
      <c r="AG338" s="33"/>
    </row>
    <row r="339" customFormat="false" ht="24.3" hidden="false" customHeight="true" outlineLevel="0" collapsed="false">
      <c r="A339" s="87"/>
      <c r="B339" s="87"/>
      <c r="C339" s="88"/>
      <c r="D339" s="87"/>
      <c r="E339" s="87"/>
      <c r="F339" s="282"/>
      <c r="G339" s="282"/>
      <c r="H339" s="282"/>
      <c r="I339" s="196"/>
      <c r="J339" s="284"/>
      <c r="K339" s="190"/>
      <c r="L339" s="87"/>
      <c r="M339" s="87"/>
      <c r="N339" s="87"/>
      <c r="O339" s="87"/>
      <c r="P339" s="87"/>
      <c r="Q339" s="87"/>
      <c r="R339" s="87"/>
      <c r="S339" s="87"/>
      <c r="T339" s="87"/>
      <c r="U339" s="87"/>
      <c r="V339" s="87"/>
      <c r="W339" s="87"/>
      <c r="X339" s="87"/>
      <c r="Y339" s="87"/>
      <c r="Z339" s="87"/>
      <c r="AA339" s="87"/>
      <c r="AB339" s="87"/>
      <c r="AC339" s="87"/>
      <c r="AD339" s="87"/>
      <c r="AE339" s="87"/>
      <c r="AF339" s="87"/>
      <c r="AG339" s="33"/>
    </row>
    <row r="340" customFormat="false" ht="24.3" hidden="false" customHeight="true" outlineLevel="0" collapsed="false">
      <c r="A340" s="87"/>
      <c r="B340" s="87"/>
      <c r="C340" s="88"/>
      <c r="D340" s="87"/>
      <c r="E340" s="87"/>
      <c r="F340" s="285" t="s">
        <v>107</v>
      </c>
      <c r="G340" s="285"/>
      <c r="H340" s="285"/>
      <c r="I340" s="207" t="n">
        <f aca="false">SUM(G328:I328)</f>
        <v>85.2631578947369</v>
      </c>
      <c r="J340" s="284"/>
      <c r="K340" s="190"/>
      <c r="L340" s="87"/>
      <c r="M340" s="87"/>
      <c r="N340" s="87"/>
      <c r="O340" s="87"/>
      <c r="P340" s="87"/>
      <c r="Q340" s="87"/>
      <c r="R340" s="87"/>
      <c r="S340" s="87"/>
      <c r="T340" s="87"/>
      <c r="U340" s="87"/>
      <c r="V340" s="87"/>
      <c r="W340" s="87"/>
      <c r="X340" s="87"/>
      <c r="Y340" s="87"/>
      <c r="Z340" s="87"/>
      <c r="AA340" s="87"/>
      <c r="AB340" s="87"/>
      <c r="AC340" s="87"/>
      <c r="AD340" s="87"/>
      <c r="AE340" s="87"/>
      <c r="AF340" s="87"/>
      <c r="AG340" s="33"/>
    </row>
    <row r="341" customFormat="false" ht="12.75" hidden="false" customHeight="true" outlineLevel="0" collapsed="false">
      <c r="A341" s="87"/>
      <c r="B341" s="87"/>
      <c r="C341" s="88"/>
      <c r="D341" s="87"/>
      <c r="E341" s="87"/>
      <c r="F341" s="285"/>
      <c r="G341" s="285"/>
      <c r="H341" s="285"/>
      <c r="I341" s="207"/>
      <c r="J341" s="286"/>
      <c r="K341" s="287"/>
      <c r="L341" s="87"/>
      <c r="M341" s="87"/>
      <c r="N341" s="87"/>
      <c r="O341" s="87"/>
      <c r="P341" s="87"/>
      <c r="Q341" s="87"/>
      <c r="R341" s="87"/>
      <c r="S341" s="87"/>
      <c r="T341" s="87"/>
      <c r="U341" s="87"/>
      <c r="V341" s="87"/>
      <c r="W341" s="87"/>
      <c r="X341" s="87"/>
      <c r="Y341" s="87"/>
      <c r="Z341" s="87"/>
      <c r="AA341" s="87"/>
      <c r="AB341" s="87"/>
      <c r="AC341" s="87"/>
      <c r="AD341" s="87"/>
      <c r="AE341" s="87"/>
      <c r="AF341" s="87"/>
      <c r="AG341" s="33"/>
    </row>
    <row r="342" customFormat="false" ht="12.75" hidden="false" customHeight="true" outlineLevel="0" collapsed="false">
      <c r="A342" s="87"/>
      <c r="B342" s="87"/>
      <c r="C342" s="88"/>
      <c r="D342" s="87"/>
      <c r="E342" s="87"/>
      <c r="F342" s="122"/>
      <c r="G342" s="250"/>
      <c r="H342" s="122"/>
      <c r="I342" s="122"/>
      <c r="J342" s="122"/>
      <c r="K342" s="122"/>
      <c r="L342" s="122"/>
      <c r="M342" s="87"/>
      <c r="N342" s="87"/>
      <c r="O342" s="87"/>
      <c r="P342" s="87"/>
      <c r="Q342" s="87"/>
      <c r="R342" s="87"/>
      <c r="S342" s="87"/>
      <c r="T342" s="87"/>
      <c r="U342" s="87"/>
      <c r="V342" s="87"/>
      <c r="W342" s="87"/>
      <c r="X342" s="87"/>
      <c r="Y342" s="87"/>
      <c r="Z342" s="87"/>
      <c r="AA342" s="87"/>
      <c r="AB342" s="87"/>
      <c r="AC342" s="87"/>
      <c r="AD342" s="87"/>
      <c r="AE342" s="87"/>
      <c r="AF342" s="87"/>
      <c r="AG342" s="87"/>
    </row>
    <row r="343" customFormat="false" ht="12.75" hidden="false" customHeight="true" outlineLevel="0" collapsed="false">
      <c r="A343" s="87"/>
      <c r="B343" s="87"/>
      <c r="C343" s="88"/>
      <c r="D343" s="87"/>
      <c r="E343" s="87"/>
      <c r="F343" s="122"/>
      <c r="G343" s="250"/>
      <c r="H343" s="122"/>
      <c r="I343" s="122"/>
      <c r="J343" s="122"/>
      <c r="K343" s="122"/>
      <c r="L343" s="122"/>
      <c r="M343" s="87"/>
      <c r="N343" s="87"/>
      <c r="O343" s="87"/>
      <c r="P343" s="87"/>
      <c r="Q343" s="87"/>
      <c r="R343" s="87"/>
      <c r="S343" s="87"/>
      <c r="T343" s="87"/>
      <c r="U343" s="87"/>
      <c r="V343" s="87"/>
      <c r="W343" s="87"/>
      <c r="X343" s="87"/>
      <c r="Y343" s="87"/>
      <c r="Z343" s="87"/>
      <c r="AA343" s="87"/>
      <c r="AB343" s="87"/>
      <c r="AC343" s="87"/>
      <c r="AD343" s="87"/>
      <c r="AE343" s="87"/>
      <c r="AF343" s="87"/>
      <c r="AG343" s="87"/>
    </row>
    <row r="344" customFormat="false" ht="25.5" hidden="false" customHeight="true" outlineLevel="0" collapsed="false">
      <c r="A344" s="87"/>
      <c r="B344" s="87"/>
      <c r="C344" s="88"/>
      <c r="D344" s="87"/>
      <c r="E344" s="87"/>
      <c r="F344" s="209" t="s">
        <v>146</v>
      </c>
      <c r="G344" s="209"/>
      <c r="H344" s="209"/>
      <c r="I344" s="209"/>
      <c r="J344" s="288"/>
      <c r="K344" s="288"/>
      <c r="L344" s="288"/>
      <c r="M344" s="87"/>
      <c r="N344" s="87"/>
      <c r="O344" s="87"/>
      <c r="P344" s="87"/>
      <c r="Q344" s="87"/>
      <c r="R344" s="87"/>
      <c r="S344" s="87"/>
      <c r="T344" s="87"/>
      <c r="U344" s="87"/>
      <c r="V344" s="87"/>
      <c r="W344" s="87"/>
      <c r="X344" s="87"/>
      <c r="Y344" s="87"/>
      <c r="Z344" s="87"/>
      <c r="AA344" s="87"/>
      <c r="AB344" s="87"/>
      <c r="AC344" s="87"/>
      <c r="AD344" s="87"/>
      <c r="AE344" s="87"/>
      <c r="AF344" s="87"/>
      <c r="AG344" s="87"/>
    </row>
    <row r="345" customFormat="false" ht="12.75" hidden="false" customHeight="true" outlineLevel="0" collapsed="false">
      <c r="A345" s="87"/>
      <c r="B345" s="87"/>
      <c r="C345" s="88"/>
      <c r="D345" s="87"/>
      <c r="E345" s="191"/>
      <c r="F345" s="210" t="s">
        <v>141</v>
      </c>
      <c r="G345" s="210"/>
      <c r="H345" s="210"/>
      <c r="I345" s="289" t="n">
        <f aca="false">S106</f>
        <v>20</v>
      </c>
      <c r="J345" s="290"/>
      <c r="K345" s="291" t="str">
        <f aca="false">AB127</f>
        <v/>
      </c>
      <c r="L345" s="191"/>
      <c r="M345" s="87"/>
      <c r="N345" s="87"/>
      <c r="O345" s="87"/>
      <c r="P345" s="87"/>
      <c r="Q345" s="87"/>
      <c r="R345" s="87"/>
      <c r="S345" s="87"/>
      <c r="T345" s="87"/>
      <c r="U345" s="87"/>
      <c r="V345" s="87"/>
      <c r="W345" s="87"/>
      <c r="X345" s="87"/>
      <c r="Y345" s="87"/>
      <c r="Z345" s="87"/>
      <c r="AA345" s="87"/>
      <c r="AB345" s="87"/>
      <c r="AC345" s="87"/>
      <c r="AD345" s="87"/>
      <c r="AE345" s="87"/>
      <c r="AF345" s="87"/>
      <c r="AG345" s="87"/>
    </row>
    <row r="346" customFormat="false" ht="12.75" hidden="false" customHeight="true" outlineLevel="0" collapsed="false">
      <c r="A346" s="87"/>
      <c r="B346" s="87"/>
      <c r="C346" s="88"/>
      <c r="D346" s="87"/>
      <c r="E346" s="191"/>
      <c r="F346" s="210"/>
      <c r="G346" s="210"/>
      <c r="H346" s="210"/>
      <c r="I346" s="289"/>
      <c r="J346" s="292"/>
      <c r="K346" s="291"/>
      <c r="L346" s="191"/>
      <c r="M346" s="87"/>
      <c r="N346" s="87"/>
      <c r="O346" s="87"/>
      <c r="P346" s="87"/>
      <c r="Q346" s="87"/>
      <c r="R346" s="87"/>
      <c r="S346" s="87"/>
      <c r="T346" s="87"/>
      <c r="U346" s="87"/>
      <c r="V346" s="87"/>
      <c r="W346" s="87"/>
      <c r="X346" s="87"/>
      <c r="Y346" s="87"/>
      <c r="Z346" s="87"/>
      <c r="AA346" s="87"/>
      <c r="AB346" s="87"/>
      <c r="AC346" s="87"/>
      <c r="AD346" s="87"/>
      <c r="AE346" s="87"/>
      <c r="AF346" s="87"/>
      <c r="AG346" s="87"/>
    </row>
    <row r="347" customFormat="false" ht="12.75" hidden="false" customHeight="true" outlineLevel="0" collapsed="false">
      <c r="A347" s="87"/>
      <c r="B347" s="87"/>
      <c r="C347" s="88"/>
      <c r="D347" s="87"/>
      <c r="E347" s="191"/>
      <c r="F347" s="210" t="s">
        <v>142</v>
      </c>
      <c r="G347" s="210"/>
      <c r="H347" s="210"/>
      <c r="I347" s="293" t="n">
        <f aca="false">S212</f>
        <v>0</v>
      </c>
      <c r="J347" s="290"/>
      <c r="K347" s="291"/>
      <c r="L347" s="191"/>
      <c r="M347" s="87"/>
      <c r="N347" s="87"/>
      <c r="O347" s="87"/>
      <c r="P347" s="87"/>
      <c r="Q347" s="87"/>
      <c r="R347" s="87"/>
      <c r="S347" s="87"/>
      <c r="T347" s="87"/>
      <c r="U347" s="87"/>
      <c r="V347" s="87"/>
      <c r="W347" s="87"/>
      <c r="X347" s="87"/>
      <c r="Y347" s="87"/>
      <c r="Z347" s="87"/>
      <c r="AA347" s="87"/>
      <c r="AB347" s="87"/>
      <c r="AC347" s="87"/>
      <c r="AD347" s="87"/>
      <c r="AE347" s="87"/>
      <c r="AF347" s="87"/>
      <c r="AG347" s="87"/>
    </row>
    <row r="348" customFormat="false" ht="12.75" hidden="false" customHeight="true" outlineLevel="0" collapsed="false">
      <c r="A348" s="87"/>
      <c r="B348" s="87"/>
      <c r="C348" s="88"/>
      <c r="D348" s="87"/>
      <c r="E348" s="191"/>
      <c r="F348" s="210"/>
      <c r="G348" s="210"/>
      <c r="H348" s="210"/>
      <c r="I348" s="293"/>
      <c r="J348" s="290"/>
      <c r="K348" s="291"/>
      <c r="L348" s="202"/>
      <c r="M348" s="87"/>
      <c r="N348" s="87"/>
      <c r="O348" s="87"/>
      <c r="P348" s="87"/>
      <c r="Q348" s="87"/>
      <c r="R348" s="87"/>
      <c r="S348" s="87"/>
      <c r="T348" s="87"/>
      <c r="U348" s="87"/>
      <c r="V348" s="87"/>
      <c r="W348" s="87"/>
      <c r="X348" s="87"/>
      <c r="Y348" s="87"/>
      <c r="Z348" s="87"/>
      <c r="AA348" s="87"/>
      <c r="AB348" s="87"/>
      <c r="AC348" s="87"/>
      <c r="AD348" s="87"/>
      <c r="AE348" s="87"/>
      <c r="AF348" s="87"/>
      <c r="AG348" s="87"/>
    </row>
    <row r="349" customFormat="false" ht="12.75" hidden="false" customHeight="true" outlineLevel="0" collapsed="false">
      <c r="A349" s="87"/>
      <c r="B349" s="87"/>
      <c r="C349" s="88"/>
      <c r="D349" s="87"/>
      <c r="E349" s="191"/>
      <c r="F349" s="213" t="s">
        <v>143</v>
      </c>
      <c r="G349" s="213"/>
      <c r="H349" s="213"/>
      <c r="I349" s="293" t="n">
        <f aca="false">S318</f>
        <v>0</v>
      </c>
      <c r="J349" s="290"/>
      <c r="K349" s="291"/>
      <c r="L349" s="191"/>
      <c r="M349" s="87"/>
      <c r="N349" s="87"/>
      <c r="O349" s="87"/>
      <c r="P349" s="87"/>
      <c r="Q349" s="87"/>
      <c r="R349" s="87"/>
      <c r="S349" s="87"/>
      <c r="T349" s="87"/>
      <c r="U349" s="87"/>
      <c r="V349" s="87"/>
      <c r="W349" s="87"/>
      <c r="X349" s="87"/>
      <c r="Y349" s="87"/>
      <c r="Z349" s="87"/>
      <c r="AA349" s="87"/>
      <c r="AB349" s="87"/>
      <c r="AC349" s="87"/>
      <c r="AD349" s="87"/>
      <c r="AE349" s="87"/>
      <c r="AF349" s="87"/>
      <c r="AG349" s="87"/>
    </row>
    <row r="350" customFormat="false" ht="12.75" hidden="false" customHeight="true" outlineLevel="0" collapsed="false">
      <c r="A350" s="87"/>
      <c r="B350" s="87"/>
      <c r="C350" s="88"/>
      <c r="D350" s="87"/>
      <c r="E350" s="191"/>
      <c r="F350" s="213"/>
      <c r="G350" s="213"/>
      <c r="H350" s="213"/>
      <c r="I350" s="293"/>
      <c r="J350" s="292"/>
      <c r="K350" s="291"/>
      <c r="L350" s="191"/>
      <c r="M350" s="87"/>
      <c r="N350" s="87"/>
      <c r="O350" s="87"/>
      <c r="P350" s="87"/>
      <c r="Q350" s="87"/>
      <c r="R350" s="87"/>
      <c r="S350" s="87"/>
      <c r="T350" s="87"/>
      <c r="U350" s="87"/>
      <c r="V350" s="87"/>
      <c r="W350" s="87"/>
      <c r="X350" s="87"/>
      <c r="Y350" s="87"/>
      <c r="Z350" s="87"/>
      <c r="AA350" s="87"/>
      <c r="AB350" s="87"/>
      <c r="AC350" s="87"/>
      <c r="AD350" s="87"/>
      <c r="AE350" s="87"/>
      <c r="AF350" s="87"/>
      <c r="AG350" s="87"/>
    </row>
    <row r="351" customFormat="false" ht="12.75" hidden="false" customHeight="true" outlineLevel="0" collapsed="false">
      <c r="A351" s="87"/>
      <c r="B351" s="87"/>
      <c r="C351" s="88"/>
      <c r="D351" s="87"/>
      <c r="E351" s="191"/>
      <c r="F351" s="191"/>
      <c r="G351" s="191"/>
      <c r="H351" s="191"/>
      <c r="I351" s="191"/>
      <c r="J351" s="191"/>
      <c r="K351" s="191"/>
      <c r="L351" s="191"/>
      <c r="M351" s="87"/>
      <c r="N351" s="87"/>
      <c r="O351" s="87"/>
      <c r="P351" s="87"/>
      <c r="Q351" s="87"/>
      <c r="R351" s="87"/>
      <c r="S351" s="87"/>
      <c r="T351" s="87"/>
      <c r="U351" s="87"/>
      <c r="V351" s="87"/>
      <c r="W351" s="87"/>
      <c r="X351" s="87"/>
      <c r="Y351" s="87"/>
      <c r="Z351" s="87"/>
      <c r="AA351" s="87"/>
      <c r="AB351" s="87"/>
      <c r="AC351" s="87"/>
      <c r="AD351" s="87"/>
      <c r="AE351" s="87"/>
      <c r="AF351" s="87"/>
      <c r="AG351" s="87"/>
    </row>
    <row r="352" customFormat="false" ht="12.75" hidden="false" customHeight="true" outlineLevel="0" collapsed="false">
      <c r="A352" s="87"/>
      <c r="B352" s="87"/>
      <c r="C352" s="88"/>
      <c r="D352" s="87"/>
      <c r="E352" s="191"/>
      <c r="F352" s="191"/>
      <c r="G352" s="191"/>
      <c r="H352" s="294"/>
      <c r="I352" s="294"/>
      <c r="J352" s="295"/>
      <c r="K352" s="191"/>
      <c r="L352" s="191"/>
      <c r="M352" s="87"/>
      <c r="N352" s="87"/>
      <c r="O352" s="87"/>
      <c r="P352" s="87"/>
      <c r="Q352" s="87"/>
      <c r="R352" s="87"/>
      <c r="S352" s="87"/>
      <c r="T352" s="87"/>
      <c r="U352" s="87"/>
      <c r="V352" s="87"/>
      <c r="W352" s="87"/>
      <c r="X352" s="87"/>
      <c r="Y352" s="87"/>
      <c r="Z352" s="87"/>
      <c r="AA352" s="87"/>
      <c r="AB352" s="87"/>
      <c r="AC352" s="87"/>
      <c r="AD352" s="87"/>
      <c r="AE352" s="87"/>
      <c r="AF352" s="87"/>
      <c r="AG352" s="87"/>
    </row>
    <row r="353" customFormat="false" ht="12.75" hidden="false" customHeight="true" outlineLevel="0" collapsed="false">
      <c r="A353" s="87"/>
      <c r="B353" s="87"/>
      <c r="C353" s="88"/>
      <c r="D353" s="87"/>
      <c r="E353" s="191"/>
      <c r="F353" s="296"/>
      <c r="G353" s="296"/>
      <c r="H353" s="191"/>
      <c r="I353" s="297"/>
      <c r="J353" s="297"/>
      <c r="K353" s="191"/>
      <c r="L353" s="191"/>
      <c r="M353" s="87"/>
      <c r="N353" s="87"/>
      <c r="O353" s="87"/>
      <c r="P353" s="87"/>
      <c r="Q353" s="87"/>
      <c r="R353" s="87"/>
      <c r="S353" s="87"/>
      <c r="T353" s="87"/>
      <c r="U353" s="87"/>
      <c r="V353" s="87"/>
      <c r="W353" s="87"/>
      <c r="X353" s="87"/>
      <c r="Y353" s="87"/>
      <c r="Z353" s="87"/>
      <c r="AA353" s="87"/>
      <c r="AB353" s="87"/>
      <c r="AC353" s="87"/>
      <c r="AD353" s="87"/>
      <c r="AE353" s="87"/>
      <c r="AF353" s="87"/>
      <c r="AG353" s="87"/>
    </row>
    <row r="354" customFormat="false" ht="12.75" hidden="false" customHeight="true" outlineLevel="0" collapsed="false">
      <c r="A354" s="87"/>
      <c r="B354" s="87"/>
      <c r="C354" s="88"/>
      <c r="D354" s="87"/>
      <c r="E354" s="191"/>
      <c r="F354" s="296"/>
      <c r="G354" s="296"/>
      <c r="H354" s="191"/>
      <c r="I354" s="297"/>
      <c r="J354" s="297"/>
      <c r="K354" s="191"/>
      <c r="L354" s="191"/>
      <c r="M354" s="87"/>
      <c r="N354" s="87"/>
      <c r="O354" s="87"/>
      <c r="P354" s="87"/>
      <c r="Q354" s="87"/>
      <c r="R354" s="87"/>
      <c r="S354" s="87"/>
      <c r="T354" s="87"/>
      <c r="U354" s="87"/>
      <c r="V354" s="87"/>
      <c r="W354" s="87"/>
      <c r="X354" s="87"/>
      <c r="Y354" s="87"/>
      <c r="Z354" s="87"/>
      <c r="AA354" s="87"/>
      <c r="AB354" s="87"/>
      <c r="AC354" s="87"/>
      <c r="AD354" s="87"/>
      <c r="AE354" s="87"/>
      <c r="AF354" s="87"/>
      <c r="AG354" s="87"/>
    </row>
    <row r="355" customFormat="false" ht="12.75" hidden="false" customHeight="true" outlineLevel="0" collapsed="false">
      <c r="A355" s="87"/>
      <c r="B355" s="87"/>
      <c r="C355" s="88"/>
      <c r="D355" s="87"/>
      <c r="E355" s="191"/>
      <c r="F355" s="296"/>
      <c r="G355" s="296"/>
      <c r="H355" s="191"/>
      <c r="I355" s="297"/>
      <c r="J355" s="297"/>
      <c r="K355" s="191"/>
      <c r="L355" s="191"/>
      <c r="M355" s="87"/>
      <c r="N355" s="87"/>
      <c r="O355" s="87"/>
      <c r="P355" s="87"/>
      <c r="Q355" s="87"/>
      <c r="R355" s="87"/>
      <c r="S355" s="87"/>
      <c r="T355" s="87"/>
      <c r="U355" s="87"/>
      <c r="V355" s="87"/>
      <c r="W355" s="87"/>
      <c r="X355" s="87"/>
      <c r="Y355" s="87"/>
      <c r="Z355" s="87"/>
      <c r="AA355" s="87"/>
      <c r="AB355" s="87"/>
      <c r="AC355" s="87"/>
      <c r="AD355" s="87"/>
      <c r="AE355" s="87"/>
      <c r="AF355" s="87"/>
      <c r="AG355" s="87"/>
    </row>
    <row r="356" customFormat="false" ht="12.75" hidden="false" customHeight="true" outlineLevel="0" collapsed="false">
      <c r="A356" s="87"/>
      <c r="B356" s="87"/>
      <c r="C356" s="88"/>
      <c r="D356" s="87"/>
      <c r="E356" s="191"/>
      <c r="F356" s="298"/>
      <c r="G356" s="298"/>
      <c r="H356" s="298"/>
      <c r="I356" s="291"/>
      <c r="J356" s="290"/>
      <c r="K356" s="191"/>
      <c r="L356" s="191"/>
      <c r="M356" s="87"/>
      <c r="N356" s="87"/>
      <c r="O356" s="87"/>
      <c r="P356" s="87"/>
      <c r="Q356" s="87"/>
      <c r="R356" s="87"/>
      <c r="S356" s="87"/>
      <c r="T356" s="87"/>
      <c r="U356" s="87"/>
      <c r="V356" s="87"/>
      <c r="W356" s="87"/>
      <c r="X356" s="87"/>
      <c r="Y356" s="87"/>
      <c r="Z356" s="87"/>
      <c r="AA356" s="87"/>
      <c r="AB356" s="87"/>
      <c r="AC356" s="87"/>
      <c r="AD356" s="87"/>
      <c r="AE356" s="87"/>
      <c r="AF356" s="87"/>
      <c r="AG356" s="87"/>
    </row>
    <row r="357" customFormat="false" ht="12.75" hidden="false" customHeight="true" outlineLevel="0" collapsed="false">
      <c r="A357" s="87"/>
      <c r="B357" s="87"/>
      <c r="C357" s="88"/>
      <c r="D357" s="87"/>
      <c r="E357" s="191"/>
      <c r="F357" s="298"/>
      <c r="G357" s="298"/>
      <c r="H357" s="298"/>
      <c r="I357" s="291"/>
      <c r="J357" s="290"/>
      <c r="K357" s="191"/>
      <c r="L357" s="191"/>
      <c r="M357" s="87"/>
      <c r="N357" s="87"/>
      <c r="O357" s="87"/>
      <c r="P357" s="87"/>
      <c r="Q357" s="87"/>
      <c r="R357" s="87"/>
      <c r="S357" s="87"/>
      <c r="T357" s="87"/>
      <c r="U357" s="87"/>
      <c r="V357" s="87"/>
      <c r="W357" s="87"/>
      <c r="X357" s="87"/>
      <c r="Y357" s="87"/>
      <c r="Z357" s="87"/>
      <c r="AA357" s="87"/>
      <c r="AB357" s="87"/>
      <c r="AC357" s="87"/>
      <c r="AD357" s="87"/>
      <c r="AE357" s="87"/>
      <c r="AF357" s="87"/>
      <c r="AG357" s="87"/>
    </row>
    <row r="358" customFormat="false" ht="12.75" hidden="false" customHeight="true" outlineLevel="0" collapsed="false">
      <c r="A358" s="87"/>
      <c r="B358" s="87"/>
      <c r="C358" s="88"/>
      <c r="D358" s="87"/>
      <c r="E358" s="191"/>
      <c r="F358" s="298"/>
      <c r="G358" s="298"/>
      <c r="H358" s="298"/>
      <c r="I358" s="291"/>
      <c r="J358" s="290"/>
      <c r="K358" s="191"/>
      <c r="L358" s="191"/>
      <c r="M358" s="87"/>
      <c r="N358" s="87"/>
      <c r="O358" s="87"/>
      <c r="P358" s="87"/>
      <c r="Q358" s="87"/>
      <c r="R358" s="87"/>
      <c r="S358" s="87"/>
      <c r="T358" s="87"/>
      <c r="U358" s="87"/>
      <c r="V358" s="87"/>
      <c r="W358" s="87"/>
      <c r="X358" s="87"/>
      <c r="Y358" s="87"/>
      <c r="Z358" s="87"/>
      <c r="AA358" s="87"/>
      <c r="AB358" s="87"/>
      <c r="AC358" s="87"/>
      <c r="AD358" s="87"/>
      <c r="AE358" s="87"/>
      <c r="AF358" s="87"/>
      <c r="AG358" s="87"/>
    </row>
    <row r="359" customFormat="false" ht="12.75" hidden="false" customHeight="true" outlineLevel="0" collapsed="false">
      <c r="A359" s="87"/>
      <c r="B359" s="87"/>
      <c r="C359" s="88"/>
      <c r="D359" s="87"/>
      <c r="E359" s="191"/>
      <c r="F359" s="298"/>
      <c r="G359" s="298"/>
      <c r="H359" s="298"/>
      <c r="I359" s="291"/>
      <c r="J359" s="290"/>
      <c r="K359" s="191"/>
      <c r="L359" s="191"/>
      <c r="M359" s="87"/>
      <c r="N359" s="87"/>
      <c r="O359" s="87"/>
      <c r="P359" s="87"/>
      <c r="Q359" s="87"/>
      <c r="R359" s="87"/>
      <c r="S359" s="87"/>
      <c r="T359" s="87"/>
      <c r="U359" s="87"/>
      <c r="V359" s="87"/>
      <c r="W359" s="87"/>
      <c r="X359" s="87"/>
      <c r="Y359" s="87"/>
      <c r="Z359" s="87"/>
      <c r="AA359" s="87"/>
      <c r="AB359" s="87"/>
      <c r="AC359" s="87"/>
      <c r="AD359" s="87"/>
      <c r="AE359" s="87"/>
      <c r="AF359" s="87"/>
      <c r="AG359" s="87"/>
    </row>
    <row r="360" customFormat="false" ht="12.75" hidden="false" customHeight="true" outlineLevel="0" collapsed="false">
      <c r="A360" s="87"/>
      <c r="B360" s="87"/>
      <c r="C360" s="88"/>
      <c r="D360" s="87"/>
      <c r="E360" s="191"/>
      <c r="F360" s="298"/>
      <c r="G360" s="298"/>
      <c r="H360" s="298"/>
      <c r="I360" s="291"/>
      <c r="J360" s="290"/>
      <c r="K360" s="191"/>
      <c r="L360" s="191"/>
      <c r="M360" s="87"/>
      <c r="N360" s="87"/>
      <c r="O360" s="87"/>
      <c r="P360" s="87"/>
      <c r="Q360" s="87"/>
      <c r="R360" s="87"/>
      <c r="S360" s="87"/>
      <c r="T360" s="87"/>
      <c r="U360" s="87"/>
      <c r="V360" s="87"/>
      <c r="W360" s="87"/>
      <c r="X360" s="87"/>
      <c r="Y360" s="87"/>
      <c r="Z360" s="87"/>
      <c r="AA360" s="87"/>
      <c r="AB360" s="87"/>
      <c r="AC360" s="87"/>
      <c r="AD360" s="87"/>
      <c r="AE360" s="87"/>
      <c r="AF360" s="87"/>
      <c r="AG360" s="87"/>
    </row>
    <row r="361" customFormat="false" ht="12.75" hidden="false" customHeight="true" outlineLevel="0" collapsed="false">
      <c r="A361" s="87"/>
      <c r="B361" s="87"/>
      <c r="C361" s="88"/>
      <c r="D361" s="87"/>
      <c r="E361" s="191"/>
      <c r="F361" s="298"/>
      <c r="G361" s="298"/>
      <c r="H361" s="298"/>
      <c r="I361" s="291"/>
      <c r="J361" s="290"/>
      <c r="K361" s="191"/>
      <c r="L361" s="191"/>
      <c r="M361" s="87"/>
      <c r="N361" s="87"/>
      <c r="O361" s="87"/>
      <c r="P361" s="87"/>
      <c r="Q361" s="87"/>
      <c r="R361" s="87"/>
      <c r="S361" s="87"/>
      <c r="T361" s="87"/>
      <c r="U361" s="87"/>
      <c r="V361" s="87"/>
      <c r="W361" s="87"/>
      <c r="X361" s="87"/>
      <c r="Y361" s="87"/>
      <c r="Z361" s="87"/>
      <c r="AA361" s="87"/>
      <c r="AB361" s="87"/>
      <c r="AC361" s="87"/>
      <c r="AD361" s="87"/>
      <c r="AE361" s="87"/>
      <c r="AF361" s="87"/>
      <c r="AG361" s="87"/>
    </row>
    <row r="362" customFormat="false" ht="12.75" hidden="false" customHeight="true" outlineLevel="0" collapsed="false">
      <c r="A362" s="87"/>
      <c r="B362" s="87"/>
      <c r="C362" s="88"/>
      <c r="D362" s="87"/>
      <c r="E362" s="191"/>
      <c r="F362" s="298"/>
      <c r="G362" s="298"/>
      <c r="H362" s="298"/>
      <c r="I362" s="291"/>
      <c r="J362" s="290"/>
      <c r="K362" s="191"/>
      <c r="L362" s="191"/>
      <c r="M362" s="87"/>
      <c r="N362" s="87"/>
      <c r="O362" s="87"/>
      <c r="P362" s="87"/>
      <c r="Q362" s="87"/>
      <c r="R362" s="87"/>
      <c r="S362" s="87"/>
      <c r="T362" s="87"/>
      <c r="U362" s="87"/>
      <c r="V362" s="87"/>
      <c r="W362" s="87"/>
      <c r="X362" s="87"/>
      <c r="Y362" s="87"/>
      <c r="Z362" s="87"/>
      <c r="AA362" s="87"/>
      <c r="AB362" s="87"/>
      <c r="AC362" s="87"/>
      <c r="AD362" s="87"/>
      <c r="AE362" s="87"/>
      <c r="AF362" s="87"/>
      <c r="AG362" s="87"/>
    </row>
    <row r="363" customFormat="false" ht="12.75" hidden="false" customHeight="true" outlineLevel="0" collapsed="false">
      <c r="A363" s="87"/>
      <c r="B363" s="87"/>
      <c r="C363" s="88"/>
      <c r="D363" s="87"/>
      <c r="E363" s="191"/>
      <c r="F363" s="298"/>
      <c r="G363" s="298"/>
      <c r="H363" s="298"/>
      <c r="I363" s="291"/>
      <c r="J363" s="290"/>
      <c r="K363" s="191"/>
      <c r="L363" s="191"/>
      <c r="M363" s="87"/>
      <c r="N363" s="87"/>
      <c r="O363" s="87"/>
      <c r="P363" s="87"/>
      <c r="Q363" s="87"/>
      <c r="R363" s="87"/>
      <c r="S363" s="87"/>
      <c r="T363" s="87"/>
      <c r="U363" s="87"/>
      <c r="V363" s="87"/>
      <c r="W363" s="87"/>
      <c r="X363" s="87"/>
      <c r="Y363" s="87"/>
      <c r="Z363" s="87"/>
      <c r="AA363" s="87"/>
      <c r="AB363" s="87"/>
      <c r="AC363" s="87"/>
      <c r="AD363" s="87"/>
      <c r="AE363" s="87"/>
      <c r="AF363" s="87"/>
      <c r="AG363" s="87"/>
    </row>
    <row r="364" customFormat="false" ht="12.75" hidden="false" customHeight="true" outlineLevel="0" collapsed="false">
      <c r="A364" s="87"/>
      <c r="B364" s="87"/>
      <c r="C364" s="88"/>
      <c r="D364" s="87"/>
      <c r="E364" s="191"/>
      <c r="F364" s="191"/>
      <c r="G364" s="191"/>
      <c r="H364" s="191"/>
      <c r="I364" s="191"/>
      <c r="J364" s="191"/>
      <c r="K364" s="191"/>
      <c r="L364" s="191"/>
      <c r="M364" s="87"/>
      <c r="N364" s="87"/>
      <c r="O364" s="87"/>
      <c r="P364" s="87"/>
      <c r="Q364" s="87"/>
      <c r="R364" s="87"/>
      <c r="S364" s="87"/>
      <c r="T364" s="87"/>
      <c r="U364" s="87"/>
      <c r="V364" s="87"/>
      <c r="W364" s="87"/>
      <c r="X364" s="87"/>
      <c r="Y364" s="87"/>
      <c r="Z364" s="87"/>
      <c r="AA364" s="87"/>
      <c r="AB364" s="87"/>
      <c r="AC364" s="87"/>
      <c r="AD364" s="87"/>
      <c r="AE364" s="87"/>
      <c r="AF364" s="87"/>
      <c r="AG364" s="87"/>
    </row>
    <row r="365" customFormat="false" ht="12.75" hidden="false" customHeight="true" outlineLevel="0" collapsed="false">
      <c r="A365" s="87"/>
      <c r="B365" s="87"/>
      <c r="C365" s="88"/>
      <c r="D365" s="87"/>
      <c r="E365" s="191"/>
      <c r="F365" s="191"/>
      <c r="G365" s="191"/>
      <c r="H365" s="191"/>
      <c r="I365" s="191"/>
      <c r="J365" s="191"/>
      <c r="K365" s="191"/>
      <c r="L365" s="191"/>
      <c r="M365" s="87"/>
      <c r="N365" s="87"/>
      <c r="O365" s="87"/>
      <c r="P365" s="87"/>
      <c r="Q365" s="87"/>
      <c r="R365" s="87"/>
      <c r="S365" s="87"/>
      <c r="T365" s="87"/>
      <c r="U365" s="87"/>
      <c r="V365" s="87"/>
      <c r="W365" s="87"/>
      <c r="X365" s="87"/>
      <c r="Y365" s="87"/>
      <c r="Z365" s="87"/>
      <c r="AA365" s="87"/>
      <c r="AB365" s="87"/>
      <c r="AC365" s="87"/>
      <c r="AD365" s="87"/>
      <c r="AE365" s="87"/>
      <c r="AF365" s="87"/>
      <c r="AG365" s="87"/>
    </row>
    <row r="366" customFormat="false" ht="12.75" hidden="false" customHeight="true" outlineLevel="0" collapsed="false">
      <c r="A366" s="87"/>
      <c r="B366" s="87"/>
      <c r="C366" s="88"/>
      <c r="D366" s="87"/>
      <c r="E366" s="191"/>
      <c r="F366" s="299"/>
      <c r="G366" s="300"/>
      <c r="H366" s="300"/>
      <c r="I366" s="300"/>
      <c r="J366" s="300"/>
      <c r="K366" s="191"/>
      <c r="L366" s="191"/>
      <c r="M366" s="87"/>
      <c r="N366" s="87"/>
      <c r="O366" s="87"/>
      <c r="P366" s="87"/>
      <c r="Q366" s="87"/>
      <c r="R366" s="87"/>
      <c r="S366" s="87"/>
      <c r="T366" s="87"/>
      <c r="U366" s="87"/>
      <c r="V366" s="87"/>
      <c r="W366" s="87"/>
      <c r="X366" s="87"/>
      <c r="Y366" s="87"/>
      <c r="Z366" s="87"/>
      <c r="AA366" s="87"/>
      <c r="AB366" s="87"/>
      <c r="AC366" s="87"/>
      <c r="AD366" s="87"/>
      <c r="AE366" s="87"/>
      <c r="AF366" s="87"/>
      <c r="AG366" s="87"/>
    </row>
    <row r="367" customFormat="false" ht="12.75" hidden="false" customHeight="true" outlineLevel="0" collapsed="false">
      <c r="A367" s="87"/>
      <c r="B367" s="87"/>
      <c r="C367" s="88"/>
      <c r="D367" s="87"/>
      <c r="E367" s="191"/>
      <c r="F367" s="191"/>
      <c r="G367" s="191"/>
      <c r="H367" s="191"/>
      <c r="I367" s="191"/>
      <c r="J367" s="191"/>
      <c r="K367" s="191"/>
      <c r="L367" s="191"/>
      <c r="M367" s="87"/>
      <c r="N367" s="87"/>
      <c r="O367" s="87"/>
      <c r="P367" s="87"/>
      <c r="Q367" s="87"/>
      <c r="R367" s="87"/>
      <c r="S367" s="87"/>
      <c r="T367" s="87"/>
      <c r="U367" s="87"/>
      <c r="V367" s="87"/>
      <c r="W367" s="87"/>
      <c r="X367" s="87"/>
      <c r="Y367" s="87"/>
      <c r="Z367" s="87"/>
      <c r="AA367" s="87"/>
      <c r="AB367" s="87"/>
      <c r="AC367" s="87"/>
      <c r="AD367" s="87"/>
      <c r="AE367" s="87"/>
      <c r="AF367" s="87"/>
      <c r="AG367" s="87"/>
    </row>
    <row r="368" customFormat="false" ht="12.75" hidden="false" customHeight="true" outlineLevel="0" collapsed="false">
      <c r="A368" s="87"/>
      <c r="B368" s="87"/>
      <c r="C368" s="88"/>
      <c r="D368" s="87"/>
      <c r="E368" s="191"/>
      <c r="F368" s="191"/>
      <c r="G368" s="294"/>
      <c r="H368" s="294"/>
      <c r="I368" s="294"/>
      <c r="J368" s="47"/>
      <c r="K368" s="191"/>
      <c r="L368" s="191"/>
      <c r="M368" s="87"/>
      <c r="N368" s="87"/>
      <c r="O368" s="87"/>
      <c r="P368" s="87"/>
      <c r="Q368" s="87"/>
      <c r="R368" s="87"/>
      <c r="S368" s="87"/>
      <c r="T368" s="87"/>
      <c r="U368" s="87"/>
      <c r="V368" s="87"/>
      <c r="W368" s="87"/>
      <c r="X368" s="87"/>
      <c r="Y368" s="87"/>
      <c r="Z368" s="87"/>
      <c r="AA368" s="87"/>
      <c r="AB368" s="87"/>
      <c r="AC368" s="87"/>
      <c r="AD368" s="87"/>
      <c r="AE368" s="87"/>
      <c r="AF368" s="87"/>
      <c r="AG368" s="87"/>
    </row>
    <row r="369" customFormat="false" ht="12.75" hidden="false" customHeight="true" outlineLevel="0" collapsed="false">
      <c r="A369" s="87"/>
      <c r="B369" s="87"/>
      <c r="C369" s="88"/>
      <c r="D369" s="87"/>
      <c r="E369" s="191"/>
      <c r="F369" s="301"/>
      <c r="G369" s="191"/>
      <c r="H369" s="297"/>
      <c r="I369" s="302"/>
      <c r="J369" s="302"/>
      <c r="K369" s="191"/>
      <c r="L369" s="191"/>
      <c r="M369" s="87"/>
      <c r="N369" s="87"/>
      <c r="O369" s="87"/>
      <c r="P369" s="87"/>
      <c r="Q369" s="87"/>
      <c r="R369" s="87"/>
      <c r="S369" s="87"/>
      <c r="T369" s="87"/>
      <c r="U369" s="87"/>
      <c r="V369" s="87"/>
      <c r="W369" s="87"/>
      <c r="X369" s="87"/>
      <c r="Y369" s="87"/>
      <c r="Z369" s="87"/>
      <c r="AA369" s="87"/>
      <c r="AB369" s="87"/>
      <c r="AC369" s="87"/>
      <c r="AD369" s="87"/>
      <c r="AE369" s="87"/>
      <c r="AF369" s="87"/>
      <c r="AG369" s="87"/>
    </row>
    <row r="370" customFormat="false" ht="12.75" hidden="false" customHeight="true" outlineLevel="0" collapsed="false">
      <c r="A370" s="87"/>
      <c r="B370" s="87"/>
      <c r="C370" s="88"/>
      <c r="D370" s="87"/>
      <c r="E370" s="191"/>
      <c r="F370" s="301"/>
      <c r="G370" s="191"/>
      <c r="H370" s="48"/>
      <c r="I370" s="48"/>
      <c r="J370" s="48"/>
      <c r="K370" s="191"/>
      <c r="L370" s="191"/>
      <c r="M370" s="87"/>
      <c r="N370" s="87"/>
      <c r="O370" s="87"/>
      <c r="P370" s="87"/>
      <c r="Q370" s="87"/>
      <c r="R370" s="87"/>
      <c r="S370" s="87"/>
      <c r="T370" s="87"/>
      <c r="U370" s="87"/>
      <c r="V370" s="87"/>
      <c r="W370" s="87"/>
      <c r="X370" s="87"/>
      <c r="Y370" s="87"/>
      <c r="Z370" s="87"/>
      <c r="AA370" s="87"/>
      <c r="AB370" s="87"/>
      <c r="AC370" s="87"/>
      <c r="AD370" s="87"/>
      <c r="AE370" s="87"/>
      <c r="AF370" s="87"/>
      <c r="AG370" s="87"/>
    </row>
    <row r="371" customFormat="false" ht="12.75" hidden="false" customHeight="true" outlineLevel="0" collapsed="false">
      <c r="A371" s="87"/>
      <c r="B371" s="87"/>
      <c r="C371" s="88"/>
      <c r="D371" s="87"/>
      <c r="E371" s="191"/>
      <c r="F371" s="301"/>
      <c r="G371" s="191"/>
      <c r="H371" s="48"/>
      <c r="I371" s="48"/>
      <c r="J371" s="48"/>
      <c r="K371" s="191"/>
      <c r="L371" s="191"/>
      <c r="M371" s="87"/>
      <c r="N371" s="87"/>
      <c r="O371" s="87"/>
      <c r="P371" s="87"/>
      <c r="Q371" s="87"/>
      <c r="R371" s="87"/>
      <c r="S371" s="87"/>
      <c r="T371" s="87"/>
      <c r="U371" s="87"/>
      <c r="V371" s="87"/>
      <c r="W371" s="87"/>
      <c r="X371" s="87"/>
      <c r="Y371" s="87"/>
      <c r="Z371" s="87"/>
      <c r="AA371" s="87"/>
      <c r="AB371" s="87"/>
      <c r="AC371" s="87"/>
      <c r="AD371" s="87"/>
      <c r="AE371" s="87"/>
      <c r="AF371" s="87"/>
      <c r="AG371" s="87"/>
    </row>
    <row r="372" customFormat="false" ht="12.75" hidden="false" customHeight="true" outlineLevel="0" collapsed="false">
      <c r="A372" s="87"/>
      <c r="B372" s="87"/>
      <c r="C372" s="88"/>
      <c r="D372" s="87"/>
      <c r="E372" s="191"/>
      <c r="F372" s="298"/>
      <c r="G372" s="291"/>
      <c r="H372" s="191"/>
      <c r="I372" s="191"/>
      <c r="J372" s="191"/>
      <c r="K372" s="191"/>
      <c r="L372" s="191"/>
      <c r="M372" s="87"/>
      <c r="N372" s="87"/>
      <c r="O372" s="87"/>
      <c r="P372" s="87"/>
      <c r="Q372" s="87"/>
      <c r="R372" s="87"/>
      <c r="S372" s="87"/>
      <c r="T372" s="87"/>
      <c r="U372" s="87"/>
      <c r="V372" s="87"/>
      <c r="W372" s="87"/>
      <c r="X372" s="87"/>
      <c r="Y372" s="87"/>
      <c r="Z372" s="87"/>
      <c r="AA372" s="87"/>
      <c r="AB372" s="87"/>
      <c r="AC372" s="87"/>
      <c r="AD372" s="87"/>
      <c r="AE372" s="87"/>
      <c r="AF372" s="87"/>
      <c r="AG372" s="87"/>
    </row>
    <row r="373" customFormat="false" ht="12.75" hidden="false" customHeight="true" outlineLevel="0" collapsed="false">
      <c r="A373" s="87"/>
      <c r="B373" s="87"/>
      <c r="C373" s="88"/>
      <c r="D373" s="87"/>
      <c r="E373" s="191"/>
      <c r="F373" s="298"/>
      <c r="G373" s="298"/>
      <c r="H373" s="191"/>
      <c r="I373" s="191"/>
      <c r="J373" s="191"/>
      <c r="K373" s="191"/>
      <c r="L373" s="191"/>
      <c r="M373" s="87"/>
      <c r="N373" s="87"/>
      <c r="O373" s="87"/>
      <c r="P373" s="87"/>
      <c r="Q373" s="87"/>
      <c r="R373" s="87"/>
      <c r="S373" s="87"/>
      <c r="T373" s="87"/>
      <c r="U373" s="87"/>
      <c r="V373" s="87"/>
      <c r="W373" s="87"/>
      <c r="X373" s="87"/>
      <c r="Y373" s="87"/>
      <c r="Z373" s="87"/>
      <c r="AA373" s="87"/>
      <c r="AB373" s="87"/>
      <c r="AC373" s="87"/>
      <c r="AD373" s="87"/>
      <c r="AE373" s="87"/>
      <c r="AF373" s="87"/>
      <c r="AG373" s="87"/>
    </row>
    <row r="374" customFormat="false" ht="12.75" hidden="false" customHeight="true" outlineLevel="0" collapsed="false">
      <c r="A374" s="87"/>
      <c r="B374" s="87"/>
      <c r="C374" s="88"/>
      <c r="D374" s="87"/>
      <c r="E374" s="191"/>
      <c r="F374" s="298"/>
      <c r="G374" s="291"/>
      <c r="H374" s="191"/>
      <c r="I374" s="191"/>
      <c r="J374" s="191"/>
      <c r="K374" s="191"/>
      <c r="L374" s="191"/>
      <c r="M374" s="87"/>
      <c r="N374" s="87"/>
      <c r="O374" s="87"/>
      <c r="P374" s="87"/>
      <c r="Q374" s="87"/>
      <c r="R374" s="87"/>
      <c r="S374" s="87"/>
      <c r="T374" s="87"/>
      <c r="U374" s="87"/>
      <c r="V374" s="87"/>
      <c r="W374" s="87"/>
      <c r="X374" s="87"/>
      <c r="Y374" s="87"/>
      <c r="Z374" s="87"/>
      <c r="AA374" s="87"/>
      <c r="AB374" s="87"/>
      <c r="AC374" s="87"/>
      <c r="AD374" s="87"/>
      <c r="AE374" s="87"/>
      <c r="AF374" s="87"/>
      <c r="AG374" s="87"/>
    </row>
    <row r="375" customFormat="false" ht="12.75" hidden="false" customHeight="true" outlineLevel="0" collapsed="false">
      <c r="A375" s="87"/>
      <c r="B375" s="87"/>
      <c r="C375" s="88"/>
      <c r="D375" s="87"/>
      <c r="E375" s="191"/>
      <c r="F375" s="298"/>
      <c r="G375" s="298"/>
      <c r="H375" s="191"/>
      <c r="I375" s="191"/>
      <c r="J375" s="191"/>
      <c r="K375" s="191"/>
      <c r="L375" s="191"/>
      <c r="M375" s="87"/>
      <c r="N375" s="87"/>
      <c r="O375" s="87"/>
      <c r="P375" s="87"/>
      <c r="Q375" s="87"/>
      <c r="R375" s="87"/>
      <c r="S375" s="87"/>
      <c r="T375" s="87"/>
      <c r="U375" s="87"/>
      <c r="V375" s="87"/>
      <c r="W375" s="87"/>
      <c r="X375" s="87"/>
      <c r="Y375" s="87"/>
      <c r="Z375" s="87"/>
      <c r="AA375" s="87"/>
      <c r="AB375" s="87"/>
      <c r="AC375" s="87"/>
      <c r="AD375" s="87"/>
      <c r="AE375" s="87"/>
      <c r="AF375" s="87"/>
      <c r="AG375" s="87"/>
    </row>
    <row r="376" customFormat="false" ht="12.75" hidden="false" customHeight="true" outlineLevel="0" collapsed="false">
      <c r="A376" s="87"/>
      <c r="B376" s="87"/>
      <c r="C376" s="88"/>
      <c r="D376" s="87"/>
      <c r="E376" s="191"/>
      <c r="F376" s="298"/>
      <c r="G376" s="291"/>
      <c r="H376" s="191"/>
      <c r="I376" s="191"/>
      <c r="J376" s="191"/>
      <c r="K376" s="191"/>
      <c r="L376" s="191"/>
      <c r="M376" s="87"/>
      <c r="N376" s="87"/>
      <c r="O376" s="87"/>
      <c r="P376" s="87"/>
      <c r="Q376" s="87"/>
      <c r="R376" s="87"/>
      <c r="S376" s="87"/>
      <c r="T376" s="87"/>
      <c r="U376" s="87"/>
      <c r="V376" s="87"/>
      <c r="W376" s="87"/>
      <c r="X376" s="87"/>
      <c r="Y376" s="87"/>
      <c r="Z376" s="87"/>
      <c r="AA376" s="87"/>
      <c r="AB376" s="87"/>
      <c r="AC376" s="87"/>
      <c r="AD376" s="87"/>
      <c r="AE376" s="87"/>
      <c r="AF376" s="87"/>
      <c r="AG376" s="87"/>
    </row>
    <row r="377" customFormat="false" ht="12.75" hidden="false" customHeight="true" outlineLevel="0" collapsed="false">
      <c r="A377" s="87"/>
      <c r="B377" s="87"/>
      <c r="C377" s="88"/>
      <c r="D377" s="87"/>
      <c r="E377" s="191"/>
      <c r="F377" s="298"/>
      <c r="G377" s="298"/>
      <c r="H377" s="191"/>
      <c r="I377" s="191"/>
      <c r="J377" s="191"/>
      <c r="K377" s="191"/>
      <c r="L377" s="191"/>
      <c r="M377" s="87"/>
      <c r="N377" s="87"/>
      <c r="O377" s="87"/>
      <c r="P377" s="87"/>
      <c r="Q377" s="87"/>
      <c r="R377" s="87"/>
      <c r="S377" s="87"/>
      <c r="T377" s="87"/>
      <c r="U377" s="87"/>
      <c r="V377" s="87"/>
      <c r="W377" s="87"/>
      <c r="X377" s="87"/>
      <c r="Y377" s="87"/>
      <c r="Z377" s="87"/>
      <c r="AA377" s="87"/>
      <c r="AB377" s="87"/>
      <c r="AC377" s="87"/>
      <c r="AD377" s="87"/>
      <c r="AE377" s="87"/>
      <c r="AF377" s="87"/>
      <c r="AG377" s="87"/>
    </row>
    <row r="378" customFormat="false" ht="12.75" hidden="false" customHeight="true" outlineLevel="0" collapsed="false">
      <c r="A378" s="87"/>
      <c r="B378" s="87"/>
      <c r="C378" s="88"/>
      <c r="D378" s="87"/>
      <c r="E378" s="191"/>
      <c r="F378" s="298"/>
      <c r="G378" s="291"/>
      <c r="H378" s="191"/>
      <c r="I378" s="191"/>
      <c r="J378" s="191"/>
      <c r="K378" s="191"/>
      <c r="L378" s="191"/>
      <c r="M378" s="87"/>
      <c r="N378" s="87"/>
      <c r="O378" s="87"/>
      <c r="P378" s="87"/>
      <c r="Q378" s="87"/>
      <c r="R378" s="87"/>
      <c r="S378" s="87"/>
      <c r="T378" s="87"/>
      <c r="U378" s="87"/>
      <c r="V378" s="87"/>
      <c r="W378" s="87"/>
      <c r="X378" s="87"/>
      <c r="Y378" s="87"/>
      <c r="Z378" s="87"/>
      <c r="AA378" s="87"/>
      <c r="AB378" s="87"/>
      <c r="AC378" s="87"/>
      <c r="AD378" s="87"/>
      <c r="AE378" s="87"/>
      <c r="AF378" s="87"/>
      <c r="AG378" s="87"/>
    </row>
    <row r="379" customFormat="false" ht="12.75" hidden="false" customHeight="true" outlineLevel="0" collapsed="false">
      <c r="A379" s="87"/>
      <c r="B379" s="87"/>
      <c r="C379" s="88"/>
      <c r="D379" s="87"/>
      <c r="E379" s="191"/>
      <c r="F379" s="298"/>
      <c r="G379" s="298"/>
      <c r="H379" s="191"/>
      <c r="I379" s="191"/>
      <c r="J379" s="191"/>
      <c r="K379" s="191"/>
      <c r="L379" s="191"/>
      <c r="M379" s="87"/>
      <c r="N379" s="87"/>
      <c r="O379" s="87"/>
      <c r="P379" s="87"/>
      <c r="Q379" s="87"/>
      <c r="R379" s="87"/>
      <c r="S379" s="87"/>
      <c r="T379" s="87"/>
      <c r="U379" s="87"/>
      <c r="V379" s="87"/>
      <c r="W379" s="87"/>
      <c r="X379" s="87"/>
      <c r="Y379" s="87"/>
      <c r="Z379" s="87"/>
      <c r="AA379" s="87"/>
      <c r="AB379" s="87"/>
      <c r="AC379" s="87"/>
      <c r="AD379" s="87"/>
      <c r="AE379" s="87"/>
      <c r="AF379" s="87"/>
      <c r="AG379" s="87"/>
    </row>
    <row r="380" customFormat="false" ht="12.75" hidden="false" customHeight="true" outlineLevel="0" collapsed="false">
      <c r="A380" s="87"/>
      <c r="B380" s="87"/>
      <c r="C380" s="88"/>
      <c r="D380" s="87"/>
      <c r="E380" s="191"/>
      <c r="F380" s="191"/>
      <c r="G380" s="191"/>
      <c r="H380" s="191"/>
      <c r="I380" s="191"/>
      <c r="J380" s="191"/>
      <c r="K380" s="191"/>
      <c r="L380" s="191"/>
      <c r="M380" s="87"/>
      <c r="N380" s="87"/>
      <c r="O380" s="87"/>
      <c r="P380" s="87"/>
      <c r="Q380" s="87"/>
      <c r="R380" s="87"/>
      <c r="S380" s="87"/>
      <c r="T380" s="87"/>
      <c r="U380" s="87"/>
      <c r="V380" s="87"/>
      <c r="W380" s="87"/>
      <c r="X380" s="87"/>
      <c r="Y380" s="87"/>
      <c r="Z380" s="87"/>
      <c r="AA380" s="87"/>
      <c r="AB380" s="87"/>
      <c r="AC380" s="87"/>
      <c r="AD380" s="87"/>
      <c r="AE380" s="87"/>
      <c r="AF380" s="87"/>
      <c r="AG380" s="87"/>
    </row>
    <row r="381" customFormat="false" ht="12.75" hidden="false" customHeight="true" outlineLevel="0" collapsed="false">
      <c r="A381" s="87"/>
      <c r="B381" s="87"/>
      <c r="C381" s="88"/>
      <c r="D381" s="87"/>
      <c r="E381" s="191"/>
      <c r="F381" s="191"/>
      <c r="G381" s="191"/>
      <c r="H381" s="191"/>
      <c r="I381" s="191"/>
      <c r="J381" s="191"/>
      <c r="K381" s="191"/>
      <c r="L381" s="191"/>
      <c r="M381" s="87"/>
      <c r="N381" s="87"/>
      <c r="O381" s="87"/>
      <c r="P381" s="87"/>
      <c r="Q381" s="87"/>
      <c r="R381" s="87"/>
      <c r="S381" s="87"/>
      <c r="T381" s="87"/>
      <c r="U381" s="87"/>
      <c r="V381" s="87"/>
      <c r="W381" s="87"/>
      <c r="X381" s="87"/>
      <c r="Y381" s="87"/>
      <c r="Z381" s="87"/>
      <c r="AA381" s="87"/>
      <c r="AB381" s="87"/>
      <c r="AC381" s="87"/>
      <c r="AD381" s="87"/>
      <c r="AE381" s="87"/>
      <c r="AF381" s="87"/>
      <c r="AG381" s="87"/>
    </row>
    <row r="382" customFormat="false" ht="12.75" hidden="false" customHeight="true" outlineLevel="0" collapsed="false">
      <c r="A382" s="87"/>
      <c r="B382" s="87"/>
      <c r="C382" s="88"/>
      <c r="D382" s="87"/>
      <c r="E382" s="191"/>
      <c r="F382" s="191"/>
      <c r="G382" s="191"/>
      <c r="H382" s="191"/>
      <c r="I382" s="191"/>
      <c r="J382" s="191"/>
      <c r="K382" s="191"/>
      <c r="L382" s="191"/>
      <c r="M382" s="87"/>
      <c r="N382" s="87"/>
      <c r="O382" s="87"/>
      <c r="P382" s="87"/>
      <c r="Q382" s="87"/>
      <c r="R382" s="87"/>
      <c r="S382" s="87"/>
      <c r="T382" s="87"/>
      <c r="U382" s="87"/>
      <c r="V382" s="87"/>
      <c r="W382" s="87"/>
      <c r="X382" s="87"/>
      <c r="Y382" s="87"/>
      <c r="Z382" s="87"/>
      <c r="AA382" s="87"/>
      <c r="AB382" s="87"/>
      <c r="AC382" s="87"/>
      <c r="AD382" s="87"/>
      <c r="AE382" s="87"/>
      <c r="AF382" s="87"/>
      <c r="AG382" s="87"/>
    </row>
    <row r="383" customFormat="false" ht="12.75" hidden="false" customHeight="true" outlineLevel="0" collapsed="false">
      <c r="A383" s="87"/>
      <c r="B383" s="87"/>
      <c r="C383" s="88"/>
      <c r="D383" s="87"/>
      <c r="E383" s="191"/>
      <c r="F383" s="191"/>
      <c r="G383" s="191"/>
      <c r="H383" s="191"/>
      <c r="I383" s="191"/>
      <c r="J383" s="191"/>
      <c r="K383" s="191"/>
      <c r="L383" s="191"/>
      <c r="M383" s="87"/>
      <c r="N383" s="87"/>
      <c r="O383" s="87"/>
      <c r="P383" s="87"/>
      <c r="Q383" s="87"/>
      <c r="R383" s="87"/>
      <c r="S383" s="87"/>
      <c r="T383" s="87"/>
      <c r="U383" s="87"/>
      <c r="V383" s="87"/>
      <c r="W383" s="87"/>
      <c r="X383" s="87"/>
      <c r="Y383" s="87"/>
      <c r="Z383" s="87"/>
      <c r="AA383" s="87"/>
      <c r="AB383" s="87"/>
      <c r="AC383" s="87"/>
      <c r="AD383" s="87"/>
      <c r="AE383" s="87"/>
      <c r="AF383" s="87"/>
      <c r="AG383" s="87"/>
    </row>
    <row r="384" customFormat="false" ht="12.75" hidden="false" customHeight="true" outlineLevel="0" collapsed="false">
      <c r="A384" s="87"/>
      <c r="B384" s="87"/>
      <c r="C384" s="88"/>
      <c r="D384" s="87"/>
      <c r="E384" s="191"/>
      <c r="F384" s="191"/>
      <c r="G384" s="191"/>
      <c r="H384" s="191"/>
      <c r="I384" s="191"/>
      <c r="J384" s="191"/>
      <c r="K384" s="191"/>
      <c r="L384" s="191"/>
      <c r="M384" s="87"/>
      <c r="N384" s="87"/>
      <c r="O384" s="87"/>
      <c r="P384" s="87"/>
      <c r="Q384" s="87"/>
      <c r="R384" s="87"/>
      <c r="S384" s="87"/>
      <c r="T384" s="87"/>
      <c r="U384" s="87"/>
      <c r="V384" s="87"/>
      <c r="W384" s="87"/>
      <c r="X384" s="87"/>
      <c r="Y384" s="87"/>
      <c r="Z384" s="87"/>
      <c r="AA384" s="87"/>
      <c r="AB384" s="87"/>
      <c r="AC384" s="87"/>
      <c r="AD384" s="87"/>
      <c r="AE384" s="87"/>
      <c r="AF384" s="87"/>
      <c r="AG384" s="87"/>
    </row>
    <row r="385" customFormat="false" ht="12.75" hidden="false" customHeight="true" outlineLevel="0" collapsed="false">
      <c r="A385" s="87"/>
      <c r="B385" s="87"/>
      <c r="C385" s="88"/>
      <c r="D385" s="87"/>
      <c r="E385" s="191"/>
      <c r="F385" s="191"/>
      <c r="G385" s="191"/>
      <c r="H385" s="191"/>
      <c r="I385" s="191"/>
      <c r="J385" s="191"/>
      <c r="K385" s="191"/>
      <c r="L385" s="191"/>
      <c r="M385" s="87"/>
      <c r="N385" s="87"/>
      <c r="O385" s="87"/>
      <c r="P385" s="87"/>
      <c r="Q385" s="87"/>
      <c r="R385" s="87"/>
      <c r="S385" s="87"/>
      <c r="T385" s="87"/>
      <c r="U385" s="87"/>
      <c r="V385" s="87"/>
      <c r="W385" s="87"/>
      <c r="X385" s="87"/>
      <c r="Y385" s="87"/>
      <c r="Z385" s="87"/>
      <c r="AA385" s="87"/>
      <c r="AB385" s="87"/>
      <c r="AC385" s="87"/>
      <c r="AD385" s="87"/>
      <c r="AE385" s="87"/>
      <c r="AF385" s="87"/>
      <c r="AG385" s="87"/>
    </row>
    <row r="386" customFormat="false" ht="12.75" hidden="false" customHeight="true" outlineLevel="0" collapsed="false">
      <c r="A386" s="87"/>
      <c r="B386" s="87"/>
      <c r="C386" s="88"/>
      <c r="D386" s="87"/>
      <c r="E386" s="191"/>
      <c r="F386" s="191"/>
      <c r="G386" s="191"/>
      <c r="H386" s="191"/>
      <c r="I386" s="191"/>
      <c r="J386" s="191"/>
      <c r="K386" s="191"/>
      <c r="L386" s="191"/>
      <c r="M386" s="87"/>
      <c r="N386" s="87"/>
      <c r="O386" s="87"/>
      <c r="P386" s="87"/>
      <c r="Q386" s="87"/>
      <c r="R386" s="87"/>
      <c r="S386" s="87"/>
      <c r="T386" s="87"/>
      <c r="U386" s="87"/>
      <c r="V386" s="87"/>
      <c r="W386" s="87"/>
      <c r="X386" s="87"/>
      <c r="Y386" s="87"/>
      <c r="Z386" s="87"/>
      <c r="AA386" s="87"/>
      <c r="AB386" s="87"/>
      <c r="AC386" s="87"/>
      <c r="AD386" s="87"/>
      <c r="AE386" s="87"/>
      <c r="AF386" s="87"/>
      <c r="AG386" s="87"/>
    </row>
    <row r="387" customFormat="false" ht="12.75" hidden="false" customHeight="true" outlineLevel="0" collapsed="false">
      <c r="A387" s="87"/>
      <c r="B387" s="87"/>
      <c r="C387" s="88"/>
      <c r="D387" s="87"/>
      <c r="E387" s="191"/>
      <c r="F387" s="191"/>
      <c r="G387" s="191"/>
      <c r="H387" s="191"/>
      <c r="I387" s="191"/>
      <c r="J387" s="191"/>
      <c r="K387" s="191"/>
      <c r="L387" s="191"/>
      <c r="M387" s="87"/>
      <c r="N387" s="87"/>
      <c r="O387" s="87"/>
      <c r="P387" s="87"/>
      <c r="Q387" s="87"/>
      <c r="R387" s="87"/>
      <c r="S387" s="87"/>
      <c r="T387" s="87"/>
      <c r="U387" s="87"/>
      <c r="V387" s="87"/>
      <c r="W387" s="87"/>
      <c r="X387" s="87"/>
      <c r="Y387" s="87"/>
      <c r="Z387" s="87"/>
      <c r="AA387" s="87"/>
      <c r="AB387" s="87"/>
      <c r="AC387" s="87"/>
      <c r="AD387" s="87"/>
      <c r="AE387" s="87"/>
      <c r="AF387" s="87"/>
      <c r="AG387" s="87"/>
    </row>
    <row r="388" customFormat="false" ht="12.75" hidden="false" customHeight="true" outlineLevel="0" collapsed="false">
      <c r="A388" s="87"/>
      <c r="B388" s="87"/>
      <c r="C388" s="88"/>
      <c r="D388" s="87"/>
      <c r="E388" s="191"/>
      <c r="F388" s="191"/>
      <c r="G388" s="191"/>
      <c r="H388" s="191"/>
      <c r="I388" s="191"/>
      <c r="J388" s="191"/>
      <c r="K388" s="191"/>
      <c r="L388" s="191"/>
      <c r="M388" s="87"/>
      <c r="N388" s="87"/>
      <c r="O388" s="87"/>
      <c r="P388" s="87"/>
      <c r="Q388" s="87"/>
      <c r="R388" s="87"/>
      <c r="S388" s="87"/>
      <c r="T388" s="87"/>
      <c r="U388" s="87"/>
      <c r="V388" s="87"/>
      <c r="W388" s="87"/>
      <c r="X388" s="87"/>
      <c r="Y388" s="87"/>
      <c r="Z388" s="87"/>
      <c r="AA388" s="87"/>
      <c r="AB388" s="87"/>
      <c r="AC388" s="87"/>
      <c r="AD388" s="87"/>
      <c r="AE388" s="87"/>
      <c r="AF388" s="87"/>
      <c r="AG388" s="87"/>
    </row>
    <row r="389" customFormat="false" ht="12.75" hidden="false" customHeight="true" outlineLevel="0" collapsed="false">
      <c r="A389" s="87"/>
      <c r="B389" s="87"/>
      <c r="C389" s="88"/>
      <c r="D389" s="87"/>
      <c r="E389" s="191"/>
      <c r="F389" s="191"/>
      <c r="G389" s="191"/>
      <c r="H389" s="191"/>
      <c r="I389" s="191"/>
      <c r="J389" s="191"/>
      <c r="K389" s="191"/>
      <c r="L389" s="191"/>
      <c r="M389" s="87"/>
      <c r="N389" s="87"/>
      <c r="O389" s="87"/>
      <c r="P389" s="87"/>
      <c r="Q389" s="87"/>
      <c r="R389" s="87"/>
      <c r="S389" s="87"/>
      <c r="T389" s="87"/>
      <c r="U389" s="87"/>
      <c r="V389" s="87"/>
      <c r="W389" s="87"/>
      <c r="X389" s="87"/>
      <c r="Y389" s="87"/>
      <c r="Z389" s="87"/>
      <c r="AA389" s="87"/>
      <c r="AB389" s="87"/>
      <c r="AC389" s="87"/>
      <c r="AD389" s="87"/>
      <c r="AE389" s="87"/>
      <c r="AF389" s="87"/>
      <c r="AG389" s="87"/>
    </row>
    <row r="390" customFormat="false" ht="12.75" hidden="false" customHeight="true" outlineLevel="0" collapsed="false">
      <c r="A390" s="87"/>
      <c r="B390" s="87"/>
      <c r="C390" s="88"/>
      <c r="D390" s="87"/>
      <c r="E390" s="191"/>
      <c r="F390" s="191"/>
      <c r="G390" s="191"/>
      <c r="H390" s="191"/>
      <c r="I390" s="191"/>
      <c r="J390" s="191"/>
      <c r="K390" s="191"/>
      <c r="L390" s="191"/>
      <c r="M390" s="87"/>
      <c r="N390" s="87"/>
      <c r="O390" s="87"/>
      <c r="P390" s="87"/>
      <c r="Q390" s="87"/>
      <c r="R390" s="87"/>
      <c r="S390" s="87"/>
      <c r="T390" s="87"/>
      <c r="U390" s="87"/>
      <c r="V390" s="87"/>
      <c r="W390" s="87"/>
      <c r="X390" s="87"/>
      <c r="Y390" s="87"/>
      <c r="Z390" s="87"/>
      <c r="AA390" s="87"/>
      <c r="AB390" s="87"/>
      <c r="AC390" s="87"/>
      <c r="AD390" s="87"/>
      <c r="AE390" s="87"/>
      <c r="AF390" s="87"/>
      <c r="AG390" s="87"/>
    </row>
    <row r="391" customFormat="false" ht="12.75" hidden="false" customHeight="true" outlineLevel="0" collapsed="false">
      <c r="A391" s="87"/>
      <c r="B391" s="87"/>
      <c r="C391" s="88"/>
      <c r="D391" s="87"/>
      <c r="E391" s="191"/>
      <c r="F391" s="191"/>
      <c r="G391" s="191"/>
      <c r="H391" s="191"/>
      <c r="I391" s="191"/>
      <c r="J391" s="191"/>
      <c r="K391" s="191"/>
      <c r="L391" s="191"/>
      <c r="M391" s="87"/>
      <c r="N391" s="87"/>
      <c r="O391" s="87"/>
      <c r="P391" s="87"/>
      <c r="Q391" s="87"/>
      <c r="R391" s="87"/>
      <c r="S391" s="87"/>
      <c r="T391" s="87"/>
      <c r="U391" s="87"/>
      <c r="V391" s="87"/>
      <c r="W391" s="87"/>
      <c r="X391" s="87"/>
      <c r="Y391" s="87"/>
      <c r="Z391" s="87"/>
      <c r="AA391" s="87"/>
      <c r="AB391" s="87"/>
      <c r="AC391" s="87"/>
      <c r="AD391" s="87"/>
      <c r="AE391" s="87"/>
      <c r="AF391" s="87"/>
      <c r="AG391" s="87"/>
    </row>
    <row r="392" customFormat="false" ht="12.75" hidden="false" customHeight="true" outlineLevel="0" collapsed="false">
      <c r="A392" s="87"/>
      <c r="B392" s="87"/>
      <c r="C392" s="88"/>
      <c r="D392" s="87"/>
      <c r="E392" s="191"/>
      <c r="F392" s="191"/>
      <c r="G392" s="191"/>
      <c r="H392" s="191"/>
      <c r="I392" s="191"/>
      <c r="J392" s="191"/>
      <c r="K392" s="191"/>
      <c r="L392" s="191"/>
      <c r="M392" s="87"/>
      <c r="N392" s="87"/>
      <c r="O392" s="87"/>
      <c r="P392" s="87"/>
      <c r="Q392" s="87"/>
      <c r="R392" s="87"/>
      <c r="S392" s="87"/>
      <c r="T392" s="87"/>
      <c r="U392" s="87"/>
      <c r="V392" s="87"/>
      <c r="W392" s="87"/>
      <c r="X392" s="87"/>
      <c r="Y392" s="87"/>
      <c r="Z392" s="87"/>
      <c r="AA392" s="87"/>
      <c r="AB392" s="87"/>
      <c r="AC392" s="87"/>
      <c r="AD392" s="87"/>
      <c r="AE392" s="87"/>
      <c r="AF392" s="87"/>
      <c r="AG392" s="87"/>
    </row>
    <row r="393" customFormat="false" ht="12.75" hidden="false" customHeight="true" outlineLevel="0" collapsed="false">
      <c r="A393" s="87"/>
      <c r="B393" s="87"/>
      <c r="C393" s="88"/>
      <c r="D393" s="87"/>
      <c r="E393" s="87"/>
      <c r="F393" s="87"/>
      <c r="G393" s="87"/>
      <c r="H393" s="87"/>
      <c r="I393" s="87"/>
      <c r="J393" s="87"/>
      <c r="K393" s="87"/>
      <c r="L393" s="87"/>
      <c r="M393" s="87"/>
      <c r="N393" s="87"/>
      <c r="O393" s="87"/>
      <c r="P393" s="87"/>
      <c r="Q393" s="87"/>
      <c r="R393" s="87"/>
      <c r="S393" s="87"/>
      <c r="T393" s="87"/>
      <c r="U393" s="87"/>
      <c r="V393" s="87"/>
      <c r="W393" s="87"/>
      <c r="X393" s="87"/>
      <c r="Y393" s="87"/>
      <c r="Z393" s="87"/>
      <c r="AA393" s="87"/>
      <c r="AB393" s="87"/>
      <c r="AC393" s="87"/>
      <c r="AD393" s="87"/>
      <c r="AE393" s="87"/>
      <c r="AF393" s="87"/>
      <c r="AG393" s="87"/>
    </row>
    <row r="394" customFormat="false" ht="12.75" hidden="false" customHeight="true" outlineLevel="0" collapsed="false">
      <c r="A394" s="87"/>
      <c r="B394" s="87"/>
      <c r="C394" s="88"/>
      <c r="D394" s="87"/>
      <c r="E394" s="87"/>
      <c r="F394" s="87"/>
      <c r="G394" s="87"/>
      <c r="H394" s="87"/>
      <c r="I394" s="87"/>
      <c r="J394" s="87"/>
      <c r="K394" s="87"/>
      <c r="L394" s="87"/>
      <c r="M394" s="87"/>
      <c r="N394" s="87"/>
      <c r="O394" s="87"/>
      <c r="P394" s="87"/>
      <c r="Q394" s="87"/>
      <c r="R394" s="87"/>
      <c r="S394" s="87"/>
      <c r="T394" s="87"/>
      <c r="U394" s="87"/>
      <c r="V394" s="87"/>
      <c r="W394" s="87"/>
      <c r="X394" s="87"/>
      <c r="Y394" s="87"/>
      <c r="Z394" s="87"/>
      <c r="AA394" s="87"/>
      <c r="AB394" s="87"/>
      <c r="AC394" s="87"/>
      <c r="AD394" s="87"/>
      <c r="AE394" s="87"/>
      <c r="AF394" s="87"/>
      <c r="AG394" s="87"/>
    </row>
    <row r="395" customFormat="false" ht="12.75" hidden="false" customHeight="true" outlineLevel="0" collapsed="false">
      <c r="A395" s="87"/>
      <c r="B395" s="87"/>
      <c r="C395" s="88"/>
      <c r="D395" s="87"/>
      <c r="E395" s="87"/>
      <c r="F395" s="87"/>
      <c r="G395" s="87"/>
      <c r="H395" s="87"/>
      <c r="I395" s="87"/>
      <c r="J395" s="87"/>
      <c r="K395" s="87"/>
      <c r="L395" s="87"/>
      <c r="M395" s="87"/>
      <c r="N395" s="87"/>
      <c r="O395" s="87"/>
      <c r="P395" s="87"/>
      <c r="Q395" s="87"/>
      <c r="R395" s="87"/>
      <c r="S395" s="87"/>
      <c r="T395" s="87"/>
      <c r="U395" s="87"/>
      <c r="V395" s="87"/>
      <c r="W395" s="87"/>
      <c r="X395" s="87"/>
      <c r="Y395" s="87"/>
      <c r="Z395" s="87"/>
      <c r="AA395" s="87"/>
      <c r="AB395" s="87"/>
      <c r="AC395" s="87"/>
      <c r="AD395" s="87"/>
      <c r="AE395" s="87"/>
      <c r="AF395" s="87"/>
      <c r="AG395" s="87"/>
    </row>
    <row r="396" customFormat="false" ht="12.75" hidden="false" customHeight="true" outlineLevel="0" collapsed="false">
      <c r="A396" s="87"/>
      <c r="B396" s="87"/>
      <c r="C396" s="88"/>
      <c r="D396" s="87"/>
      <c r="E396" s="87"/>
      <c r="F396" s="87"/>
      <c r="G396" s="87"/>
      <c r="H396" s="87"/>
      <c r="I396" s="87"/>
      <c r="J396" s="87"/>
      <c r="K396" s="87"/>
      <c r="L396" s="87"/>
      <c r="M396" s="87"/>
      <c r="N396" s="87"/>
      <c r="O396" s="87"/>
      <c r="P396" s="87"/>
      <c r="Q396" s="87"/>
      <c r="R396" s="87"/>
      <c r="S396" s="87"/>
      <c r="T396" s="87"/>
      <c r="U396" s="87"/>
      <c r="V396" s="87"/>
      <c r="W396" s="87"/>
      <c r="X396" s="87"/>
      <c r="Y396" s="87"/>
      <c r="Z396" s="87"/>
      <c r="AA396" s="87"/>
      <c r="AB396" s="87"/>
      <c r="AC396" s="87"/>
      <c r="AD396" s="87"/>
      <c r="AE396" s="87"/>
      <c r="AF396" s="87"/>
      <c r="AG396" s="87"/>
    </row>
    <row r="397" customFormat="false" ht="12.75" hidden="false" customHeight="true" outlineLevel="0" collapsed="false">
      <c r="A397" s="87"/>
      <c r="B397" s="87"/>
      <c r="C397" s="88"/>
      <c r="D397" s="87"/>
      <c r="E397" s="87"/>
      <c r="F397" s="87"/>
      <c r="G397" s="87"/>
      <c r="H397" s="87"/>
      <c r="I397" s="87"/>
      <c r="J397" s="87"/>
      <c r="K397" s="87"/>
      <c r="L397" s="87"/>
      <c r="M397" s="87"/>
      <c r="N397" s="87"/>
      <c r="O397" s="87"/>
      <c r="P397" s="87"/>
      <c r="Q397" s="87"/>
      <c r="R397" s="87"/>
      <c r="S397" s="87"/>
      <c r="T397" s="87"/>
      <c r="U397" s="87"/>
      <c r="V397" s="87"/>
      <c r="W397" s="87"/>
      <c r="X397" s="87"/>
      <c r="Y397" s="87"/>
      <c r="Z397" s="87"/>
      <c r="AA397" s="87"/>
      <c r="AB397" s="87"/>
      <c r="AC397" s="87"/>
      <c r="AD397" s="87"/>
      <c r="AE397" s="87"/>
      <c r="AF397" s="87"/>
      <c r="AG397" s="87"/>
    </row>
    <row r="398" customFormat="false" ht="12.75" hidden="false" customHeight="true" outlineLevel="0" collapsed="false">
      <c r="A398" s="87"/>
      <c r="B398" s="87"/>
      <c r="C398" s="88"/>
      <c r="D398" s="87"/>
      <c r="E398" s="87"/>
      <c r="F398" s="87"/>
      <c r="G398" s="87"/>
      <c r="H398" s="87"/>
      <c r="I398" s="87"/>
      <c r="J398" s="87"/>
      <c r="K398" s="87"/>
      <c r="L398" s="87"/>
      <c r="M398" s="87"/>
      <c r="N398" s="87"/>
      <c r="O398" s="87"/>
      <c r="P398" s="87"/>
      <c r="Q398" s="87"/>
      <c r="R398" s="87"/>
      <c r="S398" s="87"/>
      <c r="T398" s="87"/>
      <c r="U398" s="87"/>
      <c r="V398" s="87"/>
      <c r="W398" s="87"/>
      <c r="X398" s="87"/>
      <c r="Y398" s="87"/>
      <c r="Z398" s="87"/>
      <c r="AA398" s="87"/>
      <c r="AB398" s="87"/>
      <c r="AC398" s="87"/>
      <c r="AD398" s="87"/>
      <c r="AE398" s="87"/>
      <c r="AF398" s="87"/>
      <c r="AG398" s="87"/>
    </row>
    <row r="399" customFormat="false" ht="12.75" hidden="false" customHeight="true" outlineLevel="0" collapsed="false">
      <c r="A399" s="87"/>
      <c r="B399" s="87"/>
      <c r="C399" s="88"/>
      <c r="D399" s="87"/>
      <c r="E399" s="87"/>
      <c r="F399" s="87"/>
      <c r="G399" s="87"/>
      <c r="H399" s="87"/>
      <c r="I399" s="87"/>
      <c r="J399" s="87"/>
      <c r="K399" s="87"/>
      <c r="L399" s="87"/>
      <c r="M399" s="87"/>
      <c r="N399" s="87"/>
      <c r="O399" s="87"/>
      <c r="P399" s="87"/>
      <c r="Q399" s="87"/>
      <c r="R399" s="87"/>
      <c r="S399" s="87"/>
      <c r="T399" s="87"/>
      <c r="U399" s="87"/>
      <c r="V399" s="87"/>
      <c r="W399" s="87"/>
      <c r="X399" s="87"/>
      <c r="Y399" s="87"/>
      <c r="Z399" s="87"/>
      <c r="AA399" s="87"/>
      <c r="AB399" s="87"/>
      <c r="AC399" s="87"/>
      <c r="AD399" s="87"/>
      <c r="AE399" s="87"/>
      <c r="AF399" s="87"/>
      <c r="AG399" s="87"/>
    </row>
    <row r="400" customFormat="false" ht="12.75" hidden="false" customHeight="true" outlineLevel="0" collapsed="false">
      <c r="A400" s="87"/>
      <c r="B400" s="87"/>
      <c r="C400" s="88"/>
      <c r="D400" s="87"/>
      <c r="E400" s="87"/>
      <c r="F400" s="87"/>
      <c r="G400" s="87"/>
      <c r="H400" s="87"/>
      <c r="I400" s="87"/>
      <c r="J400" s="87"/>
      <c r="K400" s="87"/>
      <c r="L400" s="87"/>
      <c r="M400" s="87"/>
      <c r="N400" s="87"/>
      <c r="O400" s="87"/>
      <c r="P400" s="87"/>
      <c r="Q400" s="87"/>
      <c r="R400" s="87"/>
      <c r="S400" s="87"/>
      <c r="T400" s="87"/>
      <c r="U400" s="87"/>
      <c r="V400" s="87"/>
      <c r="W400" s="87"/>
      <c r="X400" s="87"/>
      <c r="Y400" s="87"/>
      <c r="Z400" s="87"/>
      <c r="AA400" s="87"/>
      <c r="AB400" s="87"/>
      <c r="AC400" s="87"/>
      <c r="AD400" s="87"/>
      <c r="AE400" s="87"/>
      <c r="AF400" s="87"/>
      <c r="AG400" s="87"/>
    </row>
    <row r="401" customFormat="false" ht="12.75" hidden="false" customHeight="true" outlineLevel="0" collapsed="false">
      <c r="A401" s="87"/>
      <c r="B401" s="87"/>
      <c r="C401" s="88"/>
      <c r="D401" s="87"/>
      <c r="E401" s="87"/>
      <c r="F401" s="87"/>
      <c r="G401" s="87"/>
      <c r="H401" s="87"/>
      <c r="I401" s="87"/>
      <c r="J401" s="87"/>
      <c r="K401" s="87"/>
      <c r="L401" s="87"/>
      <c r="M401" s="87"/>
      <c r="N401" s="87"/>
      <c r="O401" s="87"/>
      <c r="P401" s="87"/>
      <c r="Q401" s="87"/>
      <c r="R401" s="87"/>
      <c r="S401" s="87"/>
      <c r="T401" s="87"/>
      <c r="U401" s="87"/>
      <c r="V401" s="87"/>
      <c r="W401" s="87"/>
      <c r="X401" s="87"/>
      <c r="Y401" s="87"/>
      <c r="Z401" s="87"/>
      <c r="AA401" s="87"/>
      <c r="AB401" s="87"/>
      <c r="AC401" s="87"/>
      <c r="AD401" s="87"/>
      <c r="AE401" s="87"/>
      <c r="AF401" s="87"/>
      <c r="AG401" s="87"/>
    </row>
    <row r="402" customFormat="false" ht="12.75" hidden="false" customHeight="true" outlineLevel="0" collapsed="false">
      <c r="A402" s="87"/>
      <c r="B402" s="87"/>
      <c r="C402" s="88"/>
      <c r="D402" s="87"/>
      <c r="E402" s="87"/>
      <c r="F402" s="87"/>
      <c r="G402" s="87"/>
      <c r="H402" s="87"/>
      <c r="I402" s="87"/>
      <c r="J402" s="87"/>
      <c r="K402" s="87"/>
      <c r="L402" s="87"/>
      <c r="M402" s="87"/>
      <c r="N402" s="87"/>
      <c r="O402" s="87"/>
      <c r="P402" s="87"/>
      <c r="Q402" s="87"/>
      <c r="R402" s="87"/>
      <c r="S402" s="87"/>
      <c r="T402" s="87"/>
      <c r="U402" s="87"/>
      <c r="V402" s="87"/>
      <c r="W402" s="87"/>
      <c r="X402" s="87"/>
      <c r="Y402" s="87"/>
      <c r="Z402" s="87"/>
      <c r="AA402" s="87"/>
      <c r="AB402" s="87"/>
      <c r="AC402" s="87"/>
      <c r="AD402" s="87"/>
      <c r="AE402" s="87"/>
      <c r="AF402" s="87"/>
      <c r="AG402" s="87"/>
    </row>
    <row r="403" customFormat="false" ht="12.75" hidden="false" customHeight="true" outlineLevel="0" collapsed="false">
      <c r="A403" s="87"/>
      <c r="B403" s="87"/>
      <c r="C403" s="88"/>
      <c r="D403" s="87"/>
      <c r="E403" s="87"/>
      <c r="F403" s="87"/>
      <c r="G403" s="87"/>
      <c r="H403" s="87"/>
      <c r="I403" s="87"/>
      <c r="J403" s="87"/>
      <c r="K403" s="87"/>
      <c r="L403" s="87"/>
      <c r="M403" s="87"/>
      <c r="N403" s="87"/>
      <c r="O403" s="87"/>
      <c r="P403" s="87"/>
      <c r="Q403" s="87"/>
      <c r="R403" s="87"/>
      <c r="S403" s="87"/>
      <c r="T403" s="87"/>
      <c r="U403" s="87"/>
      <c r="V403" s="87"/>
      <c r="W403" s="87"/>
      <c r="X403" s="87"/>
      <c r="Y403" s="87"/>
      <c r="Z403" s="87"/>
      <c r="AA403" s="87"/>
      <c r="AB403" s="87"/>
      <c r="AC403" s="87"/>
      <c r="AD403" s="87"/>
      <c r="AE403" s="87"/>
      <c r="AF403" s="87"/>
      <c r="AG403" s="87"/>
    </row>
    <row r="404" customFormat="false" ht="12.75" hidden="false" customHeight="true" outlineLevel="0" collapsed="false">
      <c r="A404" s="87"/>
      <c r="B404" s="87"/>
      <c r="C404" s="88"/>
      <c r="D404" s="87"/>
      <c r="E404" s="87"/>
      <c r="F404" s="87"/>
      <c r="G404" s="87"/>
      <c r="H404" s="87"/>
      <c r="I404" s="87"/>
      <c r="J404" s="87"/>
      <c r="K404" s="87"/>
      <c r="L404" s="87"/>
      <c r="M404" s="87"/>
      <c r="N404" s="87"/>
      <c r="O404" s="87"/>
      <c r="P404" s="87"/>
      <c r="Q404" s="87"/>
      <c r="R404" s="87"/>
      <c r="S404" s="87"/>
      <c r="T404" s="87"/>
      <c r="U404" s="87"/>
      <c r="V404" s="87"/>
      <c r="W404" s="87"/>
      <c r="X404" s="87"/>
      <c r="Y404" s="87"/>
      <c r="Z404" s="87"/>
      <c r="AA404" s="87"/>
      <c r="AB404" s="87"/>
      <c r="AC404" s="87"/>
      <c r="AD404" s="87"/>
      <c r="AE404" s="87"/>
      <c r="AF404" s="87"/>
      <c r="AG404" s="87"/>
    </row>
    <row r="405" customFormat="false" ht="12.75" hidden="false" customHeight="true" outlineLevel="0" collapsed="false">
      <c r="A405" s="87"/>
      <c r="B405" s="87"/>
      <c r="C405" s="88"/>
      <c r="D405" s="87"/>
      <c r="E405" s="87"/>
      <c r="F405" s="87"/>
      <c r="G405" s="87"/>
      <c r="H405" s="87"/>
      <c r="I405" s="87"/>
      <c r="J405" s="87"/>
      <c r="K405" s="87"/>
      <c r="L405" s="87"/>
      <c r="M405" s="87"/>
      <c r="N405" s="87"/>
      <c r="O405" s="87"/>
      <c r="P405" s="87"/>
      <c r="Q405" s="87"/>
      <c r="R405" s="87"/>
      <c r="S405" s="87"/>
      <c r="T405" s="87"/>
      <c r="U405" s="87"/>
      <c r="V405" s="87"/>
      <c r="W405" s="87"/>
      <c r="X405" s="87"/>
      <c r="Y405" s="87"/>
      <c r="Z405" s="87"/>
      <c r="AA405" s="87"/>
      <c r="AB405" s="87"/>
      <c r="AC405" s="87"/>
      <c r="AD405" s="87"/>
      <c r="AE405" s="87"/>
      <c r="AF405" s="87"/>
      <c r="AG405" s="87"/>
    </row>
    <row r="406" customFormat="false" ht="12.75" hidden="false" customHeight="true" outlineLevel="0" collapsed="false">
      <c r="A406" s="87"/>
      <c r="B406" s="87"/>
      <c r="C406" s="88"/>
      <c r="D406" s="87"/>
      <c r="E406" s="87"/>
      <c r="F406" s="87"/>
      <c r="G406" s="87"/>
      <c r="H406" s="87"/>
      <c r="I406" s="87"/>
      <c r="J406" s="87"/>
      <c r="K406" s="87"/>
      <c r="L406" s="87"/>
      <c r="M406" s="87"/>
      <c r="N406" s="87"/>
      <c r="O406" s="87"/>
      <c r="P406" s="87"/>
      <c r="Q406" s="87"/>
      <c r="R406" s="87"/>
      <c r="S406" s="87"/>
      <c r="T406" s="87"/>
      <c r="U406" s="87"/>
      <c r="V406" s="87"/>
      <c r="W406" s="87"/>
      <c r="X406" s="87"/>
      <c r="Y406" s="87"/>
      <c r="Z406" s="87"/>
      <c r="AA406" s="87"/>
      <c r="AB406" s="87"/>
      <c r="AC406" s="87"/>
      <c r="AD406" s="87"/>
      <c r="AE406" s="87"/>
      <c r="AF406" s="87"/>
      <c r="AG406" s="87"/>
    </row>
    <row r="407" customFormat="false" ht="12.75" hidden="false" customHeight="true" outlineLevel="0" collapsed="false">
      <c r="A407" s="87"/>
      <c r="B407" s="87"/>
      <c r="C407" s="88"/>
      <c r="D407" s="87"/>
      <c r="E407" s="87"/>
      <c r="F407" s="87"/>
      <c r="G407" s="87"/>
      <c r="H407" s="87"/>
      <c r="I407" s="87"/>
      <c r="J407" s="87"/>
      <c r="K407" s="87"/>
      <c r="L407" s="87"/>
      <c r="M407" s="87"/>
      <c r="N407" s="87"/>
      <c r="O407" s="87"/>
      <c r="P407" s="87"/>
      <c r="Q407" s="87"/>
      <c r="R407" s="87"/>
      <c r="S407" s="87"/>
      <c r="T407" s="87"/>
      <c r="U407" s="87"/>
      <c r="V407" s="87"/>
      <c r="W407" s="87"/>
      <c r="X407" s="87"/>
      <c r="Y407" s="87"/>
      <c r="Z407" s="87"/>
      <c r="AA407" s="87"/>
      <c r="AB407" s="87"/>
      <c r="AC407" s="87"/>
      <c r="AD407" s="87"/>
      <c r="AE407" s="87"/>
      <c r="AF407" s="87"/>
      <c r="AG407" s="87"/>
    </row>
    <row r="408" customFormat="false" ht="12.75" hidden="false" customHeight="true" outlineLevel="0" collapsed="false">
      <c r="A408" s="87"/>
      <c r="B408" s="87"/>
      <c r="C408" s="88"/>
      <c r="D408" s="87"/>
      <c r="E408" s="87"/>
      <c r="F408" s="87"/>
      <c r="G408" s="87"/>
      <c r="H408" s="87"/>
      <c r="I408" s="87"/>
      <c r="J408" s="87"/>
      <c r="K408" s="87"/>
      <c r="L408" s="87"/>
      <c r="M408" s="87"/>
      <c r="N408" s="87"/>
      <c r="O408" s="87"/>
      <c r="P408" s="87"/>
      <c r="Q408" s="87"/>
      <c r="R408" s="87"/>
      <c r="S408" s="87"/>
      <c r="T408" s="87"/>
      <c r="U408" s="87"/>
      <c r="V408" s="87"/>
      <c r="W408" s="87"/>
      <c r="X408" s="87"/>
      <c r="Y408" s="87"/>
      <c r="Z408" s="87"/>
      <c r="AA408" s="87"/>
      <c r="AB408" s="87"/>
      <c r="AC408" s="87"/>
      <c r="AD408" s="87"/>
      <c r="AE408" s="87"/>
      <c r="AF408" s="87"/>
      <c r="AG408" s="87"/>
    </row>
    <row r="409" customFormat="false" ht="12.75" hidden="false" customHeight="true" outlineLevel="0" collapsed="false">
      <c r="A409" s="87"/>
      <c r="B409" s="87"/>
      <c r="C409" s="88"/>
      <c r="D409" s="87"/>
      <c r="E409" s="87"/>
      <c r="F409" s="87"/>
      <c r="G409" s="87"/>
      <c r="H409" s="87"/>
      <c r="I409" s="87"/>
      <c r="J409" s="87"/>
      <c r="K409" s="87"/>
      <c r="L409" s="87"/>
      <c r="M409" s="87"/>
      <c r="N409" s="87"/>
      <c r="O409" s="87"/>
      <c r="P409" s="87"/>
      <c r="Q409" s="87"/>
      <c r="R409" s="87"/>
      <c r="S409" s="87"/>
      <c r="T409" s="87"/>
      <c r="U409" s="87"/>
      <c r="V409" s="87"/>
      <c r="W409" s="87"/>
      <c r="X409" s="87"/>
      <c r="Y409" s="87"/>
      <c r="Z409" s="87"/>
      <c r="AA409" s="87"/>
      <c r="AB409" s="87"/>
      <c r="AC409" s="87"/>
      <c r="AD409" s="87"/>
      <c r="AE409" s="87"/>
      <c r="AF409" s="87"/>
      <c r="AG409" s="87"/>
    </row>
    <row r="410" customFormat="false" ht="12.75" hidden="false" customHeight="true" outlineLevel="0" collapsed="false">
      <c r="A410" s="87"/>
      <c r="B410" s="87"/>
      <c r="C410" s="88"/>
      <c r="D410" s="87"/>
      <c r="E410" s="87"/>
      <c r="F410" s="87"/>
      <c r="G410" s="87"/>
      <c r="H410" s="87"/>
      <c r="I410" s="87"/>
      <c r="J410" s="87"/>
      <c r="K410" s="87"/>
      <c r="L410" s="87"/>
      <c r="M410" s="87"/>
      <c r="N410" s="87"/>
      <c r="O410" s="87"/>
      <c r="P410" s="87"/>
      <c r="Q410" s="87"/>
      <c r="R410" s="87"/>
      <c r="S410" s="87"/>
      <c r="T410" s="87"/>
      <c r="U410" s="87"/>
      <c r="V410" s="87"/>
      <c r="W410" s="87"/>
      <c r="X410" s="87"/>
      <c r="Y410" s="87"/>
      <c r="Z410" s="87"/>
      <c r="AA410" s="87"/>
      <c r="AB410" s="87"/>
      <c r="AC410" s="87"/>
      <c r="AD410" s="87"/>
      <c r="AE410" s="87"/>
      <c r="AF410" s="87"/>
      <c r="AG410" s="87"/>
    </row>
    <row r="411" customFormat="false" ht="12.75" hidden="false" customHeight="true" outlineLevel="0" collapsed="false">
      <c r="A411" s="87"/>
      <c r="B411" s="87"/>
      <c r="C411" s="88"/>
      <c r="D411" s="87"/>
      <c r="E411" s="87"/>
      <c r="F411" s="87"/>
      <c r="G411" s="87"/>
      <c r="H411" s="87"/>
      <c r="I411" s="87"/>
      <c r="J411" s="87"/>
      <c r="K411" s="87"/>
      <c r="L411" s="87"/>
      <c r="M411" s="87"/>
      <c r="N411" s="87"/>
      <c r="O411" s="87"/>
      <c r="P411" s="87"/>
      <c r="Q411" s="87"/>
      <c r="R411" s="87"/>
      <c r="S411" s="87"/>
      <c r="T411" s="87"/>
      <c r="U411" s="87"/>
      <c r="V411" s="87"/>
      <c r="W411" s="87"/>
      <c r="X411" s="87"/>
      <c r="Y411" s="87"/>
      <c r="Z411" s="87"/>
      <c r="AA411" s="87"/>
      <c r="AB411" s="87"/>
      <c r="AC411" s="87"/>
      <c r="AD411" s="87"/>
      <c r="AE411" s="87"/>
      <c r="AF411" s="87"/>
      <c r="AG411" s="87"/>
    </row>
    <row r="412" customFormat="false" ht="12.75" hidden="false" customHeight="true" outlineLevel="0" collapsed="false">
      <c r="A412" s="87"/>
      <c r="B412" s="87"/>
      <c r="C412" s="88"/>
      <c r="D412" s="87"/>
      <c r="E412" s="87"/>
      <c r="F412" s="87"/>
      <c r="G412" s="87"/>
      <c r="H412" s="87"/>
      <c r="I412" s="87"/>
      <c r="J412" s="87"/>
      <c r="K412" s="87"/>
      <c r="L412" s="87"/>
      <c r="M412" s="87"/>
      <c r="N412" s="87"/>
      <c r="O412" s="87"/>
      <c r="P412" s="87"/>
      <c r="Q412" s="87"/>
      <c r="R412" s="87"/>
      <c r="S412" s="87"/>
      <c r="T412" s="87"/>
      <c r="U412" s="87"/>
      <c r="V412" s="87"/>
      <c r="W412" s="87"/>
      <c r="X412" s="87"/>
      <c r="Y412" s="87"/>
      <c r="Z412" s="87"/>
      <c r="AA412" s="87"/>
      <c r="AB412" s="87"/>
      <c r="AC412" s="87"/>
      <c r="AD412" s="87"/>
      <c r="AE412" s="87"/>
      <c r="AF412" s="87"/>
      <c r="AG412" s="87"/>
    </row>
    <row r="413" customFormat="false" ht="12.75" hidden="false" customHeight="true" outlineLevel="0" collapsed="false">
      <c r="A413" s="87"/>
      <c r="B413" s="87"/>
      <c r="C413" s="88"/>
      <c r="D413" s="87"/>
      <c r="E413" s="87"/>
      <c r="F413" s="87"/>
      <c r="G413" s="87"/>
      <c r="H413" s="87"/>
      <c r="I413" s="87"/>
      <c r="J413" s="87"/>
      <c r="K413" s="87"/>
      <c r="L413" s="87"/>
      <c r="M413" s="87"/>
      <c r="N413" s="87"/>
      <c r="O413" s="87"/>
      <c r="P413" s="87"/>
      <c r="Q413" s="87"/>
      <c r="R413" s="87"/>
      <c r="S413" s="87"/>
      <c r="T413" s="87"/>
      <c r="U413" s="87"/>
      <c r="V413" s="87"/>
      <c r="W413" s="87"/>
      <c r="X413" s="87"/>
      <c r="Y413" s="87"/>
      <c r="Z413" s="87"/>
      <c r="AA413" s="87"/>
      <c r="AB413" s="87"/>
      <c r="AC413" s="87"/>
      <c r="AD413" s="87"/>
      <c r="AE413" s="87"/>
      <c r="AF413" s="87"/>
      <c r="AG413" s="87"/>
    </row>
    <row r="414" customFormat="false" ht="12.75" hidden="false" customHeight="true" outlineLevel="0" collapsed="false">
      <c r="A414" s="87"/>
      <c r="B414" s="87"/>
      <c r="C414" s="88"/>
      <c r="D414" s="87"/>
      <c r="E414" s="87"/>
      <c r="F414" s="87"/>
      <c r="G414" s="87"/>
      <c r="H414" s="87"/>
      <c r="I414" s="87"/>
      <c r="J414" s="87"/>
      <c r="K414" s="87"/>
      <c r="L414" s="87"/>
      <c r="M414" s="87"/>
      <c r="N414" s="87"/>
      <c r="O414" s="87"/>
      <c r="P414" s="87"/>
      <c r="Q414" s="87"/>
      <c r="R414" s="87"/>
      <c r="S414" s="87"/>
      <c r="T414" s="87"/>
      <c r="U414" s="87"/>
      <c r="V414" s="87"/>
      <c r="W414" s="87"/>
      <c r="X414" s="87"/>
      <c r="Y414" s="87"/>
      <c r="Z414" s="87"/>
      <c r="AA414" s="87"/>
      <c r="AB414" s="87"/>
      <c r="AC414" s="87"/>
      <c r="AD414" s="87"/>
      <c r="AE414" s="87"/>
      <c r="AF414" s="87"/>
      <c r="AG414" s="87"/>
    </row>
    <row r="415" customFormat="false" ht="12.75" hidden="false" customHeight="true" outlineLevel="0" collapsed="false">
      <c r="A415" s="87"/>
      <c r="B415" s="87"/>
      <c r="C415" s="88"/>
      <c r="D415" s="87"/>
      <c r="E415" s="87"/>
      <c r="F415" s="87"/>
      <c r="G415" s="87"/>
      <c r="H415" s="87"/>
      <c r="I415" s="87"/>
      <c r="J415" s="87"/>
      <c r="K415" s="87"/>
      <c r="L415" s="87"/>
      <c r="M415" s="87"/>
      <c r="N415" s="87"/>
      <c r="O415" s="87"/>
      <c r="P415" s="87"/>
      <c r="Q415" s="87"/>
      <c r="R415" s="87"/>
      <c r="S415" s="87"/>
      <c r="T415" s="87"/>
      <c r="U415" s="87"/>
      <c r="V415" s="87"/>
      <c r="W415" s="87"/>
      <c r="X415" s="87"/>
      <c r="Y415" s="87"/>
      <c r="Z415" s="87"/>
      <c r="AA415" s="87"/>
      <c r="AB415" s="87"/>
      <c r="AC415" s="87"/>
      <c r="AD415" s="87"/>
      <c r="AE415" s="87"/>
      <c r="AF415" s="87"/>
      <c r="AG415" s="87"/>
    </row>
    <row r="416" customFormat="false" ht="12.75" hidden="false" customHeight="true" outlineLevel="0" collapsed="false">
      <c r="A416" s="87"/>
      <c r="B416" s="87"/>
      <c r="C416" s="88"/>
      <c r="D416" s="87"/>
      <c r="E416" s="87"/>
      <c r="F416" s="87"/>
      <c r="G416" s="87"/>
      <c r="H416" s="87"/>
      <c r="I416" s="87"/>
      <c r="J416" s="87"/>
      <c r="K416" s="87"/>
      <c r="L416" s="87"/>
      <c r="M416" s="87"/>
      <c r="N416" s="87"/>
      <c r="O416" s="87"/>
      <c r="P416" s="87"/>
      <c r="Q416" s="87"/>
      <c r="R416" s="87"/>
      <c r="S416" s="87"/>
      <c r="T416" s="87"/>
      <c r="U416" s="87"/>
      <c r="V416" s="87"/>
      <c r="W416" s="87"/>
      <c r="X416" s="87"/>
      <c r="Y416" s="87"/>
      <c r="Z416" s="87"/>
      <c r="AA416" s="87"/>
      <c r="AB416" s="87"/>
      <c r="AC416" s="87"/>
      <c r="AD416" s="87"/>
      <c r="AE416" s="87"/>
      <c r="AF416" s="87"/>
      <c r="AG416" s="87"/>
    </row>
    <row r="417" customFormat="false" ht="12.75" hidden="false" customHeight="true" outlineLevel="0" collapsed="false">
      <c r="A417" s="87"/>
      <c r="B417" s="87"/>
      <c r="C417" s="88"/>
      <c r="D417" s="87"/>
      <c r="E417" s="87"/>
      <c r="F417" s="87"/>
      <c r="G417" s="87"/>
      <c r="H417" s="87"/>
      <c r="I417" s="87"/>
      <c r="J417" s="87"/>
      <c r="K417" s="87"/>
      <c r="L417" s="87"/>
      <c r="M417" s="87"/>
      <c r="N417" s="87"/>
      <c r="O417" s="87"/>
      <c r="P417" s="87"/>
      <c r="Q417" s="87"/>
      <c r="R417" s="87"/>
      <c r="S417" s="87"/>
      <c r="T417" s="87"/>
      <c r="U417" s="87"/>
      <c r="V417" s="87"/>
      <c r="W417" s="87"/>
      <c r="X417" s="87"/>
      <c r="Y417" s="87"/>
      <c r="Z417" s="87"/>
      <c r="AA417" s="87"/>
      <c r="AB417" s="87"/>
      <c r="AC417" s="87"/>
      <c r="AD417" s="87"/>
      <c r="AE417" s="87"/>
      <c r="AF417" s="87"/>
      <c r="AG417" s="87"/>
    </row>
    <row r="418" customFormat="false" ht="12.75" hidden="false" customHeight="true" outlineLevel="0" collapsed="false">
      <c r="A418" s="87"/>
      <c r="B418" s="87"/>
      <c r="C418" s="88"/>
      <c r="D418" s="87"/>
      <c r="E418" s="87"/>
      <c r="F418" s="87"/>
      <c r="G418" s="87"/>
      <c r="H418" s="87"/>
      <c r="I418" s="87"/>
      <c r="J418" s="87"/>
      <c r="K418" s="87"/>
      <c r="L418" s="87"/>
      <c r="M418" s="87"/>
      <c r="N418" s="87"/>
      <c r="O418" s="87"/>
      <c r="P418" s="87"/>
      <c r="Q418" s="87"/>
      <c r="R418" s="87"/>
      <c r="S418" s="87"/>
      <c r="T418" s="87"/>
      <c r="U418" s="87"/>
      <c r="V418" s="87"/>
      <c r="W418" s="87"/>
      <c r="X418" s="87"/>
      <c r="Y418" s="87"/>
      <c r="Z418" s="87"/>
      <c r="AA418" s="87"/>
      <c r="AB418" s="87"/>
      <c r="AC418" s="87"/>
      <c r="AD418" s="87"/>
      <c r="AE418" s="87"/>
      <c r="AF418" s="87"/>
      <c r="AG418" s="87"/>
    </row>
    <row r="419" customFormat="false" ht="12.75" hidden="false" customHeight="true" outlineLevel="0" collapsed="false">
      <c r="A419" s="87"/>
      <c r="B419" s="87"/>
      <c r="C419" s="88"/>
      <c r="D419" s="87"/>
      <c r="E419" s="87"/>
      <c r="F419" s="87"/>
      <c r="G419" s="87"/>
      <c r="H419" s="87"/>
      <c r="I419" s="87"/>
      <c r="J419" s="87"/>
      <c r="K419" s="87"/>
      <c r="L419" s="87"/>
      <c r="M419" s="87"/>
      <c r="N419" s="87"/>
      <c r="O419" s="87"/>
      <c r="P419" s="87"/>
      <c r="Q419" s="87"/>
      <c r="R419" s="87"/>
      <c r="S419" s="87"/>
      <c r="T419" s="87"/>
      <c r="U419" s="87"/>
      <c r="V419" s="87"/>
      <c r="W419" s="87"/>
      <c r="X419" s="87"/>
      <c r="Y419" s="87"/>
      <c r="Z419" s="87"/>
      <c r="AA419" s="87"/>
      <c r="AB419" s="87"/>
      <c r="AC419" s="87"/>
      <c r="AD419" s="87"/>
      <c r="AE419" s="87"/>
      <c r="AF419" s="87"/>
      <c r="AG419" s="87"/>
    </row>
    <row r="420" customFormat="false" ht="12.75" hidden="false" customHeight="true" outlineLevel="0" collapsed="false">
      <c r="A420" s="87"/>
      <c r="B420" s="87"/>
      <c r="C420" s="88"/>
      <c r="D420" s="87"/>
      <c r="E420" s="87"/>
      <c r="F420" s="87"/>
      <c r="G420" s="87"/>
      <c r="H420" s="87"/>
      <c r="I420" s="87"/>
      <c r="J420" s="87"/>
      <c r="K420" s="87"/>
      <c r="L420" s="87"/>
      <c r="M420" s="87"/>
      <c r="N420" s="87"/>
      <c r="O420" s="87"/>
      <c r="P420" s="87"/>
      <c r="Q420" s="87"/>
      <c r="R420" s="87"/>
      <c r="S420" s="87"/>
      <c r="T420" s="87"/>
      <c r="U420" s="87"/>
      <c r="V420" s="87"/>
      <c r="W420" s="87"/>
      <c r="X420" s="87"/>
      <c r="Y420" s="87"/>
      <c r="Z420" s="87"/>
      <c r="AA420" s="87"/>
      <c r="AB420" s="87"/>
      <c r="AC420" s="87"/>
      <c r="AD420" s="87"/>
      <c r="AE420" s="87"/>
      <c r="AF420" s="87"/>
      <c r="AG420" s="87"/>
    </row>
    <row r="421" customFormat="false" ht="12.75" hidden="false" customHeight="true" outlineLevel="0" collapsed="false">
      <c r="A421" s="87"/>
      <c r="B421" s="87"/>
      <c r="C421" s="88"/>
      <c r="D421" s="87"/>
      <c r="E421" s="87"/>
      <c r="F421" s="87"/>
      <c r="G421" s="87"/>
      <c r="H421" s="87"/>
      <c r="I421" s="87"/>
      <c r="J421" s="87"/>
      <c r="K421" s="87"/>
      <c r="L421" s="87"/>
      <c r="M421" s="87"/>
      <c r="N421" s="87"/>
      <c r="O421" s="87"/>
      <c r="P421" s="87"/>
      <c r="Q421" s="87"/>
      <c r="R421" s="87"/>
      <c r="S421" s="87"/>
      <c r="T421" s="87"/>
      <c r="U421" s="87"/>
      <c r="V421" s="87"/>
      <c r="W421" s="87"/>
      <c r="X421" s="87"/>
      <c r="Y421" s="87"/>
      <c r="Z421" s="87"/>
      <c r="AA421" s="87"/>
      <c r="AB421" s="87"/>
      <c r="AC421" s="87"/>
      <c r="AD421" s="87"/>
      <c r="AE421" s="87"/>
      <c r="AF421" s="87"/>
      <c r="AG421" s="87"/>
    </row>
    <row r="422" customFormat="false" ht="12.75" hidden="false" customHeight="true" outlineLevel="0" collapsed="false">
      <c r="A422" s="87"/>
      <c r="B422" s="87"/>
      <c r="C422" s="88"/>
      <c r="D422" s="87"/>
      <c r="E422" s="87"/>
      <c r="F422" s="87"/>
      <c r="G422" s="87"/>
      <c r="H422" s="87"/>
      <c r="I422" s="87"/>
      <c r="J422" s="87"/>
      <c r="K422" s="87"/>
      <c r="L422" s="87"/>
      <c r="M422" s="87"/>
      <c r="N422" s="87"/>
      <c r="O422" s="87"/>
      <c r="P422" s="87"/>
      <c r="Q422" s="87"/>
      <c r="R422" s="87"/>
      <c r="S422" s="87"/>
      <c r="T422" s="87"/>
      <c r="U422" s="87"/>
      <c r="V422" s="87"/>
      <c r="W422" s="87"/>
      <c r="X422" s="87"/>
      <c r="Y422" s="87"/>
      <c r="Z422" s="87"/>
      <c r="AA422" s="87"/>
      <c r="AB422" s="87"/>
      <c r="AC422" s="87"/>
      <c r="AD422" s="87"/>
      <c r="AE422" s="87"/>
      <c r="AF422" s="87"/>
      <c r="AG422" s="87"/>
    </row>
    <row r="423" customFormat="false" ht="12.75" hidden="false" customHeight="true" outlineLevel="0" collapsed="false">
      <c r="A423" s="87"/>
      <c r="B423" s="87"/>
      <c r="C423" s="88"/>
      <c r="D423" s="87"/>
      <c r="E423" s="87"/>
      <c r="F423" s="87"/>
      <c r="G423" s="87"/>
      <c r="H423" s="87"/>
      <c r="I423" s="87"/>
      <c r="J423" s="87"/>
      <c r="K423" s="87"/>
      <c r="L423" s="87"/>
      <c r="M423" s="87"/>
      <c r="N423" s="87"/>
      <c r="O423" s="87"/>
      <c r="P423" s="87"/>
      <c r="Q423" s="87"/>
      <c r="R423" s="87"/>
      <c r="S423" s="87"/>
      <c r="T423" s="87"/>
      <c r="U423" s="87"/>
      <c r="V423" s="87"/>
      <c r="W423" s="87"/>
      <c r="X423" s="87"/>
      <c r="Y423" s="87"/>
      <c r="Z423" s="87"/>
      <c r="AA423" s="87"/>
      <c r="AB423" s="87"/>
      <c r="AC423" s="87"/>
      <c r="AD423" s="87"/>
      <c r="AE423" s="87"/>
      <c r="AF423" s="87"/>
      <c r="AG423" s="87"/>
    </row>
    <row r="424" customFormat="false" ht="12.75" hidden="false" customHeight="true" outlineLevel="0" collapsed="false">
      <c r="A424" s="87"/>
      <c r="B424" s="87"/>
      <c r="C424" s="88"/>
      <c r="D424" s="87"/>
      <c r="E424" s="87"/>
      <c r="F424" s="87"/>
      <c r="G424" s="87"/>
      <c r="H424" s="87"/>
      <c r="I424" s="87"/>
      <c r="J424" s="87"/>
      <c r="K424" s="87"/>
      <c r="L424" s="87"/>
      <c r="M424" s="87"/>
      <c r="N424" s="87"/>
      <c r="O424" s="87"/>
      <c r="P424" s="87"/>
      <c r="Q424" s="87"/>
      <c r="R424" s="87"/>
      <c r="S424" s="87"/>
      <c r="T424" s="87"/>
      <c r="U424" s="87"/>
      <c r="V424" s="87"/>
      <c r="W424" s="87"/>
      <c r="X424" s="87"/>
      <c r="Y424" s="87"/>
      <c r="Z424" s="87"/>
      <c r="AA424" s="87"/>
      <c r="AB424" s="87"/>
      <c r="AC424" s="87"/>
      <c r="AD424" s="87"/>
      <c r="AE424" s="87"/>
      <c r="AF424" s="87"/>
      <c r="AG424" s="87"/>
    </row>
    <row r="425" customFormat="false" ht="12.75" hidden="false" customHeight="true" outlineLevel="0" collapsed="false">
      <c r="A425" s="87"/>
      <c r="B425" s="87"/>
      <c r="C425" s="88"/>
      <c r="D425" s="87"/>
      <c r="E425" s="87"/>
      <c r="F425" s="87"/>
      <c r="G425" s="87"/>
      <c r="H425" s="87"/>
      <c r="I425" s="87"/>
      <c r="J425" s="87"/>
      <c r="K425" s="87"/>
      <c r="L425" s="87"/>
      <c r="M425" s="87"/>
      <c r="N425" s="87"/>
      <c r="O425" s="87"/>
      <c r="P425" s="87"/>
      <c r="Q425" s="87"/>
      <c r="R425" s="87"/>
      <c r="S425" s="87"/>
      <c r="T425" s="87"/>
      <c r="U425" s="87"/>
      <c r="V425" s="87"/>
      <c r="W425" s="87"/>
      <c r="X425" s="87"/>
      <c r="Y425" s="87"/>
      <c r="Z425" s="87"/>
      <c r="AA425" s="87"/>
      <c r="AB425" s="87"/>
      <c r="AC425" s="87"/>
      <c r="AD425" s="87"/>
      <c r="AE425" s="87"/>
      <c r="AF425" s="87"/>
      <c r="AG425" s="87"/>
    </row>
    <row r="426" customFormat="false" ht="12.75" hidden="false" customHeight="true" outlineLevel="0" collapsed="false">
      <c r="A426" s="87"/>
      <c r="B426" s="87"/>
      <c r="C426" s="88"/>
      <c r="D426" s="87"/>
      <c r="E426" s="87"/>
      <c r="F426" s="87"/>
      <c r="G426" s="87"/>
      <c r="H426" s="87"/>
      <c r="I426" s="87"/>
      <c r="J426" s="87"/>
      <c r="K426" s="87"/>
      <c r="L426" s="87"/>
      <c r="M426" s="87"/>
      <c r="N426" s="87"/>
      <c r="O426" s="87"/>
      <c r="P426" s="87"/>
      <c r="Q426" s="87"/>
      <c r="R426" s="87"/>
      <c r="S426" s="87"/>
      <c r="T426" s="87"/>
      <c r="U426" s="87"/>
      <c r="V426" s="87"/>
      <c r="W426" s="87"/>
      <c r="X426" s="87"/>
      <c r="Y426" s="87"/>
      <c r="Z426" s="87"/>
      <c r="AA426" s="87"/>
      <c r="AB426" s="87"/>
      <c r="AC426" s="87"/>
      <c r="AD426" s="87"/>
      <c r="AE426" s="87"/>
      <c r="AF426" s="87"/>
      <c r="AG426" s="87"/>
    </row>
    <row r="427" customFormat="false" ht="12.75" hidden="false" customHeight="true" outlineLevel="0" collapsed="false">
      <c r="A427" s="87"/>
      <c r="B427" s="87"/>
      <c r="C427" s="88"/>
      <c r="D427" s="87"/>
      <c r="E427" s="87"/>
      <c r="F427" s="87"/>
      <c r="G427" s="87"/>
      <c r="H427" s="87"/>
      <c r="I427" s="87"/>
      <c r="J427" s="87"/>
      <c r="K427" s="87"/>
      <c r="L427" s="87"/>
      <c r="M427" s="87"/>
      <c r="N427" s="87"/>
      <c r="O427" s="87"/>
      <c r="P427" s="87"/>
      <c r="Q427" s="87"/>
      <c r="R427" s="87"/>
      <c r="S427" s="87"/>
      <c r="T427" s="87"/>
      <c r="U427" s="87"/>
      <c r="V427" s="87"/>
      <c r="W427" s="87"/>
      <c r="X427" s="87"/>
      <c r="Y427" s="87"/>
      <c r="Z427" s="87"/>
      <c r="AA427" s="87"/>
      <c r="AB427" s="87"/>
      <c r="AC427" s="87"/>
      <c r="AD427" s="87"/>
      <c r="AE427" s="87"/>
      <c r="AF427" s="87"/>
      <c r="AG427" s="87"/>
    </row>
    <row r="428" customFormat="false" ht="12.75" hidden="false" customHeight="true" outlineLevel="0" collapsed="false">
      <c r="A428" s="87"/>
      <c r="B428" s="87"/>
      <c r="C428" s="88"/>
      <c r="D428" s="87"/>
      <c r="E428" s="87"/>
      <c r="F428" s="87"/>
      <c r="G428" s="87"/>
      <c r="H428" s="87"/>
      <c r="I428" s="87"/>
      <c r="J428" s="87"/>
      <c r="K428" s="87"/>
      <c r="L428" s="87"/>
      <c r="M428" s="87"/>
      <c r="N428" s="87"/>
      <c r="O428" s="87"/>
      <c r="P428" s="87"/>
      <c r="Q428" s="87"/>
      <c r="R428" s="87"/>
      <c r="S428" s="87"/>
      <c r="T428" s="87"/>
      <c r="U428" s="87"/>
      <c r="V428" s="87"/>
      <c r="W428" s="87"/>
      <c r="X428" s="87"/>
      <c r="Y428" s="87"/>
      <c r="Z428" s="87"/>
      <c r="AA428" s="87"/>
      <c r="AB428" s="87"/>
      <c r="AC428" s="87"/>
      <c r="AD428" s="87"/>
      <c r="AE428" s="87"/>
      <c r="AF428" s="87"/>
      <c r="AG428" s="87"/>
    </row>
    <row r="429" customFormat="false" ht="12.75" hidden="false" customHeight="true" outlineLevel="0" collapsed="false">
      <c r="A429" s="87"/>
      <c r="B429" s="87"/>
      <c r="C429" s="88"/>
      <c r="D429" s="87"/>
      <c r="E429" s="87"/>
      <c r="F429" s="87"/>
      <c r="G429" s="87"/>
      <c r="H429" s="87"/>
      <c r="I429" s="87"/>
      <c r="J429" s="87"/>
      <c r="K429" s="87"/>
      <c r="L429" s="87"/>
      <c r="M429" s="87"/>
      <c r="N429" s="87"/>
      <c r="O429" s="87"/>
      <c r="P429" s="87"/>
      <c r="Q429" s="87"/>
      <c r="R429" s="87"/>
      <c r="S429" s="87"/>
      <c r="T429" s="87"/>
      <c r="U429" s="87"/>
      <c r="V429" s="87"/>
      <c r="W429" s="87"/>
      <c r="X429" s="87"/>
      <c r="Y429" s="87"/>
      <c r="Z429" s="87"/>
      <c r="AA429" s="87"/>
      <c r="AB429" s="87"/>
      <c r="AC429" s="87"/>
      <c r="AD429" s="87"/>
      <c r="AE429" s="87"/>
      <c r="AF429" s="87"/>
      <c r="AG429" s="87"/>
    </row>
    <row r="430" customFormat="false" ht="12.75" hidden="false" customHeight="true" outlineLevel="0" collapsed="false">
      <c r="A430" s="87"/>
      <c r="B430" s="87"/>
      <c r="C430" s="88"/>
      <c r="D430" s="87"/>
      <c r="E430" s="87"/>
      <c r="F430" s="87"/>
      <c r="G430" s="87"/>
      <c r="H430" s="87"/>
      <c r="I430" s="87"/>
      <c r="J430" s="87"/>
      <c r="K430" s="87"/>
      <c r="L430" s="87"/>
      <c r="M430" s="87"/>
      <c r="N430" s="87"/>
      <c r="O430" s="87"/>
      <c r="P430" s="87"/>
      <c r="Q430" s="87"/>
      <c r="R430" s="87"/>
      <c r="S430" s="87"/>
      <c r="T430" s="87"/>
      <c r="U430" s="87"/>
      <c r="V430" s="87"/>
      <c r="W430" s="87"/>
      <c r="X430" s="87"/>
      <c r="Y430" s="87"/>
      <c r="Z430" s="87"/>
      <c r="AA430" s="87"/>
      <c r="AB430" s="87"/>
      <c r="AC430" s="87"/>
      <c r="AD430" s="87"/>
      <c r="AE430" s="87"/>
      <c r="AF430" s="87"/>
      <c r="AG430" s="87"/>
    </row>
    <row r="431" customFormat="false" ht="12.75" hidden="false" customHeight="true" outlineLevel="0" collapsed="false">
      <c r="A431" s="87"/>
      <c r="B431" s="87"/>
      <c r="C431" s="88"/>
      <c r="D431" s="87"/>
      <c r="E431" s="87"/>
      <c r="F431" s="87"/>
      <c r="G431" s="87"/>
      <c r="H431" s="87"/>
      <c r="I431" s="87"/>
      <c r="J431" s="87"/>
      <c r="K431" s="87"/>
      <c r="L431" s="87"/>
      <c r="M431" s="87"/>
      <c r="N431" s="87"/>
      <c r="O431" s="87"/>
      <c r="P431" s="87"/>
      <c r="Q431" s="87"/>
      <c r="R431" s="87"/>
      <c r="S431" s="87"/>
      <c r="T431" s="87"/>
      <c r="U431" s="87"/>
      <c r="V431" s="87"/>
      <c r="W431" s="87"/>
      <c r="X431" s="87"/>
      <c r="Y431" s="87"/>
      <c r="Z431" s="87"/>
      <c r="AA431" s="87"/>
      <c r="AB431" s="87"/>
      <c r="AC431" s="87"/>
      <c r="AD431" s="87"/>
      <c r="AE431" s="87"/>
      <c r="AF431" s="87"/>
      <c r="AG431" s="87"/>
    </row>
    <row r="432" customFormat="false" ht="12.75" hidden="false" customHeight="true" outlineLevel="0" collapsed="false">
      <c r="A432" s="87"/>
      <c r="B432" s="87"/>
      <c r="C432" s="88"/>
      <c r="D432" s="87"/>
      <c r="E432" s="87"/>
      <c r="F432" s="87"/>
      <c r="G432" s="87"/>
      <c r="H432" s="87"/>
      <c r="I432" s="87"/>
      <c r="J432" s="87"/>
      <c r="K432" s="87"/>
      <c r="L432" s="87"/>
      <c r="M432" s="87"/>
      <c r="N432" s="87"/>
      <c r="O432" s="87"/>
      <c r="P432" s="87"/>
      <c r="Q432" s="87"/>
      <c r="R432" s="87"/>
      <c r="S432" s="87"/>
      <c r="T432" s="87"/>
      <c r="U432" s="87"/>
      <c r="V432" s="87"/>
      <c r="W432" s="87"/>
      <c r="X432" s="87"/>
      <c r="Y432" s="87"/>
      <c r="Z432" s="87"/>
      <c r="AA432" s="87"/>
      <c r="AB432" s="87"/>
      <c r="AC432" s="87"/>
      <c r="AD432" s="87"/>
      <c r="AE432" s="87"/>
      <c r="AF432" s="87"/>
      <c r="AG432" s="87"/>
    </row>
    <row r="433" customFormat="false" ht="12.75" hidden="false" customHeight="true" outlineLevel="0" collapsed="false">
      <c r="A433" s="87"/>
      <c r="B433" s="87"/>
      <c r="C433" s="88"/>
      <c r="D433" s="87"/>
      <c r="E433" s="87"/>
      <c r="F433" s="87"/>
      <c r="G433" s="87"/>
      <c r="H433" s="87"/>
      <c r="I433" s="87"/>
      <c r="J433" s="87"/>
      <c r="K433" s="87"/>
      <c r="L433" s="87"/>
      <c r="M433" s="87"/>
      <c r="N433" s="87"/>
      <c r="O433" s="87"/>
      <c r="P433" s="87"/>
      <c r="Q433" s="87"/>
      <c r="R433" s="87"/>
      <c r="S433" s="87"/>
      <c r="T433" s="87"/>
      <c r="U433" s="87"/>
      <c r="V433" s="87"/>
      <c r="W433" s="87"/>
      <c r="X433" s="87"/>
      <c r="Y433" s="87"/>
      <c r="Z433" s="87"/>
      <c r="AA433" s="87"/>
      <c r="AB433" s="87"/>
      <c r="AC433" s="87"/>
      <c r="AD433" s="87"/>
      <c r="AE433" s="87"/>
      <c r="AF433" s="87"/>
      <c r="AG433" s="87"/>
    </row>
    <row r="434" customFormat="false" ht="12.75" hidden="false" customHeight="true" outlineLevel="0" collapsed="false">
      <c r="A434" s="87"/>
      <c r="B434" s="87"/>
      <c r="C434" s="88"/>
      <c r="D434" s="87"/>
      <c r="E434" s="87"/>
      <c r="F434" s="87"/>
      <c r="G434" s="87"/>
      <c r="H434" s="87"/>
      <c r="I434" s="87"/>
      <c r="J434" s="87"/>
      <c r="K434" s="87"/>
      <c r="L434" s="87"/>
      <c r="M434" s="87"/>
      <c r="N434" s="87"/>
      <c r="O434" s="87"/>
      <c r="P434" s="87"/>
      <c r="Q434" s="87"/>
      <c r="R434" s="87"/>
      <c r="S434" s="87"/>
      <c r="T434" s="87"/>
      <c r="U434" s="87"/>
      <c r="V434" s="87"/>
      <c r="W434" s="87"/>
      <c r="X434" s="87"/>
      <c r="Y434" s="87"/>
      <c r="Z434" s="87"/>
      <c r="AA434" s="87"/>
      <c r="AB434" s="87"/>
      <c r="AC434" s="87"/>
      <c r="AD434" s="87"/>
      <c r="AE434" s="87"/>
      <c r="AF434" s="87"/>
      <c r="AG434" s="87"/>
    </row>
    <row r="435" customFormat="false" ht="12.75" hidden="false" customHeight="true" outlineLevel="0" collapsed="false">
      <c r="A435" s="87"/>
      <c r="B435" s="87"/>
      <c r="C435" s="88"/>
      <c r="D435" s="87"/>
      <c r="E435" s="87"/>
      <c r="F435" s="87"/>
      <c r="G435" s="87"/>
      <c r="H435" s="87"/>
      <c r="I435" s="87"/>
      <c r="J435" s="87"/>
      <c r="K435" s="87"/>
      <c r="L435" s="87"/>
      <c r="M435" s="87"/>
      <c r="N435" s="87"/>
      <c r="O435" s="87"/>
      <c r="P435" s="87"/>
      <c r="Q435" s="87"/>
      <c r="R435" s="87"/>
      <c r="S435" s="87"/>
      <c r="T435" s="87"/>
      <c r="U435" s="87"/>
      <c r="V435" s="87"/>
      <c r="W435" s="87"/>
      <c r="X435" s="87"/>
      <c r="Y435" s="87"/>
      <c r="Z435" s="87"/>
      <c r="AA435" s="87"/>
      <c r="AB435" s="87"/>
      <c r="AC435" s="87"/>
      <c r="AD435" s="87"/>
      <c r="AE435" s="87"/>
      <c r="AF435" s="87"/>
      <c r="AG435" s="87"/>
    </row>
    <row r="436" customFormat="false" ht="12.75" hidden="false" customHeight="true" outlineLevel="0" collapsed="false">
      <c r="A436" s="87"/>
      <c r="B436" s="87"/>
      <c r="C436" s="88"/>
      <c r="D436" s="87"/>
      <c r="E436" s="87"/>
      <c r="F436" s="87"/>
      <c r="G436" s="87"/>
      <c r="H436" s="87"/>
      <c r="I436" s="87"/>
      <c r="J436" s="87"/>
      <c r="K436" s="87"/>
      <c r="L436" s="87"/>
      <c r="M436" s="87"/>
      <c r="N436" s="87"/>
      <c r="O436" s="87"/>
      <c r="P436" s="87"/>
      <c r="Q436" s="87"/>
      <c r="R436" s="87"/>
      <c r="S436" s="87"/>
      <c r="T436" s="87"/>
      <c r="U436" s="87"/>
      <c r="V436" s="87"/>
      <c r="W436" s="87"/>
      <c r="X436" s="87"/>
      <c r="Y436" s="87"/>
      <c r="Z436" s="87"/>
      <c r="AA436" s="87"/>
      <c r="AB436" s="87"/>
      <c r="AC436" s="87"/>
      <c r="AD436" s="87"/>
      <c r="AE436" s="87"/>
      <c r="AF436" s="87"/>
      <c r="AG436" s="87"/>
    </row>
    <row r="437" customFormat="false" ht="12.75" hidden="false" customHeight="true" outlineLevel="0" collapsed="false">
      <c r="A437" s="87"/>
      <c r="B437" s="87"/>
      <c r="C437" s="88"/>
      <c r="D437" s="87"/>
      <c r="E437" s="87"/>
      <c r="F437" s="87"/>
      <c r="G437" s="87"/>
      <c r="H437" s="87"/>
      <c r="I437" s="87"/>
      <c r="J437" s="87"/>
      <c r="K437" s="87"/>
      <c r="L437" s="87"/>
      <c r="M437" s="87"/>
      <c r="N437" s="87"/>
      <c r="O437" s="87"/>
      <c r="P437" s="87"/>
      <c r="Q437" s="87"/>
      <c r="R437" s="87"/>
      <c r="S437" s="87"/>
      <c r="T437" s="87"/>
      <c r="U437" s="87"/>
      <c r="V437" s="87"/>
      <c r="W437" s="87"/>
      <c r="X437" s="87"/>
      <c r="Y437" s="87"/>
      <c r="Z437" s="87"/>
      <c r="AA437" s="87"/>
      <c r="AB437" s="87"/>
      <c r="AC437" s="87"/>
      <c r="AD437" s="87"/>
      <c r="AE437" s="87"/>
      <c r="AF437" s="87"/>
      <c r="AG437" s="87"/>
    </row>
    <row r="438" customFormat="false" ht="12.75" hidden="false" customHeight="true" outlineLevel="0" collapsed="false">
      <c r="A438" s="87"/>
      <c r="B438" s="87"/>
      <c r="C438" s="88"/>
      <c r="D438" s="87"/>
      <c r="E438" s="87"/>
      <c r="F438" s="87"/>
      <c r="G438" s="87"/>
      <c r="H438" s="87"/>
      <c r="I438" s="87"/>
      <c r="J438" s="87"/>
      <c r="K438" s="87"/>
      <c r="L438" s="87"/>
      <c r="M438" s="87"/>
      <c r="N438" s="87"/>
      <c r="O438" s="87"/>
      <c r="P438" s="87"/>
      <c r="Q438" s="87"/>
      <c r="R438" s="87"/>
      <c r="S438" s="87"/>
      <c r="T438" s="87"/>
      <c r="U438" s="87"/>
      <c r="V438" s="87"/>
      <c r="W438" s="87"/>
      <c r="X438" s="87"/>
      <c r="Y438" s="87"/>
      <c r="Z438" s="87"/>
      <c r="AA438" s="87"/>
      <c r="AB438" s="87"/>
      <c r="AC438" s="87"/>
      <c r="AD438" s="87"/>
      <c r="AE438" s="87"/>
      <c r="AF438" s="87"/>
      <c r="AG438" s="87"/>
    </row>
    <row r="439" customFormat="false" ht="12.75" hidden="false" customHeight="true" outlineLevel="0" collapsed="false">
      <c r="A439" s="87"/>
      <c r="B439" s="87"/>
      <c r="C439" s="88"/>
      <c r="D439" s="87"/>
      <c r="E439" s="87"/>
      <c r="F439" s="87"/>
      <c r="G439" s="87"/>
      <c r="H439" s="87"/>
      <c r="I439" s="87"/>
      <c r="J439" s="87"/>
      <c r="K439" s="87"/>
      <c r="L439" s="87"/>
      <c r="M439" s="87"/>
      <c r="N439" s="87"/>
      <c r="O439" s="87"/>
      <c r="P439" s="87"/>
      <c r="Q439" s="87"/>
      <c r="R439" s="87"/>
      <c r="S439" s="87"/>
      <c r="T439" s="87"/>
      <c r="U439" s="87"/>
      <c r="V439" s="87"/>
      <c r="W439" s="87"/>
      <c r="X439" s="87"/>
      <c r="Y439" s="87"/>
      <c r="Z439" s="87"/>
      <c r="AA439" s="87"/>
      <c r="AB439" s="87"/>
      <c r="AC439" s="87"/>
      <c r="AD439" s="87"/>
      <c r="AE439" s="87"/>
      <c r="AF439" s="87"/>
      <c r="AG439" s="87"/>
    </row>
    <row r="440" customFormat="false" ht="12.75" hidden="false" customHeight="true" outlineLevel="0" collapsed="false">
      <c r="A440" s="87"/>
      <c r="B440" s="87"/>
      <c r="C440" s="88"/>
      <c r="D440" s="87"/>
      <c r="E440" s="87"/>
      <c r="F440" s="87"/>
      <c r="G440" s="87"/>
      <c r="H440" s="87"/>
      <c r="I440" s="87"/>
      <c r="J440" s="87"/>
      <c r="K440" s="87"/>
      <c r="L440" s="87"/>
      <c r="M440" s="87"/>
      <c r="N440" s="87"/>
      <c r="O440" s="87"/>
      <c r="P440" s="87"/>
      <c r="Q440" s="87"/>
      <c r="R440" s="87"/>
      <c r="S440" s="87"/>
      <c r="T440" s="87"/>
      <c r="U440" s="87"/>
      <c r="V440" s="87"/>
      <c r="W440" s="87"/>
      <c r="X440" s="87"/>
      <c r="Y440" s="87"/>
      <c r="Z440" s="87"/>
      <c r="AA440" s="87"/>
      <c r="AB440" s="87"/>
      <c r="AC440" s="87"/>
      <c r="AD440" s="87"/>
      <c r="AE440" s="87"/>
      <c r="AF440" s="87"/>
      <c r="AG440" s="87"/>
    </row>
    <row r="441" customFormat="false" ht="12.75" hidden="false" customHeight="true" outlineLevel="0" collapsed="false">
      <c r="A441" s="87"/>
      <c r="B441" s="87"/>
      <c r="C441" s="88"/>
      <c r="D441" s="87"/>
      <c r="E441" s="87"/>
      <c r="F441" s="87"/>
      <c r="G441" s="87"/>
      <c r="H441" s="87"/>
      <c r="I441" s="87"/>
      <c r="J441" s="87"/>
      <c r="K441" s="87"/>
      <c r="L441" s="87"/>
      <c r="M441" s="87"/>
      <c r="N441" s="87"/>
      <c r="O441" s="87"/>
      <c r="P441" s="87"/>
      <c r="Q441" s="87"/>
      <c r="R441" s="87"/>
      <c r="S441" s="87"/>
      <c r="T441" s="87"/>
      <c r="U441" s="87"/>
      <c r="V441" s="87"/>
      <c r="W441" s="87"/>
      <c r="X441" s="87"/>
      <c r="Y441" s="87"/>
      <c r="Z441" s="87"/>
      <c r="AA441" s="87"/>
      <c r="AB441" s="87"/>
      <c r="AC441" s="87"/>
      <c r="AD441" s="87"/>
      <c r="AE441" s="87"/>
      <c r="AF441" s="87"/>
      <c r="AG441" s="87"/>
    </row>
    <row r="442" customFormat="false" ht="12.75" hidden="false" customHeight="true" outlineLevel="0" collapsed="false">
      <c r="A442" s="87"/>
      <c r="B442" s="87"/>
      <c r="C442" s="88"/>
      <c r="D442" s="87"/>
      <c r="E442" s="87"/>
      <c r="F442" s="87"/>
      <c r="G442" s="87"/>
      <c r="H442" s="87"/>
      <c r="I442" s="87"/>
      <c r="J442" s="87"/>
      <c r="K442" s="87"/>
      <c r="L442" s="87"/>
      <c r="M442" s="87"/>
      <c r="N442" s="87"/>
      <c r="O442" s="87"/>
      <c r="P442" s="87"/>
      <c r="Q442" s="87"/>
      <c r="R442" s="87"/>
      <c r="S442" s="87"/>
      <c r="T442" s="87"/>
      <c r="U442" s="87"/>
      <c r="V442" s="87"/>
      <c r="W442" s="87"/>
      <c r="X442" s="87"/>
      <c r="Y442" s="87"/>
      <c r="Z442" s="87"/>
      <c r="AA442" s="87"/>
      <c r="AB442" s="87"/>
      <c r="AC442" s="87"/>
      <c r="AD442" s="87"/>
      <c r="AE442" s="87"/>
      <c r="AF442" s="87"/>
      <c r="AG442" s="87"/>
    </row>
    <row r="443" customFormat="false" ht="12.75" hidden="false" customHeight="true" outlineLevel="0" collapsed="false">
      <c r="A443" s="87"/>
      <c r="B443" s="87"/>
      <c r="C443" s="88"/>
      <c r="D443" s="87"/>
      <c r="E443" s="87"/>
      <c r="F443" s="87"/>
      <c r="G443" s="87"/>
      <c r="H443" s="87"/>
      <c r="I443" s="87"/>
      <c r="J443" s="87"/>
      <c r="K443" s="87"/>
      <c r="L443" s="87"/>
      <c r="M443" s="87"/>
      <c r="N443" s="87"/>
      <c r="O443" s="87"/>
      <c r="P443" s="87"/>
      <c r="Q443" s="87"/>
      <c r="R443" s="87"/>
      <c r="S443" s="87"/>
      <c r="T443" s="87"/>
      <c r="U443" s="87"/>
      <c r="V443" s="87"/>
      <c r="W443" s="87"/>
      <c r="X443" s="87"/>
      <c r="Y443" s="87"/>
      <c r="Z443" s="87"/>
      <c r="AA443" s="87"/>
      <c r="AB443" s="87"/>
      <c r="AC443" s="87"/>
      <c r="AD443" s="87"/>
      <c r="AE443" s="87"/>
      <c r="AF443" s="87"/>
      <c r="AG443" s="87"/>
    </row>
    <row r="444" customFormat="false" ht="12.75" hidden="false" customHeight="true" outlineLevel="0" collapsed="false">
      <c r="A444" s="87"/>
      <c r="B444" s="87"/>
      <c r="C444" s="88"/>
      <c r="D444" s="87"/>
      <c r="E444" s="87"/>
      <c r="F444" s="87"/>
      <c r="G444" s="87"/>
      <c r="H444" s="87"/>
      <c r="I444" s="87"/>
      <c r="J444" s="87"/>
      <c r="K444" s="87"/>
      <c r="L444" s="87"/>
      <c r="M444" s="87"/>
      <c r="N444" s="87"/>
      <c r="O444" s="87"/>
      <c r="P444" s="87"/>
      <c r="Q444" s="87"/>
      <c r="R444" s="87"/>
      <c r="S444" s="87"/>
      <c r="T444" s="87"/>
      <c r="U444" s="87"/>
      <c r="V444" s="87"/>
      <c r="W444" s="87"/>
      <c r="X444" s="87"/>
      <c r="Y444" s="87"/>
      <c r="Z444" s="87"/>
      <c r="AA444" s="87"/>
      <c r="AB444" s="87"/>
      <c r="AC444" s="87"/>
      <c r="AD444" s="87"/>
      <c r="AE444" s="87"/>
      <c r="AF444" s="87"/>
      <c r="AG444" s="87"/>
    </row>
    <row r="445" customFormat="false" ht="12.75" hidden="false" customHeight="true" outlineLevel="0" collapsed="false">
      <c r="A445" s="87"/>
      <c r="B445" s="87"/>
      <c r="C445" s="88"/>
      <c r="D445" s="87"/>
      <c r="E445" s="87"/>
      <c r="F445" s="87"/>
      <c r="G445" s="87"/>
      <c r="H445" s="87"/>
      <c r="I445" s="87"/>
      <c r="J445" s="87"/>
      <c r="K445" s="87"/>
      <c r="L445" s="87"/>
      <c r="M445" s="87"/>
      <c r="N445" s="87"/>
      <c r="O445" s="87"/>
      <c r="P445" s="87"/>
      <c r="Q445" s="87"/>
      <c r="R445" s="87"/>
      <c r="S445" s="87"/>
      <c r="T445" s="87"/>
      <c r="U445" s="87"/>
      <c r="V445" s="87"/>
      <c r="W445" s="87"/>
      <c r="X445" s="87"/>
      <c r="Y445" s="87"/>
      <c r="Z445" s="87"/>
      <c r="AA445" s="87"/>
      <c r="AB445" s="87"/>
      <c r="AC445" s="87"/>
      <c r="AD445" s="87"/>
      <c r="AE445" s="87"/>
      <c r="AF445" s="87"/>
      <c r="AG445" s="87"/>
    </row>
    <row r="446" customFormat="false" ht="12.75" hidden="false" customHeight="true" outlineLevel="0" collapsed="false">
      <c r="A446" s="87"/>
      <c r="B446" s="87"/>
      <c r="C446" s="88"/>
      <c r="D446" s="87"/>
      <c r="E446" s="87"/>
      <c r="F446" s="87"/>
      <c r="G446" s="87"/>
      <c r="H446" s="87"/>
      <c r="I446" s="87"/>
      <c r="J446" s="87"/>
      <c r="K446" s="87"/>
      <c r="L446" s="87"/>
      <c r="M446" s="87"/>
      <c r="N446" s="87"/>
      <c r="O446" s="87"/>
      <c r="P446" s="87"/>
      <c r="Q446" s="87"/>
      <c r="R446" s="87"/>
      <c r="S446" s="87"/>
      <c r="T446" s="87"/>
      <c r="U446" s="87"/>
      <c r="V446" s="87"/>
      <c r="W446" s="87"/>
      <c r="X446" s="87"/>
      <c r="Y446" s="87"/>
      <c r="Z446" s="87"/>
      <c r="AA446" s="87"/>
      <c r="AB446" s="87"/>
      <c r="AC446" s="87"/>
      <c r="AD446" s="87"/>
      <c r="AE446" s="87"/>
      <c r="AF446" s="87"/>
      <c r="AG446" s="87"/>
    </row>
    <row r="447" customFormat="false" ht="12.75" hidden="false" customHeight="true" outlineLevel="0" collapsed="false">
      <c r="A447" s="87"/>
      <c r="B447" s="87"/>
      <c r="C447" s="88"/>
      <c r="D447" s="87"/>
      <c r="E447" s="87"/>
      <c r="F447" s="87"/>
      <c r="G447" s="87"/>
      <c r="H447" s="87"/>
      <c r="I447" s="87"/>
      <c r="J447" s="87"/>
      <c r="K447" s="87"/>
      <c r="L447" s="87"/>
      <c r="M447" s="87"/>
      <c r="N447" s="87"/>
      <c r="O447" s="87"/>
      <c r="P447" s="87"/>
      <c r="Q447" s="87"/>
      <c r="R447" s="87"/>
      <c r="S447" s="87"/>
      <c r="T447" s="87"/>
      <c r="U447" s="87"/>
      <c r="V447" s="87"/>
      <c r="W447" s="87"/>
      <c r="X447" s="87"/>
      <c r="Y447" s="87"/>
      <c r="Z447" s="87"/>
      <c r="AA447" s="87"/>
      <c r="AB447" s="87"/>
      <c r="AC447" s="87"/>
      <c r="AD447" s="87"/>
      <c r="AE447" s="87"/>
      <c r="AF447" s="87"/>
      <c r="AG447" s="87"/>
    </row>
    <row r="448" customFormat="false" ht="12.75" hidden="false" customHeight="true" outlineLevel="0" collapsed="false">
      <c r="A448" s="87"/>
      <c r="B448" s="87"/>
      <c r="C448" s="88"/>
      <c r="D448" s="87"/>
      <c r="E448" s="87"/>
      <c r="F448" s="87"/>
      <c r="G448" s="87"/>
      <c r="H448" s="87"/>
      <c r="I448" s="87"/>
      <c r="J448" s="87"/>
      <c r="K448" s="87"/>
      <c r="L448" s="87"/>
      <c r="M448" s="87"/>
      <c r="N448" s="87"/>
      <c r="O448" s="87"/>
      <c r="P448" s="87"/>
      <c r="Q448" s="87"/>
      <c r="R448" s="87"/>
      <c r="S448" s="87"/>
      <c r="T448" s="87"/>
      <c r="U448" s="87"/>
      <c r="V448" s="87"/>
      <c r="W448" s="87"/>
      <c r="X448" s="87"/>
      <c r="Y448" s="87"/>
      <c r="Z448" s="87"/>
      <c r="AA448" s="87"/>
      <c r="AB448" s="87"/>
      <c r="AC448" s="87"/>
      <c r="AD448" s="87"/>
      <c r="AE448" s="87"/>
      <c r="AF448" s="87"/>
      <c r="AG448" s="87"/>
    </row>
    <row r="449" customFormat="false" ht="12.75" hidden="false" customHeight="true" outlineLevel="0" collapsed="false">
      <c r="A449" s="87"/>
      <c r="B449" s="87"/>
      <c r="C449" s="88"/>
      <c r="D449" s="87"/>
      <c r="E449" s="87"/>
      <c r="F449" s="87"/>
      <c r="G449" s="87"/>
      <c r="H449" s="87"/>
      <c r="I449" s="87"/>
      <c r="J449" s="87"/>
      <c r="K449" s="87"/>
      <c r="L449" s="87"/>
      <c r="M449" s="87"/>
      <c r="N449" s="87"/>
      <c r="O449" s="87"/>
      <c r="P449" s="87"/>
      <c r="Q449" s="87"/>
      <c r="R449" s="87"/>
      <c r="S449" s="87"/>
      <c r="T449" s="87"/>
      <c r="U449" s="87"/>
      <c r="V449" s="87"/>
      <c r="W449" s="87"/>
      <c r="X449" s="87"/>
      <c r="Y449" s="87"/>
      <c r="Z449" s="87"/>
      <c r="AA449" s="87"/>
      <c r="AB449" s="87"/>
      <c r="AC449" s="87"/>
      <c r="AD449" s="87"/>
      <c r="AE449" s="87"/>
      <c r="AF449" s="87"/>
      <c r="AG449" s="87"/>
    </row>
    <row r="450" customFormat="false" ht="12.75" hidden="false" customHeight="true" outlineLevel="0" collapsed="false">
      <c r="A450" s="87"/>
      <c r="B450" s="87"/>
      <c r="C450" s="88"/>
      <c r="D450" s="87"/>
      <c r="E450" s="87"/>
      <c r="F450" s="87"/>
      <c r="G450" s="87"/>
      <c r="H450" s="87"/>
      <c r="I450" s="87"/>
      <c r="J450" s="87"/>
      <c r="K450" s="87"/>
      <c r="L450" s="87"/>
      <c r="M450" s="87"/>
      <c r="N450" s="87"/>
      <c r="O450" s="87"/>
      <c r="P450" s="87"/>
      <c r="Q450" s="87"/>
      <c r="R450" s="87"/>
      <c r="S450" s="87"/>
      <c r="T450" s="87"/>
      <c r="U450" s="87"/>
      <c r="V450" s="87"/>
      <c r="W450" s="87"/>
      <c r="X450" s="87"/>
      <c r="Y450" s="87"/>
      <c r="Z450" s="87"/>
      <c r="AA450" s="87"/>
      <c r="AB450" s="87"/>
      <c r="AC450" s="87"/>
      <c r="AD450" s="87"/>
      <c r="AE450" s="87"/>
      <c r="AF450" s="87"/>
      <c r="AG450" s="87"/>
    </row>
    <row r="451" customFormat="false" ht="12.75" hidden="false" customHeight="true" outlineLevel="0" collapsed="false">
      <c r="A451" s="87"/>
      <c r="B451" s="87"/>
      <c r="C451" s="88"/>
      <c r="D451" s="87"/>
      <c r="E451" s="87"/>
      <c r="F451" s="87"/>
      <c r="G451" s="87"/>
      <c r="H451" s="87"/>
      <c r="I451" s="87"/>
      <c r="J451" s="87"/>
      <c r="K451" s="87"/>
      <c r="L451" s="87"/>
      <c r="M451" s="87"/>
      <c r="N451" s="87"/>
      <c r="O451" s="87"/>
      <c r="P451" s="87"/>
      <c r="Q451" s="87"/>
      <c r="R451" s="87"/>
      <c r="S451" s="87"/>
      <c r="T451" s="87"/>
      <c r="U451" s="87"/>
      <c r="V451" s="87"/>
      <c r="W451" s="87"/>
      <c r="X451" s="87"/>
      <c r="Y451" s="87"/>
      <c r="Z451" s="87"/>
      <c r="AA451" s="87"/>
      <c r="AB451" s="87"/>
      <c r="AC451" s="87"/>
      <c r="AD451" s="87"/>
      <c r="AE451" s="87"/>
      <c r="AF451" s="87"/>
      <c r="AG451" s="87"/>
    </row>
    <row r="452" customFormat="false" ht="12.75" hidden="false" customHeight="true" outlineLevel="0" collapsed="false">
      <c r="A452" s="87"/>
      <c r="B452" s="87"/>
      <c r="C452" s="88"/>
      <c r="D452" s="87"/>
      <c r="E452" s="87"/>
      <c r="F452" s="87"/>
      <c r="G452" s="87"/>
      <c r="H452" s="87"/>
      <c r="I452" s="87"/>
      <c r="J452" s="87"/>
      <c r="K452" s="87"/>
      <c r="L452" s="87"/>
      <c r="M452" s="87"/>
      <c r="N452" s="87"/>
      <c r="O452" s="87"/>
      <c r="P452" s="87"/>
      <c r="Q452" s="87"/>
      <c r="R452" s="87"/>
      <c r="S452" s="87"/>
      <c r="T452" s="87"/>
      <c r="U452" s="87"/>
      <c r="V452" s="87"/>
      <c r="W452" s="87"/>
      <c r="X452" s="87"/>
      <c r="Y452" s="87"/>
      <c r="Z452" s="87"/>
      <c r="AA452" s="87"/>
      <c r="AB452" s="87"/>
      <c r="AC452" s="87"/>
      <c r="AD452" s="87"/>
      <c r="AE452" s="87"/>
      <c r="AF452" s="87"/>
      <c r="AG452" s="87"/>
    </row>
    <row r="453" customFormat="false" ht="12.75" hidden="false" customHeight="true" outlineLevel="0" collapsed="false">
      <c r="A453" s="87"/>
      <c r="B453" s="87"/>
      <c r="C453" s="88"/>
      <c r="D453" s="87"/>
      <c r="E453" s="87"/>
      <c r="F453" s="87"/>
      <c r="G453" s="87"/>
      <c r="H453" s="87"/>
      <c r="I453" s="87"/>
      <c r="J453" s="87"/>
      <c r="K453" s="87"/>
      <c r="L453" s="87"/>
      <c r="M453" s="87"/>
      <c r="N453" s="87"/>
      <c r="O453" s="87"/>
      <c r="P453" s="87"/>
      <c r="Q453" s="87"/>
      <c r="R453" s="87"/>
      <c r="S453" s="87"/>
      <c r="T453" s="87"/>
      <c r="U453" s="87"/>
      <c r="V453" s="87"/>
      <c r="W453" s="87"/>
      <c r="X453" s="87"/>
      <c r="Y453" s="87"/>
      <c r="Z453" s="87"/>
      <c r="AA453" s="87"/>
      <c r="AB453" s="87"/>
      <c r="AC453" s="87"/>
      <c r="AD453" s="87"/>
      <c r="AE453" s="87"/>
      <c r="AF453" s="87"/>
      <c r="AG453" s="87"/>
    </row>
    <row r="454" customFormat="false" ht="12.75" hidden="false" customHeight="true" outlineLevel="0" collapsed="false">
      <c r="A454" s="87"/>
      <c r="B454" s="87"/>
      <c r="C454" s="88"/>
      <c r="D454" s="87"/>
      <c r="E454" s="87"/>
      <c r="F454" s="87"/>
      <c r="G454" s="87"/>
      <c r="H454" s="87"/>
      <c r="I454" s="87"/>
      <c r="J454" s="87"/>
      <c r="K454" s="87"/>
      <c r="L454" s="87"/>
      <c r="M454" s="87"/>
      <c r="N454" s="87"/>
      <c r="O454" s="87"/>
      <c r="P454" s="87"/>
      <c r="Q454" s="87"/>
      <c r="R454" s="87"/>
      <c r="S454" s="87"/>
      <c r="T454" s="87"/>
      <c r="U454" s="87"/>
      <c r="V454" s="87"/>
      <c r="W454" s="87"/>
      <c r="X454" s="87"/>
      <c r="Y454" s="87"/>
      <c r="Z454" s="87"/>
      <c r="AA454" s="87"/>
      <c r="AB454" s="87"/>
      <c r="AC454" s="87"/>
      <c r="AD454" s="87"/>
      <c r="AE454" s="87"/>
      <c r="AF454" s="87"/>
      <c r="AG454" s="87"/>
    </row>
    <row r="455" customFormat="false" ht="12.75" hidden="false" customHeight="true" outlineLevel="0" collapsed="false">
      <c r="A455" s="87"/>
      <c r="B455" s="87"/>
      <c r="C455" s="88"/>
      <c r="D455" s="87"/>
      <c r="E455" s="87"/>
      <c r="F455" s="87"/>
      <c r="G455" s="87"/>
      <c r="H455" s="87"/>
      <c r="I455" s="87"/>
      <c r="J455" s="87"/>
      <c r="K455" s="87"/>
      <c r="L455" s="87"/>
      <c r="M455" s="87"/>
      <c r="N455" s="87"/>
      <c r="O455" s="87"/>
      <c r="P455" s="87"/>
      <c r="Q455" s="87"/>
      <c r="R455" s="87"/>
      <c r="S455" s="87"/>
      <c r="T455" s="87"/>
      <c r="U455" s="87"/>
      <c r="V455" s="87"/>
      <c r="W455" s="87"/>
      <c r="X455" s="87"/>
      <c r="Y455" s="87"/>
      <c r="Z455" s="87"/>
      <c r="AA455" s="87"/>
      <c r="AB455" s="87"/>
      <c r="AC455" s="87"/>
      <c r="AD455" s="87"/>
      <c r="AE455" s="87"/>
      <c r="AF455" s="87"/>
      <c r="AG455" s="87"/>
    </row>
    <row r="456" customFormat="false" ht="12.75" hidden="false" customHeight="true" outlineLevel="0" collapsed="false">
      <c r="A456" s="87"/>
      <c r="B456" s="87"/>
      <c r="C456" s="88"/>
      <c r="D456" s="87"/>
      <c r="E456" s="87"/>
      <c r="F456" s="87"/>
      <c r="G456" s="87"/>
      <c r="H456" s="87"/>
      <c r="I456" s="87"/>
      <c r="J456" s="87"/>
      <c r="K456" s="87"/>
      <c r="L456" s="87"/>
      <c r="M456" s="87"/>
      <c r="N456" s="87"/>
      <c r="O456" s="87"/>
      <c r="P456" s="87"/>
      <c r="Q456" s="87"/>
      <c r="R456" s="87"/>
      <c r="S456" s="87"/>
      <c r="T456" s="87"/>
      <c r="U456" s="87"/>
      <c r="V456" s="87"/>
      <c r="W456" s="87"/>
      <c r="X456" s="87"/>
      <c r="Y456" s="87"/>
      <c r="Z456" s="87"/>
      <c r="AA456" s="87"/>
      <c r="AB456" s="87"/>
      <c r="AC456" s="87"/>
      <c r="AD456" s="87"/>
      <c r="AE456" s="87"/>
      <c r="AF456" s="87"/>
      <c r="AG456" s="87"/>
    </row>
    <row r="457" customFormat="false" ht="12.75" hidden="false" customHeight="true" outlineLevel="0" collapsed="false">
      <c r="A457" s="87"/>
      <c r="B457" s="87"/>
      <c r="C457" s="88"/>
      <c r="D457" s="87"/>
      <c r="E457" s="87"/>
      <c r="F457" s="87"/>
      <c r="G457" s="87"/>
      <c r="H457" s="87"/>
      <c r="I457" s="87"/>
      <c r="J457" s="87"/>
      <c r="K457" s="87"/>
      <c r="L457" s="87"/>
      <c r="M457" s="87"/>
      <c r="N457" s="87"/>
      <c r="O457" s="87"/>
      <c r="P457" s="87"/>
      <c r="Q457" s="87"/>
      <c r="R457" s="87"/>
      <c r="S457" s="87"/>
      <c r="T457" s="87"/>
      <c r="U457" s="87"/>
      <c r="V457" s="87"/>
      <c r="W457" s="87"/>
      <c r="X457" s="87"/>
      <c r="Y457" s="87"/>
      <c r="Z457" s="87"/>
      <c r="AA457" s="87"/>
      <c r="AB457" s="87"/>
      <c r="AC457" s="87"/>
      <c r="AD457" s="87"/>
      <c r="AE457" s="87"/>
      <c r="AF457" s="87"/>
      <c r="AG457" s="87"/>
    </row>
    <row r="458" customFormat="false" ht="12.75" hidden="false" customHeight="true" outlineLevel="0" collapsed="false">
      <c r="A458" s="87"/>
      <c r="B458" s="87"/>
      <c r="C458" s="88"/>
      <c r="D458" s="87"/>
      <c r="E458" s="87"/>
      <c r="F458" s="87"/>
      <c r="G458" s="87"/>
      <c r="H458" s="87"/>
      <c r="I458" s="87"/>
      <c r="J458" s="87"/>
      <c r="K458" s="87"/>
      <c r="L458" s="87"/>
      <c r="M458" s="87"/>
      <c r="N458" s="87"/>
      <c r="O458" s="87"/>
      <c r="P458" s="87"/>
      <c r="Q458" s="87"/>
      <c r="R458" s="87"/>
      <c r="S458" s="87"/>
      <c r="T458" s="87"/>
      <c r="U458" s="87"/>
      <c r="V458" s="87"/>
      <c r="W458" s="87"/>
      <c r="X458" s="87"/>
      <c r="Y458" s="87"/>
      <c r="Z458" s="87"/>
      <c r="AA458" s="87"/>
      <c r="AB458" s="87"/>
      <c r="AC458" s="87"/>
      <c r="AD458" s="87"/>
      <c r="AE458" s="87"/>
      <c r="AF458" s="87"/>
      <c r="AG458" s="87"/>
    </row>
    <row r="459" customFormat="false" ht="12.75" hidden="false" customHeight="true" outlineLevel="0" collapsed="false">
      <c r="A459" s="87"/>
      <c r="B459" s="87"/>
      <c r="C459" s="88"/>
      <c r="D459" s="87"/>
      <c r="E459" s="87"/>
      <c r="F459" s="87"/>
      <c r="G459" s="87"/>
      <c r="H459" s="87"/>
      <c r="I459" s="87"/>
      <c r="J459" s="87"/>
      <c r="K459" s="87"/>
      <c r="L459" s="87"/>
      <c r="M459" s="87"/>
      <c r="N459" s="87"/>
      <c r="O459" s="87"/>
      <c r="P459" s="87"/>
      <c r="Q459" s="87"/>
      <c r="R459" s="87"/>
      <c r="S459" s="87"/>
      <c r="T459" s="87"/>
      <c r="U459" s="87"/>
      <c r="V459" s="87"/>
      <c r="W459" s="87"/>
      <c r="X459" s="87"/>
      <c r="Y459" s="87"/>
      <c r="Z459" s="87"/>
      <c r="AA459" s="87"/>
      <c r="AB459" s="87"/>
      <c r="AC459" s="87"/>
      <c r="AD459" s="87"/>
      <c r="AE459" s="87"/>
      <c r="AF459" s="87"/>
      <c r="AG459" s="87"/>
    </row>
    <row r="460" customFormat="false" ht="12.75" hidden="false" customHeight="true" outlineLevel="0" collapsed="false">
      <c r="A460" s="87"/>
      <c r="B460" s="87"/>
      <c r="C460" s="88"/>
      <c r="D460" s="87"/>
      <c r="E460" s="87"/>
      <c r="F460" s="87"/>
      <c r="G460" s="87"/>
      <c r="H460" s="87"/>
      <c r="I460" s="87"/>
      <c r="J460" s="87"/>
      <c r="K460" s="87"/>
      <c r="L460" s="87"/>
      <c r="M460" s="87"/>
      <c r="N460" s="87"/>
      <c r="O460" s="87"/>
      <c r="P460" s="87"/>
      <c r="Q460" s="87"/>
      <c r="R460" s="87"/>
      <c r="S460" s="87"/>
      <c r="T460" s="87"/>
      <c r="U460" s="87"/>
      <c r="V460" s="87"/>
      <c r="W460" s="87"/>
      <c r="X460" s="87"/>
      <c r="Y460" s="87"/>
      <c r="Z460" s="87"/>
      <c r="AA460" s="87"/>
      <c r="AB460" s="87"/>
      <c r="AC460" s="87"/>
      <c r="AD460" s="87"/>
      <c r="AE460" s="87"/>
      <c r="AF460" s="87"/>
      <c r="AG460" s="87"/>
    </row>
    <row r="461" customFormat="false" ht="12.75" hidden="false" customHeight="true" outlineLevel="0" collapsed="false">
      <c r="A461" s="87"/>
      <c r="B461" s="87"/>
      <c r="C461" s="88"/>
      <c r="D461" s="87"/>
      <c r="E461" s="87"/>
      <c r="F461" s="87"/>
      <c r="G461" s="87"/>
      <c r="H461" s="87"/>
      <c r="I461" s="87"/>
      <c r="J461" s="87"/>
      <c r="K461" s="87"/>
      <c r="L461" s="87"/>
      <c r="M461" s="87"/>
      <c r="N461" s="87"/>
      <c r="O461" s="87"/>
      <c r="P461" s="87"/>
      <c r="Q461" s="87"/>
      <c r="R461" s="87"/>
      <c r="S461" s="87"/>
      <c r="T461" s="87"/>
      <c r="U461" s="87"/>
      <c r="V461" s="87"/>
      <c r="W461" s="87"/>
      <c r="X461" s="87"/>
      <c r="Y461" s="87"/>
      <c r="Z461" s="87"/>
      <c r="AA461" s="87"/>
      <c r="AB461" s="87"/>
      <c r="AC461" s="87"/>
      <c r="AD461" s="87"/>
      <c r="AE461" s="87"/>
      <c r="AF461" s="87"/>
      <c r="AG461" s="87"/>
    </row>
    <row r="462" customFormat="false" ht="12.75" hidden="false" customHeight="true" outlineLevel="0" collapsed="false">
      <c r="A462" s="87"/>
      <c r="B462" s="87"/>
      <c r="C462" s="88"/>
      <c r="D462" s="87"/>
      <c r="E462" s="87"/>
      <c r="F462" s="87"/>
      <c r="G462" s="87"/>
      <c r="H462" s="87"/>
      <c r="I462" s="87"/>
      <c r="J462" s="87"/>
      <c r="K462" s="87"/>
      <c r="L462" s="87"/>
      <c r="M462" s="87"/>
      <c r="N462" s="87"/>
      <c r="O462" s="87"/>
      <c r="P462" s="87"/>
      <c r="Q462" s="87"/>
      <c r="R462" s="87"/>
      <c r="S462" s="87"/>
      <c r="T462" s="87"/>
      <c r="U462" s="87"/>
      <c r="V462" s="87"/>
      <c r="W462" s="87"/>
      <c r="X462" s="87"/>
      <c r="Y462" s="87"/>
      <c r="Z462" s="87"/>
      <c r="AA462" s="87"/>
      <c r="AB462" s="87"/>
      <c r="AC462" s="87"/>
      <c r="AD462" s="87"/>
      <c r="AE462" s="87"/>
      <c r="AF462" s="87"/>
      <c r="AG462" s="87"/>
    </row>
    <row r="463" customFormat="false" ht="12.75" hidden="false" customHeight="true" outlineLevel="0" collapsed="false">
      <c r="A463" s="87"/>
      <c r="B463" s="87"/>
      <c r="C463" s="88"/>
      <c r="D463" s="87"/>
      <c r="E463" s="87"/>
      <c r="F463" s="87"/>
      <c r="G463" s="87"/>
      <c r="H463" s="87"/>
      <c r="I463" s="87"/>
      <c r="J463" s="87"/>
      <c r="K463" s="87"/>
      <c r="L463" s="87"/>
      <c r="M463" s="87"/>
      <c r="N463" s="87"/>
      <c r="O463" s="87"/>
      <c r="P463" s="87"/>
      <c r="Q463" s="87"/>
      <c r="R463" s="87"/>
      <c r="S463" s="87"/>
      <c r="T463" s="87"/>
      <c r="U463" s="87"/>
      <c r="V463" s="87"/>
      <c r="W463" s="87"/>
      <c r="X463" s="87"/>
      <c r="Y463" s="87"/>
      <c r="Z463" s="87"/>
      <c r="AA463" s="87"/>
      <c r="AB463" s="87"/>
      <c r="AC463" s="87"/>
      <c r="AD463" s="87"/>
      <c r="AE463" s="87"/>
      <c r="AF463" s="87"/>
      <c r="AG463" s="87"/>
    </row>
    <row r="464" customFormat="false" ht="12.75" hidden="false" customHeight="true" outlineLevel="0" collapsed="false">
      <c r="A464" s="87"/>
      <c r="B464" s="87"/>
      <c r="C464" s="88"/>
      <c r="D464" s="87"/>
      <c r="E464" s="87"/>
      <c r="F464" s="87"/>
      <c r="G464" s="87"/>
      <c r="H464" s="87"/>
      <c r="I464" s="87"/>
      <c r="J464" s="87"/>
      <c r="K464" s="87"/>
      <c r="L464" s="87"/>
      <c r="M464" s="87"/>
      <c r="N464" s="87"/>
      <c r="O464" s="87"/>
      <c r="P464" s="87"/>
      <c r="Q464" s="87"/>
      <c r="R464" s="87"/>
      <c r="S464" s="87"/>
      <c r="T464" s="87"/>
      <c r="U464" s="87"/>
      <c r="V464" s="87"/>
      <c r="W464" s="87"/>
      <c r="X464" s="87"/>
      <c r="Y464" s="87"/>
      <c r="Z464" s="87"/>
      <c r="AA464" s="87"/>
      <c r="AB464" s="87"/>
      <c r="AC464" s="87"/>
      <c r="AD464" s="87"/>
      <c r="AE464" s="87"/>
      <c r="AF464" s="87"/>
      <c r="AG464" s="87"/>
    </row>
    <row r="465" customFormat="false" ht="12.75" hidden="false" customHeight="true" outlineLevel="0" collapsed="false">
      <c r="A465" s="87"/>
      <c r="B465" s="87"/>
      <c r="C465" s="88"/>
      <c r="D465" s="87"/>
      <c r="E465" s="87"/>
      <c r="F465" s="87"/>
      <c r="G465" s="87"/>
      <c r="H465" s="87"/>
      <c r="I465" s="87"/>
      <c r="J465" s="87"/>
      <c r="K465" s="87"/>
      <c r="L465" s="87"/>
      <c r="M465" s="87"/>
      <c r="N465" s="87"/>
      <c r="O465" s="87"/>
      <c r="P465" s="87"/>
      <c r="Q465" s="87"/>
      <c r="R465" s="87"/>
      <c r="S465" s="87"/>
      <c r="T465" s="87"/>
      <c r="U465" s="87"/>
      <c r="V465" s="87"/>
      <c r="W465" s="87"/>
      <c r="X465" s="87"/>
      <c r="Y465" s="87"/>
      <c r="Z465" s="87"/>
      <c r="AA465" s="87"/>
      <c r="AB465" s="87"/>
      <c r="AC465" s="87"/>
      <c r="AD465" s="87"/>
      <c r="AE465" s="87"/>
      <c r="AF465" s="87"/>
      <c r="AG465" s="87"/>
    </row>
    <row r="466" customFormat="false" ht="12.75" hidden="false" customHeight="true" outlineLevel="0" collapsed="false">
      <c r="A466" s="87"/>
      <c r="B466" s="87"/>
      <c r="C466" s="88"/>
      <c r="D466" s="87"/>
      <c r="E466" s="87"/>
      <c r="F466" s="87"/>
      <c r="G466" s="87"/>
      <c r="H466" s="87"/>
      <c r="I466" s="87"/>
      <c r="J466" s="87"/>
      <c r="K466" s="87"/>
      <c r="L466" s="87"/>
      <c r="M466" s="87"/>
      <c r="N466" s="87"/>
      <c r="O466" s="87"/>
      <c r="P466" s="87"/>
      <c r="Q466" s="87"/>
      <c r="R466" s="87"/>
      <c r="S466" s="87"/>
      <c r="T466" s="87"/>
      <c r="U466" s="87"/>
      <c r="V466" s="87"/>
      <c r="W466" s="87"/>
      <c r="X466" s="87"/>
      <c r="Y466" s="87"/>
      <c r="Z466" s="87"/>
      <c r="AA466" s="87"/>
      <c r="AB466" s="87"/>
      <c r="AC466" s="87"/>
      <c r="AD466" s="87"/>
      <c r="AE466" s="87"/>
      <c r="AF466" s="87"/>
      <c r="AG466" s="87"/>
    </row>
    <row r="467" customFormat="false" ht="12.75" hidden="false" customHeight="true" outlineLevel="0" collapsed="false">
      <c r="A467" s="87"/>
      <c r="B467" s="87"/>
      <c r="C467" s="88"/>
      <c r="D467" s="87"/>
      <c r="E467" s="87"/>
      <c r="F467" s="87"/>
      <c r="G467" s="87"/>
      <c r="H467" s="87"/>
      <c r="I467" s="87"/>
      <c r="J467" s="87"/>
      <c r="K467" s="87"/>
      <c r="L467" s="87"/>
      <c r="M467" s="87"/>
      <c r="N467" s="87"/>
      <c r="O467" s="87"/>
      <c r="P467" s="87"/>
      <c r="Q467" s="87"/>
      <c r="R467" s="87"/>
      <c r="S467" s="87"/>
      <c r="T467" s="87"/>
      <c r="U467" s="87"/>
      <c r="V467" s="87"/>
      <c r="W467" s="87"/>
      <c r="X467" s="87"/>
      <c r="Y467" s="87"/>
      <c r="Z467" s="87"/>
      <c r="AA467" s="87"/>
      <c r="AB467" s="87"/>
      <c r="AC467" s="87"/>
      <c r="AD467" s="87"/>
      <c r="AE467" s="87"/>
      <c r="AF467" s="87"/>
      <c r="AG467" s="87"/>
    </row>
    <row r="468" customFormat="false" ht="12.75" hidden="false" customHeight="true" outlineLevel="0" collapsed="false">
      <c r="A468" s="87"/>
      <c r="B468" s="87"/>
      <c r="C468" s="88"/>
      <c r="D468" s="87"/>
      <c r="E468" s="87"/>
      <c r="F468" s="87"/>
      <c r="G468" s="87"/>
      <c r="H468" s="87"/>
      <c r="I468" s="87"/>
      <c r="J468" s="87"/>
      <c r="K468" s="87"/>
      <c r="L468" s="87"/>
      <c r="M468" s="87"/>
      <c r="N468" s="87"/>
      <c r="O468" s="87"/>
      <c r="P468" s="87"/>
      <c r="Q468" s="87"/>
      <c r="R468" s="87"/>
      <c r="S468" s="87"/>
      <c r="T468" s="87"/>
      <c r="U468" s="87"/>
      <c r="V468" s="87"/>
      <c r="W468" s="87"/>
      <c r="X468" s="87"/>
      <c r="Y468" s="87"/>
      <c r="Z468" s="87"/>
      <c r="AA468" s="87"/>
      <c r="AB468" s="87"/>
      <c r="AC468" s="87"/>
      <c r="AD468" s="87"/>
      <c r="AE468" s="87"/>
      <c r="AF468" s="87"/>
      <c r="AG468" s="87"/>
    </row>
    <row r="469" customFormat="false" ht="12.75" hidden="false" customHeight="true" outlineLevel="0" collapsed="false">
      <c r="A469" s="87"/>
      <c r="B469" s="87"/>
      <c r="C469" s="88"/>
      <c r="D469" s="87"/>
      <c r="E469" s="87"/>
      <c r="F469" s="87"/>
      <c r="G469" s="87"/>
      <c r="H469" s="87"/>
      <c r="I469" s="87"/>
      <c r="J469" s="87"/>
      <c r="K469" s="87"/>
      <c r="L469" s="87"/>
      <c r="M469" s="87"/>
      <c r="N469" s="87"/>
      <c r="O469" s="87"/>
      <c r="P469" s="87"/>
      <c r="Q469" s="87"/>
      <c r="R469" s="87"/>
      <c r="S469" s="87"/>
      <c r="T469" s="87"/>
      <c r="U469" s="87"/>
      <c r="V469" s="87"/>
      <c r="W469" s="87"/>
      <c r="X469" s="87"/>
      <c r="Y469" s="87"/>
      <c r="Z469" s="87"/>
      <c r="AA469" s="87"/>
      <c r="AB469" s="87"/>
      <c r="AC469" s="87"/>
      <c r="AD469" s="87"/>
      <c r="AE469" s="87"/>
      <c r="AF469" s="87"/>
      <c r="AG469" s="87"/>
    </row>
    <row r="470" customFormat="false" ht="12.75" hidden="false" customHeight="true" outlineLevel="0" collapsed="false">
      <c r="A470" s="87"/>
      <c r="B470" s="87"/>
      <c r="C470" s="88"/>
      <c r="D470" s="87"/>
      <c r="E470" s="87"/>
      <c r="F470" s="87"/>
      <c r="G470" s="87"/>
      <c r="H470" s="87"/>
      <c r="I470" s="87"/>
      <c r="J470" s="87"/>
      <c r="K470" s="87"/>
      <c r="L470" s="87"/>
      <c r="M470" s="87"/>
      <c r="N470" s="87"/>
      <c r="O470" s="87"/>
      <c r="P470" s="87"/>
      <c r="Q470" s="87"/>
      <c r="R470" s="87"/>
      <c r="S470" s="87"/>
      <c r="T470" s="87"/>
      <c r="U470" s="87"/>
      <c r="V470" s="87"/>
      <c r="W470" s="87"/>
      <c r="X470" s="87"/>
      <c r="Y470" s="87"/>
      <c r="Z470" s="87"/>
      <c r="AA470" s="87"/>
      <c r="AB470" s="87"/>
      <c r="AC470" s="87"/>
      <c r="AD470" s="87"/>
      <c r="AE470" s="87"/>
      <c r="AF470" s="87"/>
      <c r="AG470" s="87"/>
    </row>
    <row r="471" customFormat="false" ht="12.75" hidden="false" customHeight="true" outlineLevel="0" collapsed="false">
      <c r="A471" s="87"/>
      <c r="B471" s="87"/>
      <c r="C471" s="88"/>
      <c r="D471" s="87"/>
      <c r="E471" s="87"/>
      <c r="F471" s="87"/>
      <c r="G471" s="87"/>
      <c r="H471" s="87"/>
      <c r="I471" s="87"/>
      <c r="J471" s="87"/>
      <c r="K471" s="87"/>
      <c r="L471" s="87"/>
      <c r="M471" s="87"/>
      <c r="N471" s="87"/>
      <c r="O471" s="87"/>
      <c r="P471" s="87"/>
      <c r="Q471" s="87"/>
      <c r="R471" s="87"/>
      <c r="S471" s="87"/>
      <c r="T471" s="87"/>
      <c r="U471" s="87"/>
      <c r="V471" s="87"/>
      <c r="W471" s="87"/>
      <c r="X471" s="87"/>
      <c r="Y471" s="87"/>
      <c r="Z471" s="87"/>
      <c r="AA471" s="87"/>
      <c r="AB471" s="87"/>
      <c r="AC471" s="87"/>
      <c r="AD471" s="87"/>
      <c r="AE471" s="87"/>
      <c r="AF471" s="87"/>
      <c r="AG471" s="87"/>
    </row>
    <row r="472" customFormat="false" ht="12.75" hidden="false" customHeight="true" outlineLevel="0" collapsed="false">
      <c r="A472" s="87"/>
      <c r="B472" s="87"/>
      <c r="C472" s="88"/>
      <c r="D472" s="87"/>
      <c r="E472" s="87"/>
      <c r="F472" s="87"/>
      <c r="G472" s="87"/>
      <c r="H472" s="87"/>
      <c r="I472" s="87"/>
      <c r="J472" s="87"/>
      <c r="K472" s="87"/>
      <c r="L472" s="87"/>
      <c r="M472" s="87"/>
      <c r="N472" s="87"/>
      <c r="O472" s="87"/>
      <c r="P472" s="87"/>
      <c r="Q472" s="87"/>
      <c r="R472" s="87"/>
      <c r="S472" s="87"/>
      <c r="T472" s="87"/>
      <c r="U472" s="87"/>
      <c r="V472" s="87"/>
      <c r="W472" s="87"/>
      <c r="X472" s="87"/>
      <c r="Y472" s="87"/>
      <c r="Z472" s="87"/>
      <c r="AA472" s="87"/>
      <c r="AB472" s="87"/>
      <c r="AC472" s="87"/>
      <c r="AD472" s="87"/>
      <c r="AE472" s="87"/>
      <c r="AF472" s="87"/>
      <c r="AG472" s="87"/>
    </row>
    <row r="473" customFormat="false" ht="12.75" hidden="false" customHeight="true" outlineLevel="0" collapsed="false">
      <c r="A473" s="87"/>
      <c r="B473" s="87"/>
      <c r="C473" s="88"/>
      <c r="D473" s="87"/>
      <c r="E473" s="87"/>
      <c r="F473" s="87"/>
      <c r="G473" s="87"/>
      <c r="H473" s="87"/>
      <c r="I473" s="87"/>
      <c r="J473" s="87"/>
      <c r="K473" s="87"/>
      <c r="L473" s="87"/>
      <c r="M473" s="87"/>
      <c r="N473" s="87"/>
      <c r="O473" s="87"/>
      <c r="P473" s="87"/>
      <c r="Q473" s="87"/>
      <c r="R473" s="87"/>
      <c r="S473" s="87"/>
      <c r="T473" s="87"/>
      <c r="U473" s="87"/>
      <c r="V473" s="87"/>
      <c r="W473" s="87"/>
      <c r="X473" s="87"/>
      <c r="Y473" s="87"/>
      <c r="Z473" s="87"/>
      <c r="AA473" s="87"/>
      <c r="AB473" s="87"/>
      <c r="AC473" s="87"/>
      <c r="AD473" s="87"/>
      <c r="AE473" s="87"/>
      <c r="AF473" s="87"/>
      <c r="AG473" s="87"/>
    </row>
    <row r="474" customFormat="false" ht="12.75" hidden="false" customHeight="true" outlineLevel="0" collapsed="false">
      <c r="A474" s="87"/>
      <c r="B474" s="87"/>
      <c r="C474" s="88"/>
      <c r="D474" s="87"/>
      <c r="E474" s="87"/>
      <c r="F474" s="87"/>
      <c r="G474" s="87"/>
      <c r="H474" s="87"/>
      <c r="I474" s="87"/>
      <c r="J474" s="87"/>
      <c r="K474" s="87"/>
      <c r="L474" s="87"/>
      <c r="M474" s="87"/>
      <c r="N474" s="87"/>
      <c r="O474" s="87"/>
      <c r="P474" s="87"/>
      <c r="Q474" s="87"/>
      <c r="R474" s="87"/>
      <c r="S474" s="87"/>
      <c r="T474" s="87"/>
      <c r="U474" s="87"/>
      <c r="V474" s="87"/>
      <c r="W474" s="87"/>
      <c r="X474" s="87"/>
      <c r="Y474" s="87"/>
      <c r="Z474" s="87"/>
      <c r="AA474" s="87"/>
      <c r="AB474" s="87"/>
      <c r="AC474" s="87"/>
      <c r="AD474" s="87"/>
      <c r="AE474" s="87"/>
      <c r="AF474" s="87"/>
      <c r="AG474" s="87"/>
    </row>
    <row r="475" customFormat="false" ht="12.75" hidden="false" customHeight="true" outlineLevel="0" collapsed="false">
      <c r="A475" s="87"/>
      <c r="B475" s="87"/>
      <c r="C475" s="88"/>
      <c r="D475" s="87"/>
      <c r="E475" s="87"/>
      <c r="F475" s="87"/>
      <c r="G475" s="87"/>
      <c r="H475" s="87"/>
      <c r="I475" s="87"/>
      <c r="J475" s="87"/>
      <c r="K475" s="87"/>
      <c r="L475" s="87"/>
      <c r="M475" s="87"/>
      <c r="N475" s="87"/>
      <c r="O475" s="87"/>
      <c r="P475" s="87"/>
      <c r="Q475" s="87"/>
      <c r="R475" s="87"/>
      <c r="S475" s="87"/>
      <c r="T475" s="87"/>
      <c r="U475" s="87"/>
      <c r="V475" s="87"/>
      <c r="W475" s="87"/>
      <c r="X475" s="87"/>
      <c r="Y475" s="87"/>
      <c r="Z475" s="87"/>
      <c r="AA475" s="87"/>
      <c r="AB475" s="87"/>
      <c r="AC475" s="87"/>
      <c r="AD475" s="87"/>
      <c r="AE475" s="87"/>
      <c r="AF475" s="87"/>
      <c r="AG475" s="87"/>
    </row>
    <row r="476" customFormat="false" ht="12.75" hidden="false" customHeight="true" outlineLevel="0" collapsed="false">
      <c r="A476" s="87"/>
      <c r="B476" s="87"/>
      <c r="C476" s="88"/>
      <c r="D476" s="87"/>
      <c r="E476" s="87"/>
      <c r="F476" s="87"/>
      <c r="G476" s="87"/>
      <c r="H476" s="87"/>
      <c r="I476" s="87"/>
      <c r="J476" s="87"/>
      <c r="K476" s="87"/>
      <c r="L476" s="87"/>
      <c r="M476" s="87"/>
      <c r="N476" s="87"/>
      <c r="O476" s="87"/>
      <c r="P476" s="87"/>
      <c r="Q476" s="87"/>
      <c r="R476" s="87"/>
      <c r="S476" s="87"/>
      <c r="T476" s="87"/>
      <c r="U476" s="87"/>
      <c r="V476" s="87"/>
      <c r="W476" s="87"/>
      <c r="X476" s="87"/>
      <c r="Y476" s="87"/>
      <c r="Z476" s="87"/>
      <c r="AA476" s="87"/>
      <c r="AB476" s="87"/>
      <c r="AC476" s="87"/>
      <c r="AD476" s="87"/>
      <c r="AE476" s="87"/>
      <c r="AF476" s="87"/>
      <c r="AG476" s="87"/>
    </row>
    <row r="477" customFormat="false" ht="12.75" hidden="false" customHeight="true" outlineLevel="0" collapsed="false">
      <c r="A477" s="87"/>
      <c r="B477" s="87"/>
      <c r="C477" s="88"/>
      <c r="D477" s="87"/>
      <c r="E477" s="87"/>
      <c r="F477" s="87"/>
      <c r="G477" s="87"/>
      <c r="H477" s="87"/>
      <c r="I477" s="87"/>
      <c r="J477" s="87"/>
      <c r="K477" s="87"/>
      <c r="L477" s="87"/>
      <c r="M477" s="87"/>
      <c r="N477" s="87"/>
      <c r="O477" s="87"/>
      <c r="P477" s="87"/>
      <c r="Q477" s="87"/>
      <c r="R477" s="87"/>
      <c r="S477" s="87"/>
      <c r="T477" s="87"/>
      <c r="U477" s="87"/>
      <c r="V477" s="87"/>
      <c r="W477" s="87"/>
      <c r="X477" s="87"/>
      <c r="Y477" s="87"/>
      <c r="Z477" s="87"/>
      <c r="AA477" s="87"/>
      <c r="AB477" s="87"/>
      <c r="AC477" s="87"/>
      <c r="AD477" s="87"/>
      <c r="AE477" s="87"/>
      <c r="AF477" s="87"/>
      <c r="AG477" s="87"/>
    </row>
    <row r="478" customFormat="false" ht="12.75" hidden="false" customHeight="true" outlineLevel="0" collapsed="false">
      <c r="A478" s="87"/>
      <c r="B478" s="87"/>
      <c r="C478" s="88"/>
      <c r="D478" s="87"/>
      <c r="E478" s="87"/>
      <c r="F478" s="87"/>
      <c r="G478" s="87"/>
      <c r="H478" s="87"/>
      <c r="I478" s="87"/>
      <c r="J478" s="87"/>
      <c r="K478" s="87"/>
      <c r="L478" s="87"/>
      <c r="M478" s="87"/>
      <c r="N478" s="87"/>
      <c r="O478" s="87"/>
      <c r="P478" s="87"/>
      <c r="Q478" s="87"/>
      <c r="R478" s="87"/>
      <c r="S478" s="87"/>
      <c r="T478" s="87"/>
      <c r="U478" s="87"/>
      <c r="V478" s="87"/>
      <c r="W478" s="87"/>
      <c r="X478" s="87"/>
      <c r="Y478" s="87"/>
      <c r="Z478" s="87"/>
      <c r="AA478" s="87"/>
      <c r="AB478" s="87"/>
      <c r="AC478" s="87"/>
      <c r="AD478" s="87"/>
      <c r="AE478" s="87"/>
      <c r="AF478" s="87"/>
      <c r="AG478" s="87"/>
    </row>
    <row r="479" customFormat="false" ht="12.75" hidden="false" customHeight="true" outlineLevel="0" collapsed="false">
      <c r="A479" s="87"/>
      <c r="B479" s="87"/>
      <c r="C479" s="88"/>
      <c r="D479" s="87"/>
      <c r="E479" s="87"/>
      <c r="F479" s="87"/>
      <c r="G479" s="87"/>
      <c r="H479" s="87"/>
      <c r="I479" s="87"/>
      <c r="J479" s="87"/>
      <c r="K479" s="87"/>
      <c r="L479" s="87"/>
      <c r="M479" s="87"/>
      <c r="N479" s="87"/>
      <c r="O479" s="87"/>
      <c r="P479" s="87"/>
      <c r="Q479" s="87"/>
      <c r="R479" s="87"/>
      <c r="S479" s="87"/>
      <c r="T479" s="87"/>
      <c r="U479" s="87"/>
      <c r="V479" s="87"/>
      <c r="W479" s="87"/>
      <c r="X479" s="87"/>
      <c r="Y479" s="87"/>
      <c r="Z479" s="87"/>
      <c r="AA479" s="87"/>
      <c r="AB479" s="87"/>
      <c r="AC479" s="87"/>
      <c r="AD479" s="87"/>
      <c r="AE479" s="87"/>
      <c r="AF479" s="87"/>
      <c r="AG479" s="87"/>
    </row>
    <row r="480" customFormat="false" ht="12.75" hidden="false" customHeight="true" outlineLevel="0" collapsed="false">
      <c r="A480" s="87"/>
      <c r="B480" s="87"/>
      <c r="C480" s="88"/>
      <c r="D480" s="87"/>
      <c r="E480" s="87"/>
      <c r="F480" s="87"/>
      <c r="G480" s="87"/>
      <c r="H480" s="87"/>
      <c r="I480" s="87"/>
      <c r="J480" s="87"/>
      <c r="K480" s="87"/>
      <c r="L480" s="87"/>
      <c r="M480" s="87"/>
      <c r="N480" s="87"/>
      <c r="O480" s="87"/>
      <c r="P480" s="87"/>
      <c r="Q480" s="87"/>
      <c r="R480" s="87"/>
      <c r="S480" s="87"/>
      <c r="T480" s="87"/>
      <c r="U480" s="87"/>
      <c r="V480" s="87"/>
      <c r="W480" s="87"/>
      <c r="X480" s="87"/>
      <c r="Y480" s="87"/>
      <c r="Z480" s="87"/>
      <c r="AA480" s="87"/>
      <c r="AB480" s="87"/>
      <c r="AC480" s="87"/>
      <c r="AD480" s="87"/>
      <c r="AE480" s="87"/>
      <c r="AF480" s="87"/>
      <c r="AG480" s="87"/>
    </row>
    <row r="481" customFormat="false" ht="12.75" hidden="false" customHeight="true" outlineLevel="0" collapsed="false">
      <c r="A481" s="87"/>
      <c r="B481" s="87"/>
      <c r="C481" s="88"/>
      <c r="D481" s="87"/>
      <c r="E481" s="87"/>
      <c r="F481" s="87"/>
      <c r="G481" s="87"/>
      <c r="H481" s="87"/>
      <c r="I481" s="87"/>
      <c r="J481" s="87"/>
      <c r="K481" s="87"/>
      <c r="L481" s="87"/>
      <c r="M481" s="87"/>
      <c r="N481" s="87"/>
      <c r="O481" s="87"/>
      <c r="P481" s="87"/>
      <c r="Q481" s="87"/>
      <c r="R481" s="87"/>
      <c r="S481" s="87"/>
      <c r="T481" s="87"/>
      <c r="U481" s="87"/>
      <c r="V481" s="87"/>
      <c r="W481" s="87"/>
      <c r="X481" s="87"/>
      <c r="Y481" s="87"/>
      <c r="Z481" s="87"/>
      <c r="AA481" s="87"/>
      <c r="AB481" s="87"/>
      <c r="AC481" s="87"/>
      <c r="AD481" s="87"/>
      <c r="AE481" s="87"/>
      <c r="AF481" s="87"/>
      <c r="AG481" s="87"/>
    </row>
    <row r="482" customFormat="false" ht="12.75" hidden="false" customHeight="true" outlineLevel="0" collapsed="false">
      <c r="A482" s="87"/>
      <c r="B482" s="87"/>
      <c r="C482" s="88"/>
      <c r="D482" s="87"/>
      <c r="E482" s="87"/>
      <c r="F482" s="87"/>
      <c r="G482" s="87"/>
      <c r="H482" s="87"/>
      <c r="I482" s="87"/>
      <c r="J482" s="87"/>
      <c r="K482" s="87"/>
      <c r="L482" s="87"/>
      <c r="M482" s="87"/>
      <c r="N482" s="87"/>
      <c r="O482" s="87"/>
      <c r="P482" s="87"/>
      <c r="Q482" s="87"/>
      <c r="R482" s="87"/>
      <c r="S482" s="87"/>
      <c r="T482" s="87"/>
      <c r="U482" s="87"/>
      <c r="V482" s="87"/>
      <c r="W482" s="87"/>
      <c r="X482" s="87"/>
      <c r="Y482" s="87"/>
      <c r="Z482" s="87"/>
      <c r="AA482" s="87"/>
      <c r="AB482" s="87"/>
      <c r="AC482" s="87"/>
      <c r="AD482" s="87"/>
      <c r="AE482" s="87"/>
      <c r="AF482" s="87"/>
      <c r="AG482" s="87"/>
    </row>
    <row r="483" customFormat="false" ht="12.75" hidden="false" customHeight="true" outlineLevel="0" collapsed="false">
      <c r="A483" s="87"/>
      <c r="B483" s="87"/>
      <c r="C483" s="88"/>
      <c r="D483" s="87"/>
      <c r="E483" s="87"/>
      <c r="F483" s="87"/>
      <c r="G483" s="87"/>
      <c r="H483" s="87"/>
      <c r="I483" s="87"/>
      <c r="J483" s="87"/>
      <c r="K483" s="87"/>
      <c r="L483" s="87"/>
      <c r="M483" s="87"/>
      <c r="N483" s="87"/>
      <c r="O483" s="87"/>
      <c r="P483" s="87"/>
      <c r="Q483" s="87"/>
      <c r="R483" s="87"/>
      <c r="S483" s="87"/>
      <c r="T483" s="87"/>
      <c r="U483" s="87"/>
      <c r="V483" s="87"/>
      <c r="W483" s="87"/>
      <c r="X483" s="87"/>
      <c r="Y483" s="87"/>
      <c r="Z483" s="87"/>
      <c r="AA483" s="87"/>
      <c r="AB483" s="87"/>
      <c r="AC483" s="87"/>
      <c r="AD483" s="87"/>
      <c r="AE483" s="87"/>
      <c r="AF483" s="87"/>
      <c r="AG483" s="87"/>
    </row>
    <row r="484" customFormat="false" ht="12.75" hidden="false" customHeight="true" outlineLevel="0" collapsed="false">
      <c r="A484" s="87"/>
      <c r="B484" s="87"/>
      <c r="C484" s="88"/>
      <c r="D484" s="87"/>
      <c r="E484" s="87"/>
      <c r="F484" s="87"/>
      <c r="G484" s="87"/>
      <c r="H484" s="87"/>
      <c r="I484" s="87"/>
      <c r="J484" s="87"/>
      <c r="K484" s="87"/>
      <c r="L484" s="87"/>
      <c r="M484" s="87"/>
      <c r="N484" s="87"/>
      <c r="O484" s="87"/>
      <c r="P484" s="87"/>
      <c r="Q484" s="87"/>
      <c r="R484" s="87"/>
      <c r="S484" s="87"/>
      <c r="T484" s="87"/>
      <c r="U484" s="87"/>
      <c r="V484" s="87"/>
      <c r="W484" s="87"/>
      <c r="X484" s="87"/>
      <c r="Y484" s="87"/>
      <c r="Z484" s="87"/>
      <c r="AA484" s="87"/>
      <c r="AB484" s="87"/>
      <c r="AC484" s="87"/>
      <c r="AD484" s="87"/>
      <c r="AE484" s="87"/>
      <c r="AF484" s="87"/>
      <c r="AG484" s="87"/>
    </row>
    <row r="485" customFormat="false" ht="12.75" hidden="false" customHeight="true" outlineLevel="0" collapsed="false">
      <c r="A485" s="87"/>
      <c r="B485" s="87"/>
      <c r="C485" s="88"/>
      <c r="D485" s="87"/>
      <c r="E485" s="87"/>
      <c r="F485" s="87"/>
      <c r="G485" s="87"/>
      <c r="H485" s="87"/>
      <c r="I485" s="87"/>
      <c r="J485" s="87"/>
      <c r="K485" s="87"/>
      <c r="L485" s="87"/>
      <c r="M485" s="87"/>
      <c r="N485" s="87"/>
      <c r="O485" s="87"/>
      <c r="P485" s="87"/>
      <c r="Q485" s="87"/>
      <c r="R485" s="87"/>
      <c r="S485" s="87"/>
      <c r="T485" s="87"/>
      <c r="U485" s="87"/>
      <c r="V485" s="87"/>
      <c r="W485" s="87"/>
      <c r="X485" s="87"/>
      <c r="Y485" s="87"/>
      <c r="Z485" s="87"/>
      <c r="AA485" s="87"/>
      <c r="AB485" s="87"/>
      <c r="AC485" s="87"/>
      <c r="AD485" s="87"/>
      <c r="AE485" s="87"/>
      <c r="AF485" s="87"/>
      <c r="AG485" s="87"/>
    </row>
    <row r="486" customFormat="false" ht="12.75" hidden="false" customHeight="true" outlineLevel="0" collapsed="false">
      <c r="A486" s="87"/>
      <c r="B486" s="87"/>
      <c r="C486" s="88"/>
      <c r="D486" s="87"/>
      <c r="E486" s="87"/>
      <c r="F486" s="87"/>
      <c r="G486" s="87"/>
      <c r="H486" s="87"/>
      <c r="I486" s="87"/>
      <c r="J486" s="87"/>
      <c r="K486" s="87"/>
      <c r="L486" s="87"/>
      <c r="M486" s="87"/>
      <c r="N486" s="87"/>
      <c r="O486" s="87"/>
      <c r="P486" s="87"/>
      <c r="Q486" s="87"/>
      <c r="R486" s="87"/>
      <c r="S486" s="87"/>
      <c r="T486" s="87"/>
      <c r="U486" s="87"/>
      <c r="V486" s="87"/>
      <c r="W486" s="87"/>
      <c r="X486" s="87"/>
      <c r="Y486" s="87"/>
      <c r="Z486" s="87"/>
      <c r="AA486" s="87"/>
      <c r="AB486" s="87"/>
      <c r="AC486" s="87"/>
      <c r="AD486" s="87"/>
      <c r="AE486" s="87"/>
      <c r="AF486" s="87"/>
      <c r="AG486" s="87"/>
    </row>
    <row r="487" customFormat="false" ht="12.75" hidden="false" customHeight="true" outlineLevel="0" collapsed="false">
      <c r="A487" s="87"/>
      <c r="B487" s="87"/>
      <c r="C487" s="88"/>
      <c r="D487" s="87"/>
      <c r="E487" s="87"/>
      <c r="F487" s="87"/>
      <c r="G487" s="87"/>
      <c r="H487" s="87"/>
      <c r="I487" s="87"/>
      <c r="J487" s="87"/>
      <c r="K487" s="87"/>
      <c r="L487" s="87"/>
      <c r="M487" s="87"/>
      <c r="N487" s="87"/>
      <c r="O487" s="87"/>
      <c r="P487" s="87"/>
      <c r="Q487" s="87"/>
      <c r="R487" s="87"/>
      <c r="S487" s="87"/>
      <c r="T487" s="87"/>
      <c r="U487" s="87"/>
      <c r="V487" s="87"/>
      <c r="W487" s="87"/>
      <c r="X487" s="87"/>
      <c r="Y487" s="87"/>
      <c r="Z487" s="87"/>
      <c r="AA487" s="87"/>
      <c r="AB487" s="87"/>
      <c r="AC487" s="87"/>
      <c r="AD487" s="87"/>
      <c r="AE487" s="87"/>
      <c r="AF487" s="87"/>
      <c r="AG487" s="87"/>
    </row>
    <row r="488" customFormat="false" ht="12.75" hidden="false" customHeight="true" outlineLevel="0" collapsed="false">
      <c r="A488" s="87"/>
      <c r="B488" s="87"/>
      <c r="C488" s="88"/>
      <c r="D488" s="87"/>
      <c r="E488" s="87"/>
      <c r="F488" s="87"/>
      <c r="G488" s="87"/>
      <c r="H488" s="87"/>
      <c r="I488" s="87"/>
      <c r="J488" s="87"/>
      <c r="K488" s="87"/>
      <c r="L488" s="87"/>
      <c r="M488" s="87"/>
      <c r="N488" s="87"/>
      <c r="O488" s="87"/>
      <c r="P488" s="87"/>
      <c r="Q488" s="87"/>
      <c r="R488" s="87"/>
      <c r="S488" s="87"/>
      <c r="T488" s="87"/>
      <c r="U488" s="87"/>
      <c r="V488" s="87"/>
      <c r="W488" s="87"/>
      <c r="X488" s="87"/>
      <c r="Y488" s="87"/>
      <c r="Z488" s="87"/>
      <c r="AA488" s="87"/>
      <c r="AB488" s="87"/>
      <c r="AC488" s="87"/>
      <c r="AD488" s="87"/>
      <c r="AE488" s="87"/>
      <c r="AF488" s="87"/>
      <c r="AG488" s="87"/>
    </row>
    <row r="489" customFormat="false" ht="12.75" hidden="false" customHeight="true" outlineLevel="0" collapsed="false">
      <c r="A489" s="87"/>
      <c r="B489" s="87"/>
      <c r="C489" s="88"/>
      <c r="D489" s="87"/>
      <c r="E489" s="87"/>
      <c r="F489" s="87"/>
      <c r="G489" s="87"/>
      <c r="H489" s="87"/>
      <c r="I489" s="87"/>
      <c r="J489" s="87"/>
      <c r="K489" s="87"/>
      <c r="L489" s="87"/>
      <c r="M489" s="87"/>
      <c r="N489" s="87"/>
      <c r="O489" s="87"/>
      <c r="P489" s="87"/>
      <c r="Q489" s="87"/>
      <c r="R489" s="87"/>
      <c r="S489" s="87"/>
      <c r="T489" s="87"/>
      <c r="U489" s="87"/>
      <c r="V489" s="87"/>
      <c r="W489" s="87"/>
      <c r="X489" s="87"/>
      <c r="Y489" s="87"/>
      <c r="Z489" s="87"/>
      <c r="AA489" s="87"/>
      <c r="AB489" s="87"/>
      <c r="AC489" s="87"/>
      <c r="AD489" s="87"/>
      <c r="AE489" s="87"/>
      <c r="AF489" s="87"/>
      <c r="AG489" s="87"/>
    </row>
    <row r="490" customFormat="false" ht="12.75" hidden="false" customHeight="true" outlineLevel="0" collapsed="false">
      <c r="A490" s="87"/>
      <c r="B490" s="87"/>
      <c r="C490" s="88"/>
      <c r="D490" s="87"/>
      <c r="E490" s="87"/>
      <c r="F490" s="87"/>
      <c r="G490" s="87"/>
      <c r="H490" s="87"/>
      <c r="I490" s="87"/>
      <c r="J490" s="87"/>
      <c r="K490" s="87"/>
      <c r="L490" s="87"/>
      <c r="M490" s="87"/>
      <c r="N490" s="87"/>
      <c r="O490" s="87"/>
      <c r="P490" s="87"/>
      <c r="Q490" s="87"/>
      <c r="R490" s="87"/>
      <c r="S490" s="87"/>
      <c r="T490" s="87"/>
      <c r="U490" s="87"/>
      <c r="V490" s="87"/>
      <c r="W490" s="87"/>
      <c r="X490" s="87"/>
      <c r="Y490" s="87"/>
      <c r="Z490" s="87"/>
      <c r="AA490" s="87"/>
      <c r="AB490" s="87"/>
      <c r="AC490" s="87"/>
      <c r="AD490" s="87"/>
      <c r="AE490" s="87"/>
      <c r="AF490" s="87"/>
      <c r="AG490" s="87"/>
    </row>
    <row r="491" customFormat="false" ht="12.75" hidden="false" customHeight="true" outlineLevel="0" collapsed="false">
      <c r="A491" s="87"/>
      <c r="B491" s="87"/>
      <c r="C491" s="88"/>
      <c r="D491" s="87"/>
      <c r="E491" s="87"/>
      <c r="F491" s="87"/>
      <c r="G491" s="87"/>
      <c r="H491" s="87"/>
      <c r="I491" s="87"/>
      <c r="J491" s="87"/>
      <c r="K491" s="87"/>
      <c r="L491" s="87"/>
      <c r="M491" s="87"/>
      <c r="N491" s="87"/>
      <c r="O491" s="87"/>
      <c r="P491" s="87"/>
      <c r="Q491" s="87"/>
      <c r="R491" s="87"/>
      <c r="S491" s="87"/>
      <c r="T491" s="87"/>
      <c r="U491" s="87"/>
      <c r="V491" s="87"/>
      <c r="W491" s="87"/>
      <c r="X491" s="87"/>
      <c r="Y491" s="87"/>
      <c r="Z491" s="87"/>
      <c r="AA491" s="87"/>
      <c r="AB491" s="87"/>
      <c r="AC491" s="87"/>
      <c r="AD491" s="87"/>
      <c r="AE491" s="87"/>
      <c r="AF491" s="87"/>
      <c r="AG491" s="87"/>
    </row>
    <row r="492" customFormat="false" ht="12.75" hidden="false" customHeight="true" outlineLevel="0" collapsed="false">
      <c r="A492" s="87"/>
      <c r="B492" s="87"/>
      <c r="C492" s="88"/>
      <c r="D492" s="87"/>
      <c r="E492" s="87"/>
      <c r="F492" s="87"/>
      <c r="G492" s="87"/>
      <c r="H492" s="87"/>
      <c r="I492" s="87"/>
      <c r="J492" s="87"/>
      <c r="K492" s="87"/>
      <c r="L492" s="87"/>
      <c r="M492" s="87"/>
      <c r="N492" s="87"/>
      <c r="O492" s="87"/>
      <c r="P492" s="87"/>
      <c r="Q492" s="87"/>
      <c r="R492" s="87"/>
      <c r="S492" s="87"/>
      <c r="T492" s="87"/>
      <c r="U492" s="87"/>
      <c r="V492" s="87"/>
      <c r="W492" s="87"/>
      <c r="X492" s="87"/>
      <c r="Y492" s="87"/>
      <c r="Z492" s="87"/>
      <c r="AA492" s="87"/>
      <c r="AB492" s="87"/>
      <c r="AC492" s="87"/>
      <c r="AD492" s="87"/>
      <c r="AE492" s="87"/>
      <c r="AF492" s="87"/>
      <c r="AG492" s="87"/>
    </row>
    <row r="493" customFormat="false" ht="12.75" hidden="false" customHeight="true" outlineLevel="0" collapsed="false">
      <c r="A493" s="87"/>
      <c r="B493" s="87"/>
      <c r="C493" s="88"/>
      <c r="D493" s="87"/>
      <c r="E493" s="87"/>
      <c r="F493" s="87"/>
      <c r="G493" s="87"/>
      <c r="H493" s="87"/>
      <c r="I493" s="87"/>
      <c r="J493" s="87"/>
      <c r="K493" s="87"/>
      <c r="L493" s="87"/>
      <c r="M493" s="87"/>
      <c r="N493" s="87"/>
      <c r="O493" s="87"/>
      <c r="P493" s="87"/>
      <c r="Q493" s="87"/>
      <c r="R493" s="87"/>
      <c r="S493" s="87"/>
      <c r="T493" s="87"/>
      <c r="U493" s="87"/>
      <c r="V493" s="87"/>
      <c r="W493" s="87"/>
      <c r="X493" s="87"/>
      <c r="Y493" s="87"/>
      <c r="Z493" s="87"/>
      <c r="AA493" s="87"/>
      <c r="AB493" s="87"/>
      <c r="AC493" s="87"/>
      <c r="AD493" s="87"/>
      <c r="AE493" s="87"/>
      <c r="AF493" s="87"/>
      <c r="AG493" s="87"/>
    </row>
    <row r="494" customFormat="false" ht="12.75" hidden="false" customHeight="true" outlineLevel="0" collapsed="false">
      <c r="A494" s="87"/>
      <c r="B494" s="87"/>
      <c r="C494" s="88"/>
      <c r="D494" s="87"/>
      <c r="E494" s="87"/>
      <c r="F494" s="87"/>
      <c r="G494" s="87"/>
      <c r="H494" s="87"/>
      <c r="I494" s="87"/>
      <c r="J494" s="87"/>
      <c r="K494" s="87"/>
      <c r="L494" s="87"/>
      <c r="M494" s="87"/>
      <c r="N494" s="87"/>
      <c r="O494" s="87"/>
      <c r="P494" s="87"/>
      <c r="Q494" s="87"/>
      <c r="R494" s="87"/>
      <c r="S494" s="87"/>
      <c r="T494" s="87"/>
      <c r="U494" s="87"/>
      <c r="V494" s="87"/>
      <c r="W494" s="87"/>
      <c r="X494" s="87"/>
      <c r="Y494" s="87"/>
      <c r="Z494" s="87"/>
      <c r="AA494" s="87"/>
      <c r="AB494" s="87"/>
      <c r="AC494" s="87"/>
      <c r="AD494" s="87"/>
      <c r="AE494" s="87"/>
      <c r="AF494" s="87"/>
      <c r="AG494" s="87"/>
    </row>
    <row r="495" customFormat="false" ht="12.75" hidden="false" customHeight="true" outlineLevel="0" collapsed="false">
      <c r="A495" s="87"/>
      <c r="B495" s="87"/>
      <c r="C495" s="88"/>
      <c r="D495" s="87"/>
      <c r="E495" s="87"/>
      <c r="F495" s="87"/>
      <c r="G495" s="87"/>
      <c r="H495" s="87"/>
      <c r="I495" s="87"/>
      <c r="J495" s="87"/>
      <c r="K495" s="87"/>
      <c r="L495" s="87"/>
      <c r="M495" s="87"/>
      <c r="N495" s="87"/>
      <c r="O495" s="87"/>
      <c r="P495" s="87"/>
      <c r="Q495" s="87"/>
      <c r="R495" s="87"/>
      <c r="S495" s="87"/>
      <c r="T495" s="87"/>
      <c r="U495" s="87"/>
      <c r="V495" s="87"/>
      <c r="W495" s="87"/>
      <c r="X495" s="87"/>
      <c r="Y495" s="87"/>
      <c r="Z495" s="87"/>
      <c r="AA495" s="87"/>
      <c r="AB495" s="87"/>
      <c r="AC495" s="87"/>
      <c r="AD495" s="87"/>
      <c r="AE495" s="87"/>
      <c r="AF495" s="87"/>
      <c r="AG495" s="87"/>
    </row>
    <row r="496" customFormat="false" ht="12.75" hidden="false" customHeight="true" outlineLevel="0" collapsed="false">
      <c r="A496" s="87"/>
      <c r="B496" s="87"/>
      <c r="C496" s="88"/>
      <c r="D496" s="87"/>
      <c r="E496" s="87"/>
      <c r="F496" s="87"/>
      <c r="G496" s="87"/>
      <c r="H496" s="87"/>
      <c r="I496" s="87"/>
      <c r="J496" s="87"/>
      <c r="K496" s="87"/>
      <c r="L496" s="87"/>
      <c r="M496" s="87"/>
      <c r="N496" s="87"/>
      <c r="O496" s="87"/>
      <c r="P496" s="87"/>
      <c r="Q496" s="87"/>
      <c r="R496" s="87"/>
      <c r="S496" s="87"/>
      <c r="T496" s="87"/>
      <c r="U496" s="87"/>
      <c r="V496" s="87"/>
      <c r="W496" s="87"/>
      <c r="X496" s="87"/>
      <c r="Y496" s="87"/>
      <c r="Z496" s="87"/>
      <c r="AA496" s="87"/>
      <c r="AB496" s="87"/>
      <c r="AC496" s="87"/>
      <c r="AD496" s="87"/>
      <c r="AE496" s="87"/>
      <c r="AF496" s="87"/>
      <c r="AG496" s="87"/>
    </row>
    <row r="497" customFormat="false" ht="12.75" hidden="false" customHeight="true" outlineLevel="0" collapsed="false">
      <c r="A497" s="87"/>
      <c r="B497" s="87"/>
      <c r="C497" s="88"/>
      <c r="D497" s="87"/>
      <c r="E497" s="87"/>
      <c r="F497" s="87"/>
      <c r="G497" s="87"/>
      <c r="H497" s="87"/>
      <c r="I497" s="87"/>
      <c r="J497" s="87"/>
      <c r="K497" s="87"/>
      <c r="L497" s="87"/>
      <c r="M497" s="87"/>
      <c r="N497" s="87"/>
      <c r="O497" s="87"/>
      <c r="P497" s="87"/>
      <c r="Q497" s="87"/>
      <c r="R497" s="87"/>
      <c r="S497" s="87"/>
      <c r="T497" s="87"/>
      <c r="U497" s="87"/>
      <c r="V497" s="87"/>
      <c r="W497" s="87"/>
      <c r="X497" s="87"/>
      <c r="Y497" s="87"/>
      <c r="Z497" s="87"/>
      <c r="AA497" s="87"/>
      <c r="AB497" s="87"/>
      <c r="AC497" s="87"/>
      <c r="AD497" s="87"/>
      <c r="AE497" s="87"/>
      <c r="AF497" s="87"/>
      <c r="AG497" s="87"/>
    </row>
    <row r="498" customFormat="false" ht="12.75" hidden="false" customHeight="true" outlineLevel="0" collapsed="false">
      <c r="A498" s="87"/>
      <c r="B498" s="87"/>
      <c r="C498" s="88"/>
      <c r="D498" s="87"/>
      <c r="E498" s="87"/>
      <c r="F498" s="87"/>
      <c r="G498" s="87"/>
      <c r="H498" s="87"/>
      <c r="I498" s="87"/>
      <c r="J498" s="87"/>
      <c r="K498" s="87"/>
      <c r="L498" s="87"/>
      <c r="M498" s="87"/>
      <c r="N498" s="87"/>
      <c r="O498" s="87"/>
      <c r="P498" s="87"/>
      <c r="Q498" s="87"/>
      <c r="R498" s="87"/>
      <c r="S498" s="87"/>
      <c r="T498" s="87"/>
      <c r="U498" s="87"/>
      <c r="V498" s="87"/>
      <c r="W498" s="87"/>
      <c r="X498" s="87"/>
      <c r="Y498" s="87"/>
      <c r="Z498" s="87"/>
      <c r="AA498" s="87"/>
      <c r="AB498" s="87"/>
      <c r="AC498" s="87"/>
      <c r="AD498" s="87"/>
      <c r="AE498" s="87"/>
      <c r="AF498" s="87"/>
      <c r="AG498" s="87"/>
    </row>
    <row r="499" customFormat="false" ht="12.75" hidden="false" customHeight="true" outlineLevel="0" collapsed="false">
      <c r="A499" s="87"/>
      <c r="B499" s="87"/>
      <c r="C499" s="88"/>
      <c r="D499" s="87"/>
      <c r="E499" s="87"/>
      <c r="F499" s="87"/>
      <c r="G499" s="87"/>
      <c r="H499" s="87"/>
      <c r="I499" s="87"/>
      <c r="J499" s="87"/>
      <c r="K499" s="87"/>
      <c r="L499" s="87"/>
      <c r="M499" s="87"/>
      <c r="N499" s="87"/>
      <c r="O499" s="87"/>
      <c r="P499" s="87"/>
      <c r="Q499" s="87"/>
      <c r="R499" s="87"/>
      <c r="S499" s="87"/>
      <c r="T499" s="87"/>
      <c r="U499" s="87"/>
      <c r="V499" s="87"/>
      <c r="W499" s="87"/>
      <c r="X499" s="87"/>
      <c r="Y499" s="87"/>
      <c r="Z499" s="87"/>
      <c r="AA499" s="87"/>
      <c r="AB499" s="87"/>
      <c r="AC499" s="87"/>
      <c r="AD499" s="87"/>
      <c r="AE499" s="87"/>
      <c r="AF499" s="87"/>
      <c r="AG499" s="87"/>
    </row>
    <row r="500" customFormat="false" ht="12.75" hidden="false" customHeight="true" outlineLevel="0" collapsed="false">
      <c r="A500" s="87"/>
      <c r="B500" s="87"/>
      <c r="C500" s="88"/>
      <c r="D500" s="87"/>
      <c r="E500" s="87"/>
      <c r="F500" s="87"/>
      <c r="G500" s="87"/>
      <c r="H500" s="87"/>
      <c r="I500" s="87"/>
      <c r="J500" s="87"/>
      <c r="K500" s="87"/>
      <c r="L500" s="87"/>
      <c r="M500" s="87"/>
      <c r="N500" s="87"/>
      <c r="O500" s="87"/>
      <c r="P500" s="87"/>
      <c r="Q500" s="87"/>
      <c r="R500" s="87"/>
      <c r="S500" s="87"/>
      <c r="T500" s="87"/>
      <c r="U500" s="87"/>
      <c r="V500" s="87"/>
      <c r="W500" s="87"/>
      <c r="X500" s="87"/>
      <c r="Y500" s="87"/>
      <c r="Z500" s="87"/>
      <c r="AA500" s="87"/>
      <c r="AB500" s="87"/>
      <c r="AC500" s="87"/>
      <c r="AD500" s="87"/>
      <c r="AE500" s="87"/>
      <c r="AF500" s="87"/>
      <c r="AG500" s="87"/>
    </row>
    <row r="501" customFormat="false" ht="12.75" hidden="false" customHeight="true" outlineLevel="0" collapsed="false">
      <c r="A501" s="87"/>
      <c r="B501" s="87"/>
      <c r="C501" s="88"/>
      <c r="D501" s="87"/>
      <c r="E501" s="87"/>
      <c r="F501" s="87"/>
      <c r="G501" s="87"/>
      <c r="H501" s="87"/>
      <c r="I501" s="87"/>
      <c r="J501" s="87"/>
      <c r="K501" s="87"/>
      <c r="L501" s="87"/>
      <c r="M501" s="87"/>
      <c r="N501" s="87"/>
      <c r="O501" s="87"/>
      <c r="P501" s="87"/>
      <c r="Q501" s="87"/>
      <c r="R501" s="87"/>
      <c r="S501" s="87"/>
      <c r="T501" s="87"/>
      <c r="U501" s="87"/>
      <c r="V501" s="87"/>
      <c r="W501" s="87"/>
      <c r="X501" s="87"/>
      <c r="Y501" s="87"/>
      <c r="Z501" s="87"/>
      <c r="AA501" s="87"/>
      <c r="AB501" s="87"/>
      <c r="AC501" s="87"/>
      <c r="AD501" s="87"/>
      <c r="AE501" s="87"/>
      <c r="AF501" s="87"/>
      <c r="AG501" s="87"/>
    </row>
    <row r="502" customFormat="false" ht="12.75" hidden="false" customHeight="true" outlineLevel="0" collapsed="false">
      <c r="A502" s="87"/>
      <c r="B502" s="87"/>
      <c r="C502" s="88"/>
      <c r="D502" s="87"/>
      <c r="E502" s="87"/>
      <c r="F502" s="87"/>
      <c r="G502" s="87"/>
      <c r="H502" s="87"/>
      <c r="I502" s="87"/>
      <c r="J502" s="87"/>
      <c r="K502" s="87"/>
      <c r="L502" s="87"/>
      <c r="M502" s="87"/>
      <c r="N502" s="87"/>
      <c r="O502" s="87"/>
      <c r="P502" s="87"/>
      <c r="Q502" s="87"/>
      <c r="R502" s="87"/>
      <c r="S502" s="87"/>
      <c r="T502" s="87"/>
      <c r="U502" s="87"/>
      <c r="V502" s="87"/>
      <c r="W502" s="87"/>
      <c r="X502" s="87"/>
      <c r="Y502" s="87"/>
      <c r="Z502" s="87"/>
      <c r="AA502" s="87"/>
      <c r="AB502" s="87"/>
      <c r="AC502" s="87"/>
      <c r="AD502" s="87"/>
      <c r="AE502" s="87"/>
      <c r="AF502" s="87"/>
      <c r="AG502" s="87"/>
    </row>
    <row r="503" customFormat="false" ht="12.75" hidden="false" customHeight="true" outlineLevel="0" collapsed="false">
      <c r="A503" s="87"/>
      <c r="B503" s="87"/>
      <c r="C503" s="88"/>
      <c r="D503" s="87"/>
      <c r="E503" s="87"/>
      <c r="F503" s="87"/>
      <c r="G503" s="87"/>
      <c r="H503" s="87"/>
      <c r="I503" s="87"/>
      <c r="J503" s="87"/>
      <c r="K503" s="87"/>
      <c r="L503" s="87"/>
      <c r="M503" s="87"/>
      <c r="N503" s="87"/>
      <c r="O503" s="87"/>
      <c r="P503" s="87"/>
      <c r="Q503" s="87"/>
      <c r="R503" s="87"/>
      <c r="S503" s="87"/>
      <c r="T503" s="87"/>
      <c r="U503" s="87"/>
      <c r="V503" s="87"/>
      <c r="W503" s="87"/>
      <c r="X503" s="87"/>
      <c r="Y503" s="87"/>
      <c r="Z503" s="87"/>
      <c r="AA503" s="87"/>
      <c r="AB503" s="87"/>
      <c r="AC503" s="87"/>
      <c r="AD503" s="87"/>
      <c r="AE503" s="87"/>
      <c r="AF503" s="87"/>
      <c r="AG503" s="87"/>
    </row>
    <row r="504" customFormat="false" ht="12.75" hidden="false" customHeight="true" outlineLevel="0" collapsed="false">
      <c r="A504" s="87"/>
      <c r="B504" s="87"/>
      <c r="C504" s="88"/>
      <c r="D504" s="87"/>
      <c r="E504" s="87"/>
      <c r="F504" s="87"/>
      <c r="G504" s="87"/>
      <c r="H504" s="87"/>
      <c r="I504" s="87"/>
      <c r="J504" s="87"/>
      <c r="K504" s="87"/>
      <c r="L504" s="87"/>
      <c r="M504" s="87"/>
      <c r="N504" s="87"/>
      <c r="O504" s="87"/>
      <c r="P504" s="87"/>
      <c r="Q504" s="87"/>
      <c r="R504" s="87"/>
      <c r="S504" s="87"/>
      <c r="T504" s="87"/>
      <c r="U504" s="87"/>
      <c r="V504" s="87"/>
      <c r="W504" s="87"/>
      <c r="X504" s="87"/>
      <c r="Y504" s="87"/>
      <c r="Z504" s="87"/>
      <c r="AA504" s="87"/>
      <c r="AB504" s="87"/>
      <c r="AC504" s="87"/>
      <c r="AD504" s="87"/>
      <c r="AE504" s="87"/>
      <c r="AF504" s="87"/>
      <c r="AG504" s="87"/>
    </row>
    <row r="505" customFormat="false" ht="12.75" hidden="false" customHeight="true" outlineLevel="0" collapsed="false">
      <c r="A505" s="87"/>
      <c r="B505" s="87"/>
      <c r="C505" s="88"/>
      <c r="D505" s="87"/>
      <c r="E505" s="87"/>
      <c r="F505" s="87"/>
      <c r="G505" s="87"/>
      <c r="H505" s="87"/>
      <c r="I505" s="87"/>
      <c r="J505" s="87"/>
      <c r="K505" s="87"/>
      <c r="L505" s="87"/>
      <c r="M505" s="87"/>
      <c r="N505" s="87"/>
      <c r="O505" s="87"/>
      <c r="P505" s="87"/>
      <c r="Q505" s="87"/>
      <c r="R505" s="87"/>
      <c r="S505" s="87"/>
      <c r="T505" s="87"/>
      <c r="U505" s="87"/>
      <c r="V505" s="87"/>
      <c r="W505" s="87"/>
      <c r="X505" s="87"/>
      <c r="Y505" s="87"/>
      <c r="Z505" s="87"/>
      <c r="AA505" s="87"/>
      <c r="AB505" s="87"/>
      <c r="AC505" s="87"/>
      <c r="AD505" s="87"/>
      <c r="AE505" s="87"/>
      <c r="AF505" s="87"/>
      <c r="AG505" s="87"/>
    </row>
    <row r="506" customFormat="false" ht="12.75" hidden="false" customHeight="true" outlineLevel="0" collapsed="false">
      <c r="A506" s="87"/>
      <c r="B506" s="87"/>
      <c r="C506" s="88"/>
      <c r="D506" s="87"/>
      <c r="E506" s="87"/>
      <c r="F506" s="87"/>
      <c r="G506" s="87"/>
      <c r="H506" s="87"/>
      <c r="I506" s="87"/>
      <c r="J506" s="87"/>
      <c r="K506" s="87"/>
      <c r="L506" s="87"/>
      <c r="M506" s="87"/>
      <c r="N506" s="87"/>
      <c r="O506" s="87"/>
      <c r="P506" s="87"/>
      <c r="Q506" s="87"/>
      <c r="R506" s="87"/>
      <c r="S506" s="87"/>
      <c r="T506" s="87"/>
      <c r="U506" s="87"/>
      <c r="V506" s="87"/>
      <c r="W506" s="87"/>
      <c r="X506" s="87"/>
      <c r="Y506" s="87"/>
      <c r="Z506" s="87"/>
      <c r="AA506" s="87"/>
      <c r="AB506" s="87"/>
      <c r="AC506" s="87"/>
      <c r="AD506" s="87"/>
      <c r="AE506" s="87"/>
      <c r="AF506" s="87"/>
      <c r="AG506" s="87"/>
    </row>
    <row r="507" customFormat="false" ht="12.75" hidden="false" customHeight="true" outlineLevel="0" collapsed="false">
      <c r="A507" s="87"/>
      <c r="B507" s="87"/>
      <c r="C507" s="88"/>
      <c r="D507" s="87"/>
      <c r="E507" s="87"/>
      <c r="F507" s="87"/>
      <c r="G507" s="87"/>
      <c r="H507" s="87"/>
      <c r="I507" s="87"/>
      <c r="J507" s="87"/>
      <c r="K507" s="87"/>
      <c r="L507" s="87"/>
      <c r="M507" s="87"/>
      <c r="N507" s="87"/>
      <c r="O507" s="87"/>
      <c r="P507" s="87"/>
      <c r="Q507" s="87"/>
      <c r="R507" s="87"/>
      <c r="S507" s="87"/>
      <c r="T507" s="87"/>
      <c r="U507" s="87"/>
      <c r="V507" s="87"/>
      <c r="W507" s="87"/>
      <c r="X507" s="87"/>
      <c r="Y507" s="87"/>
      <c r="Z507" s="87"/>
      <c r="AA507" s="87"/>
      <c r="AB507" s="87"/>
      <c r="AC507" s="87"/>
      <c r="AD507" s="87"/>
      <c r="AE507" s="87"/>
      <c r="AF507" s="87"/>
      <c r="AG507" s="87"/>
    </row>
    <row r="508" customFormat="false" ht="12.75" hidden="false" customHeight="true" outlineLevel="0" collapsed="false">
      <c r="A508" s="87"/>
      <c r="B508" s="87"/>
      <c r="C508" s="88"/>
      <c r="D508" s="87"/>
      <c r="E508" s="87"/>
      <c r="F508" s="87"/>
      <c r="G508" s="87"/>
      <c r="H508" s="87"/>
      <c r="I508" s="87"/>
      <c r="J508" s="87"/>
      <c r="K508" s="87"/>
      <c r="L508" s="87"/>
      <c r="M508" s="87"/>
      <c r="N508" s="87"/>
      <c r="O508" s="87"/>
      <c r="P508" s="87"/>
      <c r="Q508" s="87"/>
      <c r="R508" s="87"/>
      <c r="S508" s="87"/>
      <c r="T508" s="87"/>
      <c r="U508" s="87"/>
      <c r="V508" s="87"/>
      <c r="W508" s="87"/>
      <c r="X508" s="87"/>
      <c r="Y508" s="87"/>
      <c r="Z508" s="87"/>
      <c r="AA508" s="87"/>
      <c r="AB508" s="87"/>
      <c r="AC508" s="87"/>
      <c r="AD508" s="87"/>
      <c r="AE508" s="87"/>
      <c r="AF508" s="87"/>
      <c r="AG508" s="87"/>
    </row>
    <row r="509" customFormat="false" ht="12.75" hidden="false" customHeight="true" outlineLevel="0" collapsed="false">
      <c r="A509" s="87"/>
      <c r="B509" s="87"/>
      <c r="C509" s="88"/>
      <c r="D509" s="87"/>
      <c r="E509" s="87"/>
      <c r="F509" s="87"/>
      <c r="G509" s="87"/>
      <c r="H509" s="87"/>
      <c r="I509" s="87"/>
      <c r="J509" s="87"/>
      <c r="K509" s="87"/>
      <c r="L509" s="87"/>
      <c r="M509" s="87"/>
      <c r="N509" s="87"/>
      <c r="O509" s="87"/>
      <c r="P509" s="87"/>
      <c r="Q509" s="87"/>
      <c r="R509" s="87"/>
      <c r="S509" s="87"/>
      <c r="T509" s="87"/>
      <c r="U509" s="87"/>
      <c r="V509" s="87"/>
      <c r="W509" s="87"/>
      <c r="X509" s="87"/>
      <c r="Y509" s="87"/>
      <c r="Z509" s="87"/>
      <c r="AA509" s="87"/>
      <c r="AB509" s="87"/>
      <c r="AC509" s="87"/>
      <c r="AD509" s="87"/>
      <c r="AE509" s="87"/>
      <c r="AF509" s="87"/>
      <c r="AG509" s="87"/>
    </row>
    <row r="510" customFormat="false" ht="12.75" hidden="false" customHeight="true" outlineLevel="0" collapsed="false">
      <c r="A510" s="87"/>
      <c r="B510" s="87"/>
      <c r="C510" s="88"/>
      <c r="D510" s="87"/>
      <c r="E510" s="87"/>
      <c r="F510" s="87"/>
      <c r="G510" s="87"/>
      <c r="H510" s="87"/>
      <c r="I510" s="87"/>
      <c r="J510" s="87"/>
      <c r="K510" s="87"/>
      <c r="L510" s="87"/>
      <c r="M510" s="87"/>
      <c r="N510" s="87"/>
      <c r="O510" s="87"/>
      <c r="P510" s="87"/>
      <c r="Q510" s="87"/>
      <c r="R510" s="87"/>
      <c r="S510" s="87"/>
      <c r="T510" s="87"/>
      <c r="U510" s="87"/>
      <c r="V510" s="87"/>
      <c r="W510" s="87"/>
      <c r="X510" s="87"/>
      <c r="Y510" s="87"/>
      <c r="Z510" s="87"/>
      <c r="AA510" s="87"/>
      <c r="AB510" s="87"/>
      <c r="AC510" s="87"/>
      <c r="AD510" s="87"/>
      <c r="AE510" s="87"/>
      <c r="AF510" s="87"/>
      <c r="AG510" s="87"/>
    </row>
    <row r="511" customFormat="false" ht="12.75" hidden="false" customHeight="true" outlineLevel="0" collapsed="false">
      <c r="A511" s="87"/>
      <c r="B511" s="87"/>
      <c r="C511" s="88"/>
      <c r="D511" s="87"/>
      <c r="E511" s="87"/>
      <c r="F511" s="87"/>
      <c r="G511" s="87"/>
      <c r="H511" s="87"/>
      <c r="I511" s="87"/>
      <c r="J511" s="87"/>
      <c r="K511" s="87"/>
      <c r="L511" s="87"/>
      <c r="M511" s="87"/>
      <c r="N511" s="87"/>
      <c r="O511" s="87"/>
      <c r="P511" s="87"/>
      <c r="Q511" s="87"/>
      <c r="R511" s="87"/>
      <c r="S511" s="87"/>
      <c r="T511" s="87"/>
      <c r="U511" s="87"/>
      <c r="V511" s="87"/>
      <c r="W511" s="87"/>
      <c r="X511" s="87"/>
      <c r="Y511" s="87"/>
      <c r="Z511" s="87"/>
      <c r="AA511" s="87"/>
      <c r="AB511" s="87"/>
      <c r="AC511" s="87"/>
      <c r="AD511" s="87"/>
      <c r="AE511" s="87"/>
      <c r="AF511" s="87"/>
      <c r="AG511" s="87"/>
    </row>
    <row r="512" customFormat="false" ht="12.75" hidden="false" customHeight="true" outlineLevel="0" collapsed="false">
      <c r="A512" s="87"/>
      <c r="B512" s="87"/>
      <c r="C512" s="88"/>
      <c r="D512" s="87"/>
      <c r="E512" s="87"/>
      <c r="F512" s="87"/>
      <c r="G512" s="87"/>
      <c r="H512" s="87"/>
      <c r="I512" s="87"/>
      <c r="J512" s="87"/>
      <c r="K512" s="87"/>
      <c r="L512" s="87"/>
      <c r="M512" s="87"/>
      <c r="N512" s="87"/>
      <c r="O512" s="87"/>
      <c r="P512" s="87"/>
      <c r="Q512" s="87"/>
      <c r="R512" s="87"/>
      <c r="S512" s="87"/>
      <c r="T512" s="87"/>
      <c r="U512" s="87"/>
      <c r="V512" s="87"/>
      <c r="W512" s="87"/>
      <c r="X512" s="87"/>
      <c r="Y512" s="87"/>
      <c r="Z512" s="87"/>
      <c r="AA512" s="87"/>
      <c r="AB512" s="87"/>
      <c r="AC512" s="87"/>
      <c r="AD512" s="87"/>
      <c r="AE512" s="87"/>
      <c r="AF512" s="87"/>
      <c r="AG512" s="87"/>
    </row>
    <row r="513" customFormat="false" ht="12.75" hidden="false" customHeight="true" outlineLevel="0" collapsed="false">
      <c r="A513" s="87"/>
      <c r="B513" s="87"/>
      <c r="C513" s="88"/>
      <c r="D513" s="87"/>
      <c r="E513" s="87"/>
      <c r="F513" s="87"/>
      <c r="G513" s="87"/>
      <c r="H513" s="87"/>
      <c r="I513" s="87"/>
      <c r="J513" s="87"/>
      <c r="K513" s="87"/>
      <c r="L513" s="87"/>
      <c r="M513" s="87"/>
      <c r="N513" s="87"/>
      <c r="O513" s="87"/>
      <c r="P513" s="87"/>
      <c r="Q513" s="87"/>
      <c r="R513" s="87"/>
      <c r="S513" s="87"/>
      <c r="T513" s="87"/>
      <c r="U513" s="87"/>
      <c r="V513" s="87"/>
      <c r="W513" s="87"/>
      <c r="X513" s="87"/>
      <c r="Y513" s="87"/>
      <c r="Z513" s="87"/>
      <c r="AA513" s="87"/>
      <c r="AB513" s="87"/>
      <c r="AC513" s="87"/>
      <c r="AD513" s="87"/>
      <c r="AE513" s="87"/>
      <c r="AF513" s="87"/>
      <c r="AG513" s="87"/>
    </row>
    <row r="514" customFormat="false" ht="12.75" hidden="false" customHeight="true" outlineLevel="0" collapsed="false">
      <c r="A514" s="87"/>
      <c r="B514" s="87"/>
      <c r="C514" s="88"/>
      <c r="D514" s="87"/>
      <c r="E514" s="87"/>
      <c r="F514" s="87"/>
      <c r="G514" s="87"/>
      <c r="H514" s="87"/>
      <c r="I514" s="87"/>
      <c r="J514" s="87"/>
      <c r="K514" s="87"/>
      <c r="L514" s="87"/>
      <c r="M514" s="87"/>
      <c r="N514" s="87"/>
      <c r="O514" s="87"/>
      <c r="P514" s="87"/>
      <c r="Q514" s="87"/>
      <c r="R514" s="87"/>
      <c r="S514" s="87"/>
      <c r="T514" s="87"/>
      <c r="U514" s="87"/>
      <c r="V514" s="87"/>
      <c r="W514" s="87"/>
      <c r="X514" s="87"/>
      <c r="Y514" s="87"/>
      <c r="Z514" s="87"/>
      <c r="AA514" s="87"/>
      <c r="AB514" s="87"/>
      <c r="AC514" s="87"/>
      <c r="AD514" s="87"/>
      <c r="AE514" s="87"/>
      <c r="AF514" s="87"/>
      <c r="AG514" s="87"/>
    </row>
    <row r="515" customFormat="false" ht="12.75" hidden="false" customHeight="true" outlineLevel="0" collapsed="false">
      <c r="A515" s="87"/>
      <c r="B515" s="87"/>
      <c r="C515" s="88"/>
      <c r="D515" s="87"/>
      <c r="E515" s="87"/>
      <c r="F515" s="87"/>
      <c r="G515" s="87"/>
      <c r="H515" s="87"/>
      <c r="I515" s="87"/>
      <c r="J515" s="87"/>
      <c r="K515" s="87"/>
      <c r="L515" s="87"/>
      <c r="M515" s="87"/>
      <c r="N515" s="87"/>
      <c r="O515" s="87"/>
      <c r="P515" s="87"/>
      <c r="Q515" s="87"/>
      <c r="R515" s="87"/>
      <c r="S515" s="87"/>
      <c r="T515" s="87"/>
      <c r="U515" s="87"/>
      <c r="V515" s="87"/>
      <c r="W515" s="87"/>
      <c r="X515" s="87"/>
      <c r="Y515" s="87"/>
      <c r="Z515" s="87"/>
      <c r="AA515" s="87"/>
      <c r="AB515" s="87"/>
      <c r="AC515" s="87"/>
      <c r="AD515" s="87"/>
      <c r="AE515" s="87"/>
      <c r="AF515" s="87"/>
      <c r="AG515" s="87"/>
    </row>
    <row r="516" customFormat="false" ht="12.75" hidden="false" customHeight="true" outlineLevel="0" collapsed="false">
      <c r="A516" s="87"/>
      <c r="B516" s="87"/>
      <c r="C516" s="88"/>
      <c r="D516" s="87"/>
      <c r="E516" s="87"/>
      <c r="F516" s="87"/>
      <c r="G516" s="87"/>
      <c r="H516" s="87"/>
      <c r="I516" s="87"/>
      <c r="J516" s="87"/>
      <c r="K516" s="87"/>
      <c r="L516" s="87"/>
      <c r="M516" s="87"/>
      <c r="N516" s="87"/>
      <c r="O516" s="87"/>
      <c r="P516" s="87"/>
      <c r="Q516" s="87"/>
      <c r="R516" s="87"/>
      <c r="S516" s="87"/>
      <c r="T516" s="87"/>
      <c r="U516" s="87"/>
      <c r="V516" s="87"/>
      <c r="W516" s="87"/>
      <c r="X516" s="87"/>
      <c r="Y516" s="87"/>
      <c r="Z516" s="87"/>
      <c r="AA516" s="87"/>
      <c r="AB516" s="87"/>
      <c r="AC516" s="87"/>
      <c r="AD516" s="87"/>
      <c r="AE516" s="87"/>
      <c r="AF516" s="87"/>
      <c r="AG516" s="87"/>
    </row>
    <row r="517" customFormat="false" ht="12.75" hidden="false" customHeight="true" outlineLevel="0" collapsed="false">
      <c r="A517" s="87"/>
      <c r="B517" s="87"/>
      <c r="C517" s="88"/>
      <c r="D517" s="87"/>
      <c r="E517" s="87"/>
      <c r="F517" s="87"/>
      <c r="G517" s="87"/>
      <c r="H517" s="87"/>
      <c r="I517" s="87"/>
      <c r="J517" s="87"/>
      <c r="K517" s="87"/>
      <c r="L517" s="87"/>
      <c r="M517" s="87"/>
      <c r="N517" s="87"/>
      <c r="O517" s="87"/>
      <c r="P517" s="87"/>
      <c r="Q517" s="87"/>
      <c r="R517" s="87"/>
      <c r="S517" s="87"/>
      <c r="T517" s="87"/>
      <c r="U517" s="87"/>
      <c r="V517" s="87"/>
      <c r="W517" s="87"/>
      <c r="X517" s="87"/>
      <c r="Y517" s="87"/>
      <c r="Z517" s="87"/>
      <c r="AA517" s="87"/>
      <c r="AB517" s="87"/>
      <c r="AC517" s="87"/>
      <c r="AD517" s="87"/>
      <c r="AE517" s="87"/>
      <c r="AF517" s="87"/>
      <c r="AG517" s="87"/>
    </row>
    <row r="518" customFormat="false" ht="12.75" hidden="false" customHeight="true" outlineLevel="0" collapsed="false">
      <c r="A518" s="87"/>
      <c r="B518" s="87"/>
      <c r="C518" s="88"/>
      <c r="D518" s="87"/>
      <c r="E518" s="87"/>
      <c r="F518" s="87"/>
      <c r="G518" s="87"/>
      <c r="H518" s="87"/>
      <c r="I518" s="87"/>
      <c r="J518" s="87"/>
      <c r="K518" s="87"/>
      <c r="L518" s="87"/>
      <c r="M518" s="87"/>
      <c r="N518" s="87"/>
      <c r="O518" s="87"/>
      <c r="P518" s="87"/>
      <c r="Q518" s="87"/>
      <c r="R518" s="87"/>
      <c r="S518" s="87"/>
      <c r="T518" s="87"/>
      <c r="U518" s="87"/>
      <c r="V518" s="87"/>
      <c r="W518" s="87"/>
      <c r="X518" s="87"/>
      <c r="Y518" s="87"/>
      <c r="Z518" s="87"/>
      <c r="AA518" s="87"/>
      <c r="AB518" s="87"/>
      <c r="AC518" s="87"/>
      <c r="AD518" s="87"/>
      <c r="AE518" s="87"/>
      <c r="AF518" s="87"/>
      <c r="AG518" s="87"/>
    </row>
    <row r="519" customFormat="false" ht="12.75" hidden="false" customHeight="true" outlineLevel="0" collapsed="false">
      <c r="A519" s="87"/>
      <c r="B519" s="87"/>
      <c r="C519" s="88"/>
      <c r="D519" s="87"/>
      <c r="E519" s="87"/>
      <c r="F519" s="87"/>
      <c r="G519" s="87"/>
      <c r="H519" s="87"/>
      <c r="I519" s="87"/>
      <c r="J519" s="87"/>
      <c r="K519" s="87"/>
      <c r="L519" s="87"/>
      <c r="M519" s="87"/>
      <c r="N519" s="87"/>
      <c r="O519" s="87"/>
      <c r="P519" s="87"/>
      <c r="Q519" s="87"/>
      <c r="R519" s="87"/>
      <c r="S519" s="87"/>
      <c r="T519" s="87"/>
      <c r="U519" s="87"/>
      <c r="V519" s="87"/>
      <c r="W519" s="87"/>
      <c r="X519" s="87"/>
      <c r="Y519" s="87"/>
      <c r="Z519" s="87"/>
      <c r="AA519" s="87"/>
      <c r="AB519" s="87"/>
      <c r="AC519" s="87"/>
      <c r="AD519" s="87"/>
      <c r="AE519" s="87"/>
      <c r="AF519" s="87"/>
      <c r="AG519" s="87"/>
    </row>
    <row r="520" customFormat="false" ht="12.75" hidden="false" customHeight="true" outlineLevel="0" collapsed="false">
      <c r="A520" s="87"/>
      <c r="B520" s="87"/>
      <c r="C520" s="88"/>
      <c r="D520" s="87"/>
      <c r="E520" s="87"/>
      <c r="F520" s="87"/>
      <c r="G520" s="87"/>
      <c r="H520" s="87"/>
      <c r="I520" s="87"/>
      <c r="J520" s="87"/>
      <c r="K520" s="87"/>
      <c r="L520" s="87"/>
      <c r="M520" s="87"/>
      <c r="N520" s="87"/>
      <c r="O520" s="87"/>
      <c r="P520" s="87"/>
      <c r="Q520" s="87"/>
      <c r="R520" s="87"/>
      <c r="S520" s="87"/>
      <c r="T520" s="87"/>
      <c r="U520" s="87"/>
      <c r="V520" s="87"/>
      <c r="W520" s="87"/>
      <c r="X520" s="87"/>
      <c r="Y520" s="87"/>
      <c r="Z520" s="87"/>
      <c r="AA520" s="87"/>
      <c r="AB520" s="87"/>
      <c r="AC520" s="87"/>
      <c r="AD520" s="87"/>
      <c r="AE520" s="87"/>
      <c r="AF520" s="87"/>
      <c r="AG520" s="87"/>
    </row>
    <row r="521" customFormat="false" ht="12.75" hidden="false" customHeight="true" outlineLevel="0" collapsed="false">
      <c r="A521" s="87"/>
      <c r="B521" s="87"/>
      <c r="C521" s="88"/>
      <c r="D521" s="87"/>
      <c r="E521" s="87"/>
      <c r="F521" s="87"/>
      <c r="G521" s="87"/>
      <c r="H521" s="87"/>
      <c r="I521" s="87"/>
      <c r="J521" s="87"/>
      <c r="K521" s="87"/>
      <c r="L521" s="87"/>
      <c r="M521" s="87"/>
      <c r="N521" s="87"/>
      <c r="O521" s="87"/>
      <c r="P521" s="87"/>
      <c r="Q521" s="87"/>
      <c r="R521" s="87"/>
      <c r="S521" s="87"/>
      <c r="T521" s="87"/>
      <c r="U521" s="87"/>
      <c r="V521" s="87"/>
      <c r="W521" s="87"/>
      <c r="X521" s="87"/>
      <c r="Y521" s="87"/>
      <c r="Z521" s="87"/>
      <c r="AA521" s="87"/>
      <c r="AB521" s="87"/>
      <c r="AC521" s="87"/>
      <c r="AD521" s="87"/>
      <c r="AE521" s="87"/>
      <c r="AF521" s="87"/>
      <c r="AG521" s="87"/>
    </row>
    <row r="522" customFormat="false" ht="12.75" hidden="false" customHeight="true" outlineLevel="0" collapsed="false">
      <c r="A522" s="87"/>
      <c r="B522" s="87"/>
      <c r="C522" s="88"/>
      <c r="D522" s="87"/>
      <c r="E522" s="87"/>
      <c r="F522" s="87"/>
      <c r="G522" s="87"/>
      <c r="H522" s="87"/>
      <c r="I522" s="87"/>
      <c r="J522" s="87"/>
      <c r="K522" s="87"/>
      <c r="L522" s="87"/>
      <c r="M522" s="87"/>
      <c r="N522" s="87"/>
      <c r="O522" s="87"/>
      <c r="P522" s="87"/>
      <c r="Q522" s="87"/>
      <c r="R522" s="87"/>
      <c r="S522" s="87"/>
      <c r="T522" s="87"/>
      <c r="U522" s="87"/>
      <c r="V522" s="87"/>
      <c r="W522" s="87"/>
      <c r="X522" s="87"/>
      <c r="Y522" s="87"/>
      <c r="Z522" s="87"/>
      <c r="AA522" s="87"/>
      <c r="AB522" s="87"/>
      <c r="AC522" s="87"/>
      <c r="AD522" s="87"/>
      <c r="AE522" s="87"/>
      <c r="AF522" s="87"/>
      <c r="AG522" s="87"/>
    </row>
    <row r="523" customFormat="false" ht="12.75" hidden="false" customHeight="true" outlineLevel="0" collapsed="false">
      <c r="A523" s="87"/>
      <c r="B523" s="87"/>
      <c r="C523" s="88"/>
      <c r="D523" s="87"/>
      <c r="E523" s="87"/>
      <c r="F523" s="87"/>
      <c r="G523" s="87"/>
      <c r="H523" s="87"/>
      <c r="I523" s="87"/>
      <c r="J523" s="87"/>
      <c r="K523" s="87"/>
      <c r="L523" s="87"/>
      <c r="M523" s="87"/>
      <c r="N523" s="87"/>
      <c r="O523" s="87"/>
      <c r="P523" s="87"/>
      <c r="Q523" s="87"/>
      <c r="R523" s="87"/>
      <c r="S523" s="87"/>
      <c r="T523" s="87"/>
      <c r="U523" s="87"/>
      <c r="V523" s="87"/>
      <c r="W523" s="87"/>
      <c r="X523" s="87"/>
      <c r="Y523" s="87"/>
      <c r="Z523" s="87"/>
      <c r="AA523" s="87"/>
      <c r="AB523" s="87"/>
      <c r="AC523" s="87"/>
      <c r="AD523" s="87"/>
      <c r="AE523" s="87"/>
      <c r="AF523" s="87"/>
      <c r="AG523" s="87"/>
    </row>
    <row r="524" customFormat="false" ht="12.75" hidden="false" customHeight="true" outlineLevel="0" collapsed="false">
      <c r="A524" s="87"/>
      <c r="B524" s="87"/>
      <c r="C524" s="88"/>
      <c r="D524" s="87"/>
      <c r="E524" s="87"/>
      <c r="F524" s="87"/>
      <c r="G524" s="87"/>
      <c r="H524" s="87"/>
      <c r="I524" s="87"/>
      <c r="J524" s="87"/>
      <c r="K524" s="87"/>
      <c r="L524" s="87"/>
      <c r="M524" s="87"/>
      <c r="N524" s="87"/>
      <c r="O524" s="87"/>
      <c r="P524" s="87"/>
      <c r="Q524" s="87"/>
      <c r="R524" s="87"/>
      <c r="S524" s="87"/>
      <c r="T524" s="87"/>
      <c r="U524" s="87"/>
      <c r="V524" s="87"/>
      <c r="W524" s="87"/>
      <c r="X524" s="87"/>
      <c r="Y524" s="87"/>
      <c r="Z524" s="87"/>
      <c r="AA524" s="87"/>
      <c r="AB524" s="87"/>
      <c r="AC524" s="87"/>
      <c r="AD524" s="87"/>
      <c r="AE524" s="87"/>
      <c r="AF524" s="87"/>
      <c r="AG524" s="87"/>
    </row>
    <row r="525" customFormat="false" ht="12.75" hidden="false" customHeight="true" outlineLevel="0" collapsed="false">
      <c r="A525" s="87"/>
      <c r="B525" s="87"/>
      <c r="C525" s="88"/>
      <c r="D525" s="87"/>
      <c r="E525" s="87"/>
      <c r="F525" s="87"/>
      <c r="G525" s="87"/>
      <c r="H525" s="87"/>
      <c r="I525" s="87"/>
      <c r="J525" s="87"/>
      <c r="K525" s="87"/>
      <c r="L525" s="87"/>
      <c r="M525" s="87"/>
      <c r="N525" s="87"/>
      <c r="O525" s="87"/>
      <c r="P525" s="87"/>
      <c r="Q525" s="87"/>
      <c r="R525" s="87"/>
      <c r="S525" s="87"/>
      <c r="T525" s="87"/>
      <c r="U525" s="87"/>
      <c r="V525" s="87"/>
      <c r="W525" s="87"/>
      <c r="X525" s="87"/>
      <c r="Y525" s="87"/>
      <c r="Z525" s="87"/>
      <c r="AA525" s="87"/>
      <c r="AB525" s="87"/>
      <c r="AC525" s="87"/>
      <c r="AD525" s="87"/>
      <c r="AE525" s="87"/>
      <c r="AF525" s="87"/>
      <c r="AG525" s="87"/>
    </row>
    <row r="526" customFormat="false" ht="12.75" hidden="false" customHeight="true" outlineLevel="0" collapsed="false">
      <c r="A526" s="87"/>
      <c r="B526" s="87"/>
      <c r="C526" s="88"/>
      <c r="D526" s="87"/>
      <c r="E526" s="87"/>
      <c r="F526" s="87"/>
      <c r="G526" s="87"/>
      <c r="H526" s="87"/>
      <c r="I526" s="87"/>
      <c r="J526" s="87"/>
      <c r="K526" s="87"/>
      <c r="L526" s="87"/>
      <c r="M526" s="87"/>
      <c r="N526" s="87"/>
      <c r="O526" s="87"/>
      <c r="P526" s="87"/>
      <c r="Q526" s="87"/>
      <c r="R526" s="87"/>
      <c r="S526" s="87"/>
      <c r="T526" s="87"/>
      <c r="U526" s="87"/>
      <c r="V526" s="87"/>
      <c r="W526" s="87"/>
      <c r="X526" s="87"/>
      <c r="Y526" s="87"/>
      <c r="Z526" s="87"/>
      <c r="AA526" s="87"/>
      <c r="AB526" s="87"/>
      <c r="AC526" s="87"/>
      <c r="AD526" s="87"/>
      <c r="AE526" s="87"/>
      <c r="AF526" s="87"/>
      <c r="AG526" s="87"/>
    </row>
    <row r="527" customFormat="false" ht="12.75" hidden="false" customHeight="true" outlineLevel="0" collapsed="false">
      <c r="A527" s="87"/>
      <c r="B527" s="87"/>
      <c r="C527" s="88"/>
      <c r="D527" s="87"/>
      <c r="E527" s="87"/>
      <c r="F527" s="87"/>
      <c r="G527" s="87"/>
      <c r="H527" s="87"/>
      <c r="I527" s="87"/>
      <c r="J527" s="87"/>
      <c r="K527" s="87"/>
      <c r="L527" s="87"/>
      <c r="M527" s="87"/>
      <c r="N527" s="87"/>
      <c r="O527" s="87"/>
      <c r="P527" s="87"/>
      <c r="Q527" s="87"/>
      <c r="R527" s="87"/>
      <c r="S527" s="87"/>
      <c r="T527" s="87"/>
      <c r="U527" s="87"/>
      <c r="V527" s="87"/>
      <c r="W527" s="87"/>
      <c r="X527" s="87"/>
      <c r="Y527" s="87"/>
      <c r="Z527" s="87"/>
      <c r="AA527" s="87"/>
      <c r="AB527" s="87"/>
      <c r="AC527" s="87"/>
      <c r="AD527" s="87"/>
      <c r="AE527" s="87"/>
      <c r="AF527" s="87"/>
      <c r="AG527" s="87"/>
    </row>
    <row r="528" customFormat="false" ht="12.75" hidden="false" customHeight="true" outlineLevel="0" collapsed="false">
      <c r="A528" s="87"/>
      <c r="B528" s="87"/>
      <c r="C528" s="88"/>
      <c r="D528" s="87"/>
      <c r="E528" s="87"/>
      <c r="F528" s="87"/>
      <c r="G528" s="87"/>
      <c r="H528" s="87"/>
      <c r="I528" s="87"/>
      <c r="J528" s="87"/>
      <c r="K528" s="87"/>
      <c r="L528" s="87"/>
      <c r="M528" s="87"/>
      <c r="N528" s="87"/>
      <c r="O528" s="87"/>
      <c r="P528" s="87"/>
      <c r="Q528" s="87"/>
      <c r="R528" s="87"/>
      <c r="S528" s="87"/>
      <c r="T528" s="87"/>
      <c r="U528" s="87"/>
      <c r="V528" s="87"/>
      <c r="W528" s="87"/>
      <c r="X528" s="87"/>
      <c r="Y528" s="87"/>
      <c r="Z528" s="87"/>
      <c r="AA528" s="87"/>
      <c r="AB528" s="87"/>
      <c r="AC528" s="87"/>
      <c r="AD528" s="87"/>
      <c r="AE528" s="87"/>
      <c r="AF528" s="87"/>
      <c r="AG528" s="87"/>
    </row>
    <row r="529" customFormat="false" ht="12.75" hidden="false" customHeight="true" outlineLevel="0" collapsed="false">
      <c r="A529" s="87"/>
      <c r="B529" s="87"/>
      <c r="C529" s="88"/>
      <c r="D529" s="87"/>
      <c r="E529" s="87"/>
      <c r="F529" s="87"/>
      <c r="G529" s="87"/>
      <c r="H529" s="87"/>
      <c r="I529" s="87"/>
      <c r="J529" s="87"/>
      <c r="K529" s="87"/>
      <c r="L529" s="87"/>
      <c r="M529" s="87"/>
      <c r="N529" s="87"/>
      <c r="O529" s="87"/>
      <c r="P529" s="87"/>
      <c r="Q529" s="87"/>
      <c r="R529" s="87"/>
      <c r="S529" s="87"/>
      <c r="T529" s="87"/>
      <c r="U529" s="87"/>
      <c r="V529" s="87"/>
      <c r="W529" s="87"/>
      <c r="X529" s="87"/>
      <c r="Y529" s="87"/>
      <c r="Z529" s="87"/>
      <c r="AA529" s="87"/>
      <c r="AB529" s="87"/>
      <c r="AC529" s="87"/>
      <c r="AD529" s="87"/>
      <c r="AE529" s="87"/>
      <c r="AF529" s="87"/>
      <c r="AG529" s="87"/>
    </row>
    <row r="530" customFormat="false" ht="12.75" hidden="false" customHeight="true" outlineLevel="0" collapsed="false">
      <c r="A530" s="87"/>
      <c r="B530" s="87"/>
      <c r="C530" s="88"/>
      <c r="D530" s="87"/>
      <c r="E530" s="87"/>
      <c r="F530" s="87"/>
      <c r="G530" s="87"/>
      <c r="H530" s="87"/>
      <c r="I530" s="87"/>
      <c r="J530" s="87"/>
      <c r="K530" s="87"/>
      <c r="L530" s="87"/>
      <c r="M530" s="87"/>
      <c r="N530" s="87"/>
      <c r="O530" s="87"/>
      <c r="P530" s="87"/>
      <c r="Q530" s="87"/>
      <c r="R530" s="87"/>
      <c r="S530" s="87"/>
      <c r="T530" s="87"/>
      <c r="U530" s="87"/>
      <c r="V530" s="87"/>
      <c r="W530" s="87"/>
      <c r="X530" s="87"/>
      <c r="Y530" s="87"/>
      <c r="Z530" s="87"/>
      <c r="AA530" s="87"/>
      <c r="AB530" s="87"/>
      <c r="AC530" s="87"/>
      <c r="AD530" s="87"/>
      <c r="AE530" s="87"/>
      <c r="AF530" s="87"/>
      <c r="AG530" s="87"/>
    </row>
    <row r="531" customFormat="false" ht="12.75" hidden="false" customHeight="true" outlineLevel="0" collapsed="false">
      <c r="A531" s="87"/>
      <c r="B531" s="87"/>
      <c r="C531" s="88"/>
      <c r="D531" s="87"/>
      <c r="E531" s="87"/>
      <c r="F531" s="87"/>
      <c r="G531" s="87"/>
      <c r="H531" s="87"/>
      <c r="I531" s="87"/>
      <c r="J531" s="87"/>
      <c r="K531" s="87"/>
      <c r="L531" s="87"/>
      <c r="M531" s="87"/>
      <c r="N531" s="87"/>
      <c r="O531" s="87"/>
      <c r="P531" s="87"/>
      <c r="Q531" s="87"/>
      <c r="R531" s="87"/>
      <c r="S531" s="87"/>
      <c r="T531" s="87"/>
      <c r="U531" s="87"/>
      <c r="V531" s="87"/>
      <c r="W531" s="87"/>
      <c r="X531" s="87"/>
      <c r="Y531" s="87"/>
      <c r="Z531" s="87"/>
      <c r="AA531" s="87"/>
      <c r="AB531" s="87"/>
      <c r="AC531" s="87"/>
      <c r="AD531" s="87"/>
      <c r="AE531" s="87"/>
      <c r="AF531" s="87"/>
      <c r="AG531" s="87"/>
    </row>
    <row r="532" customFormat="false" ht="12.75" hidden="false" customHeight="true" outlineLevel="0" collapsed="false">
      <c r="A532" s="87"/>
      <c r="B532" s="87"/>
      <c r="C532" s="88"/>
      <c r="D532" s="87"/>
      <c r="E532" s="87"/>
      <c r="F532" s="87"/>
      <c r="G532" s="87"/>
      <c r="H532" s="87"/>
      <c r="I532" s="87"/>
      <c r="J532" s="87"/>
      <c r="K532" s="87"/>
      <c r="L532" s="87"/>
      <c r="M532" s="87"/>
      <c r="N532" s="87"/>
      <c r="O532" s="87"/>
      <c r="P532" s="87"/>
      <c r="Q532" s="87"/>
      <c r="R532" s="87"/>
      <c r="S532" s="87"/>
      <c r="T532" s="87"/>
      <c r="U532" s="87"/>
      <c r="V532" s="87"/>
      <c r="W532" s="87"/>
      <c r="X532" s="87"/>
      <c r="Y532" s="87"/>
      <c r="Z532" s="87"/>
      <c r="AA532" s="87"/>
      <c r="AB532" s="87"/>
      <c r="AC532" s="87"/>
      <c r="AD532" s="87"/>
      <c r="AE532" s="87"/>
      <c r="AF532" s="87"/>
      <c r="AG532" s="87"/>
    </row>
    <row r="533" customFormat="false" ht="12.75" hidden="false" customHeight="true" outlineLevel="0" collapsed="false">
      <c r="A533" s="87"/>
      <c r="B533" s="87"/>
      <c r="C533" s="88"/>
      <c r="D533" s="87"/>
      <c r="E533" s="87"/>
      <c r="F533" s="87"/>
      <c r="G533" s="87"/>
      <c r="H533" s="87"/>
      <c r="I533" s="87"/>
      <c r="J533" s="87"/>
      <c r="K533" s="87"/>
      <c r="L533" s="87"/>
      <c r="M533" s="87"/>
      <c r="N533" s="87"/>
      <c r="O533" s="87"/>
      <c r="P533" s="87"/>
      <c r="Q533" s="87"/>
      <c r="R533" s="87"/>
      <c r="S533" s="87"/>
      <c r="T533" s="87"/>
      <c r="U533" s="87"/>
      <c r="V533" s="87"/>
      <c r="W533" s="87"/>
      <c r="X533" s="87"/>
      <c r="Y533" s="87"/>
      <c r="Z533" s="87"/>
      <c r="AA533" s="87"/>
      <c r="AB533" s="87"/>
      <c r="AC533" s="87"/>
      <c r="AD533" s="87"/>
      <c r="AE533" s="87"/>
      <c r="AF533" s="87"/>
      <c r="AG533" s="87"/>
    </row>
    <row r="534" customFormat="false" ht="12.75" hidden="false" customHeight="true" outlineLevel="0" collapsed="false">
      <c r="A534" s="87"/>
      <c r="B534" s="87"/>
      <c r="C534" s="88"/>
      <c r="D534" s="87"/>
      <c r="E534" s="87"/>
      <c r="F534" s="87"/>
      <c r="G534" s="87"/>
      <c r="H534" s="87"/>
      <c r="I534" s="87"/>
      <c r="J534" s="87"/>
      <c r="K534" s="87"/>
      <c r="L534" s="87"/>
      <c r="M534" s="87"/>
      <c r="N534" s="87"/>
      <c r="O534" s="87"/>
      <c r="P534" s="87"/>
      <c r="Q534" s="87"/>
      <c r="R534" s="87"/>
      <c r="S534" s="87"/>
      <c r="T534" s="87"/>
      <c r="U534" s="87"/>
      <c r="V534" s="87"/>
      <c r="W534" s="87"/>
      <c r="X534" s="87"/>
      <c r="Y534" s="87"/>
      <c r="Z534" s="87"/>
      <c r="AA534" s="87"/>
      <c r="AB534" s="87"/>
      <c r="AC534" s="87"/>
      <c r="AD534" s="87"/>
      <c r="AE534" s="87"/>
      <c r="AF534" s="87"/>
      <c r="AG534" s="87"/>
    </row>
    <row r="535" customFormat="false" ht="12.75" hidden="false" customHeight="true" outlineLevel="0" collapsed="false">
      <c r="A535" s="87"/>
      <c r="B535" s="87"/>
      <c r="C535" s="88"/>
      <c r="D535" s="87"/>
      <c r="E535" s="87"/>
      <c r="F535" s="87"/>
      <c r="G535" s="87"/>
      <c r="H535" s="87"/>
      <c r="I535" s="87"/>
      <c r="J535" s="87"/>
      <c r="K535" s="87"/>
      <c r="L535" s="87"/>
      <c r="M535" s="87"/>
      <c r="N535" s="87"/>
      <c r="O535" s="87"/>
      <c r="P535" s="87"/>
      <c r="Q535" s="87"/>
      <c r="R535" s="87"/>
      <c r="S535" s="87"/>
      <c r="T535" s="87"/>
      <c r="U535" s="87"/>
      <c r="V535" s="87"/>
      <c r="W535" s="87"/>
      <c r="X535" s="87"/>
      <c r="Y535" s="87"/>
      <c r="Z535" s="87"/>
      <c r="AA535" s="87"/>
      <c r="AB535" s="87"/>
      <c r="AC535" s="87"/>
      <c r="AD535" s="87"/>
      <c r="AE535" s="87"/>
      <c r="AF535" s="87"/>
      <c r="AG535" s="87"/>
    </row>
    <row r="536" customFormat="false" ht="12.75" hidden="false" customHeight="true" outlineLevel="0" collapsed="false">
      <c r="A536" s="87"/>
      <c r="B536" s="87"/>
      <c r="C536" s="88"/>
      <c r="D536" s="87"/>
      <c r="E536" s="87"/>
      <c r="F536" s="87"/>
      <c r="G536" s="87"/>
      <c r="H536" s="87"/>
      <c r="I536" s="87"/>
      <c r="J536" s="87"/>
      <c r="K536" s="87"/>
      <c r="L536" s="87"/>
      <c r="M536" s="87"/>
      <c r="N536" s="87"/>
      <c r="O536" s="87"/>
      <c r="P536" s="87"/>
      <c r="Q536" s="87"/>
      <c r="R536" s="87"/>
      <c r="S536" s="87"/>
      <c r="T536" s="87"/>
      <c r="U536" s="87"/>
      <c r="V536" s="87"/>
      <c r="W536" s="87"/>
      <c r="X536" s="87"/>
      <c r="Y536" s="87"/>
      <c r="Z536" s="87"/>
      <c r="AA536" s="87"/>
      <c r="AB536" s="87"/>
      <c r="AC536" s="87"/>
      <c r="AD536" s="87"/>
      <c r="AE536" s="87"/>
      <c r="AF536" s="87"/>
      <c r="AG536" s="87"/>
    </row>
    <row r="537" customFormat="false" ht="12.75" hidden="false" customHeight="true" outlineLevel="0" collapsed="false">
      <c r="A537" s="87"/>
      <c r="B537" s="87"/>
      <c r="C537" s="88"/>
      <c r="D537" s="87"/>
      <c r="E537" s="87"/>
      <c r="F537" s="87"/>
      <c r="G537" s="87"/>
      <c r="H537" s="87"/>
      <c r="I537" s="87"/>
      <c r="J537" s="87"/>
      <c r="K537" s="87"/>
      <c r="L537" s="87"/>
      <c r="M537" s="87"/>
      <c r="N537" s="87"/>
      <c r="O537" s="87"/>
      <c r="P537" s="87"/>
      <c r="Q537" s="87"/>
      <c r="R537" s="87"/>
      <c r="S537" s="87"/>
      <c r="T537" s="87"/>
      <c r="U537" s="87"/>
      <c r="V537" s="87"/>
      <c r="W537" s="87"/>
      <c r="X537" s="87"/>
      <c r="Y537" s="87"/>
      <c r="Z537" s="87"/>
      <c r="AA537" s="87"/>
      <c r="AB537" s="87"/>
      <c r="AC537" s="87"/>
      <c r="AD537" s="87"/>
      <c r="AE537" s="87"/>
      <c r="AF537" s="87"/>
      <c r="AG537" s="87"/>
    </row>
    <row r="538" customFormat="false" ht="12.75" hidden="false" customHeight="true" outlineLevel="0" collapsed="false">
      <c r="A538" s="87"/>
      <c r="B538" s="87"/>
      <c r="C538" s="88"/>
      <c r="D538" s="87"/>
      <c r="E538" s="87"/>
      <c r="F538" s="87"/>
      <c r="G538" s="87"/>
      <c r="H538" s="87"/>
      <c r="I538" s="87"/>
      <c r="J538" s="87"/>
      <c r="K538" s="87"/>
      <c r="L538" s="87"/>
      <c r="M538" s="87"/>
      <c r="N538" s="87"/>
      <c r="O538" s="87"/>
      <c r="P538" s="87"/>
      <c r="Q538" s="87"/>
      <c r="R538" s="87"/>
      <c r="S538" s="87"/>
      <c r="T538" s="87"/>
      <c r="U538" s="87"/>
      <c r="V538" s="87"/>
      <c r="W538" s="87"/>
      <c r="X538" s="87"/>
      <c r="Y538" s="87"/>
      <c r="Z538" s="87"/>
      <c r="AA538" s="87"/>
      <c r="AB538" s="87"/>
      <c r="AC538" s="87"/>
      <c r="AD538" s="87"/>
      <c r="AE538" s="87"/>
      <c r="AF538" s="87"/>
      <c r="AG538" s="87"/>
    </row>
    <row r="539" customFormat="false" ht="12.75" hidden="false" customHeight="true" outlineLevel="0" collapsed="false">
      <c r="A539" s="87"/>
      <c r="B539" s="87"/>
      <c r="C539" s="88"/>
      <c r="D539" s="87"/>
      <c r="E539" s="87"/>
      <c r="F539" s="87"/>
      <c r="G539" s="87"/>
      <c r="H539" s="87"/>
      <c r="I539" s="87"/>
      <c r="J539" s="87"/>
      <c r="K539" s="87"/>
      <c r="L539" s="87"/>
      <c r="M539" s="87"/>
      <c r="N539" s="87"/>
      <c r="O539" s="87"/>
      <c r="P539" s="87"/>
      <c r="Q539" s="87"/>
      <c r="R539" s="87"/>
      <c r="S539" s="87"/>
      <c r="T539" s="87"/>
      <c r="U539" s="87"/>
      <c r="V539" s="87"/>
      <c r="W539" s="87"/>
      <c r="X539" s="87"/>
      <c r="Y539" s="87"/>
      <c r="Z539" s="87"/>
      <c r="AA539" s="87"/>
      <c r="AB539" s="87"/>
      <c r="AC539" s="87"/>
      <c r="AD539" s="87"/>
      <c r="AE539" s="87"/>
      <c r="AF539" s="87"/>
      <c r="AG539" s="87"/>
    </row>
    <row r="540" customFormat="false" ht="12.75" hidden="false" customHeight="true" outlineLevel="0" collapsed="false">
      <c r="A540" s="87"/>
      <c r="B540" s="87"/>
      <c r="C540" s="88"/>
      <c r="D540" s="87"/>
      <c r="E540" s="87"/>
      <c r="F540" s="87"/>
      <c r="G540" s="87"/>
      <c r="H540" s="87"/>
      <c r="I540" s="87"/>
      <c r="J540" s="87"/>
      <c r="K540" s="87"/>
      <c r="L540" s="87"/>
      <c r="M540" s="87"/>
      <c r="N540" s="87"/>
      <c r="O540" s="87"/>
      <c r="P540" s="87"/>
      <c r="Q540" s="87"/>
      <c r="R540" s="87"/>
      <c r="S540" s="87"/>
      <c r="T540" s="87"/>
      <c r="U540" s="87"/>
      <c r="V540" s="87"/>
      <c r="W540" s="87"/>
      <c r="X540" s="87"/>
      <c r="Y540" s="87"/>
      <c r="Z540" s="87"/>
      <c r="AA540" s="87"/>
      <c r="AB540" s="87"/>
      <c r="AC540" s="87"/>
      <c r="AD540" s="87"/>
      <c r="AE540" s="87"/>
      <c r="AF540" s="87"/>
      <c r="AG540" s="87"/>
    </row>
    <row r="541" customFormat="false" ht="12.75" hidden="false" customHeight="true" outlineLevel="0" collapsed="false">
      <c r="A541" s="87"/>
      <c r="B541" s="87"/>
      <c r="C541" s="88"/>
      <c r="D541" s="87"/>
      <c r="E541" s="87"/>
      <c r="F541" s="87"/>
      <c r="G541" s="87"/>
      <c r="H541" s="87"/>
      <c r="I541" s="87"/>
      <c r="J541" s="87"/>
      <c r="K541" s="87"/>
      <c r="L541" s="87"/>
      <c r="M541" s="87"/>
      <c r="N541" s="87"/>
      <c r="O541" s="87"/>
      <c r="P541" s="87"/>
      <c r="Q541" s="87"/>
      <c r="R541" s="87"/>
      <c r="S541" s="87"/>
      <c r="T541" s="87"/>
      <c r="U541" s="87"/>
      <c r="V541" s="87"/>
      <c r="W541" s="87"/>
      <c r="X541" s="87"/>
      <c r="Y541" s="87"/>
      <c r="Z541" s="87"/>
      <c r="AA541" s="87"/>
      <c r="AB541" s="87"/>
      <c r="AC541" s="87"/>
      <c r="AD541" s="87"/>
      <c r="AE541" s="87"/>
      <c r="AF541" s="87"/>
      <c r="AG541" s="87"/>
    </row>
    <row r="542" customFormat="false" ht="12.75" hidden="false" customHeight="true" outlineLevel="0" collapsed="false">
      <c r="A542" s="87"/>
      <c r="B542" s="87"/>
      <c r="C542" s="88"/>
      <c r="D542" s="87"/>
      <c r="E542" s="87"/>
      <c r="F542" s="87"/>
      <c r="G542" s="87"/>
      <c r="H542" s="87"/>
      <c r="I542" s="87"/>
      <c r="J542" s="87"/>
      <c r="K542" s="87"/>
      <c r="L542" s="87"/>
      <c r="M542" s="87"/>
      <c r="N542" s="87"/>
      <c r="O542" s="87"/>
      <c r="P542" s="87"/>
      <c r="Q542" s="87"/>
      <c r="R542" s="87"/>
      <c r="S542" s="87"/>
      <c r="T542" s="87"/>
      <c r="U542" s="87"/>
      <c r="V542" s="87"/>
      <c r="W542" s="87"/>
      <c r="X542" s="87"/>
      <c r="Y542" s="87"/>
      <c r="Z542" s="87"/>
      <c r="AA542" s="87"/>
      <c r="AB542" s="87"/>
      <c r="AC542" s="87"/>
      <c r="AD542" s="87"/>
      <c r="AE542" s="87"/>
      <c r="AF542" s="87"/>
      <c r="AG542" s="87"/>
    </row>
    <row r="543" customFormat="false" ht="12.75" hidden="false" customHeight="true" outlineLevel="0" collapsed="false">
      <c r="A543" s="87"/>
      <c r="B543" s="87"/>
      <c r="C543" s="88"/>
      <c r="D543" s="87"/>
      <c r="E543" s="87"/>
      <c r="F543" s="87"/>
      <c r="G543" s="87"/>
      <c r="H543" s="87"/>
      <c r="I543" s="87"/>
      <c r="J543" s="87"/>
      <c r="K543" s="87"/>
      <c r="L543" s="87"/>
      <c r="M543" s="87"/>
      <c r="N543" s="87"/>
      <c r="O543" s="87"/>
      <c r="P543" s="87"/>
      <c r="Q543" s="87"/>
      <c r="R543" s="87"/>
      <c r="S543" s="87"/>
      <c r="T543" s="87"/>
      <c r="U543" s="87"/>
      <c r="V543" s="87"/>
      <c r="W543" s="87"/>
      <c r="X543" s="87"/>
      <c r="Y543" s="87"/>
      <c r="Z543" s="87"/>
      <c r="AA543" s="87"/>
      <c r="AB543" s="87"/>
      <c r="AC543" s="87"/>
      <c r="AD543" s="87"/>
      <c r="AE543" s="87"/>
      <c r="AF543" s="87"/>
      <c r="AG543" s="87"/>
    </row>
    <row r="544" customFormat="false" ht="12.75" hidden="false" customHeight="true" outlineLevel="0" collapsed="false">
      <c r="A544" s="87"/>
      <c r="B544" s="87"/>
      <c r="C544" s="88"/>
      <c r="D544" s="87"/>
      <c r="E544" s="87"/>
      <c r="F544" s="87"/>
      <c r="G544" s="87"/>
      <c r="H544" s="87"/>
      <c r="I544" s="87"/>
      <c r="J544" s="87"/>
      <c r="K544" s="87"/>
      <c r="L544" s="87"/>
      <c r="M544" s="87"/>
      <c r="N544" s="87"/>
      <c r="O544" s="87"/>
      <c r="P544" s="87"/>
      <c r="Q544" s="87"/>
      <c r="R544" s="87"/>
      <c r="S544" s="87"/>
      <c r="T544" s="87"/>
      <c r="U544" s="87"/>
      <c r="V544" s="87"/>
      <c r="W544" s="87"/>
      <c r="X544" s="87"/>
      <c r="Y544" s="87"/>
      <c r="Z544" s="87"/>
      <c r="AA544" s="87"/>
      <c r="AB544" s="87"/>
      <c r="AC544" s="87"/>
      <c r="AD544" s="87"/>
      <c r="AE544" s="87"/>
      <c r="AF544" s="87"/>
      <c r="AG544" s="87"/>
    </row>
    <row r="545" customFormat="false" ht="12.75" hidden="false" customHeight="true" outlineLevel="0" collapsed="false">
      <c r="A545" s="87"/>
      <c r="B545" s="87"/>
      <c r="C545" s="88"/>
      <c r="D545" s="87"/>
      <c r="E545" s="87"/>
      <c r="F545" s="87"/>
      <c r="G545" s="87"/>
      <c r="H545" s="87"/>
      <c r="I545" s="87"/>
      <c r="J545" s="87"/>
      <c r="K545" s="87"/>
      <c r="L545" s="87"/>
      <c r="M545" s="87"/>
      <c r="N545" s="87"/>
      <c r="O545" s="87"/>
      <c r="P545" s="87"/>
      <c r="Q545" s="87"/>
      <c r="R545" s="87"/>
      <c r="S545" s="87"/>
      <c r="T545" s="87"/>
      <c r="U545" s="87"/>
      <c r="V545" s="87"/>
      <c r="W545" s="87"/>
      <c r="X545" s="87"/>
      <c r="Y545" s="87"/>
      <c r="Z545" s="87"/>
      <c r="AA545" s="87"/>
      <c r="AB545" s="87"/>
      <c r="AC545" s="87"/>
      <c r="AD545" s="87"/>
      <c r="AE545" s="87"/>
      <c r="AF545" s="87"/>
      <c r="AG545" s="87"/>
    </row>
    <row r="546" customFormat="false" ht="12.75" hidden="false" customHeight="true" outlineLevel="0" collapsed="false">
      <c r="A546" s="87"/>
      <c r="B546" s="87"/>
      <c r="C546" s="88"/>
      <c r="D546" s="87"/>
      <c r="E546" s="87"/>
      <c r="F546" s="87"/>
      <c r="G546" s="87"/>
      <c r="H546" s="87"/>
      <c r="I546" s="87"/>
      <c r="J546" s="87"/>
      <c r="K546" s="87"/>
      <c r="L546" s="87"/>
      <c r="M546" s="87"/>
      <c r="N546" s="87"/>
      <c r="O546" s="87"/>
      <c r="P546" s="87"/>
      <c r="Q546" s="87"/>
      <c r="R546" s="87"/>
      <c r="S546" s="87"/>
      <c r="T546" s="87"/>
      <c r="U546" s="87"/>
      <c r="V546" s="87"/>
      <c r="W546" s="87"/>
      <c r="X546" s="87"/>
      <c r="Y546" s="87"/>
      <c r="Z546" s="87"/>
      <c r="AA546" s="87"/>
      <c r="AB546" s="87"/>
      <c r="AC546" s="87"/>
      <c r="AD546" s="87"/>
      <c r="AE546" s="87"/>
      <c r="AF546" s="87"/>
      <c r="AG546" s="87"/>
    </row>
    <row r="547" customFormat="false" ht="12.75" hidden="false" customHeight="true" outlineLevel="0" collapsed="false">
      <c r="A547" s="87"/>
      <c r="B547" s="87"/>
      <c r="C547" s="88"/>
      <c r="D547" s="87"/>
      <c r="E547" s="87"/>
      <c r="F547" s="87"/>
      <c r="G547" s="87"/>
      <c r="H547" s="87"/>
      <c r="I547" s="87"/>
      <c r="J547" s="87"/>
      <c r="K547" s="87"/>
      <c r="L547" s="87"/>
      <c r="M547" s="87"/>
      <c r="N547" s="87"/>
      <c r="O547" s="87"/>
      <c r="P547" s="87"/>
      <c r="Q547" s="87"/>
      <c r="R547" s="87"/>
      <c r="S547" s="87"/>
      <c r="T547" s="87"/>
      <c r="U547" s="87"/>
      <c r="V547" s="87"/>
      <c r="W547" s="87"/>
      <c r="X547" s="87"/>
      <c r="Y547" s="87"/>
      <c r="Z547" s="87"/>
      <c r="AA547" s="87"/>
      <c r="AB547" s="87"/>
      <c r="AC547" s="87"/>
      <c r="AD547" s="87"/>
      <c r="AE547" s="87"/>
      <c r="AF547" s="87"/>
      <c r="AG547" s="87"/>
    </row>
    <row r="548" customFormat="false" ht="12.75" hidden="false" customHeight="true" outlineLevel="0" collapsed="false">
      <c r="A548" s="87"/>
      <c r="B548" s="87"/>
      <c r="C548" s="88"/>
      <c r="D548" s="87"/>
      <c r="E548" s="87"/>
      <c r="F548" s="87"/>
      <c r="G548" s="87"/>
      <c r="H548" s="87"/>
      <c r="I548" s="87"/>
      <c r="J548" s="87"/>
      <c r="K548" s="87"/>
      <c r="L548" s="87"/>
      <c r="M548" s="87"/>
      <c r="N548" s="87"/>
      <c r="O548" s="87"/>
      <c r="P548" s="87"/>
      <c r="Q548" s="87"/>
      <c r="R548" s="87"/>
      <c r="S548" s="87"/>
      <c r="T548" s="87"/>
      <c r="U548" s="87"/>
      <c r="V548" s="87"/>
      <c r="W548" s="87"/>
      <c r="X548" s="87"/>
      <c r="Y548" s="87"/>
      <c r="Z548" s="87"/>
      <c r="AA548" s="87"/>
      <c r="AB548" s="87"/>
      <c r="AC548" s="87"/>
      <c r="AD548" s="87"/>
      <c r="AE548" s="87"/>
      <c r="AF548" s="87"/>
      <c r="AG548" s="87"/>
    </row>
    <row r="549" customFormat="false" ht="12.75" hidden="false" customHeight="true" outlineLevel="0" collapsed="false">
      <c r="A549" s="87"/>
      <c r="B549" s="87"/>
      <c r="C549" s="88"/>
      <c r="D549" s="87"/>
      <c r="E549" s="87"/>
      <c r="F549" s="87"/>
      <c r="G549" s="87"/>
      <c r="H549" s="87"/>
      <c r="I549" s="87"/>
      <c r="J549" s="87"/>
      <c r="K549" s="87"/>
      <c r="L549" s="87"/>
      <c r="M549" s="87"/>
      <c r="N549" s="87"/>
      <c r="O549" s="87"/>
      <c r="P549" s="87"/>
      <c r="Q549" s="87"/>
      <c r="R549" s="87"/>
      <c r="S549" s="87"/>
      <c r="T549" s="87"/>
      <c r="U549" s="87"/>
      <c r="V549" s="87"/>
      <c r="W549" s="87"/>
      <c r="X549" s="87"/>
      <c r="Y549" s="87"/>
      <c r="Z549" s="87"/>
      <c r="AA549" s="87"/>
      <c r="AB549" s="87"/>
      <c r="AC549" s="87"/>
      <c r="AD549" s="87"/>
      <c r="AE549" s="87"/>
      <c r="AF549" s="87"/>
      <c r="AG549" s="87"/>
    </row>
    <row r="550" customFormat="false" ht="12.75" hidden="false" customHeight="true" outlineLevel="0" collapsed="false">
      <c r="A550" s="87"/>
      <c r="B550" s="87"/>
      <c r="C550" s="88"/>
      <c r="D550" s="87"/>
      <c r="E550" s="87"/>
      <c r="F550" s="87"/>
      <c r="G550" s="87"/>
      <c r="H550" s="87"/>
      <c r="I550" s="87"/>
      <c r="J550" s="87"/>
      <c r="K550" s="87"/>
      <c r="L550" s="87"/>
      <c r="M550" s="87"/>
      <c r="N550" s="87"/>
      <c r="O550" s="87"/>
      <c r="P550" s="87"/>
      <c r="Q550" s="87"/>
      <c r="R550" s="87"/>
      <c r="S550" s="87"/>
      <c r="T550" s="87"/>
      <c r="U550" s="87"/>
      <c r="V550" s="87"/>
      <c r="W550" s="87"/>
      <c r="X550" s="87"/>
      <c r="Y550" s="87"/>
      <c r="Z550" s="87"/>
      <c r="AA550" s="87"/>
      <c r="AB550" s="87"/>
      <c r="AC550" s="87"/>
      <c r="AD550" s="87"/>
      <c r="AE550" s="87"/>
      <c r="AF550" s="87"/>
      <c r="AG550" s="87"/>
    </row>
    <row r="551" customFormat="false" ht="12.75" hidden="false" customHeight="true" outlineLevel="0" collapsed="false">
      <c r="A551" s="87"/>
      <c r="B551" s="87"/>
      <c r="C551" s="88"/>
      <c r="D551" s="87"/>
      <c r="E551" s="87"/>
      <c r="F551" s="87"/>
      <c r="G551" s="87"/>
      <c r="H551" s="87"/>
      <c r="I551" s="87"/>
      <c r="J551" s="87"/>
      <c r="K551" s="87"/>
      <c r="L551" s="87"/>
      <c r="M551" s="87"/>
      <c r="N551" s="87"/>
      <c r="O551" s="87"/>
      <c r="P551" s="87"/>
      <c r="Q551" s="87"/>
      <c r="R551" s="87"/>
      <c r="S551" s="87"/>
      <c r="T551" s="87"/>
      <c r="U551" s="87"/>
      <c r="V551" s="87"/>
      <c r="W551" s="87"/>
      <c r="X551" s="87"/>
      <c r="Y551" s="87"/>
      <c r="Z551" s="87"/>
      <c r="AA551" s="87"/>
      <c r="AB551" s="87"/>
      <c r="AC551" s="87"/>
      <c r="AD551" s="87"/>
      <c r="AE551" s="87"/>
      <c r="AF551" s="87"/>
      <c r="AG551" s="87"/>
    </row>
    <row r="552" customFormat="false" ht="12.75" hidden="false" customHeight="true" outlineLevel="0" collapsed="false">
      <c r="A552" s="87"/>
      <c r="B552" s="87"/>
      <c r="C552" s="88"/>
      <c r="D552" s="87"/>
      <c r="E552" s="87"/>
      <c r="F552" s="87"/>
      <c r="G552" s="87"/>
      <c r="H552" s="87"/>
      <c r="I552" s="87"/>
      <c r="J552" s="87"/>
      <c r="K552" s="87"/>
      <c r="L552" s="87"/>
      <c r="M552" s="87"/>
      <c r="N552" s="87"/>
      <c r="O552" s="87"/>
      <c r="P552" s="87"/>
      <c r="Q552" s="87"/>
      <c r="R552" s="87"/>
      <c r="S552" s="87"/>
      <c r="T552" s="87"/>
      <c r="U552" s="87"/>
      <c r="V552" s="87"/>
      <c r="W552" s="87"/>
      <c r="X552" s="87"/>
      <c r="Y552" s="87"/>
      <c r="Z552" s="87"/>
      <c r="AA552" s="87"/>
      <c r="AB552" s="87"/>
      <c r="AC552" s="87"/>
      <c r="AD552" s="87"/>
      <c r="AE552" s="87"/>
      <c r="AF552" s="87"/>
      <c r="AG552" s="87"/>
    </row>
    <row r="553" customFormat="false" ht="12.75" hidden="false" customHeight="true" outlineLevel="0" collapsed="false">
      <c r="A553" s="87"/>
      <c r="B553" s="87"/>
      <c r="C553" s="88"/>
      <c r="D553" s="87"/>
      <c r="E553" s="87"/>
      <c r="F553" s="87"/>
      <c r="G553" s="87"/>
      <c r="H553" s="87"/>
      <c r="I553" s="87"/>
      <c r="J553" s="87"/>
      <c r="K553" s="87"/>
      <c r="L553" s="87"/>
      <c r="M553" s="87"/>
      <c r="N553" s="87"/>
      <c r="O553" s="87"/>
      <c r="P553" s="87"/>
      <c r="Q553" s="87"/>
      <c r="R553" s="87"/>
      <c r="S553" s="87"/>
      <c r="T553" s="87"/>
      <c r="U553" s="87"/>
      <c r="V553" s="87"/>
      <c r="W553" s="87"/>
      <c r="X553" s="87"/>
      <c r="Y553" s="87"/>
      <c r="Z553" s="87"/>
      <c r="AA553" s="87"/>
      <c r="AB553" s="87"/>
      <c r="AC553" s="87"/>
      <c r="AD553" s="87"/>
      <c r="AE553" s="87"/>
      <c r="AF553" s="87"/>
      <c r="AG553" s="87"/>
    </row>
    <row r="554" customFormat="false" ht="12.75" hidden="false" customHeight="true" outlineLevel="0" collapsed="false">
      <c r="A554" s="87"/>
      <c r="B554" s="87"/>
      <c r="C554" s="88"/>
      <c r="D554" s="87"/>
      <c r="E554" s="87"/>
      <c r="F554" s="87"/>
      <c r="G554" s="87"/>
      <c r="H554" s="87"/>
      <c r="I554" s="87"/>
      <c r="J554" s="87"/>
      <c r="K554" s="87"/>
      <c r="L554" s="87"/>
      <c r="M554" s="87"/>
      <c r="N554" s="87"/>
      <c r="O554" s="87"/>
      <c r="P554" s="87"/>
      <c r="Q554" s="87"/>
      <c r="R554" s="87"/>
      <c r="S554" s="87"/>
      <c r="T554" s="87"/>
      <c r="U554" s="87"/>
      <c r="V554" s="87"/>
      <c r="W554" s="87"/>
      <c r="X554" s="87"/>
      <c r="Y554" s="87"/>
      <c r="Z554" s="87"/>
      <c r="AA554" s="87"/>
      <c r="AB554" s="87"/>
      <c r="AC554" s="87"/>
      <c r="AD554" s="87"/>
      <c r="AE554" s="87"/>
      <c r="AF554" s="87"/>
      <c r="AG554" s="87"/>
    </row>
    <row r="555" customFormat="false" ht="12.75" hidden="false" customHeight="true" outlineLevel="0" collapsed="false">
      <c r="A555" s="87"/>
      <c r="B555" s="87"/>
      <c r="C555" s="88"/>
      <c r="D555" s="87"/>
      <c r="E555" s="87"/>
      <c r="F555" s="87"/>
      <c r="G555" s="87"/>
      <c r="H555" s="87"/>
      <c r="I555" s="87"/>
      <c r="J555" s="87"/>
      <c r="K555" s="87"/>
      <c r="L555" s="87"/>
      <c r="M555" s="87"/>
      <c r="N555" s="87"/>
      <c r="O555" s="87"/>
      <c r="P555" s="87"/>
      <c r="Q555" s="87"/>
      <c r="R555" s="87"/>
      <c r="S555" s="87"/>
      <c r="T555" s="87"/>
      <c r="U555" s="87"/>
      <c r="V555" s="87"/>
      <c r="W555" s="87"/>
      <c r="X555" s="87"/>
      <c r="Y555" s="87"/>
      <c r="Z555" s="87"/>
      <c r="AA555" s="87"/>
      <c r="AB555" s="87"/>
      <c r="AC555" s="87"/>
      <c r="AD555" s="87"/>
      <c r="AE555" s="87"/>
      <c r="AF555" s="87"/>
      <c r="AG555" s="87"/>
    </row>
    <row r="556" customFormat="false" ht="12.75" hidden="false" customHeight="true" outlineLevel="0" collapsed="false">
      <c r="A556" s="87"/>
      <c r="B556" s="87"/>
      <c r="C556" s="88"/>
      <c r="D556" s="87"/>
      <c r="E556" s="87"/>
      <c r="F556" s="87"/>
      <c r="G556" s="87"/>
      <c r="H556" s="87"/>
      <c r="I556" s="87"/>
      <c r="J556" s="87"/>
      <c r="K556" s="87"/>
      <c r="L556" s="87"/>
      <c r="M556" s="87"/>
      <c r="N556" s="87"/>
      <c r="O556" s="87"/>
      <c r="P556" s="87"/>
      <c r="Q556" s="87"/>
      <c r="R556" s="87"/>
      <c r="S556" s="87"/>
      <c r="T556" s="87"/>
      <c r="U556" s="87"/>
      <c r="V556" s="87"/>
      <c r="W556" s="87"/>
      <c r="X556" s="87"/>
      <c r="Y556" s="87"/>
      <c r="Z556" s="87"/>
      <c r="AA556" s="87"/>
      <c r="AB556" s="87"/>
      <c r="AC556" s="87"/>
      <c r="AD556" s="87"/>
      <c r="AE556" s="87"/>
      <c r="AF556" s="87"/>
      <c r="AG556" s="87"/>
    </row>
    <row r="557" customFormat="false" ht="12.75" hidden="false" customHeight="true" outlineLevel="0" collapsed="false">
      <c r="A557" s="87"/>
      <c r="B557" s="87"/>
      <c r="C557" s="88"/>
      <c r="D557" s="87"/>
      <c r="E557" s="87"/>
      <c r="F557" s="87"/>
      <c r="G557" s="87"/>
      <c r="H557" s="87"/>
      <c r="I557" s="87"/>
      <c r="J557" s="87"/>
      <c r="K557" s="87"/>
      <c r="L557" s="87"/>
      <c r="M557" s="87"/>
      <c r="N557" s="87"/>
      <c r="O557" s="87"/>
      <c r="P557" s="87"/>
      <c r="Q557" s="87"/>
      <c r="R557" s="87"/>
      <c r="S557" s="87"/>
      <c r="T557" s="87"/>
      <c r="U557" s="87"/>
      <c r="V557" s="87"/>
      <c r="W557" s="87"/>
      <c r="X557" s="87"/>
      <c r="Y557" s="87"/>
      <c r="Z557" s="87"/>
      <c r="AA557" s="87"/>
      <c r="AB557" s="87"/>
      <c r="AC557" s="87"/>
      <c r="AD557" s="87"/>
      <c r="AE557" s="87"/>
      <c r="AF557" s="87"/>
      <c r="AG557" s="87"/>
    </row>
    <row r="558" customFormat="false" ht="12.75" hidden="false" customHeight="true" outlineLevel="0" collapsed="false">
      <c r="A558" s="87"/>
      <c r="B558" s="87"/>
      <c r="C558" s="88"/>
      <c r="D558" s="87"/>
      <c r="E558" s="87"/>
      <c r="F558" s="87"/>
      <c r="G558" s="87"/>
      <c r="H558" s="87"/>
      <c r="I558" s="87"/>
      <c r="J558" s="87"/>
      <c r="K558" s="87"/>
      <c r="L558" s="87"/>
      <c r="M558" s="87"/>
      <c r="N558" s="87"/>
      <c r="O558" s="87"/>
      <c r="P558" s="87"/>
      <c r="Q558" s="87"/>
      <c r="R558" s="87"/>
      <c r="S558" s="87"/>
      <c r="T558" s="87"/>
      <c r="U558" s="87"/>
      <c r="V558" s="87"/>
      <c r="W558" s="87"/>
      <c r="X558" s="87"/>
      <c r="Y558" s="87"/>
      <c r="Z558" s="87"/>
      <c r="AA558" s="87"/>
      <c r="AB558" s="87"/>
      <c r="AC558" s="87"/>
      <c r="AD558" s="87"/>
      <c r="AE558" s="87"/>
      <c r="AF558" s="87"/>
      <c r="AG558" s="87"/>
    </row>
    <row r="559" customFormat="false" ht="12.75" hidden="false" customHeight="true" outlineLevel="0" collapsed="false">
      <c r="A559" s="87"/>
      <c r="B559" s="87"/>
      <c r="C559" s="88"/>
      <c r="D559" s="87"/>
      <c r="E559" s="87"/>
      <c r="F559" s="87"/>
      <c r="G559" s="87"/>
      <c r="H559" s="87"/>
      <c r="I559" s="87"/>
      <c r="J559" s="87"/>
      <c r="K559" s="87"/>
      <c r="L559" s="87"/>
      <c r="M559" s="87"/>
      <c r="N559" s="87"/>
      <c r="O559" s="87"/>
      <c r="P559" s="87"/>
      <c r="Q559" s="87"/>
      <c r="R559" s="87"/>
      <c r="S559" s="87"/>
      <c r="T559" s="87"/>
      <c r="U559" s="87"/>
      <c r="V559" s="87"/>
      <c r="W559" s="87"/>
      <c r="X559" s="87"/>
      <c r="Y559" s="87"/>
      <c r="Z559" s="87"/>
      <c r="AA559" s="87"/>
      <c r="AB559" s="87"/>
      <c r="AC559" s="87"/>
      <c r="AD559" s="87"/>
      <c r="AE559" s="87"/>
      <c r="AF559" s="87"/>
      <c r="AG559" s="87"/>
    </row>
    <row r="560" customFormat="false" ht="12.75" hidden="false" customHeight="true" outlineLevel="0" collapsed="false">
      <c r="A560" s="87"/>
      <c r="B560" s="87"/>
      <c r="C560" s="88"/>
      <c r="D560" s="87"/>
      <c r="E560" s="87"/>
      <c r="F560" s="87"/>
      <c r="G560" s="87"/>
      <c r="H560" s="87"/>
      <c r="I560" s="87"/>
      <c r="J560" s="87"/>
      <c r="K560" s="87"/>
      <c r="L560" s="87"/>
      <c r="M560" s="87"/>
      <c r="N560" s="87"/>
      <c r="O560" s="87"/>
      <c r="P560" s="87"/>
      <c r="Q560" s="87"/>
      <c r="R560" s="87"/>
      <c r="S560" s="87"/>
      <c r="T560" s="87"/>
      <c r="U560" s="87"/>
      <c r="V560" s="87"/>
      <c r="W560" s="87"/>
      <c r="X560" s="87"/>
      <c r="Y560" s="87"/>
      <c r="Z560" s="87"/>
      <c r="AA560" s="87"/>
      <c r="AB560" s="87"/>
      <c r="AC560" s="87"/>
      <c r="AD560" s="87"/>
      <c r="AE560" s="87"/>
      <c r="AF560" s="87"/>
      <c r="AG560" s="87"/>
    </row>
    <row r="561" customFormat="false" ht="12.75" hidden="false" customHeight="true" outlineLevel="0" collapsed="false">
      <c r="A561" s="87"/>
      <c r="B561" s="87"/>
      <c r="C561" s="88"/>
      <c r="D561" s="87"/>
      <c r="E561" s="87"/>
      <c r="F561" s="87"/>
      <c r="G561" s="87"/>
      <c r="H561" s="87"/>
      <c r="I561" s="87"/>
      <c r="J561" s="87"/>
      <c r="K561" s="87"/>
      <c r="L561" s="87"/>
      <c r="M561" s="87"/>
      <c r="N561" s="87"/>
      <c r="O561" s="87"/>
      <c r="P561" s="87"/>
      <c r="Q561" s="87"/>
      <c r="R561" s="87"/>
      <c r="S561" s="87"/>
      <c r="T561" s="87"/>
      <c r="U561" s="87"/>
      <c r="V561" s="87"/>
      <c r="W561" s="87"/>
      <c r="X561" s="87"/>
      <c r="Y561" s="87"/>
      <c r="Z561" s="87"/>
      <c r="AA561" s="87"/>
      <c r="AB561" s="87"/>
      <c r="AC561" s="87"/>
      <c r="AD561" s="87"/>
      <c r="AE561" s="87"/>
      <c r="AF561" s="87"/>
      <c r="AG561" s="87"/>
    </row>
    <row r="562" customFormat="false" ht="12.75" hidden="false" customHeight="true" outlineLevel="0" collapsed="false">
      <c r="A562" s="87"/>
      <c r="B562" s="87"/>
      <c r="C562" s="88"/>
      <c r="D562" s="87"/>
      <c r="E562" s="87"/>
      <c r="F562" s="87"/>
      <c r="G562" s="87"/>
      <c r="H562" s="87"/>
      <c r="I562" s="87"/>
      <c r="J562" s="87"/>
      <c r="K562" s="87"/>
      <c r="L562" s="87"/>
      <c r="M562" s="87"/>
      <c r="N562" s="87"/>
      <c r="O562" s="87"/>
      <c r="P562" s="87"/>
      <c r="Q562" s="87"/>
      <c r="R562" s="87"/>
      <c r="S562" s="87"/>
      <c r="T562" s="87"/>
      <c r="U562" s="87"/>
      <c r="V562" s="87"/>
      <c r="W562" s="87"/>
      <c r="X562" s="87"/>
      <c r="Y562" s="87"/>
      <c r="Z562" s="87"/>
      <c r="AA562" s="87"/>
      <c r="AB562" s="87"/>
      <c r="AC562" s="87"/>
      <c r="AD562" s="87"/>
      <c r="AE562" s="87"/>
      <c r="AF562" s="87"/>
      <c r="AG562" s="87"/>
    </row>
    <row r="563" customFormat="false" ht="12.75" hidden="false" customHeight="true" outlineLevel="0" collapsed="false">
      <c r="A563" s="87"/>
      <c r="B563" s="87"/>
      <c r="C563" s="88"/>
      <c r="D563" s="87"/>
      <c r="E563" s="87"/>
      <c r="F563" s="87"/>
      <c r="G563" s="87"/>
      <c r="H563" s="87"/>
      <c r="I563" s="87"/>
      <c r="J563" s="87"/>
      <c r="K563" s="87"/>
      <c r="L563" s="87"/>
      <c r="M563" s="87"/>
      <c r="N563" s="87"/>
      <c r="O563" s="87"/>
      <c r="P563" s="87"/>
      <c r="Q563" s="87"/>
      <c r="R563" s="87"/>
      <c r="S563" s="87"/>
      <c r="T563" s="87"/>
      <c r="U563" s="87"/>
      <c r="V563" s="87"/>
      <c r="W563" s="87"/>
      <c r="X563" s="87"/>
      <c r="Y563" s="87"/>
      <c r="Z563" s="87"/>
      <c r="AA563" s="87"/>
      <c r="AB563" s="87"/>
      <c r="AC563" s="87"/>
      <c r="AD563" s="87"/>
      <c r="AE563" s="87"/>
      <c r="AF563" s="87"/>
      <c r="AG563" s="87"/>
    </row>
    <row r="564" customFormat="false" ht="12.75" hidden="false" customHeight="true" outlineLevel="0" collapsed="false">
      <c r="A564" s="87"/>
      <c r="B564" s="87"/>
      <c r="C564" s="88"/>
      <c r="D564" s="87"/>
      <c r="E564" s="87"/>
      <c r="F564" s="87"/>
      <c r="G564" s="87"/>
      <c r="H564" s="87"/>
      <c r="I564" s="87"/>
      <c r="J564" s="87"/>
      <c r="K564" s="87"/>
      <c r="L564" s="87"/>
      <c r="M564" s="87"/>
      <c r="N564" s="87"/>
      <c r="O564" s="87"/>
      <c r="P564" s="87"/>
      <c r="Q564" s="87"/>
      <c r="R564" s="87"/>
      <c r="S564" s="87"/>
      <c r="T564" s="87"/>
      <c r="U564" s="87"/>
      <c r="V564" s="87"/>
      <c r="W564" s="87"/>
      <c r="X564" s="87"/>
      <c r="Y564" s="87"/>
      <c r="Z564" s="87"/>
      <c r="AA564" s="87"/>
      <c r="AB564" s="87"/>
      <c r="AC564" s="87"/>
      <c r="AD564" s="87"/>
      <c r="AE564" s="87"/>
      <c r="AF564" s="87"/>
      <c r="AG564" s="87"/>
    </row>
    <row r="565" customFormat="false" ht="12.75" hidden="false" customHeight="true" outlineLevel="0" collapsed="false">
      <c r="A565" s="87"/>
      <c r="B565" s="87"/>
      <c r="C565" s="88"/>
      <c r="D565" s="87"/>
      <c r="E565" s="87"/>
      <c r="F565" s="87"/>
      <c r="G565" s="87"/>
      <c r="H565" s="87"/>
      <c r="I565" s="87"/>
      <c r="J565" s="87"/>
      <c r="K565" s="87"/>
      <c r="L565" s="87"/>
      <c r="M565" s="87"/>
      <c r="N565" s="87"/>
      <c r="O565" s="87"/>
      <c r="P565" s="87"/>
      <c r="Q565" s="87"/>
      <c r="R565" s="87"/>
      <c r="S565" s="87"/>
      <c r="T565" s="87"/>
      <c r="U565" s="87"/>
      <c r="V565" s="87"/>
      <c r="W565" s="87"/>
      <c r="X565" s="87"/>
      <c r="Y565" s="87"/>
      <c r="Z565" s="87"/>
      <c r="AA565" s="87"/>
      <c r="AB565" s="87"/>
      <c r="AC565" s="87"/>
      <c r="AD565" s="87"/>
      <c r="AE565" s="87"/>
      <c r="AF565" s="87"/>
      <c r="AG565" s="87"/>
    </row>
    <row r="566" customFormat="false" ht="12.75" hidden="false" customHeight="true" outlineLevel="0" collapsed="false">
      <c r="A566" s="87"/>
      <c r="B566" s="87"/>
      <c r="C566" s="88"/>
      <c r="D566" s="87"/>
      <c r="E566" s="87"/>
      <c r="F566" s="87"/>
      <c r="G566" s="87"/>
      <c r="H566" s="87"/>
      <c r="I566" s="87"/>
      <c r="J566" s="87"/>
      <c r="K566" s="87"/>
      <c r="L566" s="87"/>
      <c r="M566" s="87"/>
      <c r="N566" s="87"/>
      <c r="O566" s="87"/>
      <c r="P566" s="87"/>
      <c r="Q566" s="87"/>
      <c r="R566" s="87"/>
      <c r="S566" s="87"/>
      <c r="T566" s="87"/>
      <c r="U566" s="87"/>
      <c r="V566" s="87"/>
      <c r="W566" s="87"/>
      <c r="X566" s="87"/>
      <c r="Y566" s="87"/>
      <c r="Z566" s="87"/>
      <c r="AA566" s="87"/>
      <c r="AB566" s="87"/>
      <c r="AC566" s="87"/>
      <c r="AD566" s="87"/>
      <c r="AE566" s="87"/>
      <c r="AF566" s="87"/>
      <c r="AG566" s="87"/>
    </row>
    <row r="567" customFormat="false" ht="12.75" hidden="false" customHeight="true" outlineLevel="0" collapsed="false">
      <c r="A567" s="87"/>
      <c r="B567" s="87"/>
      <c r="C567" s="88"/>
      <c r="D567" s="87"/>
      <c r="E567" s="87"/>
      <c r="F567" s="87"/>
      <c r="G567" s="87"/>
      <c r="H567" s="87"/>
      <c r="I567" s="87"/>
      <c r="J567" s="87"/>
      <c r="K567" s="87"/>
      <c r="L567" s="87"/>
      <c r="M567" s="87"/>
      <c r="N567" s="87"/>
      <c r="O567" s="87"/>
      <c r="P567" s="87"/>
      <c r="Q567" s="87"/>
      <c r="R567" s="87"/>
      <c r="S567" s="87"/>
      <c r="T567" s="87"/>
      <c r="U567" s="87"/>
      <c r="V567" s="87"/>
      <c r="W567" s="87"/>
      <c r="X567" s="87"/>
      <c r="Y567" s="87"/>
      <c r="Z567" s="87"/>
      <c r="AA567" s="87"/>
      <c r="AB567" s="87"/>
      <c r="AC567" s="87"/>
      <c r="AD567" s="87"/>
      <c r="AE567" s="87"/>
      <c r="AF567" s="87"/>
      <c r="AG567" s="87"/>
    </row>
    <row r="568" customFormat="false" ht="12.75" hidden="false" customHeight="true" outlineLevel="0" collapsed="false">
      <c r="A568" s="87"/>
      <c r="B568" s="87"/>
      <c r="C568" s="88"/>
      <c r="D568" s="87"/>
      <c r="E568" s="87"/>
      <c r="F568" s="87"/>
      <c r="G568" s="87"/>
      <c r="H568" s="87"/>
      <c r="I568" s="87"/>
      <c r="J568" s="87"/>
      <c r="K568" s="87"/>
      <c r="L568" s="87"/>
      <c r="M568" s="87"/>
      <c r="N568" s="87"/>
      <c r="O568" s="87"/>
      <c r="P568" s="87"/>
      <c r="Q568" s="87"/>
      <c r="R568" s="87"/>
      <c r="S568" s="87"/>
      <c r="T568" s="87"/>
      <c r="U568" s="87"/>
      <c r="V568" s="87"/>
      <c r="W568" s="87"/>
      <c r="X568" s="87"/>
      <c r="Y568" s="87"/>
      <c r="Z568" s="87"/>
      <c r="AA568" s="87"/>
      <c r="AB568" s="87"/>
      <c r="AC568" s="87"/>
      <c r="AD568" s="87"/>
      <c r="AE568" s="87"/>
      <c r="AF568" s="87"/>
      <c r="AG568" s="87"/>
    </row>
    <row r="569" customFormat="false" ht="12.75" hidden="false" customHeight="true" outlineLevel="0" collapsed="false">
      <c r="A569" s="87"/>
      <c r="B569" s="87"/>
      <c r="C569" s="88"/>
      <c r="D569" s="87"/>
      <c r="E569" s="87"/>
      <c r="F569" s="87"/>
      <c r="G569" s="87"/>
      <c r="H569" s="87"/>
      <c r="I569" s="87"/>
      <c r="J569" s="87"/>
      <c r="K569" s="87"/>
      <c r="L569" s="87"/>
      <c r="M569" s="87"/>
      <c r="N569" s="87"/>
      <c r="O569" s="87"/>
      <c r="P569" s="87"/>
      <c r="Q569" s="87"/>
      <c r="R569" s="87"/>
      <c r="S569" s="87"/>
      <c r="T569" s="87"/>
      <c r="U569" s="87"/>
      <c r="V569" s="87"/>
      <c r="W569" s="87"/>
      <c r="X569" s="87"/>
      <c r="Y569" s="87"/>
      <c r="Z569" s="87"/>
      <c r="AA569" s="87"/>
      <c r="AB569" s="87"/>
      <c r="AC569" s="87"/>
      <c r="AD569" s="87"/>
      <c r="AE569" s="87"/>
      <c r="AF569" s="87"/>
      <c r="AG569" s="87"/>
    </row>
    <row r="570" customFormat="false" ht="12.75" hidden="false" customHeight="true" outlineLevel="0" collapsed="false">
      <c r="A570" s="87"/>
      <c r="B570" s="87"/>
      <c r="C570" s="88"/>
      <c r="D570" s="87"/>
      <c r="E570" s="87"/>
      <c r="F570" s="87"/>
      <c r="G570" s="87"/>
      <c r="H570" s="87"/>
      <c r="I570" s="87"/>
      <c r="J570" s="87"/>
      <c r="K570" s="87"/>
      <c r="L570" s="87"/>
      <c r="M570" s="87"/>
      <c r="N570" s="87"/>
      <c r="O570" s="87"/>
      <c r="P570" s="87"/>
      <c r="Q570" s="87"/>
      <c r="R570" s="87"/>
      <c r="S570" s="87"/>
      <c r="T570" s="87"/>
      <c r="U570" s="87"/>
      <c r="V570" s="87"/>
      <c r="W570" s="87"/>
      <c r="X570" s="87"/>
      <c r="Y570" s="87"/>
      <c r="Z570" s="87"/>
      <c r="AA570" s="87"/>
      <c r="AB570" s="87"/>
      <c r="AC570" s="87"/>
      <c r="AD570" s="87"/>
      <c r="AE570" s="87"/>
      <c r="AF570" s="87"/>
      <c r="AG570" s="87"/>
    </row>
    <row r="571" customFormat="false" ht="12.75" hidden="false" customHeight="true" outlineLevel="0" collapsed="false">
      <c r="A571" s="87"/>
      <c r="B571" s="87"/>
      <c r="C571" s="88"/>
      <c r="D571" s="87"/>
      <c r="E571" s="87"/>
      <c r="F571" s="87"/>
      <c r="G571" s="87"/>
      <c r="H571" s="87"/>
      <c r="I571" s="87"/>
      <c r="J571" s="87"/>
      <c r="K571" s="87"/>
      <c r="L571" s="87"/>
      <c r="M571" s="87"/>
      <c r="N571" s="87"/>
      <c r="O571" s="87"/>
      <c r="P571" s="87"/>
      <c r="Q571" s="87"/>
      <c r="R571" s="87"/>
      <c r="S571" s="87"/>
      <c r="T571" s="87"/>
      <c r="U571" s="87"/>
      <c r="V571" s="87"/>
      <c r="W571" s="87"/>
      <c r="X571" s="87"/>
      <c r="Y571" s="87"/>
      <c r="Z571" s="87"/>
      <c r="AA571" s="87"/>
      <c r="AB571" s="87"/>
      <c r="AC571" s="87"/>
      <c r="AD571" s="87"/>
      <c r="AE571" s="87"/>
      <c r="AF571" s="87"/>
      <c r="AG571" s="87"/>
    </row>
    <row r="572" customFormat="false" ht="12.75" hidden="false" customHeight="true" outlineLevel="0" collapsed="false">
      <c r="A572" s="87"/>
      <c r="B572" s="87"/>
      <c r="C572" s="88"/>
      <c r="D572" s="87"/>
      <c r="E572" s="87"/>
      <c r="F572" s="87"/>
      <c r="G572" s="87"/>
      <c r="H572" s="87"/>
      <c r="I572" s="87"/>
      <c r="J572" s="87"/>
      <c r="K572" s="87"/>
      <c r="L572" s="87"/>
      <c r="M572" s="87"/>
      <c r="N572" s="87"/>
      <c r="O572" s="87"/>
      <c r="P572" s="87"/>
      <c r="Q572" s="87"/>
      <c r="R572" s="87"/>
      <c r="S572" s="87"/>
      <c r="T572" s="87"/>
      <c r="U572" s="87"/>
      <c r="V572" s="87"/>
      <c r="W572" s="87"/>
      <c r="X572" s="87"/>
      <c r="Y572" s="87"/>
      <c r="Z572" s="87"/>
      <c r="AA572" s="87"/>
      <c r="AB572" s="87"/>
      <c r="AC572" s="87"/>
      <c r="AD572" s="87"/>
      <c r="AE572" s="87"/>
      <c r="AF572" s="87"/>
      <c r="AG572" s="87"/>
    </row>
    <row r="573" customFormat="false" ht="12.75" hidden="false" customHeight="true" outlineLevel="0" collapsed="false">
      <c r="A573" s="87"/>
      <c r="B573" s="87"/>
      <c r="C573" s="88"/>
      <c r="D573" s="87"/>
      <c r="E573" s="87"/>
      <c r="F573" s="87"/>
      <c r="G573" s="87"/>
      <c r="H573" s="87"/>
      <c r="I573" s="87"/>
      <c r="J573" s="87"/>
      <c r="K573" s="87"/>
      <c r="L573" s="87"/>
      <c r="M573" s="87"/>
      <c r="N573" s="87"/>
      <c r="O573" s="87"/>
      <c r="P573" s="87"/>
      <c r="Q573" s="87"/>
      <c r="R573" s="87"/>
      <c r="S573" s="87"/>
      <c r="T573" s="87"/>
      <c r="U573" s="87"/>
      <c r="V573" s="87"/>
      <c r="W573" s="87"/>
      <c r="X573" s="87"/>
      <c r="Y573" s="87"/>
      <c r="Z573" s="87"/>
      <c r="AA573" s="87"/>
      <c r="AB573" s="87"/>
      <c r="AC573" s="87"/>
      <c r="AD573" s="87"/>
      <c r="AE573" s="87"/>
      <c r="AF573" s="87"/>
      <c r="AG573" s="87"/>
    </row>
    <row r="574" customFormat="false" ht="12.75" hidden="false" customHeight="true" outlineLevel="0" collapsed="false">
      <c r="A574" s="87"/>
      <c r="B574" s="87"/>
      <c r="C574" s="88"/>
      <c r="D574" s="87"/>
      <c r="E574" s="87"/>
      <c r="F574" s="87"/>
      <c r="G574" s="87"/>
      <c r="H574" s="87"/>
      <c r="I574" s="87"/>
      <c r="J574" s="87"/>
      <c r="K574" s="87"/>
      <c r="L574" s="87"/>
      <c r="M574" s="87"/>
      <c r="N574" s="87"/>
      <c r="O574" s="87"/>
      <c r="P574" s="87"/>
      <c r="Q574" s="87"/>
      <c r="R574" s="87"/>
      <c r="S574" s="87"/>
      <c r="T574" s="87"/>
      <c r="U574" s="87"/>
      <c r="V574" s="87"/>
      <c r="W574" s="87"/>
      <c r="X574" s="87"/>
      <c r="Y574" s="87"/>
      <c r="Z574" s="87"/>
      <c r="AA574" s="87"/>
      <c r="AB574" s="87"/>
      <c r="AC574" s="87"/>
      <c r="AD574" s="87"/>
      <c r="AE574" s="87"/>
      <c r="AF574" s="87"/>
      <c r="AG574" s="87"/>
    </row>
    <row r="575" customFormat="false" ht="12.75" hidden="false" customHeight="true" outlineLevel="0" collapsed="false">
      <c r="A575" s="87"/>
      <c r="B575" s="87"/>
      <c r="C575" s="88"/>
      <c r="D575" s="87"/>
      <c r="E575" s="87"/>
      <c r="F575" s="87"/>
      <c r="G575" s="87"/>
      <c r="H575" s="87"/>
      <c r="I575" s="87"/>
      <c r="J575" s="87"/>
      <c r="K575" s="87"/>
      <c r="L575" s="87"/>
      <c r="M575" s="87"/>
      <c r="N575" s="87"/>
      <c r="O575" s="87"/>
      <c r="P575" s="87"/>
      <c r="Q575" s="87"/>
      <c r="R575" s="87"/>
      <c r="S575" s="87"/>
      <c r="T575" s="87"/>
      <c r="U575" s="87"/>
      <c r="V575" s="87"/>
      <c r="W575" s="87"/>
      <c r="X575" s="87"/>
      <c r="Y575" s="87"/>
      <c r="Z575" s="87"/>
      <c r="AA575" s="87"/>
      <c r="AB575" s="87"/>
      <c r="AC575" s="87"/>
      <c r="AD575" s="87"/>
      <c r="AE575" s="87"/>
      <c r="AF575" s="87"/>
      <c r="AG575" s="87"/>
    </row>
    <row r="576" customFormat="false" ht="12.75" hidden="false" customHeight="true" outlineLevel="0" collapsed="false">
      <c r="A576" s="87"/>
      <c r="B576" s="87"/>
      <c r="C576" s="88"/>
      <c r="D576" s="87"/>
      <c r="E576" s="87"/>
      <c r="F576" s="87"/>
      <c r="G576" s="87"/>
      <c r="H576" s="87"/>
      <c r="I576" s="87"/>
      <c r="J576" s="87"/>
      <c r="K576" s="87"/>
      <c r="L576" s="87"/>
      <c r="M576" s="87"/>
      <c r="N576" s="87"/>
      <c r="O576" s="87"/>
      <c r="P576" s="87"/>
      <c r="Q576" s="87"/>
      <c r="R576" s="87"/>
      <c r="S576" s="87"/>
      <c r="T576" s="87"/>
      <c r="U576" s="87"/>
      <c r="V576" s="87"/>
      <c r="W576" s="87"/>
      <c r="X576" s="87"/>
      <c r="Y576" s="87"/>
      <c r="Z576" s="87"/>
      <c r="AA576" s="87"/>
      <c r="AB576" s="87"/>
      <c r="AC576" s="87"/>
      <c r="AD576" s="87"/>
      <c r="AE576" s="87"/>
      <c r="AF576" s="87"/>
      <c r="AG576" s="87"/>
    </row>
    <row r="577" customFormat="false" ht="12.75" hidden="false" customHeight="true" outlineLevel="0" collapsed="false">
      <c r="A577" s="87"/>
      <c r="B577" s="87"/>
      <c r="C577" s="88"/>
      <c r="D577" s="87"/>
      <c r="E577" s="87"/>
      <c r="F577" s="87"/>
      <c r="G577" s="87"/>
      <c r="H577" s="87"/>
      <c r="I577" s="87"/>
      <c r="J577" s="87"/>
      <c r="K577" s="87"/>
      <c r="L577" s="87"/>
      <c r="M577" s="87"/>
      <c r="N577" s="87"/>
      <c r="O577" s="87"/>
      <c r="P577" s="87"/>
      <c r="Q577" s="87"/>
      <c r="R577" s="87"/>
      <c r="S577" s="87"/>
      <c r="T577" s="87"/>
      <c r="U577" s="87"/>
      <c r="V577" s="87"/>
      <c r="W577" s="87"/>
      <c r="X577" s="87"/>
      <c r="Y577" s="87"/>
      <c r="Z577" s="87"/>
      <c r="AA577" s="87"/>
      <c r="AB577" s="87"/>
      <c r="AC577" s="87"/>
      <c r="AD577" s="87"/>
      <c r="AE577" s="87"/>
      <c r="AF577" s="87"/>
      <c r="AG577" s="87"/>
    </row>
    <row r="578" customFormat="false" ht="12.75" hidden="false" customHeight="true" outlineLevel="0" collapsed="false">
      <c r="A578" s="87"/>
      <c r="B578" s="87"/>
      <c r="C578" s="88"/>
      <c r="D578" s="87"/>
      <c r="E578" s="87"/>
      <c r="F578" s="87"/>
      <c r="G578" s="87"/>
      <c r="H578" s="87"/>
      <c r="I578" s="87"/>
      <c r="J578" s="87"/>
      <c r="K578" s="87"/>
      <c r="L578" s="87"/>
      <c r="M578" s="87"/>
      <c r="N578" s="87"/>
      <c r="O578" s="87"/>
      <c r="P578" s="87"/>
      <c r="Q578" s="87"/>
      <c r="R578" s="87"/>
      <c r="S578" s="87"/>
      <c r="T578" s="87"/>
      <c r="U578" s="87"/>
      <c r="V578" s="87"/>
      <c r="W578" s="87"/>
      <c r="X578" s="87"/>
      <c r="Y578" s="87"/>
      <c r="Z578" s="87"/>
      <c r="AA578" s="87"/>
      <c r="AB578" s="87"/>
      <c r="AC578" s="87"/>
      <c r="AD578" s="87"/>
      <c r="AE578" s="87"/>
      <c r="AF578" s="87"/>
      <c r="AG578" s="87"/>
    </row>
    <row r="579" customFormat="false" ht="12.75" hidden="false" customHeight="true" outlineLevel="0" collapsed="false">
      <c r="A579" s="87"/>
      <c r="B579" s="87"/>
      <c r="C579" s="88"/>
      <c r="D579" s="87"/>
      <c r="E579" s="87"/>
      <c r="F579" s="87"/>
      <c r="G579" s="87"/>
      <c r="H579" s="87"/>
      <c r="I579" s="87"/>
      <c r="J579" s="87"/>
      <c r="K579" s="87"/>
      <c r="L579" s="87"/>
      <c r="M579" s="87"/>
      <c r="N579" s="87"/>
      <c r="O579" s="87"/>
      <c r="P579" s="87"/>
      <c r="Q579" s="87"/>
      <c r="R579" s="87"/>
      <c r="S579" s="87"/>
      <c r="T579" s="87"/>
      <c r="U579" s="87"/>
      <c r="V579" s="87"/>
      <c r="W579" s="87"/>
      <c r="X579" s="87"/>
      <c r="Y579" s="87"/>
      <c r="Z579" s="87"/>
      <c r="AA579" s="87"/>
      <c r="AB579" s="87"/>
      <c r="AC579" s="87"/>
      <c r="AD579" s="87"/>
      <c r="AE579" s="87"/>
      <c r="AF579" s="87"/>
      <c r="AG579" s="87"/>
    </row>
    <row r="580" customFormat="false" ht="12.75" hidden="false" customHeight="true" outlineLevel="0" collapsed="false">
      <c r="A580" s="87"/>
      <c r="B580" s="87"/>
      <c r="C580" s="88"/>
      <c r="D580" s="87"/>
      <c r="E580" s="87"/>
      <c r="F580" s="87"/>
      <c r="G580" s="87"/>
      <c r="H580" s="87"/>
      <c r="I580" s="87"/>
      <c r="J580" s="87"/>
      <c r="K580" s="87"/>
      <c r="L580" s="87"/>
      <c r="M580" s="87"/>
      <c r="N580" s="87"/>
      <c r="O580" s="87"/>
      <c r="P580" s="87"/>
      <c r="Q580" s="87"/>
      <c r="R580" s="87"/>
      <c r="S580" s="87"/>
      <c r="T580" s="87"/>
      <c r="U580" s="87"/>
      <c r="V580" s="87"/>
      <c r="W580" s="87"/>
      <c r="X580" s="87"/>
      <c r="Y580" s="87"/>
      <c r="Z580" s="87"/>
      <c r="AA580" s="87"/>
      <c r="AB580" s="87"/>
      <c r="AC580" s="87"/>
      <c r="AD580" s="87"/>
      <c r="AE580" s="87"/>
      <c r="AF580" s="87"/>
      <c r="AG580" s="87"/>
    </row>
    <row r="581" customFormat="false" ht="12.75" hidden="false" customHeight="true" outlineLevel="0" collapsed="false">
      <c r="A581" s="87"/>
      <c r="B581" s="87"/>
      <c r="C581" s="88"/>
      <c r="D581" s="87"/>
      <c r="E581" s="87"/>
      <c r="F581" s="87"/>
      <c r="G581" s="87"/>
      <c r="H581" s="87"/>
      <c r="I581" s="87"/>
      <c r="J581" s="87"/>
      <c r="K581" s="87"/>
      <c r="L581" s="87"/>
      <c r="M581" s="87"/>
      <c r="N581" s="87"/>
      <c r="O581" s="87"/>
      <c r="P581" s="87"/>
      <c r="Q581" s="87"/>
      <c r="R581" s="87"/>
      <c r="S581" s="87"/>
      <c r="T581" s="87"/>
      <c r="U581" s="87"/>
      <c r="V581" s="87"/>
      <c r="W581" s="87"/>
      <c r="X581" s="87"/>
      <c r="Y581" s="87"/>
      <c r="Z581" s="87"/>
      <c r="AA581" s="87"/>
      <c r="AB581" s="87"/>
      <c r="AC581" s="87"/>
      <c r="AD581" s="87"/>
      <c r="AE581" s="87"/>
      <c r="AF581" s="87"/>
      <c r="AG581" s="87"/>
    </row>
    <row r="582" customFormat="false" ht="12.75" hidden="false" customHeight="true" outlineLevel="0" collapsed="false">
      <c r="A582" s="87"/>
      <c r="B582" s="87"/>
      <c r="C582" s="88"/>
      <c r="D582" s="87"/>
      <c r="E582" s="87"/>
      <c r="F582" s="87"/>
      <c r="G582" s="87"/>
      <c r="H582" s="87"/>
      <c r="I582" s="87"/>
      <c r="J582" s="87"/>
      <c r="K582" s="87"/>
      <c r="L582" s="87"/>
      <c r="M582" s="87"/>
      <c r="N582" s="87"/>
      <c r="O582" s="87"/>
      <c r="P582" s="87"/>
      <c r="Q582" s="87"/>
      <c r="R582" s="87"/>
      <c r="S582" s="87"/>
      <c r="T582" s="87"/>
      <c r="U582" s="87"/>
      <c r="V582" s="87"/>
      <c r="W582" s="87"/>
      <c r="X582" s="87"/>
      <c r="Y582" s="87"/>
      <c r="Z582" s="87"/>
      <c r="AA582" s="87"/>
      <c r="AB582" s="87"/>
      <c r="AC582" s="87"/>
      <c r="AD582" s="87"/>
      <c r="AE582" s="87"/>
      <c r="AF582" s="87"/>
      <c r="AG582" s="87"/>
    </row>
    <row r="583" customFormat="false" ht="12.75" hidden="false" customHeight="true" outlineLevel="0" collapsed="false">
      <c r="A583" s="87"/>
      <c r="B583" s="87"/>
      <c r="C583" s="88"/>
      <c r="D583" s="87"/>
      <c r="E583" s="87"/>
      <c r="F583" s="87"/>
      <c r="G583" s="87"/>
      <c r="H583" s="87"/>
      <c r="I583" s="87"/>
      <c r="J583" s="87"/>
      <c r="K583" s="87"/>
      <c r="L583" s="87"/>
      <c r="M583" s="87"/>
      <c r="N583" s="87"/>
      <c r="O583" s="87"/>
      <c r="P583" s="87"/>
      <c r="Q583" s="87"/>
      <c r="R583" s="87"/>
      <c r="S583" s="87"/>
      <c r="T583" s="87"/>
      <c r="U583" s="87"/>
      <c r="V583" s="87"/>
      <c r="W583" s="87"/>
      <c r="X583" s="87"/>
      <c r="Y583" s="87"/>
      <c r="Z583" s="87"/>
      <c r="AA583" s="87"/>
      <c r="AB583" s="87"/>
      <c r="AC583" s="87"/>
      <c r="AD583" s="87"/>
      <c r="AE583" s="87"/>
      <c r="AF583" s="87"/>
      <c r="AG583" s="87"/>
    </row>
    <row r="584" customFormat="false" ht="12.75" hidden="false" customHeight="true" outlineLevel="0" collapsed="false">
      <c r="A584" s="87"/>
      <c r="B584" s="87"/>
      <c r="C584" s="88"/>
      <c r="D584" s="87"/>
      <c r="E584" s="87"/>
      <c r="F584" s="87"/>
      <c r="G584" s="87"/>
      <c r="H584" s="87"/>
      <c r="I584" s="87"/>
      <c r="J584" s="87"/>
      <c r="K584" s="87"/>
      <c r="L584" s="87"/>
      <c r="M584" s="87"/>
      <c r="N584" s="87"/>
      <c r="O584" s="87"/>
      <c r="P584" s="87"/>
      <c r="Q584" s="87"/>
      <c r="R584" s="87"/>
      <c r="S584" s="87"/>
      <c r="T584" s="87"/>
      <c r="U584" s="87"/>
      <c r="V584" s="87"/>
      <c r="W584" s="87"/>
      <c r="X584" s="87"/>
      <c r="Y584" s="87"/>
      <c r="Z584" s="87"/>
      <c r="AA584" s="87"/>
      <c r="AB584" s="87"/>
      <c r="AC584" s="87"/>
      <c r="AD584" s="87"/>
      <c r="AE584" s="87"/>
      <c r="AF584" s="87"/>
      <c r="AG584" s="87"/>
    </row>
    <row r="585" customFormat="false" ht="12.75" hidden="false" customHeight="true" outlineLevel="0" collapsed="false">
      <c r="A585" s="87"/>
      <c r="B585" s="87"/>
      <c r="C585" s="88"/>
      <c r="D585" s="87"/>
      <c r="E585" s="87"/>
      <c r="F585" s="87"/>
      <c r="G585" s="87"/>
      <c r="H585" s="87"/>
      <c r="I585" s="87"/>
      <c r="J585" s="87"/>
      <c r="K585" s="87"/>
      <c r="L585" s="87"/>
      <c r="M585" s="87"/>
      <c r="N585" s="87"/>
      <c r="O585" s="87"/>
      <c r="P585" s="87"/>
      <c r="Q585" s="87"/>
      <c r="R585" s="87"/>
      <c r="S585" s="87"/>
      <c r="T585" s="87"/>
      <c r="U585" s="87"/>
      <c r="V585" s="87"/>
      <c r="W585" s="87"/>
      <c r="X585" s="87"/>
      <c r="Y585" s="87"/>
      <c r="Z585" s="87"/>
      <c r="AA585" s="87"/>
      <c r="AB585" s="87"/>
      <c r="AC585" s="87"/>
      <c r="AD585" s="87"/>
      <c r="AE585" s="87"/>
      <c r="AF585" s="87"/>
      <c r="AG585" s="87"/>
    </row>
    <row r="586" customFormat="false" ht="12.75" hidden="false" customHeight="true" outlineLevel="0" collapsed="false">
      <c r="A586" s="87"/>
      <c r="B586" s="87"/>
      <c r="C586" s="88"/>
      <c r="D586" s="87"/>
      <c r="E586" s="87"/>
      <c r="F586" s="87"/>
      <c r="G586" s="87"/>
      <c r="H586" s="87"/>
      <c r="I586" s="87"/>
      <c r="J586" s="87"/>
      <c r="K586" s="87"/>
      <c r="L586" s="87"/>
      <c r="M586" s="87"/>
      <c r="N586" s="87"/>
      <c r="O586" s="87"/>
      <c r="P586" s="87"/>
      <c r="Q586" s="87"/>
      <c r="R586" s="87"/>
      <c r="S586" s="87"/>
      <c r="T586" s="87"/>
      <c r="U586" s="87"/>
      <c r="V586" s="87"/>
      <c r="W586" s="87"/>
      <c r="X586" s="87"/>
      <c r="Y586" s="87"/>
      <c r="Z586" s="87"/>
      <c r="AA586" s="87"/>
      <c r="AB586" s="87"/>
      <c r="AC586" s="87"/>
      <c r="AD586" s="87"/>
      <c r="AE586" s="87"/>
      <c r="AF586" s="87"/>
      <c r="AG586" s="87"/>
    </row>
    <row r="587" customFormat="false" ht="12.75" hidden="false" customHeight="true" outlineLevel="0" collapsed="false">
      <c r="A587" s="87"/>
      <c r="B587" s="87"/>
      <c r="C587" s="88"/>
      <c r="D587" s="87"/>
      <c r="E587" s="87"/>
      <c r="F587" s="87"/>
      <c r="G587" s="87"/>
      <c r="H587" s="87"/>
      <c r="I587" s="87"/>
      <c r="J587" s="87"/>
      <c r="K587" s="87"/>
      <c r="L587" s="87"/>
      <c r="M587" s="87"/>
      <c r="N587" s="87"/>
      <c r="O587" s="87"/>
      <c r="P587" s="87"/>
      <c r="Q587" s="87"/>
      <c r="R587" s="87"/>
      <c r="S587" s="87"/>
      <c r="T587" s="87"/>
      <c r="U587" s="87"/>
      <c r="V587" s="87"/>
      <c r="W587" s="87"/>
      <c r="X587" s="87"/>
      <c r="Y587" s="87"/>
      <c r="Z587" s="87"/>
      <c r="AA587" s="87"/>
      <c r="AB587" s="87"/>
      <c r="AC587" s="87"/>
      <c r="AD587" s="87"/>
      <c r="AE587" s="87"/>
      <c r="AF587" s="87"/>
      <c r="AG587" s="87"/>
    </row>
    <row r="588" customFormat="false" ht="12.75" hidden="false" customHeight="true" outlineLevel="0" collapsed="false">
      <c r="A588" s="87"/>
      <c r="B588" s="87"/>
      <c r="C588" s="88"/>
      <c r="D588" s="87"/>
      <c r="E588" s="87"/>
      <c r="F588" s="87"/>
      <c r="G588" s="87"/>
      <c r="H588" s="87"/>
      <c r="I588" s="87"/>
      <c r="J588" s="87"/>
      <c r="K588" s="87"/>
      <c r="L588" s="87"/>
      <c r="M588" s="87"/>
      <c r="N588" s="87"/>
      <c r="O588" s="87"/>
      <c r="P588" s="87"/>
      <c r="Q588" s="87"/>
      <c r="R588" s="87"/>
      <c r="S588" s="87"/>
      <c r="T588" s="87"/>
      <c r="U588" s="87"/>
      <c r="V588" s="87"/>
      <c r="W588" s="87"/>
      <c r="X588" s="87"/>
      <c r="Y588" s="87"/>
      <c r="Z588" s="87"/>
      <c r="AA588" s="87"/>
      <c r="AB588" s="87"/>
      <c r="AC588" s="87"/>
      <c r="AD588" s="87"/>
      <c r="AE588" s="87"/>
      <c r="AF588" s="87"/>
      <c r="AG588" s="87"/>
    </row>
    <row r="589" customFormat="false" ht="12.75" hidden="false" customHeight="true" outlineLevel="0" collapsed="false">
      <c r="A589" s="87"/>
      <c r="B589" s="87"/>
      <c r="C589" s="88"/>
      <c r="D589" s="87"/>
      <c r="E589" s="87"/>
      <c r="F589" s="87"/>
      <c r="G589" s="87"/>
      <c r="H589" s="87"/>
      <c r="I589" s="87"/>
      <c r="J589" s="87"/>
      <c r="K589" s="87"/>
      <c r="L589" s="87"/>
      <c r="M589" s="87"/>
      <c r="N589" s="87"/>
      <c r="O589" s="87"/>
      <c r="P589" s="87"/>
      <c r="Q589" s="87"/>
      <c r="R589" s="87"/>
      <c r="S589" s="87"/>
      <c r="T589" s="87"/>
      <c r="U589" s="87"/>
      <c r="V589" s="87"/>
      <c r="W589" s="87"/>
      <c r="X589" s="87"/>
      <c r="Y589" s="87"/>
      <c r="Z589" s="87"/>
      <c r="AA589" s="87"/>
      <c r="AB589" s="87"/>
      <c r="AC589" s="87"/>
      <c r="AD589" s="87"/>
      <c r="AE589" s="87"/>
      <c r="AF589" s="87"/>
      <c r="AG589" s="87"/>
    </row>
    <row r="590" customFormat="false" ht="12.75" hidden="false" customHeight="true" outlineLevel="0" collapsed="false">
      <c r="A590" s="87"/>
      <c r="B590" s="87"/>
      <c r="C590" s="88"/>
      <c r="D590" s="87"/>
      <c r="E590" s="87"/>
      <c r="F590" s="87"/>
      <c r="G590" s="87"/>
      <c r="H590" s="87"/>
      <c r="I590" s="87"/>
      <c r="J590" s="87"/>
      <c r="K590" s="87"/>
      <c r="L590" s="87"/>
      <c r="M590" s="87"/>
      <c r="N590" s="87"/>
      <c r="O590" s="87"/>
      <c r="P590" s="87"/>
      <c r="Q590" s="87"/>
      <c r="R590" s="87"/>
      <c r="S590" s="87"/>
      <c r="T590" s="87"/>
      <c r="U590" s="87"/>
      <c r="V590" s="87"/>
      <c r="W590" s="87"/>
      <c r="X590" s="87"/>
      <c r="Y590" s="87"/>
      <c r="Z590" s="87"/>
      <c r="AA590" s="87"/>
      <c r="AB590" s="87"/>
      <c r="AC590" s="87"/>
      <c r="AD590" s="87"/>
      <c r="AE590" s="87"/>
      <c r="AF590" s="87"/>
      <c r="AG590" s="87"/>
    </row>
    <row r="591" customFormat="false" ht="12.75" hidden="false" customHeight="true" outlineLevel="0" collapsed="false">
      <c r="A591" s="87"/>
      <c r="B591" s="87"/>
      <c r="C591" s="88"/>
      <c r="D591" s="87"/>
      <c r="E591" s="87"/>
      <c r="F591" s="87"/>
      <c r="G591" s="87"/>
      <c r="H591" s="87"/>
      <c r="I591" s="87"/>
      <c r="J591" s="87"/>
      <c r="K591" s="87"/>
      <c r="L591" s="87"/>
      <c r="M591" s="87"/>
      <c r="N591" s="87"/>
      <c r="O591" s="87"/>
      <c r="P591" s="87"/>
      <c r="Q591" s="87"/>
      <c r="R591" s="87"/>
      <c r="S591" s="87"/>
      <c r="T591" s="87"/>
      <c r="U591" s="87"/>
      <c r="V591" s="87"/>
      <c r="W591" s="87"/>
      <c r="X591" s="87"/>
      <c r="Y591" s="87"/>
      <c r="Z591" s="87"/>
      <c r="AA591" s="87"/>
      <c r="AB591" s="87"/>
      <c r="AC591" s="87"/>
      <c r="AD591" s="87"/>
      <c r="AE591" s="87"/>
      <c r="AF591" s="87"/>
      <c r="AG591" s="87"/>
    </row>
    <row r="592" customFormat="false" ht="12.75" hidden="false" customHeight="true" outlineLevel="0" collapsed="false">
      <c r="A592" s="87"/>
      <c r="B592" s="87"/>
      <c r="C592" s="88"/>
      <c r="D592" s="87"/>
      <c r="E592" s="87"/>
      <c r="F592" s="87"/>
      <c r="G592" s="87"/>
      <c r="H592" s="87"/>
      <c r="I592" s="87"/>
      <c r="J592" s="87"/>
      <c r="K592" s="87"/>
      <c r="L592" s="87"/>
      <c r="M592" s="87"/>
      <c r="N592" s="87"/>
      <c r="O592" s="87"/>
      <c r="P592" s="87"/>
      <c r="Q592" s="87"/>
      <c r="R592" s="87"/>
      <c r="S592" s="87"/>
      <c r="T592" s="87"/>
      <c r="U592" s="87"/>
      <c r="V592" s="87"/>
      <c r="W592" s="87"/>
      <c r="X592" s="87"/>
      <c r="Y592" s="87"/>
      <c r="Z592" s="87"/>
      <c r="AA592" s="87"/>
      <c r="AB592" s="87"/>
      <c r="AC592" s="87"/>
      <c r="AD592" s="87"/>
      <c r="AE592" s="87"/>
      <c r="AF592" s="87"/>
      <c r="AG592" s="87"/>
    </row>
    <row r="593" customFormat="false" ht="12.75" hidden="false" customHeight="true" outlineLevel="0" collapsed="false">
      <c r="A593" s="87"/>
      <c r="B593" s="87"/>
      <c r="C593" s="88"/>
      <c r="D593" s="87"/>
      <c r="E593" s="87"/>
      <c r="F593" s="87"/>
      <c r="G593" s="87"/>
      <c r="H593" s="87"/>
      <c r="I593" s="87"/>
      <c r="J593" s="87"/>
      <c r="K593" s="87"/>
      <c r="L593" s="87"/>
      <c r="M593" s="87"/>
      <c r="N593" s="87"/>
      <c r="O593" s="87"/>
      <c r="P593" s="87"/>
      <c r="Q593" s="87"/>
      <c r="R593" s="87"/>
      <c r="S593" s="87"/>
      <c r="T593" s="87"/>
      <c r="U593" s="87"/>
      <c r="V593" s="87"/>
      <c r="W593" s="87"/>
      <c r="X593" s="87"/>
      <c r="Y593" s="87"/>
      <c r="Z593" s="87"/>
      <c r="AA593" s="87"/>
      <c r="AB593" s="87"/>
      <c r="AC593" s="87"/>
      <c r="AD593" s="87"/>
      <c r="AE593" s="87"/>
      <c r="AF593" s="87"/>
      <c r="AG593" s="87"/>
    </row>
    <row r="594" customFormat="false" ht="12.75" hidden="false" customHeight="true" outlineLevel="0" collapsed="false">
      <c r="A594" s="87"/>
      <c r="B594" s="87"/>
      <c r="C594" s="88"/>
      <c r="D594" s="87"/>
      <c r="E594" s="87"/>
      <c r="F594" s="87"/>
      <c r="G594" s="87"/>
      <c r="H594" s="87"/>
      <c r="I594" s="87"/>
      <c r="J594" s="87"/>
      <c r="K594" s="87"/>
      <c r="L594" s="87"/>
      <c r="M594" s="87"/>
      <c r="N594" s="87"/>
      <c r="O594" s="87"/>
      <c r="P594" s="87"/>
      <c r="Q594" s="87"/>
      <c r="R594" s="87"/>
      <c r="S594" s="87"/>
      <c r="T594" s="87"/>
      <c r="U594" s="87"/>
      <c r="V594" s="87"/>
      <c r="W594" s="87"/>
      <c r="X594" s="87"/>
      <c r="Y594" s="87"/>
      <c r="Z594" s="87"/>
      <c r="AA594" s="87"/>
      <c r="AB594" s="87"/>
      <c r="AC594" s="87"/>
      <c r="AD594" s="87"/>
      <c r="AE594" s="87"/>
      <c r="AF594" s="87"/>
      <c r="AG594" s="87"/>
    </row>
    <row r="595" customFormat="false" ht="12.75" hidden="false" customHeight="true" outlineLevel="0" collapsed="false">
      <c r="A595" s="87"/>
      <c r="B595" s="87"/>
      <c r="C595" s="88"/>
      <c r="D595" s="87"/>
      <c r="E595" s="87"/>
      <c r="F595" s="87"/>
      <c r="G595" s="87"/>
      <c r="H595" s="87"/>
      <c r="I595" s="87"/>
      <c r="J595" s="87"/>
      <c r="K595" s="87"/>
      <c r="L595" s="87"/>
      <c r="M595" s="87"/>
      <c r="N595" s="87"/>
      <c r="O595" s="87"/>
      <c r="P595" s="87"/>
      <c r="Q595" s="87"/>
      <c r="R595" s="87"/>
      <c r="S595" s="87"/>
      <c r="T595" s="87"/>
      <c r="U595" s="87"/>
      <c r="V595" s="87"/>
      <c r="W595" s="87"/>
      <c r="X595" s="87"/>
      <c r="Y595" s="87"/>
      <c r="Z595" s="87"/>
      <c r="AA595" s="87"/>
      <c r="AB595" s="87"/>
      <c r="AC595" s="87"/>
      <c r="AD595" s="87"/>
      <c r="AE595" s="87"/>
      <c r="AF595" s="87"/>
      <c r="AG595" s="87"/>
    </row>
    <row r="596" customFormat="false" ht="12.75" hidden="false" customHeight="true" outlineLevel="0" collapsed="false">
      <c r="A596" s="87"/>
      <c r="B596" s="87"/>
      <c r="C596" s="88"/>
      <c r="D596" s="87"/>
      <c r="E596" s="87"/>
      <c r="F596" s="87"/>
      <c r="G596" s="87"/>
      <c r="H596" s="87"/>
      <c r="I596" s="87"/>
      <c r="J596" s="87"/>
      <c r="K596" s="87"/>
      <c r="L596" s="87"/>
      <c r="M596" s="87"/>
      <c r="N596" s="87"/>
      <c r="O596" s="87"/>
      <c r="P596" s="87"/>
      <c r="Q596" s="87"/>
      <c r="R596" s="87"/>
      <c r="S596" s="87"/>
      <c r="T596" s="87"/>
      <c r="U596" s="87"/>
      <c r="V596" s="87"/>
      <c r="W596" s="87"/>
      <c r="X596" s="87"/>
      <c r="Y596" s="87"/>
      <c r="Z596" s="87"/>
      <c r="AA596" s="87"/>
      <c r="AB596" s="87"/>
      <c r="AC596" s="87"/>
      <c r="AD596" s="87"/>
      <c r="AE596" s="87"/>
      <c r="AF596" s="87"/>
      <c r="AG596" s="87"/>
    </row>
    <row r="597" customFormat="false" ht="12.75" hidden="false" customHeight="true" outlineLevel="0" collapsed="false">
      <c r="A597" s="87"/>
      <c r="B597" s="87"/>
      <c r="C597" s="88"/>
      <c r="D597" s="87"/>
      <c r="E597" s="87"/>
      <c r="F597" s="87"/>
      <c r="G597" s="87"/>
      <c r="H597" s="87"/>
      <c r="I597" s="87"/>
      <c r="J597" s="87"/>
      <c r="K597" s="87"/>
      <c r="L597" s="87"/>
      <c r="M597" s="87"/>
      <c r="N597" s="87"/>
      <c r="O597" s="87"/>
      <c r="P597" s="87"/>
      <c r="Q597" s="87"/>
      <c r="R597" s="87"/>
      <c r="S597" s="87"/>
      <c r="T597" s="87"/>
      <c r="U597" s="87"/>
      <c r="V597" s="87"/>
      <c r="W597" s="87"/>
      <c r="X597" s="87"/>
      <c r="Y597" s="87"/>
      <c r="Z597" s="87"/>
      <c r="AA597" s="87"/>
      <c r="AB597" s="87"/>
      <c r="AC597" s="87"/>
      <c r="AD597" s="87"/>
      <c r="AE597" s="87"/>
      <c r="AF597" s="87"/>
      <c r="AG597" s="87"/>
    </row>
    <row r="598" customFormat="false" ht="12.75" hidden="false" customHeight="true" outlineLevel="0" collapsed="false">
      <c r="A598" s="87"/>
      <c r="B598" s="87"/>
      <c r="C598" s="88"/>
      <c r="D598" s="87"/>
      <c r="E598" s="87"/>
      <c r="F598" s="87"/>
      <c r="G598" s="87"/>
      <c r="H598" s="87"/>
      <c r="I598" s="87"/>
      <c r="J598" s="87"/>
      <c r="K598" s="87"/>
      <c r="L598" s="87"/>
      <c r="M598" s="87"/>
      <c r="N598" s="87"/>
      <c r="O598" s="87"/>
      <c r="P598" s="87"/>
      <c r="Q598" s="87"/>
      <c r="R598" s="87"/>
      <c r="S598" s="87"/>
      <c r="T598" s="87"/>
      <c r="U598" s="87"/>
      <c r="V598" s="87"/>
      <c r="W598" s="87"/>
      <c r="X598" s="87"/>
      <c r="Y598" s="87"/>
      <c r="Z598" s="87"/>
      <c r="AA598" s="87"/>
      <c r="AB598" s="87"/>
      <c r="AC598" s="87"/>
      <c r="AD598" s="87"/>
      <c r="AE598" s="87"/>
      <c r="AF598" s="87"/>
      <c r="AG598" s="87"/>
    </row>
    <row r="599" customFormat="false" ht="12.75" hidden="false" customHeight="true" outlineLevel="0" collapsed="false">
      <c r="A599" s="87"/>
      <c r="B599" s="87"/>
      <c r="C599" s="88"/>
      <c r="D599" s="87"/>
      <c r="E599" s="87"/>
      <c r="F599" s="87"/>
      <c r="G599" s="87"/>
      <c r="H599" s="87"/>
      <c r="I599" s="87"/>
      <c r="J599" s="87"/>
      <c r="K599" s="87"/>
      <c r="L599" s="87"/>
      <c r="M599" s="87"/>
      <c r="N599" s="87"/>
      <c r="O599" s="87"/>
      <c r="P599" s="87"/>
      <c r="Q599" s="87"/>
      <c r="R599" s="87"/>
      <c r="S599" s="87"/>
      <c r="T599" s="87"/>
      <c r="U599" s="87"/>
      <c r="V599" s="87"/>
      <c r="W599" s="87"/>
      <c r="X599" s="87"/>
      <c r="Y599" s="87"/>
      <c r="Z599" s="87"/>
      <c r="AA599" s="87"/>
      <c r="AB599" s="87"/>
      <c r="AC599" s="87"/>
      <c r="AD599" s="87"/>
      <c r="AE599" s="87"/>
      <c r="AF599" s="87"/>
      <c r="AG599" s="87"/>
    </row>
    <row r="600" customFormat="false" ht="12.75" hidden="false" customHeight="true" outlineLevel="0" collapsed="false">
      <c r="A600" s="87"/>
      <c r="B600" s="87"/>
      <c r="C600" s="88"/>
      <c r="D600" s="87"/>
      <c r="E600" s="87"/>
      <c r="F600" s="87"/>
      <c r="G600" s="87"/>
      <c r="H600" s="87"/>
      <c r="I600" s="87"/>
      <c r="J600" s="87"/>
      <c r="K600" s="87"/>
      <c r="L600" s="87"/>
      <c r="M600" s="87"/>
      <c r="N600" s="87"/>
      <c r="O600" s="87"/>
      <c r="P600" s="87"/>
      <c r="Q600" s="87"/>
      <c r="R600" s="87"/>
      <c r="S600" s="87"/>
      <c r="T600" s="87"/>
      <c r="U600" s="87"/>
      <c r="V600" s="87"/>
      <c r="W600" s="87"/>
      <c r="X600" s="87"/>
      <c r="Y600" s="87"/>
      <c r="Z600" s="87"/>
      <c r="AA600" s="87"/>
      <c r="AB600" s="87"/>
      <c r="AC600" s="87"/>
      <c r="AD600" s="87"/>
      <c r="AE600" s="87"/>
      <c r="AF600" s="87"/>
      <c r="AG600" s="87"/>
    </row>
    <row r="601" customFormat="false" ht="12.75" hidden="false" customHeight="true" outlineLevel="0" collapsed="false">
      <c r="A601" s="87"/>
      <c r="B601" s="87"/>
      <c r="C601" s="88"/>
      <c r="D601" s="87"/>
      <c r="E601" s="87"/>
      <c r="F601" s="87"/>
      <c r="G601" s="87"/>
      <c r="H601" s="87"/>
      <c r="I601" s="87"/>
      <c r="J601" s="87"/>
      <c r="K601" s="87"/>
      <c r="L601" s="87"/>
      <c r="M601" s="87"/>
      <c r="N601" s="87"/>
      <c r="O601" s="87"/>
      <c r="P601" s="87"/>
      <c r="Q601" s="87"/>
      <c r="R601" s="87"/>
      <c r="S601" s="87"/>
      <c r="T601" s="87"/>
      <c r="U601" s="87"/>
      <c r="V601" s="87"/>
      <c r="W601" s="87"/>
      <c r="X601" s="87"/>
      <c r="Y601" s="87"/>
      <c r="Z601" s="87"/>
      <c r="AA601" s="87"/>
      <c r="AB601" s="87"/>
      <c r="AC601" s="87"/>
      <c r="AD601" s="87"/>
      <c r="AE601" s="87"/>
      <c r="AF601" s="87"/>
      <c r="AG601" s="87"/>
    </row>
    <row r="602" customFormat="false" ht="12.75" hidden="false" customHeight="true" outlineLevel="0" collapsed="false">
      <c r="A602" s="87"/>
      <c r="B602" s="87"/>
      <c r="C602" s="88"/>
      <c r="D602" s="87"/>
      <c r="E602" s="87"/>
      <c r="F602" s="87"/>
      <c r="G602" s="87"/>
      <c r="H602" s="87"/>
      <c r="I602" s="87"/>
      <c r="J602" s="87"/>
      <c r="K602" s="87"/>
      <c r="L602" s="87"/>
      <c r="M602" s="87"/>
      <c r="N602" s="87"/>
      <c r="O602" s="87"/>
      <c r="P602" s="87"/>
      <c r="Q602" s="87"/>
      <c r="R602" s="87"/>
      <c r="S602" s="87"/>
      <c r="T602" s="87"/>
      <c r="U602" s="87"/>
      <c r="V602" s="87"/>
      <c r="W602" s="87"/>
      <c r="X602" s="87"/>
      <c r="Y602" s="87"/>
      <c r="Z602" s="87"/>
      <c r="AA602" s="87"/>
      <c r="AB602" s="87"/>
      <c r="AC602" s="87"/>
      <c r="AD602" s="87"/>
      <c r="AE602" s="87"/>
      <c r="AF602" s="87"/>
      <c r="AG602" s="87"/>
    </row>
    <row r="603" customFormat="false" ht="12.75" hidden="false" customHeight="true" outlineLevel="0" collapsed="false">
      <c r="A603" s="87"/>
      <c r="B603" s="87"/>
      <c r="C603" s="88"/>
      <c r="D603" s="87"/>
      <c r="E603" s="87"/>
      <c r="F603" s="87"/>
      <c r="G603" s="87"/>
      <c r="H603" s="87"/>
      <c r="I603" s="87"/>
      <c r="J603" s="87"/>
      <c r="K603" s="87"/>
      <c r="L603" s="87"/>
      <c r="M603" s="87"/>
      <c r="N603" s="87"/>
      <c r="O603" s="87"/>
      <c r="P603" s="87"/>
      <c r="Q603" s="87"/>
      <c r="R603" s="87"/>
      <c r="S603" s="87"/>
      <c r="T603" s="87"/>
      <c r="U603" s="87"/>
      <c r="V603" s="87"/>
      <c r="W603" s="87"/>
      <c r="X603" s="87"/>
      <c r="Y603" s="87"/>
      <c r="Z603" s="87"/>
      <c r="AA603" s="87"/>
      <c r="AB603" s="87"/>
      <c r="AC603" s="87"/>
      <c r="AD603" s="87"/>
      <c r="AE603" s="87"/>
      <c r="AF603" s="87"/>
      <c r="AG603" s="87"/>
    </row>
    <row r="604" customFormat="false" ht="12.75" hidden="false" customHeight="true" outlineLevel="0" collapsed="false">
      <c r="A604" s="87"/>
      <c r="B604" s="87"/>
      <c r="C604" s="88"/>
      <c r="D604" s="87"/>
      <c r="E604" s="87"/>
      <c r="F604" s="87"/>
      <c r="G604" s="87"/>
      <c r="H604" s="87"/>
      <c r="I604" s="87"/>
      <c r="J604" s="87"/>
      <c r="K604" s="87"/>
      <c r="L604" s="87"/>
      <c r="M604" s="87"/>
      <c r="N604" s="87"/>
      <c r="O604" s="87"/>
      <c r="P604" s="87"/>
      <c r="Q604" s="87"/>
      <c r="R604" s="87"/>
      <c r="S604" s="87"/>
      <c r="T604" s="87"/>
      <c r="U604" s="87"/>
      <c r="V604" s="87"/>
      <c r="W604" s="87"/>
      <c r="X604" s="87"/>
      <c r="Y604" s="87"/>
      <c r="Z604" s="87"/>
      <c r="AA604" s="87"/>
      <c r="AB604" s="87"/>
      <c r="AC604" s="87"/>
      <c r="AD604" s="87"/>
      <c r="AE604" s="87"/>
      <c r="AF604" s="87"/>
      <c r="AG604" s="87"/>
    </row>
    <row r="605" customFormat="false" ht="12.75" hidden="false" customHeight="true" outlineLevel="0" collapsed="false">
      <c r="A605" s="87"/>
      <c r="B605" s="87"/>
      <c r="C605" s="88"/>
      <c r="D605" s="87"/>
      <c r="E605" s="87"/>
      <c r="F605" s="87"/>
      <c r="G605" s="87"/>
      <c r="H605" s="87"/>
      <c r="I605" s="87"/>
      <c r="J605" s="87"/>
      <c r="K605" s="87"/>
      <c r="L605" s="87"/>
      <c r="M605" s="87"/>
      <c r="N605" s="87"/>
      <c r="O605" s="87"/>
      <c r="P605" s="87"/>
      <c r="Q605" s="87"/>
      <c r="R605" s="87"/>
      <c r="S605" s="87"/>
      <c r="T605" s="87"/>
      <c r="U605" s="87"/>
      <c r="V605" s="87"/>
      <c r="W605" s="87"/>
      <c r="X605" s="87"/>
      <c r="Y605" s="87"/>
      <c r="Z605" s="87"/>
      <c r="AA605" s="87"/>
      <c r="AB605" s="87"/>
      <c r="AC605" s="87"/>
      <c r="AD605" s="87"/>
      <c r="AE605" s="87"/>
      <c r="AF605" s="87"/>
      <c r="AG605" s="87"/>
    </row>
    <row r="606" customFormat="false" ht="12.75" hidden="false" customHeight="true" outlineLevel="0" collapsed="false">
      <c r="A606" s="87"/>
      <c r="B606" s="87"/>
      <c r="C606" s="88"/>
      <c r="D606" s="87"/>
      <c r="E606" s="87"/>
      <c r="F606" s="87"/>
      <c r="G606" s="87"/>
      <c r="H606" s="87"/>
      <c r="I606" s="87"/>
      <c r="J606" s="87"/>
      <c r="K606" s="87"/>
      <c r="L606" s="87"/>
      <c r="M606" s="87"/>
      <c r="N606" s="87"/>
      <c r="O606" s="87"/>
      <c r="P606" s="87"/>
      <c r="Q606" s="87"/>
      <c r="R606" s="87"/>
      <c r="S606" s="87"/>
      <c r="T606" s="87"/>
      <c r="U606" s="87"/>
      <c r="V606" s="87"/>
      <c r="W606" s="87"/>
      <c r="X606" s="87"/>
      <c r="Y606" s="87"/>
      <c r="Z606" s="87"/>
      <c r="AA606" s="87"/>
      <c r="AB606" s="87"/>
      <c r="AC606" s="87"/>
      <c r="AD606" s="87"/>
      <c r="AE606" s="87"/>
      <c r="AF606" s="87"/>
      <c r="AG606" s="87"/>
    </row>
    <row r="607" customFormat="false" ht="12.75" hidden="false" customHeight="true" outlineLevel="0" collapsed="false">
      <c r="A607" s="87"/>
      <c r="B607" s="87"/>
      <c r="C607" s="88"/>
      <c r="D607" s="87"/>
      <c r="E607" s="87"/>
      <c r="F607" s="87"/>
      <c r="G607" s="87"/>
      <c r="H607" s="87"/>
      <c r="I607" s="87"/>
      <c r="J607" s="87"/>
      <c r="K607" s="87"/>
      <c r="L607" s="87"/>
      <c r="M607" s="87"/>
      <c r="N607" s="87"/>
      <c r="O607" s="87"/>
      <c r="P607" s="87"/>
      <c r="Q607" s="87"/>
      <c r="R607" s="87"/>
      <c r="S607" s="87"/>
      <c r="T607" s="87"/>
      <c r="U607" s="87"/>
      <c r="V607" s="87"/>
      <c r="W607" s="87"/>
      <c r="X607" s="87"/>
      <c r="Y607" s="87"/>
      <c r="Z607" s="87"/>
      <c r="AA607" s="87"/>
      <c r="AB607" s="87"/>
      <c r="AC607" s="87"/>
      <c r="AD607" s="87"/>
      <c r="AE607" s="87"/>
      <c r="AF607" s="87"/>
      <c r="AG607" s="87"/>
    </row>
    <row r="608" customFormat="false" ht="12.75" hidden="false" customHeight="true" outlineLevel="0" collapsed="false">
      <c r="A608" s="87"/>
      <c r="B608" s="87"/>
      <c r="C608" s="88"/>
      <c r="D608" s="87"/>
      <c r="E608" s="87"/>
      <c r="F608" s="87"/>
      <c r="G608" s="87"/>
      <c r="H608" s="87"/>
      <c r="I608" s="87"/>
      <c r="J608" s="87"/>
      <c r="K608" s="87"/>
      <c r="L608" s="87"/>
      <c r="M608" s="87"/>
      <c r="N608" s="87"/>
      <c r="O608" s="87"/>
      <c r="P608" s="87"/>
      <c r="Q608" s="87"/>
      <c r="R608" s="87"/>
      <c r="S608" s="87"/>
      <c r="T608" s="87"/>
      <c r="U608" s="87"/>
      <c r="V608" s="87"/>
      <c r="W608" s="87"/>
      <c r="X608" s="87"/>
      <c r="Y608" s="87"/>
      <c r="Z608" s="87"/>
      <c r="AA608" s="87"/>
      <c r="AB608" s="87"/>
      <c r="AC608" s="87"/>
      <c r="AD608" s="87"/>
      <c r="AE608" s="87"/>
      <c r="AF608" s="87"/>
      <c r="AG608" s="87"/>
    </row>
    <row r="609" customFormat="false" ht="12.75" hidden="false" customHeight="true" outlineLevel="0" collapsed="false">
      <c r="A609" s="87"/>
      <c r="B609" s="87"/>
      <c r="C609" s="88"/>
      <c r="D609" s="87"/>
      <c r="E609" s="87"/>
      <c r="F609" s="87"/>
      <c r="G609" s="87"/>
      <c r="H609" s="87"/>
      <c r="I609" s="87"/>
      <c r="J609" s="87"/>
      <c r="K609" s="87"/>
      <c r="L609" s="87"/>
      <c r="M609" s="87"/>
      <c r="N609" s="87"/>
      <c r="O609" s="87"/>
      <c r="P609" s="87"/>
      <c r="Q609" s="87"/>
      <c r="R609" s="87"/>
      <c r="S609" s="87"/>
      <c r="T609" s="87"/>
      <c r="U609" s="87"/>
      <c r="V609" s="87"/>
      <c r="W609" s="87"/>
      <c r="X609" s="87"/>
      <c r="Y609" s="87"/>
      <c r="Z609" s="87"/>
      <c r="AA609" s="87"/>
      <c r="AB609" s="87"/>
      <c r="AC609" s="87"/>
      <c r="AD609" s="87"/>
      <c r="AE609" s="87"/>
      <c r="AF609" s="87"/>
      <c r="AG609" s="87"/>
    </row>
    <row r="610" customFormat="false" ht="12.75" hidden="false" customHeight="true" outlineLevel="0" collapsed="false">
      <c r="A610" s="87"/>
      <c r="B610" s="87"/>
      <c r="C610" s="88"/>
      <c r="D610" s="87"/>
      <c r="E610" s="87"/>
      <c r="F610" s="87"/>
      <c r="G610" s="87"/>
      <c r="H610" s="87"/>
      <c r="I610" s="87"/>
      <c r="J610" s="87"/>
      <c r="K610" s="87"/>
      <c r="L610" s="87"/>
      <c r="M610" s="87"/>
      <c r="N610" s="87"/>
      <c r="O610" s="87"/>
      <c r="P610" s="87"/>
      <c r="Q610" s="87"/>
      <c r="R610" s="87"/>
      <c r="S610" s="87"/>
      <c r="T610" s="87"/>
      <c r="U610" s="87"/>
      <c r="V610" s="87"/>
      <c r="W610" s="87"/>
      <c r="X610" s="87"/>
      <c r="Y610" s="87"/>
      <c r="Z610" s="87"/>
      <c r="AA610" s="87"/>
      <c r="AB610" s="87"/>
      <c r="AC610" s="87"/>
      <c r="AD610" s="87"/>
      <c r="AE610" s="87"/>
      <c r="AF610" s="87"/>
      <c r="AG610" s="87"/>
    </row>
    <row r="611" customFormat="false" ht="12.75" hidden="false" customHeight="true" outlineLevel="0" collapsed="false">
      <c r="A611" s="87"/>
      <c r="B611" s="87"/>
      <c r="C611" s="88"/>
      <c r="D611" s="87"/>
      <c r="E611" s="87"/>
      <c r="F611" s="87"/>
      <c r="G611" s="87"/>
      <c r="H611" s="87"/>
      <c r="I611" s="87"/>
      <c r="J611" s="87"/>
      <c r="K611" s="87"/>
      <c r="L611" s="87"/>
      <c r="M611" s="87"/>
      <c r="N611" s="87"/>
      <c r="O611" s="87"/>
      <c r="P611" s="87"/>
      <c r="Q611" s="87"/>
      <c r="R611" s="87"/>
      <c r="S611" s="87"/>
      <c r="T611" s="87"/>
      <c r="U611" s="87"/>
      <c r="V611" s="87"/>
      <c r="W611" s="87"/>
      <c r="X611" s="87"/>
      <c r="Y611" s="87"/>
      <c r="Z611" s="87"/>
      <c r="AA611" s="87"/>
      <c r="AB611" s="87"/>
      <c r="AC611" s="87"/>
      <c r="AD611" s="87"/>
      <c r="AE611" s="87"/>
      <c r="AF611" s="87"/>
      <c r="AG611" s="87"/>
    </row>
    <row r="612" customFormat="false" ht="12.75" hidden="false" customHeight="true" outlineLevel="0" collapsed="false">
      <c r="A612" s="87"/>
      <c r="B612" s="87"/>
      <c r="C612" s="88"/>
      <c r="D612" s="87"/>
      <c r="E612" s="87"/>
      <c r="F612" s="87"/>
      <c r="G612" s="87"/>
      <c r="H612" s="87"/>
      <c r="I612" s="87"/>
      <c r="J612" s="87"/>
      <c r="K612" s="87"/>
      <c r="L612" s="87"/>
      <c r="M612" s="87"/>
      <c r="N612" s="87"/>
      <c r="O612" s="87"/>
      <c r="P612" s="87"/>
      <c r="Q612" s="87"/>
      <c r="R612" s="87"/>
      <c r="S612" s="87"/>
      <c r="T612" s="87"/>
      <c r="U612" s="87"/>
      <c r="V612" s="87"/>
      <c r="W612" s="87"/>
      <c r="X612" s="87"/>
      <c r="Y612" s="87"/>
      <c r="Z612" s="87"/>
      <c r="AA612" s="87"/>
      <c r="AB612" s="87"/>
      <c r="AC612" s="87"/>
      <c r="AD612" s="87"/>
      <c r="AE612" s="87"/>
      <c r="AF612" s="87"/>
      <c r="AG612" s="87"/>
    </row>
    <row r="613" customFormat="false" ht="12.75" hidden="false" customHeight="true" outlineLevel="0" collapsed="false">
      <c r="A613" s="87"/>
      <c r="B613" s="87"/>
      <c r="C613" s="88"/>
      <c r="D613" s="87"/>
      <c r="E613" s="87"/>
      <c r="F613" s="87"/>
      <c r="G613" s="87"/>
      <c r="H613" s="87"/>
      <c r="I613" s="87"/>
      <c r="J613" s="87"/>
      <c r="K613" s="87"/>
      <c r="L613" s="87"/>
      <c r="M613" s="87"/>
      <c r="N613" s="87"/>
      <c r="O613" s="87"/>
      <c r="P613" s="87"/>
      <c r="Q613" s="87"/>
      <c r="R613" s="87"/>
      <c r="S613" s="87"/>
      <c r="T613" s="87"/>
      <c r="U613" s="87"/>
      <c r="V613" s="87"/>
      <c r="W613" s="87"/>
      <c r="X613" s="87"/>
      <c r="Y613" s="87"/>
      <c r="Z613" s="87"/>
      <c r="AA613" s="87"/>
      <c r="AB613" s="87"/>
      <c r="AC613" s="87"/>
      <c r="AD613" s="87"/>
      <c r="AE613" s="87"/>
      <c r="AF613" s="87"/>
      <c r="AG613" s="87"/>
    </row>
    <row r="614" customFormat="false" ht="12.75" hidden="false" customHeight="true" outlineLevel="0" collapsed="false">
      <c r="A614" s="87"/>
      <c r="B614" s="87"/>
      <c r="C614" s="88"/>
      <c r="D614" s="87"/>
      <c r="E614" s="87"/>
      <c r="F614" s="87"/>
      <c r="G614" s="87"/>
      <c r="H614" s="87"/>
      <c r="I614" s="87"/>
      <c r="J614" s="87"/>
      <c r="K614" s="87"/>
      <c r="L614" s="87"/>
      <c r="M614" s="87"/>
      <c r="N614" s="87"/>
      <c r="O614" s="87"/>
      <c r="P614" s="87"/>
      <c r="Q614" s="87"/>
      <c r="R614" s="87"/>
      <c r="S614" s="87"/>
      <c r="T614" s="87"/>
      <c r="U614" s="87"/>
      <c r="V614" s="87"/>
      <c r="W614" s="87"/>
      <c r="X614" s="87"/>
      <c r="Y614" s="87"/>
      <c r="Z614" s="87"/>
      <c r="AA614" s="87"/>
      <c r="AB614" s="87"/>
      <c r="AC614" s="87"/>
      <c r="AD614" s="87"/>
      <c r="AE614" s="87"/>
      <c r="AF614" s="87"/>
      <c r="AG614" s="87"/>
    </row>
    <row r="615" customFormat="false" ht="12.75" hidden="false" customHeight="true" outlineLevel="0" collapsed="false">
      <c r="A615" s="87"/>
      <c r="B615" s="87"/>
      <c r="C615" s="88"/>
      <c r="D615" s="87"/>
      <c r="E615" s="87"/>
      <c r="F615" s="87"/>
      <c r="G615" s="87"/>
      <c r="H615" s="87"/>
      <c r="I615" s="87"/>
      <c r="J615" s="87"/>
      <c r="K615" s="87"/>
      <c r="L615" s="87"/>
      <c r="M615" s="87"/>
      <c r="N615" s="87"/>
      <c r="O615" s="87"/>
      <c r="P615" s="87"/>
      <c r="Q615" s="87"/>
      <c r="R615" s="87"/>
      <c r="S615" s="87"/>
      <c r="T615" s="87"/>
      <c r="U615" s="87"/>
      <c r="V615" s="87"/>
      <c r="W615" s="87"/>
      <c r="X615" s="87"/>
      <c r="Y615" s="87"/>
      <c r="Z615" s="87"/>
      <c r="AA615" s="87"/>
      <c r="AB615" s="87"/>
      <c r="AC615" s="87"/>
      <c r="AD615" s="87"/>
      <c r="AE615" s="87"/>
      <c r="AF615" s="87"/>
      <c r="AG615" s="87"/>
    </row>
    <row r="616" customFormat="false" ht="12.75" hidden="false" customHeight="true" outlineLevel="0" collapsed="false">
      <c r="A616" s="87"/>
      <c r="B616" s="87"/>
      <c r="C616" s="88"/>
      <c r="D616" s="87"/>
      <c r="E616" s="87"/>
      <c r="F616" s="87"/>
      <c r="G616" s="87"/>
      <c r="H616" s="87"/>
      <c r="I616" s="87"/>
      <c r="J616" s="87"/>
      <c r="K616" s="87"/>
      <c r="L616" s="87"/>
      <c r="M616" s="87"/>
      <c r="N616" s="87"/>
      <c r="O616" s="87"/>
      <c r="P616" s="87"/>
      <c r="Q616" s="87"/>
      <c r="R616" s="87"/>
      <c r="S616" s="87"/>
      <c r="T616" s="87"/>
      <c r="U616" s="87"/>
      <c r="V616" s="87"/>
      <c r="W616" s="87"/>
      <c r="X616" s="87"/>
      <c r="Y616" s="87"/>
      <c r="Z616" s="87"/>
      <c r="AA616" s="87"/>
      <c r="AB616" s="87"/>
      <c r="AC616" s="87"/>
      <c r="AD616" s="87"/>
      <c r="AE616" s="87"/>
      <c r="AF616" s="87"/>
      <c r="AG616" s="87"/>
    </row>
    <row r="617" customFormat="false" ht="12.75" hidden="false" customHeight="true" outlineLevel="0" collapsed="false">
      <c r="A617" s="87"/>
      <c r="B617" s="87"/>
      <c r="C617" s="88"/>
      <c r="D617" s="87"/>
      <c r="E617" s="87"/>
      <c r="F617" s="87"/>
      <c r="G617" s="87"/>
      <c r="H617" s="87"/>
      <c r="I617" s="87"/>
      <c r="J617" s="87"/>
      <c r="K617" s="87"/>
      <c r="L617" s="87"/>
      <c r="M617" s="87"/>
      <c r="N617" s="87"/>
      <c r="O617" s="87"/>
      <c r="P617" s="87"/>
      <c r="Q617" s="87"/>
      <c r="R617" s="87"/>
      <c r="S617" s="87"/>
      <c r="T617" s="87"/>
      <c r="U617" s="87"/>
      <c r="V617" s="87"/>
      <c r="W617" s="87"/>
      <c r="X617" s="87"/>
      <c r="Y617" s="87"/>
      <c r="Z617" s="87"/>
      <c r="AA617" s="87"/>
      <c r="AB617" s="87"/>
      <c r="AC617" s="87"/>
      <c r="AD617" s="87"/>
      <c r="AE617" s="87"/>
      <c r="AF617" s="87"/>
      <c r="AG617" s="87"/>
    </row>
    <row r="618" customFormat="false" ht="12.75" hidden="false" customHeight="true" outlineLevel="0" collapsed="false">
      <c r="A618" s="87"/>
      <c r="B618" s="87"/>
      <c r="C618" s="88"/>
      <c r="D618" s="87"/>
      <c r="E618" s="87"/>
      <c r="F618" s="87"/>
      <c r="G618" s="87"/>
      <c r="H618" s="87"/>
      <c r="I618" s="87"/>
      <c r="J618" s="87"/>
      <c r="K618" s="87"/>
      <c r="L618" s="87"/>
      <c r="M618" s="87"/>
      <c r="N618" s="87"/>
      <c r="O618" s="87"/>
      <c r="P618" s="87"/>
      <c r="Q618" s="87"/>
      <c r="R618" s="87"/>
      <c r="S618" s="87"/>
      <c r="T618" s="87"/>
      <c r="U618" s="87"/>
      <c r="V618" s="87"/>
      <c r="W618" s="87"/>
      <c r="X618" s="87"/>
      <c r="Y618" s="87"/>
      <c r="Z618" s="87"/>
      <c r="AA618" s="87"/>
      <c r="AB618" s="87"/>
      <c r="AC618" s="87"/>
      <c r="AD618" s="87"/>
      <c r="AE618" s="87"/>
      <c r="AF618" s="87"/>
      <c r="AG618" s="87"/>
    </row>
    <row r="619" customFormat="false" ht="12.75" hidden="false" customHeight="true" outlineLevel="0" collapsed="false">
      <c r="A619" s="87"/>
      <c r="B619" s="87"/>
      <c r="C619" s="88"/>
      <c r="D619" s="87"/>
      <c r="E619" s="87"/>
      <c r="F619" s="87"/>
      <c r="G619" s="87"/>
      <c r="H619" s="87"/>
      <c r="I619" s="87"/>
      <c r="J619" s="87"/>
      <c r="K619" s="87"/>
      <c r="L619" s="87"/>
      <c r="M619" s="87"/>
      <c r="N619" s="87"/>
      <c r="O619" s="87"/>
      <c r="P619" s="87"/>
      <c r="Q619" s="87"/>
      <c r="R619" s="87"/>
      <c r="S619" s="87"/>
      <c r="T619" s="87"/>
      <c r="U619" s="87"/>
      <c r="V619" s="87"/>
      <c r="W619" s="87"/>
      <c r="X619" s="87"/>
      <c r="Y619" s="87"/>
      <c r="Z619" s="87"/>
      <c r="AA619" s="87"/>
      <c r="AB619" s="87"/>
      <c r="AC619" s="87"/>
      <c r="AD619" s="87"/>
      <c r="AE619" s="87"/>
      <c r="AF619" s="87"/>
      <c r="AG619" s="87"/>
    </row>
    <row r="620" customFormat="false" ht="12.75" hidden="false" customHeight="true" outlineLevel="0" collapsed="false">
      <c r="A620" s="87"/>
      <c r="B620" s="87"/>
      <c r="C620" s="88"/>
      <c r="D620" s="87"/>
      <c r="E620" s="87"/>
      <c r="F620" s="87"/>
      <c r="G620" s="87"/>
      <c r="H620" s="87"/>
      <c r="I620" s="87"/>
      <c r="J620" s="87"/>
      <c r="K620" s="87"/>
      <c r="L620" s="87"/>
      <c r="M620" s="87"/>
      <c r="N620" s="87"/>
      <c r="O620" s="87"/>
      <c r="P620" s="87"/>
      <c r="Q620" s="87"/>
      <c r="R620" s="87"/>
      <c r="S620" s="87"/>
      <c r="T620" s="87"/>
      <c r="U620" s="87"/>
      <c r="V620" s="87"/>
      <c r="W620" s="87"/>
      <c r="X620" s="87"/>
      <c r="Y620" s="87"/>
      <c r="Z620" s="87"/>
      <c r="AA620" s="87"/>
      <c r="AB620" s="87"/>
      <c r="AC620" s="87"/>
      <c r="AD620" s="87"/>
      <c r="AE620" s="87"/>
      <c r="AF620" s="87"/>
      <c r="AG620" s="87"/>
    </row>
    <row r="621" customFormat="false" ht="12.75" hidden="false" customHeight="true" outlineLevel="0" collapsed="false">
      <c r="A621" s="87"/>
      <c r="B621" s="87"/>
      <c r="C621" s="88"/>
      <c r="D621" s="87"/>
      <c r="E621" s="87"/>
      <c r="F621" s="87"/>
      <c r="G621" s="87"/>
      <c r="H621" s="87"/>
      <c r="I621" s="87"/>
      <c r="J621" s="87"/>
      <c r="K621" s="87"/>
      <c r="L621" s="87"/>
      <c r="M621" s="87"/>
      <c r="N621" s="87"/>
      <c r="O621" s="87"/>
      <c r="P621" s="87"/>
      <c r="Q621" s="87"/>
      <c r="R621" s="87"/>
      <c r="S621" s="87"/>
      <c r="T621" s="87"/>
      <c r="U621" s="87"/>
      <c r="V621" s="87"/>
      <c r="W621" s="87"/>
      <c r="X621" s="87"/>
      <c r="Y621" s="87"/>
      <c r="Z621" s="87"/>
      <c r="AA621" s="87"/>
      <c r="AB621" s="87"/>
      <c r="AC621" s="87"/>
      <c r="AD621" s="87"/>
      <c r="AE621" s="87"/>
      <c r="AF621" s="87"/>
      <c r="AG621" s="87"/>
    </row>
    <row r="622" customFormat="false" ht="12.75" hidden="false" customHeight="true" outlineLevel="0" collapsed="false">
      <c r="A622" s="87"/>
      <c r="B622" s="87"/>
      <c r="C622" s="88"/>
      <c r="D622" s="87"/>
      <c r="E622" s="87"/>
      <c r="F622" s="87"/>
      <c r="G622" s="87"/>
      <c r="H622" s="87"/>
      <c r="I622" s="87"/>
      <c r="J622" s="87"/>
      <c r="K622" s="87"/>
      <c r="L622" s="87"/>
      <c r="M622" s="87"/>
      <c r="N622" s="87"/>
      <c r="O622" s="87"/>
      <c r="P622" s="87"/>
      <c r="Q622" s="87"/>
      <c r="R622" s="87"/>
      <c r="S622" s="87"/>
      <c r="T622" s="87"/>
      <c r="U622" s="87"/>
      <c r="V622" s="87"/>
      <c r="W622" s="87"/>
      <c r="X622" s="87"/>
      <c r="Y622" s="87"/>
      <c r="Z622" s="87"/>
      <c r="AA622" s="87"/>
      <c r="AB622" s="87"/>
      <c r="AC622" s="87"/>
      <c r="AD622" s="87"/>
      <c r="AE622" s="87"/>
      <c r="AF622" s="87"/>
      <c r="AG622" s="87"/>
    </row>
    <row r="623" customFormat="false" ht="12.75" hidden="false" customHeight="true" outlineLevel="0" collapsed="false">
      <c r="A623" s="87"/>
      <c r="B623" s="87"/>
      <c r="C623" s="88"/>
      <c r="D623" s="87"/>
      <c r="E623" s="87"/>
      <c r="F623" s="87"/>
      <c r="G623" s="87"/>
      <c r="H623" s="87"/>
      <c r="I623" s="87"/>
      <c r="J623" s="87"/>
      <c r="K623" s="87"/>
      <c r="L623" s="87"/>
      <c r="M623" s="87"/>
      <c r="N623" s="87"/>
      <c r="O623" s="87"/>
      <c r="P623" s="87"/>
      <c r="Q623" s="87"/>
      <c r="R623" s="87"/>
      <c r="S623" s="87"/>
      <c r="T623" s="87"/>
      <c r="U623" s="87"/>
      <c r="V623" s="87"/>
      <c r="W623" s="87"/>
      <c r="X623" s="87"/>
      <c r="Y623" s="87"/>
      <c r="Z623" s="87"/>
      <c r="AA623" s="87"/>
      <c r="AB623" s="87"/>
      <c r="AC623" s="87"/>
      <c r="AD623" s="87"/>
      <c r="AE623" s="87"/>
      <c r="AF623" s="87"/>
      <c r="AG623" s="87"/>
    </row>
    <row r="624" customFormat="false" ht="12.75" hidden="false" customHeight="true" outlineLevel="0" collapsed="false">
      <c r="A624" s="87"/>
      <c r="B624" s="87"/>
      <c r="C624" s="88"/>
      <c r="D624" s="87"/>
      <c r="E624" s="87"/>
      <c r="F624" s="87"/>
      <c r="G624" s="87"/>
      <c r="H624" s="87"/>
      <c r="I624" s="87"/>
      <c r="J624" s="87"/>
      <c r="K624" s="87"/>
      <c r="L624" s="87"/>
      <c r="M624" s="87"/>
      <c r="N624" s="87"/>
      <c r="O624" s="87"/>
      <c r="P624" s="87"/>
      <c r="Q624" s="87"/>
      <c r="R624" s="87"/>
      <c r="S624" s="87"/>
      <c r="T624" s="87"/>
      <c r="U624" s="87"/>
      <c r="V624" s="87"/>
      <c r="W624" s="87"/>
      <c r="X624" s="87"/>
      <c r="Y624" s="87"/>
      <c r="Z624" s="87"/>
      <c r="AA624" s="87"/>
      <c r="AB624" s="87"/>
      <c r="AC624" s="87"/>
      <c r="AD624" s="87"/>
      <c r="AE624" s="87"/>
      <c r="AF624" s="87"/>
      <c r="AG624" s="87"/>
    </row>
    <row r="625" customFormat="false" ht="12.75" hidden="false" customHeight="true" outlineLevel="0" collapsed="false">
      <c r="A625" s="87"/>
      <c r="B625" s="87"/>
      <c r="C625" s="88"/>
      <c r="D625" s="87"/>
      <c r="E625" s="87"/>
      <c r="F625" s="87"/>
      <c r="G625" s="87"/>
      <c r="H625" s="87"/>
      <c r="I625" s="87"/>
      <c r="J625" s="87"/>
      <c r="K625" s="87"/>
      <c r="L625" s="87"/>
      <c r="M625" s="87"/>
      <c r="N625" s="87"/>
      <c r="O625" s="87"/>
      <c r="P625" s="87"/>
      <c r="Q625" s="87"/>
      <c r="R625" s="87"/>
      <c r="S625" s="87"/>
      <c r="T625" s="87"/>
      <c r="U625" s="87"/>
      <c r="V625" s="87"/>
      <c r="W625" s="87"/>
      <c r="X625" s="87"/>
      <c r="Y625" s="87"/>
      <c r="Z625" s="87"/>
      <c r="AA625" s="87"/>
      <c r="AB625" s="87"/>
      <c r="AC625" s="87"/>
      <c r="AD625" s="87"/>
      <c r="AE625" s="87"/>
      <c r="AF625" s="87"/>
      <c r="AG625" s="87"/>
    </row>
    <row r="626" customFormat="false" ht="12.75" hidden="false" customHeight="true" outlineLevel="0" collapsed="false">
      <c r="A626" s="87"/>
      <c r="B626" s="87"/>
      <c r="C626" s="88"/>
      <c r="D626" s="87"/>
      <c r="E626" s="87"/>
      <c r="F626" s="87"/>
      <c r="G626" s="87"/>
      <c r="H626" s="87"/>
      <c r="I626" s="87"/>
      <c r="J626" s="87"/>
      <c r="K626" s="87"/>
      <c r="L626" s="87"/>
      <c r="M626" s="87"/>
      <c r="N626" s="87"/>
      <c r="O626" s="87"/>
      <c r="P626" s="87"/>
      <c r="Q626" s="87"/>
      <c r="R626" s="87"/>
      <c r="S626" s="87"/>
      <c r="T626" s="87"/>
      <c r="U626" s="87"/>
      <c r="V626" s="87"/>
      <c r="W626" s="87"/>
      <c r="X626" s="87"/>
      <c r="Y626" s="87"/>
      <c r="Z626" s="87"/>
      <c r="AA626" s="87"/>
      <c r="AB626" s="87"/>
      <c r="AC626" s="87"/>
      <c r="AD626" s="87"/>
      <c r="AE626" s="87"/>
      <c r="AF626" s="87"/>
      <c r="AG626" s="87"/>
    </row>
    <row r="627" customFormat="false" ht="12.75" hidden="false" customHeight="true" outlineLevel="0" collapsed="false">
      <c r="A627" s="87"/>
      <c r="B627" s="87"/>
      <c r="C627" s="88"/>
      <c r="D627" s="87"/>
      <c r="E627" s="87"/>
      <c r="F627" s="87"/>
      <c r="G627" s="87"/>
      <c r="H627" s="87"/>
      <c r="I627" s="87"/>
      <c r="J627" s="87"/>
      <c r="K627" s="87"/>
      <c r="L627" s="87"/>
      <c r="M627" s="87"/>
      <c r="N627" s="87"/>
      <c r="O627" s="87"/>
      <c r="P627" s="87"/>
      <c r="Q627" s="87"/>
      <c r="R627" s="87"/>
      <c r="S627" s="87"/>
      <c r="T627" s="87"/>
      <c r="U627" s="87"/>
      <c r="V627" s="87"/>
      <c r="W627" s="87"/>
      <c r="X627" s="87"/>
      <c r="Y627" s="87"/>
      <c r="Z627" s="87"/>
      <c r="AA627" s="87"/>
      <c r="AB627" s="87"/>
      <c r="AC627" s="87"/>
      <c r="AD627" s="87"/>
      <c r="AE627" s="87"/>
      <c r="AF627" s="87"/>
      <c r="AG627" s="87"/>
    </row>
    <row r="628" customFormat="false" ht="12.75" hidden="false" customHeight="true" outlineLevel="0" collapsed="false">
      <c r="A628" s="87"/>
      <c r="B628" s="87"/>
      <c r="C628" s="88"/>
      <c r="D628" s="87"/>
      <c r="E628" s="87"/>
      <c r="F628" s="87"/>
      <c r="G628" s="87"/>
      <c r="H628" s="87"/>
      <c r="I628" s="87"/>
      <c r="J628" s="87"/>
      <c r="K628" s="87"/>
      <c r="L628" s="87"/>
      <c r="M628" s="87"/>
      <c r="N628" s="87"/>
      <c r="O628" s="87"/>
      <c r="P628" s="87"/>
      <c r="Q628" s="87"/>
      <c r="R628" s="87"/>
      <c r="S628" s="87"/>
      <c r="T628" s="87"/>
      <c r="U628" s="87"/>
      <c r="V628" s="87"/>
      <c r="W628" s="87"/>
      <c r="X628" s="87"/>
      <c r="Y628" s="87"/>
      <c r="Z628" s="87"/>
      <c r="AA628" s="87"/>
      <c r="AB628" s="87"/>
      <c r="AC628" s="87"/>
      <c r="AD628" s="87"/>
      <c r="AE628" s="87"/>
      <c r="AF628" s="87"/>
      <c r="AG628" s="87"/>
    </row>
    <row r="629" customFormat="false" ht="12.75" hidden="false" customHeight="true" outlineLevel="0" collapsed="false">
      <c r="A629" s="87"/>
      <c r="B629" s="87"/>
      <c r="C629" s="88"/>
      <c r="D629" s="87"/>
      <c r="E629" s="87"/>
      <c r="F629" s="87"/>
      <c r="G629" s="87"/>
      <c r="H629" s="87"/>
      <c r="I629" s="87"/>
      <c r="J629" s="87"/>
      <c r="K629" s="87"/>
      <c r="L629" s="87"/>
      <c r="M629" s="87"/>
      <c r="N629" s="87"/>
      <c r="O629" s="87"/>
      <c r="P629" s="87"/>
      <c r="Q629" s="87"/>
      <c r="R629" s="87"/>
      <c r="S629" s="87"/>
      <c r="T629" s="87"/>
      <c r="U629" s="87"/>
      <c r="V629" s="87"/>
      <c r="W629" s="87"/>
      <c r="X629" s="87"/>
      <c r="Y629" s="87"/>
      <c r="Z629" s="87"/>
      <c r="AA629" s="87"/>
      <c r="AB629" s="87"/>
      <c r="AC629" s="87"/>
      <c r="AD629" s="87"/>
      <c r="AE629" s="87"/>
      <c r="AF629" s="87"/>
      <c r="AG629" s="87"/>
    </row>
    <row r="630" customFormat="false" ht="12.75" hidden="false" customHeight="true" outlineLevel="0" collapsed="false">
      <c r="A630" s="87"/>
      <c r="B630" s="87"/>
      <c r="C630" s="88"/>
      <c r="D630" s="87"/>
      <c r="E630" s="87"/>
      <c r="F630" s="87"/>
      <c r="G630" s="87"/>
      <c r="H630" s="87"/>
      <c r="I630" s="87"/>
      <c r="J630" s="87"/>
      <c r="K630" s="87"/>
      <c r="L630" s="87"/>
      <c r="M630" s="87"/>
      <c r="N630" s="87"/>
      <c r="O630" s="87"/>
      <c r="P630" s="87"/>
      <c r="Q630" s="87"/>
      <c r="R630" s="87"/>
      <c r="S630" s="87"/>
      <c r="T630" s="87"/>
      <c r="U630" s="87"/>
      <c r="V630" s="87"/>
      <c r="W630" s="87"/>
      <c r="X630" s="87"/>
      <c r="Y630" s="87"/>
      <c r="Z630" s="87"/>
      <c r="AA630" s="87"/>
      <c r="AB630" s="87"/>
      <c r="AC630" s="87"/>
      <c r="AD630" s="87"/>
      <c r="AE630" s="87"/>
      <c r="AF630" s="87"/>
      <c r="AG630" s="87"/>
    </row>
    <row r="631" customFormat="false" ht="12.75" hidden="false" customHeight="true" outlineLevel="0" collapsed="false">
      <c r="A631" s="87"/>
      <c r="B631" s="87"/>
      <c r="C631" s="88"/>
      <c r="D631" s="87"/>
      <c r="E631" s="87"/>
      <c r="F631" s="87"/>
      <c r="G631" s="87"/>
      <c r="H631" s="87"/>
      <c r="I631" s="87"/>
      <c r="J631" s="87"/>
      <c r="K631" s="87"/>
      <c r="L631" s="87"/>
      <c r="M631" s="87"/>
      <c r="N631" s="87"/>
      <c r="O631" s="87"/>
      <c r="P631" s="87"/>
      <c r="Q631" s="87"/>
      <c r="R631" s="87"/>
      <c r="S631" s="87"/>
      <c r="T631" s="87"/>
      <c r="U631" s="87"/>
      <c r="V631" s="87"/>
      <c r="W631" s="87"/>
      <c r="X631" s="87"/>
      <c r="Y631" s="87"/>
      <c r="Z631" s="87"/>
      <c r="AA631" s="87"/>
      <c r="AB631" s="87"/>
      <c r="AC631" s="87"/>
      <c r="AD631" s="87"/>
      <c r="AE631" s="87"/>
      <c r="AF631" s="87"/>
      <c r="AG631" s="87"/>
    </row>
    <row r="632" customFormat="false" ht="12.75" hidden="false" customHeight="true" outlineLevel="0" collapsed="false">
      <c r="A632" s="87"/>
      <c r="B632" s="87"/>
      <c r="C632" s="88"/>
      <c r="D632" s="87"/>
      <c r="E632" s="87"/>
      <c r="F632" s="87"/>
      <c r="G632" s="87"/>
      <c r="H632" s="87"/>
      <c r="I632" s="87"/>
      <c r="J632" s="87"/>
      <c r="K632" s="87"/>
      <c r="L632" s="87"/>
      <c r="M632" s="87"/>
      <c r="N632" s="87"/>
      <c r="O632" s="87"/>
      <c r="P632" s="87"/>
      <c r="Q632" s="87"/>
      <c r="R632" s="87"/>
      <c r="S632" s="87"/>
      <c r="T632" s="87"/>
      <c r="U632" s="87"/>
      <c r="V632" s="87"/>
      <c r="W632" s="87"/>
      <c r="X632" s="87"/>
      <c r="Y632" s="87"/>
      <c r="Z632" s="87"/>
      <c r="AA632" s="87"/>
      <c r="AB632" s="87"/>
      <c r="AC632" s="87"/>
      <c r="AD632" s="87"/>
      <c r="AE632" s="87"/>
      <c r="AF632" s="87"/>
      <c r="AG632" s="87"/>
    </row>
    <row r="633" customFormat="false" ht="12.75" hidden="false" customHeight="true" outlineLevel="0" collapsed="false">
      <c r="A633" s="87"/>
      <c r="B633" s="87"/>
      <c r="C633" s="88"/>
      <c r="D633" s="87"/>
      <c r="E633" s="87"/>
      <c r="F633" s="87"/>
      <c r="G633" s="87"/>
      <c r="H633" s="87"/>
      <c r="I633" s="87"/>
      <c r="J633" s="87"/>
      <c r="K633" s="87"/>
      <c r="L633" s="87"/>
      <c r="M633" s="87"/>
      <c r="N633" s="87"/>
      <c r="O633" s="87"/>
      <c r="P633" s="87"/>
      <c r="Q633" s="87"/>
      <c r="R633" s="87"/>
      <c r="S633" s="87"/>
      <c r="T633" s="87"/>
      <c r="U633" s="87"/>
      <c r="V633" s="87"/>
      <c r="W633" s="87"/>
      <c r="X633" s="87"/>
      <c r="Y633" s="87"/>
      <c r="Z633" s="87"/>
      <c r="AA633" s="87"/>
      <c r="AB633" s="87"/>
      <c r="AC633" s="87"/>
      <c r="AD633" s="87"/>
      <c r="AE633" s="87"/>
      <c r="AF633" s="87"/>
      <c r="AG633" s="87"/>
    </row>
    <row r="634" customFormat="false" ht="12.75" hidden="false" customHeight="true" outlineLevel="0" collapsed="false">
      <c r="A634" s="87"/>
      <c r="B634" s="87"/>
      <c r="C634" s="88"/>
      <c r="D634" s="87"/>
      <c r="E634" s="87"/>
      <c r="F634" s="87"/>
      <c r="G634" s="87"/>
      <c r="H634" s="87"/>
      <c r="I634" s="87"/>
      <c r="J634" s="87"/>
      <c r="K634" s="87"/>
      <c r="L634" s="87"/>
      <c r="M634" s="87"/>
      <c r="N634" s="87"/>
      <c r="O634" s="87"/>
      <c r="P634" s="87"/>
      <c r="Q634" s="87"/>
      <c r="R634" s="87"/>
      <c r="S634" s="87"/>
      <c r="T634" s="87"/>
      <c r="U634" s="87"/>
      <c r="V634" s="87"/>
      <c r="W634" s="87"/>
      <c r="X634" s="87"/>
      <c r="Y634" s="87"/>
      <c r="Z634" s="87"/>
      <c r="AA634" s="87"/>
      <c r="AB634" s="87"/>
      <c r="AC634" s="87"/>
      <c r="AD634" s="87"/>
      <c r="AE634" s="87"/>
      <c r="AF634" s="87"/>
      <c r="AG634" s="87"/>
    </row>
    <row r="635" customFormat="false" ht="12.75" hidden="false" customHeight="true" outlineLevel="0" collapsed="false">
      <c r="A635" s="87"/>
      <c r="B635" s="87"/>
      <c r="C635" s="88"/>
      <c r="D635" s="87"/>
      <c r="E635" s="87"/>
      <c r="F635" s="87"/>
      <c r="G635" s="87"/>
      <c r="H635" s="87"/>
      <c r="I635" s="87"/>
      <c r="J635" s="87"/>
      <c r="K635" s="87"/>
      <c r="L635" s="87"/>
      <c r="M635" s="87"/>
      <c r="N635" s="87"/>
      <c r="O635" s="87"/>
      <c r="P635" s="87"/>
      <c r="Q635" s="87"/>
      <c r="R635" s="87"/>
      <c r="S635" s="87"/>
      <c r="T635" s="87"/>
      <c r="U635" s="87"/>
      <c r="V635" s="87"/>
      <c r="W635" s="87"/>
      <c r="X635" s="87"/>
      <c r="Y635" s="87"/>
      <c r="Z635" s="87"/>
      <c r="AA635" s="87"/>
      <c r="AB635" s="87"/>
      <c r="AC635" s="87"/>
      <c r="AD635" s="87"/>
      <c r="AE635" s="87"/>
      <c r="AF635" s="87"/>
      <c r="AG635" s="87"/>
    </row>
    <row r="636" customFormat="false" ht="12.75" hidden="false" customHeight="true" outlineLevel="0" collapsed="false">
      <c r="A636" s="87"/>
      <c r="B636" s="87"/>
      <c r="C636" s="88"/>
      <c r="D636" s="87"/>
      <c r="E636" s="87"/>
      <c r="F636" s="87"/>
      <c r="G636" s="87"/>
      <c r="H636" s="87"/>
      <c r="I636" s="87"/>
      <c r="J636" s="87"/>
      <c r="K636" s="87"/>
      <c r="L636" s="87"/>
      <c r="M636" s="87"/>
      <c r="N636" s="87"/>
      <c r="O636" s="87"/>
      <c r="P636" s="87"/>
      <c r="Q636" s="87"/>
      <c r="R636" s="87"/>
      <c r="S636" s="87"/>
      <c r="T636" s="87"/>
      <c r="U636" s="87"/>
      <c r="V636" s="87"/>
      <c r="W636" s="87"/>
      <c r="X636" s="87"/>
      <c r="Y636" s="87"/>
      <c r="Z636" s="87"/>
      <c r="AA636" s="87"/>
      <c r="AB636" s="87"/>
      <c r="AC636" s="87"/>
      <c r="AD636" s="87"/>
      <c r="AE636" s="87"/>
      <c r="AF636" s="87"/>
      <c r="AG636" s="87"/>
    </row>
    <row r="637" customFormat="false" ht="12.75" hidden="false" customHeight="true" outlineLevel="0" collapsed="false">
      <c r="A637" s="87"/>
      <c r="B637" s="87"/>
      <c r="C637" s="88"/>
      <c r="D637" s="87"/>
      <c r="E637" s="87"/>
      <c r="F637" s="87"/>
      <c r="G637" s="87"/>
      <c r="H637" s="87"/>
      <c r="I637" s="87"/>
      <c r="J637" s="87"/>
      <c r="K637" s="87"/>
      <c r="L637" s="87"/>
      <c r="M637" s="87"/>
      <c r="N637" s="87"/>
      <c r="O637" s="87"/>
      <c r="P637" s="87"/>
      <c r="Q637" s="87"/>
      <c r="R637" s="87"/>
      <c r="S637" s="87"/>
      <c r="T637" s="87"/>
      <c r="U637" s="87"/>
      <c r="V637" s="87"/>
      <c r="W637" s="87"/>
      <c r="X637" s="87"/>
      <c r="Y637" s="87"/>
      <c r="Z637" s="87"/>
      <c r="AA637" s="87"/>
      <c r="AB637" s="87"/>
      <c r="AC637" s="87"/>
      <c r="AD637" s="87"/>
      <c r="AE637" s="87"/>
      <c r="AF637" s="87"/>
      <c r="AG637" s="87"/>
    </row>
    <row r="638" customFormat="false" ht="12.75" hidden="false" customHeight="true" outlineLevel="0" collapsed="false">
      <c r="A638" s="87"/>
      <c r="B638" s="87"/>
      <c r="C638" s="88"/>
      <c r="D638" s="87"/>
      <c r="E638" s="87"/>
      <c r="F638" s="87"/>
      <c r="G638" s="87"/>
      <c r="H638" s="87"/>
      <c r="I638" s="87"/>
      <c r="J638" s="87"/>
      <c r="K638" s="87"/>
      <c r="L638" s="87"/>
      <c r="M638" s="87"/>
      <c r="N638" s="87"/>
      <c r="O638" s="87"/>
      <c r="P638" s="87"/>
      <c r="Q638" s="87"/>
      <c r="R638" s="87"/>
      <c r="S638" s="87"/>
      <c r="T638" s="87"/>
      <c r="U638" s="87"/>
      <c r="V638" s="87"/>
      <c r="W638" s="87"/>
      <c r="X638" s="87"/>
      <c r="Y638" s="87"/>
      <c r="Z638" s="87"/>
      <c r="AA638" s="87"/>
      <c r="AB638" s="87"/>
      <c r="AC638" s="87"/>
      <c r="AD638" s="87"/>
      <c r="AE638" s="87"/>
      <c r="AF638" s="87"/>
      <c r="AG638" s="87"/>
    </row>
    <row r="639" customFormat="false" ht="12.75" hidden="false" customHeight="true" outlineLevel="0" collapsed="false">
      <c r="A639" s="87"/>
      <c r="B639" s="87"/>
      <c r="C639" s="88"/>
      <c r="D639" s="87"/>
      <c r="E639" s="87"/>
      <c r="F639" s="87"/>
      <c r="G639" s="87"/>
      <c r="H639" s="87"/>
      <c r="I639" s="87"/>
      <c r="J639" s="87"/>
      <c r="K639" s="87"/>
      <c r="L639" s="87"/>
      <c r="M639" s="87"/>
      <c r="N639" s="87"/>
      <c r="O639" s="87"/>
      <c r="P639" s="87"/>
      <c r="Q639" s="87"/>
      <c r="R639" s="87"/>
      <c r="S639" s="87"/>
      <c r="T639" s="87"/>
      <c r="U639" s="87"/>
      <c r="V639" s="87"/>
      <c r="W639" s="87"/>
      <c r="X639" s="87"/>
      <c r="Y639" s="87"/>
      <c r="Z639" s="87"/>
      <c r="AA639" s="87"/>
      <c r="AB639" s="87"/>
      <c r="AC639" s="87"/>
      <c r="AD639" s="87"/>
      <c r="AE639" s="87"/>
      <c r="AF639" s="87"/>
      <c r="AG639" s="87"/>
    </row>
    <row r="640" customFormat="false" ht="12.75" hidden="false" customHeight="true" outlineLevel="0" collapsed="false">
      <c r="A640" s="87"/>
      <c r="B640" s="87"/>
      <c r="C640" s="88"/>
      <c r="D640" s="87"/>
      <c r="E640" s="87"/>
      <c r="F640" s="87"/>
      <c r="G640" s="87"/>
      <c r="H640" s="87"/>
      <c r="I640" s="87"/>
      <c r="J640" s="87"/>
      <c r="K640" s="87"/>
      <c r="L640" s="87"/>
      <c r="M640" s="87"/>
      <c r="N640" s="87"/>
      <c r="O640" s="87"/>
      <c r="P640" s="87"/>
      <c r="Q640" s="87"/>
      <c r="R640" s="87"/>
      <c r="S640" s="87"/>
      <c r="T640" s="87"/>
      <c r="U640" s="87"/>
      <c r="V640" s="87"/>
      <c r="W640" s="87"/>
      <c r="X640" s="87"/>
      <c r="Y640" s="87"/>
      <c r="Z640" s="87"/>
      <c r="AA640" s="87"/>
      <c r="AB640" s="87"/>
      <c r="AC640" s="87"/>
      <c r="AD640" s="87"/>
      <c r="AE640" s="87"/>
      <c r="AF640" s="87"/>
      <c r="AG640" s="87"/>
    </row>
    <row r="641" customFormat="false" ht="12.75" hidden="false" customHeight="true" outlineLevel="0" collapsed="false">
      <c r="A641" s="87"/>
      <c r="B641" s="87"/>
      <c r="C641" s="88"/>
      <c r="D641" s="87"/>
      <c r="E641" s="87"/>
      <c r="F641" s="87"/>
      <c r="G641" s="87"/>
      <c r="H641" s="87"/>
      <c r="I641" s="87"/>
      <c r="J641" s="87"/>
      <c r="K641" s="87"/>
      <c r="L641" s="87"/>
      <c r="M641" s="87"/>
      <c r="N641" s="87"/>
      <c r="O641" s="87"/>
      <c r="P641" s="87"/>
      <c r="Q641" s="87"/>
      <c r="R641" s="87"/>
      <c r="S641" s="87"/>
      <c r="T641" s="87"/>
      <c r="U641" s="87"/>
      <c r="V641" s="87"/>
      <c r="W641" s="87"/>
      <c r="X641" s="87"/>
      <c r="Y641" s="87"/>
      <c r="Z641" s="87"/>
      <c r="AA641" s="87"/>
      <c r="AB641" s="87"/>
      <c r="AC641" s="87"/>
      <c r="AD641" s="87"/>
      <c r="AE641" s="87"/>
      <c r="AF641" s="87"/>
      <c r="AG641" s="87"/>
    </row>
    <row r="642" customFormat="false" ht="12.75" hidden="false" customHeight="true" outlineLevel="0" collapsed="false">
      <c r="A642" s="87"/>
      <c r="B642" s="87"/>
      <c r="C642" s="88"/>
      <c r="D642" s="87"/>
      <c r="E642" s="87"/>
      <c r="F642" s="87"/>
      <c r="G642" s="87"/>
      <c r="H642" s="87"/>
      <c r="I642" s="87"/>
      <c r="J642" s="87"/>
      <c r="K642" s="87"/>
      <c r="L642" s="87"/>
      <c r="M642" s="87"/>
      <c r="N642" s="87"/>
      <c r="O642" s="87"/>
      <c r="P642" s="87"/>
      <c r="Q642" s="87"/>
      <c r="R642" s="87"/>
      <c r="S642" s="87"/>
      <c r="T642" s="87"/>
      <c r="U642" s="87"/>
      <c r="V642" s="87"/>
      <c r="W642" s="87"/>
      <c r="X642" s="87"/>
      <c r="Y642" s="87"/>
      <c r="Z642" s="87"/>
      <c r="AA642" s="87"/>
      <c r="AB642" s="87"/>
      <c r="AC642" s="87"/>
      <c r="AD642" s="87"/>
      <c r="AE642" s="87"/>
      <c r="AF642" s="87"/>
      <c r="AG642" s="87"/>
    </row>
    <row r="643" customFormat="false" ht="12.75" hidden="false" customHeight="true" outlineLevel="0" collapsed="false">
      <c r="A643" s="87"/>
      <c r="B643" s="87"/>
      <c r="C643" s="88"/>
      <c r="D643" s="87"/>
      <c r="E643" s="87"/>
      <c r="F643" s="87"/>
      <c r="G643" s="87"/>
      <c r="H643" s="87"/>
      <c r="I643" s="87"/>
      <c r="J643" s="87"/>
      <c r="K643" s="87"/>
      <c r="L643" s="87"/>
      <c r="M643" s="87"/>
      <c r="N643" s="87"/>
      <c r="O643" s="87"/>
      <c r="P643" s="87"/>
      <c r="Q643" s="87"/>
      <c r="R643" s="87"/>
      <c r="S643" s="87"/>
      <c r="T643" s="87"/>
      <c r="U643" s="87"/>
      <c r="V643" s="87"/>
      <c r="W643" s="87"/>
      <c r="X643" s="87"/>
      <c r="Y643" s="87"/>
      <c r="Z643" s="87"/>
      <c r="AA643" s="87"/>
      <c r="AB643" s="87"/>
      <c r="AC643" s="87"/>
      <c r="AD643" s="87"/>
      <c r="AE643" s="87"/>
      <c r="AF643" s="87"/>
      <c r="AG643" s="87"/>
    </row>
    <row r="644" customFormat="false" ht="12.75" hidden="false" customHeight="true" outlineLevel="0" collapsed="false">
      <c r="A644" s="87"/>
      <c r="B644" s="87"/>
      <c r="C644" s="88"/>
      <c r="D644" s="87"/>
      <c r="E644" s="87"/>
      <c r="F644" s="87"/>
      <c r="G644" s="87"/>
      <c r="H644" s="87"/>
      <c r="I644" s="87"/>
      <c r="J644" s="87"/>
      <c r="K644" s="87"/>
      <c r="L644" s="87"/>
      <c r="M644" s="87"/>
      <c r="N644" s="87"/>
      <c r="O644" s="87"/>
      <c r="P644" s="87"/>
      <c r="Q644" s="87"/>
      <c r="R644" s="87"/>
      <c r="S644" s="87"/>
      <c r="T644" s="87"/>
      <c r="U644" s="87"/>
      <c r="V644" s="87"/>
      <c r="W644" s="87"/>
      <c r="X644" s="87"/>
      <c r="Y644" s="87"/>
      <c r="Z644" s="87"/>
      <c r="AA644" s="87"/>
      <c r="AB644" s="87"/>
      <c r="AC644" s="87"/>
      <c r="AD644" s="87"/>
      <c r="AE644" s="87"/>
      <c r="AF644" s="87"/>
      <c r="AG644" s="87"/>
    </row>
    <row r="645" customFormat="false" ht="12.75" hidden="false" customHeight="true" outlineLevel="0" collapsed="false">
      <c r="A645" s="87"/>
      <c r="B645" s="87"/>
      <c r="C645" s="88"/>
      <c r="D645" s="87"/>
      <c r="E645" s="87"/>
      <c r="F645" s="87"/>
      <c r="G645" s="87"/>
      <c r="H645" s="87"/>
      <c r="I645" s="87"/>
      <c r="J645" s="87"/>
      <c r="K645" s="87"/>
      <c r="L645" s="87"/>
      <c r="M645" s="87"/>
      <c r="N645" s="87"/>
      <c r="O645" s="87"/>
      <c r="P645" s="87"/>
      <c r="Q645" s="87"/>
      <c r="R645" s="87"/>
      <c r="S645" s="87"/>
      <c r="T645" s="87"/>
      <c r="U645" s="87"/>
      <c r="V645" s="87"/>
      <c r="W645" s="87"/>
      <c r="X645" s="87"/>
      <c r="Y645" s="87"/>
      <c r="Z645" s="87"/>
      <c r="AA645" s="87"/>
      <c r="AB645" s="87"/>
      <c r="AC645" s="87"/>
      <c r="AD645" s="87"/>
      <c r="AE645" s="87"/>
      <c r="AF645" s="87"/>
      <c r="AG645" s="87"/>
    </row>
    <row r="646" customFormat="false" ht="12.75" hidden="false" customHeight="true" outlineLevel="0" collapsed="false">
      <c r="A646" s="87"/>
      <c r="B646" s="87"/>
      <c r="C646" s="88"/>
      <c r="D646" s="87"/>
      <c r="E646" s="87"/>
      <c r="F646" s="87"/>
      <c r="G646" s="87"/>
      <c r="H646" s="87"/>
      <c r="I646" s="87"/>
      <c r="J646" s="87"/>
      <c r="K646" s="87"/>
      <c r="L646" s="87"/>
      <c r="M646" s="87"/>
      <c r="N646" s="87"/>
      <c r="O646" s="87"/>
      <c r="P646" s="87"/>
      <c r="Q646" s="87"/>
      <c r="R646" s="87"/>
      <c r="S646" s="87"/>
      <c r="T646" s="87"/>
      <c r="U646" s="87"/>
      <c r="V646" s="87"/>
      <c r="W646" s="87"/>
      <c r="X646" s="87"/>
      <c r="Y646" s="87"/>
      <c r="Z646" s="87"/>
      <c r="AA646" s="87"/>
      <c r="AB646" s="87"/>
      <c r="AC646" s="87"/>
      <c r="AD646" s="87"/>
      <c r="AE646" s="87"/>
      <c r="AF646" s="87"/>
      <c r="AG646" s="87"/>
    </row>
    <row r="647" customFormat="false" ht="12.75" hidden="false" customHeight="true" outlineLevel="0" collapsed="false">
      <c r="A647" s="87"/>
      <c r="B647" s="87"/>
      <c r="C647" s="88"/>
      <c r="D647" s="87"/>
      <c r="E647" s="87"/>
      <c r="F647" s="87"/>
      <c r="G647" s="87"/>
      <c r="H647" s="87"/>
      <c r="I647" s="87"/>
      <c r="J647" s="87"/>
      <c r="K647" s="87"/>
      <c r="L647" s="87"/>
      <c r="M647" s="87"/>
      <c r="N647" s="87"/>
      <c r="O647" s="87"/>
      <c r="P647" s="87"/>
      <c r="Q647" s="87"/>
      <c r="R647" s="87"/>
      <c r="S647" s="87"/>
      <c r="T647" s="87"/>
      <c r="U647" s="87"/>
      <c r="V647" s="87"/>
      <c r="W647" s="87"/>
      <c r="X647" s="87"/>
      <c r="Y647" s="87"/>
      <c r="Z647" s="87"/>
      <c r="AA647" s="87"/>
      <c r="AB647" s="87"/>
      <c r="AC647" s="87"/>
      <c r="AD647" s="87"/>
      <c r="AE647" s="87"/>
      <c r="AF647" s="87"/>
      <c r="AG647" s="87"/>
    </row>
    <row r="648" customFormat="false" ht="12.75" hidden="false" customHeight="true" outlineLevel="0" collapsed="false">
      <c r="A648" s="87"/>
      <c r="B648" s="87"/>
      <c r="C648" s="88"/>
      <c r="D648" s="87"/>
      <c r="E648" s="87"/>
      <c r="F648" s="87"/>
      <c r="G648" s="87"/>
      <c r="H648" s="87"/>
      <c r="I648" s="87"/>
      <c r="J648" s="87"/>
      <c r="K648" s="87"/>
      <c r="L648" s="87"/>
      <c r="M648" s="87"/>
      <c r="N648" s="87"/>
      <c r="O648" s="87"/>
      <c r="P648" s="87"/>
      <c r="Q648" s="87"/>
      <c r="R648" s="87"/>
      <c r="S648" s="87"/>
      <c r="T648" s="87"/>
      <c r="U648" s="87"/>
      <c r="V648" s="87"/>
      <c r="W648" s="87"/>
      <c r="X648" s="87"/>
      <c r="Y648" s="87"/>
      <c r="Z648" s="87"/>
      <c r="AA648" s="87"/>
      <c r="AB648" s="87"/>
      <c r="AC648" s="87"/>
      <c r="AD648" s="87"/>
      <c r="AE648" s="87"/>
      <c r="AF648" s="87"/>
      <c r="AG648" s="87"/>
    </row>
    <row r="649" customFormat="false" ht="12.75" hidden="false" customHeight="true" outlineLevel="0" collapsed="false">
      <c r="A649" s="87"/>
      <c r="B649" s="87"/>
      <c r="C649" s="88"/>
      <c r="D649" s="87"/>
      <c r="E649" s="87"/>
      <c r="F649" s="87"/>
      <c r="G649" s="87"/>
      <c r="H649" s="87"/>
      <c r="I649" s="87"/>
      <c r="J649" s="87"/>
      <c r="K649" s="87"/>
      <c r="L649" s="87"/>
      <c r="M649" s="87"/>
      <c r="N649" s="87"/>
      <c r="O649" s="87"/>
      <c r="P649" s="87"/>
      <c r="Q649" s="87"/>
      <c r="R649" s="87"/>
      <c r="S649" s="87"/>
      <c r="T649" s="87"/>
      <c r="U649" s="87"/>
      <c r="V649" s="87"/>
      <c r="W649" s="87"/>
      <c r="X649" s="87"/>
      <c r="Y649" s="87"/>
      <c r="Z649" s="87"/>
      <c r="AA649" s="87"/>
      <c r="AB649" s="87"/>
      <c r="AC649" s="87"/>
      <c r="AD649" s="87"/>
      <c r="AE649" s="87"/>
      <c r="AF649" s="87"/>
      <c r="AG649" s="87"/>
    </row>
    <row r="650" customFormat="false" ht="12.75" hidden="false" customHeight="true" outlineLevel="0" collapsed="false">
      <c r="A650" s="87"/>
      <c r="B650" s="87"/>
      <c r="C650" s="88"/>
      <c r="D650" s="87"/>
      <c r="E650" s="87"/>
      <c r="F650" s="87"/>
      <c r="G650" s="87"/>
      <c r="H650" s="87"/>
      <c r="I650" s="87"/>
      <c r="J650" s="87"/>
      <c r="K650" s="87"/>
      <c r="L650" s="87"/>
      <c r="M650" s="87"/>
      <c r="N650" s="87"/>
      <c r="O650" s="87"/>
      <c r="P650" s="87"/>
      <c r="Q650" s="87"/>
      <c r="R650" s="87"/>
      <c r="S650" s="87"/>
      <c r="T650" s="87"/>
      <c r="U650" s="87"/>
      <c r="V650" s="87"/>
      <c r="W650" s="87"/>
      <c r="X650" s="87"/>
      <c r="Y650" s="87"/>
      <c r="Z650" s="87"/>
      <c r="AA650" s="87"/>
      <c r="AB650" s="87"/>
      <c r="AC650" s="87"/>
      <c r="AD650" s="87"/>
      <c r="AE650" s="87"/>
      <c r="AF650" s="87"/>
      <c r="AG650" s="87"/>
    </row>
    <row r="651" customFormat="false" ht="12.75" hidden="false" customHeight="true" outlineLevel="0" collapsed="false">
      <c r="A651" s="87"/>
      <c r="B651" s="87"/>
      <c r="C651" s="88"/>
      <c r="D651" s="87"/>
      <c r="E651" s="87"/>
      <c r="F651" s="87"/>
      <c r="G651" s="87"/>
      <c r="H651" s="87"/>
      <c r="I651" s="87"/>
      <c r="J651" s="87"/>
      <c r="K651" s="87"/>
      <c r="L651" s="87"/>
      <c r="M651" s="87"/>
      <c r="N651" s="87"/>
      <c r="O651" s="87"/>
      <c r="P651" s="87"/>
      <c r="Q651" s="87"/>
      <c r="R651" s="87"/>
      <c r="S651" s="87"/>
      <c r="T651" s="87"/>
      <c r="U651" s="87"/>
      <c r="V651" s="87"/>
      <c r="W651" s="87"/>
      <c r="X651" s="87"/>
      <c r="Y651" s="87"/>
      <c r="Z651" s="87"/>
      <c r="AA651" s="87"/>
      <c r="AB651" s="87"/>
      <c r="AC651" s="87"/>
      <c r="AD651" s="87"/>
      <c r="AE651" s="87"/>
      <c r="AF651" s="87"/>
      <c r="AG651" s="87"/>
    </row>
    <row r="652" customFormat="false" ht="12.75" hidden="false" customHeight="true" outlineLevel="0" collapsed="false">
      <c r="A652" s="87"/>
      <c r="B652" s="87"/>
      <c r="C652" s="88"/>
      <c r="D652" s="87"/>
      <c r="E652" s="87"/>
      <c r="F652" s="87"/>
      <c r="G652" s="87"/>
      <c r="H652" s="87"/>
      <c r="I652" s="87"/>
      <c r="J652" s="87"/>
      <c r="K652" s="87"/>
      <c r="L652" s="87"/>
      <c r="M652" s="87"/>
      <c r="N652" s="87"/>
      <c r="O652" s="87"/>
      <c r="P652" s="87"/>
      <c r="Q652" s="87"/>
      <c r="R652" s="87"/>
      <c r="S652" s="87"/>
      <c r="T652" s="87"/>
      <c r="U652" s="87"/>
      <c r="V652" s="87"/>
      <c r="W652" s="87"/>
      <c r="X652" s="87"/>
      <c r="Y652" s="87"/>
      <c r="Z652" s="87"/>
      <c r="AA652" s="87"/>
      <c r="AB652" s="87"/>
      <c r="AC652" s="87"/>
      <c r="AD652" s="87"/>
      <c r="AE652" s="87"/>
      <c r="AF652" s="87"/>
      <c r="AG652" s="87"/>
    </row>
    <row r="653" customFormat="false" ht="12.75" hidden="false" customHeight="true" outlineLevel="0" collapsed="false">
      <c r="A653" s="87"/>
      <c r="B653" s="87"/>
      <c r="C653" s="88"/>
      <c r="D653" s="87"/>
      <c r="E653" s="87"/>
      <c r="F653" s="87"/>
      <c r="G653" s="87"/>
      <c r="H653" s="87"/>
      <c r="I653" s="87"/>
      <c r="J653" s="87"/>
      <c r="K653" s="87"/>
      <c r="L653" s="87"/>
      <c r="M653" s="87"/>
      <c r="N653" s="87"/>
      <c r="O653" s="87"/>
      <c r="P653" s="87"/>
      <c r="Q653" s="87"/>
      <c r="R653" s="87"/>
      <c r="S653" s="87"/>
      <c r="T653" s="87"/>
      <c r="U653" s="87"/>
      <c r="V653" s="87"/>
      <c r="W653" s="87"/>
      <c r="X653" s="87"/>
      <c r="Y653" s="87"/>
      <c r="Z653" s="87"/>
      <c r="AA653" s="87"/>
      <c r="AB653" s="87"/>
      <c r="AC653" s="87"/>
      <c r="AD653" s="87"/>
      <c r="AE653" s="87"/>
      <c r="AF653" s="87"/>
      <c r="AG653" s="87"/>
    </row>
    <row r="654" customFormat="false" ht="12.75" hidden="false" customHeight="true" outlineLevel="0" collapsed="false">
      <c r="A654" s="87"/>
      <c r="B654" s="87"/>
      <c r="C654" s="88"/>
      <c r="D654" s="87"/>
      <c r="E654" s="87"/>
      <c r="F654" s="87"/>
      <c r="G654" s="87"/>
      <c r="H654" s="87"/>
      <c r="I654" s="87"/>
      <c r="J654" s="87"/>
      <c r="K654" s="87"/>
      <c r="L654" s="87"/>
      <c r="M654" s="87"/>
      <c r="N654" s="87"/>
      <c r="O654" s="87"/>
      <c r="P654" s="87"/>
      <c r="Q654" s="87"/>
      <c r="R654" s="87"/>
      <c r="S654" s="87"/>
      <c r="T654" s="87"/>
      <c r="U654" s="87"/>
      <c r="V654" s="87"/>
      <c r="W654" s="87"/>
      <c r="X654" s="87"/>
      <c r="Y654" s="87"/>
      <c r="Z654" s="87"/>
      <c r="AA654" s="87"/>
      <c r="AB654" s="87"/>
      <c r="AC654" s="87"/>
      <c r="AD654" s="87"/>
      <c r="AE654" s="87"/>
      <c r="AF654" s="87"/>
      <c r="AG654" s="87"/>
    </row>
    <row r="655" customFormat="false" ht="12.75" hidden="false" customHeight="true" outlineLevel="0" collapsed="false">
      <c r="A655" s="87"/>
      <c r="B655" s="87"/>
      <c r="C655" s="88"/>
      <c r="D655" s="87"/>
      <c r="E655" s="87"/>
      <c r="F655" s="87"/>
      <c r="G655" s="87"/>
      <c r="H655" s="87"/>
      <c r="I655" s="87"/>
      <c r="J655" s="87"/>
      <c r="K655" s="87"/>
      <c r="L655" s="87"/>
      <c r="M655" s="87"/>
      <c r="N655" s="87"/>
      <c r="O655" s="87"/>
      <c r="P655" s="87"/>
      <c r="Q655" s="87"/>
      <c r="R655" s="87"/>
      <c r="S655" s="87"/>
      <c r="T655" s="87"/>
      <c r="U655" s="87"/>
      <c r="V655" s="87"/>
      <c r="W655" s="87"/>
      <c r="X655" s="87"/>
      <c r="Y655" s="87"/>
      <c r="Z655" s="87"/>
      <c r="AA655" s="87"/>
      <c r="AB655" s="87"/>
      <c r="AC655" s="87"/>
      <c r="AD655" s="87"/>
      <c r="AE655" s="87"/>
      <c r="AF655" s="87"/>
      <c r="AG655" s="87"/>
    </row>
    <row r="656" customFormat="false" ht="12.75" hidden="false" customHeight="true" outlineLevel="0" collapsed="false">
      <c r="A656" s="87"/>
      <c r="B656" s="87"/>
      <c r="C656" s="88"/>
      <c r="D656" s="87"/>
      <c r="E656" s="87"/>
      <c r="F656" s="87"/>
      <c r="G656" s="87"/>
      <c r="H656" s="87"/>
      <c r="I656" s="87"/>
      <c r="J656" s="87"/>
      <c r="K656" s="87"/>
      <c r="L656" s="87"/>
      <c r="M656" s="87"/>
      <c r="N656" s="87"/>
      <c r="O656" s="87"/>
      <c r="P656" s="87"/>
      <c r="Q656" s="87"/>
      <c r="R656" s="87"/>
      <c r="S656" s="87"/>
      <c r="T656" s="87"/>
      <c r="U656" s="87"/>
      <c r="V656" s="87"/>
      <c r="W656" s="87"/>
      <c r="X656" s="87"/>
      <c r="Y656" s="87"/>
      <c r="Z656" s="87"/>
      <c r="AA656" s="87"/>
      <c r="AB656" s="87"/>
      <c r="AC656" s="87"/>
      <c r="AD656" s="87"/>
      <c r="AE656" s="87"/>
      <c r="AF656" s="87"/>
      <c r="AG656" s="87"/>
    </row>
    <row r="657" customFormat="false" ht="12.75" hidden="false" customHeight="true" outlineLevel="0" collapsed="false">
      <c r="A657" s="87"/>
      <c r="B657" s="87"/>
      <c r="C657" s="88"/>
      <c r="D657" s="87"/>
      <c r="E657" s="87"/>
      <c r="F657" s="87"/>
      <c r="G657" s="87"/>
      <c r="H657" s="87"/>
      <c r="I657" s="87"/>
      <c r="J657" s="87"/>
      <c r="K657" s="87"/>
      <c r="L657" s="87"/>
      <c r="M657" s="87"/>
      <c r="N657" s="87"/>
      <c r="O657" s="87"/>
      <c r="P657" s="87"/>
      <c r="Q657" s="87"/>
      <c r="R657" s="87"/>
      <c r="S657" s="87"/>
      <c r="T657" s="87"/>
      <c r="U657" s="87"/>
      <c r="V657" s="87"/>
      <c r="W657" s="87"/>
      <c r="X657" s="87"/>
      <c r="Y657" s="87"/>
      <c r="Z657" s="87"/>
      <c r="AA657" s="87"/>
      <c r="AB657" s="87"/>
      <c r="AC657" s="87"/>
      <c r="AD657" s="87"/>
      <c r="AE657" s="87"/>
      <c r="AF657" s="87"/>
      <c r="AG657" s="87"/>
    </row>
    <row r="658" customFormat="false" ht="12.75" hidden="false" customHeight="true" outlineLevel="0" collapsed="false">
      <c r="A658" s="87"/>
      <c r="B658" s="87"/>
      <c r="C658" s="88"/>
      <c r="D658" s="87"/>
      <c r="E658" s="87"/>
      <c r="F658" s="87"/>
      <c r="G658" s="87"/>
      <c r="H658" s="87"/>
      <c r="I658" s="87"/>
      <c r="J658" s="87"/>
      <c r="K658" s="87"/>
      <c r="L658" s="87"/>
      <c r="M658" s="87"/>
      <c r="N658" s="87"/>
      <c r="O658" s="87"/>
      <c r="P658" s="87"/>
      <c r="Q658" s="87"/>
      <c r="R658" s="87"/>
      <c r="S658" s="87"/>
      <c r="T658" s="87"/>
      <c r="U658" s="87"/>
      <c r="V658" s="87"/>
      <c r="W658" s="87"/>
      <c r="X658" s="87"/>
      <c r="Y658" s="87"/>
      <c r="Z658" s="87"/>
      <c r="AA658" s="87"/>
      <c r="AB658" s="87"/>
      <c r="AC658" s="87"/>
      <c r="AD658" s="87"/>
      <c r="AE658" s="87"/>
      <c r="AF658" s="87"/>
      <c r="AG658" s="87"/>
    </row>
    <row r="659" customFormat="false" ht="12.75" hidden="false" customHeight="true" outlineLevel="0" collapsed="false">
      <c r="A659" s="87"/>
      <c r="B659" s="87"/>
      <c r="C659" s="88"/>
      <c r="D659" s="87"/>
      <c r="E659" s="87"/>
      <c r="F659" s="87"/>
      <c r="G659" s="87"/>
      <c r="H659" s="87"/>
      <c r="I659" s="87"/>
      <c r="J659" s="87"/>
      <c r="K659" s="87"/>
      <c r="L659" s="87"/>
      <c r="M659" s="87"/>
      <c r="N659" s="87"/>
      <c r="O659" s="87"/>
      <c r="P659" s="87"/>
      <c r="Q659" s="87"/>
      <c r="R659" s="87"/>
      <c r="S659" s="87"/>
      <c r="T659" s="87"/>
      <c r="U659" s="87"/>
      <c r="V659" s="87"/>
      <c r="W659" s="87"/>
      <c r="X659" s="87"/>
      <c r="Y659" s="87"/>
      <c r="Z659" s="87"/>
      <c r="AA659" s="87"/>
      <c r="AB659" s="87"/>
      <c r="AC659" s="87"/>
      <c r="AD659" s="87"/>
      <c r="AE659" s="87"/>
      <c r="AF659" s="87"/>
      <c r="AG659" s="87"/>
    </row>
    <row r="660" customFormat="false" ht="12.75" hidden="false" customHeight="true" outlineLevel="0" collapsed="false">
      <c r="A660" s="87"/>
      <c r="B660" s="87"/>
      <c r="C660" s="88"/>
      <c r="D660" s="87"/>
      <c r="E660" s="87"/>
      <c r="F660" s="87"/>
      <c r="G660" s="87"/>
      <c r="H660" s="87"/>
      <c r="I660" s="87"/>
      <c r="J660" s="87"/>
      <c r="K660" s="87"/>
      <c r="L660" s="87"/>
      <c r="M660" s="87"/>
      <c r="N660" s="87"/>
      <c r="O660" s="87"/>
      <c r="P660" s="87"/>
      <c r="Q660" s="87"/>
      <c r="R660" s="87"/>
      <c r="S660" s="87"/>
      <c r="T660" s="87"/>
      <c r="U660" s="87"/>
      <c r="V660" s="87"/>
      <c r="W660" s="87"/>
      <c r="X660" s="87"/>
      <c r="Y660" s="87"/>
      <c r="Z660" s="87"/>
      <c r="AA660" s="87"/>
      <c r="AB660" s="87"/>
      <c r="AC660" s="87"/>
      <c r="AD660" s="87"/>
      <c r="AE660" s="87"/>
      <c r="AF660" s="87"/>
      <c r="AG660" s="87"/>
    </row>
    <row r="661" customFormat="false" ht="12.75" hidden="false" customHeight="true" outlineLevel="0" collapsed="false">
      <c r="A661" s="87"/>
      <c r="B661" s="87"/>
      <c r="C661" s="88"/>
      <c r="D661" s="87"/>
      <c r="E661" s="87"/>
      <c r="F661" s="87"/>
      <c r="G661" s="87"/>
      <c r="H661" s="87"/>
      <c r="I661" s="87"/>
      <c r="J661" s="87"/>
      <c r="K661" s="87"/>
      <c r="L661" s="87"/>
      <c r="M661" s="87"/>
      <c r="N661" s="87"/>
      <c r="O661" s="87"/>
      <c r="P661" s="87"/>
      <c r="Q661" s="87"/>
      <c r="R661" s="87"/>
      <c r="S661" s="87"/>
      <c r="T661" s="87"/>
      <c r="U661" s="87"/>
      <c r="V661" s="87"/>
      <c r="W661" s="87"/>
      <c r="X661" s="87"/>
      <c r="Y661" s="87"/>
      <c r="Z661" s="87"/>
      <c r="AA661" s="87"/>
      <c r="AB661" s="87"/>
      <c r="AC661" s="87"/>
      <c r="AD661" s="87"/>
      <c r="AE661" s="87"/>
      <c r="AF661" s="87"/>
      <c r="AG661" s="87"/>
    </row>
    <row r="662" customFormat="false" ht="12.75" hidden="false" customHeight="true" outlineLevel="0" collapsed="false">
      <c r="A662" s="87"/>
      <c r="B662" s="87"/>
      <c r="C662" s="88"/>
      <c r="D662" s="87"/>
      <c r="E662" s="87"/>
      <c r="F662" s="87"/>
      <c r="G662" s="87"/>
      <c r="H662" s="87"/>
      <c r="I662" s="87"/>
      <c r="J662" s="87"/>
      <c r="K662" s="87"/>
      <c r="L662" s="87"/>
      <c r="M662" s="87"/>
      <c r="N662" s="87"/>
      <c r="O662" s="87"/>
      <c r="P662" s="87"/>
      <c r="Q662" s="87"/>
      <c r="R662" s="87"/>
      <c r="S662" s="87"/>
      <c r="T662" s="87"/>
      <c r="U662" s="87"/>
      <c r="V662" s="87"/>
      <c r="W662" s="87"/>
      <c r="X662" s="87"/>
      <c r="Y662" s="87"/>
      <c r="Z662" s="87"/>
      <c r="AA662" s="87"/>
      <c r="AB662" s="87"/>
      <c r="AC662" s="87"/>
      <c r="AD662" s="87"/>
      <c r="AE662" s="87"/>
      <c r="AF662" s="87"/>
      <c r="AG662" s="87"/>
    </row>
    <row r="663" customFormat="false" ht="12.75" hidden="false" customHeight="true" outlineLevel="0" collapsed="false">
      <c r="A663" s="87"/>
      <c r="B663" s="87"/>
      <c r="C663" s="88"/>
      <c r="D663" s="87"/>
      <c r="E663" s="87"/>
      <c r="F663" s="87"/>
      <c r="G663" s="87"/>
      <c r="H663" s="87"/>
      <c r="I663" s="87"/>
      <c r="J663" s="87"/>
      <c r="K663" s="87"/>
      <c r="L663" s="87"/>
      <c r="M663" s="87"/>
      <c r="N663" s="87"/>
      <c r="O663" s="87"/>
      <c r="P663" s="87"/>
      <c r="Q663" s="87"/>
      <c r="R663" s="87"/>
      <c r="S663" s="87"/>
      <c r="T663" s="87"/>
      <c r="U663" s="87"/>
      <c r="V663" s="87"/>
      <c r="W663" s="87"/>
      <c r="X663" s="87"/>
      <c r="Y663" s="87"/>
      <c r="Z663" s="87"/>
      <c r="AA663" s="87"/>
      <c r="AB663" s="87"/>
      <c r="AC663" s="87"/>
      <c r="AD663" s="87"/>
      <c r="AE663" s="87"/>
      <c r="AF663" s="87"/>
      <c r="AG663" s="87"/>
    </row>
    <row r="664" customFormat="false" ht="12.75" hidden="false" customHeight="true" outlineLevel="0" collapsed="false">
      <c r="A664" s="87"/>
      <c r="B664" s="87"/>
      <c r="C664" s="88"/>
      <c r="D664" s="87"/>
      <c r="E664" s="87"/>
      <c r="F664" s="87"/>
      <c r="G664" s="87"/>
      <c r="H664" s="87"/>
      <c r="I664" s="87"/>
      <c r="J664" s="87"/>
      <c r="K664" s="87"/>
      <c r="L664" s="87"/>
      <c r="M664" s="87"/>
      <c r="N664" s="87"/>
      <c r="O664" s="87"/>
      <c r="P664" s="87"/>
      <c r="Q664" s="87"/>
      <c r="R664" s="87"/>
      <c r="S664" s="87"/>
      <c r="T664" s="87"/>
      <c r="U664" s="87"/>
      <c r="V664" s="87"/>
      <c r="W664" s="87"/>
      <c r="X664" s="87"/>
      <c r="Y664" s="87"/>
      <c r="Z664" s="87"/>
      <c r="AA664" s="87"/>
      <c r="AB664" s="87"/>
      <c r="AC664" s="87"/>
      <c r="AD664" s="87"/>
      <c r="AE664" s="87"/>
      <c r="AF664" s="87"/>
      <c r="AG664" s="87"/>
    </row>
    <row r="665" customFormat="false" ht="12.75" hidden="false" customHeight="true" outlineLevel="0" collapsed="false">
      <c r="A665" s="87"/>
      <c r="B665" s="87"/>
      <c r="C665" s="88"/>
      <c r="D665" s="87"/>
      <c r="E665" s="87"/>
      <c r="F665" s="87"/>
      <c r="G665" s="87"/>
      <c r="H665" s="87"/>
      <c r="I665" s="87"/>
      <c r="J665" s="87"/>
      <c r="K665" s="87"/>
      <c r="L665" s="87"/>
      <c r="M665" s="87"/>
      <c r="N665" s="87"/>
      <c r="O665" s="87"/>
      <c r="P665" s="87"/>
      <c r="Q665" s="87"/>
      <c r="R665" s="87"/>
      <c r="S665" s="87"/>
      <c r="T665" s="87"/>
      <c r="U665" s="87"/>
      <c r="V665" s="87"/>
      <c r="W665" s="87"/>
      <c r="X665" s="87"/>
      <c r="Y665" s="87"/>
      <c r="Z665" s="87"/>
      <c r="AA665" s="87"/>
      <c r="AB665" s="87"/>
      <c r="AC665" s="87"/>
      <c r="AD665" s="87"/>
      <c r="AE665" s="87"/>
      <c r="AF665" s="87"/>
      <c r="AG665" s="87"/>
    </row>
    <row r="666" customFormat="false" ht="12.75" hidden="false" customHeight="true" outlineLevel="0" collapsed="false">
      <c r="A666" s="87"/>
      <c r="B666" s="87"/>
      <c r="C666" s="88"/>
      <c r="D666" s="87"/>
      <c r="E666" s="87"/>
      <c r="F666" s="87"/>
      <c r="G666" s="87"/>
      <c r="H666" s="87"/>
      <c r="I666" s="87"/>
      <c r="J666" s="87"/>
      <c r="K666" s="87"/>
      <c r="L666" s="87"/>
      <c r="M666" s="87"/>
      <c r="N666" s="87"/>
      <c r="O666" s="87"/>
      <c r="P666" s="87"/>
      <c r="Q666" s="87"/>
      <c r="R666" s="87"/>
      <c r="S666" s="87"/>
      <c r="T666" s="87"/>
      <c r="U666" s="87"/>
      <c r="V666" s="87"/>
      <c r="W666" s="87"/>
      <c r="X666" s="87"/>
      <c r="Y666" s="87"/>
      <c r="Z666" s="87"/>
      <c r="AA666" s="87"/>
      <c r="AB666" s="87"/>
      <c r="AC666" s="87"/>
      <c r="AD666" s="87"/>
      <c r="AE666" s="87"/>
      <c r="AF666" s="87"/>
      <c r="AG666" s="87"/>
    </row>
    <row r="667" customFormat="false" ht="12.75" hidden="false" customHeight="true" outlineLevel="0" collapsed="false">
      <c r="A667" s="87"/>
      <c r="B667" s="87"/>
      <c r="C667" s="88"/>
      <c r="D667" s="87"/>
      <c r="E667" s="87"/>
      <c r="F667" s="87"/>
      <c r="G667" s="87"/>
      <c r="H667" s="87"/>
      <c r="I667" s="87"/>
      <c r="J667" s="87"/>
      <c r="K667" s="87"/>
      <c r="L667" s="87"/>
      <c r="M667" s="87"/>
      <c r="N667" s="87"/>
      <c r="O667" s="87"/>
      <c r="P667" s="87"/>
      <c r="Q667" s="87"/>
      <c r="R667" s="87"/>
      <c r="S667" s="87"/>
      <c r="T667" s="87"/>
      <c r="U667" s="87"/>
      <c r="V667" s="87"/>
      <c r="W667" s="87"/>
      <c r="X667" s="87"/>
      <c r="Y667" s="87"/>
      <c r="Z667" s="87"/>
      <c r="AA667" s="87"/>
      <c r="AB667" s="87"/>
      <c r="AC667" s="87"/>
      <c r="AD667" s="87"/>
      <c r="AE667" s="87"/>
      <c r="AF667" s="87"/>
      <c r="AG667" s="87"/>
    </row>
    <row r="668" customFormat="false" ht="12.75" hidden="false" customHeight="true" outlineLevel="0" collapsed="false">
      <c r="A668" s="87"/>
      <c r="B668" s="87"/>
      <c r="C668" s="88"/>
      <c r="D668" s="87"/>
      <c r="E668" s="87"/>
      <c r="F668" s="87"/>
      <c r="G668" s="87"/>
      <c r="H668" s="87"/>
      <c r="I668" s="87"/>
      <c r="J668" s="87"/>
      <c r="K668" s="87"/>
      <c r="L668" s="87"/>
      <c r="M668" s="87"/>
      <c r="N668" s="87"/>
      <c r="O668" s="87"/>
      <c r="P668" s="87"/>
      <c r="Q668" s="87"/>
      <c r="R668" s="87"/>
      <c r="S668" s="87"/>
      <c r="T668" s="87"/>
      <c r="U668" s="87"/>
      <c r="V668" s="87"/>
      <c r="W668" s="87"/>
      <c r="X668" s="87"/>
      <c r="Y668" s="87"/>
      <c r="Z668" s="87"/>
      <c r="AA668" s="87"/>
      <c r="AB668" s="87"/>
      <c r="AC668" s="87"/>
      <c r="AD668" s="87"/>
      <c r="AE668" s="87"/>
      <c r="AF668" s="87"/>
      <c r="AG668" s="87"/>
    </row>
    <row r="669" customFormat="false" ht="12.75" hidden="false" customHeight="true" outlineLevel="0" collapsed="false">
      <c r="A669" s="87"/>
      <c r="B669" s="87"/>
      <c r="C669" s="88"/>
      <c r="D669" s="87"/>
      <c r="E669" s="87"/>
      <c r="F669" s="87"/>
      <c r="G669" s="87"/>
      <c r="H669" s="87"/>
      <c r="I669" s="87"/>
      <c r="J669" s="87"/>
      <c r="K669" s="87"/>
      <c r="L669" s="87"/>
      <c r="M669" s="87"/>
      <c r="N669" s="87"/>
      <c r="O669" s="87"/>
      <c r="P669" s="87"/>
      <c r="Q669" s="87"/>
      <c r="R669" s="87"/>
      <c r="S669" s="87"/>
      <c r="T669" s="87"/>
      <c r="U669" s="87"/>
      <c r="V669" s="87"/>
      <c r="W669" s="87"/>
      <c r="X669" s="87"/>
      <c r="Y669" s="87"/>
      <c r="Z669" s="87"/>
      <c r="AA669" s="87"/>
      <c r="AB669" s="87"/>
      <c r="AC669" s="87"/>
      <c r="AD669" s="87"/>
      <c r="AE669" s="87"/>
      <c r="AF669" s="87"/>
      <c r="AG669" s="87"/>
    </row>
    <row r="670" customFormat="false" ht="12.75" hidden="false" customHeight="true" outlineLevel="0" collapsed="false">
      <c r="A670" s="87"/>
      <c r="B670" s="87"/>
      <c r="C670" s="88"/>
      <c r="D670" s="87"/>
      <c r="E670" s="87"/>
      <c r="F670" s="87"/>
      <c r="G670" s="87"/>
      <c r="H670" s="87"/>
      <c r="I670" s="87"/>
      <c r="J670" s="87"/>
      <c r="K670" s="87"/>
      <c r="L670" s="87"/>
      <c r="M670" s="87"/>
      <c r="N670" s="87"/>
      <c r="O670" s="87"/>
      <c r="P670" s="87"/>
      <c r="Q670" s="87"/>
      <c r="R670" s="87"/>
      <c r="S670" s="87"/>
      <c r="T670" s="87"/>
      <c r="U670" s="87"/>
      <c r="V670" s="87"/>
      <c r="W670" s="87"/>
      <c r="X670" s="87"/>
      <c r="Y670" s="87"/>
      <c r="Z670" s="87"/>
      <c r="AA670" s="87"/>
      <c r="AB670" s="87"/>
      <c r="AC670" s="87"/>
      <c r="AD670" s="87"/>
      <c r="AE670" s="87"/>
      <c r="AF670" s="87"/>
      <c r="AG670" s="87"/>
    </row>
    <row r="671" customFormat="false" ht="12.75" hidden="false" customHeight="true" outlineLevel="0" collapsed="false">
      <c r="A671" s="87"/>
      <c r="B671" s="87"/>
      <c r="C671" s="88"/>
      <c r="D671" s="87"/>
      <c r="E671" s="87"/>
      <c r="F671" s="87"/>
      <c r="G671" s="87"/>
      <c r="H671" s="87"/>
      <c r="I671" s="87"/>
      <c r="J671" s="87"/>
      <c r="K671" s="87"/>
      <c r="L671" s="87"/>
      <c r="M671" s="87"/>
      <c r="N671" s="87"/>
      <c r="O671" s="87"/>
      <c r="P671" s="87"/>
      <c r="Q671" s="87"/>
      <c r="R671" s="87"/>
      <c r="S671" s="87"/>
      <c r="T671" s="87"/>
      <c r="U671" s="87"/>
      <c r="V671" s="87"/>
      <c r="W671" s="87"/>
      <c r="X671" s="87"/>
      <c r="Y671" s="87"/>
      <c r="Z671" s="87"/>
      <c r="AA671" s="87"/>
      <c r="AB671" s="87"/>
      <c r="AC671" s="87"/>
      <c r="AD671" s="87"/>
      <c r="AE671" s="87"/>
      <c r="AF671" s="87"/>
      <c r="AG671" s="87"/>
    </row>
    <row r="672" customFormat="false" ht="12.75" hidden="false" customHeight="true" outlineLevel="0" collapsed="false">
      <c r="A672" s="87"/>
      <c r="B672" s="87"/>
      <c r="C672" s="88"/>
      <c r="D672" s="87"/>
      <c r="E672" s="87"/>
      <c r="F672" s="87"/>
      <c r="G672" s="87"/>
      <c r="H672" s="87"/>
      <c r="I672" s="87"/>
      <c r="J672" s="87"/>
      <c r="K672" s="87"/>
      <c r="L672" s="87"/>
      <c r="M672" s="87"/>
      <c r="N672" s="87"/>
      <c r="O672" s="87"/>
      <c r="P672" s="87"/>
      <c r="Q672" s="87"/>
      <c r="R672" s="87"/>
      <c r="S672" s="87"/>
      <c r="T672" s="87"/>
      <c r="U672" s="87"/>
      <c r="V672" s="87"/>
      <c r="W672" s="87"/>
      <c r="X672" s="87"/>
      <c r="Y672" s="87"/>
      <c r="Z672" s="87"/>
      <c r="AA672" s="87"/>
      <c r="AB672" s="87"/>
      <c r="AC672" s="87"/>
      <c r="AD672" s="87"/>
      <c r="AE672" s="87"/>
      <c r="AF672" s="87"/>
      <c r="AG672" s="87"/>
    </row>
    <row r="673" customFormat="false" ht="12.75" hidden="false" customHeight="true" outlineLevel="0" collapsed="false">
      <c r="A673" s="87"/>
      <c r="B673" s="87"/>
      <c r="C673" s="88"/>
      <c r="D673" s="87"/>
      <c r="E673" s="87"/>
      <c r="F673" s="87"/>
      <c r="G673" s="87"/>
      <c r="H673" s="87"/>
      <c r="I673" s="87"/>
      <c r="J673" s="87"/>
      <c r="K673" s="87"/>
      <c r="L673" s="87"/>
      <c r="M673" s="87"/>
      <c r="N673" s="87"/>
      <c r="O673" s="87"/>
      <c r="P673" s="87"/>
      <c r="Q673" s="87"/>
      <c r="R673" s="87"/>
      <c r="S673" s="87"/>
      <c r="T673" s="87"/>
      <c r="U673" s="87"/>
      <c r="V673" s="87"/>
      <c r="W673" s="87"/>
      <c r="X673" s="87"/>
      <c r="Y673" s="87"/>
      <c r="Z673" s="87"/>
      <c r="AA673" s="87"/>
      <c r="AB673" s="87"/>
      <c r="AC673" s="87"/>
      <c r="AD673" s="87"/>
      <c r="AE673" s="87"/>
      <c r="AF673" s="87"/>
      <c r="AG673" s="87"/>
    </row>
    <row r="674" customFormat="false" ht="12.75" hidden="false" customHeight="true" outlineLevel="0" collapsed="false">
      <c r="A674" s="87"/>
      <c r="B674" s="87"/>
      <c r="C674" s="88"/>
      <c r="D674" s="87"/>
      <c r="E674" s="87"/>
      <c r="F674" s="87"/>
      <c r="G674" s="87"/>
      <c r="H674" s="87"/>
      <c r="I674" s="87"/>
      <c r="J674" s="87"/>
      <c r="K674" s="87"/>
      <c r="L674" s="87"/>
      <c r="M674" s="87"/>
      <c r="N674" s="87"/>
      <c r="O674" s="87"/>
      <c r="P674" s="87"/>
      <c r="Q674" s="87"/>
      <c r="R674" s="87"/>
      <c r="S674" s="87"/>
      <c r="T674" s="87"/>
      <c r="U674" s="87"/>
      <c r="V674" s="87"/>
      <c r="W674" s="87"/>
      <c r="X674" s="87"/>
      <c r="Y674" s="87"/>
      <c r="Z674" s="87"/>
      <c r="AA674" s="87"/>
      <c r="AB674" s="87"/>
      <c r="AC674" s="87"/>
      <c r="AD674" s="87"/>
      <c r="AE674" s="87"/>
      <c r="AF674" s="87"/>
      <c r="AG674" s="87"/>
    </row>
    <row r="675" customFormat="false" ht="12.75" hidden="false" customHeight="true" outlineLevel="0" collapsed="false">
      <c r="A675" s="87"/>
      <c r="B675" s="87"/>
      <c r="C675" s="88"/>
      <c r="D675" s="87"/>
      <c r="E675" s="87"/>
      <c r="F675" s="87"/>
      <c r="G675" s="87"/>
      <c r="H675" s="87"/>
      <c r="I675" s="87"/>
      <c r="J675" s="87"/>
      <c r="K675" s="87"/>
      <c r="L675" s="87"/>
      <c r="M675" s="87"/>
      <c r="N675" s="87"/>
      <c r="O675" s="87"/>
      <c r="P675" s="87"/>
      <c r="Q675" s="87"/>
      <c r="R675" s="87"/>
      <c r="S675" s="87"/>
      <c r="T675" s="87"/>
      <c r="U675" s="87"/>
      <c r="V675" s="87"/>
      <c r="W675" s="87"/>
      <c r="X675" s="87"/>
      <c r="Y675" s="87"/>
      <c r="Z675" s="87"/>
      <c r="AA675" s="87"/>
      <c r="AB675" s="87"/>
      <c r="AC675" s="87"/>
      <c r="AD675" s="87"/>
      <c r="AE675" s="87"/>
      <c r="AF675" s="87"/>
      <c r="AG675" s="87"/>
    </row>
    <row r="676" customFormat="false" ht="12.75" hidden="false" customHeight="true" outlineLevel="0" collapsed="false">
      <c r="A676" s="87"/>
      <c r="B676" s="87"/>
      <c r="C676" s="88"/>
      <c r="D676" s="87"/>
      <c r="E676" s="87"/>
      <c r="F676" s="87"/>
      <c r="G676" s="87"/>
      <c r="H676" s="87"/>
      <c r="I676" s="87"/>
      <c r="J676" s="87"/>
      <c r="K676" s="87"/>
      <c r="L676" s="87"/>
      <c r="M676" s="87"/>
      <c r="N676" s="87"/>
      <c r="O676" s="87"/>
      <c r="P676" s="87"/>
      <c r="Q676" s="87"/>
      <c r="R676" s="87"/>
      <c r="S676" s="87"/>
      <c r="T676" s="87"/>
      <c r="U676" s="87"/>
      <c r="V676" s="87"/>
      <c r="W676" s="87"/>
      <c r="X676" s="87"/>
      <c r="Y676" s="87"/>
      <c r="Z676" s="87"/>
      <c r="AA676" s="87"/>
      <c r="AB676" s="87"/>
      <c r="AC676" s="87"/>
      <c r="AD676" s="87"/>
      <c r="AE676" s="87"/>
      <c r="AF676" s="87"/>
      <c r="AG676" s="87"/>
    </row>
    <row r="677" customFormat="false" ht="12.75" hidden="false" customHeight="true" outlineLevel="0" collapsed="false">
      <c r="A677" s="87"/>
      <c r="B677" s="87"/>
      <c r="C677" s="88"/>
      <c r="D677" s="87"/>
      <c r="E677" s="87"/>
      <c r="F677" s="87"/>
      <c r="G677" s="87"/>
      <c r="H677" s="87"/>
      <c r="I677" s="87"/>
      <c r="J677" s="87"/>
      <c r="K677" s="87"/>
      <c r="L677" s="87"/>
      <c r="M677" s="87"/>
      <c r="N677" s="87"/>
      <c r="O677" s="87"/>
      <c r="P677" s="87"/>
      <c r="Q677" s="87"/>
      <c r="R677" s="87"/>
      <c r="S677" s="87"/>
      <c r="T677" s="87"/>
      <c r="U677" s="87"/>
      <c r="V677" s="87"/>
      <c r="W677" s="87"/>
      <c r="X677" s="87"/>
      <c r="Y677" s="87"/>
      <c r="Z677" s="87"/>
      <c r="AA677" s="87"/>
      <c r="AB677" s="87"/>
      <c r="AC677" s="87"/>
      <c r="AD677" s="87"/>
      <c r="AE677" s="87"/>
      <c r="AF677" s="87"/>
      <c r="AG677" s="87"/>
    </row>
    <row r="678" customFormat="false" ht="12.75" hidden="false" customHeight="true" outlineLevel="0" collapsed="false">
      <c r="A678" s="87"/>
      <c r="B678" s="87"/>
      <c r="C678" s="88"/>
      <c r="D678" s="87"/>
      <c r="E678" s="87"/>
      <c r="F678" s="87"/>
      <c r="G678" s="87"/>
      <c r="H678" s="87"/>
      <c r="I678" s="87"/>
      <c r="J678" s="87"/>
      <c r="K678" s="87"/>
      <c r="L678" s="87"/>
      <c r="M678" s="87"/>
      <c r="N678" s="87"/>
      <c r="O678" s="87"/>
      <c r="P678" s="87"/>
      <c r="Q678" s="87"/>
      <c r="R678" s="87"/>
      <c r="S678" s="87"/>
      <c r="T678" s="87"/>
      <c r="U678" s="87"/>
      <c r="V678" s="87"/>
      <c r="W678" s="87"/>
      <c r="X678" s="87"/>
      <c r="Y678" s="87"/>
      <c r="Z678" s="87"/>
      <c r="AA678" s="87"/>
      <c r="AB678" s="87"/>
      <c r="AC678" s="87"/>
      <c r="AD678" s="87"/>
      <c r="AE678" s="87"/>
      <c r="AF678" s="87"/>
      <c r="AG678" s="87"/>
    </row>
    <row r="679" customFormat="false" ht="12.75" hidden="false" customHeight="true" outlineLevel="0" collapsed="false">
      <c r="A679" s="87"/>
      <c r="B679" s="87"/>
      <c r="C679" s="88"/>
      <c r="D679" s="87"/>
      <c r="E679" s="87"/>
      <c r="F679" s="87"/>
      <c r="G679" s="87"/>
      <c r="H679" s="87"/>
      <c r="I679" s="87"/>
      <c r="J679" s="87"/>
      <c r="K679" s="87"/>
      <c r="L679" s="87"/>
      <c r="M679" s="87"/>
      <c r="N679" s="87"/>
      <c r="O679" s="87"/>
      <c r="P679" s="87"/>
      <c r="Q679" s="87"/>
      <c r="R679" s="87"/>
      <c r="S679" s="87"/>
      <c r="T679" s="87"/>
      <c r="U679" s="87"/>
      <c r="V679" s="87"/>
      <c r="W679" s="87"/>
      <c r="X679" s="87"/>
      <c r="Y679" s="87"/>
      <c r="Z679" s="87"/>
      <c r="AA679" s="87"/>
      <c r="AB679" s="87"/>
      <c r="AC679" s="87"/>
      <c r="AD679" s="87"/>
      <c r="AE679" s="87"/>
      <c r="AF679" s="87"/>
      <c r="AG679" s="87"/>
    </row>
    <row r="680" customFormat="false" ht="12.75" hidden="false" customHeight="true" outlineLevel="0" collapsed="false">
      <c r="A680" s="87"/>
      <c r="B680" s="87"/>
      <c r="C680" s="88"/>
      <c r="D680" s="87"/>
      <c r="E680" s="87"/>
      <c r="F680" s="87"/>
      <c r="G680" s="87"/>
      <c r="H680" s="87"/>
      <c r="I680" s="87"/>
      <c r="J680" s="87"/>
      <c r="K680" s="87"/>
      <c r="L680" s="87"/>
      <c r="M680" s="87"/>
      <c r="N680" s="87"/>
      <c r="O680" s="87"/>
      <c r="P680" s="87"/>
      <c r="Q680" s="87"/>
      <c r="R680" s="87"/>
      <c r="S680" s="87"/>
      <c r="T680" s="87"/>
      <c r="U680" s="87"/>
      <c r="V680" s="87"/>
      <c r="W680" s="87"/>
      <c r="X680" s="87"/>
      <c r="Y680" s="87"/>
      <c r="Z680" s="87"/>
      <c r="AA680" s="87"/>
      <c r="AB680" s="87"/>
      <c r="AC680" s="87"/>
      <c r="AD680" s="87"/>
      <c r="AE680" s="87"/>
      <c r="AF680" s="87"/>
      <c r="AG680" s="87"/>
    </row>
    <row r="681" customFormat="false" ht="12.75" hidden="false" customHeight="true" outlineLevel="0" collapsed="false">
      <c r="A681" s="87"/>
      <c r="B681" s="87"/>
      <c r="C681" s="88"/>
      <c r="D681" s="87"/>
      <c r="E681" s="87"/>
      <c r="F681" s="87"/>
      <c r="G681" s="87"/>
      <c r="H681" s="87"/>
      <c r="I681" s="87"/>
      <c r="J681" s="87"/>
      <c r="K681" s="87"/>
      <c r="L681" s="87"/>
      <c r="M681" s="87"/>
      <c r="N681" s="87"/>
      <c r="O681" s="87"/>
      <c r="P681" s="87"/>
      <c r="Q681" s="87"/>
      <c r="R681" s="87"/>
      <c r="S681" s="87"/>
      <c r="T681" s="87"/>
      <c r="U681" s="87"/>
      <c r="V681" s="87"/>
      <c r="W681" s="87"/>
      <c r="X681" s="87"/>
      <c r="Y681" s="87"/>
      <c r="Z681" s="87"/>
      <c r="AA681" s="87"/>
      <c r="AB681" s="87"/>
      <c r="AC681" s="87"/>
      <c r="AD681" s="87"/>
      <c r="AE681" s="87"/>
      <c r="AF681" s="87"/>
      <c r="AG681" s="87"/>
    </row>
    <row r="682" customFormat="false" ht="12.75" hidden="false" customHeight="true" outlineLevel="0" collapsed="false">
      <c r="A682" s="87"/>
      <c r="B682" s="87"/>
      <c r="C682" s="88"/>
      <c r="D682" s="87"/>
      <c r="E682" s="87"/>
      <c r="F682" s="87"/>
      <c r="G682" s="87"/>
      <c r="H682" s="87"/>
      <c r="I682" s="87"/>
      <c r="J682" s="87"/>
      <c r="K682" s="87"/>
      <c r="L682" s="87"/>
      <c r="M682" s="87"/>
      <c r="N682" s="87"/>
      <c r="O682" s="87"/>
      <c r="P682" s="87"/>
      <c r="Q682" s="87"/>
      <c r="R682" s="87"/>
      <c r="S682" s="87"/>
      <c r="T682" s="87"/>
      <c r="U682" s="87"/>
      <c r="V682" s="87"/>
      <c r="W682" s="87"/>
      <c r="X682" s="87"/>
      <c r="Y682" s="87"/>
      <c r="Z682" s="87"/>
      <c r="AA682" s="87"/>
      <c r="AB682" s="87"/>
      <c r="AC682" s="87"/>
      <c r="AD682" s="87"/>
      <c r="AE682" s="87"/>
      <c r="AF682" s="87"/>
      <c r="AG682" s="87"/>
    </row>
    <row r="683" customFormat="false" ht="12.75" hidden="false" customHeight="true" outlineLevel="0" collapsed="false">
      <c r="A683" s="87"/>
      <c r="B683" s="87"/>
      <c r="C683" s="88"/>
      <c r="D683" s="87"/>
      <c r="E683" s="87"/>
      <c r="F683" s="87"/>
      <c r="G683" s="87"/>
      <c r="H683" s="87"/>
      <c r="I683" s="87"/>
      <c r="J683" s="87"/>
      <c r="K683" s="87"/>
      <c r="L683" s="87"/>
      <c r="M683" s="87"/>
      <c r="N683" s="87"/>
      <c r="O683" s="87"/>
      <c r="P683" s="87"/>
      <c r="Q683" s="87"/>
      <c r="R683" s="87"/>
      <c r="S683" s="87"/>
      <c r="T683" s="87"/>
      <c r="U683" s="87"/>
      <c r="V683" s="87"/>
      <c r="W683" s="87"/>
      <c r="X683" s="87"/>
      <c r="Y683" s="87"/>
      <c r="Z683" s="87"/>
      <c r="AA683" s="87"/>
      <c r="AB683" s="87"/>
      <c r="AC683" s="87"/>
      <c r="AD683" s="87"/>
      <c r="AE683" s="87"/>
      <c r="AF683" s="87"/>
      <c r="AG683" s="87"/>
    </row>
    <row r="684" customFormat="false" ht="12.75" hidden="false" customHeight="true" outlineLevel="0" collapsed="false">
      <c r="A684" s="87"/>
      <c r="B684" s="87"/>
      <c r="C684" s="88"/>
      <c r="D684" s="87"/>
      <c r="E684" s="87"/>
      <c r="F684" s="87"/>
      <c r="G684" s="87"/>
      <c r="H684" s="87"/>
      <c r="I684" s="87"/>
      <c r="J684" s="87"/>
      <c r="K684" s="87"/>
      <c r="L684" s="87"/>
      <c r="M684" s="87"/>
      <c r="N684" s="87"/>
      <c r="O684" s="87"/>
      <c r="P684" s="87"/>
      <c r="Q684" s="87"/>
      <c r="R684" s="87"/>
      <c r="S684" s="87"/>
      <c r="T684" s="87"/>
      <c r="U684" s="87"/>
      <c r="V684" s="87"/>
      <c r="W684" s="87"/>
      <c r="X684" s="87"/>
      <c r="Y684" s="87"/>
      <c r="Z684" s="87"/>
      <c r="AA684" s="87"/>
      <c r="AB684" s="87"/>
      <c r="AC684" s="87"/>
      <c r="AD684" s="87"/>
      <c r="AE684" s="87"/>
      <c r="AF684" s="87"/>
      <c r="AG684" s="87"/>
    </row>
    <row r="685" customFormat="false" ht="12.75" hidden="false" customHeight="true" outlineLevel="0" collapsed="false">
      <c r="A685" s="87"/>
      <c r="B685" s="87"/>
      <c r="C685" s="88"/>
      <c r="D685" s="87"/>
      <c r="E685" s="87"/>
      <c r="F685" s="87"/>
      <c r="G685" s="87"/>
      <c r="H685" s="87"/>
      <c r="I685" s="87"/>
      <c r="J685" s="87"/>
      <c r="K685" s="87"/>
      <c r="L685" s="87"/>
      <c r="M685" s="87"/>
      <c r="N685" s="87"/>
      <c r="O685" s="87"/>
      <c r="P685" s="87"/>
      <c r="Q685" s="87"/>
      <c r="R685" s="87"/>
      <c r="S685" s="87"/>
      <c r="T685" s="87"/>
      <c r="U685" s="87"/>
      <c r="V685" s="87"/>
      <c r="W685" s="87"/>
      <c r="X685" s="87"/>
      <c r="Y685" s="87"/>
      <c r="Z685" s="87"/>
      <c r="AA685" s="87"/>
      <c r="AB685" s="87"/>
      <c r="AC685" s="87"/>
      <c r="AD685" s="87"/>
      <c r="AE685" s="87"/>
      <c r="AF685" s="87"/>
      <c r="AG685" s="87"/>
    </row>
    <row r="686" customFormat="false" ht="12.75" hidden="false" customHeight="true" outlineLevel="0" collapsed="false">
      <c r="A686" s="87"/>
      <c r="B686" s="87"/>
      <c r="C686" s="88"/>
      <c r="D686" s="87"/>
      <c r="E686" s="87"/>
      <c r="F686" s="87"/>
      <c r="G686" s="87"/>
      <c r="H686" s="87"/>
      <c r="I686" s="87"/>
      <c r="J686" s="87"/>
      <c r="K686" s="87"/>
      <c r="L686" s="87"/>
      <c r="M686" s="87"/>
      <c r="N686" s="87"/>
      <c r="O686" s="87"/>
      <c r="P686" s="87"/>
      <c r="Q686" s="87"/>
      <c r="R686" s="87"/>
      <c r="S686" s="87"/>
      <c r="T686" s="87"/>
      <c r="U686" s="87"/>
      <c r="V686" s="87"/>
      <c r="W686" s="87"/>
      <c r="X686" s="87"/>
      <c r="Y686" s="87"/>
      <c r="Z686" s="87"/>
      <c r="AA686" s="87"/>
      <c r="AB686" s="87"/>
      <c r="AC686" s="87"/>
      <c r="AD686" s="87"/>
      <c r="AE686" s="87"/>
      <c r="AF686" s="87"/>
      <c r="AG686" s="87"/>
    </row>
    <row r="687" customFormat="false" ht="12.75" hidden="false" customHeight="true" outlineLevel="0" collapsed="false">
      <c r="A687" s="87"/>
      <c r="B687" s="87"/>
      <c r="C687" s="88"/>
      <c r="D687" s="87"/>
      <c r="E687" s="87"/>
      <c r="F687" s="87"/>
      <c r="G687" s="87"/>
      <c r="H687" s="87"/>
      <c r="I687" s="87"/>
      <c r="J687" s="87"/>
      <c r="K687" s="87"/>
      <c r="L687" s="87"/>
      <c r="M687" s="87"/>
      <c r="N687" s="87"/>
      <c r="O687" s="87"/>
      <c r="P687" s="87"/>
      <c r="Q687" s="87"/>
      <c r="R687" s="87"/>
      <c r="S687" s="87"/>
      <c r="T687" s="87"/>
      <c r="U687" s="87"/>
      <c r="V687" s="87"/>
      <c r="W687" s="87"/>
      <c r="X687" s="87"/>
      <c r="Y687" s="87"/>
      <c r="Z687" s="87"/>
      <c r="AA687" s="87"/>
      <c r="AB687" s="87"/>
      <c r="AC687" s="87"/>
      <c r="AD687" s="87"/>
      <c r="AE687" s="87"/>
      <c r="AF687" s="87"/>
      <c r="AG687" s="87"/>
    </row>
    <row r="688" customFormat="false" ht="12.75" hidden="false" customHeight="true" outlineLevel="0" collapsed="false">
      <c r="A688" s="87"/>
      <c r="B688" s="87"/>
      <c r="C688" s="88"/>
      <c r="D688" s="87"/>
      <c r="E688" s="87"/>
      <c r="F688" s="87"/>
      <c r="G688" s="87"/>
      <c r="H688" s="87"/>
      <c r="I688" s="87"/>
      <c r="J688" s="87"/>
      <c r="K688" s="87"/>
      <c r="L688" s="87"/>
      <c r="M688" s="87"/>
      <c r="N688" s="87"/>
      <c r="O688" s="87"/>
      <c r="P688" s="87"/>
      <c r="Q688" s="87"/>
      <c r="R688" s="87"/>
      <c r="S688" s="87"/>
      <c r="T688" s="87"/>
      <c r="U688" s="87"/>
      <c r="V688" s="87"/>
      <c r="W688" s="87"/>
      <c r="X688" s="87"/>
      <c r="Y688" s="87"/>
      <c r="Z688" s="87"/>
      <c r="AA688" s="87"/>
      <c r="AB688" s="87"/>
      <c r="AC688" s="87"/>
      <c r="AD688" s="87"/>
      <c r="AE688" s="87"/>
      <c r="AF688" s="87"/>
      <c r="AG688" s="87"/>
    </row>
    <row r="689" customFormat="false" ht="12.75" hidden="false" customHeight="true" outlineLevel="0" collapsed="false">
      <c r="A689" s="87"/>
      <c r="B689" s="87"/>
      <c r="C689" s="88"/>
      <c r="D689" s="87"/>
      <c r="E689" s="87"/>
      <c r="F689" s="87"/>
      <c r="G689" s="87"/>
      <c r="H689" s="87"/>
      <c r="I689" s="87"/>
      <c r="J689" s="87"/>
      <c r="K689" s="87"/>
      <c r="L689" s="87"/>
      <c r="M689" s="87"/>
      <c r="N689" s="87"/>
      <c r="O689" s="87"/>
      <c r="P689" s="87"/>
      <c r="Q689" s="87"/>
      <c r="R689" s="87"/>
      <c r="S689" s="87"/>
      <c r="T689" s="87"/>
      <c r="U689" s="87"/>
      <c r="V689" s="87"/>
      <c r="W689" s="87"/>
      <c r="X689" s="87"/>
      <c r="Y689" s="87"/>
      <c r="Z689" s="87"/>
      <c r="AA689" s="87"/>
      <c r="AB689" s="87"/>
      <c r="AC689" s="87"/>
      <c r="AD689" s="87"/>
      <c r="AE689" s="87"/>
      <c r="AF689" s="87"/>
      <c r="AG689" s="87"/>
    </row>
    <row r="690" customFormat="false" ht="12.75" hidden="false" customHeight="true" outlineLevel="0" collapsed="false">
      <c r="A690" s="87"/>
      <c r="B690" s="87"/>
      <c r="C690" s="88"/>
      <c r="D690" s="87"/>
      <c r="E690" s="87"/>
      <c r="F690" s="87"/>
      <c r="G690" s="87"/>
      <c r="H690" s="87"/>
      <c r="I690" s="87"/>
      <c r="J690" s="87"/>
      <c r="K690" s="87"/>
      <c r="L690" s="87"/>
      <c r="M690" s="87"/>
      <c r="N690" s="87"/>
      <c r="O690" s="87"/>
      <c r="P690" s="87"/>
      <c r="Q690" s="87"/>
      <c r="R690" s="87"/>
      <c r="S690" s="87"/>
      <c r="T690" s="87"/>
      <c r="U690" s="87"/>
      <c r="V690" s="87"/>
      <c r="W690" s="87"/>
      <c r="X690" s="87"/>
      <c r="Y690" s="87"/>
      <c r="Z690" s="87"/>
      <c r="AA690" s="87"/>
      <c r="AB690" s="87"/>
      <c r="AC690" s="87"/>
      <c r="AD690" s="87"/>
      <c r="AE690" s="87"/>
      <c r="AF690" s="87"/>
      <c r="AG690" s="87"/>
    </row>
    <row r="691" customFormat="false" ht="12.75" hidden="false" customHeight="true" outlineLevel="0" collapsed="false">
      <c r="A691" s="87"/>
      <c r="B691" s="87"/>
      <c r="C691" s="88"/>
      <c r="D691" s="87"/>
      <c r="E691" s="87"/>
      <c r="F691" s="87"/>
      <c r="G691" s="87"/>
      <c r="H691" s="87"/>
      <c r="I691" s="87"/>
      <c r="J691" s="87"/>
      <c r="K691" s="87"/>
      <c r="L691" s="87"/>
      <c r="M691" s="87"/>
      <c r="N691" s="87"/>
      <c r="O691" s="87"/>
      <c r="P691" s="87"/>
      <c r="Q691" s="87"/>
      <c r="R691" s="87"/>
      <c r="S691" s="87"/>
      <c r="T691" s="87"/>
      <c r="U691" s="87"/>
      <c r="V691" s="87"/>
      <c r="W691" s="87"/>
      <c r="X691" s="87"/>
      <c r="Y691" s="87"/>
      <c r="Z691" s="87"/>
      <c r="AA691" s="87"/>
      <c r="AB691" s="87"/>
      <c r="AC691" s="87"/>
      <c r="AD691" s="87"/>
      <c r="AE691" s="87"/>
      <c r="AF691" s="87"/>
      <c r="AG691" s="87"/>
    </row>
    <row r="692" customFormat="false" ht="12.75" hidden="false" customHeight="true" outlineLevel="0" collapsed="false">
      <c r="A692" s="87"/>
      <c r="B692" s="87"/>
      <c r="C692" s="88"/>
      <c r="D692" s="87"/>
      <c r="E692" s="87"/>
      <c r="F692" s="87"/>
      <c r="G692" s="87"/>
      <c r="H692" s="87"/>
      <c r="I692" s="87"/>
      <c r="J692" s="87"/>
      <c r="K692" s="87"/>
      <c r="L692" s="87"/>
      <c r="M692" s="87"/>
      <c r="N692" s="87"/>
      <c r="O692" s="87"/>
      <c r="P692" s="87"/>
      <c r="Q692" s="87"/>
      <c r="R692" s="87"/>
      <c r="S692" s="87"/>
      <c r="T692" s="87"/>
      <c r="U692" s="87"/>
      <c r="V692" s="87"/>
      <c r="W692" s="87"/>
      <c r="X692" s="87"/>
      <c r="Y692" s="87"/>
      <c r="Z692" s="87"/>
      <c r="AA692" s="87"/>
      <c r="AB692" s="87"/>
      <c r="AC692" s="87"/>
      <c r="AD692" s="87"/>
      <c r="AE692" s="87"/>
      <c r="AF692" s="87"/>
      <c r="AG692" s="87"/>
    </row>
    <row r="693" customFormat="false" ht="12.75" hidden="false" customHeight="true" outlineLevel="0" collapsed="false">
      <c r="A693" s="87"/>
      <c r="B693" s="87"/>
      <c r="C693" s="88"/>
      <c r="D693" s="87"/>
      <c r="E693" s="87"/>
      <c r="F693" s="87"/>
      <c r="G693" s="87"/>
      <c r="H693" s="87"/>
      <c r="I693" s="87"/>
      <c r="J693" s="87"/>
      <c r="K693" s="87"/>
      <c r="L693" s="87"/>
      <c r="M693" s="87"/>
      <c r="N693" s="87"/>
      <c r="O693" s="87"/>
      <c r="P693" s="87"/>
      <c r="Q693" s="87"/>
      <c r="R693" s="87"/>
      <c r="S693" s="87"/>
      <c r="T693" s="87"/>
      <c r="U693" s="87"/>
      <c r="V693" s="87"/>
      <c r="W693" s="87"/>
      <c r="X693" s="87"/>
      <c r="Y693" s="87"/>
      <c r="Z693" s="87"/>
      <c r="AA693" s="87"/>
      <c r="AB693" s="87"/>
      <c r="AC693" s="87"/>
      <c r="AD693" s="87"/>
      <c r="AE693" s="87"/>
      <c r="AF693" s="87"/>
      <c r="AG693" s="87"/>
    </row>
    <row r="694" customFormat="false" ht="12.75" hidden="false" customHeight="true" outlineLevel="0" collapsed="false">
      <c r="A694" s="87"/>
      <c r="B694" s="87"/>
      <c r="C694" s="88"/>
      <c r="D694" s="87"/>
      <c r="E694" s="87"/>
      <c r="F694" s="87"/>
      <c r="G694" s="87"/>
      <c r="H694" s="87"/>
      <c r="I694" s="87"/>
      <c r="J694" s="87"/>
      <c r="K694" s="87"/>
      <c r="L694" s="87"/>
      <c r="M694" s="87"/>
      <c r="N694" s="87"/>
      <c r="O694" s="87"/>
      <c r="P694" s="87"/>
      <c r="Q694" s="87"/>
      <c r="R694" s="87"/>
      <c r="S694" s="87"/>
      <c r="T694" s="87"/>
      <c r="U694" s="87"/>
      <c r="V694" s="87"/>
      <c r="W694" s="87"/>
      <c r="X694" s="87"/>
      <c r="Y694" s="87"/>
      <c r="Z694" s="87"/>
      <c r="AA694" s="87"/>
      <c r="AB694" s="87"/>
      <c r="AC694" s="87"/>
      <c r="AD694" s="87"/>
      <c r="AE694" s="87"/>
      <c r="AF694" s="87"/>
      <c r="AG694" s="87"/>
    </row>
    <row r="695" customFormat="false" ht="12.75" hidden="false" customHeight="true" outlineLevel="0" collapsed="false">
      <c r="A695" s="87"/>
      <c r="B695" s="87"/>
      <c r="C695" s="88"/>
      <c r="D695" s="87"/>
      <c r="E695" s="87"/>
      <c r="F695" s="87"/>
      <c r="G695" s="87"/>
      <c r="H695" s="87"/>
      <c r="I695" s="87"/>
      <c r="J695" s="87"/>
      <c r="K695" s="87"/>
      <c r="L695" s="87"/>
      <c r="M695" s="87"/>
      <c r="N695" s="87"/>
      <c r="O695" s="87"/>
      <c r="P695" s="87"/>
      <c r="Q695" s="87"/>
      <c r="R695" s="87"/>
      <c r="S695" s="87"/>
      <c r="T695" s="87"/>
      <c r="U695" s="87"/>
      <c r="V695" s="87"/>
      <c r="W695" s="87"/>
      <c r="X695" s="87"/>
      <c r="Y695" s="87"/>
      <c r="Z695" s="87"/>
      <c r="AA695" s="87"/>
      <c r="AB695" s="87"/>
      <c r="AC695" s="87"/>
      <c r="AD695" s="87"/>
      <c r="AE695" s="87"/>
      <c r="AF695" s="87"/>
      <c r="AG695" s="87"/>
    </row>
    <row r="696" customFormat="false" ht="12.75" hidden="false" customHeight="true" outlineLevel="0" collapsed="false">
      <c r="A696" s="87"/>
      <c r="B696" s="87"/>
      <c r="C696" s="88"/>
      <c r="D696" s="87"/>
      <c r="E696" s="87"/>
      <c r="F696" s="87"/>
      <c r="G696" s="87"/>
      <c r="H696" s="87"/>
      <c r="I696" s="87"/>
      <c r="J696" s="87"/>
      <c r="K696" s="87"/>
      <c r="L696" s="87"/>
      <c r="M696" s="87"/>
      <c r="N696" s="87"/>
      <c r="O696" s="87"/>
      <c r="P696" s="87"/>
      <c r="Q696" s="87"/>
      <c r="R696" s="87"/>
      <c r="S696" s="87"/>
      <c r="T696" s="87"/>
      <c r="U696" s="87"/>
      <c r="V696" s="87"/>
      <c r="W696" s="87"/>
      <c r="X696" s="87"/>
      <c r="Y696" s="87"/>
      <c r="Z696" s="87"/>
      <c r="AA696" s="87"/>
      <c r="AB696" s="87"/>
      <c r="AC696" s="87"/>
      <c r="AD696" s="87"/>
      <c r="AE696" s="87"/>
      <c r="AF696" s="87"/>
      <c r="AG696" s="87"/>
    </row>
    <row r="697" customFormat="false" ht="12.75" hidden="false" customHeight="true" outlineLevel="0" collapsed="false">
      <c r="A697" s="87"/>
      <c r="B697" s="87"/>
      <c r="C697" s="88"/>
      <c r="D697" s="87"/>
      <c r="E697" s="87"/>
      <c r="F697" s="87"/>
      <c r="G697" s="87"/>
      <c r="H697" s="87"/>
      <c r="I697" s="87"/>
      <c r="J697" s="87"/>
      <c r="K697" s="87"/>
      <c r="L697" s="87"/>
      <c r="M697" s="87"/>
      <c r="N697" s="87"/>
      <c r="O697" s="87"/>
      <c r="P697" s="87"/>
      <c r="Q697" s="87"/>
      <c r="R697" s="87"/>
      <c r="S697" s="87"/>
      <c r="T697" s="87"/>
      <c r="U697" s="87"/>
      <c r="V697" s="87"/>
      <c r="W697" s="87"/>
      <c r="X697" s="87"/>
      <c r="Y697" s="87"/>
      <c r="Z697" s="87"/>
      <c r="AA697" s="87"/>
      <c r="AB697" s="87"/>
      <c r="AC697" s="87"/>
      <c r="AD697" s="87"/>
      <c r="AE697" s="87"/>
      <c r="AF697" s="87"/>
      <c r="AG697" s="87"/>
    </row>
    <row r="698" customFormat="false" ht="12.75" hidden="false" customHeight="true" outlineLevel="0" collapsed="false">
      <c r="A698" s="87"/>
      <c r="B698" s="87"/>
      <c r="C698" s="88"/>
      <c r="D698" s="87"/>
      <c r="E698" s="87"/>
      <c r="F698" s="87"/>
      <c r="G698" s="87"/>
      <c r="H698" s="87"/>
      <c r="I698" s="87"/>
      <c r="J698" s="87"/>
      <c r="K698" s="87"/>
      <c r="L698" s="87"/>
      <c r="M698" s="87"/>
      <c r="N698" s="87"/>
      <c r="O698" s="87"/>
      <c r="P698" s="87"/>
      <c r="Q698" s="87"/>
      <c r="R698" s="87"/>
      <c r="S698" s="87"/>
      <c r="T698" s="87"/>
      <c r="U698" s="87"/>
      <c r="V698" s="87"/>
      <c r="W698" s="87"/>
      <c r="X698" s="87"/>
      <c r="Y698" s="87"/>
      <c r="Z698" s="87"/>
      <c r="AA698" s="87"/>
      <c r="AB698" s="87"/>
      <c r="AC698" s="87"/>
      <c r="AD698" s="87"/>
      <c r="AE698" s="87"/>
      <c r="AF698" s="87"/>
      <c r="AG698" s="87"/>
    </row>
    <row r="699" customFormat="false" ht="12.75" hidden="false" customHeight="true" outlineLevel="0" collapsed="false">
      <c r="A699" s="87"/>
      <c r="B699" s="87"/>
      <c r="C699" s="88"/>
      <c r="D699" s="87"/>
      <c r="E699" s="87"/>
      <c r="F699" s="87"/>
      <c r="G699" s="87"/>
      <c r="H699" s="87"/>
      <c r="I699" s="87"/>
      <c r="J699" s="87"/>
      <c r="K699" s="87"/>
      <c r="L699" s="87"/>
      <c r="M699" s="87"/>
      <c r="N699" s="87"/>
      <c r="O699" s="87"/>
      <c r="P699" s="87"/>
      <c r="Q699" s="87"/>
      <c r="R699" s="87"/>
      <c r="S699" s="87"/>
      <c r="T699" s="87"/>
      <c r="U699" s="87"/>
      <c r="V699" s="87"/>
      <c r="W699" s="87"/>
      <c r="X699" s="87"/>
      <c r="Y699" s="87"/>
      <c r="Z699" s="87"/>
      <c r="AA699" s="87"/>
      <c r="AB699" s="87"/>
      <c r="AC699" s="87"/>
      <c r="AD699" s="87"/>
      <c r="AE699" s="87"/>
      <c r="AF699" s="87"/>
      <c r="AG699" s="87"/>
    </row>
    <row r="700" customFormat="false" ht="12.75" hidden="false" customHeight="true" outlineLevel="0" collapsed="false">
      <c r="A700" s="87"/>
      <c r="B700" s="87"/>
      <c r="C700" s="88"/>
      <c r="D700" s="87"/>
      <c r="E700" s="87"/>
      <c r="F700" s="87"/>
      <c r="G700" s="87"/>
      <c r="H700" s="87"/>
      <c r="I700" s="87"/>
      <c r="J700" s="87"/>
      <c r="K700" s="87"/>
      <c r="L700" s="87"/>
      <c r="M700" s="87"/>
      <c r="N700" s="87"/>
      <c r="O700" s="87"/>
      <c r="P700" s="87"/>
      <c r="Q700" s="87"/>
      <c r="R700" s="87"/>
      <c r="S700" s="87"/>
      <c r="T700" s="87"/>
      <c r="U700" s="87"/>
      <c r="V700" s="87"/>
      <c r="W700" s="87"/>
      <c r="X700" s="87"/>
      <c r="Y700" s="87"/>
      <c r="Z700" s="87"/>
      <c r="AA700" s="87"/>
      <c r="AB700" s="87"/>
      <c r="AC700" s="87"/>
      <c r="AD700" s="87"/>
      <c r="AE700" s="87"/>
      <c r="AF700" s="87"/>
      <c r="AG700" s="87"/>
    </row>
    <row r="701" customFormat="false" ht="12.75" hidden="false" customHeight="true" outlineLevel="0" collapsed="false">
      <c r="A701" s="87"/>
      <c r="B701" s="87"/>
      <c r="C701" s="88"/>
      <c r="D701" s="87"/>
      <c r="E701" s="87"/>
      <c r="F701" s="87"/>
      <c r="G701" s="87"/>
      <c r="H701" s="87"/>
      <c r="I701" s="87"/>
      <c r="J701" s="87"/>
      <c r="K701" s="87"/>
      <c r="L701" s="87"/>
      <c r="M701" s="87"/>
      <c r="N701" s="87"/>
      <c r="O701" s="87"/>
      <c r="P701" s="87"/>
      <c r="Q701" s="87"/>
      <c r="R701" s="87"/>
      <c r="S701" s="87"/>
      <c r="T701" s="87"/>
      <c r="U701" s="87"/>
      <c r="V701" s="87"/>
      <c r="W701" s="87"/>
      <c r="X701" s="87"/>
      <c r="Y701" s="87"/>
      <c r="Z701" s="87"/>
      <c r="AA701" s="87"/>
      <c r="AB701" s="87"/>
      <c r="AC701" s="87"/>
      <c r="AD701" s="87"/>
      <c r="AE701" s="87"/>
      <c r="AF701" s="87"/>
      <c r="AG701" s="87"/>
    </row>
    <row r="702" customFormat="false" ht="12.75" hidden="false" customHeight="true" outlineLevel="0" collapsed="false">
      <c r="A702" s="87"/>
      <c r="B702" s="87"/>
      <c r="C702" s="88"/>
      <c r="D702" s="87"/>
      <c r="E702" s="87"/>
      <c r="F702" s="87"/>
      <c r="G702" s="87"/>
      <c r="H702" s="87"/>
      <c r="I702" s="87"/>
      <c r="J702" s="87"/>
      <c r="K702" s="87"/>
      <c r="L702" s="87"/>
      <c r="M702" s="87"/>
      <c r="N702" s="87"/>
      <c r="O702" s="87"/>
      <c r="P702" s="87"/>
      <c r="Q702" s="87"/>
      <c r="R702" s="87"/>
      <c r="S702" s="87"/>
      <c r="T702" s="87"/>
      <c r="U702" s="87"/>
      <c r="V702" s="87"/>
      <c r="W702" s="87"/>
      <c r="X702" s="87"/>
      <c r="Y702" s="87"/>
      <c r="Z702" s="87"/>
      <c r="AA702" s="87"/>
      <c r="AB702" s="87"/>
      <c r="AC702" s="87"/>
      <c r="AD702" s="87"/>
      <c r="AE702" s="87"/>
      <c r="AF702" s="87"/>
      <c r="AG702" s="87"/>
    </row>
    <row r="703" customFormat="false" ht="12.75" hidden="false" customHeight="true" outlineLevel="0" collapsed="false">
      <c r="A703" s="87"/>
      <c r="B703" s="87"/>
      <c r="C703" s="88"/>
      <c r="D703" s="87"/>
      <c r="E703" s="87"/>
      <c r="F703" s="87"/>
      <c r="G703" s="87"/>
      <c r="H703" s="87"/>
      <c r="I703" s="87"/>
      <c r="J703" s="87"/>
      <c r="K703" s="87"/>
      <c r="L703" s="87"/>
      <c r="M703" s="87"/>
      <c r="N703" s="87"/>
      <c r="O703" s="87"/>
      <c r="P703" s="87"/>
      <c r="Q703" s="87"/>
      <c r="R703" s="87"/>
      <c r="S703" s="87"/>
      <c r="T703" s="87"/>
      <c r="U703" s="87"/>
      <c r="V703" s="87"/>
      <c r="W703" s="87"/>
      <c r="X703" s="87"/>
      <c r="Y703" s="87"/>
      <c r="Z703" s="87"/>
      <c r="AA703" s="87"/>
      <c r="AB703" s="87"/>
      <c r="AC703" s="87"/>
      <c r="AD703" s="87"/>
      <c r="AE703" s="87"/>
      <c r="AF703" s="87"/>
      <c r="AG703" s="87"/>
    </row>
    <row r="704" customFormat="false" ht="12.75" hidden="false" customHeight="true" outlineLevel="0" collapsed="false">
      <c r="A704" s="87"/>
      <c r="B704" s="87"/>
      <c r="C704" s="88"/>
      <c r="D704" s="87"/>
      <c r="E704" s="87"/>
      <c r="F704" s="87"/>
      <c r="G704" s="87"/>
      <c r="H704" s="87"/>
      <c r="I704" s="87"/>
      <c r="J704" s="87"/>
      <c r="K704" s="87"/>
      <c r="L704" s="87"/>
      <c r="M704" s="87"/>
      <c r="N704" s="87"/>
      <c r="O704" s="87"/>
      <c r="P704" s="87"/>
      <c r="Q704" s="87"/>
      <c r="R704" s="87"/>
      <c r="S704" s="87"/>
      <c r="T704" s="87"/>
      <c r="U704" s="87"/>
      <c r="V704" s="87"/>
      <c r="W704" s="87"/>
      <c r="X704" s="87"/>
      <c r="Y704" s="87"/>
      <c r="Z704" s="87"/>
      <c r="AA704" s="87"/>
      <c r="AB704" s="87"/>
      <c r="AC704" s="87"/>
      <c r="AD704" s="87"/>
      <c r="AE704" s="87"/>
      <c r="AF704" s="87"/>
      <c r="AG704" s="87"/>
    </row>
    <row r="705" customFormat="false" ht="12.75" hidden="false" customHeight="true" outlineLevel="0" collapsed="false">
      <c r="A705" s="87"/>
      <c r="B705" s="87"/>
      <c r="C705" s="88"/>
      <c r="D705" s="87"/>
      <c r="E705" s="87"/>
      <c r="F705" s="87"/>
      <c r="G705" s="87"/>
      <c r="H705" s="87"/>
      <c r="I705" s="87"/>
      <c r="J705" s="87"/>
      <c r="K705" s="87"/>
      <c r="L705" s="87"/>
      <c r="M705" s="87"/>
      <c r="N705" s="87"/>
      <c r="O705" s="87"/>
      <c r="P705" s="87"/>
      <c r="Q705" s="87"/>
      <c r="R705" s="87"/>
      <c r="S705" s="87"/>
      <c r="T705" s="87"/>
      <c r="U705" s="87"/>
      <c r="V705" s="87"/>
      <c r="W705" s="87"/>
      <c r="X705" s="87"/>
      <c r="Y705" s="87"/>
      <c r="Z705" s="87"/>
      <c r="AA705" s="87"/>
      <c r="AB705" s="87"/>
      <c r="AC705" s="87"/>
      <c r="AD705" s="87"/>
      <c r="AE705" s="87"/>
      <c r="AF705" s="87"/>
      <c r="AG705" s="87"/>
    </row>
    <row r="706" customFormat="false" ht="12.75" hidden="false" customHeight="true" outlineLevel="0" collapsed="false">
      <c r="A706" s="87"/>
      <c r="B706" s="87"/>
      <c r="C706" s="88"/>
      <c r="D706" s="87"/>
      <c r="E706" s="87"/>
      <c r="F706" s="87"/>
      <c r="G706" s="87"/>
      <c r="H706" s="87"/>
      <c r="I706" s="87"/>
      <c r="J706" s="87"/>
      <c r="K706" s="87"/>
      <c r="L706" s="87"/>
      <c r="M706" s="87"/>
      <c r="N706" s="87"/>
      <c r="O706" s="87"/>
      <c r="P706" s="87"/>
      <c r="Q706" s="87"/>
      <c r="R706" s="87"/>
      <c r="S706" s="87"/>
      <c r="T706" s="87"/>
      <c r="U706" s="87"/>
      <c r="V706" s="87"/>
      <c r="W706" s="87"/>
      <c r="X706" s="87"/>
      <c r="Y706" s="87"/>
      <c r="Z706" s="87"/>
      <c r="AA706" s="87"/>
      <c r="AB706" s="87"/>
      <c r="AC706" s="87"/>
      <c r="AD706" s="87"/>
      <c r="AE706" s="87"/>
      <c r="AF706" s="87"/>
      <c r="AG706" s="87"/>
    </row>
    <row r="707" customFormat="false" ht="12.75" hidden="false" customHeight="true" outlineLevel="0" collapsed="false">
      <c r="A707" s="87"/>
      <c r="B707" s="87"/>
      <c r="C707" s="88"/>
      <c r="D707" s="87"/>
      <c r="E707" s="87"/>
      <c r="F707" s="87"/>
      <c r="G707" s="87"/>
      <c r="H707" s="87"/>
      <c r="I707" s="87"/>
      <c r="J707" s="87"/>
      <c r="K707" s="87"/>
      <c r="L707" s="87"/>
      <c r="M707" s="87"/>
      <c r="N707" s="87"/>
      <c r="O707" s="87"/>
      <c r="P707" s="87"/>
      <c r="Q707" s="87"/>
      <c r="R707" s="87"/>
      <c r="S707" s="87"/>
      <c r="T707" s="87"/>
      <c r="U707" s="87"/>
      <c r="V707" s="87"/>
      <c r="W707" s="87"/>
      <c r="X707" s="87"/>
      <c r="Y707" s="87"/>
      <c r="Z707" s="87"/>
      <c r="AA707" s="87"/>
      <c r="AB707" s="87"/>
      <c r="AC707" s="87"/>
      <c r="AD707" s="87"/>
      <c r="AE707" s="87"/>
      <c r="AF707" s="87"/>
      <c r="AG707" s="87"/>
    </row>
    <row r="708" customFormat="false" ht="12.75" hidden="false" customHeight="true" outlineLevel="0" collapsed="false">
      <c r="A708" s="87"/>
      <c r="B708" s="87"/>
      <c r="C708" s="88"/>
      <c r="D708" s="87"/>
      <c r="E708" s="87"/>
      <c r="F708" s="87"/>
      <c r="G708" s="87"/>
      <c r="H708" s="87"/>
      <c r="I708" s="87"/>
      <c r="J708" s="87"/>
      <c r="K708" s="87"/>
      <c r="L708" s="87"/>
      <c r="M708" s="87"/>
      <c r="N708" s="87"/>
      <c r="O708" s="87"/>
      <c r="P708" s="87"/>
      <c r="Q708" s="87"/>
      <c r="R708" s="87"/>
      <c r="S708" s="87"/>
      <c r="T708" s="87"/>
      <c r="U708" s="87"/>
      <c r="V708" s="87"/>
      <c r="W708" s="87"/>
      <c r="X708" s="87"/>
      <c r="Y708" s="87"/>
      <c r="Z708" s="87"/>
      <c r="AA708" s="87"/>
      <c r="AB708" s="87"/>
      <c r="AC708" s="87"/>
      <c r="AD708" s="87"/>
      <c r="AE708" s="87"/>
      <c r="AF708" s="87"/>
      <c r="AG708" s="87"/>
    </row>
    <row r="709" customFormat="false" ht="12.75" hidden="false" customHeight="true" outlineLevel="0" collapsed="false">
      <c r="A709" s="87"/>
      <c r="B709" s="87"/>
      <c r="C709" s="88"/>
      <c r="D709" s="87"/>
      <c r="E709" s="87"/>
      <c r="F709" s="87"/>
      <c r="G709" s="87"/>
      <c r="H709" s="87"/>
      <c r="I709" s="87"/>
      <c r="J709" s="87"/>
      <c r="K709" s="87"/>
      <c r="L709" s="87"/>
      <c r="M709" s="87"/>
      <c r="N709" s="87"/>
      <c r="O709" s="87"/>
      <c r="P709" s="87"/>
      <c r="Q709" s="87"/>
      <c r="R709" s="87"/>
      <c r="S709" s="87"/>
      <c r="T709" s="87"/>
      <c r="U709" s="87"/>
      <c r="V709" s="87"/>
      <c r="W709" s="87"/>
      <c r="X709" s="87"/>
      <c r="Y709" s="87"/>
      <c r="Z709" s="87"/>
      <c r="AA709" s="87"/>
      <c r="AB709" s="87"/>
      <c r="AC709" s="87"/>
      <c r="AD709" s="87"/>
      <c r="AE709" s="87"/>
      <c r="AF709" s="87"/>
      <c r="AG709" s="87"/>
    </row>
    <row r="710" customFormat="false" ht="12.75" hidden="false" customHeight="true" outlineLevel="0" collapsed="false">
      <c r="A710" s="87"/>
      <c r="B710" s="87"/>
      <c r="C710" s="88"/>
      <c r="D710" s="87"/>
      <c r="E710" s="87"/>
      <c r="F710" s="87"/>
      <c r="G710" s="87"/>
      <c r="H710" s="87"/>
      <c r="I710" s="87"/>
      <c r="J710" s="87"/>
      <c r="K710" s="87"/>
      <c r="L710" s="87"/>
      <c r="M710" s="87"/>
      <c r="N710" s="87"/>
      <c r="O710" s="87"/>
      <c r="P710" s="87"/>
      <c r="Q710" s="87"/>
      <c r="R710" s="87"/>
      <c r="S710" s="87"/>
      <c r="T710" s="87"/>
      <c r="U710" s="87"/>
      <c r="V710" s="87"/>
      <c r="W710" s="87"/>
      <c r="X710" s="87"/>
      <c r="Y710" s="87"/>
      <c r="Z710" s="87"/>
      <c r="AA710" s="87"/>
      <c r="AB710" s="87"/>
      <c r="AC710" s="87"/>
      <c r="AD710" s="87"/>
      <c r="AE710" s="87"/>
      <c r="AF710" s="87"/>
      <c r="AG710" s="87"/>
    </row>
    <row r="711" customFormat="false" ht="12.75" hidden="false" customHeight="true" outlineLevel="0" collapsed="false">
      <c r="A711" s="87"/>
      <c r="B711" s="87"/>
      <c r="C711" s="88"/>
      <c r="D711" s="87"/>
      <c r="E711" s="87"/>
      <c r="F711" s="87"/>
      <c r="G711" s="87"/>
      <c r="H711" s="87"/>
      <c r="I711" s="87"/>
      <c r="J711" s="87"/>
      <c r="K711" s="87"/>
      <c r="L711" s="87"/>
      <c r="M711" s="87"/>
      <c r="N711" s="87"/>
      <c r="O711" s="87"/>
      <c r="P711" s="87"/>
      <c r="Q711" s="87"/>
      <c r="R711" s="87"/>
      <c r="S711" s="87"/>
      <c r="T711" s="87"/>
      <c r="U711" s="87"/>
      <c r="V711" s="87"/>
      <c r="W711" s="87"/>
      <c r="X711" s="87"/>
      <c r="Y711" s="87"/>
      <c r="Z711" s="87"/>
      <c r="AA711" s="87"/>
      <c r="AB711" s="87"/>
      <c r="AC711" s="87"/>
      <c r="AD711" s="87"/>
      <c r="AE711" s="87"/>
      <c r="AF711" s="87"/>
      <c r="AG711" s="87"/>
    </row>
    <row r="712" customFormat="false" ht="12.75" hidden="false" customHeight="true" outlineLevel="0" collapsed="false">
      <c r="A712" s="87"/>
      <c r="B712" s="87"/>
      <c r="C712" s="88"/>
      <c r="D712" s="87"/>
      <c r="E712" s="87"/>
      <c r="F712" s="87"/>
      <c r="G712" s="87"/>
      <c r="H712" s="87"/>
      <c r="I712" s="87"/>
      <c r="J712" s="87"/>
      <c r="K712" s="87"/>
      <c r="L712" s="87"/>
      <c r="M712" s="87"/>
      <c r="N712" s="87"/>
      <c r="O712" s="87"/>
      <c r="P712" s="87"/>
      <c r="Q712" s="87"/>
      <c r="R712" s="87"/>
      <c r="S712" s="87"/>
      <c r="T712" s="87"/>
      <c r="U712" s="87"/>
      <c r="V712" s="87"/>
      <c r="W712" s="87"/>
      <c r="X712" s="87"/>
      <c r="Y712" s="87"/>
      <c r="Z712" s="87"/>
      <c r="AA712" s="87"/>
      <c r="AB712" s="87"/>
      <c r="AC712" s="87"/>
      <c r="AD712" s="87"/>
      <c r="AE712" s="87"/>
      <c r="AF712" s="87"/>
      <c r="AG712" s="87"/>
    </row>
    <row r="713" customFormat="false" ht="12.75" hidden="false" customHeight="true" outlineLevel="0" collapsed="false">
      <c r="A713" s="87"/>
      <c r="B713" s="87"/>
      <c r="C713" s="88"/>
      <c r="D713" s="87"/>
      <c r="E713" s="87"/>
      <c r="F713" s="87"/>
      <c r="G713" s="87"/>
      <c r="H713" s="87"/>
      <c r="I713" s="87"/>
      <c r="J713" s="87"/>
      <c r="K713" s="87"/>
      <c r="L713" s="87"/>
      <c r="M713" s="87"/>
      <c r="N713" s="87"/>
      <c r="O713" s="87"/>
      <c r="P713" s="87"/>
      <c r="Q713" s="87"/>
      <c r="R713" s="87"/>
      <c r="S713" s="87"/>
      <c r="T713" s="87"/>
      <c r="U713" s="87"/>
      <c r="V713" s="87"/>
      <c r="W713" s="87"/>
      <c r="X713" s="87"/>
      <c r="Y713" s="87"/>
      <c r="Z713" s="87"/>
      <c r="AA713" s="87"/>
      <c r="AB713" s="87"/>
      <c r="AC713" s="87"/>
      <c r="AD713" s="87"/>
      <c r="AE713" s="87"/>
      <c r="AF713" s="87"/>
      <c r="AG713" s="87"/>
    </row>
    <row r="714" customFormat="false" ht="12.75" hidden="false" customHeight="true" outlineLevel="0" collapsed="false">
      <c r="A714" s="87"/>
      <c r="B714" s="87"/>
      <c r="C714" s="88"/>
      <c r="D714" s="87"/>
      <c r="E714" s="87"/>
      <c r="F714" s="87"/>
      <c r="G714" s="87"/>
      <c r="H714" s="87"/>
      <c r="I714" s="87"/>
      <c r="J714" s="87"/>
      <c r="K714" s="87"/>
      <c r="L714" s="87"/>
      <c r="M714" s="87"/>
      <c r="N714" s="87"/>
      <c r="O714" s="87"/>
      <c r="P714" s="87"/>
      <c r="Q714" s="87"/>
      <c r="R714" s="87"/>
      <c r="S714" s="87"/>
      <c r="T714" s="87"/>
      <c r="U714" s="87"/>
      <c r="V714" s="87"/>
      <c r="W714" s="87"/>
      <c r="X714" s="87"/>
      <c r="Y714" s="87"/>
      <c r="Z714" s="87"/>
      <c r="AA714" s="87"/>
      <c r="AB714" s="87"/>
      <c r="AC714" s="87"/>
      <c r="AD714" s="87"/>
      <c r="AE714" s="87"/>
      <c r="AF714" s="87"/>
      <c r="AG714" s="87"/>
    </row>
    <row r="715" customFormat="false" ht="12.75" hidden="false" customHeight="true" outlineLevel="0" collapsed="false">
      <c r="A715" s="87"/>
      <c r="B715" s="87"/>
      <c r="C715" s="88"/>
      <c r="D715" s="87"/>
      <c r="E715" s="87"/>
      <c r="F715" s="87"/>
      <c r="G715" s="87"/>
      <c r="H715" s="87"/>
      <c r="I715" s="87"/>
      <c r="J715" s="87"/>
      <c r="K715" s="87"/>
      <c r="L715" s="87"/>
      <c r="M715" s="87"/>
      <c r="N715" s="87"/>
      <c r="O715" s="87"/>
      <c r="P715" s="87"/>
      <c r="Q715" s="87"/>
      <c r="R715" s="87"/>
      <c r="S715" s="87"/>
      <c r="T715" s="87"/>
      <c r="U715" s="87"/>
      <c r="V715" s="87"/>
      <c r="W715" s="87"/>
      <c r="X715" s="87"/>
      <c r="Y715" s="87"/>
      <c r="Z715" s="87"/>
      <c r="AA715" s="87"/>
      <c r="AB715" s="87"/>
      <c r="AC715" s="87"/>
      <c r="AD715" s="87"/>
      <c r="AE715" s="87"/>
      <c r="AF715" s="87"/>
      <c r="AG715" s="87"/>
    </row>
    <row r="716" customFormat="false" ht="12.75" hidden="false" customHeight="true" outlineLevel="0" collapsed="false">
      <c r="A716" s="87"/>
      <c r="B716" s="87"/>
      <c r="C716" s="88"/>
      <c r="D716" s="87"/>
      <c r="E716" s="87"/>
      <c r="F716" s="87"/>
      <c r="G716" s="87"/>
      <c r="H716" s="87"/>
      <c r="I716" s="87"/>
      <c r="J716" s="87"/>
      <c r="K716" s="87"/>
      <c r="L716" s="87"/>
      <c r="M716" s="87"/>
      <c r="N716" s="87"/>
      <c r="O716" s="87"/>
      <c r="P716" s="87"/>
      <c r="Q716" s="87"/>
      <c r="R716" s="87"/>
      <c r="S716" s="87"/>
      <c r="T716" s="87"/>
      <c r="U716" s="87"/>
      <c r="V716" s="87"/>
      <c r="W716" s="87"/>
      <c r="X716" s="87"/>
      <c r="Y716" s="87"/>
      <c r="Z716" s="87"/>
      <c r="AA716" s="87"/>
      <c r="AB716" s="87"/>
      <c r="AC716" s="87"/>
      <c r="AD716" s="87"/>
      <c r="AE716" s="87"/>
      <c r="AF716" s="87"/>
      <c r="AG716" s="87"/>
    </row>
    <row r="717" customFormat="false" ht="12.75" hidden="false" customHeight="true" outlineLevel="0" collapsed="false">
      <c r="A717" s="87"/>
      <c r="B717" s="87"/>
      <c r="C717" s="88"/>
      <c r="D717" s="87"/>
      <c r="E717" s="87"/>
      <c r="F717" s="87"/>
      <c r="G717" s="87"/>
      <c r="H717" s="87"/>
      <c r="I717" s="87"/>
      <c r="J717" s="87"/>
      <c r="K717" s="87"/>
      <c r="L717" s="87"/>
      <c r="M717" s="87"/>
      <c r="N717" s="87"/>
      <c r="O717" s="87"/>
      <c r="P717" s="87"/>
      <c r="Q717" s="87"/>
      <c r="R717" s="87"/>
      <c r="S717" s="87"/>
      <c r="T717" s="87"/>
      <c r="U717" s="87"/>
      <c r="V717" s="87"/>
      <c r="W717" s="87"/>
      <c r="X717" s="87"/>
      <c r="Y717" s="87"/>
      <c r="Z717" s="87"/>
      <c r="AA717" s="87"/>
      <c r="AB717" s="87"/>
      <c r="AC717" s="87"/>
      <c r="AD717" s="87"/>
      <c r="AE717" s="87"/>
      <c r="AF717" s="87"/>
      <c r="AG717" s="87"/>
    </row>
    <row r="718" customFormat="false" ht="12.75" hidden="false" customHeight="true" outlineLevel="0" collapsed="false">
      <c r="A718" s="87"/>
      <c r="B718" s="87"/>
      <c r="C718" s="88"/>
      <c r="D718" s="87"/>
      <c r="E718" s="87"/>
      <c r="F718" s="87"/>
      <c r="G718" s="87"/>
      <c r="H718" s="87"/>
      <c r="I718" s="87"/>
      <c r="J718" s="87"/>
      <c r="K718" s="87"/>
      <c r="L718" s="87"/>
      <c r="M718" s="87"/>
      <c r="N718" s="87"/>
      <c r="O718" s="87"/>
      <c r="P718" s="87"/>
      <c r="Q718" s="87"/>
      <c r="R718" s="87"/>
      <c r="S718" s="87"/>
      <c r="T718" s="87"/>
      <c r="U718" s="87"/>
      <c r="V718" s="87"/>
      <c r="W718" s="87"/>
      <c r="X718" s="87"/>
      <c r="Y718" s="87"/>
      <c r="Z718" s="87"/>
      <c r="AA718" s="87"/>
      <c r="AB718" s="87"/>
      <c r="AC718" s="87"/>
      <c r="AD718" s="87"/>
      <c r="AE718" s="87"/>
      <c r="AF718" s="87"/>
      <c r="AG718" s="87"/>
    </row>
    <row r="719" customFormat="false" ht="12.75" hidden="false" customHeight="true" outlineLevel="0" collapsed="false">
      <c r="A719" s="87"/>
      <c r="B719" s="87"/>
      <c r="C719" s="88"/>
      <c r="D719" s="87"/>
      <c r="E719" s="87"/>
      <c r="F719" s="87"/>
      <c r="G719" s="87"/>
      <c r="H719" s="87"/>
      <c r="I719" s="87"/>
      <c r="J719" s="87"/>
      <c r="K719" s="87"/>
      <c r="L719" s="87"/>
      <c r="M719" s="87"/>
      <c r="N719" s="87"/>
      <c r="O719" s="87"/>
      <c r="P719" s="87"/>
      <c r="Q719" s="87"/>
      <c r="R719" s="87"/>
      <c r="S719" s="87"/>
      <c r="T719" s="87"/>
      <c r="U719" s="87"/>
      <c r="V719" s="87"/>
      <c r="W719" s="87"/>
      <c r="X719" s="87"/>
      <c r="Y719" s="87"/>
      <c r="Z719" s="87"/>
      <c r="AA719" s="87"/>
      <c r="AB719" s="87"/>
      <c r="AC719" s="87"/>
      <c r="AD719" s="87"/>
      <c r="AE719" s="87"/>
      <c r="AF719" s="87"/>
      <c r="AG719" s="87"/>
    </row>
    <row r="720" customFormat="false" ht="12.75" hidden="false" customHeight="true" outlineLevel="0" collapsed="false">
      <c r="A720" s="87"/>
      <c r="B720" s="87"/>
      <c r="C720" s="88"/>
      <c r="D720" s="87"/>
      <c r="E720" s="87"/>
      <c r="F720" s="87"/>
      <c r="G720" s="87"/>
      <c r="H720" s="87"/>
      <c r="I720" s="87"/>
      <c r="J720" s="87"/>
      <c r="K720" s="87"/>
      <c r="L720" s="87"/>
      <c r="M720" s="87"/>
      <c r="N720" s="87"/>
      <c r="O720" s="87"/>
      <c r="P720" s="87"/>
      <c r="Q720" s="87"/>
      <c r="R720" s="87"/>
      <c r="S720" s="87"/>
      <c r="T720" s="87"/>
      <c r="U720" s="87"/>
      <c r="V720" s="87"/>
      <c r="W720" s="87"/>
      <c r="X720" s="87"/>
      <c r="Y720" s="87"/>
      <c r="Z720" s="87"/>
      <c r="AA720" s="87"/>
      <c r="AB720" s="87"/>
      <c r="AC720" s="87"/>
      <c r="AD720" s="87"/>
      <c r="AE720" s="87"/>
      <c r="AF720" s="87"/>
      <c r="AG720" s="87"/>
    </row>
    <row r="721" customFormat="false" ht="12.75" hidden="false" customHeight="true" outlineLevel="0" collapsed="false">
      <c r="A721" s="87"/>
      <c r="B721" s="87"/>
      <c r="C721" s="88"/>
      <c r="D721" s="87"/>
      <c r="E721" s="87"/>
      <c r="F721" s="87"/>
      <c r="G721" s="87"/>
      <c r="H721" s="87"/>
      <c r="I721" s="87"/>
      <c r="J721" s="87"/>
      <c r="K721" s="87"/>
      <c r="L721" s="87"/>
      <c r="M721" s="87"/>
      <c r="N721" s="87"/>
      <c r="O721" s="87"/>
      <c r="P721" s="87"/>
      <c r="Q721" s="87"/>
      <c r="R721" s="87"/>
      <c r="S721" s="87"/>
      <c r="T721" s="87"/>
      <c r="U721" s="87"/>
      <c r="V721" s="87"/>
      <c r="W721" s="87"/>
      <c r="X721" s="87"/>
      <c r="Y721" s="87"/>
      <c r="Z721" s="87"/>
      <c r="AA721" s="87"/>
      <c r="AB721" s="87"/>
      <c r="AC721" s="87"/>
      <c r="AD721" s="87"/>
      <c r="AE721" s="87"/>
      <c r="AF721" s="87"/>
      <c r="AG721" s="87"/>
    </row>
    <row r="722" customFormat="false" ht="12.75" hidden="false" customHeight="true" outlineLevel="0" collapsed="false">
      <c r="A722" s="87"/>
      <c r="B722" s="87"/>
      <c r="C722" s="88"/>
      <c r="D722" s="87"/>
      <c r="E722" s="87"/>
      <c r="F722" s="87"/>
      <c r="G722" s="87"/>
      <c r="H722" s="87"/>
      <c r="I722" s="87"/>
      <c r="J722" s="87"/>
      <c r="K722" s="87"/>
      <c r="L722" s="87"/>
      <c r="M722" s="87"/>
      <c r="N722" s="87"/>
      <c r="O722" s="87"/>
      <c r="P722" s="87"/>
      <c r="Q722" s="87"/>
      <c r="R722" s="87"/>
      <c r="S722" s="87"/>
      <c r="T722" s="87"/>
      <c r="U722" s="87"/>
      <c r="V722" s="87"/>
      <c r="W722" s="87"/>
      <c r="X722" s="87"/>
      <c r="Y722" s="87"/>
      <c r="Z722" s="87"/>
      <c r="AA722" s="87"/>
      <c r="AB722" s="87"/>
      <c r="AC722" s="87"/>
      <c r="AD722" s="87"/>
      <c r="AE722" s="87"/>
      <c r="AF722" s="87"/>
      <c r="AG722" s="87"/>
    </row>
    <row r="723" customFormat="false" ht="12.75" hidden="false" customHeight="true" outlineLevel="0" collapsed="false">
      <c r="A723" s="87"/>
      <c r="B723" s="87"/>
      <c r="C723" s="88"/>
      <c r="D723" s="87"/>
      <c r="E723" s="87"/>
      <c r="F723" s="87"/>
      <c r="G723" s="87"/>
      <c r="H723" s="87"/>
      <c r="I723" s="87"/>
      <c r="J723" s="87"/>
      <c r="K723" s="87"/>
      <c r="L723" s="87"/>
      <c r="M723" s="87"/>
      <c r="N723" s="87"/>
      <c r="O723" s="87"/>
      <c r="P723" s="87"/>
      <c r="Q723" s="87"/>
      <c r="R723" s="87"/>
      <c r="S723" s="87"/>
      <c r="T723" s="87"/>
      <c r="U723" s="87"/>
      <c r="V723" s="87"/>
      <c r="W723" s="87"/>
      <c r="X723" s="87"/>
      <c r="Y723" s="87"/>
      <c r="Z723" s="87"/>
      <c r="AA723" s="87"/>
      <c r="AB723" s="87"/>
      <c r="AC723" s="87"/>
      <c r="AD723" s="87"/>
      <c r="AE723" s="87"/>
      <c r="AF723" s="87"/>
      <c r="AG723" s="87"/>
    </row>
    <row r="724" customFormat="false" ht="12.75" hidden="false" customHeight="true" outlineLevel="0" collapsed="false">
      <c r="A724" s="87"/>
      <c r="B724" s="87"/>
      <c r="C724" s="88"/>
      <c r="D724" s="87"/>
      <c r="E724" s="87"/>
      <c r="F724" s="87"/>
      <c r="G724" s="87"/>
      <c r="H724" s="87"/>
      <c r="I724" s="87"/>
      <c r="J724" s="87"/>
      <c r="K724" s="87"/>
      <c r="L724" s="87"/>
      <c r="M724" s="87"/>
      <c r="N724" s="87"/>
      <c r="O724" s="87"/>
      <c r="P724" s="87"/>
      <c r="Q724" s="87"/>
      <c r="R724" s="87"/>
      <c r="S724" s="87"/>
      <c r="T724" s="87"/>
      <c r="U724" s="87"/>
      <c r="V724" s="87"/>
      <c r="W724" s="87"/>
      <c r="X724" s="87"/>
      <c r="Y724" s="87"/>
      <c r="Z724" s="87"/>
      <c r="AA724" s="87"/>
      <c r="AB724" s="87"/>
      <c r="AC724" s="87"/>
      <c r="AD724" s="87"/>
      <c r="AE724" s="87"/>
      <c r="AF724" s="87"/>
      <c r="AG724" s="87"/>
    </row>
    <row r="725" customFormat="false" ht="12.75" hidden="false" customHeight="true" outlineLevel="0" collapsed="false">
      <c r="A725" s="87"/>
      <c r="B725" s="87"/>
      <c r="C725" s="88"/>
      <c r="D725" s="87"/>
      <c r="E725" s="87"/>
      <c r="F725" s="87"/>
      <c r="G725" s="87"/>
      <c r="H725" s="87"/>
      <c r="I725" s="87"/>
      <c r="J725" s="87"/>
      <c r="K725" s="87"/>
      <c r="L725" s="87"/>
      <c r="M725" s="87"/>
      <c r="N725" s="87"/>
      <c r="O725" s="87"/>
      <c r="P725" s="87"/>
      <c r="Q725" s="87"/>
      <c r="R725" s="87"/>
      <c r="S725" s="87"/>
      <c r="T725" s="87"/>
      <c r="U725" s="87"/>
      <c r="V725" s="87"/>
      <c r="W725" s="87"/>
      <c r="X725" s="87"/>
      <c r="Y725" s="87"/>
      <c r="Z725" s="87"/>
      <c r="AA725" s="87"/>
      <c r="AB725" s="87"/>
      <c r="AC725" s="87"/>
      <c r="AD725" s="87"/>
      <c r="AE725" s="87"/>
      <c r="AF725" s="87"/>
      <c r="AG725" s="87"/>
    </row>
    <row r="726" customFormat="false" ht="12.75" hidden="false" customHeight="true" outlineLevel="0" collapsed="false">
      <c r="A726" s="87"/>
      <c r="B726" s="87"/>
      <c r="C726" s="88"/>
      <c r="D726" s="87"/>
      <c r="E726" s="87"/>
      <c r="F726" s="87"/>
      <c r="G726" s="87"/>
      <c r="H726" s="87"/>
      <c r="I726" s="87"/>
      <c r="J726" s="87"/>
      <c r="K726" s="87"/>
      <c r="L726" s="87"/>
      <c r="M726" s="87"/>
      <c r="N726" s="87"/>
      <c r="O726" s="87"/>
      <c r="P726" s="87"/>
      <c r="Q726" s="87"/>
      <c r="R726" s="87"/>
      <c r="S726" s="87"/>
      <c r="T726" s="87"/>
      <c r="U726" s="87"/>
      <c r="V726" s="87"/>
      <c r="W726" s="87"/>
      <c r="X726" s="87"/>
      <c r="Y726" s="87"/>
      <c r="Z726" s="87"/>
      <c r="AA726" s="87"/>
      <c r="AB726" s="87"/>
      <c r="AC726" s="87"/>
      <c r="AD726" s="87"/>
      <c r="AE726" s="87"/>
      <c r="AF726" s="87"/>
      <c r="AG726" s="87"/>
    </row>
    <row r="727" customFormat="false" ht="12.75" hidden="false" customHeight="true" outlineLevel="0" collapsed="false">
      <c r="A727" s="87"/>
      <c r="B727" s="87"/>
      <c r="C727" s="88"/>
      <c r="D727" s="87"/>
      <c r="E727" s="87"/>
      <c r="F727" s="87"/>
      <c r="G727" s="87"/>
      <c r="H727" s="87"/>
      <c r="I727" s="87"/>
      <c r="J727" s="87"/>
      <c r="K727" s="87"/>
      <c r="L727" s="87"/>
      <c r="M727" s="87"/>
      <c r="N727" s="87"/>
      <c r="O727" s="87"/>
      <c r="P727" s="87"/>
      <c r="Q727" s="87"/>
      <c r="R727" s="87"/>
      <c r="S727" s="87"/>
      <c r="T727" s="87"/>
      <c r="U727" s="87"/>
      <c r="V727" s="87"/>
      <c r="W727" s="87"/>
      <c r="X727" s="87"/>
      <c r="Y727" s="87"/>
      <c r="Z727" s="87"/>
      <c r="AA727" s="87"/>
      <c r="AB727" s="87"/>
      <c r="AC727" s="87"/>
      <c r="AD727" s="87"/>
      <c r="AE727" s="87"/>
      <c r="AF727" s="87"/>
      <c r="AG727" s="87"/>
    </row>
    <row r="728" customFormat="false" ht="12.75" hidden="false" customHeight="true" outlineLevel="0" collapsed="false">
      <c r="A728" s="87"/>
      <c r="B728" s="87"/>
      <c r="C728" s="88"/>
      <c r="D728" s="87"/>
      <c r="E728" s="87"/>
      <c r="F728" s="87"/>
      <c r="G728" s="87"/>
      <c r="H728" s="87"/>
      <c r="I728" s="87"/>
      <c r="J728" s="87"/>
      <c r="K728" s="87"/>
      <c r="L728" s="87"/>
      <c r="M728" s="87"/>
      <c r="N728" s="87"/>
      <c r="O728" s="87"/>
      <c r="P728" s="87"/>
      <c r="Q728" s="87"/>
      <c r="R728" s="87"/>
      <c r="S728" s="87"/>
      <c r="T728" s="87"/>
      <c r="U728" s="87"/>
      <c r="V728" s="87"/>
      <c r="W728" s="87"/>
      <c r="X728" s="87"/>
      <c r="Y728" s="87"/>
      <c r="Z728" s="87"/>
      <c r="AA728" s="87"/>
      <c r="AB728" s="87"/>
      <c r="AC728" s="87"/>
      <c r="AD728" s="87"/>
      <c r="AE728" s="87"/>
      <c r="AF728" s="87"/>
      <c r="AG728" s="87"/>
    </row>
    <row r="729" customFormat="false" ht="12.75" hidden="false" customHeight="true" outlineLevel="0" collapsed="false">
      <c r="A729" s="87"/>
      <c r="B729" s="87"/>
      <c r="C729" s="88"/>
      <c r="D729" s="87"/>
      <c r="E729" s="87"/>
      <c r="F729" s="87"/>
      <c r="G729" s="87"/>
      <c r="H729" s="87"/>
      <c r="I729" s="87"/>
      <c r="J729" s="87"/>
      <c r="K729" s="87"/>
      <c r="L729" s="87"/>
      <c r="M729" s="87"/>
      <c r="N729" s="87"/>
      <c r="O729" s="87"/>
      <c r="P729" s="87"/>
      <c r="Q729" s="87"/>
      <c r="R729" s="87"/>
      <c r="S729" s="87"/>
      <c r="T729" s="87"/>
      <c r="U729" s="87"/>
      <c r="V729" s="87"/>
      <c r="W729" s="87"/>
      <c r="X729" s="87"/>
      <c r="Y729" s="87"/>
      <c r="Z729" s="87"/>
      <c r="AA729" s="87"/>
      <c r="AB729" s="87"/>
      <c r="AC729" s="87"/>
      <c r="AD729" s="87"/>
      <c r="AE729" s="87"/>
      <c r="AF729" s="87"/>
      <c r="AG729" s="87"/>
    </row>
    <row r="730" customFormat="false" ht="12.75" hidden="false" customHeight="true" outlineLevel="0" collapsed="false">
      <c r="A730" s="87"/>
      <c r="B730" s="87"/>
      <c r="C730" s="88"/>
      <c r="D730" s="87"/>
      <c r="E730" s="87"/>
      <c r="F730" s="87"/>
      <c r="G730" s="87"/>
      <c r="H730" s="87"/>
      <c r="I730" s="87"/>
      <c r="J730" s="87"/>
      <c r="K730" s="87"/>
      <c r="L730" s="87"/>
      <c r="M730" s="87"/>
      <c r="N730" s="87"/>
      <c r="O730" s="87"/>
      <c r="P730" s="87"/>
      <c r="Q730" s="87"/>
      <c r="R730" s="87"/>
      <c r="S730" s="87"/>
      <c r="T730" s="87"/>
      <c r="U730" s="87"/>
      <c r="V730" s="87"/>
      <c r="W730" s="87"/>
      <c r="X730" s="87"/>
      <c r="Y730" s="87"/>
      <c r="Z730" s="87"/>
      <c r="AA730" s="87"/>
      <c r="AB730" s="87"/>
      <c r="AC730" s="87"/>
      <c r="AD730" s="87"/>
      <c r="AE730" s="87"/>
      <c r="AF730" s="87"/>
      <c r="AG730" s="87"/>
    </row>
    <row r="731" customFormat="false" ht="12.75" hidden="false" customHeight="true" outlineLevel="0" collapsed="false">
      <c r="A731" s="87"/>
      <c r="B731" s="87"/>
      <c r="C731" s="88"/>
      <c r="D731" s="87"/>
      <c r="E731" s="87"/>
      <c r="F731" s="87"/>
      <c r="G731" s="87"/>
      <c r="H731" s="87"/>
      <c r="I731" s="87"/>
      <c r="J731" s="87"/>
      <c r="K731" s="87"/>
      <c r="L731" s="87"/>
      <c r="M731" s="87"/>
      <c r="N731" s="87"/>
      <c r="O731" s="87"/>
      <c r="P731" s="87"/>
      <c r="Q731" s="87"/>
      <c r="R731" s="87"/>
      <c r="S731" s="87"/>
      <c r="T731" s="87"/>
      <c r="U731" s="87"/>
      <c r="V731" s="87"/>
      <c r="W731" s="87"/>
      <c r="X731" s="87"/>
      <c r="Y731" s="87"/>
      <c r="Z731" s="87"/>
      <c r="AA731" s="87"/>
      <c r="AB731" s="87"/>
      <c r="AC731" s="87"/>
      <c r="AD731" s="87"/>
      <c r="AE731" s="87"/>
      <c r="AF731" s="87"/>
      <c r="AG731" s="87"/>
    </row>
    <row r="732" customFormat="false" ht="12.75" hidden="false" customHeight="true" outlineLevel="0" collapsed="false">
      <c r="A732" s="87"/>
      <c r="B732" s="87"/>
      <c r="C732" s="88"/>
      <c r="D732" s="87"/>
      <c r="E732" s="87"/>
      <c r="F732" s="87"/>
      <c r="G732" s="87"/>
      <c r="H732" s="87"/>
      <c r="I732" s="87"/>
      <c r="J732" s="87"/>
      <c r="K732" s="87"/>
      <c r="L732" s="87"/>
      <c r="M732" s="87"/>
      <c r="N732" s="87"/>
      <c r="O732" s="87"/>
      <c r="P732" s="87"/>
      <c r="Q732" s="87"/>
      <c r="R732" s="87"/>
      <c r="S732" s="87"/>
      <c r="T732" s="87"/>
      <c r="U732" s="87"/>
      <c r="V732" s="87"/>
      <c r="W732" s="87"/>
      <c r="X732" s="87"/>
      <c r="Y732" s="87"/>
      <c r="Z732" s="87"/>
      <c r="AA732" s="87"/>
      <c r="AB732" s="87"/>
      <c r="AC732" s="87"/>
      <c r="AD732" s="87"/>
      <c r="AE732" s="87"/>
      <c r="AF732" s="87"/>
      <c r="AG732" s="87"/>
    </row>
    <row r="733" customFormat="false" ht="12.75" hidden="false" customHeight="true" outlineLevel="0" collapsed="false">
      <c r="A733" s="87"/>
      <c r="B733" s="87"/>
      <c r="C733" s="88"/>
      <c r="D733" s="87"/>
      <c r="E733" s="87"/>
      <c r="F733" s="87"/>
      <c r="G733" s="87"/>
      <c r="H733" s="87"/>
      <c r="I733" s="87"/>
      <c r="J733" s="87"/>
      <c r="K733" s="87"/>
      <c r="L733" s="87"/>
      <c r="M733" s="87"/>
      <c r="N733" s="87"/>
      <c r="O733" s="87"/>
      <c r="P733" s="87"/>
      <c r="Q733" s="87"/>
      <c r="R733" s="87"/>
      <c r="S733" s="87"/>
      <c r="T733" s="87"/>
      <c r="U733" s="87"/>
      <c r="V733" s="87"/>
      <c r="W733" s="87"/>
      <c r="X733" s="87"/>
      <c r="Y733" s="87"/>
      <c r="Z733" s="87"/>
      <c r="AA733" s="87"/>
      <c r="AB733" s="87"/>
      <c r="AC733" s="87"/>
      <c r="AD733" s="87"/>
      <c r="AE733" s="87"/>
      <c r="AF733" s="87"/>
      <c r="AG733" s="87"/>
    </row>
    <row r="734" customFormat="false" ht="12.75" hidden="false" customHeight="true" outlineLevel="0" collapsed="false">
      <c r="A734" s="87"/>
      <c r="B734" s="87"/>
      <c r="C734" s="88"/>
      <c r="D734" s="87"/>
      <c r="E734" s="87"/>
      <c r="F734" s="87"/>
      <c r="G734" s="87"/>
      <c r="H734" s="87"/>
      <c r="I734" s="87"/>
      <c r="J734" s="87"/>
      <c r="K734" s="87"/>
      <c r="L734" s="87"/>
      <c r="M734" s="87"/>
      <c r="N734" s="87"/>
      <c r="O734" s="87"/>
      <c r="P734" s="87"/>
      <c r="Q734" s="87"/>
      <c r="R734" s="87"/>
      <c r="S734" s="87"/>
      <c r="T734" s="87"/>
      <c r="U734" s="87"/>
      <c r="V734" s="87"/>
      <c r="W734" s="87"/>
      <c r="X734" s="87"/>
      <c r="Y734" s="87"/>
      <c r="Z734" s="87"/>
      <c r="AA734" s="87"/>
      <c r="AB734" s="87"/>
      <c r="AC734" s="87"/>
      <c r="AD734" s="87"/>
      <c r="AE734" s="87"/>
      <c r="AF734" s="87"/>
      <c r="AG734" s="87"/>
    </row>
    <row r="735" customFormat="false" ht="12.75" hidden="false" customHeight="true" outlineLevel="0" collapsed="false">
      <c r="A735" s="87"/>
      <c r="B735" s="87"/>
      <c r="C735" s="88"/>
      <c r="D735" s="87"/>
      <c r="E735" s="87"/>
      <c r="F735" s="87"/>
      <c r="G735" s="87"/>
      <c r="H735" s="87"/>
      <c r="I735" s="87"/>
      <c r="J735" s="87"/>
      <c r="K735" s="87"/>
      <c r="L735" s="87"/>
      <c r="M735" s="87"/>
      <c r="N735" s="87"/>
      <c r="O735" s="87"/>
      <c r="P735" s="87"/>
      <c r="Q735" s="87"/>
      <c r="R735" s="87"/>
      <c r="S735" s="87"/>
      <c r="T735" s="87"/>
      <c r="U735" s="87"/>
      <c r="V735" s="87"/>
      <c r="W735" s="87"/>
      <c r="X735" s="87"/>
      <c r="Y735" s="87"/>
      <c r="Z735" s="87"/>
      <c r="AA735" s="87"/>
      <c r="AB735" s="87"/>
      <c r="AC735" s="87"/>
      <c r="AD735" s="87"/>
      <c r="AE735" s="87"/>
      <c r="AF735" s="87"/>
      <c r="AG735" s="87"/>
    </row>
    <row r="736" customFormat="false" ht="12.75" hidden="false" customHeight="true" outlineLevel="0" collapsed="false">
      <c r="A736" s="87"/>
      <c r="B736" s="87"/>
      <c r="C736" s="88"/>
      <c r="D736" s="87"/>
      <c r="E736" s="87"/>
      <c r="F736" s="87"/>
      <c r="G736" s="87"/>
      <c r="H736" s="87"/>
      <c r="I736" s="87"/>
      <c r="J736" s="87"/>
      <c r="K736" s="87"/>
      <c r="L736" s="87"/>
      <c r="M736" s="87"/>
      <c r="N736" s="87"/>
      <c r="O736" s="87"/>
      <c r="P736" s="87"/>
      <c r="Q736" s="87"/>
      <c r="R736" s="87"/>
      <c r="S736" s="87"/>
      <c r="T736" s="87"/>
      <c r="U736" s="87"/>
      <c r="V736" s="87"/>
      <c r="W736" s="87"/>
      <c r="X736" s="87"/>
      <c r="Y736" s="87"/>
      <c r="Z736" s="87"/>
      <c r="AA736" s="87"/>
      <c r="AB736" s="87"/>
      <c r="AC736" s="87"/>
      <c r="AD736" s="87"/>
      <c r="AE736" s="87"/>
      <c r="AF736" s="87"/>
      <c r="AG736" s="87"/>
    </row>
    <row r="737" customFormat="false" ht="12.75" hidden="false" customHeight="true" outlineLevel="0" collapsed="false">
      <c r="A737" s="87"/>
      <c r="B737" s="87"/>
      <c r="C737" s="88"/>
      <c r="D737" s="87"/>
      <c r="E737" s="87"/>
      <c r="F737" s="87"/>
      <c r="G737" s="87"/>
      <c r="H737" s="87"/>
      <c r="I737" s="87"/>
      <c r="J737" s="87"/>
      <c r="K737" s="87"/>
      <c r="L737" s="87"/>
      <c r="M737" s="87"/>
      <c r="N737" s="87"/>
      <c r="O737" s="87"/>
      <c r="P737" s="87"/>
      <c r="Q737" s="87"/>
      <c r="R737" s="87"/>
      <c r="S737" s="87"/>
      <c r="T737" s="87"/>
      <c r="U737" s="87"/>
      <c r="V737" s="87"/>
      <c r="W737" s="87"/>
      <c r="X737" s="87"/>
      <c r="Y737" s="87"/>
      <c r="Z737" s="87"/>
      <c r="AA737" s="87"/>
      <c r="AB737" s="87"/>
      <c r="AC737" s="87"/>
      <c r="AD737" s="87"/>
      <c r="AE737" s="87"/>
      <c r="AF737" s="87"/>
      <c r="AG737" s="87"/>
    </row>
    <row r="738" customFormat="false" ht="12.75" hidden="false" customHeight="true" outlineLevel="0" collapsed="false">
      <c r="A738" s="87"/>
      <c r="B738" s="87"/>
      <c r="C738" s="88"/>
      <c r="D738" s="87"/>
      <c r="E738" s="87"/>
      <c r="F738" s="87"/>
      <c r="G738" s="87"/>
      <c r="H738" s="87"/>
      <c r="I738" s="87"/>
      <c r="J738" s="87"/>
      <c r="K738" s="87"/>
      <c r="L738" s="87"/>
      <c r="M738" s="87"/>
      <c r="N738" s="87"/>
      <c r="O738" s="87"/>
      <c r="P738" s="87"/>
      <c r="Q738" s="87"/>
      <c r="R738" s="87"/>
      <c r="S738" s="87"/>
      <c r="T738" s="87"/>
      <c r="U738" s="87"/>
      <c r="V738" s="87"/>
      <c r="W738" s="87"/>
      <c r="X738" s="87"/>
      <c r="Y738" s="87"/>
      <c r="Z738" s="87"/>
      <c r="AA738" s="87"/>
      <c r="AB738" s="87"/>
      <c r="AC738" s="87"/>
      <c r="AD738" s="87"/>
      <c r="AE738" s="87"/>
      <c r="AF738" s="87"/>
      <c r="AG738" s="87"/>
    </row>
    <row r="739" customFormat="false" ht="12.75" hidden="false" customHeight="true" outlineLevel="0" collapsed="false">
      <c r="A739" s="87"/>
      <c r="B739" s="87"/>
      <c r="C739" s="88"/>
      <c r="D739" s="87"/>
      <c r="E739" s="87"/>
      <c r="F739" s="87"/>
      <c r="G739" s="87"/>
      <c r="H739" s="87"/>
      <c r="I739" s="87"/>
      <c r="J739" s="87"/>
      <c r="K739" s="87"/>
      <c r="L739" s="87"/>
      <c r="M739" s="87"/>
      <c r="N739" s="87"/>
      <c r="O739" s="87"/>
      <c r="P739" s="87"/>
      <c r="Q739" s="87"/>
      <c r="R739" s="87"/>
      <c r="S739" s="87"/>
      <c r="T739" s="87"/>
      <c r="U739" s="87"/>
      <c r="V739" s="87"/>
      <c r="W739" s="87"/>
      <c r="X739" s="87"/>
      <c r="Y739" s="87"/>
      <c r="Z739" s="87"/>
      <c r="AA739" s="87"/>
      <c r="AB739" s="87"/>
      <c r="AC739" s="87"/>
      <c r="AD739" s="87"/>
      <c r="AE739" s="87"/>
      <c r="AF739" s="87"/>
      <c r="AG739" s="87"/>
    </row>
    <row r="740" customFormat="false" ht="12.75" hidden="false" customHeight="true" outlineLevel="0" collapsed="false">
      <c r="A740" s="87"/>
      <c r="B740" s="87"/>
      <c r="C740" s="88"/>
      <c r="D740" s="87"/>
      <c r="E740" s="87"/>
      <c r="F740" s="87"/>
      <c r="G740" s="87"/>
      <c r="H740" s="87"/>
      <c r="I740" s="87"/>
      <c r="J740" s="87"/>
      <c r="K740" s="87"/>
      <c r="L740" s="87"/>
      <c r="M740" s="87"/>
      <c r="N740" s="87"/>
      <c r="O740" s="87"/>
      <c r="P740" s="87"/>
      <c r="Q740" s="87"/>
      <c r="R740" s="87"/>
      <c r="S740" s="87"/>
      <c r="T740" s="87"/>
      <c r="U740" s="87"/>
      <c r="V740" s="87"/>
      <c r="W740" s="87"/>
      <c r="X740" s="87"/>
      <c r="Y740" s="87"/>
      <c r="Z740" s="87"/>
      <c r="AA740" s="87"/>
      <c r="AB740" s="87"/>
      <c r="AC740" s="87"/>
      <c r="AD740" s="87"/>
      <c r="AE740" s="87"/>
      <c r="AF740" s="87"/>
      <c r="AG740" s="87"/>
    </row>
    <row r="741" customFormat="false" ht="12.75" hidden="false" customHeight="true" outlineLevel="0" collapsed="false">
      <c r="A741" s="87"/>
      <c r="B741" s="87"/>
      <c r="C741" s="88"/>
      <c r="D741" s="87"/>
      <c r="E741" s="87"/>
      <c r="F741" s="87"/>
      <c r="G741" s="87"/>
      <c r="H741" s="87"/>
      <c r="I741" s="87"/>
      <c r="J741" s="87"/>
      <c r="K741" s="87"/>
      <c r="L741" s="87"/>
      <c r="M741" s="87"/>
      <c r="N741" s="87"/>
      <c r="O741" s="87"/>
      <c r="P741" s="87"/>
      <c r="Q741" s="87"/>
      <c r="R741" s="87"/>
      <c r="S741" s="87"/>
      <c r="T741" s="87"/>
      <c r="U741" s="87"/>
      <c r="V741" s="87"/>
      <c r="W741" s="87"/>
      <c r="X741" s="87"/>
      <c r="Y741" s="87"/>
      <c r="Z741" s="87"/>
      <c r="AA741" s="87"/>
      <c r="AB741" s="87"/>
      <c r="AC741" s="87"/>
      <c r="AD741" s="87"/>
      <c r="AE741" s="87"/>
      <c r="AF741" s="87"/>
      <c r="AG741" s="87"/>
    </row>
    <row r="742" customFormat="false" ht="12.75" hidden="false" customHeight="true" outlineLevel="0" collapsed="false">
      <c r="A742" s="87"/>
      <c r="B742" s="87"/>
      <c r="C742" s="88"/>
      <c r="D742" s="87"/>
      <c r="E742" s="87"/>
      <c r="F742" s="87"/>
      <c r="G742" s="87"/>
      <c r="H742" s="87"/>
      <c r="I742" s="87"/>
      <c r="J742" s="87"/>
      <c r="K742" s="87"/>
      <c r="L742" s="87"/>
      <c r="M742" s="87"/>
      <c r="N742" s="87"/>
      <c r="O742" s="87"/>
      <c r="P742" s="87"/>
      <c r="Q742" s="87"/>
      <c r="R742" s="87"/>
      <c r="S742" s="87"/>
      <c r="T742" s="87"/>
      <c r="U742" s="87"/>
      <c r="V742" s="87"/>
      <c r="W742" s="87"/>
      <c r="X742" s="87"/>
      <c r="Y742" s="87"/>
      <c r="Z742" s="87"/>
      <c r="AA742" s="87"/>
      <c r="AB742" s="87"/>
      <c r="AC742" s="87"/>
      <c r="AD742" s="87"/>
      <c r="AE742" s="87"/>
      <c r="AF742" s="87"/>
      <c r="AG742" s="87"/>
    </row>
    <row r="743" customFormat="false" ht="12.75" hidden="false" customHeight="true" outlineLevel="0" collapsed="false">
      <c r="A743" s="87"/>
      <c r="B743" s="87"/>
      <c r="C743" s="88"/>
      <c r="D743" s="87"/>
      <c r="E743" s="87"/>
      <c r="F743" s="87"/>
      <c r="G743" s="87"/>
      <c r="H743" s="87"/>
      <c r="I743" s="87"/>
      <c r="J743" s="87"/>
      <c r="K743" s="87"/>
      <c r="L743" s="87"/>
      <c r="M743" s="87"/>
      <c r="N743" s="87"/>
      <c r="O743" s="87"/>
      <c r="P743" s="87"/>
      <c r="Q743" s="87"/>
      <c r="R743" s="87"/>
      <c r="S743" s="87"/>
      <c r="T743" s="87"/>
      <c r="U743" s="87"/>
      <c r="V743" s="87"/>
      <c r="W743" s="87"/>
      <c r="X743" s="87"/>
      <c r="Y743" s="87"/>
      <c r="Z743" s="87"/>
      <c r="AA743" s="87"/>
      <c r="AB743" s="87"/>
      <c r="AC743" s="87"/>
      <c r="AD743" s="87"/>
      <c r="AE743" s="87"/>
      <c r="AF743" s="87"/>
      <c r="AG743" s="87"/>
    </row>
    <row r="744" customFormat="false" ht="12.75" hidden="false" customHeight="true" outlineLevel="0" collapsed="false">
      <c r="A744" s="87"/>
      <c r="B744" s="87"/>
      <c r="C744" s="88"/>
      <c r="D744" s="87"/>
      <c r="E744" s="87"/>
      <c r="F744" s="87"/>
      <c r="G744" s="87"/>
      <c r="H744" s="87"/>
      <c r="I744" s="87"/>
      <c r="J744" s="87"/>
      <c r="K744" s="87"/>
      <c r="L744" s="87"/>
      <c r="M744" s="87"/>
      <c r="N744" s="87"/>
      <c r="O744" s="87"/>
      <c r="P744" s="87"/>
      <c r="Q744" s="87"/>
      <c r="R744" s="87"/>
      <c r="S744" s="87"/>
      <c r="T744" s="87"/>
      <c r="U744" s="87"/>
      <c r="V744" s="87"/>
      <c r="W744" s="87"/>
      <c r="X744" s="87"/>
      <c r="Y744" s="87"/>
      <c r="Z744" s="87"/>
      <c r="AA744" s="87"/>
      <c r="AB744" s="87"/>
      <c r="AC744" s="87"/>
      <c r="AD744" s="87"/>
      <c r="AE744" s="87"/>
      <c r="AF744" s="87"/>
      <c r="AG744" s="87"/>
    </row>
    <row r="745" customFormat="false" ht="12.75" hidden="false" customHeight="true" outlineLevel="0" collapsed="false">
      <c r="A745" s="87"/>
      <c r="B745" s="87"/>
      <c r="C745" s="88"/>
      <c r="D745" s="87"/>
      <c r="E745" s="87"/>
      <c r="F745" s="87"/>
      <c r="G745" s="87"/>
      <c r="H745" s="87"/>
      <c r="I745" s="87"/>
      <c r="J745" s="87"/>
      <c r="K745" s="87"/>
      <c r="L745" s="87"/>
      <c r="M745" s="87"/>
      <c r="N745" s="87"/>
      <c r="O745" s="87"/>
      <c r="P745" s="87"/>
      <c r="Q745" s="87"/>
      <c r="R745" s="87"/>
      <c r="S745" s="87"/>
      <c r="T745" s="87"/>
      <c r="U745" s="87"/>
      <c r="V745" s="87"/>
      <c r="W745" s="87"/>
      <c r="X745" s="87"/>
      <c r="Y745" s="87"/>
      <c r="Z745" s="87"/>
      <c r="AA745" s="87"/>
      <c r="AB745" s="87"/>
      <c r="AC745" s="87"/>
      <c r="AD745" s="87"/>
      <c r="AE745" s="87"/>
      <c r="AF745" s="87"/>
      <c r="AG745" s="87"/>
    </row>
    <row r="746" customFormat="false" ht="12.75" hidden="false" customHeight="true" outlineLevel="0" collapsed="false">
      <c r="A746" s="87"/>
      <c r="B746" s="87"/>
      <c r="C746" s="88"/>
      <c r="D746" s="87"/>
      <c r="E746" s="87"/>
      <c r="F746" s="87"/>
      <c r="G746" s="87"/>
      <c r="H746" s="87"/>
      <c r="I746" s="87"/>
      <c r="J746" s="87"/>
      <c r="K746" s="87"/>
      <c r="L746" s="87"/>
      <c r="M746" s="87"/>
      <c r="N746" s="87"/>
      <c r="O746" s="87"/>
      <c r="P746" s="87"/>
      <c r="Q746" s="87"/>
      <c r="R746" s="87"/>
      <c r="S746" s="87"/>
      <c r="T746" s="87"/>
      <c r="U746" s="87"/>
      <c r="V746" s="87"/>
      <c r="W746" s="87"/>
      <c r="X746" s="87"/>
      <c r="Y746" s="87"/>
      <c r="Z746" s="87"/>
      <c r="AA746" s="87"/>
      <c r="AB746" s="87"/>
      <c r="AC746" s="87"/>
      <c r="AD746" s="87"/>
      <c r="AE746" s="87"/>
      <c r="AF746" s="87"/>
      <c r="AG746" s="87"/>
    </row>
    <row r="747" customFormat="false" ht="12.75" hidden="false" customHeight="true" outlineLevel="0" collapsed="false">
      <c r="A747" s="87"/>
      <c r="B747" s="87"/>
      <c r="C747" s="88"/>
      <c r="D747" s="87"/>
      <c r="E747" s="87"/>
      <c r="F747" s="87"/>
      <c r="G747" s="87"/>
      <c r="H747" s="87"/>
      <c r="I747" s="87"/>
      <c r="J747" s="87"/>
      <c r="K747" s="87"/>
      <c r="L747" s="87"/>
      <c r="M747" s="87"/>
      <c r="N747" s="87"/>
      <c r="O747" s="87"/>
      <c r="P747" s="87"/>
      <c r="Q747" s="87"/>
      <c r="R747" s="87"/>
      <c r="S747" s="87"/>
      <c r="T747" s="87"/>
      <c r="U747" s="87"/>
      <c r="V747" s="87"/>
      <c r="W747" s="87"/>
      <c r="X747" s="87"/>
      <c r="Y747" s="87"/>
      <c r="Z747" s="87"/>
      <c r="AA747" s="87"/>
      <c r="AB747" s="87"/>
      <c r="AC747" s="87"/>
      <c r="AD747" s="87"/>
      <c r="AE747" s="87"/>
      <c r="AF747" s="87"/>
      <c r="AG747" s="87"/>
    </row>
    <row r="748" customFormat="false" ht="12.75" hidden="false" customHeight="true" outlineLevel="0" collapsed="false">
      <c r="A748" s="87"/>
      <c r="B748" s="87"/>
      <c r="C748" s="88"/>
      <c r="D748" s="87"/>
      <c r="E748" s="87"/>
      <c r="F748" s="87"/>
      <c r="G748" s="87"/>
      <c r="H748" s="87"/>
      <c r="I748" s="87"/>
      <c r="J748" s="87"/>
      <c r="K748" s="87"/>
      <c r="L748" s="87"/>
      <c r="M748" s="87"/>
      <c r="N748" s="87"/>
      <c r="O748" s="87"/>
      <c r="P748" s="87"/>
      <c r="Q748" s="87"/>
      <c r="R748" s="87"/>
      <c r="S748" s="87"/>
      <c r="T748" s="87"/>
      <c r="U748" s="87"/>
      <c r="V748" s="87"/>
      <c r="W748" s="87"/>
      <c r="X748" s="87"/>
      <c r="Y748" s="87"/>
      <c r="Z748" s="87"/>
      <c r="AA748" s="87"/>
      <c r="AB748" s="87"/>
      <c r="AC748" s="87"/>
      <c r="AD748" s="87"/>
      <c r="AE748" s="87"/>
      <c r="AF748" s="87"/>
      <c r="AG748" s="87"/>
    </row>
    <row r="749" customFormat="false" ht="12.75" hidden="false" customHeight="true" outlineLevel="0" collapsed="false">
      <c r="A749" s="87"/>
      <c r="B749" s="87"/>
      <c r="C749" s="88"/>
      <c r="D749" s="87"/>
      <c r="E749" s="87"/>
      <c r="F749" s="87"/>
      <c r="G749" s="87"/>
      <c r="H749" s="87"/>
      <c r="I749" s="87"/>
      <c r="J749" s="87"/>
      <c r="K749" s="87"/>
      <c r="L749" s="87"/>
      <c r="M749" s="87"/>
      <c r="N749" s="87"/>
      <c r="O749" s="87"/>
      <c r="P749" s="87"/>
      <c r="Q749" s="87"/>
      <c r="R749" s="87"/>
      <c r="S749" s="87"/>
      <c r="T749" s="87"/>
      <c r="U749" s="87"/>
      <c r="V749" s="87"/>
      <c r="W749" s="87"/>
      <c r="X749" s="87"/>
      <c r="Y749" s="87"/>
      <c r="Z749" s="87"/>
      <c r="AA749" s="87"/>
      <c r="AB749" s="87"/>
      <c r="AC749" s="87"/>
      <c r="AD749" s="87"/>
      <c r="AE749" s="87"/>
      <c r="AF749" s="87"/>
      <c r="AG749" s="87"/>
    </row>
    <row r="750" customFormat="false" ht="12.75" hidden="false" customHeight="true" outlineLevel="0" collapsed="false">
      <c r="A750" s="87"/>
      <c r="B750" s="87"/>
      <c r="C750" s="88"/>
      <c r="D750" s="87"/>
      <c r="E750" s="87"/>
      <c r="F750" s="87"/>
      <c r="G750" s="87"/>
      <c r="H750" s="87"/>
      <c r="I750" s="87"/>
      <c r="J750" s="87"/>
      <c r="K750" s="87"/>
      <c r="L750" s="87"/>
      <c r="M750" s="87"/>
      <c r="N750" s="87"/>
      <c r="O750" s="87"/>
      <c r="P750" s="87"/>
      <c r="Q750" s="87"/>
      <c r="R750" s="87"/>
      <c r="S750" s="87"/>
      <c r="T750" s="87"/>
      <c r="U750" s="87"/>
      <c r="V750" s="87"/>
      <c r="W750" s="87"/>
      <c r="X750" s="87"/>
      <c r="Y750" s="87"/>
      <c r="Z750" s="87"/>
      <c r="AA750" s="87"/>
      <c r="AB750" s="87"/>
      <c r="AC750" s="87"/>
      <c r="AD750" s="87"/>
      <c r="AE750" s="87"/>
      <c r="AF750" s="87"/>
      <c r="AG750" s="87"/>
    </row>
    <row r="751" customFormat="false" ht="12.75" hidden="false" customHeight="true" outlineLevel="0" collapsed="false">
      <c r="A751" s="87"/>
      <c r="B751" s="87"/>
      <c r="C751" s="88"/>
      <c r="D751" s="87"/>
      <c r="E751" s="87"/>
      <c r="F751" s="87"/>
      <c r="G751" s="87"/>
      <c r="H751" s="87"/>
      <c r="I751" s="87"/>
      <c r="J751" s="87"/>
      <c r="K751" s="87"/>
      <c r="L751" s="87"/>
      <c r="M751" s="87"/>
      <c r="N751" s="87"/>
      <c r="O751" s="87"/>
      <c r="P751" s="87"/>
      <c r="Q751" s="87"/>
      <c r="R751" s="87"/>
      <c r="S751" s="87"/>
      <c r="T751" s="87"/>
      <c r="U751" s="87"/>
      <c r="V751" s="87"/>
      <c r="W751" s="87"/>
      <c r="X751" s="87"/>
      <c r="Y751" s="87"/>
      <c r="Z751" s="87"/>
      <c r="AA751" s="87"/>
      <c r="AB751" s="87"/>
      <c r="AC751" s="87"/>
      <c r="AD751" s="87"/>
      <c r="AE751" s="87"/>
      <c r="AF751" s="87"/>
      <c r="AG751" s="87"/>
    </row>
    <row r="752" customFormat="false" ht="12.75" hidden="false" customHeight="true" outlineLevel="0" collapsed="false">
      <c r="A752" s="87"/>
      <c r="B752" s="87"/>
      <c r="C752" s="88"/>
      <c r="D752" s="87"/>
      <c r="E752" s="87"/>
      <c r="F752" s="87"/>
      <c r="G752" s="87"/>
      <c r="H752" s="87"/>
      <c r="I752" s="87"/>
      <c r="J752" s="87"/>
      <c r="K752" s="87"/>
      <c r="L752" s="87"/>
      <c r="M752" s="87"/>
      <c r="N752" s="87"/>
      <c r="O752" s="87"/>
      <c r="P752" s="87"/>
      <c r="Q752" s="87"/>
      <c r="R752" s="87"/>
      <c r="S752" s="87"/>
      <c r="T752" s="87"/>
      <c r="U752" s="87"/>
      <c r="V752" s="87"/>
      <c r="W752" s="87"/>
      <c r="X752" s="87"/>
      <c r="Y752" s="87"/>
      <c r="Z752" s="87"/>
      <c r="AA752" s="87"/>
      <c r="AB752" s="87"/>
      <c r="AC752" s="87"/>
      <c r="AD752" s="87"/>
      <c r="AE752" s="87"/>
      <c r="AF752" s="87"/>
      <c r="AG752" s="87"/>
    </row>
    <row r="753" customFormat="false" ht="12.75" hidden="false" customHeight="true" outlineLevel="0" collapsed="false">
      <c r="A753" s="87"/>
      <c r="B753" s="87"/>
      <c r="C753" s="88"/>
      <c r="D753" s="87"/>
      <c r="E753" s="87"/>
      <c r="F753" s="87"/>
      <c r="G753" s="87"/>
      <c r="H753" s="87"/>
      <c r="I753" s="87"/>
      <c r="J753" s="87"/>
      <c r="K753" s="87"/>
      <c r="L753" s="87"/>
      <c r="M753" s="87"/>
      <c r="N753" s="87"/>
      <c r="O753" s="87"/>
      <c r="P753" s="87"/>
      <c r="Q753" s="87"/>
      <c r="R753" s="87"/>
      <c r="S753" s="87"/>
      <c r="T753" s="87"/>
      <c r="U753" s="87"/>
      <c r="V753" s="87"/>
      <c r="W753" s="87"/>
      <c r="X753" s="87"/>
      <c r="Y753" s="87"/>
      <c r="Z753" s="87"/>
      <c r="AA753" s="87"/>
      <c r="AB753" s="87"/>
      <c r="AC753" s="87"/>
      <c r="AD753" s="87"/>
      <c r="AE753" s="87"/>
      <c r="AF753" s="87"/>
      <c r="AG753" s="87"/>
    </row>
    <row r="754" customFormat="false" ht="12.75" hidden="false" customHeight="true" outlineLevel="0" collapsed="false">
      <c r="A754" s="87"/>
      <c r="B754" s="87"/>
      <c r="C754" s="88"/>
      <c r="D754" s="87"/>
      <c r="E754" s="87"/>
      <c r="F754" s="87"/>
      <c r="G754" s="87"/>
      <c r="H754" s="87"/>
      <c r="I754" s="87"/>
      <c r="J754" s="87"/>
      <c r="K754" s="87"/>
      <c r="L754" s="87"/>
      <c r="M754" s="87"/>
      <c r="N754" s="87"/>
      <c r="O754" s="87"/>
      <c r="P754" s="87"/>
      <c r="Q754" s="87"/>
      <c r="R754" s="87"/>
      <c r="S754" s="87"/>
      <c r="T754" s="87"/>
      <c r="U754" s="87"/>
      <c r="V754" s="87"/>
      <c r="W754" s="87"/>
      <c r="X754" s="87"/>
      <c r="Y754" s="87"/>
      <c r="Z754" s="87"/>
      <c r="AA754" s="87"/>
      <c r="AB754" s="87"/>
      <c r="AC754" s="87"/>
      <c r="AD754" s="87"/>
      <c r="AE754" s="87"/>
      <c r="AF754" s="87"/>
      <c r="AG754" s="87"/>
    </row>
    <row r="755" customFormat="false" ht="12.75" hidden="false" customHeight="true" outlineLevel="0" collapsed="false">
      <c r="A755" s="87"/>
      <c r="B755" s="87"/>
      <c r="C755" s="88"/>
      <c r="D755" s="87"/>
      <c r="E755" s="87"/>
      <c r="F755" s="87"/>
      <c r="G755" s="87"/>
      <c r="H755" s="87"/>
      <c r="I755" s="87"/>
      <c r="J755" s="87"/>
      <c r="K755" s="87"/>
      <c r="L755" s="87"/>
      <c r="M755" s="87"/>
      <c r="N755" s="87"/>
      <c r="O755" s="87"/>
      <c r="P755" s="87"/>
      <c r="Q755" s="87"/>
      <c r="R755" s="87"/>
      <c r="S755" s="87"/>
      <c r="T755" s="87"/>
      <c r="U755" s="87"/>
      <c r="V755" s="87"/>
      <c r="W755" s="87"/>
      <c r="X755" s="87"/>
      <c r="Y755" s="87"/>
      <c r="Z755" s="87"/>
      <c r="AA755" s="87"/>
      <c r="AB755" s="87"/>
      <c r="AC755" s="87"/>
      <c r="AD755" s="87"/>
      <c r="AE755" s="87"/>
      <c r="AF755" s="87"/>
      <c r="AG755" s="87"/>
    </row>
    <row r="756" customFormat="false" ht="12.75" hidden="false" customHeight="true" outlineLevel="0" collapsed="false">
      <c r="A756" s="87"/>
      <c r="B756" s="87"/>
      <c r="C756" s="88"/>
      <c r="D756" s="87"/>
      <c r="E756" s="87"/>
      <c r="F756" s="87"/>
      <c r="G756" s="87"/>
      <c r="H756" s="87"/>
      <c r="I756" s="87"/>
      <c r="J756" s="87"/>
      <c r="K756" s="87"/>
      <c r="L756" s="87"/>
      <c r="M756" s="87"/>
      <c r="N756" s="87"/>
      <c r="O756" s="87"/>
      <c r="P756" s="87"/>
      <c r="Q756" s="87"/>
      <c r="R756" s="87"/>
      <c r="S756" s="87"/>
      <c r="T756" s="87"/>
      <c r="U756" s="87"/>
      <c r="V756" s="87"/>
      <c r="W756" s="87"/>
      <c r="X756" s="87"/>
      <c r="Y756" s="87"/>
      <c r="Z756" s="87"/>
      <c r="AA756" s="87"/>
      <c r="AB756" s="87"/>
      <c r="AC756" s="87"/>
      <c r="AD756" s="87"/>
      <c r="AE756" s="87"/>
      <c r="AF756" s="87"/>
      <c r="AG756" s="87"/>
    </row>
    <row r="757" customFormat="false" ht="12.75" hidden="false" customHeight="true" outlineLevel="0" collapsed="false">
      <c r="A757" s="87"/>
      <c r="B757" s="87"/>
      <c r="C757" s="88"/>
      <c r="D757" s="87"/>
      <c r="E757" s="87"/>
      <c r="F757" s="87"/>
      <c r="G757" s="87"/>
      <c r="H757" s="87"/>
      <c r="I757" s="87"/>
      <c r="J757" s="87"/>
      <c r="K757" s="87"/>
      <c r="L757" s="87"/>
      <c r="M757" s="87"/>
      <c r="N757" s="87"/>
      <c r="O757" s="87"/>
      <c r="P757" s="87"/>
      <c r="Q757" s="87"/>
      <c r="R757" s="87"/>
      <c r="S757" s="87"/>
      <c r="T757" s="87"/>
      <c r="U757" s="87"/>
      <c r="V757" s="87"/>
      <c r="W757" s="87"/>
      <c r="X757" s="87"/>
      <c r="Y757" s="87"/>
      <c r="Z757" s="87"/>
      <c r="AA757" s="87"/>
      <c r="AB757" s="87"/>
      <c r="AC757" s="87"/>
      <c r="AD757" s="87"/>
      <c r="AE757" s="87"/>
      <c r="AF757" s="87"/>
      <c r="AG757" s="87"/>
    </row>
    <row r="758" customFormat="false" ht="12.75" hidden="false" customHeight="true" outlineLevel="0" collapsed="false">
      <c r="A758" s="87"/>
      <c r="B758" s="87"/>
      <c r="C758" s="88"/>
      <c r="D758" s="87"/>
      <c r="E758" s="87"/>
      <c r="F758" s="87"/>
      <c r="G758" s="87"/>
      <c r="H758" s="87"/>
      <c r="I758" s="87"/>
      <c r="J758" s="87"/>
      <c r="K758" s="87"/>
      <c r="L758" s="87"/>
      <c r="M758" s="87"/>
      <c r="N758" s="87"/>
      <c r="O758" s="87"/>
      <c r="P758" s="87"/>
      <c r="Q758" s="87"/>
      <c r="R758" s="87"/>
      <c r="S758" s="87"/>
      <c r="T758" s="87"/>
      <c r="U758" s="87"/>
      <c r="V758" s="87"/>
      <c r="W758" s="87"/>
      <c r="X758" s="87"/>
      <c r="Y758" s="87"/>
      <c r="Z758" s="87"/>
      <c r="AA758" s="87"/>
      <c r="AB758" s="87"/>
      <c r="AC758" s="87"/>
      <c r="AD758" s="87"/>
      <c r="AE758" s="87"/>
      <c r="AF758" s="87"/>
      <c r="AG758" s="87"/>
    </row>
    <row r="759" customFormat="false" ht="12.75" hidden="false" customHeight="true" outlineLevel="0" collapsed="false">
      <c r="A759" s="87"/>
      <c r="B759" s="87"/>
      <c r="C759" s="88"/>
      <c r="D759" s="87"/>
      <c r="E759" s="87"/>
      <c r="F759" s="87"/>
      <c r="G759" s="87"/>
      <c r="H759" s="87"/>
      <c r="I759" s="87"/>
      <c r="J759" s="87"/>
      <c r="K759" s="87"/>
      <c r="L759" s="87"/>
      <c r="M759" s="87"/>
      <c r="N759" s="87"/>
      <c r="O759" s="87"/>
      <c r="P759" s="87"/>
      <c r="Q759" s="87"/>
      <c r="R759" s="87"/>
      <c r="S759" s="87"/>
      <c r="T759" s="87"/>
      <c r="U759" s="87"/>
      <c r="V759" s="87"/>
      <c r="W759" s="87"/>
      <c r="X759" s="87"/>
      <c r="Y759" s="87"/>
      <c r="Z759" s="87"/>
      <c r="AA759" s="87"/>
      <c r="AB759" s="87"/>
      <c r="AC759" s="87"/>
      <c r="AD759" s="87"/>
      <c r="AE759" s="87"/>
      <c r="AF759" s="87"/>
      <c r="AG759" s="87"/>
    </row>
    <row r="760" customFormat="false" ht="12.75" hidden="false" customHeight="true" outlineLevel="0" collapsed="false">
      <c r="A760" s="87"/>
      <c r="B760" s="87"/>
      <c r="C760" s="88"/>
      <c r="D760" s="87"/>
      <c r="E760" s="87"/>
      <c r="F760" s="87"/>
      <c r="G760" s="87"/>
      <c r="H760" s="87"/>
      <c r="I760" s="87"/>
      <c r="J760" s="87"/>
      <c r="K760" s="87"/>
      <c r="L760" s="87"/>
      <c r="M760" s="87"/>
      <c r="N760" s="87"/>
      <c r="O760" s="87"/>
      <c r="P760" s="87"/>
      <c r="Q760" s="87"/>
      <c r="R760" s="87"/>
      <c r="S760" s="87"/>
      <c r="T760" s="87"/>
      <c r="U760" s="87"/>
      <c r="V760" s="87"/>
      <c r="W760" s="87"/>
      <c r="X760" s="87"/>
      <c r="Y760" s="87"/>
      <c r="Z760" s="87"/>
      <c r="AA760" s="87"/>
      <c r="AB760" s="87"/>
      <c r="AC760" s="87"/>
      <c r="AD760" s="87"/>
      <c r="AE760" s="87"/>
      <c r="AF760" s="87"/>
      <c r="AG760" s="87"/>
    </row>
    <row r="761" customFormat="false" ht="12.75" hidden="false" customHeight="true" outlineLevel="0" collapsed="false">
      <c r="A761" s="87"/>
      <c r="B761" s="87"/>
      <c r="C761" s="88"/>
      <c r="D761" s="87"/>
      <c r="E761" s="87"/>
      <c r="F761" s="87"/>
      <c r="G761" s="87"/>
      <c r="H761" s="87"/>
      <c r="I761" s="87"/>
      <c r="J761" s="87"/>
      <c r="K761" s="87"/>
      <c r="L761" s="87"/>
      <c r="M761" s="87"/>
      <c r="N761" s="87"/>
      <c r="O761" s="87"/>
      <c r="P761" s="87"/>
      <c r="Q761" s="87"/>
      <c r="R761" s="87"/>
      <c r="S761" s="87"/>
      <c r="T761" s="87"/>
      <c r="U761" s="87"/>
      <c r="V761" s="87"/>
      <c r="W761" s="87"/>
      <c r="X761" s="87"/>
      <c r="Y761" s="87"/>
      <c r="Z761" s="87"/>
      <c r="AA761" s="87"/>
      <c r="AB761" s="87"/>
      <c r="AC761" s="87"/>
      <c r="AD761" s="87"/>
      <c r="AE761" s="87"/>
      <c r="AF761" s="87"/>
      <c r="AG761" s="87"/>
    </row>
    <row r="762" customFormat="false" ht="12.75" hidden="false" customHeight="true" outlineLevel="0" collapsed="false">
      <c r="A762" s="87"/>
      <c r="B762" s="87"/>
      <c r="C762" s="88"/>
      <c r="D762" s="87"/>
      <c r="E762" s="87"/>
      <c r="F762" s="87"/>
      <c r="G762" s="87"/>
      <c r="H762" s="87"/>
      <c r="I762" s="87"/>
      <c r="J762" s="87"/>
      <c r="K762" s="87"/>
      <c r="L762" s="87"/>
      <c r="M762" s="87"/>
      <c r="N762" s="87"/>
      <c r="O762" s="87"/>
      <c r="P762" s="87"/>
      <c r="Q762" s="87"/>
      <c r="R762" s="87"/>
      <c r="S762" s="87"/>
      <c r="T762" s="87"/>
      <c r="U762" s="87"/>
      <c r="V762" s="87"/>
      <c r="W762" s="87"/>
      <c r="X762" s="87"/>
      <c r="Y762" s="87"/>
      <c r="Z762" s="87"/>
      <c r="AA762" s="87"/>
      <c r="AB762" s="87"/>
      <c r="AC762" s="87"/>
      <c r="AD762" s="87"/>
      <c r="AE762" s="87"/>
      <c r="AF762" s="87"/>
      <c r="AG762" s="87"/>
    </row>
    <row r="763" customFormat="false" ht="12.75" hidden="false" customHeight="true" outlineLevel="0" collapsed="false">
      <c r="A763" s="87"/>
      <c r="B763" s="87"/>
      <c r="C763" s="88"/>
      <c r="D763" s="87"/>
      <c r="E763" s="87"/>
      <c r="F763" s="87"/>
      <c r="G763" s="87"/>
      <c r="H763" s="87"/>
      <c r="I763" s="87"/>
      <c r="J763" s="87"/>
      <c r="K763" s="87"/>
      <c r="L763" s="87"/>
      <c r="M763" s="87"/>
      <c r="N763" s="87"/>
      <c r="O763" s="87"/>
      <c r="P763" s="87"/>
      <c r="Q763" s="87"/>
      <c r="R763" s="87"/>
      <c r="S763" s="87"/>
      <c r="T763" s="87"/>
      <c r="U763" s="87"/>
      <c r="V763" s="87"/>
      <c r="W763" s="87"/>
      <c r="X763" s="87"/>
      <c r="Y763" s="87"/>
      <c r="Z763" s="87"/>
      <c r="AA763" s="87"/>
      <c r="AB763" s="87"/>
      <c r="AC763" s="87"/>
      <c r="AD763" s="87"/>
      <c r="AE763" s="87"/>
      <c r="AF763" s="87"/>
      <c r="AG763" s="87"/>
    </row>
    <row r="764" customFormat="false" ht="12.75" hidden="false" customHeight="true" outlineLevel="0" collapsed="false">
      <c r="A764" s="87"/>
      <c r="B764" s="87"/>
      <c r="C764" s="88"/>
      <c r="D764" s="87"/>
      <c r="E764" s="87"/>
      <c r="F764" s="87"/>
      <c r="G764" s="87"/>
      <c r="H764" s="87"/>
      <c r="I764" s="87"/>
      <c r="J764" s="87"/>
      <c r="K764" s="87"/>
      <c r="L764" s="87"/>
      <c r="M764" s="87"/>
      <c r="N764" s="87"/>
      <c r="O764" s="87"/>
      <c r="P764" s="87"/>
      <c r="Q764" s="87"/>
      <c r="R764" s="87"/>
      <c r="S764" s="87"/>
      <c r="T764" s="87"/>
      <c r="U764" s="87"/>
      <c r="V764" s="87"/>
      <c r="W764" s="87"/>
      <c r="X764" s="87"/>
      <c r="Y764" s="87"/>
      <c r="Z764" s="87"/>
      <c r="AA764" s="87"/>
      <c r="AB764" s="87"/>
      <c r="AC764" s="87"/>
      <c r="AD764" s="87"/>
      <c r="AE764" s="87"/>
      <c r="AF764" s="87"/>
      <c r="AG764" s="87"/>
    </row>
    <row r="765" customFormat="false" ht="12.75" hidden="false" customHeight="true" outlineLevel="0" collapsed="false">
      <c r="A765" s="87"/>
      <c r="B765" s="87"/>
      <c r="C765" s="88"/>
      <c r="D765" s="87"/>
      <c r="E765" s="87"/>
      <c r="F765" s="87"/>
      <c r="G765" s="87"/>
      <c r="H765" s="87"/>
      <c r="I765" s="87"/>
      <c r="J765" s="87"/>
      <c r="K765" s="87"/>
      <c r="L765" s="87"/>
      <c r="M765" s="87"/>
      <c r="N765" s="87"/>
      <c r="O765" s="87"/>
      <c r="P765" s="87"/>
      <c r="Q765" s="87"/>
      <c r="R765" s="87"/>
      <c r="S765" s="87"/>
      <c r="T765" s="87"/>
      <c r="U765" s="87"/>
      <c r="V765" s="87"/>
      <c r="W765" s="87"/>
      <c r="X765" s="87"/>
      <c r="Y765" s="87"/>
      <c r="Z765" s="87"/>
      <c r="AA765" s="87"/>
      <c r="AB765" s="87"/>
      <c r="AC765" s="87"/>
      <c r="AD765" s="87"/>
      <c r="AE765" s="87"/>
      <c r="AF765" s="87"/>
      <c r="AG765" s="87"/>
    </row>
    <row r="766" customFormat="false" ht="12.75" hidden="false" customHeight="true" outlineLevel="0" collapsed="false">
      <c r="A766" s="87"/>
      <c r="B766" s="87"/>
      <c r="C766" s="88"/>
      <c r="D766" s="87"/>
      <c r="E766" s="87"/>
      <c r="F766" s="87"/>
      <c r="G766" s="87"/>
      <c r="H766" s="87"/>
      <c r="I766" s="87"/>
      <c r="J766" s="87"/>
      <c r="K766" s="87"/>
      <c r="L766" s="87"/>
      <c r="M766" s="87"/>
      <c r="N766" s="87"/>
      <c r="O766" s="87"/>
      <c r="P766" s="87"/>
      <c r="Q766" s="87"/>
      <c r="R766" s="87"/>
      <c r="S766" s="87"/>
      <c r="T766" s="87"/>
      <c r="U766" s="87"/>
      <c r="V766" s="87"/>
      <c r="W766" s="87"/>
      <c r="X766" s="87"/>
      <c r="Y766" s="87"/>
      <c r="Z766" s="87"/>
      <c r="AA766" s="87"/>
      <c r="AB766" s="87"/>
      <c r="AC766" s="87"/>
      <c r="AD766" s="87"/>
      <c r="AE766" s="87"/>
      <c r="AF766" s="87"/>
      <c r="AG766" s="87"/>
    </row>
    <row r="767" customFormat="false" ht="12.75" hidden="false" customHeight="true" outlineLevel="0" collapsed="false">
      <c r="A767" s="87"/>
      <c r="B767" s="87"/>
      <c r="C767" s="88"/>
      <c r="D767" s="87"/>
      <c r="E767" s="87"/>
      <c r="F767" s="87"/>
      <c r="G767" s="87"/>
      <c r="H767" s="87"/>
      <c r="I767" s="87"/>
      <c r="J767" s="87"/>
      <c r="K767" s="87"/>
      <c r="L767" s="87"/>
      <c r="M767" s="87"/>
      <c r="N767" s="87"/>
      <c r="O767" s="87"/>
      <c r="P767" s="87"/>
      <c r="Q767" s="87"/>
      <c r="R767" s="87"/>
      <c r="S767" s="87"/>
      <c r="T767" s="87"/>
      <c r="U767" s="87"/>
      <c r="V767" s="87"/>
      <c r="W767" s="87"/>
      <c r="X767" s="87"/>
      <c r="Y767" s="87"/>
      <c r="Z767" s="87"/>
      <c r="AA767" s="87"/>
      <c r="AB767" s="87"/>
      <c r="AC767" s="87"/>
      <c r="AD767" s="87"/>
      <c r="AE767" s="87"/>
      <c r="AF767" s="87"/>
      <c r="AG767" s="87"/>
    </row>
    <row r="768" customFormat="false" ht="12.75" hidden="false" customHeight="true" outlineLevel="0" collapsed="false">
      <c r="A768" s="87"/>
      <c r="B768" s="87"/>
      <c r="C768" s="88"/>
      <c r="D768" s="87"/>
      <c r="E768" s="87"/>
      <c r="F768" s="87"/>
      <c r="G768" s="87"/>
      <c r="H768" s="87"/>
      <c r="I768" s="87"/>
      <c r="J768" s="87"/>
      <c r="K768" s="87"/>
      <c r="L768" s="87"/>
      <c r="M768" s="87"/>
      <c r="N768" s="87"/>
      <c r="O768" s="87"/>
      <c r="P768" s="87"/>
      <c r="Q768" s="87"/>
      <c r="R768" s="87"/>
      <c r="S768" s="87"/>
      <c r="T768" s="87"/>
      <c r="U768" s="87"/>
      <c r="V768" s="87"/>
      <c r="W768" s="87"/>
      <c r="X768" s="87"/>
      <c r="Y768" s="87"/>
      <c r="Z768" s="87"/>
      <c r="AA768" s="87"/>
      <c r="AB768" s="87"/>
      <c r="AC768" s="87"/>
      <c r="AD768" s="87"/>
      <c r="AE768" s="87"/>
      <c r="AF768" s="87"/>
      <c r="AG768" s="87"/>
    </row>
    <row r="769" customFormat="false" ht="12.75" hidden="false" customHeight="true" outlineLevel="0" collapsed="false">
      <c r="A769" s="87"/>
      <c r="B769" s="87"/>
      <c r="C769" s="88"/>
      <c r="D769" s="87"/>
      <c r="E769" s="87"/>
      <c r="F769" s="87"/>
      <c r="G769" s="87"/>
      <c r="H769" s="87"/>
      <c r="I769" s="87"/>
      <c r="J769" s="87"/>
      <c r="K769" s="87"/>
      <c r="L769" s="87"/>
      <c r="M769" s="87"/>
      <c r="N769" s="87"/>
      <c r="O769" s="87"/>
      <c r="P769" s="87"/>
      <c r="Q769" s="87"/>
      <c r="R769" s="87"/>
      <c r="S769" s="87"/>
      <c r="T769" s="87"/>
      <c r="U769" s="87"/>
      <c r="V769" s="87"/>
      <c r="W769" s="87"/>
      <c r="X769" s="87"/>
      <c r="Y769" s="87"/>
      <c r="Z769" s="87"/>
      <c r="AA769" s="87"/>
      <c r="AB769" s="87"/>
      <c r="AC769" s="87"/>
      <c r="AD769" s="87"/>
      <c r="AE769" s="87"/>
      <c r="AF769" s="87"/>
      <c r="AG769" s="87"/>
    </row>
    <row r="770" customFormat="false" ht="12.75" hidden="false" customHeight="true" outlineLevel="0" collapsed="false">
      <c r="A770" s="87"/>
      <c r="B770" s="87"/>
      <c r="C770" s="88"/>
      <c r="D770" s="87"/>
      <c r="E770" s="87"/>
      <c r="F770" s="87"/>
      <c r="G770" s="87"/>
      <c r="H770" s="87"/>
      <c r="I770" s="87"/>
      <c r="J770" s="87"/>
      <c r="K770" s="87"/>
      <c r="L770" s="87"/>
      <c r="M770" s="87"/>
      <c r="N770" s="87"/>
      <c r="O770" s="87"/>
      <c r="P770" s="87"/>
      <c r="Q770" s="87"/>
      <c r="R770" s="87"/>
      <c r="S770" s="87"/>
      <c r="T770" s="87"/>
      <c r="U770" s="87"/>
      <c r="V770" s="87"/>
      <c r="W770" s="87"/>
      <c r="X770" s="87"/>
      <c r="Y770" s="87"/>
      <c r="Z770" s="87"/>
      <c r="AA770" s="87"/>
      <c r="AB770" s="87"/>
      <c r="AC770" s="87"/>
      <c r="AD770" s="87"/>
      <c r="AE770" s="87"/>
      <c r="AF770" s="87"/>
      <c r="AG770" s="87"/>
    </row>
    <row r="771" customFormat="false" ht="12.75" hidden="false" customHeight="true" outlineLevel="0" collapsed="false">
      <c r="A771" s="87"/>
      <c r="B771" s="87"/>
      <c r="C771" s="88"/>
      <c r="D771" s="87"/>
      <c r="E771" s="87"/>
      <c r="F771" s="87"/>
      <c r="G771" s="87"/>
      <c r="H771" s="87"/>
      <c r="I771" s="87"/>
      <c r="J771" s="87"/>
      <c r="K771" s="87"/>
      <c r="L771" s="87"/>
      <c r="M771" s="87"/>
      <c r="N771" s="87"/>
      <c r="O771" s="87"/>
      <c r="P771" s="87"/>
      <c r="Q771" s="87"/>
      <c r="R771" s="87"/>
      <c r="S771" s="87"/>
      <c r="T771" s="87"/>
      <c r="U771" s="87"/>
      <c r="V771" s="87"/>
      <c r="W771" s="87"/>
      <c r="X771" s="87"/>
      <c r="Y771" s="87"/>
      <c r="Z771" s="87"/>
      <c r="AA771" s="87"/>
      <c r="AB771" s="87"/>
      <c r="AC771" s="87"/>
      <c r="AD771" s="87"/>
      <c r="AE771" s="87"/>
      <c r="AF771" s="87"/>
      <c r="AG771" s="87"/>
    </row>
    <row r="772" customFormat="false" ht="12.75" hidden="false" customHeight="true" outlineLevel="0" collapsed="false">
      <c r="A772" s="87"/>
      <c r="B772" s="87"/>
      <c r="C772" s="88"/>
      <c r="D772" s="87"/>
      <c r="E772" s="87"/>
      <c r="F772" s="87"/>
      <c r="G772" s="87"/>
      <c r="H772" s="87"/>
      <c r="I772" s="87"/>
      <c r="J772" s="87"/>
      <c r="K772" s="87"/>
      <c r="L772" s="87"/>
      <c r="M772" s="87"/>
      <c r="N772" s="87"/>
      <c r="O772" s="87"/>
      <c r="P772" s="87"/>
      <c r="Q772" s="87"/>
      <c r="R772" s="87"/>
      <c r="S772" s="87"/>
      <c r="T772" s="87"/>
      <c r="U772" s="87"/>
      <c r="V772" s="87"/>
      <c r="W772" s="87"/>
      <c r="X772" s="87"/>
      <c r="Y772" s="87"/>
      <c r="Z772" s="87"/>
      <c r="AA772" s="87"/>
      <c r="AB772" s="87"/>
      <c r="AC772" s="87"/>
      <c r="AD772" s="87"/>
      <c r="AE772" s="87"/>
      <c r="AF772" s="87"/>
      <c r="AG772" s="87"/>
    </row>
    <row r="773" customFormat="false" ht="12.75" hidden="false" customHeight="true" outlineLevel="0" collapsed="false">
      <c r="A773" s="87"/>
      <c r="B773" s="87"/>
      <c r="C773" s="88"/>
      <c r="D773" s="87"/>
      <c r="E773" s="87"/>
      <c r="F773" s="87"/>
      <c r="G773" s="87"/>
      <c r="H773" s="87"/>
      <c r="I773" s="87"/>
      <c r="J773" s="87"/>
      <c r="K773" s="87"/>
      <c r="L773" s="87"/>
      <c r="M773" s="87"/>
      <c r="N773" s="87"/>
      <c r="O773" s="87"/>
      <c r="P773" s="87"/>
      <c r="Q773" s="87"/>
      <c r="R773" s="87"/>
      <c r="S773" s="87"/>
      <c r="T773" s="87"/>
      <c r="U773" s="87"/>
      <c r="V773" s="87"/>
      <c r="W773" s="87"/>
      <c r="X773" s="87"/>
      <c r="Y773" s="87"/>
      <c r="Z773" s="87"/>
      <c r="AA773" s="87"/>
      <c r="AB773" s="87"/>
      <c r="AC773" s="87"/>
      <c r="AD773" s="87"/>
      <c r="AE773" s="87"/>
      <c r="AF773" s="87"/>
      <c r="AG773" s="87"/>
    </row>
    <row r="774" customFormat="false" ht="12.75" hidden="false" customHeight="true" outlineLevel="0" collapsed="false">
      <c r="A774" s="87"/>
      <c r="B774" s="87"/>
      <c r="C774" s="88"/>
      <c r="D774" s="87"/>
      <c r="E774" s="87"/>
      <c r="F774" s="87"/>
      <c r="G774" s="87"/>
      <c r="H774" s="87"/>
      <c r="I774" s="87"/>
      <c r="J774" s="87"/>
      <c r="K774" s="87"/>
      <c r="L774" s="87"/>
      <c r="M774" s="87"/>
      <c r="N774" s="87"/>
      <c r="O774" s="87"/>
      <c r="P774" s="87"/>
      <c r="Q774" s="87"/>
      <c r="R774" s="87"/>
      <c r="S774" s="87"/>
      <c r="T774" s="87"/>
      <c r="U774" s="87"/>
      <c r="V774" s="87"/>
      <c r="W774" s="87"/>
      <c r="X774" s="87"/>
      <c r="Y774" s="87"/>
      <c r="Z774" s="87"/>
      <c r="AA774" s="87"/>
      <c r="AB774" s="87"/>
      <c r="AC774" s="87"/>
      <c r="AD774" s="87"/>
      <c r="AE774" s="87"/>
      <c r="AF774" s="87"/>
      <c r="AG774" s="87"/>
    </row>
    <row r="775" customFormat="false" ht="12.75" hidden="false" customHeight="true" outlineLevel="0" collapsed="false">
      <c r="A775" s="87"/>
      <c r="B775" s="87"/>
      <c r="C775" s="88"/>
      <c r="D775" s="87"/>
      <c r="E775" s="87"/>
      <c r="F775" s="87"/>
      <c r="G775" s="87"/>
      <c r="H775" s="87"/>
      <c r="I775" s="87"/>
      <c r="J775" s="87"/>
      <c r="K775" s="87"/>
      <c r="L775" s="87"/>
      <c r="M775" s="87"/>
      <c r="N775" s="87"/>
      <c r="O775" s="87"/>
      <c r="P775" s="87"/>
      <c r="Q775" s="87"/>
      <c r="R775" s="87"/>
      <c r="S775" s="87"/>
      <c r="T775" s="87"/>
      <c r="U775" s="87"/>
      <c r="V775" s="87"/>
      <c r="W775" s="87"/>
      <c r="X775" s="87"/>
      <c r="Y775" s="87"/>
      <c r="Z775" s="87"/>
      <c r="AA775" s="87"/>
      <c r="AB775" s="87"/>
      <c r="AC775" s="87"/>
      <c r="AD775" s="87"/>
      <c r="AE775" s="87"/>
      <c r="AF775" s="87"/>
      <c r="AG775" s="87"/>
    </row>
    <row r="776" customFormat="false" ht="12.75" hidden="false" customHeight="true" outlineLevel="0" collapsed="false">
      <c r="A776" s="87"/>
      <c r="B776" s="87"/>
      <c r="C776" s="88"/>
      <c r="D776" s="87"/>
      <c r="E776" s="87"/>
      <c r="F776" s="87"/>
      <c r="G776" s="87"/>
      <c r="H776" s="87"/>
      <c r="I776" s="87"/>
      <c r="J776" s="87"/>
      <c r="K776" s="87"/>
      <c r="L776" s="87"/>
      <c r="M776" s="87"/>
      <c r="N776" s="87"/>
      <c r="O776" s="87"/>
      <c r="P776" s="87"/>
      <c r="Q776" s="87"/>
      <c r="R776" s="87"/>
      <c r="S776" s="87"/>
      <c r="T776" s="87"/>
      <c r="U776" s="87"/>
      <c r="V776" s="87"/>
      <c r="W776" s="87"/>
      <c r="X776" s="87"/>
      <c r="Y776" s="87"/>
      <c r="Z776" s="87"/>
      <c r="AA776" s="87"/>
      <c r="AB776" s="87"/>
      <c r="AC776" s="87"/>
      <c r="AD776" s="87"/>
      <c r="AE776" s="87"/>
      <c r="AF776" s="87"/>
      <c r="AG776" s="87"/>
    </row>
    <row r="777" customFormat="false" ht="12.75" hidden="false" customHeight="true" outlineLevel="0" collapsed="false">
      <c r="A777" s="87"/>
      <c r="B777" s="87"/>
      <c r="C777" s="88"/>
      <c r="D777" s="87"/>
      <c r="E777" s="87"/>
      <c r="F777" s="87"/>
      <c r="G777" s="87"/>
      <c r="H777" s="87"/>
      <c r="I777" s="87"/>
      <c r="J777" s="87"/>
      <c r="K777" s="87"/>
      <c r="L777" s="87"/>
      <c r="M777" s="87"/>
      <c r="N777" s="87"/>
      <c r="O777" s="87"/>
      <c r="P777" s="87"/>
      <c r="Q777" s="87"/>
      <c r="R777" s="87"/>
      <c r="S777" s="87"/>
      <c r="T777" s="87"/>
      <c r="U777" s="87"/>
      <c r="V777" s="87"/>
      <c r="W777" s="87"/>
      <c r="X777" s="87"/>
      <c r="Y777" s="87"/>
      <c r="Z777" s="87"/>
      <c r="AA777" s="87"/>
      <c r="AB777" s="87"/>
      <c r="AC777" s="87"/>
      <c r="AD777" s="87"/>
      <c r="AE777" s="87"/>
      <c r="AF777" s="87"/>
      <c r="AG777" s="87"/>
    </row>
    <row r="778" customFormat="false" ht="12.75" hidden="false" customHeight="true" outlineLevel="0" collapsed="false">
      <c r="A778" s="87"/>
      <c r="B778" s="87"/>
      <c r="C778" s="88"/>
      <c r="D778" s="87"/>
      <c r="E778" s="87"/>
      <c r="F778" s="87"/>
      <c r="G778" s="87"/>
      <c r="H778" s="87"/>
      <c r="I778" s="87"/>
      <c r="J778" s="87"/>
      <c r="K778" s="87"/>
      <c r="L778" s="87"/>
      <c r="M778" s="87"/>
      <c r="N778" s="87"/>
      <c r="O778" s="87"/>
      <c r="P778" s="87"/>
      <c r="Q778" s="87"/>
      <c r="R778" s="87"/>
      <c r="S778" s="87"/>
      <c r="T778" s="87"/>
      <c r="U778" s="87"/>
      <c r="V778" s="87"/>
      <c r="W778" s="87"/>
      <c r="X778" s="87"/>
      <c r="Y778" s="87"/>
      <c r="Z778" s="87"/>
      <c r="AA778" s="87"/>
      <c r="AB778" s="87"/>
      <c r="AC778" s="87"/>
      <c r="AD778" s="87"/>
      <c r="AE778" s="87"/>
      <c r="AF778" s="87"/>
      <c r="AG778" s="87"/>
    </row>
    <row r="779" customFormat="false" ht="12.75" hidden="false" customHeight="true" outlineLevel="0" collapsed="false">
      <c r="A779" s="87"/>
      <c r="B779" s="87"/>
      <c r="C779" s="88"/>
      <c r="D779" s="87"/>
      <c r="E779" s="87"/>
      <c r="F779" s="87"/>
      <c r="G779" s="87"/>
      <c r="H779" s="87"/>
      <c r="I779" s="87"/>
      <c r="J779" s="87"/>
      <c r="K779" s="87"/>
      <c r="L779" s="87"/>
      <c r="M779" s="87"/>
      <c r="N779" s="87"/>
      <c r="O779" s="87"/>
      <c r="P779" s="87"/>
      <c r="Q779" s="87"/>
      <c r="R779" s="87"/>
      <c r="S779" s="87"/>
      <c r="T779" s="87"/>
      <c r="U779" s="87"/>
      <c r="V779" s="87"/>
      <c r="W779" s="87"/>
      <c r="X779" s="87"/>
      <c r="Y779" s="87"/>
      <c r="Z779" s="87"/>
      <c r="AA779" s="87"/>
      <c r="AB779" s="87"/>
      <c r="AC779" s="87"/>
      <c r="AD779" s="87"/>
      <c r="AE779" s="87"/>
      <c r="AF779" s="87"/>
      <c r="AG779" s="87"/>
    </row>
    <row r="780" customFormat="false" ht="12.75" hidden="false" customHeight="true" outlineLevel="0" collapsed="false">
      <c r="A780" s="87"/>
      <c r="B780" s="87"/>
      <c r="C780" s="88"/>
      <c r="D780" s="87"/>
      <c r="E780" s="87"/>
      <c r="F780" s="87"/>
      <c r="G780" s="87"/>
      <c r="H780" s="87"/>
      <c r="I780" s="87"/>
      <c r="J780" s="87"/>
      <c r="K780" s="87"/>
      <c r="L780" s="87"/>
      <c r="M780" s="87"/>
      <c r="N780" s="87"/>
      <c r="O780" s="87"/>
      <c r="P780" s="87"/>
      <c r="Q780" s="87"/>
      <c r="R780" s="87"/>
      <c r="S780" s="87"/>
      <c r="T780" s="87"/>
      <c r="U780" s="87"/>
      <c r="V780" s="87"/>
      <c r="W780" s="87"/>
      <c r="X780" s="87"/>
      <c r="Y780" s="87"/>
      <c r="Z780" s="87"/>
      <c r="AA780" s="87"/>
      <c r="AB780" s="87"/>
      <c r="AC780" s="87"/>
      <c r="AD780" s="87"/>
      <c r="AE780" s="87"/>
      <c r="AF780" s="87"/>
      <c r="AG780" s="87"/>
    </row>
    <row r="781" customFormat="false" ht="12.75" hidden="false" customHeight="true" outlineLevel="0" collapsed="false">
      <c r="A781" s="87"/>
      <c r="B781" s="87"/>
      <c r="C781" s="88"/>
      <c r="D781" s="87"/>
      <c r="E781" s="87"/>
      <c r="F781" s="87"/>
      <c r="G781" s="87"/>
      <c r="H781" s="87"/>
      <c r="I781" s="87"/>
      <c r="J781" s="87"/>
      <c r="K781" s="87"/>
      <c r="L781" s="87"/>
      <c r="M781" s="87"/>
      <c r="N781" s="87"/>
      <c r="O781" s="87"/>
      <c r="P781" s="87"/>
      <c r="Q781" s="87"/>
      <c r="R781" s="87"/>
      <c r="S781" s="87"/>
      <c r="T781" s="87"/>
      <c r="U781" s="87"/>
      <c r="V781" s="87"/>
      <c r="W781" s="87"/>
      <c r="X781" s="87"/>
      <c r="Y781" s="87"/>
      <c r="Z781" s="87"/>
      <c r="AA781" s="87"/>
      <c r="AB781" s="87"/>
      <c r="AC781" s="87"/>
      <c r="AD781" s="87"/>
      <c r="AE781" s="87"/>
      <c r="AF781" s="87"/>
      <c r="AG781" s="87"/>
    </row>
    <row r="782" customFormat="false" ht="12.75" hidden="false" customHeight="true" outlineLevel="0" collapsed="false">
      <c r="A782" s="87"/>
      <c r="B782" s="87"/>
      <c r="C782" s="88"/>
      <c r="D782" s="87"/>
      <c r="E782" s="87"/>
      <c r="F782" s="87"/>
      <c r="G782" s="87"/>
      <c r="H782" s="87"/>
      <c r="I782" s="87"/>
      <c r="J782" s="87"/>
      <c r="K782" s="87"/>
      <c r="L782" s="87"/>
      <c r="M782" s="87"/>
      <c r="N782" s="87"/>
      <c r="O782" s="87"/>
      <c r="P782" s="87"/>
      <c r="Q782" s="87"/>
      <c r="R782" s="87"/>
      <c r="S782" s="87"/>
      <c r="T782" s="87"/>
      <c r="U782" s="87"/>
      <c r="V782" s="87"/>
      <c r="W782" s="87"/>
      <c r="X782" s="87"/>
      <c r="Y782" s="87"/>
      <c r="Z782" s="87"/>
      <c r="AA782" s="87"/>
      <c r="AB782" s="87"/>
      <c r="AC782" s="87"/>
      <c r="AD782" s="87"/>
      <c r="AE782" s="87"/>
      <c r="AF782" s="87"/>
      <c r="AG782" s="87"/>
    </row>
    <row r="783" customFormat="false" ht="12.75" hidden="false" customHeight="true" outlineLevel="0" collapsed="false">
      <c r="A783" s="87"/>
      <c r="B783" s="87"/>
      <c r="C783" s="88"/>
      <c r="D783" s="87"/>
      <c r="E783" s="87"/>
      <c r="F783" s="87"/>
      <c r="G783" s="87"/>
      <c r="H783" s="87"/>
      <c r="I783" s="87"/>
      <c r="J783" s="87"/>
      <c r="K783" s="87"/>
      <c r="L783" s="87"/>
      <c r="M783" s="87"/>
      <c r="N783" s="87"/>
      <c r="O783" s="87"/>
      <c r="P783" s="87"/>
      <c r="Q783" s="87"/>
      <c r="R783" s="87"/>
      <c r="S783" s="87"/>
      <c r="T783" s="87"/>
      <c r="U783" s="87"/>
      <c r="V783" s="87"/>
      <c r="W783" s="87"/>
      <c r="X783" s="87"/>
      <c r="Y783" s="87"/>
      <c r="Z783" s="87"/>
      <c r="AA783" s="87"/>
      <c r="AB783" s="87"/>
      <c r="AC783" s="87"/>
      <c r="AD783" s="87"/>
      <c r="AE783" s="87"/>
      <c r="AF783" s="87"/>
      <c r="AG783" s="87"/>
    </row>
    <row r="784" customFormat="false" ht="12.75" hidden="false" customHeight="true" outlineLevel="0" collapsed="false">
      <c r="A784" s="87"/>
      <c r="B784" s="87"/>
      <c r="C784" s="88"/>
      <c r="D784" s="87"/>
      <c r="E784" s="87"/>
      <c r="F784" s="87"/>
      <c r="G784" s="87"/>
      <c r="H784" s="87"/>
      <c r="I784" s="87"/>
      <c r="J784" s="87"/>
      <c r="K784" s="87"/>
      <c r="L784" s="87"/>
      <c r="M784" s="87"/>
      <c r="N784" s="87"/>
      <c r="O784" s="87"/>
      <c r="P784" s="87"/>
      <c r="Q784" s="87"/>
      <c r="R784" s="87"/>
      <c r="S784" s="87"/>
      <c r="T784" s="87"/>
      <c r="U784" s="87"/>
      <c r="V784" s="87"/>
      <c r="W784" s="87"/>
      <c r="X784" s="87"/>
      <c r="Y784" s="87"/>
      <c r="Z784" s="87"/>
      <c r="AA784" s="87"/>
      <c r="AB784" s="87"/>
      <c r="AC784" s="87"/>
      <c r="AD784" s="87"/>
      <c r="AE784" s="87"/>
      <c r="AF784" s="87"/>
      <c r="AG784" s="87"/>
    </row>
    <row r="785" customFormat="false" ht="12.75" hidden="false" customHeight="true" outlineLevel="0" collapsed="false">
      <c r="A785" s="87"/>
      <c r="B785" s="87"/>
      <c r="C785" s="88"/>
      <c r="D785" s="87"/>
      <c r="E785" s="87"/>
      <c r="F785" s="87"/>
      <c r="G785" s="87"/>
      <c r="H785" s="87"/>
      <c r="I785" s="87"/>
      <c r="J785" s="87"/>
      <c r="K785" s="87"/>
      <c r="L785" s="87"/>
      <c r="M785" s="87"/>
      <c r="N785" s="87"/>
      <c r="O785" s="87"/>
      <c r="P785" s="87"/>
      <c r="Q785" s="87"/>
      <c r="R785" s="87"/>
      <c r="S785" s="87"/>
      <c r="T785" s="87"/>
      <c r="U785" s="87"/>
      <c r="V785" s="87"/>
      <c r="W785" s="87"/>
      <c r="X785" s="87"/>
      <c r="Y785" s="87"/>
      <c r="Z785" s="87"/>
      <c r="AA785" s="87"/>
      <c r="AB785" s="87"/>
      <c r="AC785" s="87"/>
      <c r="AD785" s="87"/>
      <c r="AE785" s="87"/>
      <c r="AF785" s="87"/>
      <c r="AG785" s="87"/>
    </row>
    <row r="786" customFormat="false" ht="12.75" hidden="false" customHeight="true" outlineLevel="0" collapsed="false">
      <c r="A786" s="87"/>
      <c r="B786" s="87"/>
      <c r="C786" s="88"/>
      <c r="D786" s="87"/>
      <c r="E786" s="87"/>
      <c r="F786" s="87"/>
      <c r="G786" s="87"/>
      <c r="H786" s="87"/>
      <c r="I786" s="87"/>
      <c r="J786" s="87"/>
      <c r="K786" s="87"/>
      <c r="L786" s="87"/>
      <c r="M786" s="87"/>
      <c r="N786" s="87"/>
      <c r="O786" s="87"/>
      <c r="P786" s="87"/>
      <c r="Q786" s="87"/>
      <c r="R786" s="87"/>
      <c r="S786" s="87"/>
      <c r="T786" s="87"/>
      <c r="U786" s="87"/>
      <c r="V786" s="87"/>
      <c r="W786" s="87"/>
      <c r="X786" s="87"/>
      <c r="Y786" s="87"/>
      <c r="Z786" s="87"/>
      <c r="AA786" s="87"/>
      <c r="AB786" s="87"/>
      <c r="AC786" s="87"/>
      <c r="AD786" s="87"/>
      <c r="AE786" s="87"/>
      <c r="AF786" s="87"/>
      <c r="AG786" s="87"/>
    </row>
    <row r="787" customFormat="false" ht="12.75" hidden="false" customHeight="true" outlineLevel="0" collapsed="false">
      <c r="A787" s="87"/>
      <c r="B787" s="87"/>
      <c r="C787" s="88"/>
      <c r="D787" s="87"/>
      <c r="E787" s="87"/>
      <c r="F787" s="87"/>
      <c r="G787" s="87"/>
      <c r="H787" s="87"/>
      <c r="I787" s="87"/>
      <c r="J787" s="87"/>
      <c r="K787" s="87"/>
      <c r="L787" s="87"/>
      <c r="M787" s="87"/>
      <c r="N787" s="87"/>
      <c r="O787" s="87"/>
      <c r="P787" s="87"/>
      <c r="Q787" s="87"/>
      <c r="R787" s="87"/>
      <c r="S787" s="87"/>
      <c r="T787" s="87"/>
      <c r="U787" s="87"/>
      <c r="V787" s="87"/>
      <c r="W787" s="87"/>
      <c r="X787" s="87"/>
      <c r="Y787" s="87"/>
      <c r="Z787" s="87"/>
      <c r="AA787" s="87"/>
      <c r="AB787" s="87"/>
      <c r="AC787" s="87"/>
      <c r="AD787" s="87"/>
      <c r="AE787" s="87"/>
      <c r="AF787" s="87"/>
      <c r="AG787" s="87"/>
    </row>
    <row r="788" customFormat="false" ht="12.75" hidden="false" customHeight="true" outlineLevel="0" collapsed="false">
      <c r="A788" s="87"/>
      <c r="B788" s="87"/>
      <c r="C788" s="88"/>
      <c r="D788" s="87"/>
      <c r="E788" s="87"/>
      <c r="F788" s="87"/>
      <c r="G788" s="87"/>
      <c r="H788" s="87"/>
      <c r="I788" s="87"/>
      <c r="J788" s="87"/>
      <c r="K788" s="87"/>
      <c r="L788" s="87"/>
      <c r="M788" s="87"/>
      <c r="N788" s="87"/>
      <c r="O788" s="87"/>
      <c r="P788" s="87"/>
      <c r="Q788" s="87"/>
      <c r="R788" s="87"/>
      <c r="S788" s="87"/>
      <c r="T788" s="87"/>
      <c r="U788" s="87"/>
      <c r="V788" s="87"/>
      <c r="W788" s="87"/>
      <c r="X788" s="87"/>
      <c r="Y788" s="87"/>
      <c r="Z788" s="87"/>
      <c r="AA788" s="87"/>
      <c r="AB788" s="87"/>
      <c r="AC788" s="87"/>
      <c r="AD788" s="87"/>
      <c r="AE788" s="87"/>
      <c r="AF788" s="87"/>
      <c r="AG788" s="87"/>
    </row>
    <row r="789" customFormat="false" ht="12.75" hidden="false" customHeight="true" outlineLevel="0" collapsed="false">
      <c r="A789" s="87"/>
      <c r="B789" s="87"/>
      <c r="C789" s="88"/>
      <c r="D789" s="87"/>
      <c r="E789" s="87"/>
      <c r="F789" s="87"/>
      <c r="G789" s="87"/>
      <c r="H789" s="87"/>
      <c r="I789" s="87"/>
      <c r="J789" s="87"/>
      <c r="K789" s="87"/>
      <c r="L789" s="87"/>
      <c r="M789" s="87"/>
      <c r="N789" s="87"/>
      <c r="O789" s="87"/>
      <c r="P789" s="87"/>
      <c r="Q789" s="87"/>
      <c r="R789" s="87"/>
      <c r="S789" s="87"/>
      <c r="T789" s="87"/>
      <c r="U789" s="87"/>
      <c r="V789" s="87"/>
      <c r="W789" s="87"/>
      <c r="X789" s="87"/>
      <c r="Y789" s="87"/>
      <c r="Z789" s="87"/>
      <c r="AA789" s="87"/>
      <c r="AB789" s="87"/>
      <c r="AC789" s="87"/>
      <c r="AD789" s="87"/>
      <c r="AE789" s="87"/>
      <c r="AF789" s="87"/>
      <c r="AG789" s="87"/>
    </row>
    <row r="790" customFormat="false" ht="12.75" hidden="false" customHeight="true" outlineLevel="0" collapsed="false">
      <c r="A790" s="87"/>
      <c r="B790" s="87"/>
      <c r="C790" s="88"/>
      <c r="D790" s="87"/>
      <c r="E790" s="87"/>
      <c r="F790" s="87"/>
      <c r="G790" s="87"/>
      <c r="H790" s="87"/>
      <c r="I790" s="87"/>
      <c r="J790" s="87"/>
      <c r="K790" s="87"/>
      <c r="L790" s="87"/>
      <c r="M790" s="87"/>
      <c r="N790" s="87"/>
      <c r="O790" s="87"/>
      <c r="P790" s="87"/>
      <c r="Q790" s="87"/>
      <c r="R790" s="87"/>
      <c r="S790" s="87"/>
      <c r="T790" s="87"/>
      <c r="U790" s="87"/>
      <c r="V790" s="87"/>
      <c r="W790" s="87"/>
      <c r="X790" s="87"/>
      <c r="Y790" s="87"/>
      <c r="Z790" s="87"/>
      <c r="AA790" s="87"/>
      <c r="AB790" s="87"/>
      <c r="AC790" s="87"/>
      <c r="AD790" s="87"/>
      <c r="AE790" s="87"/>
      <c r="AF790" s="87"/>
      <c r="AG790" s="87"/>
    </row>
    <row r="791" customFormat="false" ht="12.75" hidden="false" customHeight="true" outlineLevel="0" collapsed="false">
      <c r="A791" s="87"/>
      <c r="B791" s="87"/>
      <c r="C791" s="88"/>
      <c r="D791" s="87"/>
      <c r="E791" s="87"/>
      <c r="F791" s="87"/>
      <c r="G791" s="87"/>
      <c r="H791" s="87"/>
      <c r="I791" s="87"/>
      <c r="J791" s="87"/>
      <c r="K791" s="87"/>
      <c r="L791" s="87"/>
      <c r="M791" s="87"/>
      <c r="N791" s="87"/>
      <c r="O791" s="87"/>
      <c r="P791" s="87"/>
      <c r="Q791" s="87"/>
      <c r="R791" s="87"/>
      <c r="S791" s="87"/>
      <c r="T791" s="87"/>
      <c r="U791" s="87"/>
      <c r="V791" s="87"/>
      <c r="W791" s="87"/>
      <c r="X791" s="87"/>
      <c r="Y791" s="87"/>
      <c r="Z791" s="87"/>
      <c r="AA791" s="87"/>
      <c r="AB791" s="87"/>
      <c r="AC791" s="87"/>
      <c r="AD791" s="87"/>
      <c r="AE791" s="87"/>
      <c r="AF791" s="87"/>
      <c r="AG791" s="87"/>
    </row>
    <row r="792" customFormat="false" ht="12.75" hidden="false" customHeight="true" outlineLevel="0" collapsed="false">
      <c r="A792" s="87"/>
      <c r="B792" s="87"/>
      <c r="C792" s="88"/>
      <c r="D792" s="87"/>
      <c r="E792" s="87"/>
      <c r="F792" s="87"/>
      <c r="G792" s="87"/>
      <c r="H792" s="87"/>
      <c r="I792" s="87"/>
      <c r="J792" s="87"/>
      <c r="K792" s="87"/>
      <c r="L792" s="87"/>
      <c r="M792" s="87"/>
      <c r="N792" s="87"/>
      <c r="O792" s="87"/>
      <c r="P792" s="87"/>
      <c r="Q792" s="87"/>
      <c r="R792" s="87"/>
      <c r="S792" s="87"/>
      <c r="T792" s="87"/>
      <c r="U792" s="87"/>
      <c r="V792" s="87"/>
      <c r="W792" s="87"/>
      <c r="X792" s="87"/>
      <c r="Y792" s="87"/>
      <c r="Z792" s="87"/>
      <c r="AA792" s="87"/>
      <c r="AB792" s="87"/>
      <c r="AC792" s="87"/>
      <c r="AD792" s="87"/>
      <c r="AE792" s="87"/>
      <c r="AF792" s="87"/>
      <c r="AG792" s="87"/>
    </row>
    <row r="793" customFormat="false" ht="12.75" hidden="false" customHeight="true" outlineLevel="0" collapsed="false">
      <c r="A793" s="87"/>
      <c r="B793" s="87"/>
      <c r="C793" s="88"/>
      <c r="D793" s="87"/>
      <c r="E793" s="87"/>
      <c r="F793" s="87"/>
      <c r="G793" s="87"/>
      <c r="H793" s="87"/>
      <c r="I793" s="87"/>
      <c r="J793" s="87"/>
      <c r="K793" s="87"/>
      <c r="L793" s="87"/>
      <c r="M793" s="87"/>
      <c r="N793" s="87"/>
      <c r="O793" s="87"/>
      <c r="P793" s="87"/>
      <c r="Q793" s="87"/>
      <c r="R793" s="87"/>
      <c r="S793" s="87"/>
      <c r="T793" s="87"/>
      <c r="U793" s="87"/>
      <c r="V793" s="87"/>
      <c r="W793" s="87"/>
      <c r="X793" s="87"/>
      <c r="Y793" s="87"/>
      <c r="Z793" s="87"/>
      <c r="AA793" s="87"/>
      <c r="AB793" s="87"/>
      <c r="AC793" s="87"/>
      <c r="AD793" s="87"/>
      <c r="AE793" s="87"/>
      <c r="AF793" s="87"/>
      <c r="AG793" s="87"/>
    </row>
    <row r="794" customFormat="false" ht="12.75" hidden="false" customHeight="true" outlineLevel="0" collapsed="false">
      <c r="A794" s="87"/>
      <c r="B794" s="87"/>
      <c r="C794" s="88"/>
      <c r="D794" s="87"/>
      <c r="E794" s="87"/>
      <c r="F794" s="87"/>
      <c r="G794" s="87"/>
      <c r="H794" s="87"/>
      <c r="I794" s="87"/>
      <c r="J794" s="87"/>
      <c r="K794" s="87"/>
      <c r="L794" s="87"/>
      <c r="M794" s="87"/>
      <c r="N794" s="87"/>
      <c r="O794" s="87"/>
      <c r="P794" s="87"/>
      <c r="Q794" s="87"/>
      <c r="R794" s="87"/>
      <c r="S794" s="87"/>
      <c r="T794" s="87"/>
      <c r="U794" s="87"/>
      <c r="V794" s="87"/>
      <c r="W794" s="87"/>
      <c r="X794" s="87"/>
      <c r="Y794" s="87"/>
      <c r="Z794" s="87"/>
      <c r="AA794" s="87"/>
      <c r="AB794" s="87"/>
      <c r="AC794" s="87"/>
      <c r="AD794" s="87"/>
      <c r="AE794" s="87"/>
      <c r="AF794" s="87"/>
      <c r="AG794" s="87"/>
    </row>
    <row r="795" customFormat="false" ht="12.75" hidden="false" customHeight="true" outlineLevel="0" collapsed="false">
      <c r="A795" s="87"/>
      <c r="B795" s="87"/>
      <c r="C795" s="88"/>
      <c r="D795" s="87"/>
      <c r="E795" s="87"/>
      <c r="F795" s="87"/>
      <c r="G795" s="87"/>
      <c r="H795" s="87"/>
      <c r="I795" s="87"/>
      <c r="J795" s="87"/>
      <c r="K795" s="87"/>
      <c r="L795" s="87"/>
      <c r="M795" s="87"/>
      <c r="N795" s="87"/>
      <c r="O795" s="87"/>
      <c r="P795" s="87"/>
      <c r="Q795" s="87"/>
      <c r="R795" s="87"/>
      <c r="S795" s="87"/>
      <c r="T795" s="87"/>
      <c r="U795" s="87"/>
      <c r="V795" s="87"/>
      <c r="W795" s="87"/>
      <c r="X795" s="87"/>
      <c r="Y795" s="87"/>
      <c r="Z795" s="87"/>
      <c r="AA795" s="87"/>
      <c r="AB795" s="87"/>
      <c r="AC795" s="87"/>
      <c r="AD795" s="87"/>
      <c r="AE795" s="87"/>
      <c r="AF795" s="87"/>
      <c r="AG795" s="87"/>
    </row>
    <row r="796" customFormat="false" ht="12.75" hidden="false" customHeight="true" outlineLevel="0" collapsed="false">
      <c r="A796" s="87"/>
      <c r="B796" s="87"/>
      <c r="C796" s="88"/>
      <c r="D796" s="87"/>
      <c r="E796" s="87"/>
      <c r="F796" s="87"/>
      <c r="G796" s="87"/>
      <c r="H796" s="87"/>
      <c r="I796" s="87"/>
      <c r="J796" s="87"/>
      <c r="K796" s="87"/>
      <c r="L796" s="87"/>
      <c r="M796" s="87"/>
      <c r="N796" s="87"/>
      <c r="O796" s="87"/>
      <c r="P796" s="87"/>
      <c r="Q796" s="87"/>
      <c r="R796" s="87"/>
      <c r="S796" s="87"/>
      <c r="T796" s="87"/>
      <c r="U796" s="87"/>
      <c r="V796" s="87"/>
      <c r="W796" s="87"/>
      <c r="X796" s="87"/>
      <c r="Y796" s="87"/>
      <c r="Z796" s="87"/>
      <c r="AA796" s="87"/>
      <c r="AB796" s="87"/>
      <c r="AC796" s="87"/>
      <c r="AD796" s="87"/>
      <c r="AE796" s="87"/>
      <c r="AF796" s="87"/>
      <c r="AG796" s="87"/>
    </row>
    <row r="797" customFormat="false" ht="12.75" hidden="false" customHeight="true" outlineLevel="0" collapsed="false">
      <c r="A797" s="87"/>
      <c r="B797" s="87"/>
      <c r="C797" s="88"/>
      <c r="D797" s="87"/>
      <c r="E797" s="87"/>
      <c r="F797" s="87"/>
      <c r="G797" s="87"/>
      <c r="H797" s="87"/>
      <c r="I797" s="87"/>
      <c r="J797" s="87"/>
      <c r="K797" s="87"/>
      <c r="L797" s="87"/>
      <c r="M797" s="87"/>
      <c r="N797" s="87"/>
      <c r="O797" s="87"/>
      <c r="P797" s="87"/>
      <c r="Q797" s="87"/>
      <c r="R797" s="87"/>
      <c r="S797" s="87"/>
      <c r="T797" s="87"/>
      <c r="U797" s="87"/>
      <c r="V797" s="87"/>
      <c r="W797" s="87"/>
      <c r="X797" s="87"/>
      <c r="Y797" s="87"/>
      <c r="Z797" s="87"/>
      <c r="AA797" s="87"/>
      <c r="AB797" s="87"/>
      <c r="AC797" s="87"/>
      <c r="AD797" s="87"/>
      <c r="AE797" s="87"/>
      <c r="AF797" s="87"/>
      <c r="AG797" s="87"/>
    </row>
    <row r="798" customFormat="false" ht="12.75" hidden="false" customHeight="true" outlineLevel="0" collapsed="false">
      <c r="A798" s="87"/>
      <c r="B798" s="87"/>
      <c r="C798" s="88"/>
      <c r="D798" s="87"/>
      <c r="E798" s="87"/>
      <c r="F798" s="87"/>
      <c r="G798" s="87"/>
      <c r="H798" s="87"/>
      <c r="I798" s="87"/>
      <c r="J798" s="87"/>
      <c r="K798" s="87"/>
      <c r="L798" s="87"/>
      <c r="M798" s="87"/>
      <c r="N798" s="87"/>
      <c r="O798" s="87"/>
      <c r="P798" s="87"/>
      <c r="Q798" s="87"/>
      <c r="R798" s="87"/>
      <c r="S798" s="87"/>
      <c r="T798" s="87"/>
      <c r="U798" s="87"/>
      <c r="V798" s="87"/>
      <c r="W798" s="87"/>
      <c r="X798" s="87"/>
      <c r="Y798" s="87"/>
      <c r="Z798" s="87"/>
      <c r="AA798" s="87"/>
      <c r="AB798" s="87"/>
      <c r="AC798" s="87"/>
      <c r="AD798" s="87"/>
      <c r="AE798" s="87"/>
      <c r="AF798" s="87"/>
      <c r="AG798" s="87"/>
    </row>
    <row r="799" customFormat="false" ht="12.75" hidden="false" customHeight="true" outlineLevel="0" collapsed="false">
      <c r="A799" s="87"/>
      <c r="B799" s="87"/>
      <c r="C799" s="88"/>
      <c r="D799" s="87"/>
      <c r="E799" s="87"/>
      <c r="F799" s="87"/>
      <c r="G799" s="87"/>
      <c r="H799" s="87"/>
      <c r="I799" s="87"/>
      <c r="J799" s="87"/>
      <c r="K799" s="87"/>
      <c r="L799" s="87"/>
      <c r="M799" s="87"/>
      <c r="N799" s="87"/>
      <c r="O799" s="87"/>
      <c r="P799" s="87"/>
      <c r="Q799" s="87"/>
      <c r="R799" s="87"/>
      <c r="S799" s="87"/>
      <c r="T799" s="87"/>
      <c r="U799" s="87"/>
      <c r="V799" s="87"/>
      <c r="W799" s="87"/>
      <c r="X799" s="87"/>
      <c r="Y799" s="87"/>
      <c r="Z799" s="87"/>
      <c r="AA799" s="87"/>
      <c r="AB799" s="87"/>
      <c r="AC799" s="87"/>
      <c r="AD799" s="87"/>
      <c r="AE799" s="87"/>
      <c r="AF799" s="87"/>
      <c r="AG799" s="87"/>
    </row>
    <row r="800" customFormat="false" ht="12.75" hidden="false" customHeight="true" outlineLevel="0" collapsed="false">
      <c r="A800" s="87"/>
      <c r="B800" s="87"/>
      <c r="C800" s="88"/>
      <c r="D800" s="87"/>
      <c r="E800" s="87"/>
      <c r="F800" s="87"/>
      <c r="G800" s="87"/>
      <c r="H800" s="87"/>
      <c r="I800" s="87"/>
      <c r="J800" s="87"/>
      <c r="K800" s="87"/>
      <c r="L800" s="87"/>
      <c r="M800" s="87"/>
      <c r="N800" s="87"/>
      <c r="O800" s="87"/>
      <c r="P800" s="87"/>
      <c r="Q800" s="87"/>
      <c r="R800" s="87"/>
      <c r="S800" s="87"/>
      <c r="T800" s="87"/>
      <c r="U800" s="87"/>
      <c r="V800" s="87"/>
      <c r="W800" s="87"/>
      <c r="X800" s="87"/>
      <c r="Y800" s="87"/>
      <c r="Z800" s="87"/>
      <c r="AA800" s="87"/>
      <c r="AB800" s="87"/>
      <c r="AC800" s="87"/>
      <c r="AD800" s="87"/>
      <c r="AE800" s="87"/>
      <c r="AF800" s="87"/>
      <c r="AG800" s="87"/>
    </row>
    <row r="801" customFormat="false" ht="12.75" hidden="false" customHeight="true" outlineLevel="0" collapsed="false">
      <c r="A801" s="87"/>
      <c r="B801" s="87"/>
      <c r="C801" s="88"/>
      <c r="D801" s="87"/>
      <c r="E801" s="87"/>
      <c r="F801" s="87"/>
      <c r="G801" s="87"/>
      <c r="H801" s="87"/>
      <c r="I801" s="87"/>
      <c r="J801" s="87"/>
      <c r="K801" s="87"/>
      <c r="L801" s="87"/>
      <c r="M801" s="87"/>
      <c r="N801" s="87"/>
      <c r="O801" s="87"/>
      <c r="P801" s="87"/>
      <c r="Q801" s="87"/>
      <c r="R801" s="87"/>
      <c r="S801" s="87"/>
      <c r="T801" s="87"/>
      <c r="U801" s="87"/>
      <c r="V801" s="87"/>
      <c r="W801" s="87"/>
      <c r="X801" s="87"/>
      <c r="Y801" s="87"/>
      <c r="Z801" s="87"/>
      <c r="AA801" s="87"/>
      <c r="AB801" s="87"/>
      <c r="AC801" s="87"/>
      <c r="AD801" s="87"/>
      <c r="AE801" s="87"/>
      <c r="AF801" s="87"/>
      <c r="AG801" s="87"/>
    </row>
    <row r="802" customFormat="false" ht="12.75" hidden="false" customHeight="true" outlineLevel="0" collapsed="false">
      <c r="A802" s="87"/>
      <c r="B802" s="87"/>
      <c r="C802" s="88"/>
      <c r="D802" s="87"/>
      <c r="E802" s="87"/>
      <c r="F802" s="87"/>
      <c r="G802" s="87"/>
      <c r="H802" s="87"/>
      <c r="I802" s="87"/>
      <c r="J802" s="87"/>
      <c r="K802" s="87"/>
      <c r="L802" s="87"/>
      <c r="M802" s="87"/>
      <c r="N802" s="87"/>
      <c r="O802" s="87"/>
      <c r="P802" s="87"/>
      <c r="Q802" s="87"/>
      <c r="R802" s="87"/>
      <c r="S802" s="87"/>
      <c r="T802" s="87"/>
      <c r="U802" s="87"/>
      <c r="V802" s="87"/>
      <c r="W802" s="87"/>
      <c r="X802" s="87"/>
      <c r="Y802" s="87"/>
      <c r="Z802" s="87"/>
      <c r="AA802" s="87"/>
      <c r="AB802" s="87"/>
      <c r="AC802" s="87"/>
      <c r="AD802" s="87"/>
      <c r="AE802" s="87"/>
      <c r="AF802" s="87"/>
      <c r="AG802" s="87"/>
    </row>
    <row r="803" customFormat="false" ht="12.75" hidden="false" customHeight="true" outlineLevel="0" collapsed="false">
      <c r="A803" s="87"/>
      <c r="B803" s="87"/>
      <c r="C803" s="88"/>
      <c r="D803" s="87"/>
      <c r="E803" s="87"/>
      <c r="F803" s="87"/>
      <c r="G803" s="87"/>
      <c r="H803" s="87"/>
      <c r="I803" s="87"/>
      <c r="J803" s="87"/>
      <c r="K803" s="87"/>
      <c r="L803" s="87"/>
      <c r="M803" s="87"/>
      <c r="N803" s="87"/>
      <c r="O803" s="87"/>
      <c r="P803" s="87"/>
      <c r="Q803" s="87"/>
      <c r="R803" s="87"/>
      <c r="S803" s="87"/>
      <c r="T803" s="87"/>
      <c r="U803" s="87"/>
      <c r="V803" s="87"/>
      <c r="W803" s="87"/>
      <c r="X803" s="87"/>
      <c r="Y803" s="87"/>
      <c r="Z803" s="87"/>
      <c r="AA803" s="87"/>
      <c r="AB803" s="87"/>
      <c r="AC803" s="87"/>
      <c r="AD803" s="87"/>
      <c r="AE803" s="87"/>
      <c r="AF803" s="87"/>
      <c r="AG803" s="87"/>
    </row>
    <row r="804" customFormat="false" ht="12.75" hidden="false" customHeight="true" outlineLevel="0" collapsed="false">
      <c r="A804" s="87"/>
      <c r="B804" s="87"/>
      <c r="C804" s="88"/>
      <c r="D804" s="87"/>
      <c r="E804" s="87"/>
      <c r="F804" s="87"/>
      <c r="G804" s="87"/>
      <c r="H804" s="87"/>
      <c r="I804" s="87"/>
      <c r="J804" s="87"/>
      <c r="K804" s="87"/>
      <c r="L804" s="87"/>
      <c r="M804" s="87"/>
      <c r="N804" s="87"/>
      <c r="O804" s="87"/>
      <c r="P804" s="87"/>
      <c r="Q804" s="87"/>
      <c r="R804" s="87"/>
      <c r="S804" s="87"/>
      <c r="T804" s="87"/>
      <c r="U804" s="87"/>
      <c r="V804" s="87"/>
      <c r="W804" s="87"/>
      <c r="X804" s="87"/>
      <c r="Y804" s="87"/>
      <c r="Z804" s="87"/>
      <c r="AA804" s="87"/>
      <c r="AB804" s="87"/>
      <c r="AC804" s="87"/>
      <c r="AD804" s="87"/>
      <c r="AE804" s="87"/>
      <c r="AF804" s="87"/>
      <c r="AG804" s="87"/>
    </row>
    <row r="805" customFormat="false" ht="12.75" hidden="false" customHeight="true" outlineLevel="0" collapsed="false">
      <c r="A805" s="87"/>
      <c r="B805" s="87"/>
      <c r="C805" s="88"/>
      <c r="D805" s="87"/>
      <c r="E805" s="87"/>
      <c r="F805" s="87"/>
      <c r="G805" s="87"/>
      <c r="H805" s="87"/>
      <c r="I805" s="87"/>
      <c r="J805" s="87"/>
      <c r="K805" s="87"/>
      <c r="L805" s="87"/>
      <c r="M805" s="87"/>
      <c r="N805" s="87"/>
      <c r="O805" s="87"/>
      <c r="P805" s="87"/>
      <c r="Q805" s="87"/>
      <c r="R805" s="87"/>
      <c r="S805" s="87"/>
      <c r="T805" s="87"/>
      <c r="U805" s="87"/>
      <c r="V805" s="87"/>
      <c r="W805" s="87"/>
      <c r="X805" s="87"/>
      <c r="Y805" s="87"/>
      <c r="Z805" s="87"/>
      <c r="AA805" s="87"/>
      <c r="AB805" s="87"/>
      <c r="AC805" s="87"/>
      <c r="AD805" s="87"/>
      <c r="AE805" s="87"/>
      <c r="AF805" s="87"/>
      <c r="AG805" s="87"/>
    </row>
    <row r="806" customFormat="false" ht="12.75" hidden="false" customHeight="true" outlineLevel="0" collapsed="false">
      <c r="A806" s="87"/>
      <c r="B806" s="87"/>
      <c r="C806" s="88"/>
      <c r="D806" s="87"/>
      <c r="E806" s="87"/>
      <c r="F806" s="87"/>
      <c r="G806" s="87"/>
      <c r="H806" s="87"/>
      <c r="I806" s="87"/>
      <c r="J806" s="87"/>
      <c r="K806" s="87"/>
      <c r="L806" s="87"/>
      <c r="M806" s="87"/>
      <c r="N806" s="87"/>
      <c r="O806" s="87"/>
      <c r="P806" s="87"/>
      <c r="Q806" s="87"/>
      <c r="R806" s="87"/>
      <c r="S806" s="87"/>
      <c r="T806" s="87"/>
      <c r="U806" s="87"/>
      <c r="V806" s="87"/>
      <c r="W806" s="87"/>
      <c r="X806" s="87"/>
      <c r="Y806" s="87"/>
      <c r="Z806" s="87"/>
      <c r="AA806" s="87"/>
      <c r="AB806" s="87"/>
      <c r="AC806" s="87"/>
      <c r="AD806" s="87"/>
      <c r="AE806" s="87"/>
      <c r="AF806" s="87"/>
      <c r="AG806" s="87"/>
    </row>
    <row r="807" customFormat="false" ht="12.75" hidden="false" customHeight="true" outlineLevel="0" collapsed="false">
      <c r="A807" s="87"/>
      <c r="B807" s="87"/>
      <c r="C807" s="88"/>
      <c r="D807" s="87"/>
      <c r="E807" s="87"/>
      <c r="F807" s="87"/>
      <c r="G807" s="87"/>
      <c r="H807" s="87"/>
      <c r="I807" s="87"/>
      <c r="J807" s="87"/>
      <c r="K807" s="87"/>
      <c r="L807" s="87"/>
      <c r="M807" s="87"/>
      <c r="N807" s="87"/>
      <c r="O807" s="87"/>
      <c r="P807" s="87"/>
      <c r="Q807" s="87"/>
      <c r="R807" s="87"/>
      <c r="S807" s="87"/>
      <c r="T807" s="87"/>
      <c r="U807" s="87"/>
      <c r="V807" s="87"/>
      <c r="W807" s="87"/>
      <c r="X807" s="87"/>
      <c r="Y807" s="87"/>
      <c r="Z807" s="87"/>
      <c r="AA807" s="87"/>
      <c r="AB807" s="87"/>
      <c r="AC807" s="87"/>
      <c r="AD807" s="87"/>
      <c r="AE807" s="87"/>
      <c r="AF807" s="87"/>
      <c r="AG807" s="87"/>
    </row>
    <row r="808" customFormat="false" ht="12.75" hidden="false" customHeight="true" outlineLevel="0" collapsed="false">
      <c r="A808" s="87"/>
      <c r="B808" s="87"/>
      <c r="C808" s="88"/>
      <c r="D808" s="87"/>
      <c r="E808" s="87"/>
      <c r="F808" s="87"/>
      <c r="G808" s="87"/>
      <c r="H808" s="87"/>
      <c r="I808" s="87"/>
      <c r="J808" s="87"/>
      <c r="K808" s="87"/>
      <c r="L808" s="87"/>
      <c r="M808" s="87"/>
      <c r="N808" s="87"/>
      <c r="O808" s="87"/>
      <c r="P808" s="87"/>
      <c r="Q808" s="87"/>
      <c r="R808" s="87"/>
      <c r="S808" s="87"/>
      <c r="T808" s="87"/>
      <c r="U808" s="87"/>
      <c r="V808" s="87"/>
      <c r="W808" s="87"/>
      <c r="X808" s="87"/>
      <c r="Y808" s="87"/>
      <c r="Z808" s="87"/>
      <c r="AA808" s="87"/>
      <c r="AB808" s="87"/>
      <c r="AC808" s="87"/>
      <c r="AD808" s="87"/>
      <c r="AE808" s="87"/>
      <c r="AF808" s="87"/>
      <c r="AG808" s="87"/>
    </row>
    <row r="809" customFormat="false" ht="12.75" hidden="false" customHeight="true" outlineLevel="0" collapsed="false">
      <c r="A809" s="87"/>
      <c r="B809" s="87"/>
      <c r="C809" s="88"/>
      <c r="D809" s="87"/>
      <c r="E809" s="87"/>
      <c r="F809" s="87"/>
      <c r="G809" s="87"/>
      <c r="H809" s="87"/>
      <c r="I809" s="87"/>
      <c r="J809" s="87"/>
      <c r="K809" s="87"/>
      <c r="L809" s="87"/>
      <c r="M809" s="87"/>
      <c r="N809" s="87"/>
      <c r="O809" s="87"/>
      <c r="P809" s="87"/>
      <c r="Q809" s="87"/>
      <c r="R809" s="87"/>
      <c r="S809" s="87"/>
      <c r="T809" s="87"/>
      <c r="U809" s="87"/>
      <c r="V809" s="87"/>
      <c r="W809" s="87"/>
      <c r="X809" s="87"/>
      <c r="Y809" s="87"/>
      <c r="Z809" s="87"/>
      <c r="AA809" s="87"/>
      <c r="AB809" s="87"/>
      <c r="AC809" s="87"/>
      <c r="AD809" s="87"/>
      <c r="AE809" s="87"/>
      <c r="AF809" s="87"/>
      <c r="AG809" s="87"/>
    </row>
    <row r="810" customFormat="false" ht="12.75" hidden="false" customHeight="true" outlineLevel="0" collapsed="false">
      <c r="A810" s="87"/>
      <c r="B810" s="87"/>
      <c r="C810" s="88"/>
      <c r="D810" s="87"/>
      <c r="E810" s="87"/>
      <c r="F810" s="87"/>
      <c r="G810" s="87"/>
      <c r="H810" s="87"/>
      <c r="I810" s="87"/>
      <c r="J810" s="87"/>
      <c r="K810" s="87"/>
      <c r="L810" s="87"/>
      <c r="M810" s="87"/>
      <c r="N810" s="87"/>
      <c r="O810" s="87"/>
      <c r="P810" s="87"/>
      <c r="Q810" s="87"/>
      <c r="R810" s="87"/>
      <c r="S810" s="87"/>
      <c r="T810" s="87"/>
      <c r="U810" s="87"/>
      <c r="V810" s="87"/>
      <c r="W810" s="87"/>
      <c r="X810" s="87"/>
      <c r="Y810" s="87"/>
      <c r="Z810" s="87"/>
      <c r="AA810" s="87"/>
      <c r="AB810" s="87"/>
      <c r="AC810" s="87"/>
      <c r="AD810" s="87"/>
      <c r="AE810" s="87"/>
      <c r="AF810" s="87"/>
      <c r="AG810" s="87"/>
    </row>
    <row r="811" customFormat="false" ht="12.75" hidden="false" customHeight="true" outlineLevel="0" collapsed="false">
      <c r="A811" s="87"/>
      <c r="B811" s="87"/>
      <c r="C811" s="88"/>
      <c r="D811" s="87"/>
      <c r="E811" s="87"/>
      <c r="F811" s="87"/>
      <c r="G811" s="87"/>
      <c r="H811" s="87"/>
      <c r="I811" s="87"/>
      <c r="J811" s="87"/>
      <c r="K811" s="87"/>
      <c r="L811" s="87"/>
      <c r="M811" s="87"/>
      <c r="N811" s="87"/>
      <c r="O811" s="87"/>
      <c r="P811" s="87"/>
      <c r="Q811" s="87"/>
      <c r="R811" s="87"/>
      <c r="S811" s="87"/>
      <c r="T811" s="87"/>
      <c r="U811" s="87"/>
      <c r="V811" s="87"/>
      <c r="W811" s="87"/>
      <c r="X811" s="87"/>
      <c r="Y811" s="87"/>
      <c r="Z811" s="87"/>
      <c r="AA811" s="87"/>
      <c r="AB811" s="87"/>
      <c r="AC811" s="87"/>
      <c r="AD811" s="87"/>
      <c r="AE811" s="87"/>
      <c r="AF811" s="87"/>
      <c r="AG811" s="87"/>
    </row>
    <row r="812" customFormat="false" ht="12.75" hidden="false" customHeight="true" outlineLevel="0" collapsed="false">
      <c r="A812" s="87"/>
      <c r="B812" s="87"/>
      <c r="C812" s="88"/>
      <c r="D812" s="87"/>
      <c r="E812" s="87"/>
      <c r="F812" s="87"/>
      <c r="G812" s="87"/>
      <c r="H812" s="87"/>
      <c r="I812" s="87"/>
      <c r="J812" s="87"/>
      <c r="K812" s="87"/>
      <c r="L812" s="87"/>
      <c r="M812" s="87"/>
      <c r="N812" s="87"/>
      <c r="O812" s="87"/>
      <c r="P812" s="87"/>
      <c r="Q812" s="87"/>
      <c r="R812" s="87"/>
      <c r="S812" s="87"/>
      <c r="T812" s="87"/>
      <c r="U812" s="87"/>
      <c r="V812" s="87"/>
      <c r="W812" s="87"/>
      <c r="X812" s="87"/>
      <c r="Y812" s="87"/>
      <c r="Z812" s="87"/>
      <c r="AA812" s="87"/>
      <c r="AB812" s="87"/>
      <c r="AC812" s="87"/>
      <c r="AD812" s="87"/>
      <c r="AE812" s="87"/>
      <c r="AF812" s="87"/>
      <c r="AG812" s="87"/>
    </row>
    <row r="813" customFormat="false" ht="12.75" hidden="false" customHeight="true" outlineLevel="0" collapsed="false">
      <c r="A813" s="87"/>
      <c r="B813" s="87"/>
      <c r="C813" s="88"/>
      <c r="D813" s="87"/>
      <c r="E813" s="87"/>
      <c r="F813" s="87"/>
      <c r="G813" s="87"/>
      <c r="H813" s="87"/>
      <c r="I813" s="87"/>
      <c r="J813" s="87"/>
      <c r="K813" s="87"/>
      <c r="L813" s="87"/>
      <c r="M813" s="87"/>
      <c r="N813" s="87"/>
      <c r="O813" s="87"/>
      <c r="P813" s="87"/>
      <c r="Q813" s="87"/>
      <c r="R813" s="87"/>
      <c r="S813" s="87"/>
      <c r="T813" s="87"/>
      <c r="U813" s="87"/>
      <c r="V813" s="87"/>
      <c r="W813" s="87"/>
      <c r="X813" s="87"/>
      <c r="Y813" s="87"/>
      <c r="Z813" s="87"/>
      <c r="AA813" s="87"/>
      <c r="AB813" s="87"/>
      <c r="AC813" s="87"/>
      <c r="AD813" s="87"/>
      <c r="AE813" s="87"/>
      <c r="AF813" s="87"/>
      <c r="AG813" s="87"/>
    </row>
    <row r="814" customFormat="false" ht="12.75" hidden="false" customHeight="true" outlineLevel="0" collapsed="false">
      <c r="A814" s="87"/>
      <c r="B814" s="87"/>
      <c r="C814" s="88"/>
      <c r="D814" s="87"/>
      <c r="E814" s="87"/>
      <c r="F814" s="87"/>
      <c r="G814" s="87"/>
      <c r="H814" s="87"/>
      <c r="I814" s="87"/>
      <c r="J814" s="87"/>
      <c r="K814" s="87"/>
      <c r="L814" s="87"/>
      <c r="M814" s="87"/>
      <c r="N814" s="87"/>
      <c r="O814" s="87"/>
      <c r="P814" s="87"/>
      <c r="Q814" s="87"/>
      <c r="R814" s="87"/>
      <c r="S814" s="87"/>
      <c r="T814" s="87"/>
      <c r="U814" s="87"/>
      <c r="V814" s="87"/>
      <c r="W814" s="87"/>
      <c r="X814" s="87"/>
      <c r="Y814" s="87"/>
      <c r="Z814" s="87"/>
      <c r="AA814" s="87"/>
      <c r="AB814" s="87"/>
      <c r="AC814" s="87"/>
      <c r="AD814" s="87"/>
      <c r="AE814" s="87"/>
      <c r="AF814" s="87"/>
      <c r="AG814" s="87"/>
    </row>
    <row r="815" customFormat="false" ht="12.75" hidden="false" customHeight="true" outlineLevel="0" collapsed="false">
      <c r="A815" s="87"/>
      <c r="B815" s="87"/>
      <c r="C815" s="88"/>
      <c r="D815" s="87"/>
      <c r="E815" s="87"/>
      <c r="F815" s="87"/>
      <c r="G815" s="87"/>
      <c r="H815" s="87"/>
      <c r="I815" s="87"/>
      <c r="J815" s="87"/>
      <c r="K815" s="87"/>
      <c r="L815" s="87"/>
      <c r="M815" s="87"/>
      <c r="N815" s="87"/>
      <c r="O815" s="87"/>
      <c r="P815" s="87"/>
      <c r="Q815" s="87"/>
      <c r="R815" s="87"/>
      <c r="S815" s="87"/>
      <c r="T815" s="87"/>
      <c r="U815" s="87"/>
      <c r="V815" s="87"/>
      <c r="W815" s="87"/>
      <c r="X815" s="87"/>
      <c r="Y815" s="87"/>
      <c r="Z815" s="87"/>
      <c r="AA815" s="87"/>
      <c r="AB815" s="87"/>
      <c r="AC815" s="87"/>
      <c r="AD815" s="87"/>
      <c r="AE815" s="87"/>
      <c r="AF815" s="87"/>
      <c r="AG815" s="87"/>
    </row>
    <row r="816" customFormat="false" ht="12.75" hidden="false" customHeight="true" outlineLevel="0" collapsed="false">
      <c r="A816" s="87"/>
      <c r="B816" s="87"/>
      <c r="C816" s="88"/>
      <c r="D816" s="87"/>
      <c r="E816" s="87"/>
      <c r="F816" s="87"/>
      <c r="G816" s="87"/>
      <c r="H816" s="87"/>
      <c r="I816" s="87"/>
      <c r="J816" s="87"/>
      <c r="K816" s="87"/>
      <c r="L816" s="87"/>
      <c r="M816" s="87"/>
      <c r="N816" s="87"/>
      <c r="O816" s="87"/>
      <c r="P816" s="87"/>
      <c r="Q816" s="87"/>
      <c r="R816" s="87"/>
      <c r="S816" s="87"/>
      <c r="T816" s="87"/>
      <c r="U816" s="87"/>
      <c r="V816" s="87"/>
      <c r="W816" s="87"/>
      <c r="X816" s="87"/>
      <c r="Y816" s="87"/>
      <c r="Z816" s="87"/>
      <c r="AA816" s="87"/>
      <c r="AB816" s="87"/>
      <c r="AC816" s="87"/>
      <c r="AD816" s="87"/>
      <c r="AE816" s="87"/>
      <c r="AF816" s="87"/>
      <c r="AG816" s="87"/>
    </row>
    <row r="817" customFormat="false" ht="12.75" hidden="false" customHeight="true" outlineLevel="0" collapsed="false">
      <c r="A817" s="87"/>
      <c r="B817" s="87"/>
      <c r="C817" s="88"/>
      <c r="D817" s="87"/>
      <c r="E817" s="87"/>
      <c r="F817" s="87"/>
      <c r="G817" s="87"/>
      <c r="H817" s="87"/>
      <c r="I817" s="87"/>
      <c r="J817" s="87"/>
      <c r="K817" s="87"/>
      <c r="L817" s="87"/>
      <c r="M817" s="87"/>
      <c r="N817" s="87"/>
      <c r="O817" s="87"/>
      <c r="P817" s="87"/>
      <c r="Q817" s="87"/>
      <c r="R817" s="87"/>
      <c r="S817" s="87"/>
      <c r="T817" s="87"/>
      <c r="U817" s="87"/>
      <c r="V817" s="87"/>
      <c r="W817" s="87"/>
      <c r="X817" s="87"/>
      <c r="Y817" s="87"/>
      <c r="Z817" s="87"/>
      <c r="AA817" s="87"/>
      <c r="AB817" s="87"/>
      <c r="AC817" s="87"/>
      <c r="AD817" s="87"/>
      <c r="AE817" s="87"/>
      <c r="AF817" s="87"/>
      <c r="AG817" s="87"/>
    </row>
    <row r="818" customFormat="false" ht="12.75" hidden="false" customHeight="true" outlineLevel="0" collapsed="false">
      <c r="A818" s="87"/>
      <c r="B818" s="87"/>
      <c r="C818" s="88"/>
      <c r="D818" s="87"/>
      <c r="E818" s="87"/>
      <c r="F818" s="87"/>
      <c r="G818" s="87"/>
      <c r="H818" s="87"/>
      <c r="I818" s="87"/>
      <c r="J818" s="87"/>
      <c r="K818" s="87"/>
      <c r="L818" s="87"/>
      <c r="M818" s="87"/>
      <c r="N818" s="87"/>
      <c r="O818" s="87"/>
      <c r="P818" s="87"/>
      <c r="Q818" s="87"/>
      <c r="R818" s="87"/>
      <c r="S818" s="87"/>
      <c r="T818" s="87"/>
      <c r="U818" s="87"/>
      <c r="V818" s="87"/>
      <c r="W818" s="87"/>
      <c r="X818" s="87"/>
      <c r="Y818" s="87"/>
      <c r="Z818" s="87"/>
      <c r="AA818" s="87"/>
      <c r="AB818" s="87"/>
      <c r="AC818" s="87"/>
      <c r="AD818" s="87"/>
      <c r="AE818" s="87"/>
      <c r="AF818" s="87"/>
      <c r="AG818" s="87"/>
    </row>
    <row r="819" customFormat="false" ht="12.75" hidden="false" customHeight="true" outlineLevel="0" collapsed="false">
      <c r="A819" s="87"/>
      <c r="B819" s="87"/>
      <c r="C819" s="88"/>
      <c r="D819" s="87"/>
      <c r="E819" s="87"/>
      <c r="F819" s="87"/>
      <c r="G819" s="87"/>
      <c r="H819" s="87"/>
      <c r="I819" s="87"/>
      <c r="J819" s="87"/>
      <c r="K819" s="87"/>
      <c r="L819" s="87"/>
      <c r="M819" s="87"/>
      <c r="N819" s="87"/>
      <c r="O819" s="87"/>
      <c r="P819" s="87"/>
      <c r="Q819" s="87"/>
      <c r="R819" s="87"/>
      <c r="S819" s="87"/>
      <c r="T819" s="87"/>
      <c r="U819" s="87"/>
      <c r="V819" s="87"/>
      <c r="W819" s="87"/>
      <c r="X819" s="87"/>
      <c r="Y819" s="87"/>
      <c r="Z819" s="87"/>
      <c r="AA819" s="87"/>
      <c r="AB819" s="87"/>
      <c r="AC819" s="87"/>
      <c r="AD819" s="87"/>
      <c r="AE819" s="87"/>
      <c r="AF819" s="87"/>
      <c r="AG819" s="87"/>
    </row>
    <row r="820" customFormat="false" ht="12.75" hidden="false" customHeight="true" outlineLevel="0" collapsed="false">
      <c r="A820" s="87"/>
      <c r="B820" s="87"/>
      <c r="C820" s="88"/>
      <c r="D820" s="87"/>
      <c r="E820" s="87"/>
      <c r="F820" s="87"/>
      <c r="G820" s="87"/>
      <c r="H820" s="87"/>
      <c r="I820" s="87"/>
      <c r="J820" s="87"/>
      <c r="K820" s="87"/>
      <c r="L820" s="87"/>
      <c r="M820" s="87"/>
      <c r="N820" s="87"/>
      <c r="O820" s="87"/>
      <c r="P820" s="87"/>
      <c r="Q820" s="87"/>
      <c r="R820" s="87"/>
      <c r="S820" s="87"/>
      <c r="T820" s="87"/>
      <c r="U820" s="87"/>
      <c r="V820" s="87"/>
      <c r="W820" s="87"/>
      <c r="X820" s="87"/>
      <c r="Y820" s="87"/>
      <c r="Z820" s="87"/>
      <c r="AA820" s="87"/>
      <c r="AB820" s="87"/>
      <c r="AC820" s="87"/>
      <c r="AD820" s="87"/>
      <c r="AE820" s="87"/>
      <c r="AF820" s="87"/>
      <c r="AG820" s="87"/>
    </row>
    <row r="821" customFormat="false" ht="12.75" hidden="false" customHeight="true" outlineLevel="0" collapsed="false">
      <c r="A821" s="87"/>
      <c r="B821" s="87"/>
      <c r="C821" s="88"/>
      <c r="D821" s="87"/>
      <c r="E821" s="87"/>
      <c r="F821" s="87"/>
      <c r="G821" s="87"/>
      <c r="H821" s="87"/>
      <c r="I821" s="87"/>
      <c r="J821" s="87"/>
      <c r="K821" s="87"/>
      <c r="L821" s="87"/>
      <c r="M821" s="87"/>
      <c r="N821" s="87"/>
      <c r="O821" s="87"/>
      <c r="P821" s="87"/>
      <c r="Q821" s="87"/>
      <c r="R821" s="87"/>
      <c r="S821" s="87"/>
      <c r="T821" s="87"/>
      <c r="U821" s="87"/>
      <c r="V821" s="87"/>
      <c r="W821" s="87"/>
      <c r="X821" s="87"/>
      <c r="Y821" s="87"/>
      <c r="Z821" s="87"/>
      <c r="AA821" s="87"/>
      <c r="AB821" s="87"/>
      <c r="AC821" s="87"/>
      <c r="AD821" s="87"/>
      <c r="AE821" s="87"/>
      <c r="AF821" s="87"/>
      <c r="AG821" s="87"/>
    </row>
    <row r="822" customFormat="false" ht="12.75" hidden="false" customHeight="true" outlineLevel="0" collapsed="false">
      <c r="A822" s="87"/>
      <c r="B822" s="87"/>
      <c r="C822" s="88"/>
      <c r="D822" s="87"/>
      <c r="E822" s="87"/>
      <c r="F822" s="87"/>
      <c r="G822" s="87"/>
      <c r="H822" s="87"/>
      <c r="I822" s="87"/>
      <c r="J822" s="87"/>
      <c r="K822" s="87"/>
      <c r="L822" s="87"/>
      <c r="M822" s="87"/>
      <c r="N822" s="87"/>
      <c r="O822" s="87"/>
      <c r="P822" s="87"/>
      <c r="Q822" s="87"/>
      <c r="R822" s="87"/>
      <c r="S822" s="87"/>
      <c r="T822" s="87"/>
      <c r="U822" s="87"/>
      <c r="V822" s="87"/>
      <c r="W822" s="87"/>
      <c r="X822" s="87"/>
      <c r="Y822" s="87"/>
      <c r="Z822" s="87"/>
      <c r="AA822" s="87"/>
      <c r="AB822" s="87"/>
      <c r="AC822" s="87"/>
      <c r="AD822" s="87"/>
      <c r="AE822" s="87"/>
      <c r="AF822" s="87"/>
      <c r="AG822" s="87"/>
    </row>
    <row r="823" customFormat="false" ht="12.75" hidden="false" customHeight="true" outlineLevel="0" collapsed="false">
      <c r="A823" s="87"/>
      <c r="B823" s="87"/>
      <c r="C823" s="88"/>
      <c r="D823" s="87"/>
      <c r="E823" s="87"/>
      <c r="F823" s="87"/>
      <c r="G823" s="87"/>
      <c r="H823" s="87"/>
      <c r="I823" s="87"/>
      <c r="J823" s="87"/>
      <c r="K823" s="87"/>
      <c r="L823" s="87"/>
      <c r="M823" s="87"/>
      <c r="N823" s="87"/>
      <c r="O823" s="87"/>
      <c r="P823" s="87"/>
      <c r="Q823" s="87"/>
      <c r="R823" s="87"/>
      <c r="S823" s="87"/>
      <c r="T823" s="87"/>
      <c r="U823" s="87"/>
      <c r="V823" s="87"/>
      <c r="W823" s="87"/>
      <c r="X823" s="87"/>
      <c r="Y823" s="87"/>
      <c r="Z823" s="87"/>
      <c r="AA823" s="87"/>
      <c r="AB823" s="87"/>
      <c r="AC823" s="87"/>
      <c r="AD823" s="87"/>
      <c r="AE823" s="87"/>
      <c r="AF823" s="87"/>
      <c r="AG823" s="87"/>
    </row>
    <row r="824" customFormat="false" ht="12.75" hidden="false" customHeight="true" outlineLevel="0" collapsed="false">
      <c r="A824" s="87"/>
      <c r="B824" s="87"/>
      <c r="C824" s="88"/>
      <c r="D824" s="87"/>
      <c r="E824" s="87"/>
      <c r="F824" s="87"/>
      <c r="G824" s="87"/>
      <c r="H824" s="87"/>
      <c r="I824" s="87"/>
      <c r="J824" s="87"/>
      <c r="K824" s="87"/>
      <c r="L824" s="87"/>
      <c r="M824" s="87"/>
      <c r="N824" s="87"/>
      <c r="O824" s="87"/>
      <c r="P824" s="87"/>
      <c r="Q824" s="87"/>
      <c r="R824" s="87"/>
      <c r="S824" s="87"/>
      <c r="T824" s="87"/>
      <c r="U824" s="87"/>
      <c r="V824" s="87"/>
      <c r="W824" s="87"/>
      <c r="X824" s="87"/>
      <c r="Y824" s="87"/>
      <c r="Z824" s="87"/>
      <c r="AA824" s="87"/>
      <c r="AB824" s="87"/>
      <c r="AC824" s="87"/>
      <c r="AD824" s="87"/>
      <c r="AE824" s="87"/>
      <c r="AF824" s="87"/>
      <c r="AG824" s="87"/>
    </row>
    <row r="825" customFormat="false" ht="12.75" hidden="false" customHeight="true" outlineLevel="0" collapsed="false">
      <c r="A825" s="87"/>
      <c r="B825" s="87"/>
      <c r="C825" s="88"/>
      <c r="D825" s="87"/>
      <c r="E825" s="87"/>
      <c r="F825" s="87"/>
      <c r="G825" s="87"/>
      <c r="H825" s="87"/>
      <c r="I825" s="87"/>
      <c r="J825" s="87"/>
      <c r="K825" s="87"/>
      <c r="L825" s="87"/>
      <c r="M825" s="87"/>
      <c r="N825" s="87"/>
      <c r="O825" s="87"/>
      <c r="P825" s="87"/>
      <c r="Q825" s="87"/>
      <c r="R825" s="87"/>
      <c r="S825" s="87"/>
      <c r="T825" s="87"/>
      <c r="U825" s="87"/>
      <c r="V825" s="87"/>
      <c r="W825" s="87"/>
      <c r="X825" s="87"/>
      <c r="Y825" s="87"/>
      <c r="Z825" s="87"/>
      <c r="AA825" s="87"/>
      <c r="AB825" s="87"/>
      <c r="AC825" s="87"/>
      <c r="AD825" s="87"/>
      <c r="AE825" s="87"/>
      <c r="AF825" s="87"/>
      <c r="AG825" s="87"/>
    </row>
    <row r="826" customFormat="false" ht="12.75" hidden="false" customHeight="true" outlineLevel="0" collapsed="false">
      <c r="A826" s="87"/>
      <c r="B826" s="87"/>
      <c r="C826" s="88"/>
      <c r="D826" s="87"/>
      <c r="E826" s="87"/>
      <c r="F826" s="87"/>
      <c r="G826" s="87"/>
      <c r="H826" s="87"/>
      <c r="I826" s="87"/>
      <c r="J826" s="87"/>
      <c r="K826" s="87"/>
      <c r="L826" s="87"/>
      <c r="M826" s="87"/>
      <c r="N826" s="87"/>
      <c r="O826" s="87"/>
      <c r="P826" s="87"/>
      <c r="Q826" s="87"/>
      <c r="R826" s="87"/>
      <c r="S826" s="87"/>
      <c r="T826" s="87"/>
      <c r="U826" s="87"/>
      <c r="V826" s="87"/>
      <c r="W826" s="87"/>
      <c r="X826" s="87"/>
      <c r="Y826" s="87"/>
      <c r="Z826" s="87"/>
      <c r="AA826" s="87"/>
      <c r="AB826" s="87"/>
      <c r="AC826" s="87"/>
      <c r="AD826" s="87"/>
      <c r="AE826" s="87"/>
      <c r="AF826" s="87"/>
      <c r="AG826" s="87"/>
    </row>
    <row r="827" customFormat="false" ht="12.75" hidden="false" customHeight="true" outlineLevel="0" collapsed="false">
      <c r="A827" s="87"/>
      <c r="B827" s="87"/>
      <c r="C827" s="88"/>
      <c r="D827" s="87"/>
      <c r="E827" s="87"/>
      <c r="F827" s="87"/>
      <c r="G827" s="87"/>
      <c r="H827" s="87"/>
      <c r="I827" s="87"/>
      <c r="J827" s="87"/>
      <c r="K827" s="87"/>
      <c r="L827" s="87"/>
      <c r="M827" s="87"/>
      <c r="N827" s="87"/>
      <c r="O827" s="87"/>
      <c r="P827" s="87"/>
      <c r="Q827" s="87"/>
      <c r="R827" s="87"/>
      <c r="S827" s="87"/>
      <c r="T827" s="87"/>
      <c r="U827" s="87"/>
      <c r="V827" s="87"/>
      <c r="W827" s="87"/>
      <c r="X827" s="87"/>
      <c r="Y827" s="87"/>
      <c r="Z827" s="87"/>
      <c r="AA827" s="87"/>
      <c r="AB827" s="87"/>
      <c r="AC827" s="87"/>
      <c r="AD827" s="87"/>
      <c r="AE827" s="87"/>
      <c r="AF827" s="87"/>
      <c r="AG827" s="87"/>
    </row>
    <row r="828" customFormat="false" ht="12.75" hidden="false" customHeight="true" outlineLevel="0" collapsed="false">
      <c r="A828" s="87"/>
      <c r="B828" s="87"/>
      <c r="C828" s="88"/>
      <c r="D828" s="87"/>
      <c r="E828" s="87"/>
      <c r="F828" s="87"/>
      <c r="G828" s="87"/>
      <c r="H828" s="87"/>
      <c r="I828" s="87"/>
      <c r="J828" s="87"/>
      <c r="K828" s="87"/>
      <c r="L828" s="87"/>
      <c r="M828" s="87"/>
      <c r="N828" s="87"/>
      <c r="O828" s="87"/>
      <c r="P828" s="87"/>
      <c r="Q828" s="87"/>
      <c r="R828" s="87"/>
      <c r="S828" s="87"/>
      <c r="T828" s="87"/>
      <c r="U828" s="87"/>
      <c r="V828" s="87"/>
      <c r="W828" s="87"/>
      <c r="X828" s="87"/>
      <c r="Y828" s="87"/>
      <c r="Z828" s="87"/>
      <c r="AA828" s="87"/>
      <c r="AB828" s="87"/>
      <c r="AC828" s="87"/>
      <c r="AD828" s="87"/>
      <c r="AE828" s="87"/>
      <c r="AF828" s="87"/>
      <c r="AG828" s="87"/>
    </row>
    <row r="829" customFormat="false" ht="12.75" hidden="false" customHeight="true" outlineLevel="0" collapsed="false">
      <c r="A829" s="87"/>
      <c r="B829" s="87"/>
      <c r="C829" s="88"/>
      <c r="D829" s="87"/>
      <c r="E829" s="87"/>
      <c r="F829" s="87"/>
      <c r="G829" s="87"/>
      <c r="H829" s="87"/>
      <c r="I829" s="87"/>
      <c r="J829" s="87"/>
      <c r="K829" s="87"/>
      <c r="L829" s="87"/>
      <c r="M829" s="87"/>
      <c r="N829" s="87"/>
      <c r="O829" s="87"/>
      <c r="P829" s="87"/>
      <c r="Q829" s="87"/>
      <c r="R829" s="87"/>
      <c r="S829" s="87"/>
      <c r="T829" s="87"/>
      <c r="U829" s="87"/>
      <c r="V829" s="87"/>
      <c r="W829" s="87"/>
      <c r="X829" s="87"/>
      <c r="Y829" s="87"/>
      <c r="Z829" s="87"/>
      <c r="AA829" s="87"/>
      <c r="AB829" s="87"/>
      <c r="AC829" s="87"/>
      <c r="AD829" s="87"/>
      <c r="AE829" s="87"/>
      <c r="AF829" s="87"/>
      <c r="AG829" s="87"/>
    </row>
    <row r="830" customFormat="false" ht="12.75" hidden="false" customHeight="true" outlineLevel="0" collapsed="false">
      <c r="A830" s="87"/>
      <c r="B830" s="87"/>
      <c r="C830" s="88"/>
      <c r="D830" s="87"/>
      <c r="E830" s="87"/>
      <c r="F830" s="87"/>
      <c r="G830" s="87"/>
      <c r="H830" s="87"/>
      <c r="I830" s="87"/>
      <c r="J830" s="87"/>
      <c r="K830" s="87"/>
      <c r="L830" s="87"/>
      <c r="M830" s="87"/>
      <c r="N830" s="87"/>
      <c r="O830" s="87"/>
      <c r="P830" s="87"/>
      <c r="Q830" s="87"/>
      <c r="R830" s="87"/>
      <c r="S830" s="87"/>
      <c r="T830" s="87"/>
      <c r="U830" s="87"/>
      <c r="V830" s="87"/>
      <c r="W830" s="87"/>
      <c r="X830" s="87"/>
      <c r="Y830" s="87"/>
      <c r="Z830" s="87"/>
      <c r="AA830" s="87"/>
      <c r="AB830" s="87"/>
      <c r="AC830" s="87"/>
      <c r="AD830" s="87"/>
      <c r="AE830" s="87"/>
      <c r="AF830" s="87"/>
      <c r="AG830" s="87"/>
    </row>
    <row r="831" customFormat="false" ht="12.75" hidden="false" customHeight="true" outlineLevel="0" collapsed="false">
      <c r="A831" s="87"/>
      <c r="B831" s="87"/>
      <c r="C831" s="88"/>
      <c r="D831" s="87"/>
      <c r="E831" s="87"/>
      <c r="F831" s="87"/>
      <c r="G831" s="87"/>
      <c r="H831" s="87"/>
      <c r="I831" s="87"/>
      <c r="J831" s="87"/>
      <c r="K831" s="87"/>
      <c r="L831" s="87"/>
      <c r="M831" s="87"/>
      <c r="N831" s="87"/>
      <c r="O831" s="87"/>
      <c r="P831" s="87"/>
      <c r="Q831" s="87"/>
      <c r="R831" s="87"/>
      <c r="S831" s="87"/>
      <c r="T831" s="87"/>
      <c r="U831" s="87"/>
      <c r="V831" s="87"/>
      <c r="W831" s="87"/>
      <c r="X831" s="87"/>
      <c r="Y831" s="87"/>
      <c r="Z831" s="87"/>
      <c r="AA831" s="87"/>
      <c r="AB831" s="87"/>
      <c r="AC831" s="87"/>
      <c r="AD831" s="87"/>
      <c r="AE831" s="87"/>
      <c r="AF831" s="87"/>
      <c r="AG831" s="87"/>
    </row>
    <row r="832" customFormat="false" ht="12.75" hidden="false" customHeight="true" outlineLevel="0" collapsed="false">
      <c r="A832" s="87"/>
      <c r="B832" s="87"/>
      <c r="C832" s="88"/>
      <c r="D832" s="87"/>
      <c r="E832" s="87"/>
      <c r="F832" s="87"/>
      <c r="G832" s="87"/>
      <c r="H832" s="87"/>
      <c r="I832" s="87"/>
      <c r="J832" s="87"/>
      <c r="K832" s="87"/>
      <c r="L832" s="87"/>
      <c r="M832" s="87"/>
      <c r="N832" s="87"/>
      <c r="O832" s="87"/>
      <c r="P832" s="87"/>
      <c r="Q832" s="87"/>
      <c r="R832" s="87"/>
      <c r="S832" s="87"/>
      <c r="T832" s="87"/>
      <c r="U832" s="87"/>
      <c r="V832" s="87"/>
      <c r="W832" s="87"/>
      <c r="X832" s="87"/>
      <c r="Y832" s="87"/>
      <c r="Z832" s="87"/>
      <c r="AA832" s="87"/>
      <c r="AB832" s="87"/>
      <c r="AC832" s="87"/>
      <c r="AD832" s="87"/>
      <c r="AE832" s="87"/>
      <c r="AF832" s="87"/>
      <c r="AG832" s="87"/>
    </row>
    <row r="833" customFormat="false" ht="12.75" hidden="false" customHeight="true" outlineLevel="0" collapsed="false">
      <c r="A833" s="87"/>
      <c r="B833" s="87"/>
      <c r="C833" s="88"/>
      <c r="D833" s="87"/>
      <c r="E833" s="87"/>
      <c r="F833" s="87"/>
      <c r="G833" s="87"/>
      <c r="H833" s="87"/>
      <c r="I833" s="87"/>
      <c r="J833" s="87"/>
      <c r="K833" s="87"/>
      <c r="L833" s="87"/>
      <c r="M833" s="87"/>
      <c r="N833" s="87"/>
      <c r="O833" s="87"/>
      <c r="P833" s="87"/>
      <c r="Q833" s="87"/>
      <c r="R833" s="87"/>
      <c r="S833" s="87"/>
      <c r="T833" s="87"/>
      <c r="U833" s="87"/>
      <c r="V833" s="87"/>
      <c r="W833" s="87"/>
      <c r="X833" s="87"/>
      <c r="Y833" s="87"/>
      <c r="Z833" s="87"/>
      <c r="AA833" s="87"/>
      <c r="AB833" s="87"/>
      <c r="AC833" s="87"/>
      <c r="AD833" s="87"/>
      <c r="AE833" s="87"/>
      <c r="AF833" s="87"/>
      <c r="AG833" s="87"/>
    </row>
    <row r="834" customFormat="false" ht="12.75" hidden="false" customHeight="true" outlineLevel="0" collapsed="false">
      <c r="A834" s="87"/>
      <c r="B834" s="87"/>
      <c r="C834" s="88"/>
      <c r="D834" s="87"/>
      <c r="E834" s="87"/>
      <c r="F834" s="87"/>
      <c r="G834" s="87"/>
      <c r="H834" s="87"/>
      <c r="I834" s="87"/>
      <c r="J834" s="87"/>
      <c r="K834" s="87"/>
      <c r="L834" s="87"/>
      <c r="M834" s="87"/>
      <c r="N834" s="87"/>
      <c r="O834" s="87"/>
      <c r="P834" s="87"/>
      <c r="Q834" s="87"/>
      <c r="R834" s="87"/>
      <c r="S834" s="87"/>
      <c r="T834" s="87"/>
      <c r="U834" s="87"/>
      <c r="V834" s="87"/>
      <c r="W834" s="87"/>
      <c r="X834" s="87"/>
      <c r="Y834" s="87"/>
      <c r="Z834" s="87"/>
      <c r="AA834" s="87"/>
      <c r="AB834" s="87"/>
      <c r="AC834" s="87"/>
      <c r="AD834" s="87"/>
      <c r="AE834" s="87"/>
      <c r="AF834" s="87"/>
      <c r="AG834" s="87"/>
    </row>
    <row r="835" customFormat="false" ht="12.75" hidden="false" customHeight="true" outlineLevel="0" collapsed="false">
      <c r="A835" s="87"/>
      <c r="B835" s="87"/>
      <c r="C835" s="88"/>
      <c r="D835" s="87"/>
      <c r="E835" s="87"/>
      <c r="F835" s="87"/>
      <c r="G835" s="87"/>
      <c r="H835" s="87"/>
      <c r="I835" s="87"/>
      <c r="J835" s="87"/>
      <c r="K835" s="87"/>
      <c r="L835" s="87"/>
      <c r="M835" s="87"/>
      <c r="N835" s="87"/>
      <c r="O835" s="87"/>
      <c r="P835" s="87"/>
      <c r="Q835" s="87"/>
      <c r="R835" s="87"/>
      <c r="S835" s="87"/>
      <c r="T835" s="87"/>
      <c r="U835" s="87"/>
      <c r="V835" s="87"/>
      <c r="W835" s="87"/>
      <c r="X835" s="87"/>
      <c r="Y835" s="87"/>
      <c r="Z835" s="87"/>
      <c r="AA835" s="87"/>
      <c r="AB835" s="87"/>
      <c r="AC835" s="87"/>
      <c r="AD835" s="87"/>
      <c r="AE835" s="87"/>
      <c r="AF835" s="87"/>
      <c r="AG835" s="87"/>
    </row>
    <row r="836" customFormat="false" ht="12.75" hidden="false" customHeight="true" outlineLevel="0" collapsed="false">
      <c r="A836" s="87"/>
      <c r="B836" s="87"/>
      <c r="C836" s="88"/>
      <c r="D836" s="87"/>
      <c r="E836" s="87"/>
      <c r="F836" s="87"/>
      <c r="G836" s="87"/>
      <c r="H836" s="87"/>
      <c r="I836" s="87"/>
      <c r="J836" s="87"/>
      <c r="K836" s="87"/>
      <c r="L836" s="87"/>
      <c r="M836" s="87"/>
      <c r="N836" s="87"/>
      <c r="O836" s="87"/>
      <c r="P836" s="87"/>
      <c r="Q836" s="87"/>
      <c r="R836" s="87"/>
      <c r="S836" s="87"/>
      <c r="T836" s="87"/>
      <c r="U836" s="87"/>
      <c r="V836" s="87"/>
      <c r="W836" s="87"/>
      <c r="X836" s="87"/>
      <c r="Y836" s="87"/>
      <c r="Z836" s="87"/>
      <c r="AA836" s="87"/>
      <c r="AB836" s="87"/>
      <c r="AC836" s="87"/>
      <c r="AD836" s="87"/>
      <c r="AE836" s="87"/>
      <c r="AF836" s="87"/>
      <c r="AG836" s="87"/>
    </row>
    <row r="837" customFormat="false" ht="12.75" hidden="false" customHeight="true" outlineLevel="0" collapsed="false">
      <c r="A837" s="87"/>
      <c r="B837" s="87"/>
      <c r="C837" s="88"/>
      <c r="D837" s="87"/>
      <c r="E837" s="87"/>
      <c r="F837" s="87"/>
      <c r="G837" s="87"/>
      <c r="H837" s="87"/>
      <c r="I837" s="87"/>
      <c r="J837" s="87"/>
      <c r="K837" s="87"/>
      <c r="L837" s="87"/>
      <c r="M837" s="87"/>
      <c r="N837" s="87"/>
      <c r="O837" s="87"/>
      <c r="P837" s="87"/>
      <c r="Q837" s="87"/>
      <c r="R837" s="87"/>
      <c r="S837" s="87"/>
      <c r="T837" s="87"/>
      <c r="U837" s="87"/>
      <c r="V837" s="87"/>
      <c r="W837" s="87"/>
      <c r="X837" s="87"/>
      <c r="Y837" s="87"/>
      <c r="Z837" s="87"/>
      <c r="AA837" s="87"/>
      <c r="AB837" s="87"/>
      <c r="AC837" s="87"/>
      <c r="AD837" s="87"/>
      <c r="AE837" s="87"/>
      <c r="AF837" s="87"/>
      <c r="AG837" s="87"/>
    </row>
    <row r="838" customFormat="false" ht="12.75" hidden="false" customHeight="true" outlineLevel="0" collapsed="false">
      <c r="A838" s="87"/>
      <c r="B838" s="87"/>
      <c r="C838" s="88"/>
      <c r="D838" s="87"/>
      <c r="E838" s="87"/>
      <c r="F838" s="87"/>
      <c r="G838" s="87"/>
      <c r="H838" s="87"/>
      <c r="I838" s="87"/>
      <c r="J838" s="87"/>
      <c r="K838" s="87"/>
      <c r="L838" s="87"/>
      <c r="M838" s="87"/>
      <c r="N838" s="87"/>
      <c r="O838" s="87"/>
      <c r="P838" s="87"/>
      <c r="Q838" s="87"/>
      <c r="R838" s="87"/>
      <c r="S838" s="87"/>
      <c r="T838" s="87"/>
      <c r="U838" s="87"/>
      <c r="V838" s="87"/>
      <c r="W838" s="87"/>
      <c r="X838" s="87"/>
      <c r="Y838" s="87"/>
      <c r="Z838" s="87"/>
      <c r="AA838" s="87"/>
      <c r="AB838" s="87"/>
      <c r="AC838" s="87"/>
      <c r="AD838" s="87"/>
      <c r="AE838" s="87"/>
      <c r="AF838" s="87"/>
      <c r="AG838" s="87"/>
    </row>
    <row r="839" customFormat="false" ht="12.75" hidden="false" customHeight="true" outlineLevel="0" collapsed="false">
      <c r="A839" s="87"/>
      <c r="B839" s="87"/>
      <c r="C839" s="88"/>
      <c r="D839" s="87"/>
      <c r="E839" s="87"/>
      <c r="F839" s="87"/>
      <c r="G839" s="87"/>
      <c r="H839" s="87"/>
      <c r="I839" s="87"/>
      <c r="J839" s="87"/>
      <c r="K839" s="87"/>
      <c r="L839" s="87"/>
      <c r="M839" s="87"/>
      <c r="N839" s="87"/>
      <c r="O839" s="87"/>
      <c r="P839" s="87"/>
      <c r="Q839" s="87"/>
      <c r="R839" s="87"/>
      <c r="S839" s="87"/>
      <c r="T839" s="87"/>
      <c r="U839" s="87"/>
      <c r="V839" s="87"/>
      <c r="W839" s="87"/>
      <c r="X839" s="87"/>
      <c r="Y839" s="87"/>
      <c r="Z839" s="87"/>
      <c r="AA839" s="87"/>
      <c r="AB839" s="87"/>
      <c r="AC839" s="87"/>
      <c r="AD839" s="87"/>
      <c r="AE839" s="87"/>
      <c r="AF839" s="87"/>
      <c r="AG839" s="87"/>
    </row>
    <row r="840" customFormat="false" ht="12.75" hidden="false" customHeight="true" outlineLevel="0" collapsed="false">
      <c r="A840" s="87"/>
      <c r="B840" s="87"/>
      <c r="C840" s="88"/>
      <c r="D840" s="87"/>
      <c r="E840" s="87"/>
      <c r="F840" s="87"/>
      <c r="G840" s="87"/>
      <c r="H840" s="87"/>
      <c r="I840" s="87"/>
      <c r="J840" s="87"/>
      <c r="K840" s="87"/>
      <c r="L840" s="87"/>
      <c r="M840" s="87"/>
      <c r="N840" s="87"/>
      <c r="O840" s="87"/>
      <c r="P840" s="87"/>
      <c r="Q840" s="87"/>
      <c r="R840" s="87"/>
      <c r="S840" s="87"/>
      <c r="T840" s="87"/>
      <c r="U840" s="87"/>
      <c r="V840" s="87"/>
      <c r="W840" s="87"/>
      <c r="X840" s="87"/>
      <c r="Y840" s="87"/>
      <c r="Z840" s="87"/>
      <c r="AA840" s="87"/>
      <c r="AB840" s="87"/>
      <c r="AC840" s="87"/>
      <c r="AD840" s="87"/>
      <c r="AE840" s="87"/>
      <c r="AF840" s="87"/>
      <c r="AG840" s="87"/>
    </row>
    <row r="841" customFormat="false" ht="12.75" hidden="false" customHeight="true" outlineLevel="0" collapsed="false">
      <c r="A841" s="87"/>
      <c r="B841" s="87"/>
      <c r="C841" s="88"/>
      <c r="D841" s="87"/>
      <c r="E841" s="87"/>
      <c r="F841" s="87"/>
      <c r="G841" s="87"/>
      <c r="H841" s="87"/>
      <c r="I841" s="87"/>
      <c r="J841" s="87"/>
      <c r="K841" s="87"/>
      <c r="L841" s="87"/>
      <c r="M841" s="87"/>
      <c r="N841" s="87"/>
      <c r="O841" s="87"/>
      <c r="P841" s="87"/>
      <c r="Q841" s="87"/>
      <c r="R841" s="87"/>
      <c r="S841" s="87"/>
      <c r="T841" s="87"/>
      <c r="U841" s="87"/>
      <c r="V841" s="87"/>
      <c r="W841" s="87"/>
      <c r="X841" s="87"/>
      <c r="Y841" s="87"/>
      <c r="Z841" s="87"/>
      <c r="AA841" s="87"/>
      <c r="AB841" s="87"/>
      <c r="AC841" s="87"/>
      <c r="AD841" s="87"/>
      <c r="AE841" s="87"/>
      <c r="AF841" s="87"/>
      <c r="AG841" s="87"/>
    </row>
    <row r="842" customFormat="false" ht="12.75" hidden="false" customHeight="true" outlineLevel="0" collapsed="false">
      <c r="A842" s="87"/>
      <c r="B842" s="87"/>
      <c r="C842" s="88"/>
      <c r="D842" s="87"/>
      <c r="E842" s="87"/>
      <c r="F842" s="87"/>
      <c r="G842" s="87"/>
      <c r="H842" s="87"/>
      <c r="I842" s="87"/>
      <c r="J842" s="87"/>
      <c r="K842" s="87"/>
      <c r="L842" s="87"/>
      <c r="M842" s="87"/>
      <c r="N842" s="87"/>
      <c r="O842" s="87"/>
      <c r="P842" s="87"/>
      <c r="Q842" s="87"/>
      <c r="R842" s="87"/>
      <c r="S842" s="87"/>
      <c r="T842" s="87"/>
      <c r="U842" s="87"/>
      <c r="V842" s="87"/>
      <c r="W842" s="87"/>
      <c r="X842" s="87"/>
      <c r="Y842" s="87"/>
      <c r="Z842" s="87"/>
      <c r="AA842" s="87"/>
      <c r="AB842" s="87"/>
      <c r="AC842" s="87"/>
      <c r="AD842" s="87"/>
      <c r="AE842" s="87"/>
      <c r="AF842" s="87"/>
      <c r="AG842" s="87"/>
    </row>
    <row r="843" customFormat="false" ht="12.75" hidden="false" customHeight="true" outlineLevel="0" collapsed="false">
      <c r="A843" s="87"/>
      <c r="B843" s="87"/>
      <c r="C843" s="88"/>
      <c r="D843" s="87"/>
      <c r="E843" s="87"/>
      <c r="F843" s="87"/>
      <c r="G843" s="87"/>
      <c r="H843" s="87"/>
      <c r="I843" s="87"/>
      <c r="J843" s="87"/>
      <c r="K843" s="87"/>
      <c r="L843" s="87"/>
      <c r="M843" s="87"/>
      <c r="N843" s="87"/>
      <c r="O843" s="87"/>
      <c r="P843" s="87"/>
      <c r="Q843" s="87"/>
      <c r="R843" s="87"/>
      <c r="S843" s="87"/>
      <c r="T843" s="87"/>
      <c r="U843" s="87"/>
      <c r="V843" s="87"/>
      <c r="W843" s="87"/>
      <c r="X843" s="87"/>
      <c r="Y843" s="87"/>
      <c r="Z843" s="87"/>
      <c r="AA843" s="87"/>
      <c r="AB843" s="87"/>
      <c r="AC843" s="87"/>
      <c r="AD843" s="87"/>
      <c r="AE843" s="87"/>
      <c r="AF843" s="87"/>
      <c r="AG843" s="87"/>
    </row>
    <row r="844" customFormat="false" ht="12.75" hidden="false" customHeight="true" outlineLevel="0" collapsed="false">
      <c r="A844" s="87"/>
      <c r="B844" s="87"/>
      <c r="C844" s="88"/>
      <c r="D844" s="87"/>
      <c r="E844" s="87"/>
      <c r="F844" s="87"/>
      <c r="G844" s="87"/>
      <c r="H844" s="87"/>
      <c r="I844" s="87"/>
      <c r="J844" s="87"/>
      <c r="K844" s="87"/>
      <c r="L844" s="87"/>
      <c r="M844" s="87"/>
      <c r="N844" s="87"/>
      <c r="O844" s="87"/>
      <c r="P844" s="87"/>
      <c r="Q844" s="87"/>
      <c r="R844" s="87"/>
      <c r="S844" s="87"/>
      <c r="T844" s="87"/>
      <c r="U844" s="87"/>
      <c r="V844" s="87"/>
      <c r="W844" s="87"/>
      <c r="X844" s="87"/>
      <c r="Y844" s="87"/>
      <c r="Z844" s="87"/>
      <c r="AA844" s="87"/>
      <c r="AB844" s="87"/>
      <c r="AC844" s="87"/>
      <c r="AD844" s="87"/>
      <c r="AE844" s="87"/>
      <c r="AF844" s="87"/>
      <c r="AG844" s="87"/>
    </row>
    <row r="845" customFormat="false" ht="12.75" hidden="false" customHeight="true" outlineLevel="0" collapsed="false">
      <c r="A845" s="87"/>
      <c r="B845" s="87"/>
      <c r="C845" s="88"/>
      <c r="D845" s="87"/>
      <c r="E845" s="87"/>
      <c r="F845" s="87"/>
      <c r="G845" s="87"/>
      <c r="H845" s="87"/>
      <c r="I845" s="87"/>
      <c r="J845" s="87"/>
      <c r="K845" s="87"/>
      <c r="L845" s="87"/>
      <c r="M845" s="87"/>
      <c r="N845" s="87"/>
      <c r="O845" s="87"/>
      <c r="P845" s="87"/>
      <c r="Q845" s="87"/>
      <c r="R845" s="87"/>
      <c r="S845" s="87"/>
      <c r="T845" s="87"/>
      <c r="U845" s="87"/>
      <c r="V845" s="87"/>
      <c r="W845" s="87"/>
      <c r="X845" s="87"/>
      <c r="Y845" s="87"/>
      <c r="Z845" s="87"/>
      <c r="AA845" s="87"/>
      <c r="AB845" s="87"/>
      <c r="AC845" s="87"/>
      <c r="AD845" s="87"/>
      <c r="AE845" s="87"/>
      <c r="AF845" s="87"/>
      <c r="AG845" s="87"/>
    </row>
    <row r="846" customFormat="false" ht="12.75" hidden="false" customHeight="true" outlineLevel="0" collapsed="false">
      <c r="A846" s="87"/>
      <c r="B846" s="87"/>
      <c r="C846" s="88"/>
      <c r="D846" s="87"/>
      <c r="E846" s="87"/>
      <c r="F846" s="87"/>
      <c r="G846" s="87"/>
      <c r="H846" s="87"/>
      <c r="I846" s="87"/>
      <c r="J846" s="87"/>
      <c r="K846" s="87"/>
      <c r="L846" s="87"/>
      <c r="M846" s="87"/>
      <c r="N846" s="87"/>
      <c r="O846" s="87"/>
      <c r="P846" s="87"/>
      <c r="Q846" s="87"/>
      <c r="R846" s="87"/>
      <c r="S846" s="87"/>
      <c r="T846" s="87"/>
      <c r="U846" s="87"/>
      <c r="V846" s="87"/>
      <c r="W846" s="87"/>
      <c r="X846" s="87"/>
      <c r="Y846" s="87"/>
      <c r="Z846" s="87"/>
      <c r="AA846" s="87"/>
      <c r="AB846" s="87"/>
      <c r="AC846" s="87"/>
      <c r="AD846" s="87"/>
      <c r="AE846" s="87"/>
      <c r="AF846" s="87"/>
      <c r="AG846" s="87"/>
    </row>
    <row r="847" customFormat="false" ht="12.75" hidden="false" customHeight="true" outlineLevel="0" collapsed="false">
      <c r="A847" s="87"/>
      <c r="B847" s="87"/>
      <c r="C847" s="88"/>
      <c r="D847" s="87"/>
      <c r="E847" s="87"/>
      <c r="F847" s="87"/>
      <c r="G847" s="87"/>
      <c r="H847" s="87"/>
      <c r="I847" s="87"/>
      <c r="J847" s="87"/>
      <c r="K847" s="87"/>
      <c r="L847" s="87"/>
      <c r="M847" s="87"/>
      <c r="N847" s="87"/>
      <c r="O847" s="87"/>
      <c r="P847" s="87"/>
      <c r="Q847" s="87"/>
      <c r="R847" s="87"/>
      <c r="S847" s="87"/>
      <c r="T847" s="87"/>
      <c r="U847" s="87"/>
      <c r="V847" s="87"/>
      <c r="W847" s="87"/>
      <c r="X847" s="87"/>
      <c r="Y847" s="87"/>
      <c r="Z847" s="87"/>
      <c r="AA847" s="87"/>
      <c r="AB847" s="87"/>
      <c r="AC847" s="87"/>
      <c r="AD847" s="87"/>
      <c r="AE847" s="87"/>
      <c r="AF847" s="87"/>
      <c r="AG847" s="87"/>
    </row>
    <row r="848" customFormat="false" ht="12.75" hidden="false" customHeight="true" outlineLevel="0" collapsed="false">
      <c r="A848" s="87"/>
      <c r="B848" s="87"/>
      <c r="C848" s="88"/>
      <c r="D848" s="87"/>
      <c r="E848" s="87"/>
      <c r="F848" s="87"/>
      <c r="G848" s="87"/>
      <c r="H848" s="87"/>
      <c r="I848" s="87"/>
      <c r="J848" s="87"/>
      <c r="K848" s="87"/>
      <c r="L848" s="87"/>
      <c r="M848" s="87"/>
      <c r="N848" s="87"/>
      <c r="O848" s="87"/>
      <c r="P848" s="87"/>
      <c r="Q848" s="87"/>
      <c r="R848" s="87"/>
      <c r="S848" s="87"/>
      <c r="T848" s="87"/>
      <c r="U848" s="87"/>
      <c r="V848" s="87"/>
      <c r="W848" s="87"/>
      <c r="X848" s="87"/>
      <c r="Y848" s="87"/>
      <c r="Z848" s="87"/>
      <c r="AA848" s="87"/>
      <c r="AB848" s="87"/>
      <c r="AC848" s="87"/>
      <c r="AD848" s="87"/>
      <c r="AE848" s="87"/>
      <c r="AF848" s="87"/>
      <c r="AG848" s="87"/>
    </row>
    <row r="849" customFormat="false" ht="12.75" hidden="false" customHeight="true" outlineLevel="0" collapsed="false">
      <c r="A849" s="87"/>
      <c r="B849" s="87"/>
      <c r="C849" s="88"/>
      <c r="D849" s="87"/>
      <c r="E849" s="87"/>
      <c r="F849" s="87"/>
      <c r="G849" s="87"/>
      <c r="H849" s="87"/>
      <c r="I849" s="87"/>
      <c r="J849" s="87"/>
      <c r="K849" s="87"/>
      <c r="L849" s="87"/>
      <c r="M849" s="87"/>
      <c r="N849" s="87"/>
      <c r="O849" s="87"/>
      <c r="P849" s="87"/>
      <c r="Q849" s="87"/>
      <c r="R849" s="87"/>
      <c r="S849" s="87"/>
      <c r="T849" s="87"/>
      <c r="U849" s="87"/>
      <c r="V849" s="87"/>
      <c r="W849" s="87"/>
      <c r="X849" s="87"/>
      <c r="Y849" s="87"/>
      <c r="Z849" s="87"/>
      <c r="AA849" s="87"/>
      <c r="AB849" s="87"/>
      <c r="AC849" s="87"/>
      <c r="AD849" s="87"/>
      <c r="AE849" s="87"/>
      <c r="AF849" s="87"/>
      <c r="AG849" s="87"/>
    </row>
    <row r="850" customFormat="false" ht="12.75" hidden="false" customHeight="true" outlineLevel="0" collapsed="false">
      <c r="A850" s="87"/>
      <c r="B850" s="87"/>
      <c r="C850" s="88"/>
      <c r="D850" s="87"/>
      <c r="E850" s="87"/>
      <c r="F850" s="87"/>
      <c r="G850" s="87"/>
      <c r="H850" s="87"/>
      <c r="I850" s="87"/>
      <c r="J850" s="87"/>
      <c r="K850" s="87"/>
      <c r="L850" s="87"/>
      <c r="M850" s="87"/>
      <c r="N850" s="87"/>
      <c r="O850" s="87"/>
      <c r="P850" s="87"/>
      <c r="Q850" s="87"/>
      <c r="R850" s="87"/>
      <c r="S850" s="87"/>
      <c r="T850" s="87"/>
      <c r="U850" s="87"/>
      <c r="V850" s="87"/>
      <c r="W850" s="87"/>
      <c r="X850" s="87"/>
      <c r="Y850" s="87"/>
      <c r="Z850" s="87"/>
      <c r="AA850" s="87"/>
      <c r="AB850" s="87"/>
      <c r="AC850" s="87"/>
      <c r="AD850" s="87"/>
      <c r="AE850" s="87"/>
      <c r="AF850" s="87"/>
      <c r="AG850" s="87"/>
    </row>
    <row r="851" customFormat="false" ht="12.75" hidden="false" customHeight="true" outlineLevel="0" collapsed="false">
      <c r="A851" s="87"/>
      <c r="B851" s="87"/>
      <c r="C851" s="88"/>
      <c r="D851" s="87"/>
      <c r="E851" s="87"/>
      <c r="F851" s="87"/>
      <c r="G851" s="87"/>
      <c r="H851" s="87"/>
      <c r="I851" s="87"/>
      <c r="J851" s="87"/>
      <c r="K851" s="87"/>
      <c r="L851" s="87"/>
      <c r="M851" s="87"/>
      <c r="N851" s="87"/>
      <c r="O851" s="87"/>
      <c r="P851" s="87"/>
      <c r="Q851" s="87"/>
      <c r="R851" s="87"/>
      <c r="S851" s="87"/>
      <c r="T851" s="87"/>
      <c r="U851" s="87"/>
      <c r="V851" s="87"/>
      <c r="W851" s="87"/>
      <c r="X851" s="87"/>
      <c r="Y851" s="87"/>
      <c r="Z851" s="87"/>
      <c r="AA851" s="87"/>
      <c r="AB851" s="87"/>
      <c r="AC851" s="87"/>
      <c r="AD851" s="87"/>
      <c r="AE851" s="87"/>
      <c r="AF851" s="87"/>
      <c r="AG851" s="87"/>
    </row>
    <row r="852" customFormat="false" ht="12.75" hidden="false" customHeight="true" outlineLevel="0" collapsed="false">
      <c r="A852" s="87"/>
      <c r="B852" s="87"/>
      <c r="C852" s="88"/>
      <c r="D852" s="87"/>
      <c r="E852" s="87"/>
      <c r="F852" s="87"/>
      <c r="G852" s="87"/>
      <c r="H852" s="87"/>
      <c r="I852" s="87"/>
      <c r="J852" s="87"/>
      <c r="K852" s="87"/>
      <c r="L852" s="87"/>
      <c r="M852" s="87"/>
      <c r="N852" s="87"/>
      <c r="O852" s="87"/>
      <c r="P852" s="87"/>
      <c r="Q852" s="87"/>
      <c r="R852" s="87"/>
      <c r="S852" s="87"/>
      <c r="T852" s="87"/>
      <c r="U852" s="87"/>
      <c r="V852" s="87"/>
      <c r="W852" s="87"/>
      <c r="X852" s="87"/>
      <c r="Y852" s="87"/>
      <c r="Z852" s="87"/>
      <c r="AA852" s="87"/>
      <c r="AB852" s="87"/>
      <c r="AC852" s="87"/>
      <c r="AD852" s="87"/>
      <c r="AE852" s="87"/>
      <c r="AF852" s="87"/>
      <c r="AG852" s="87"/>
    </row>
    <row r="853" customFormat="false" ht="12.75" hidden="false" customHeight="true" outlineLevel="0" collapsed="false">
      <c r="A853" s="87"/>
      <c r="B853" s="87"/>
      <c r="C853" s="88"/>
      <c r="D853" s="87"/>
      <c r="E853" s="87"/>
      <c r="F853" s="87"/>
      <c r="G853" s="87"/>
      <c r="H853" s="87"/>
      <c r="I853" s="87"/>
      <c r="J853" s="87"/>
      <c r="K853" s="87"/>
      <c r="L853" s="87"/>
      <c r="M853" s="87"/>
      <c r="N853" s="87"/>
      <c r="O853" s="87"/>
      <c r="P853" s="87"/>
      <c r="Q853" s="87"/>
      <c r="R853" s="87"/>
      <c r="S853" s="87"/>
      <c r="T853" s="87"/>
      <c r="U853" s="87"/>
      <c r="V853" s="87"/>
      <c r="W853" s="87"/>
      <c r="X853" s="87"/>
      <c r="Y853" s="87"/>
      <c r="Z853" s="87"/>
      <c r="AA853" s="87"/>
      <c r="AB853" s="87"/>
      <c r="AC853" s="87"/>
      <c r="AD853" s="87"/>
      <c r="AE853" s="87"/>
      <c r="AF853" s="87"/>
      <c r="AG853" s="87"/>
    </row>
    <row r="854" customFormat="false" ht="12.75" hidden="false" customHeight="true" outlineLevel="0" collapsed="false">
      <c r="A854" s="87"/>
      <c r="B854" s="87"/>
      <c r="C854" s="88"/>
      <c r="D854" s="87"/>
      <c r="E854" s="87"/>
      <c r="F854" s="87"/>
      <c r="G854" s="87"/>
      <c r="H854" s="87"/>
      <c r="I854" s="87"/>
      <c r="J854" s="87"/>
      <c r="K854" s="87"/>
      <c r="L854" s="87"/>
      <c r="M854" s="87"/>
      <c r="N854" s="87"/>
      <c r="O854" s="87"/>
      <c r="P854" s="87"/>
      <c r="Q854" s="87"/>
      <c r="R854" s="87"/>
      <c r="S854" s="87"/>
      <c r="T854" s="87"/>
      <c r="U854" s="87"/>
      <c r="V854" s="87"/>
      <c r="W854" s="87"/>
      <c r="X854" s="87"/>
      <c r="Y854" s="87"/>
      <c r="Z854" s="87"/>
      <c r="AA854" s="87"/>
      <c r="AB854" s="87"/>
      <c r="AC854" s="87"/>
      <c r="AD854" s="87"/>
      <c r="AE854" s="87"/>
      <c r="AF854" s="87"/>
      <c r="AG854" s="87"/>
    </row>
    <row r="855" customFormat="false" ht="12.75" hidden="false" customHeight="true" outlineLevel="0" collapsed="false">
      <c r="A855" s="87"/>
      <c r="B855" s="87"/>
      <c r="C855" s="88"/>
      <c r="D855" s="87"/>
      <c r="E855" s="87"/>
      <c r="F855" s="87"/>
      <c r="G855" s="87"/>
      <c r="H855" s="87"/>
      <c r="I855" s="87"/>
      <c r="J855" s="87"/>
      <c r="K855" s="87"/>
      <c r="L855" s="87"/>
      <c r="M855" s="87"/>
      <c r="N855" s="87"/>
      <c r="O855" s="87"/>
      <c r="P855" s="87"/>
      <c r="Q855" s="87"/>
      <c r="R855" s="87"/>
      <c r="S855" s="87"/>
      <c r="T855" s="87"/>
      <c r="U855" s="87"/>
      <c r="V855" s="87"/>
      <c r="W855" s="87"/>
      <c r="X855" s="87"/>
      <c r="Y855" s="87"/>
      <c r="Z855" s="87"/>
      <c r="AA855" s="87"/>
      <c r="AB855" s="87"/>
      <c r="AC855" s="87"/>
      <c r="AD855" s="87"/>
      <c r="AE855" s="87"/>
      <c r="AF855" s="87"/>
      <c r="AG855" s="87"/>
    </row>
    <row r="856" customFormat="false" ht="12.75" hidden="false" customHeight="true" outlineLevel="0" collapsed="false">
      <c r="A856" s="87"/>
      <c r="B856" s="87"/>
      <c r="C856" s="88"/>
      <c r="D856" s="87"/>
      <c r="E856" s="87"/>
      <c r="F856" s="87"/>
      <c r="G856" s="87"/>
      <c r="H856" s="87"/>
      <c r="I856" s="87"/>
      <c r="J856" s="87"/>
      <c r="K856" s="87"/>
      <c r="L856" s="87"/>
      <c r="M856" s="87"/>
      <c r="N856" s="87"/>
      <c r="O856" s="87"/>
      <c r="P856" s="87"/>
      <c r="Q856" s="87"/>
      <c r="R856" s="87"/>
      <c r="S856" s="87"/>
      <c r="T856" s="87"/>
      <c r="U856" s="87"/>
      <c r="V856" s="87"/>
      <c r="W856" s="87"/>
      <c r="X856" s="87"/>
      <c r="Y856" s="87"/>
      <c r="Z856" s="87"/>
      <c r="AA856" s="87"/>
      <c r="AB856" s="87"/>
      <c r="AC856" s="87"/>
      <c r="AD856" s="87"/>
      <c r="AE856" s="87"/>
      <c r="AF856" s="87"/>
      <c r="AG856" s="87"/>
    </row>
    <row r="857" customFormat="false" ht="12.75" hidden="false" customHeight="true" outlineLevel="0" collapsed="false">
      <c r="A857" s="87"/>
      <c r="B857" s="87"/>
      <c r="C857" s="88"/>
      <c r="D857" s="87"/>
      <c r="E857" s="87"/>
      <c r="F857" s="87"/>
      <c r="G857" s="87"/>
      <c r="H857" s="87"/>
      <c r="I857" s="87"/>
      <c r="J857" s="87"/>
      <c r="K857" s="87"/>
      <c r="L857" s="87"/>
      <c r="M857" s="87"/>
      <c r="N857" s="87"/>
      <c r="O857" s="87"/>
      <c r="P857" s="87"/>
      <c r="Q857" s="87"/>
      <c r="R857" s="87"/>
      <c r="S857" s="87"/>
      <c r="T857" s="87"/>
      <c r="U857" s="87"/>
      <c r="V857" s="87"/>
      <c r="W857" s="87"/>
      <c r="X857" s="87"/>
      <c r="Y857" s="87"/>
      <c r="Z857" s="87"/>
      <c r="AA857" s="87"/>
      <c r="AB857" s="87"/>
      <c r="AC857" s="87"/>
      <c r="AD857" s="87"/>
      <c r="AE857" s="87"/>
      <c r="AF857" s="87"/>
      <c r="AG857" s="87"/>
    </row>
    <row r="858" customFormat="false" ht="12.75" hidden="false" customHeight="true" outlineLevel="0" collapsed="false">
      <c r="A858" s="87"/>
      <c r="B858" s="87"/>
      <c r="C858" s="88"/>
      <c r="D858" s="87"/>
      <c r="E858" s="87"/>
      <c r="F858" s="87"/>
      <c r="G858" s="87"/>
      <c r="H858" s="87"/>
      <c r="I858" s="87"/>
      <c r="J858" s="87"/>
      <c r="K858" s="87"/>
      <c r="L858" s="87"/>
      <c r="M858" s="87"/>
      <c r="N858" s="87"/>
      <c r="O858" s="87"/>
      <c r="P858" s="87"/>
      <c r="Q858" s="87"/>
      <c r="R858" s="87"/>
      <c r="S858" s="87"/>
      <c r="T858" s="87"/>
      <c r="U858" s="87"/>
      <c r="V858" s="87"/>
      <c r="W858" s="87"/>
      <c r="X858" s="87"/>
      <c r="Y858" s="87"/>
      <c r="Z858" s="87"/>
      <c r="AA858" s="87"/>
      <c r="AB858" s="87"/>
      <c r="AC858" s="87"/>
      <c r="AD858" s="87"/>
      <c r="AE858" s="87"/>
      <c r="AF858" s="87"/>
      <c r="AG858" s="87"/>
    </row>
    <row r="859" customFormat="false" ht="12.75" hidden="false" customHeight="true" outlineLevel="0" collapsed="false">
      <c r="A859" s="87"/>
      <c r="B859" s="87"/>
      <c r="C859" s="88"/>
      <c r="D859" s="87"/>
      <c r="E859" s="87"/>
      <c r="F859" s="87"/>
      <c r="G859" s="87"/>
      <c r="H859" s="87"/>
      <c r="I859" s="87"/>
      <c r="J859" s="87"/>
      <c r="K859" s="87"/>
      <c r="L859" s="87"/>
      <c r="M859" s="87"/>
      <c r="N859" s="87"/>
      <c r="O859" s="87"/>
      <c r="P859" s="87"/>
      <c r="Q859" s="87"/>
      <c r="R859" s="87"/>
      <c r="S859" s="87"/>
      <c r="T859" s="87"/>
      <c r="U859" s="87"/>
      <c r="V859" s="87"/>
      <c r="W859" s="87"/>
      <c r="X859" s="87"/>
      <c r="Y859" s="87"/>
      <c r="Z859" s="87"/>
      <c r="AA859" s="87"/>
      <c r="AB859" s="87"/>
      <c r="AC859" s="87"/>
      <c r="AD859" s="87"/>
      <c r="AE859" s="87"/>
      <c r="AF859" s="87"/>
      <c r="AG859" s="87"/>
    </row>
    <row r="860" customFormat="false" ht="12.75" hidden="false" customHeight="true" outlineLevel="0" collapsed="false">
      <c r="A860" s="87"/>
      <c r="B860" s="87"/>
      <c r="C860" s="88"/>
      <c r="D860" s="87"/>
      <c r="E860" s="87"/>
      <c r="F860" s="87"/>
      <c r="G860" s="87"/>
      <c r="H860" s="87"/>
      <c r="I860" s="87"/>
      <c r="J860" s="87"/>
      <c r="K860" s="87"/>
      <c r="L860" s="87"/>
      <c r="M860" s="87"/>
      <c r="N860" s="87"/>
      <c r="O860" s="87"/>
      <c r="P860" s="87"/>
      <c r="Q860" s="87"/>
      <c r="R860" s="87"/>
      <c r="S860" s="87"/>
      <c r="T860" s="87"/>
      <c r="U860" s="87"/>
      <c r="V860" s="87"/>
      <c r="W860" s="87"/>
      <c r="X860" s="87"/>
      <c r="Y860" s="87"/>
      <c r="Z860" s="87"/>
      <c r="AA860" s="87"/>
      <c r="AB860" s="87"/>
      <c r="AC860" s="87"/>
      <c r="AD860" s="87"/>
      <c r="AE860" s="87"/>
      <c r="AF860" s="87"/>
      <c r="AG860" s="87"/>
    </row>
    <row r="861" customFormat="false" ht="12.75" hidden="false" customHeight="true" outlineLevel="0" collapsed="false">
      <c r="A861" s="87"/>
      <c r="B861" s="87"/>
      <c r="C861" s="88"/>
      <c r="D861" s="87"/>
      <c r="E861" s="87"/>
      <c r="F861" s="87"/>
      <c r="G861" s="87"/>
      <c r="H861" s="87"/>
      <c r="I861" s="87"/>
      <c r="J861" s="87"/>
      <c r="K861" s="87"/>
      <c r="L861" s="87"/>
      <c r="M861" s="87"/>
      <c r="N861" s="87"/>
      <c r="O861" s="87"/>
      <c r="P861" s="87"/>
      <c r="Q861" s="87"/>
      <c r="R861" s="87"/>
      <c r="S861" s="87"/>
      <c r="T861" s="87"/>
      <c r="U861" s="87"/>
      <c r="V861" s="87"/>
      <c r="W861" s="87"/>
      <c r="X861" s="87"/>
      <c r="Y861" s="87"/>
      <c r="Z861" s="87"/>
      <c r="AA861" s="87"/>
      <c r="AB861" s="87"/>
      <c r="AC861" s="87"/>
      <c r="AD861" s="87"/>
      <c r="AE861" s="87"/>
      <c r="AF861" s="87"/>
      <c r="AG861" s="87"/>
    </row>
    <row r="862" customFormat="false" ht="12.75" hidden="false" customHeight="true" outlineLevel="0" collapsed="false">
      <c r="A862" s="87"/>
      <c r="B862" s="87"/>
      <c r="C862" s="88"/>
      <c r="D862" s="87"/>
      <c r="E862" s="87"/>
      <c r="F862" s="87"/>
      <c r="G862" s="87"/>
      <c r="H862" s="87"/>
      <c r="I862" s="87"/>
      <c r="J862" s="87"/>
      <c r="K862" s="87"/>
      <c r="L862" s="87"/>
      <c r="M862" s="87"/>
      <c r="N862" s="87"/>
      <c r="O862" s="87"/>
      <c r="P862" s="87"/>
      <c r="Q862" s="87"/>
      <c r="R862" s="87"/>
      <c r="S862" s="87"/>
      <c r="T862" s="87"/>
      <c r="U862" s="87"/>
      <c r="V862" s="87"/>
      <c r="W862" s="87"/>
      <c r="X862" s="87"/>
      <c r="Y862" s="87"/>
      <c r="Z862" s="87"/>
      <c r="AA862" s="87"/>
      <c r="AB862" s="87"/>
      <c r="AC862" s="87"/>
      <c r="AD862" s="87"/>
      <c r="AE862" s="87"/>
      <c r="AF862" s="87"/>
      <c r="AG862" s="87"/>
    </row>
    <row r="863" customFormat="false" ht="12.75" hidden="false" customHeight="true" outlineLevel="0" collapsed="false">
      <c r="A863" s="87"/>
      <c r="B863" s="87"/>
      <c r="C863" s="88"/>
      <c r="D863" s="87"/>
      <c r="E863" s="87"/>
      <c r="F863" s="87"/>
      <c r="G863" s="87"/>
      <c r="H863" s="87"/>
      <c r="I863" s="87"/>
      <c r="J863" s="87"/>
      <c r="K863" s="87"/>
      <c r="L863" s="87"/>
      <c r="M863" s="87"/>
      <c r="N863" s="87"/>
      <c r="O863" s="87"/>
      <c r="P863" s="87"/>
      <c r="Q863" s="87"/>
      <c r="R863" s="87"/>
      <c r="S863" s="87"/>
      <c r="T863" s="87"/>
      <c r="U863" s="87"/>
      <c r="V863" s="87"/>
      <c r="W863" s="87"/>
      <c r="X863" s="87"/>
      <c r="Y863" s="87"/>
      <c r="Z863" s="87"/>
      <c r="AA863" s="87"/>
      <c r="AB863" s="87"/>
      <c r="AC863" s="87"/>
      <c r="AD863" s="87"/>
      <c r="AE863" s="87"/>
      <c r="AF863" s="87"/>
      <c r="AG863" s="87"/>
    </row>
    <row r="864" customFormat="false" ht="12.75" hidden="false" customHeight="true" outlineLevel="0" collapsed="false">
      <c r="A864" s="87"/>
      <c r="B864" s="87"/>
      <c r="C864" s="88"/>
      <c r="D864" s="87"/>
      <c r="E864" s="87"/>
      <c r="F864" s="87"/>
      <c r="G864" s="87"/>
      <c r="H864" s="87"/>
      <c r="I864" s="87"/>
      <c r="J864" s="87"/>
      <c r="K864" s="87"/>
      <c r="L864" s="87"/>
      <c r="M864" s="87"/>
      <c r="N864" s="87"/>
      <c r="O864" s="87"/>
      <c r="P864" s="87"/>
      <c r="Q864" s="87"/>
      <c r="R864" s="87"/>
      <c r="S864" s="87"/>
      <c r="T864" s="87"/>
      <c r="U864" s="87"/>
      <c r="V864" s="87"/>
      <c r="W864" s="87"/>
      <c r="X864" s="87"/>
      <c r="Y864" s="87"/>
      <c r="Z864" s="87"/>
      <c r="AA864" s="87"/>
      <c r="AB864" s="87"/>
      <c r="AC864" s="87"/>
      <c r="AD864" s="87"/>
      <c r="AE864" s="87"/>
      <c r="AF864" s="87"/>
      <c r="AG864" s="87"/>
    </row>
    <row r="865" customFormat="false" ht="12.75" hidden="false" customHeight="true" outlineLevel="0" collapsed="false">
      <c r="A865" s="87"/>
      <c r="B865" s="87"/>
      <c r="C865" s="88"/>
      <c r="D865" s="87"/>
      <c r="E865" s="87"/>
      <c r="F865" s="87"/>
      <c r="G865" s="87"/>
      <c r="H865" s="87"/>
      <c r="I865" s="87"/>
      <c r="J865" s="87"/>
      <c r="K865" s="87"/>
      <c r="L865" s="87"/>
      <c r="M865" s="87"/>
      <c r="N865" s="87"/>
      <c r="O865" s="87"/>
      <c r="P865" s="87"/>
      <c r="Q865" s="87"/>
      <c r="R865" s="87"/>
      <c r="S865" s="87"/>
      <c r="T865" s="87"/>
      <c r="U865" s="87"/>
      <c r="V865" s="87"/>
      <c r="W865" s="87"/>
      <c r="X865" s="87"/>
      <c r="Y865" s="87"/>
      <c r="Z865" s="87"/>
      <c r="AA865" s="87"/>
      <c r="AB865" s="87"/>
      <c r="AC865" s="87"/>
      <c r="AD865" s="87"/>
      <c r="AE865" s="87"/>
      <c r="AF865" s="87"/>
      <c r="AG865" s="87"/>
    </row>
    <row r="866" customFormat="false" ht="12.75" hidden="false" customHeight="true" outlineLevel="0" collapsed="false">
      <c r="A866" s="87"/>
      <c r="B866" s="87"/>
      <c r="C866" s="88"/>
      <c r="D866" s="87"/>
      <c r="E866" s="87"/>
      <c r="F866" s="87"/>
      <c r="G866" s="87"/>
      <c r="H866" s="87"/>
      <c r="I866" s="87"/>
      <c r="J866" s="87"/>
      <c r="K866" s="87"/>
      <c r="L866" s="87"/>
      <c r="M866" s="87"/>
      <c r="N866" s="87"/>
      <c r="O866" s="87"/>
      <c r="P866" s="87"/>
      <c r="Q866" s="87"/>
      <c r="R866" s="87"/>
      <c r="S866" s="87"/>
      <c r="T866" s="87"/>
      <c r="U866" s="87"/>
      <c r="V866" s="87"/>
      <c r="W866" s="87"/>
      <c r="X866" s="87"/>
      <c r="Y866" s="87"/>
      <c r="Z866" s="87"/>
      <c r="AA866" s="87"/>
      <c r="AB866" s="87"/>
      <c r="AC866" s="87"/>
      <c r="AD866" s="87"/>
      <c r="AE866" s="87"/>
      <c r="AF866" s="87"/>
      <c r="AG866" s="87"/>
    </row>
    <row r="867" customFormat="false" ht="12.75" hidden="false" customHeight="true" outlineLevel="0" collapsed="false">
      <c r="A867" s="87"/>
      <c r="B867" s="87"/>
      <c r="C867" s="88"/>
      <c r="D867" s="87"/>
      <c r="E867" s="87"/>
      <c r="F867" s="87"/>
      <c r="G867" s="87"/>
      <c r="H867" s="87"/>
      <c r="I867" s="87"/>
      <c r="J867" s="87"/>
      <c r="K867" s="87"/>
      <c r="L867" s="87"/>
      <c r="M867" s="87"/>
      <c r="N867" s="87"/>
      <c r="O867" s="87"/>
      <c r="P867" s="87"/>
      <c r="Q867" s="87"/>
      <c r="R867" s="87"/>
      <c r="S867" s="87"/>
      <c r="T867" s="87"/>
      <c r="U867" s="87"/>
      <c r="V867" s="87"/>
      <c r="W867" s="87"/>
      <c r="X867" s="87"/>
      <c r="Y867" s="87"/>
      <c r="Z867" s="87"/>
      <c r="AA867" s="87"/>
      <c r="AB867" s="87"/>
      <c r="AC867" s="87"/>
      <c r="AD867" s="87"/>
      <c r="AE867" s="87"/>
      <c r="AF867" s="87"/>
      <c r="AG867" s="87"/>
    </row>
    <row r="868" customFormat="false" ht="12.75" hidden="false" customHeight="true" outlineLevel="0" collapsed="false">
      <c r="A868" s="87"/>
      <c r="B868" s="87"/>
      <c r="C868" s="88"/>
      <c r="D868" s="87"/>
      <c r="E868" s="87"/>
      <c r="F868" s="87"/>
      <c r="G868" s="87"/>
      <c r="H868" s="87"/>
      <c r="I868" s="87"/>
      <c r="J868" s="87"/>
      <c r="K868" s="87"/>
      <c r="L868" s="87"/>
      <c r="M868" s="87"/>
      <c r="N868" s="87"/>
      <c r="O868" s="87"/>
      <c r="P868" s="87"/>
      <c r="Q868" s="87"/>
      <c r="R868" s="87"/>
      <c r="S868" s="87"/>
      <c r="T868" s="87"/>
      <c r="U868" s="87"/>
      <c r="V868" s="87"/>
      <c r="W868" s="87"/>
      <c r="X868" s="87"/>
      <c r="Y868" s="87"/>
      <c r="Z868" s="87"/>
      <c r="AA868" s="87"/>
      <c r="AB868" s="87"/>
      <c r="AC868" s="87"/>
      <c r="AD868" s="87"/>
      <c r="AE868" s="87"/>
      <c r="AF868" s="87"/>
      <c r="AG868" s="87"/>
    </row>
    <row r="869" customFormat="false" ht="12.75" hidden="false" customHeight="true" outlineLevel="0" collapsed="false">
      <c r="A869" s="87"/>
      <c r="B869" s="87"/>
      <c r="C869" s="88"/>
      <c r="D869" s="87"/>
      <c r="E869" s="87"/>
      <c r="F869" s="87"/>
      <c r="G869" s="87"/>
      <c r="H869" s="87"/>
      <c r="I869" s="87"/>
      <c r="J869" s="87"/>
      <c r="K869" s="87"/>
      <c r="L869" s="87"/>
      <c r="M869" s="87"/>
      <c r="N869" s="87"/>
      <c r="O869" s="87"/>
      <c r="P869" s="87"/>
      <c r="Q869" s="87"/>
      <c r="R869" s="87"/>
      <c r="S869" s="87"/>
      <c r="T869" s="87"/>
      <c r="U869" s="87"/>
      <c r="V869" s="87"/>
      <c r="W869" s="87"/>
      <c r="X869" s="87"/>
      <c r="Y869" s="87"/>
      <c r="Z869" s="87"/>
      <c r="AA869" s="87"/>
      <c r="AB869" s="87"/>
      <c r="AC869" s="87"/>
      <c r="AD869" s="87"/>
      <c r="AE869" s="87"/>
      <c r="AF869" s="87"/>
      <c r="AG869" s="87"/>
    </row>
    <row r="870" customFormat="false" ht="12.75" hidden="false" customHeight="true" outlineLevel="0" collapsed="false">
      <c r="A870" s="87"/>
      <c r="B870" s="87"/>
      <c r="C870" s="88"/>
      <c r="D870" s="87"/>
      <c r="E870" s="87"/>
      <c r="F870" s="87"/>
      <c r="G870" s="87"/>
      <c r="H870" s="87"/>
      <c r="I870" s="87"/>
      <c r="J870" s="87"/>
      <c r="K870" s="87"/>
      <c r="L870" s="87"/>
      <c r="M870" s="87"/>
      <c r="N870" s="87"/>
      <c r="O870" s="87"/>
      <c r="P870" s="87"/>
      <c r="Q870" s="87"/>
      <c r="R870" s="87"/>
      <c r="S870" s="87"/>
      <c r="T870" s="87"/>
      <c r="U870" s="87"/>
      <c r="V870" s="87"/>
      <c r="W870" s="87"/>
      <c r="X870" s="87"/>
      <c r="Y870" s="87"/>
      <c r="Z870" s="87"/>
      <c r="AA870" s="87"/>
      <c r="AB870" s="87"/>
      <c r="AC870" s="87"/>
      <c r="AD870" s="87"/>
      <c r="AE870" s="87"/>
      <c r="AF870" s="87"/>
      <c r="AG870" s="87"/>
    </row>
    <row r="871" customFormat="false" ht="12.75" hidden="false" customHeight="true" outlineLevel="0" collapsed="false">
      <c r="A871" s="87"/>
      <c r="B871" s="87"/>
      <c r="C871" s="88"/>
      <c r="D871" s="87"/>
      <c r="E871" s="87"/>
      <c r="F871" s="87"/>
      <c r="G871" s="87"/>
      <c r="H871" s="87"/>
      <c r="I871" s="87"/>
      <c r="J871" s="87"/>
      <c r="K871" s="87"/>
      <c r="L871" s="87"/>
      <c r="M871" s="87"/>
      <c r="N871" s="87"/>
      <c r="O871" s="87"/>
      <c r="P871" s="87"/>
      <c r="Q871" s="87"/>
      <c r="R871" s="87"/>
      <c r="S871" s="87"/>
      <c r="T871" s="87"/>
      <c r="U871" s="87"/>
      <c r="V871" s="87"/>
      <c r="W871" s="87"/>
      <c r="X871" s="87"/>
      <c r="Y871" s="87"/>
      <c r="Z871" s="87"/>
      <c r="AA871" s="87"/>
      <c r="AB871" s="87"/>
      <c r="AC871" s="87"/>
      <c r="AD871" s="87"/>
      <c r="AE871" s="87"/>
      <c r="AF871" s="87"/>
      <c r="AG871" s="87"/>
    </row>
    <row r="872" customFormat="false" ht="12.75" hidden="false" customHeight="true" outlineLevel="0" collapsed="false">
      <c r="A872" s="87"/>
      <c r="B872" s="87"/>
      <c r="C872" s="88"/>
      <c r="D872" s="87"/>
      <c r="E872" s="87"/>
      <c r="F872" s="87"/>
      <c r="G872" s="87"/>
      <c r="H872" s="87"/>
      <c r="I872" s="87"/>
      <c r="J872" s="87"/>
      <c r="K872" s="87"/>
      <c r="L872" s="87"/>
      <c r="M872" s="87"/>
      <c r="N872" s="87"/>
      <c r="O872" s="87"/>
      <c r="P872" s="87"/>
      <c r="Q872" s="87"/>
      <c r="R872" s="87"/>
      <c r="S872" s="87"/>
      <c r="T872" s="87"/>
      <c r="U872" s="87"/>
      <c r="V872" s="87"/>
      <c r="W872" s="87"/>
      <c r="X872" s="87"/>
      <c r="Y872" s="87"/>
      <c r="Z872" s="87"/>
      <c r="AA872" s="87"/>
      <c r="AB872" s="87"/>
      <c r="AC872" s="87"/>
      <c r="AD872" s="87"/>
      <c r="AE872" s="87"/>
      <c r="AF872" s="87"/>
      <c r="AG872" s="87"/>
    </row>
    <row r="873" customFormat="false" ht="12.75" hidden="false" customHeight="true" outlineLevel="0" collapsed="false">
      <c r="A873" s="87"/>
      <c r="B873" s="87"/>
      <c r="C873" s="88"/>
      <c r="D873" s="87"/>
      <c r="E873" s="87"/>
      <c r="F873" s="87"/>
      <c r="G873" s="87"/>
      <c r="H873" s="87"/>
      <c r="I873" s="87"/>
      <c r="J873" s="87"/>
      <c r="K873" s="87"/>
      <c r="L873" s="87"/>
      <c r="M873" s="87"/>
      <c r="N873" s="87"/>
      <c r="O873" s="87"/>
      <c r="P873" s="87"/>
      <c r="Q873" s="87"/>
      <c r="R873" s="87"/>
      <c r="S873" s="87"/>
      <c r="T873" s="87"/>
      <c r="U873" s="87"/>
      <c r="V873" s="87"/>
      <c r="W873" s="87"/>
      <c r="X873" s="87"/>
      <c r="Y873" s="87"/>
      <c r="Z873" s="87"/>
      <c r="AA873" s="87"/>
      <c r="AB873" s="87"/>
      <c r="AC873" s="87"/>
      <c r="AD873" s="87"/>
      <c r="AE873" s="87"/>
      <c r="AF873" s="87"/>
      <c r="AG873" s="87"/>
    </row>
    <row r="874" customFormat="false" ht="12.75" hidden="false" customHeight="true" outlineLevel="0" collapsed="false">
      <c r="A874" s="87"/>
      <c r="B874" s="87"/>
      <c r="C874" s="88"/>
      <c r="D874" s="87"/>
      <c r="E874" s="87"/>
      <c r="F874" s="87"/>
      <c r="G874" s="87"/>
      <c r="H874" s="87"/>
      <c r="I874" s="87"/>
      <c r="J874" s="87"/>
      <c r="K874" s="87"/>
      <c r="L874" s="87"/>
      <c r="M874" s="87"/>
      <c r="N874" s="87"/>
      <c r="O874" s="87"/>
      <c r="P874" s="87"/>
      <c r="Q874" s="87"/>
      <c r="R874" s="87"/>
      <c r="S874" s="87"/>
      <c r="T874" s="87"/>
      <c r="U874" s="87"/>
      <c r="V874" s="87"/>
      <c r="W874" s="87"/>
      <c r="X874" s="87"/>
      <c r="Y874" s="87"/>
      <c r="Z874" s="87"/>
      <c r="AA874" s="87"/>
      <c r="AB874" s="87"/>
      <c r="AC874" s="87"/>
      <c r="AD874" s="87"/>
      <c r="AE874" s="87"/>
      <c r="AF874" s="87"/>
      <c r="AG874" s="87"/>
    </row>
    <row r="875" customFormat="false" ht="12.75" hidden="false" customHeight="true" outlineLevel="0" collapsed="false">
      <c r="A875" s="87"/>
      <c r="B875" s="87"/>
      <c r="C875" s="88"/>
      <c r="D875" s="87"/>
      <c r="E875" s="87"/>
      <c r="F875" s="87"/>
      <c r="G875" s="87"/>
      <c r="H875" s="87"/>
      <c r="I875" s="87"/>
      <c r="J875" s="87"/>
      <c r="K875" s="87"/>
      <c r="L875" s="87"/>
      <c r="M875" s="87"/>
      <c r="N875" s="87"/>
      <c r="O875" s="87"/>
      <c r="P875" s="87"/>
      <c r="Q875" s="87"/>
      <c r="R875" s="87"/>
      <c r="S875" s="87"/>
      <c r="T875" s="87"/>
      <c r="U875" s="87"/>
      <c r="V875" s="87"/>
      <c r="W875" s="87"/>
      <c r="X875" s="87"/>
      <c r="Y875" s="87"/>
      <c r="Z875" s="87"/>
      <c r="AA875" s="87"/>
      <c r="AB875" s="87"/>
      <c r="AC875" s="87"/>
      <c r="AD875" s="87"/>
      <c r="AE875" s="87"/>
      <c r="AF875" s="87"/>
      <c r="AG875" s="87"/>
    </row>
    <row r="876" customFormat="false" ht="12.75" hidden="false" customHeight="true" outlineLevel="0" collapsed="false">
      <c r="A876" s="87"/>
      <c r="B876" s="87"/>
      <c r="C876" s="88"/>
      <c r="D876" s="87"/>
      <c r="E876" s="87"/>
      <c r="F876" s="87"/>
      <c r="G876" s="87"/>
      <c r="H876" s="87"/>
      <c r="I876" s="87"/>
      <c r="J876" s="87"/>
      <c r="K876" s="87"/>
      <c r="L876" s="87"/>
      <c r="M876" s="87"/>
      <c r="N876" s="87"/>
      <c r="O876" s="87"/>
      <c r="P876" s="87"/>
      <c r="Q876" s="87"/>
      <c r="R876" s="87"/>
      <c r="S876" s="87"/>
      <c r="T876" s="87"/>
      <c r="U876" s="87"/>
      <c r="V876" s="87"/>
      <c r="W876" s="87"/>
      <c r="X876" s="87"/>
      <c r="Y876" s="87"/>
      <c r="Z876" s="87"/>
      <c r="AA876" s="87"/>
      <c r="AB876" s="87"/>
      <c r="AC876" s="87"/>
      <c r="AD876" s="87"/>
      <c r="AE876" s="87"/>
      <c r="AF876" s="87"/>
      <c r="AG876" s="87"/>
    </row>
    <row r="877" customFormat="false" ht="12.75" hidden="false" customHeight="true" outlineLevel="0" collapsed="false">
      <c r="A877" s="87"/>
      <c r="B877" s="87"/>
      <c r="C877" s="88"/>
      <c r="D877" s="87"/>
      <c r="E877" s="87"/>
      <c r="F877" s="87"/>
      <c r="G877" s="87"/>
      <c r="H877" s="87"/>
      <c r="I877" s="87"/>
      <c r="J877" s="87"/>
      <c r="K877" s="87"/>
      <c r="L877" s="87"/>
      <c r="M877" s="87"/>
      <c r="N877" s="87"/>
      <c r="O877" s="87"/>
      <c r="P877" s="87"/>
      <c r="Q877" s="87"/>
      <c r="R877" s="87"/>
      <c r="S877" s="87"/>
      <c r="T877" s="87"/>
      <c r="U877" s="87"/>
      <c r="V877" s="87"/>
      <c r="W877" s="87"/>
      <c r="X877" s="87"/>
      <c r="Y877" s="87"/>
      <c r="Z877" s="87"/>
      <c r="AA877" s="87"/>
      <c r="AB877" s="87"/>
      <c r="AC877" s="87"/>
      <c r="AD877" s="87"/>
      <c r="AE877" s="87"/>
      <c r="AF877" s="87"/>
      <c r="AG877" s="87"/>
    </row>
    <row r="878" customFormat="false" ht="12.75" hidden="false" customHeight="true" outlineLevel="0" collapsed="false">
      <c r="A878" s="87"/>
      <c r="B878" s="87"/>
      <c r="C878" s="88"/>
      <c r="D878" s="87"/>
      <c r="E878" s="87"/>
      <c r="F878" s="87"/>
      <c r="G878" s="87"/>
      <c r="H878" s="87"/>
      <c r="I878" s="87"/>
      <c r="J878" s="87"/>
      <c r="K878" s="87"/>
      <c r="L878" s="87"/>
      <c r="M878" s="87"/>
      <c r="N878" s="87"/>
      <c r="O878" s="87"/>
      <c r="P878" s="87"/>
      <c r="Q878" s="87"/>
      <c r="R878" s="87"/>
      <c r="S878" s="87"/>
      <c r="T878" s="87"/>
      <c r="U878" s="87"/>
      <c r="V878" s="87"/>
      <c r="W878" s="87"/>
      <c r="X878" s="87"/>
      <c r="Y878" s="87"/>
      <c r="Z878" s="87"/>
      <c r="AA878" s="87"/>
      <c r="AB878" s="87"/>
      <c r="AC878" s="87"/>
      <c r="AD878" s="87"/>
      <c r="AE878" s="87"/>
      <c r="AF878" s="87"/>
      <c r="AG878" s="87"/>
    </row>
    <row r="879" customFormat="false" ht="12.75" hidden="false" customHeight="true" outlineLevel="0" collapsed="false">
      <c r="A879" s="87"/>
      <c r="B879" s="87"/>
      <c r="C879" s="88"/>
      <c r="D879" s="87"/>
      <c r="E879" s="87"/>
      <c r="F879" s="87"/>
      <c r="G879" s="87"/>
      <c r="H879" s="87"/>
      <c r="I879" s="87"/>
      <c r="J879" s="87"/>
      <c r="K879" s="87"/>
      <c r="L879" s="87"/>
      <c r="M879" s="87"/>
      <c r="N879" s="87"/>
      <c r="O879" s="87"/>
      <c r="P879" s="87"/>
      <c r="Q879" s="87"/>
      <c r="R879" s="87"/>
      <c r="S879" s="87"/>
      <c r="T879" s="87"/>
      <c r="U879" s="87"/>
      <c r="V879" s="87"/>
      <c r="W879" s="87"/>
      <c r="X879" s="87"/>
      <c r="Y879" s="87"/>
      <c r="Z879" s="87"/>
      <c r="AA879" s="87"/>
      <c r="AB879" s="87"/>
      <c r="AC879" s="87"/>
      <c r="AD879" s="87"/>
      <c r="AE879" s="87"/>
      <c r="AF879" s="87"/>
      <c r="AG879" s="87"/>
    </row>
    <row r="880" customFormat="false" ht="12.75" hidden="false" customHeight="true" outlineLevel="0" collapsed="false">
      <c r="A880" s="87"/>
      <c r="B880" s="87"/>
      <c r="C880" s="88"/>
      <c r="D880" s="87"/>
      <c r="E880" s="87"/>
      <c r="F880" s="87"/>
      <c r="G880" s="87"/>
      <c r="H880" s="87"/>
      <c r="I880" s="87"/>
      <c r="J880" s="87"/>
      <c r="K880" s="87"/>
      <c r="L880" s="87"/>
      <c r="M880" s="87"/>
      <c r="N880" s="87"/>
      <c r="O880" s="87"/>
      <c r="P880" s="87"/>
      <c r="Q880" s="87"/>
      <c r="R880" s="87"/>
      <c r="S880" s="87"/>
      <c r="T880" s="87"/>
      <c r="U880" s="87"/>
      <c r="V880" s="87"/>
      <c r="W880" s="87"/>
      <c r="X880" s="87"/>
      <c r="Y880" s="87"/>
      <c r="Z880" s="87"/>
      <c r="AA880" s="87"/>
      <c r="AB880" s="87"/>
      <c r="AC880" s="87"/>
      <c r="AD880" s="87"/>
      <c r="AE880" s="87"/>
      <c r="AF880" s="87"/>
      <c r="AG880" s="87"/>
    </row>
    <row r="881" customFormat="false" ht="12.75" hidden="false" customHeight="true" outlineLevel="0" collapsed="false">
      <c r="A881" s="87"/>
      <c r="B881" s="87"/>
      <c r="C881" s="88"/>
      <c r="D881" s="87"/>
      <c r="E881" s="87"/>
      <c r="F881" s="87"/>
      <c r="G881" s="87"/>
      <c r="H881" s="87"/>
      <c r="I881" s="87"/>
      <c r="J881" s="87"/>
      <c r="K881" s="87"/>
      <c r="L881" s="87"/>
      <c r="M881" s="87"/>
      <c r="N881" s="87"/>
      <c r="O881" s="87"/>
      <c r="P881" s="87"/>
      <c r="Q881" s="87"/>
      <c r="R881" s="87"/>
      <c r="S881" s="87"/>
      <c r="T881" s="87"/>
      <c r="U881" s="87"/>
      <c r="V881" s="87"/>
      <c r="W881" s="87"/>
      <c r="X881" s="87"/>
      <c r="Y881" s="87"/>
      <c r="Z881" s="87"/>
      <c r="AA881" s="87"/>
      <c r="AB881" s="87"/>
      <c r="AC881" s="87"/>
      <c r="AD881" s="87"/>
      <c r="AE881" s="87"/>
      <c r="AF881" s="87"/>
      <c r="AG881" s="87"/>
    </row>
    <row r="882" customFormat="false" ht="12.75" hidden="false" customHeight="true" outlineLevel="0" collapsed="false">
      <c r="A882" s="87"/>
      <c r="B882" s="87"/>
      <c r="C882" s="88"/>
      <c r="D882" s="87"/>
      <c r="E882" s="87"/>
      <c r="F882" s="87"/>
      <c r="G882" s="87"/>
      <c r="H882" s="87"/>
      <c r="I882" s="87"/>
      <c r="J882" s="87"/>
      <c r="K882" s="87"/>
      <c r="L882" s="87"/>
      <c r="M882" s="87"/>
      <c r="N882" s="87"/>
      <c r="O882" s="87"/>
      <c r="P882" s="87"/>
      <c r="Q882" s="87"/>
      <c r="R882" s="87"/>
      <c r="S882" s="87"/>
      <c r="T882" s="87"/>
      <c r="U882" s="87"/>
      <c r="V882" s="87"/>
      <c r="W882" s="87"/>
      <c r="X882" s="87"/>
      <c r="Y882" s="87"/>
      <c r="Z882" s="87"/>
      <c r="AA882" s="87"/>
      <c r="AB882" s="87"/>
      <c r="AC882" s="87"/>
      <c r="AD882" s="87"/>
      <c r="AE882" s="87"/>
      <c r="AF882" s="87"/>
      <c r="AG882" s="87"/>
    </row>
    <row r="883" customFormat="false" ht="12.75" hidden="false" customHeight="true" outlineLevel="0" collapsed="false">
      <c r="A883" s="87"/>
      <c r="B883" s="87"/>
      <c r="C883" s="88"/>
      <c r="D883" s="87"/>
      <c r="E883" s="87"/>
      <c r="F883" s="87"/>
      <c r="G883" s="87"/>
      <c r="H883" s="87"/>
      <c r="I883" s="87"/>
      <c r="J883" s="87"/>
      <c r="K883" s="87"/>
      <c r="L883" s="87"/>
      <c r="M883" s="87"/>
      <c r="N883" s="87"/>
      <c r="O883" s="87"/>
      <c r="P883" s="87"/>
      <c r="Q883" s="87"/>
      <c r="R883" s="87"/>
      <c r="S883" s="87"/>
      <c r="T883" s="87"/>
      <c r="U883" s="87"/>
      <c r="V883" s="87"/>
      <c r="W883" s="87"/>
      <c r="X883" s="87"/>
      <c r="Y883" s="87"/>
      <c r="Z883" s="87"/>
      <c r="AA883" s="87"/>
      <c r="AB883" s="87"/>
      <c r="AC883" s="87"/>
      <c r="AD883" s="87"/>
      <c r="AE883" s="87"/>
      <c r="AF883" s="87"/>
      <c r="AG883" s="87"/>
    </row>
    <row r="884" customFormat="false" ht="12.75" hidden="false" customHeight="true" outlineLevel="0" collapsed="false">
      <c r="A884" s="87"/>
      <c r="B884" s="87"/>
      <c r="C884" s="88"/>
      <c r="D884" s="87"/>
      <c r="E884" s="87"/>
      <c r="F884" s="87"/>
      <c r="G884" s="87"/>
      <c r="H884" s="87"/>
      <c r="I884" s="87"/>
      <c r="J884" s="87"/>
      <c r="K884" s="87"/>
      <c r="L884" s="87"/>
      <c r="M884" s="87"/>
      <c r="N884" s="87"/>
      <c r="O884" s="87"/>
      <c r="P884" s="87"/>
      <c r="Q884" s="87"/>
      <c r="R884" s="87"/>
      <c r="S884" s="87"/>
      <c r="T884" s="87"/>
      <c r="U884" s="87"/>
      <c r="V884" s="87"/>
      <c r="W884" s="87"/>
      <c r="X884" s="87"/>
      <c r="Y884" s="87"/>
      <c r="Z884" s="87"/>
      <c r="AA884" s="87"/>
      <c r="AB884" s="87"/>
      <c r="AC884" s="87"/>
      <c r="AD884" s="87"/>
      <c r="AE884" s="87"/>
      <c r="AF884" s="87"/>
      <c r="AG884" s="87"/>
    </row>
    <row r="885" customFormat="false" ht="12.75" hidden="false" customHeight="true" outlineLevel="0" collapsed="false">
      <c r="A885" s="87"/>
      <c r="B885" s="87"/>
      <c r="C885" s="88"/>
      <c r="D885" s="87"/>
      <c r="E885" s="87"/>
      <c r="F885" s="87"/>
      <c r="G885" s="87"/>
      <c r="H885" s="87"/>
      <c r="I885" s="87"/>
      <c r="J885" s="87"/>
      <c r="K885" s="87"/>
      <c r="L885" s="87"/>
      <c r="M885" s="87"/>
      <c r="N885" s="87"/>
      <c r="O885" s="87"/>
      <c r="P885" s="87"/>
      <c r="Q885" s="87"/>
      <c r="R885" s="87"/>
      <c r="S885" s="87"/>
      <c r="T885" s="87"/>
      <c r="U885" s="87"/>
      <c r="V885" s="87"/>
      <c r="W885" s="87"/>
      <c r="X885" s="87"/>
      <c r="Y885" s="87"/>
      <c r="Z885" s="87"/>
      <c r="AA885" s="87"/>
      <c r="AB885" s="87"/>
      <c r="AC885" s="87"/>
      <c r="AD885" s="87"/>
      <c r="AE885" s="87"/>
      <c r="AF885" s="87"/>
      <c r="AG885" s="87"/>
    </row>
    <row r="886" customFormat="false" ht="12.75" hidden="false" customHeight="true" outlineLevel="0" collapsed="false">
      <c r="A886" s="87"/>
      <c r="B886" s="87"/>
      <c r="C886" s="88"/>
      <c r="D886" s="87"/>
      <c r="E886" s="87"/>
      <c r="F886" s="87"/>
      <c r="G886" s="87"/>
      <c r="H886" s="87"/>
      <c r="I886" s="87"/>
      <c r="J886" s="87"/>
      <c r="K886" s="87"/>
      <c r="L886" s="87"/>
      <c r="M886" s="87"/>
      <c r="N886" s="87"/>
      <c r="O886" s="87"/>
      <c r="P886" s="87"/>
      <c r="Q886" s="87"/>
      <c r="R886" s="87"/>
      <c r="S886" s="87"/>
      <c r="T886" s="87"/>
      <c r="U886" s="87"/>
      <c r="V886" s="87"/>
      <c r="W886" s="87"/>
      <c r="X886" s="87"/>
      <c r="Y886" s="87"/>
      <c r="Z886" s="87"/>
      <c r="AA886" s="87"/>
      <c r="AB886" s="87"/>
      <c r="AC886" s="87"/>
      <c r="AD886" s="87"/>
      <c r="AE886" s="87"/>
      <c r="AF886" s="87"/>
      <c r="AG886" s="87"/>
    </row>
    <row r="887" customFormat="false" ht="12.75" hidden="false" customHeight="true" outlineLevel="0" collapsed="false">
      <c r="A887" s="87"/>
      <c r="B887" s="87"/>
      <c r="C887" s="88"/>
      <c r="D887" s="87"/>
      <c r="E887" s="87"/>
      <c r="F887" s="87"/>
      <c r="G887" s="87"/>
      <c r="H887" s="87"/>
      <c r="I887" s="87"/>
      <c r="J887" s="87"/>
      <c r="K887" s="87"/>
      <c r="L887" s="87"/>
      <c r="M887" s="87"/>
      <c r="N887" s="87"/>
      <c r="O887" s="87"/>
      <c r="P887" s="87"/>
      <c r="Q887" s="87"/>
      <c r="R887" s="87"/>
      <c r="S887" s="87"/>
      <c r="T887" s="87"/>
      <c r="U887" s="87"/>
      <c r="V887" s="87"/>
      <c r="W887" s="87"/>
      <c r="X887" s="87"/>
      <c r="Y887" s="87"/>
      <c r="Z887" s="87"/>
      <c r="AA887" s="87"/>
      <c r="AB887" s="87"/>
      <c r="AC887" s="87"/>
      <c r="AD887" s="87"/>
      <c r="AE887" s="87"/>
      <c r="AF887" s="87"/>
      <c r="AG887" s="87"/>
    </row>
    <row r="888" customFormat="false" ht="12.75" hidden="false" customHeight="true" outlineLevel="0" collapsed="false">
      <c r="A888" s="87"/>
      <c r="B888" s="87"/>
      <c r="C888" s="88"/>
      <c r="D888" s="87"/>
      <c r="E888" s="87"/>
      <c r="F888" s="87"/>
      <c r="G888" s="87"/>
      <c r="H888" s="87"/>
      <c r="I888" s="87"/>
      <c r="J888" s="87"/>
      <c r="K888" s="87"/>
      <c r="L888" s="87"/>
      <c r="M888" s="87"/>
      <c r="N888" s="87"/>
      <c r="O888" s="87"/>
      <c r="P888" s="87"/>
      <c r="Q888" s="87"/>
      <c r="R888" s="87"/>
      <c r="S888" s="87"/>
      <c r="T888" s="87"/>
      <c r="U888" s="87"/>
      <c r="V888" s="87"/>
      <c r="W888" s="87"/>
      <c r="X888" s="87"/>
      <c r="Y888" s="87"/>
      <c r="Z888" s="87"/>
      <c r="AA888" s="87"/>
      <c r="AB888" s="87"/>
      <c r="AC888" s="87"/>
      <c r="AD888" s="87"/>
      <c r="AE888" s="87"/>
      <c r="AF888" s="87"/>
      <c r="AG888" s="87"/>
    </row>
    <row r="889" customFormat="false" ht="12.75" hidden="false" customHeight="true" outlineLevel="0" collapsed="false">
      <c r="A889" s="87"/>
      <c r="B889" s="87"/>
      <c r="C889" s="88"/>
      <c r="D889" s="87"/>
      <c r="E889" s="87"/>
      <c r="F889" s="87"/>
      <c r="G889" s="87"/>
      <c r="H889" s="87"/>
      <c r="I889" s="87"/>
      <c r="J889" s="87"/>
      <c r="K889" s="87"/>
      <c r="L889" s="87"/>
      <c r="M889" s="87"/>
      <c r="N889" s="87"/>
      <c r="O889" s="87"/>
      <c r="P889" s="87"/>
      <c r="Q889" s="87"/>
      <c r="R889" s="87"/>
      <c r="S889" s="87"/>
      <c r="T889" s="87"/>
      <c r="U889" s="87"/>
      <c r="V889" s="87"/>
      <c r="W889" s="87"/>
      <c r="X889" s="87"/>
      <c r="Y889" s="87"/>
      <c r="Z889" s="87"/>
      <c r="AA889" s="87"/>
      <c r="AB889" s="87"/>
      <c r="AC889" s="87"/>
      <c r="AD889" s="87"/>
      <c r="AE889" s="87"/>
      <c r="AF889" s="87"/>
      <c r="AG889" s="87"/>
    </row>
    <row r="890" customFormat="false" ht="12.75" hidden="false" customHeight="true" outlineLevel="0" collapsed="false">
      <c r="A890" s="87"/>
      <c r="B890" s="87"/>
      <c r="C890" s="88"/>
      <c r="D890" s="87"/>
      <c r="E890" s="87"/>
      <c r="F890" s="87"/>
      <c r="G890" s="87"/>
      <c r="H890" s="87"/>
      <c r="I890" s="87"/>
      <c r="J890" s="87"/>
      <c r="K890" s="87"/>
      <c r="L890" s="87"/>
      <c r="M890" s="87"/>
      <c r="N890" s="87"/>
      <c r="O890" s="87"/>
      <c r="P890" s="87"/>
      <c r="Q890" s="87"/>
      <c r="R890" s="87"/>
      <c r="S890" s="87"/>
      <c r="T890" s="87"/>
      <c r="U890" s="87"/>
      <c r="V890" s="87"/>
      <c r="W890" s="87"/>
      <c r="X890" s="87"/>
      <c r="Y890" s="87"/>
      <c r="Z890" s="87"/>
      <c r="AA890" s="87"/>
      <c r="AB890" s="87"/>
      <c r="AC890" s="87"/>
      <c r="AD890" s="87"/>
      <c r="AE890" s="87"/>
      <c r="AF890" s="87"/>
      <c r="AG890" s="87"/>
    </row>
    <row r="891" customFormat="false" ht="12.75" hidden="false" customHeight="true" outlineLevel="0" collapsed="false">
      <c r="A891" s="87"/>
      <c r="B891" s="87"/>
      <c r="C891" s="88"/>
      <c r="D891" s="87"/>
      <c r="E891" s="87"/>
      <c r="F891" s="87"/>
      <c r="G891" s="87"/>
      <c r="H891" s="87"/>
      <c r="I891" s="87"/>
      <c r="J891" s="87"/>
      <c r="K891" s="87"/>
      <c r="L891" s="87"/>
      <c r="M891" s="87"/>
      <c r="N891" s="87"/>
      <c r="O891" s="87"/>
      <c r="P891" s="87"/>
      <c r="Q891" s="87"/>
      <c r="R891" s="87"/>
      <c r="S891" s="87"/>
      <c r="T891" s="87"/>
      <c r="U891" s="87"/>
      <c r="V891" s="87"/>
      <c r="W891" s="87"/>
      <c r="X891" s="87"/>
      <c r="Y891" s="87"/>
      <c r="Z891" s="87"/>
      <c r="AA891" s="87"/>
      <c r="AB891" s="87"/>
      <c r="AC891" s="87"/>
      <c r="AD891" s="87"/>
      <c r="AE891" s="87"/>
      <c r="AF891" s="87"/>
      <c r="AG891" s="87"/>
    </row>
    <row r="892" customFormat="false" ht="12.75" hidden="false" customHeight="true" outlineLevel="0" collapsed="false">
      <c r="A892" s="87"/>
      <c r="B892" s="87"/>
      <c r="C892" s="88"/>
      <c r="D892" s="87"/>
      <c r="E892" s="87"/>
      <c r="F892" s="87"/>
      <c r="G892" s="87"/>
      <c r="H892" s="87"/>
      <c r="I892" s="87"/>
      <c r="J892" s="87"/>
      <c r="K892" s="87"/>
      <c r="L892" s="87"/>
      <c r="M892" s="87"/>
      <c r="N892" s="87"/>
      <c r="O892" s="87"/>
      <c r="P892" s="87"/>
      <c r="Q892" s="87"/>
      <c r="R892" s="87"/>
      <c r="S892" s="87"/>
      <c r="T892" s="87"/>
      <c r="U892" s="87"/>
      <c r="V892" s="87"/>
      <c r="W892" s="87"/>
      <c r="X892" s="87"/>
      <c r="Y892" s="87"/>
      <c r="Z892" s="87"/>
      <c r="AA892" s="87"/>
      <c r="AB892" s="87"/>
      <c r="AC892" s="87"/>
      <c r="AD892" s="87"/>
      <c r="AE892" s="87"/>
      <c r="AF892" s="87"/>
      <c r="AG892" s="87"/>
    </row>
    <row r="893" customFormat="false" ht="12.75" hidden="false" customHeight="true" outlineLevel="0" collapsed="false">
      <c r="A893" s="87"/>
      <c r="B893" s="87"/>
      <c r="C893" s="88"/>
      <c r="D893" s="87"/>
      <c r="E893" s="87"/>
      <c r="F893" s="87"/>
      <c r="G893" s="87"/>
      <c r="H893" s="87"/>
      <c r="I893" s="87"/>
      <c r="J893" s="87"/>
      <c r="K893" s="87"/>
      <c r="L893" s="87"/>
      <c r="M893" s="87"/>
      <c r="N893" s="87"/>
      <c r="O893" s="87"/>
      <c r="P893" s="87"/>
      <c r="Q893" s="87"/>
      <c r="R893" s="87"/>
      <c r="S893" s="87"/>
      <c r="T893" s="87"/>
      <c r="U893" s="87"/>
      <c r="V893" s="87"/>
      <c r="W893" s="87"/>
      <c r="X893" s="87"/>
      <c r="Y893" s="87"/>
      <c r="Z893" s="87"/>
      <c r="AA893" s="87"/>
      <c r="AB893" s="87"/>
      <c r="AC893" s="87"/>
      <c r="AD893" s="87"/>
      <c r="AE893" s="87"/>
      <c r="AF893" s="87"/>
      <c r="AG893" s="87"/>
    </row>
    <row r="894" customFormat="false" ht="12.75" hidden="false" customHeight="true" outlineLevel="0" collapsed="false">
      <c r="A894" s="87"/>
      <c r="B894" s="87"/>
      <c r="C894" s="88"/>
      <c r="D894" s="87"/>
      <c r="E894" s="87"/>
      <c r="F894" s="87"/>
      <c r="G894" s="87"/>
      <c r="H894" s="87"/>
      <c r="I894" s="87"/>
      <c r="J894" s="87"/>
      <c r="K894" s="87"/>
      <c r="L894" s="87"/>
      <c r="M894" s="87"/>
      <c r="N894" s="87"/>
      <c r="O894" s="87"/>
      <c r="P894" s="87"/>
      <c r="Q894" s="87"/>
      <c r="R894" s="87"/>
      <c r="S894" s="87"/>
      <c r="T894" s="87"/>
      <c r="U894" s="87"/>
      <c r="V894" s="87"/>
      <c r="W894" s="87"/>
      <c r="X894" s="87"/>
      <c r="Y894" s="87"/>
      <c r="Z894" s="87"/>
      <c r="AA894" s="87"/>
      <c r="AB894" s="87"/>
      <c r="AC894" s="87"/>
      <c r="AD894" s="87"/>
      <c r="AE894" s="87"/>
      <c r="AF894" s="87"/>
      <c r="AG894" s="87"/>
    </row>
    <row r="895" customFormat="false" ht="12.75" hidden="false" customHeight="true" outlineLevel="0" collapsed="false">
      <c r="A895" s="87"/>
      <c r="B895" s="87"/>
      <c r="C895" s="88"/>
      <c r="D895" s="87"/>
      <c r="E895" s="87"/>
      <c r="F895" s="87"/>
      <c r="G895" s="87"/>
      <c r="H895" s="87"/>
      <c r="I895" s="87"/>
      <c r="J895" s="87"/>
      <c r="K895" s="87"/>
      <c r="L895" s="87"/>
      <c r="M895" s="87"/>
      <c r="N895" s="87"/>
      <c r="O895" s="87"/>
      <c r="P895" s="87"/>
      <c r="Q895" s="87"/>
      <c r="R895" s="87"/>
      <c r="S895" s="87"/>
      <c r="T895" s="87"/>
      <c r="U895" s="87"/>
      <c r="V895" s="87"/>
      <c r="W895" s="87"/>
      <c r="X895" s="87"/>
      <c r="Y895" s="87"/>
      <c r="Z895" s="87"/>
      <c r="AA895" s="87"/>
      <c r="AB895" s="87"/>
      <c r="AC895" s="87"/>
      <c r="AD895" s="87"/>
      <c r="AE895" s="87"/>
      <c r="AF895" s="87"/>
      <c r="AG895" s="87"/>
    </row>
    <row r="896" customFormat="false" ht="12.75" hidden="false" customHeight="true" outlineLevel="0" collapsed="false">
      <c r="A896" s="87"/>
      <c r="B896" s="87"/>
      <c r="C896" s="88"/>
      <c r="D896" s="87"/>
      <c r="E896" s="87"/>
      <c r="F896" s="87"/>
      <c r="G896" s="87"/>
      <c r="H896" s="87"/>
      <c r="I896" s="87"/>
      <c r="J896" s="87"/>
      <c r="K896" s="87"/>
      <c r="L896" s="87"/>
      <c r="M896" s="87"/>
      <c r="N896" s="87"/>
      <c r="O896" s="87"/>
      <c r="P896" s="87"/>
      <c r="Q896" s="87"/>
      <c r="R896" s="87"/>
      <c r="S896" s="87"/>
      <c r="T896" s="87"/>
      <c r="U896" s="87"/>
      <c r="V896" s="87"/>
      <c r="W896" s="87"/>
      <c r="X896" s="87"/>
      <c r="Y896" s="87"/>
      <c r="Z896" s="87"/>
      <c r="AA896" s="87"/>
      <c r="AB896" s="87"/>
      <c r="AC896" s="87"/>
      <c r="AD896" s="87"/>
      <c r="AE896" s="87"/>
      <c r="AF896" s="87"/>
      <c r="AG896" s="87"/>
    </row>
    <row r="897" customFormat="false" ht="12.75" hidden="false" customHeight="true" outlineLevel="0" collapsed="false">
      <c r="A897" s="87"/>
      <c r="B897" s="87"/>
      <c r="C897" s="88"/>
      <c r="D897" s="87"/>
      <c r="E897" s="87"/>
      <c r="F897" s="87"/>
      <c r="G897" s="87"/>
      <c r="H897" s="87"/>
      <c r="I897" s="87"/>
      <c r="J897" s="87"/>
      <c r="K897" s="87"/>
      <c r="L897" s="87"/>
      <c r="M897" s="87"/>
      <c r="N897" s="87"/>
      <c r="O897" s="87"/>
      <c r="P897" s="87"/>
      <c r="Q897" s="87"/>
      <c r="R897" s="87"/>
      <c r="S897" s="87"/>
      <c r="T897" s="87"/>
      <c r="U897" s="87"/>
      <c r="V897" s="87"/>
      <c r="W897" s="87"/>
      <c r="X897" s="87"/>
      <c r="Y897" s="87"/>
      <c r="Z897" s="87"/>
      <c r="AA897" s="87"/>
      <c r="AB897" s="87"/>
      <c r="AC897" s="87"/>
      <c r="AD897" s="87"/>
      <c r="AE897" s="87"/>
      <c r="AF897" s="87"/>
      <c r="AG897" s="87"/>
    </row>
    <row r="898" customFormat="false" ht="12.75" hidden="false" customHeight="true" outlineLevel="0" collapsed="false">
      <c r="A898" s="87"/>
      <c r="B898" s="87"/>
      <c r="C898" s="88"/>
      <c r="D898" s="87"/>
      <c r="E898" s="87"/>
      <c r="F898" s="87"/>
      <c r="G898" s="87"/>
      <c r="H898" s="87"/>
      <c r="I898" s="87"/>
      <c r="J898" s="87"/>
      <c r="K898" s="87"/>
      <c r="L898" s="87"/>
      <c r="M898" s="87"/>
      <c r="N898" s="87"/>
      <c r="O898" s="87"/>
      <c r="P898" s="87"/>
      <c r="Q898" s="87"/>
      <c r="R898" s="87"/>
      <c r="S898" s="87"/>
      <c r="T898" s="87"/>
      <c r="U898" s="87"/>
      <c r="V898" s="87"/>
      <c r="W898" s="87"/>
      <c r="X898" s="87"/>
      <c r="Y898" s="87"/>
      <c r="Z898" s="87"/>
      <c r="AA898" s="87"/>
      <c r="AB898" s="87"/>
      <c r="AC898" s="87"/>
      <c r="AD898" s="87"/>
      <c r="AE898" s="87"/>
      <c r="AF898" s="87"/>
      <c r="AG898" s="87"/>
    </row>
    <row r="899" customFormat="false" ht="12.75" hidden="false" customHeight="true" outlineLevel="0" collapsed="false">
      <c r="A899" s="87"/>
      <c r="B899" s="87"/>
      <c r="C899" s="88"/>
      <c r="D899" s="87"/>
      <c r="E899" s="87"/>
      <c r="F899" s="87"/>
      <c r="G899" s="87"/>
      <c r="H899" s="87"/>
      <c r="I899" s="87"/>
      <c r="J899" s="87"/>
      <c r="K899" s="87"/>
      <c r="L899" s="87"/>
      <c r="M899" s="87"/>
      <c r="N899" s="87"/>
      <c r="O899" s="87"/>
      <c r="P899" s="87"/>
      <c r="Q899" s="87"/>
      <c r="R899" s="87"/>
      <c r="S899" s="87"/>
      <c r="T899" s="87"/>
      <c r="U899" s="87"/>
      <c r="V899" s="87"/>
      <c r="W899" s="87"/>
      <c r="X899" s="87"/>
      <c r="Y899" s="87"/>
      <c r="Z899" s="87"/>
      <c r="AA899" s="87"/>
      <c r="AB899" s="87"/>
      <c r="AC899" s="87"/>
      <c r="AD899" s="87"/>
      <c r="AE899" s="87"/>
      <c r="AF899" s="87"/>
      <c r="AG899" s="87"/>
    </row>
    <row r="900" customFormat="false" ht="12.75" hidden="false" customHeight="true" outlineLevel="0" collapsed="false">
      <c r="A900" s="87"/>
      <c r="B900" s="87"/>
      <c r="C900" s="88"/>
      <c r="D900" s="87"/>
      <c r="E900" s="87"/>
      <c r="F900" s="87"/>
      <c r="G900" s="87"/>
      <c r="H900" s="87"/>
      <c r="I900" s="87"/>
      <c r="J900" s="87"/>
      <c r="K900" s="87"/>
      <c r="L900" s="87"/>
      <c r="M900" s="87"/>
      <c r="N900" s="87"/>
      <c r="O900" s="87"/>
      <c r="P900" s="87"/>
      <c r="Q900" s="87"/>
      <c r="R900" s="87"/>
      <c r="S900" s="87"/>
      <c r="T900" s="87"/>
      <c r="U900" s="87"/>
      <c r="V900" s="87"/>
      <c r="W900" s="87"/>
      <c r="X900" s="87"/>
      <c r="Y900" s="87"/>
      <c r="Z900" s="87"/>
      <c r="AA900" s="87"/>
      <c r="AB900" s="87"/>
      <c r="AC900" s="87"/>
      <c r="AD900" s="87"/>
      <c r="AE900" s="87"/>
      <c r="AF900" s="87"/>
      <c r="AG900" s="87"/>
    </row>
    <row r="901" customFormat="false" ht="12.75" hidden="false" customHeight="true" outlineLevel="0" collapsed="false">
      <c r="A901" s="87"/>
      <c r="B901" s="87"/>
      <c r="C901" s="88"/>
      <c r="D901" s="87"/>
      <c r="E901" s="87"/>
      <c r="F901" s="87"/>
      <c r="G901" s="87"/>
      <c r="H901" s="87"/>
      <c r="I901" s="87"/>
      <c r="J901" s="87"/>
      <c r="K901" s="87"/>
      <c r="L901" s="87"/>
      <c r="M901" s="87"/>
      <c r="N901" s="87"/>
      <c r="O901" s="87"/>
      <c r="P901" s="87"/>
      <c r="Q901" s="87"/>
      <c r="R901" s="87"/>
      <c r="S901" s="87"/>
      <c r="T901" s="87"/>
      <c r="U901" s="87"/>
      <c r="V901" s="87"/>
      <c r="W901" s="87"/>
      <c r="X901" s="87"/>
      <c r="Y901" s="87"/>
      <c r="Z901" s="87"/>
      <c r="AA901" s="87"/>
      <c r="AB901" s="87"/>
      <c r="AC901" s="87"/>
      <c r="AD901" s="87"/>
      <c r="AE901" s="87"/>
      <c r="AF901" s="87"/>
      <c r="AG901" s="87"/>
    </row>
    <row r="902" customFormat="false" ht="12.75" hidden="false" customHeight="true" outlineLevel="0" collapsed="false">
      <c r="A902" s="87"/>
      <c r="B902" s="87"/>
      <c r="C902" s="88"/>
      <c r="D902" s="87"/>
      <c r="E902" s="87"/>
      <c r="F902" s="87"/>
      <c r="G902" s="87"/>
      <c r="H902" s="87"/>
      <c r="I902" s="87"/>
      <c r="J902" s="87"/>
      <c r="K902" s="87"/>
      <c r="L902" s="87"/>
      <c r="M902" s="87"/>
      <c r="N902" s="87"/>
      <c r="O902" s="87"/>
      <c r="P902" s="87"/>
      <c r="Q902" s="87"/>
      <c r="R902" s="87"/>
      <c r="S902" s="87"/>
      <c r="T902" s="87"/>
      <c r="U902" s="87"/>
      <c r="V902" s="87"/>
      <c r="W902" s="87"/>
      <c r="X902" s="87"/>
      <c r="Y902" s="87"/>
      <c r="Z902" s="87"/>
      <c r="AA902" s="87"/>
      <c r="AB902" s="87"/>
      <c r="AC902" s="87"/>
      <c r="AD902" s="87"/>
      <c r="AE902" s="87"/>
      <c r="AF902" s="87"/>
      <c r="AG902" s="87"/>
    </row>
    <row r="903" customFormat="false" ht="12.75" hidden="false" customHeight="true" outlineLevel="0" collapsed="false">
      <c r="A903" s="87"/>
      <c r="B903" s="87"/>
      <c r="C903" s="88"/>
      <c r="D903" s="87"/>
      <c r="E903" s="87"/>
      <c r="F903" s="87"/>
      <c r="G903" s="87"/>
      <c r="H903" s="87"/>
      <c r="I903" s="87"/>
      <c r="J903" s="87"/>
      <c r="K903" s="87"/>
      <c r="L903" s="87"/>
      <c r="M903" s="87"/>
      <c r="N903" s="87"/>
      <c r="O903" s="87"/>
      <c r="P903" s="87"/>
      <c r="Q903" s="87"/>
      <c r="R903" s="87"/>
      <c r="S903" s="87"/>
      <c r="T903" s="87"/>
      <c r="U903" s="87"/>
      <c r="V903" s="87"/>
      <c r="W903" s="87"/>
      <c r="X903" s="87"/>
      <c r="Y903" s="87"/>
      <c r="Z903" s="87"/>
      <c r="AA903" s="87"/>
      <c r="AB903" s="87"/>
      <c r="AC903" s="87"/>
      <c r="AD903" s="87"/>
      <c r="AE903" s="87"/>
      <c r="AF903" s="87"/>
      <c r="AG903" s="87"/>
    </row>
    <row r="904" customFormat="false" ht="12.75" hidden="false" customHeight="true" outlineLevel="0" collapsed="false">
      <c r="A904" s="87"/>
      <c r="B904" s="87"/>
      <c r="C904" s="88"/>
      <c r="D904" s="87"/>
      <c r="E904" s="87"/>
      <c r="F904" s="87"/>
      <c r="G904" s="87"/>
      <c r="H904" s="87"/>
      <c r="I904" s="87"/>
      <c r="J904" s="87"/>
      <c r="K904" s="87"/>
      <c r="L904" s="87"/>
      <c r="M904" s="87"/>
      <c r="N904" s="87"/>
      <c r="O904" s="87"/>
      <c r="P904" s="87"/>
      <c r="Q904" s="87"/>
      <c r="R904" s="87"/>
      <c r="S904" s="87"/>
      <c r="T904" s="87"/>
      <c r="U904" s="87"/>
      <c r="V904" s="87"/>
      <c r="W904" s="87"/>
      <c r="X904" s="87"/>
      <c r="Y904" s="87"/>
      <c r="Z904" s="87"/>
      <c r="AA904" s="87"/>
      <c r="AB904" s="87"/>
      <c r="AC904" s="87"/>
      <c r="AD904" s="87"/>
      <c r="AE904" s="87"/>
      <c r="AF904" s="87"/>
      <c r="AG904" s="87"/>
    </row>
    <row r="905" customFormat="false" ht="12.75" hidden="false" customHeight="true" outlineLevel="0" collapsed="false">
      <c r="A905" s="87"/>
      <c r="B905" s="87"/>
      <c r="C905" s="88"/>
      <c r="D905" s="87"/>
      <c r="E905" s="87"/>
      <c r="F905" s="87"/>
      <c r="G905" s="87"/>
      <c r="H905" s="87"/>
      <c r="I905" s="87"/>
      <c r="J905" s="87"/>
      <c r="K905" s="87"/>
      <c r="L905" s="87"/>
      <c r="M905" s="87"/>
      <c r="N905" s="87"/>
      <c r="O905" s="87"/>
      <c r="P905" s="87"/>
      <c r="Q905" s="87"/>
      <c r="R905" s="87"/>
      <c r="S905" s="87"/>
      <c r="T905" s="87"/>
      <c r="U905" s="87"/>
      <c r="V905" s="87"/>
      <c r="W905" s="87"/>
      <c r="X905" s="87"/>
      <c r="Y905" s="87"/>
      <c r="Z905" s="87"/>
      <c r="AA905" s="87"/>
      <c r="AB905" s="87"/>
      <c r="AC905" s="87"/>
      <c r="AD905" s="87"/>
      <c r="AE905" s="87"/>
      <c r="AF905" s="87"/>
      <c r="AG905" s="87"/>
    </row>
    <row r="906" customFormat="false" ht="12.75" hidden="false" customHeight="true" outlineLevel="0" collapsed="false">
      <c r="A906" s="87"/>
      <c r="B906" s="87"/>
      <c r="C906" s="88"/>
      <c r="D906" s="87"/>
      <c r="E906" s="87"/>
      <c r="F906" s="87"/>
      <c r="G906" s="87"/>
      <c r="H906" s="87"/>
      <c r="I906" s="87"/>
      <c r="J906" s="87"/>
      <c r="K906" s="87"/>
      <c r="L906" s="87"/>
      <c r="M906" s="87"/>
      <c r="N906" s="87"/>
      <c r="O906" s="87"/>
      <c r="P906" s="87"/>
      <c r="Q906" s="87"/>
      <c r="R906" s="87"/>
      <c r="S906" s="87"/>
      <c r="T906" s="87"/>
      <c r="U906" s="87"/>
      <c r="V906" s="87"/>
      <c r="W906" s="87"/>
      <c r="X906" s="87"/>
      <c r="Y906" s="87"/>
      <c r="Z906" s="87"/>
      <c r="AA906" s="87"/>
      <c r="AB906" s="87"/>
      <c r="AC906" s="87"/>
      <c r="AD906" s="87"/>
      <c r="AE906" s="87"/>
      <c r="AF906" s="87"/>
      <c r="AG906" s="87"/>
    </row>
    <row r="907" customFormat="false" ht="12.75" hidden="false" customHeight="true" outlineLevel="0" collapsed="false">
      <c r="A907" s="87"/>
      <c r="B907" s="87"/>
      <c r="C907" s="88"/>
      <c r="D907" s="87"/>
      <c r="E907" s="87"/>
      <c r="F907" s="87"/>
      <c r="G907" s="87"/>
      <c r="H907" s="87"/>
      <c r="I907" s="87"/>
      <c r="J907" s="87"/>
      <c r="K907" s="87"/>
      <c r="L907" s="87"/>
      <c r="M907" s="87"/>
      <c r="N907" s="87"/>
      <c r="O907" s="87"/>
      <c r="P907" s="87"/>
      <c r="Q907" s="87"/>
      <c r="R907" s="87"/>
      <c r="S907" s="87"/>
      <c r="T907" s="87"/>
      <c r="U907" s="87"/>
      <c r="V907" s="87"/>
      <c r="W907" s="87"/>
      <c r="X907" s="87"/>
      <c r="Y907" s="87"/>
      <c r="Z907" s="87"/>
      <c r="AA907" s="87"/>
      <c r="AB907" s="87"/>
      <c r="AC907" s="87"/>
      <c r="AD907" s="87"/>
      <c r="AE907" s="87"/>
      <c r="AF907" s="87"/>
      <c r="AG907" s="87"/>
    </row>
    <row r="908" customFormat="false" ht="12.75" hidden="false" customHeight="true" outlineLevel="0" collapsed="false">
      <c r="A908" s="87"/>
      <c r="B908" s="87"/>
      <c r="C908" s="88"/>
      <c r="D908" s="87"/>
      <c r="E908" s="87"/>
      <c r="F908" s="87"/>
      <c r="G908" s="87"/>
      <c r="H908" s="87"/>
      <c r="I908" s="87"/>
      <c r="J908" s="87"/>
      <c r="K908" s="87"/>
      <c r="L908" s="87"/>
      <c r="M908" s="87"/>
      <c r="N908" s="87"/>
      <c r="O908" s="87"/>
      <c r="P908" s="87"/>
      <c r="Q908" s="87"/>
      <c r="R908" s="87"/>
      <c r="S908" s="87"/>
      <c r="T908" s="87"/>
      <c r="U908" s="87"/>
      <c r="V908" s="87"/>
      <c r="W908" s="87"/>
      <c r="X908" s="87"/>
      <c r="Y908" s="87"/>
      <c r="Z908" s="87"/>
      <c r="AA908" s="87"/>
      <c r="AB908" s="87"/>
      <c r="AC908" s="87"/>
      <c r="AD908" s="87"/>
      <c r="AE908" s="87"/>
      <c r="AF908" s="87"/>
      <c r="AG908" s="87"/>
    </row>
    <row r="909" customFormat="false" ht="12.75" hidden="false" customHeight="true" outlineLevel="0" collapsed="false">
      <c r="A909" s="87"/>
      <c r="B909" s="87"/>
      <c r="C909" s="88"/>
      <c r="D909" s="87"/>
      <c r="E909" s="87"/>
      <c r="F909" s="87"/>
      <c r="G909" s="87"/>
      <c r="H909" s="87"/>
      <c r="I909" s="87"/>
      <c r="J909" s="87"/>
      <c r="K909" s="87"/>
      <c r="L909" s="87"/>
      <c r="M909" s="87"/>
      <c r="N909" s="87"/>
      <c r="O909" s="87"/>
      <c r="P909" s="87"/>
      <c r="Q909" s="87"/>
      <c r="R909" s="87"/>
      <c r="S909" s="87"/>
      <c r="T909" s="87"/>
      <c r="U909" s="87"/>
      <c r="V909" s="87"/>
      <c r="W909" s="87"/>
      <c r="X909" s="87"/>
      <c r="Y909" s="87"/>
      <c r="Z909" s="87"/>
      <c r="AA909" s="87"/>
      <c r="AB909" s="87"/>
      <c r="AC909" s="87"/>
      <c r="AD909" s="87"/>
      <c r="AE909" s="87"/>
      <c r="AF909" s="87"/>
      <c r="AG909" s="87"/>
    </row>
    <row r="910" customFormat="false" ht="12.75" hidden="false" customHeight="true" outlineLevel="0" collapsed="false">
      <c r="A910" s="87"/>
      <c r="B910" s="87"/>
      <c r="C910" s="88"/>
      <c r="D910" s="87"/>
      <c r="E910" s="87"/>
      <c r="F910" s="87"/>
      <c r="G910" s="87"/>
      <c r="H910" s="87"/>
      <c r="I910" s="87"/>
      <c r="J910" s="87"/>
      <c r="K910" s="87"/>
      <c r="L910" s="87"/>
      <c r="M910" s="87"/>
      <c r="N910" s="87"/>
      <c r="O910" s="87"/>
      <c r="P910" s="87"/>
      <c r="Q910" s="87"/>
      <c r="R910" s="87"/>
      <c r="S910" s="87"/>
      <c r="T910" s="87"/>
      <c r="U910" s="87"/>
      <c r="V910" s="87"/>
      <c r="W910" s="87"/>
      <c r="X910" s="87"/>
      <c r="Y910" s="87"/>
      <c r="Z910" s="87"/>
      <c r="AA910" s="87"/>
      <c r="AB910" s="87"/>
      <c r="AC910" s="87"/>
      <c r="AD910" s="87"/>
      <c r="AE910" s="87"/>
      <c r="AF910" s="87"/>
      <c r="AG910" s="87"/>
    </row>
    <row r="911" customFormat="false" ht="12.75" hidden="false" customHeight="true" outlineLevel="0" collapsed="false">
      <c r="A911" s="87"/>
      <c r="B911" s="87"/>
      <c r="C911" s="88"/>
      <c r="D911" s="87"/>
      <c r="E911" s="87"/>
      <c r="F911" s="87"/>
      <c r="G911" s="87"/>
      <c r="H911" s="87"/>
      <c r="I911" s="87"/>
      <c r="J911" s="87"/>
      <c r="K911" s="87"/>
      <c r="L911" s="87"/>
      <c r="M911" s="87"/>
      <c r="N911" s="87"/>
      <c r="O911" s="87"/>
      <c r="P911" s="87"/>
      <c r="Q911" s="87"/>
      <c r="R911" s="87"/>
      <c r="S911" s="87"/>
      <c r="T911" s="87"/>
      <c r="U911" s="87"/>
      <c r="V911" s="87"/>
      <c r="W911" s="87"/>
      <c r="X911" s="87"/>
      <c r="Y911" s="87"/>
      <c r="Z911" s="87"/>
      <c r="AA911" s="87"/>
      <c r="AB911" s="87"/>
      <c r="AC911" s="87"/>
      <c r="AD911" s="87"/>
      <c r="AE911" s="87"/>
      <c r="AF911" s="87"/>
      <c r="AG911" s="87"/>
    </row>
    <row r="912" customFormat="false" ht="12.75" hidden="false" customHeight="true" outlineLevel="0" collapsed="false">
      <c r="A912" s="87"/>
      <c r="B912" s="87"/>
      <c r="C912" s="88"/>
      <c r="D912" s="87"/>
      <c r="E912" s="87"/>
      <c r="F912" s="87"/>
      <c r="G912" s="87"/>
      <c r="H912" s="87"/>
      <c r="I912" s="87"/>
      <c r="J912" s="87"/>
      <c r="K912" s="87"/>
      <c r="L912" s="87"/>
      <c r="M912" s="87"/>
      <c r="N912" s="87"/>
      <c r="O912" s="87"/>
      <c r="P912" s="87"/>
      <c r="Q912" s="87"/>
      <c r="R912" s="87"/>
      <c r="S912" s="87"/>
      <c r="T912" s="87"/>
      <c r="U912" s="87"/>
      <c r="V912" s="87"/>
      <c r="W912" s="87"/>
      <c r="X912" s="87"/>
      <c r="Y912" s="87"/>
      <c r="Z912" s="87"/>
      <c r="AA912" s="87"/>
      <c r="AB912" s="87"/>
      <c r="AC912" s="87"/>
      <c r="AD912" s="87"/>
      <c r="AE912" s="87"/>
      <c r="AF912" s="87"/>
      <c r="AG912" s="87"/>
    </row>
    <row r="913" customFormat="false" ht="12.75" hidden="false" customHeight="true" outlineLevel="0" collapsed="false">
      <c r="A913" s="87"/>
      <c r="B913" s="87"/>
      <c r="C913" s="88"/>
      <c r="D913" s="87"/>
      <c r="E913" s="87"/>
      <c r="F913" s="87"/>
      <c r="G913" s="87"/>
      <c r="H913" s="87"/>
      <c r="I913" s="87"/>
      <c r="J913" s="87"/>
      <c r="K913" s="87"/>
      <c r="L913" s="87"/>
      <c r="M913" s="87"/>
      <c r="N913" s="87"/>
      <c r="O913" s="87"/>
      <c r="P913" s="87"/>
      <c r="Q913" s="87"/>
      <c r="R913" s="87"/>
      <c r="S913" s="87"/>
      <c r="T913" s="87"/>
      <c r="U913" s="87"/>
      <c r="V913" s="87"/>
      <c r="W913" s="87"/>
      <c r="X913" s="87"/>
      <c r="Y913" s="87"/>
      <c r="Z913" s="87"/>
      <c r="AA913" s="87"/>
      <c r="AB913" s="87"/>
      <c r="AC913" s="87"/>
      <c r="AD913" s="87"/>
      <c r="AE913" s="87"/>
      <c r="AF913" s="87"/>
      <c r="AG913" s="87"/>
    </row>
    <row r="914" customFormat="false" ht="12.75" hidden="false" customHeight="true" outlineLevel="0" collapsed="false">
      <c r="A914" s="87"/>
      <c r="B914" s="87"/>
      <c r="C914" s="88"/>
      <c r="D914" s="87"/>
      <c r="E914" s="87"/>
      <c r="F914" s="87"/>
      <c r="G914" s="87"/>
      <c r="H914" s="87"/>
      <c r="I914" s="87"/>
      <c r="J914" s="87"/>
      <c r="K914" s="87"/>
      <c r="L914" s="87"/>
      <c r="M914" s="87"/>
      <c r="N914" s="87"/>
      <c r="O914" s="87"/>
      <c r="P914" s="87"/>
      <c r="Q914" s="87"/>
      <c r="R914" s="87"/>
      <c r="S914" s="87"/>
      <c r="T914" s="87"/>
      <c r="U914" s="87"/>
      <c r="V914" s="87"/>
      <c r="W914" s="87"/>
      <c r="X914" s="87"/>
      <c r="Y914" s="87"/>
      <c r="Z914" s="87"/>
      <c r="AA914" s="87"/>
      <c r="AB914" s="87"/>
      <c r="AC914" s="87"/>
      <c r="AD914" s="87"/>
      <c r="AE914" s="87"/>
      <c r="AF914" s="87"/>
      <c r="AG914" s="87"/>
    </row>
    <row r="915" customFormat="false" ht="12.75" hidden="false" customHeight="true" outlineLevel="0" collapsed="false">
      <c r="A915" s="87"/>
      <c r="B915" s="87"/>
      <c r="C915" s="88"/>
      <c r="D915" s="87"/>
      <c r="E915" s="87"/>
      <c r="F915" s="87"/>
      <c r="G915" s="87"/>
      <c r="H915" s="87"/>
      <c r="I915" s="87"/>
      <c r="J915" s="87"/>
      <c r="K915" s="87"/>
      <c r="L915" s="87"/>
      <c r="M915" s="87"/>
      <c r="N915" s="87"/>
      <c r="O915" s="87"/>
      <c r="P915" s="87"/>
      <c r="Q915" s="87"/>
      <c r="R915" s="87"/>
      <c r="S915" s="87"/>
      <c r="T915" s="87"/>
      <c r="U915" s="87"/>
      <c r="V915" s="87"/>
      <c r="W915" s="87"/>
      <c r="X915" s="87"/>
      <c r="Y915" s="87"/>
      <c r="Z915" s="87"/>
      <c r="AA915" s="87"/>
      <c r="AB915" s="87"/>
      <c r="AC915" s="87"/>
      <c r="AD915" s="87"/>
      <c r="AE915" s="87"/>
      <c r="AF915" s="87"/>
      <c r="AG915" s="87"/>
    </row>
    <row r="916" customFormat="false" ht="12.75" hidden="false" customHeight="true" outlineLevel="0" collapsed="false">
      <c r="A916" s="87"/>
      <c r="B916" s="87"/>
      <c r="C916" s="88"/>
      <c r="D916" s="87"/>
      <c r="E916" s="87"/>
      <c r="F916" s="87"/>
      <c r="G916" s="87"/>
      <c r="H916" s="87"/>
      <c r="I916" s="87"/>
      <c r="J916" s="87"/>
      <c r="K916" s="87"/>
      <c r="L916" s="87"/>
      <c r="M916" s="87"/>
      <c r="N916" s="87"/>
      <c r="O916" s="87"/>
      <c r="P916" s="87"/>
      <c r="Q916" s="87"/>
      <c r="R916" s="87"/>
      <c r="S916" s="87"/>
      <c r="T916" s="87"/>
      <c r="U916" s="87"/>
      <c r="V916" s="87"/>
      <c r="W916" s="87"/>
      <c r="X916" s="87"/>
      <c r="Y916" s="87"/>
      <c r="Z916" s="87"/>
      <c r="AA916" s="87"/>
      <c r="AB916" s="87"/>
      <c r="AC916" s="87"/>
      <c r="AD916" s="87"/>
      <c r="AE916" s="87"/>
      <c r="AF916" s="87"/>
      <c r="AG916" s="87"/>
    </row>
    <row r="917" customFormat="false" ht="12.75" hidden="false" customHeight="true" outlineLevel="0" collapsed="false">
      <c r="A917" s="87"/>
      <c r="B917" s="87"/>
      <c r="C917" s="88"/>
      <c r="D917" s="87"/>
      <c r="E917" s="87"/>
      <c r="F917" s="87"/>
      <c r="G917" s="87"/>
      <c r="H917" s="87"/>
      <c r="I917" s="87"/>
      <c r="J917" s="87"/>
      <c r="K917" s="87"/>
      <c r="L917" s="87"/>
      <c r="M917" s="87"/>
      <c r="N917" s="87"/>
      <c r="O917" s="87"/>
      <c r="P917" s="87"/>
      <c r="Q917" s="87"/>
      <c r="R917" s="87"/>
      <c r="S917" s="87"/>
      <c r="T917" s="87"/>
      <c r="U917" s="87"/>
      <c r="V917" s="87"/>
      <c r="W917" s="87"/>
      <c r="X917" s="87"/>
      <c r="Y917" s="87"/>
      <c r="Z917" s="87"/>
      <c r="AA917" s="87"/>
      <c r="AB917" s="87"/>
      <c r="AC917" s="87"/>
      <c r="AD917" s="87"/>
      <c r="AE917" s="87"/>
      <c r="AF917" s="87"/>
      <c r="AG917" s="87"/>
    </row>
    <row r="918" customFormat="false" ht="12.75" hidden="false" customHeight="true" outlineLevel="0" collapsed="false">
      <c r="A918" s="87"/>
      <c r="B918" s="87"/>
      <c r="C918" s="88"/>
      <c r="D918" s="87"/>
      <c r="E918" s="87"/>
      <c r="F918" s="87"/>
      <c r="G918" s="87"/>
      <c r="H918" s="87"/>
      <c r="I918" s="87"/>
      <c r="J918" s="87"/>
      <c r="K918" s="87"/>
      <c r="L918" s="87"/>
      <c r="M918" s="87"/>
      <c r="N918" s="87"/>
      <c r="O918" s="87"/>
      <c r="P918" s="87"/>
      <c r="Q918" s="87"/>
      <c r="R918" s="87"/>
      <c r="S918" s="87"/>
      <c r="T918" s="87"/>
      <c r="U918" s="87"/>
      <c r="V918" s="87"/>
      <c r="W918" s="87"/>
      <c r="X918" s="87"/>
      <c r="Y918" s="87"/>
      <c r="Z918" s="87"/>
      <c r="AA918" s="87"/>
      <c r="AB918" s="87"/>
      <c r="AC918" s="87"/>
      <c r="AD918" s="87"/>
      <c r="AE918" s="87"/>
      <c r="AF918" s="87"/>
      <c r="AG918" s="87"/>
    </row>
    <row r="919" customFormat="false" ht="12.75" hidden="false" customHeight="true" outlineLevel="0" collapsed="false">
      <c r="A919" s="87"/>
      <c r="B919" s="87"/>
      <c r="C919" s="88"/>
      <c r="D919" s="87"/>
      <c r="E919" s="87"/>
      <c r="F919" s="87"/>
      <c r="G919" s="87"/>
      <c r="H919" s="87"/>
      <c r="I919" s="87"/>
      <c r="J919" s="87"/>
      <c r="K919" s="87"/>
      <c r="L919" s="87"/>
      <c r="M919" s="87"/>
      <c r="N919" s="87"/>
      <c r="O919" s="87"/>
      <c r="P919" s="87"/>
      <c r="Q919" s="87"/>
      <c r="R919" s="87"/>
      <c r="S919" s="87"/>
      <c r="T919" s="87"/>
      <c r="U919" s="87"/>
      <c r="V919" s="87"/>
      <c r="W919" s="87"/>
      <c r="X919" s="87"/>
      <c r="Y919" s="87"/>
      <c r="Z919" s="87"/>
      <c r="AA919" s="87"/>
      <c r="AB919" s="87"/>
      <c r="AC919" s="87"/>
      <c r="AD919" s="87"/>
      <c r="AE919" s="87"/>
      <c r="AF919" s="87"/>
      <c r="AG919" s="87"/>
    </row>
    <row r="920" customFormat="false" ht="12.75" hidden="false" customHeight="true" outlineLevel="0" collapsed="false">
      <c r="A920" s="87"/>
      <c r="B920" s="87"/>
      <c r="C920" s="88"/>
      <c r="D920" s="87"/>
      <c r="E920" s="87"/>
      <c r="F920" s="87"/>
      <c r="G920" s="87"/>
      <c r="H920" s="87"/>
      <c r="I920" s="87"/>
      <c r="J920" s="87"/>
      <c r="K920" s="87"/>
      <c r="L920" s="87"/>
      <c r="M920" s="87"/>
      <c r="N920" s="87"/>
      <c r="O920" s="87"/>
      <c r="P920" s="87"/>
      <c r="Q920" s="87"/>
      <c r="R920" s="87"/>
      <c r="S920" s="87"/>
      <c r="T920" s="87"/>
      <c r="U920" s="87"/>
      <c r="V920" s="87"/>
      <c r="W920" s="87"/>
      <c r="X920" s="87"/>
      <c r="Y920" s="87"/>
      <c r="Z920" s="87"/>
      <c r="AA920" s="87"/>
      <c r="AB920" s="87"/>
      <c r="AC920" s="87"/>
      <c r="AD920" s="87"/>
      <c r="AE920" s="87"/>
      <c r="AF920" s="87"/>
      <c r="AG920" s="87"/>
    </row>
    <row r="921" customFormat="false" ht="12.75" hidden="false" customHeight="true" outlineLevel="0" collapsed="false">
      <c r="A921" s="87"/>
      <c r="B921" s="87"/>
      <c r="C921" s="88"/>
      <c r="D921" s="87"/>
      <c r="E921" s="87"/>
      <c r="F921" s="87"/>
      <c r="G921" s="87"/>
      <c r="H921" s="87"/>
      <c r="I921" s="87"/>
      <c r="J921" s="87"/>
      <c r="K921" s="87"/>
      <c r="L921" s="87"/>
      <c r="M921" s="87"/>
      <c r="N921" s="87"/>
      <c r="O921" s="87"/>
      <c r="P921" s="87"/>
      <c r="Q921" s="87"/>
      <c r="R921" s="87"/>
      <c r="S921" s="87"/>
      <c r="T921" s="87"/>
      <c r="U921" s="87"/>
      <c r="V921" s="87"/>
      <c r="W921" s="87"/>
      <c r="X921" s="87"/>
      <c r="Y921" s="87"/>
      <c r="Z921" s="87"/>
      <c r="AA921" s="87"/>
      <c r="AB921" s="87"/>
      <c r="AC921" s="87"/>
      <c r="AD921" s="87"/>
      <c r="AE921" s="87"/>
      <c r="AF921" s="87"/>
      <c r="AG921" s="87"/>
    </row>
    <row r="922" customFormat="false" ht="12.75" hidden="false" customHeight="true" outlineLevel="0" collapsed="false">
      <c r="A922" s="87"/>
      <c r="B922" s="87"/>
      <c r="C922" s="88"/>
      <c r="D922" s="87"/>
      <c r="E922" s="87"/>
      <c r="F922" s="87"/>
      <c r="G922" s="87"/>
      <c r="H922" s="87"/>
      <c r="I922" s="87"/>
      <c r="J922" s="87"/>
      <c r="K922" s="87"/>
      <c r="L922" s="87"/>
      <c r="M922" s="87"/>
      <c r="N922" s="87"/>
      <c r="O922" s="87"/>
      <c r="P922" s="87"/>
      <c r="Q922" s="87"/>
      <c r="R922" s="87"/>
      <c r="S922" s="87"/>
      <c r="T922" s="87"/>
      <c r="U922" s="87"/>
      <c r="V922" s="87"/>
      <c r="W922" s="87"/>
      <c r="X922" s="87"/>
      <c r="Y922" s="87"/>
      <c r="Z922" s="87"/>
      <c r="AA922" s="87"/>
      <c r="AB922" s="87"/>
      <c r="AC922" s="87"/>
      <c r="AD922" s="87"/>
      <c r="AE922" s="87"/>
      <c r="AF922" s="87"/>
      <c r="AG922" s="87"/>
    </row>
    <row r="923" customFormat="false" ht="12.75" hidden="false" customHeight="true" outlineLevel="0" collapsed="false">
      <c r="A923" s="87"/>
      <c r="B923" s="87"/>
      <c r="C923" s="88"/>
      <c r="D923" s="87"/>
      <c r="E923" s="87"/>
      <c r="F923" s="87"/>
      <c r="G923" s="87"/>
      <c r="H923" s="87"/>
      <c r="I923" s="87"/>
      <c r="J923" s="87"/>
      <c r="K923" s="87"/>
      <c r="L923" s="87"/>
      <c r="M923" s="87"/>
      <c r="N923" s="87"/>
      <c r="O923" s="87"/>
      <c r="P923" s="87"/>
      <c r="Q923" s="87"/>
      <c r="R923" s="87"/>
      <c r="S923" s="87"/>
      <c r="T923" s="87"/>
      <c r="U923" s="87"/>
      <c r="V923" s="87"/>
      <c r="W923" s="87"/>
      <c r="X923" s="87"/>
      <c r="Y923" s="87"/>
      <c r="Z923" s="87"/>
      <c r="AA923" s="87"/>
      <c r="AB923" s="87"/>
      <c r="AC923" s="87"/>
      <c r="AD923" s="87"/>
      <c r="AE923" s="87"/>
      <c r="AF923" s="87"/>
      <c r="AG923" s="87"/>
    </row>
    <row r="924" customFormat="false" ht="12.75" hidden="false" customHeight="true" outlineLevel="0" collapsed="false">
      <c r="A924" s="87"/>
      <c r="B924" s="87"/>
      <c r="C924" s="88"/>
      <c r="D924" s="87"/>
      <c r="E924" s="87"/>
      <c r="F924" s="87"/>
      <c r="G924" s="87"/>
      <c r="H924" s="87"/>
      <c r="I924" s="87"/>
      <c r="J924" s="87"/>
      <c r="K924" s="87"/>
      <c r="L924" s="87"/>
      <c r="M924" s="87"/>
      <c r="N924" s="87"/>
      <c r="O924" s="87"/>
      <c r="P924" s="87"/>
      <c r="Q924" s="87"/>
      <c r="R924" s="87"/>
      <c r="S924" s="87"/>
      <c r="T924" s="87"/>
      <c r="U924" s="87"/>
      <c r="V924" s="87"/>
      <c r="W924" s="87"/>
      <c r="X924" s="87"/>
      <c r="Y924" s="87"/>
      <c r="Z924" s="87"/>
      <c r="AA924" s="87"/>
      <c r="AB924" s="87"/>
      <c r="AC924" s="87"/>
      <c r="AD924" s="87"/>
      <c r="AE924" s="87"/>
      <c r="AF924" s="87"/>
      <c r="AG924" s="87"/>
    </row>
    <row r="925" customFormat="false" ht="12.75" hidden="false" customHeight="true" outlineLevel="0" collapsed="false">
      <c r="A925" s="87"/>
      <c r="B925" s="87"/>
      <c r="C925" s="88"/>
      <c r="D925" s="87"/>
      <c r="E925" s="87"/>
      <c r="F925" s="87"/>
      <c r="G925" s="87"/>
      <c r="H925" s="87"/>
      <c r="I925" s="87"/>
      <c r="J925" s="87"/>
      <c r="K925" s="87"/>
      <c r="L925" s="87"/>
      <c r="M925" s="87"/>
      <c r="N925" s="87"/>
      <c r="O925" s="87"/>
      <c r="P925" s="87"/>
      <c r="Q925" s="87"/>
      <c r="R925" s="87"/>
      <c r="S925" s="87"/>
      <c r="T925" s="87"/>
      <c r="U925" s="87"/>
      <c r="V925" s="87"/>
      <c r="W925" s="87"/>
      <c r="X925" s="87"/>
      <c r="Y925" s="87"/>
      <c r="Z925" s="87"/>
      <c r="AA925" s="87"/>
      <c r="AB925" s="87"/>
      <c r="AC925" s="87"/>
      <c r="AD925" s="87"/>
      <c r="AE925" s="87"/>
      <c r="AF925" s="87"/>
      <c r="AG925" s="87"/>
    </row>
    <row r="926" customFormat="false" ht="12.75" hidden="false" customHeight="true" outlineLevel="0" collapsed="false">
      <c r="A926" s="87"/>
      <c r="B926" s="87"/>
      <c r="C926" s="88"/>
      <c r="D926" s="87"/>
      <c r="E926" s="87"/>
      <c r="F926" s="87"/>
      <c r="G926" s="87"/>
      <c r="H926" s="87"/>
      <c r="I926" s="87"/>
      <c r="J926" s="87"/>
      <c r="K926" s="87"/>
      <c r="L926" s="87"/>
      <c r="M926" s="87"/>
      <c r="N926" s="87"/>
      <c r="O926" s="87"/>
      <c r="P926" s="87"/>
      <c r="Q926" s="87"/>
      <c r="R926" s="87"/>
      <c r="S926" s="87"/>
      <c r="T926" s="87"/>
      <c r="U926" s="87"/>
      <c r="V926" s="87"/>
      <c r="W926" s="87"/>
      <c r="X926" s="87"/>
      <c r="Y926" s="87"/>
      <c r="Z926" s="87"/>
      <c r="AA926" s="87"/>
      <c r="AB926" s="87"/>
      <c r="AC926" s="87"/>
      <c r="AD926" s="87"/>
      <c r="AE926" s="87"/>
      <c r="AF926" s="87"/>
      <c r="AG926" s="87"/>
    </row>
    <row r="927" customFormat="false" ht="12.75" hidden="false" customHeight="true" outlineLevel="0" collapsed="false">
      <c r="A927" s="87"/>
      <c r="B927" s="87"/>
      <c r="C927" s="88"/>
      <c r="D927" s="87"/>
      <c r="E927" s="87"/>
      <c r="F927" s="87"/>
      <c r="G927" s="87"/>
      <c r="H927" s="87"/>
      <c r="I927" s="87"/>
      <c r="J927" s="87"/>
      <c r="K927" s="87"/>
      <c r="L927" s="87"/>
      <c r="M927" s="87"/>
      <c r="N927" s="87"/>
      <c r="O927" s="87"/>
      <c r="P927" s="87"/>
      <c r="Q927" s="87"/>
      <c r="R927" s="87"/>
      <c r="S927" s="87"/>
      <c r="T927" s="87"/>
      <c r="U927" s="87"/>
      <c r="V927" s="87"/>
      <c r="W927" s="87"/>
      <c r="X927" s="87"/>
      <c r="Y927" s="87"/>
      <c r="Z927" s="87"/>
      <c r="AA927" s="87"/>
      <c r="AB927" s="87"/>
      <c r="AC927" s="87"/>
      <c r="AD927" s="87"/>
      <c r="AE927" s="87"/>
      <c r="AF927" s="87"/>
      <c r="AG927" s="87"/>
    </row>
    <row r="928" customFormat="false" ht="12.75" hidden="false" customHeight="true" outlineLevel="0" collapsed="false">
      <c r="A928" s="87"/>
      <c r="B928" s="87"/>
      <c r="C928" s="88"/>
      <c r="D928" s="87"/>
      <c r="E928" s="87"/>
      <c r="F928" s="87"/>
      <c r="G928" s="87"/>
      <c r="H928" s="87"/>
      <c r="I928" s="87"/>
      <c r="J928" s="87"/>
      <c r="K928" s="87"/>
      <c r="L928" s="87"/>
      <c r="M928" s="87"/>
      <c r="N928" s="87"/>
      <c r="O928" s="87"/>
      <c r="P928" s="87"/>
      <c r="Q928" s="87"/>
      <c r="R928" s="87"/>
      <c r="S928" s="87"/>
      <c r="T928" s="87"/>
      <c r="U928" s="87"/>
      <c r="V928" s="87"/>
      <c r="W928" s="87"/>
      <c r="X928" s="87"/>
      <c r="Y928" s="87"/>
      <c r="Z928" s="87"/>
      <c r="AA928" s="87"/>
      <c r="AB928" s="87"/>
      <c r="AC928" s="87"/>
      <c r="AD928" s="87"/>
      <c r="AE928" s="87"/>
      <c r="AF928" s="87"/>
      <c r="AG928" s="87"/>
    </row>
    <row r="929" customFormat="false" ht="12.75" hidden="false" customHeight="true" outlineLevel="0" collapsed="false">
      <c r="A929" s="87"/>
      <c r="B929" s="87"/>
      <c r="C929" s="88"/>
      <c r="D929" s="87"/>
      <c r="E929" s="87"/>
      <c r="F929" s="87"/>
      <c r="G929" s="87"/>
      <c r="H929" s="87"/>
      <c r="I929" s="87"/>
      <c r="J929" s="87"/>
      <c r="K929" s="87"/>
      <c r="L929" s="87"/>
      <c r="M929" s="87"/>
      <c r="N929" s="87"/>
      <c r="O929" s="87"/>
      <c r="P929" s="87"/>
      <c r="Q929" s="87"/>
      <c r="R929" s="87"/>
      <c r="S929" s="87"/>
      <c r="T929" s="87"/>
      <c r="U929" s="87"/>
      <c r="V929" s="87"/>
      <c r="W929" s="87"/>
      <c r="X929" s="87"/>
      <c r="Y929" s="87"/>
      <c r="Z929" s="87"/>
      <c r="AA929" s="87"/>
      <c r="AB929" s="87"/>
      <c r="AC929" s="87"/>
      <c r="AD929" s="87"/>
      <c r="AE929" s="87"/>
      <c r="AF929" s="87"/>
      <c r="AG929" s="87"/>
    </row>
    <row r="930" customFormat="false" ht="12.75" hidden="false" customHeight="true" outlineLevel="0" collapsed="false">
      <c r="A930" s="87"/>
      <c r="B930" s="87"/>
      <c r="C930" s="88"/>
      <c r="D930" s="87"/>
      <c r="E930" s="87"/>
      <c r="F930" s="87"/>
      <c r="G930" s="87"/>
      <c r="H930" s="87"/>
      <c r="I930" s="87"/>
      <c r="J930" s="87"/>
      <c r="K930" s="87"/>
      <c r="L930" s="87"/>
      <c r="M930" s="87"/>
      <c r="N930" s="87"/>
      <c r="O930" s="87"/>
      <c r="P930" s="87"/>
      <c r="Q930" s="87"/>
      <c r="R930" s="87"/>
      <c r="S930" s="87"/>
      <c r="T930" s="87"/>
      <c r="U930" s="87"/>
      <c r="V930" s="87"/>
      <c r="W930" s="87"/>
      <c r="X930" s="87"/>
      <c r="Y930" s="87"/>
      <c r="Z930" s="87"/>
      <c r="AA930" s="87"/>
      <c r="AB930" s="87"/>
      <c r="AC930" s="87"/>
      <c r="AD930" s="87"/>
      <c r="AE930" s="87"/>
      <c r="AF930" s="87"/>
      <c r="AG930" s="87"/>
    </row>
    <row r="931" customFormat="false" ht="12.75" hidden="false" customHeight="true" outlineLevel="0" collapsed="false">
      <c r="A931" s="87"/>
      <c r="B931" s="87"/>
      <c r="C931" s="88"/>
      <c r="D931" s="87"/>
      <c r="E931" s="87"/>
      <c r="F931" s="87"/>
      <c r="G931" s="87"/>
      <c r="H931" s="87"/>
      <c r="I931" s="87"/>
      <c r="J931" s="87"/>
      <c r="K931" s="87"/>
      <c r="L931" s="87"/>
      <c r="M931" s="87"/>
      <c r="N931" s="87"/>
      <c r="O931" s="87"/>
      <c r="P931" s="87"/>
      <c r="Q931" s="87"/>
      <c r="R931" s="87"/>
      <c r="S931" s="87"/>
      <c r="T931" s="87"/>
      <c r="U931" s="87"/>
      <c r="V931" s="87"/>
      <c r="W931" s="87"/>
      <c r="X931" s="87"/>
      <c r="Y931" s="87"/>
      <c r="Z931" s="87"/>
      <c r="AA931" s="87"/>
      <c r="AB931" s="87"/>
      <c r="AC931" s="87"/>
      <c r="AD931" s="87"/>
      <c r="AE931" s="87"/>
      <c r="AF931" s="87"/>
      <c r="AG931" s="87"/>
    </row>
    <row r="932" customFormat="false" ht="12.75" hidden="false" customHeight="true" outlineLevel="0" collapsed="false">
      <c r="A932" s="87"/>
      <c r="B932" s="87"/>
      <c r="C932" s="88"/>
      <c r="D932" s="87"/>
      <c r="E932" s="87"/>
      <c r="F932" s="87"/>
      <c r="G932" s="87"/>
      <c r="H932" s="87"/>
      <c r="I932" s="87"/>
      <c r="J932" s="87"/>
      <c r="K932" s="87"/>
      <c r="L932" s="87"/>
      <c r="M932" s="87"/>
      <c r="N932" s="87"/>
      <c r="O932" s="87"/>
      <c r="P932" s="87"/>
      <c r="Q932" s="87"/>
      <c r="R932" s="87"/>
      <c r="S932" s="87"/>
      <c r="T932" s="87"/>
      <c r="U932" s="87"/>
      <c r="V932" s="87"/>
      <c r="W932" s="87"/>
      <c r="X932" s="87"/>
      <c r="Y932" s="87"/>
      <c r="Z932" s="87"/>
      <c r="AA932" s="87"/>
      <c r="AB932" s="87"/>
      <c r="AC932" s="87"/>
      <c r="AD932" s="87"/>
      <c r="AE932" s="87"/>
      <c r="AF932" s="87"/>
      <c r="AG932" s="87"/>
    </row>
    <row r="933" customFormat="false" ht="12.75" hidden="false" customHeight="true" outlineLevel="0" collapsed="false">
      <c r="A933" s="87"/>
      <c r="B933" s="87"/>
      <c r="C933" s="88"/>
      <c r="D933" s="87"/>
      <c r="E933" s="87"/>
      <c r="F933" s="87"/>
      <c r="G933" s="87"/>
      <c r="H933" s="87"/>
      <c r="I933" s="87"/>
      <c r="J933" s="87"/>
      <c r="K933" s="87"/>
      <c r="L933" s="87"/>
      <c r="M933" s="87"/>
      <c r="N933" s="87"/>
      <c r="O933" s="87"/>
      <c r="P933" s="87"/>
      <c r="Q933" s="87"/>
      <c r="R933" s="87"/>
      <c r="S933" s="87"/>
      <c r="T933" s="87"/>
      <c r="U933" s="87"/>
      <c r="V933" s="87"/>
      <c r="W933" s="87"/>
      <c r="X933" s="87"/>
      <c r="Y933" s="87"/>
      <c r="Z933" s="87"/>
      <c r="AA933" s="87"/>
      <c r="AB933" s="87"/>
      <c r="AC933" s="87"/>
      <c r="AD933" s="87"/>
      <c r="AE933" s="87"/>
      <c r="AF933" s="87"/>
      <c r="AG933" s="87"/>
    </row>
    <row r="934" customFormat="false" ht="12.75" hidden="false" customHeight="true" outlineLevel="0" collapsed="false">
      <c r="A934" s="87"/>
      <c r="B934" s="87"/>
      <c r="C934" s="88"/>
      <c r="D934" s="87"/>
      <c r="E934" s="87"/>
      <c r="F934" s="87"/>
      <c r="G934" s="87"/>
      <c r="H934" s="87"/>
      <c r="I934" s="87"/>
      <c r="J934" s="87"/>
      <c r="K934" s="87"/>
      <c r="L934" s="87"/>
      <c r="M934" s="87"/>
      <c r="N934" s="87"/>
      <c r="O934" s="87"/>
      <c r="P934" s="87"/>
      <c r="Q934" s="87"/>
      <c r="R934" s="87"/>
      <c r="S934" s="87"/>
      <c r="T934" s="87"/>
      <c r="U934" s="87"/>
      <c r="V934" s="87"/>
      <c r="W934" s="87"/>
      <c r="X934" s="87"/>
      <c r="Y934" s="87"/>
      <c r="Z934" s="87"/>
      <c r="AA934" s="87"/>
      <c r="AB934" s="87"/>
      <c r="AC934" s="87"/>
      <c r="AD934" s="87"/>
      <c r="AE934" s="87"/>
      <c r="AF934" s="87"/>
      <c r="AG934" s="87"/>
    </row>
    <row r="935" customFormat="false" ht="12.75" hidden="false" customHeight="true" outlineLevel="0" collapsed="false">
      <c r="A935" s="87"/>
      <c r="B935" s="87"/>
      <c r="C935" s="88"/>
      <c r="D935" s="87"/>
      <c r="E935" s="87"/>
      <c r="F935" s="87"/>
      <c r="G935" s="87"/>
      <c r="H935" s="87"/>
      <c r="I935" s="87"/>
      <c r="J935" s="87"/>
      <c r="K935" s="87"/>
      <c r="L935" s="87"/>
      <c r="M935" s="87"/>
      <c r="N935" s="87"/>
      <c r="O935" s="87"/>
      <c r="P935" s="87"/>
      <c r="Q935" s="87"/>
      <c r="R935" s="87"/>
      <c r="S935" s="87"/>
      <c r="T935" s="87"/>
      <c r="U935" s="87"/>
      <c r="V935" s="87"/>
      <c r="W935" s="87"/>
      <c r="X935" s="87"/>
      <c r="Y935" s="87"/>
      <c r="Z935" s="87"/>
      <c r="AA935" s="87"/>
      <c r="AB935" s="87"/>
      <c r="AC935" s="87"/>
      <c r="AD935" s="87"/>
      <c r="AE935" s="87"/>
      <c r="AF935" s="87"/>
      <c r="AG935" s="87"/>
    </row>
    <row r="936" customFormat="false" ht="12.75" hidden="false" customHeight="true" outlineLevel="0" collapsed="false">
      <c r="A936" s="87"/>
      <c r="B936" s="87"/>
      <c r="C936" s="88"/>
      <c r="D936" s="87"/>
      <c r="E936" s="87"/>
      <c r="F936" s="87"/>
      <c r="G936" s="87"/>
      <c r="H936" s="87"/>
      <c r="I936" s="87"/>
      <c r="J936" s="87"/>
      <c r="K936" s="87"/>
      <c r="L936" s="87"/>
      <c r="M936" s="87"/>
      <c r="N936" s="87"/>
      <c r="O936" s="87"/>
      <c r="P936" s="87"/>
      <c r="Q936" s="87"/>
      <c r="R936" s="87"/>
      <c r="S936" s="87"/>
      <c r="T936" s="87"/>
      <c r="U936" s="87"/>
      <c r="V936" s="87"/>
      <c r="W936" s="87"/>
      <c r="X936" s="87"/>
      <c r="Y936" s="87"/>
      <c r="Z936" s="87"/>
      <c r="AA936" s="87"/>
      <c r="AB936" s="87"/>
      <c r="AC936" s="87"/>
      <c r="AD936" s="87"/>
      <c r="AE936" s="87"/>
      <c r="AF936" s="87"/>
      <c r="AG936" s="87"/>
    </row>
    <row r="937" customFormat="false" ht="12.75" hidden="false" customHeight="true" outlineLevel="0" collapsed="false">
      <c r="A937" s="87"/>
      <c r="B937" s="87"/>
      <c r="C937" s="88"/>
      <c r="D937" s="87"/>
      <c r="E937" s="87"/>
      <c r="F937" s="87"/>
      <c r="G937" s="87"/>
      <c r="H937" s="87"/>
      <c r="I937" s="87"/>
      <c r="J937" s="87"/>
      <c r="K937" s="87"/>
      <c r="L937" s="87"/>
      <c r="M937" s="87"/>
      <c r="N937" s="87"/>
      <c r="O937" s="87"/>
      <c r="P937" s="87"/>
      <c r="Q937" s="87"/>
      <c r="R937" s="87"/>
      <c r="S937" s="87"/>
      <c r="T937" s="87"/>
      <c r="U937" s="87"/>
      <c r="V937" s="87"/>
      <c r="W937" s="87"/>
      <c r="X937" s="87"/>
      <c r="Y937" s="87"/>
      <c r="Z937" s="87"/>
      <c r="AA937" s="87"/>
      <c r="AB937" s="87"/>
      <c r="AC937" s="87"/>
      <c r="AD937" s="87"/>
      <c r="AE937" s="87"/>
      <c r="AF937" s="87"/>
      <c r="AG937" s="87"/>
    </row>
    <row r="938" customFormat="false" ht="12.75" hidden="false" customHeight="true" outlineLevel="0" collapsed="false">
      <c r="A938" s="87"/>
      <c r="B938" s="87"/>
      <c r="C938" s="88"/>
      <c r="D938" s="87"/>
      <c r="E938" s="87"/>
      <c r="F938" s="87"/>
      <c r="G938" s="87"/>
      <c r="H938" s="87"/>
      <c r="I938" s="87"/>
      <c r="J938" s="87"/>
      <c r="K938" s="87"/>
      <c r="L938" s="87"/>
      <c r="M938" s="87"/>
      <c r="N938" s="87"/>
      <c r="O938" s="87"/>
      <c r="P938" s="87"/>
      <c r="Q938" s="87"/>
      <c r="R938" s="87"/>
      <c r="S938" s="87"/>
      <c r="T938" s="87"/>
      <c r="U938" s="87"/>
      <c r="V938" s="87"/>
      <c r="W938" s="87"/>
      <c r="X938" s="87"/>
      <c r="Y938" s="87"/>
      <c r="Z938" s="87"/>
      <c r="AA938" s="87"/>
      <c r="AB938" s="87"/>
      <c r="AC938" s="87"/>
      <c r="AD938" s="87"/>
      <c r="AE938" s="87"/>
      <c r="AF938" s="87"/>
      <c r="AG938" s="87"/>
    </row>
    <row r="939" customFormat="false" ht="12.75" hidden="false" customHeight="true" outlineLevel="0" collapsed="false">
      <c r="A939" s="87"/>
      <c r="B939" s="87"/>
      <c r="C939" s="88"/>
      <c r="D939" s="87"/>
      <c r="E939" s="87"/>
      <c r="F939" s="87"/>
      <c r="G939" s="87"/>
      <c r="H939" s="87"/>
      <c r="I939" s="87"/>
      <c r="J939" s="87"/>
      <c r="K939" s="87"/>
      <c r="L939" s="87"/>
      <c r="M939" s="87"/>
      <c r="N939" s="87"/>
      <c r="O939" s="87"/>
      <c r="P939" s="87"/>
      <c r="Q939" s="87"/>
      <c r="R939" s="87"/>
      <c r="S939" s="87"/>
      <c r="T939" s="87"/>
      <c r="U939" s="87"/>
      <c r="V939" s="87"/>
      <c r="W939" s="87"/>
      <c r="X939" s="87"/>
      <c r="Y939" s="87"/>
      <c r="Z939" s="87"/>
      <c r="AA939" s="87"/>
      <c r="AB939" s="87"/>
      <c r="AC939" s="87"/>
      <c r="AD939" s="87"/>
      <c r="AE939" s="87"/>
      <c r="AF939" s="87"/>
      <c r="AG939" s="87"/>
    </row>
    <row r="940" customFormat="false" ht="12.75" hidden="false" customHeight="true" outlineLevel="0" collapsed="false">
      <c r="A940" s="87"/>
      <c r="B940" s="87"/>
      <c r="C940" s="88"/>
      <c r="D940" s="87"/>
      <c r="E940" s="87"/>
      <c r="F940" s="87"/>
      <c r="G940" s="87"/>
      <c r="H940" s="87"/>
      <c r="I940" s="87"/>
      <c r="J940" s="87"/>
      <c r="K940" s="87"/>
      <c r="L940" s="87"/>
      <c r="M940" s="87"/>
      <c r="N940" s="87"/>
      <c r="O940" s="87"/>
      <c r="P940" s="87"/>
      <c r="Q940" s="87"/>
      <c r="R940" s="87"/>
      <c r="S940" s="87"/>
      <c r="T940" s="87"/>
      <c r="U940" s="87"/>
      <c r="V940" s="87"/>
      <c r="W940" s="87"/>
      <c r="X940" s="87"/>
      <c r="Y940" s="87"/>
      <c r="Z940" s="87"/>
      <c r="AA940" s="87"/>
      <c r="AB940" s="87"/>
      <c r="AC940" s="87"/>
      <c r="AD940" s="87"/>
      <c r="AE940" s="87"/>
      <c r="AF940" s="87"/>
      <c r="AG940" s="87"/>
    </row>
    <row r="941" customFormat="false" ht="12.75" hidden="false" customHeight="true" outlineLevel="0" collapsed="false">
      <c r="A941" s="87"/>
      <c r="B941" s="87"/>
      <c r="C941" s="88"/>
      <c r="D941" s="87"/>
      <c r="E941" s="87"/>
      <c r="F941" s="87"/>
      <c r="G941" s="87"/>
      <c r="H941" s="87"/>
      <c r="I941" s="87"/>
      <c r="J941" s="87"/>
      <c r="K941" s="87"/>
      <c r="L941" s="87"/>
      <c r="M941" s="87"/>
      <c r="N941" s="87"/>
      <c r="O941" s="87"/>
      <c r="P941" s="87"/>
      <c r="Q941" s="87"/>
      <c r="R941" s="87"/>
      <c r="S941" s="87"/>
      <c r="T941" s="87"/>
      <c r="U941" s="87"/>
      <c r="V941" s="87"/>
      <c r="W941" s="87"/>
      <c r="X941" s="87"/>
      <c r="Y941" s="87"/>
      <c r="Z941" s="87"/>
      <c r="AA941" s="87"/>
      <c r="AB941" s="87"/>
      <c r="AC941" s="87"/>
      <c r="AD941" s="87"/>
      <c r="AE941" s="87"/>
      <c r="AF941" s="87"/>
      <c r="AG941" s="87"/>
    </row>
    <row r="942" customFormat="false" ht="12.75" hidden="false" customHeight="true" outlineLevel="0" collapsed="false">
      <c r="A942" s="87"/>
      <c r="B942" s="87"/>
      <c r="C942" s="88"/>
      <c r="D942" s="87"/>
      <c r="E942" s="87"/>
      <c r="F942" s="87"/>
      <c r="G942" s="87"/>
      <c r="H942" s="87"/>
      <c r="I942" s="87"/>
      <c r="J942" s="87"/>
      <c r="K942" s="87"/>
      <c r="L942" s="87"/>
      <c r="M942" s="87"/>
      <c r="N942" s="87"/>
      <c r="O942" s="87"/>
      <c r="P942" s="87"/>
      <c r="Q942" s="87"/>
      <c r="R942" s="87"/>
      <c r="S942" s="87"/>
      <c r="T942" s="87"/>
      <c r="U942" s="87"/>
      <c r="V942" s="87"/>
      <c r="W942" s="87"/>
      <c r="X942" s="87"/>
      <c r="Y942" s="87"/>
      <c r="Z942" s="87"/>
      <c r="AA942" s="87"/>
      <c r="AB942" s="87"/>
      <c r="AC942" s="87"/>
      <c r="AD942" s="87"/>
      <c r="AE942" s="87"/>
      <c r="AF942" s="87"/>
      <c r="AG942" s="87"/>
    </row>
    <row r="943" customFormat="false" ht="12.75" hidden="false" customHeight="true" outlineLevel="0" collapsed="false">
      <c r="A943" s="87"/>
      <c r="B943" s="87"/>
      <c r="C943" s="88"/>
      <c r="D943" s="87"/>
      <c r="E943" s="87"/>
      <c r="F943" s="87"/>
      <c r="G943" s="87"/>
      <c r="H943" s="87"/>
      <c r="I943" s="87"/>
      <c r="J943" s="87"/>
      <c r="K943" s="87"/>
      <c r="L943" s="87"/>
      <c r="M943" s="87"/>
      <c r="N943" s="87"/>
      <c r="O943" s="87"/>
      <c r="P943" s="87"/>
      <c r="Q943" s="87"/>
      <c r="R943" s="87"/>
      <c r="S943" s="87"/>
      <c r="T943" s="87"/>
      <c r="U943" s="87"/>
      <c r="V943" s="87"/>
      <c r="W943" s="87"/>
      <c r="X943" s="87"/>
      <c r="Y943" s="87"/>
      <c r="Z943" s="87"/>
      <c r="AA943" s="87"/>
      <c r="AB943" s="87"/>
      <c r="AC943" s="87"/>
      <c r="AD943" s="87"/>
      <c r="AE943" s="87"/>
      <c r="AF943" s="87"/>
      <c r="AG943" s="87"/>
    </row>
    <row r="944" customFormat="false" ht="12.75" hidden="false" customHeight="true" outlineLevel="0" collapsed="false">
      <c r="A944" s="87"/>
      <c r="B944" s="87"/>
      <c r="C944" s="88"/>
      <c r="D944" s="87"/>
      <c r="E944" s="87"/>
      <c r="F944" s="87"/>
      <c r="G944" s="87"/>
      <c r="H944" s="87"/>
      <c r="I944" s="87"/>
      <c r="J944" s="87"/>
      <c r="K944" s="87"/>
      <c r="L944" s="87"/>
      <c r="M944" s="87"/>
      <c r="N944" s="87"/>
      <c r="O944" s="87"/>
      <c r="P944" s="87"/>
      <c r="Q944" s="87"/>
      <c r="R944" s="87"/>
      <c r="S944" s="87"/>
      <c r="T944" s="87"/>
      <c r="U944" s="87"/>
      <c r="V944" s="87"/>
      <c r="W944" s="87"/>
      <c r="X944" s="87"/>
      <c r="Y944" s="87"/>
      <c r="Z944" s="87"/>
      <c r="AA944" s="87"/>
      <c r="AB944" s="87"/>
      <c r="AC944" s="87"/>
      <c r="AD944" s="87"/>
      <c r="AE944" s="87"/>
      <c r="AF944" s="87"/>
      <c r="AG944" s="87"/>
    </row>
    <row r="945" customFormat="false" ht="12.75" hidden="false" customHeight="true" outlineLevel="0" collapsed="false">
      <c r="A945" s="87"/>
      <c r="B945" s="87"/>
      <c r="C945" s="88"/>
      <c r="D945" s="87"/>
      <c r="E945" s="87"/>
      <c r="F945" s="87"/>
      <c r="G945" s="87"/>
      <c r="H945" s="87"/>
      <c r="I945" s="87"/>
      <c r="J945" s="87"/>
      <c r="K945" s="87"/>
      <c r="L945" s="87"/>
      <c r="M945" s="87"/>
      <c r="N945" s="87"/>
      <c r="O945" s="87"/>
      <c r="P945" s="87"/>
      <c r="Q945" s="87"/>
      <c r="R945" s="87"/>
      <c r="S945" s="87"/>
      <c r="T945" s="87"/>
      <c r="U945" s="87"/>
      <c r="V945" s="87"/>
      <c r="W945" s="87"/>
      <c r="X945" s="87"/>
      <c r="Y945" s="87"/>
      <c r="Z945" s="87"/>
      <c r="AA945" s="87"/>
      <c r="AB945" s="87"/>
      <c r="AC945" s="87"/>
      <c r="AD945" s="87"/>
      <c r="AE945" s="87"/>
      <c r="AF945" s="87"/>
      <c r="AG945" s="87"/>
    </row>
    <row r="946" customFormat="false" ht="12.75" hidden="false" customHeight="true" outlineLevel="0" collapsed="false">
      <c r="A946" s="87"/>
      <c r="B946" s="87"/>
      <c r="C946" s="88"/>
      <c r="D946" s="87"/>
      <c r="E946" s="87"/>
      <c r="F946" s="87"/>
      <c r="G946" s="87"/>
      <c r="H946" s="87"/>
      <c r="I946" s="87"/>
      <c r="J946" s="87"/>
      <c r="K946" s="87"/>
      <c r="L946" s="87"/>
      <c r="M946" s="87"/>
      <c r="N946" s="87"/>
      <c r="O946" s="87"/>
      <c r="P946" s="87"/>
      <c r="Q946" s="87"/>
      <c r="R946" s="87"/>
      <c r="S946" s="87"/>
      <c r="T946" s="87"/>
      <c r="U946" s="87"/>
      <c r="V946" s="87"/>
      <c r="W946" s="87"/>
      <c r="X946" s="87"/>
      <c r="Y946" s="87"/>
      <c r="Z946" s="87"/>
      <c r="AA946" s="87"/>
      <c r="AB946" s="87"/>
      <c r="AC946" s="87"/>
      <c r="AD946" s="87"/>
      <c r="AE946" s="87"/>
      <c r="AF946" s="87"/>
      <c r="AG946" s="87"/>
    </row>
    <row r="947" customFormat="false" ht="12.75" hidden="false" customHeight="true" outlineLevel="0" collapsed="false">
      <c r="A947" s="87"/>
      <c r="B947" s="87"/>
      <c r="C947" s="88"/>
      <c r="D947" s="87"/>
      <c r="E947" s="87"/>
      <c r="F947" s="87"/>
      <c r="G947" s="87"/>
      <c r="H947" s="87"/>
      <c r="I947" s="87"/>
      <c r="J947" s="87"/>
      <c r="K947" s="87"/>
      <c r="L947" s="87"/>
      <c r="M947" s="87"/>
      <c r="N947" s="87"/>
      <c r="O947" s="87"/>
      <c r="P947" s="87"/>
      <c r="Q947" s="87"/>
      <c r="R947" s="87"/>
      <c r="S947" s="87"/>
      <c r="T947" s="87"/>
      <c r="U947" s="87"/>
      <c r="V947" s="87"/>
      <c r="W947" s="87"/>
      <c r="X947" s="87"/>
      <c r="Y947" s="87"/>
      <c r="Z947" s="87"/>
      <c r="AA947" s="87"/>
      <c r="AB947" s="87"/>
      <c r="AC947" s="87"/>
      <c r="AD947" s="87"/>
      <c r="AE947" s="87"/>
      <c r="AF947" s="87"/>
      <c r="AG947" s="87"/>
    </row>
    <row r="948" customFormat="false" ht="12.75" hidden="false" customHeight="true" outlineLevel="0" collapsed="false">
      <c r="A948" s="87"/>
      <c r="B948" s="87"/>
      <c r="C948" s="88"/>
      <c r="D948" s="87"/>
      <c r="E948" s="87"/>
      <c r="F948" s="87"/>
      <c r="G948" s="87"/>
      <c r="H948" s="87"/>
      <c r="I948" s="87"/>
      <c r="J948" s="87"/>
      <c r="K948" s="87"/>
      <c r="L948" s="87"/>
      <c r="M948" s="87"/>
      <c r="N948" s="87"/>
      <c r="O948" s="87"/>
      <c r="P948" s="87"/>
      <c r="Q948" s="87"/>
      <c r="R948" s="87"/>
      <c r="S948" s="87"/>
      <c r="T948" s="87"/>
      <c r="U948" s="87"/>
      <c r="V948" s="87"/>
      <c r="W948" s="87"/>
      <c r="X948" s="87"/>
      <c r="Y948" s="87"/>
      <c r="Z948" s="87"/>
      <c r="AA948" s="87"/>
      <c r="AB948" s="87"/>
      <c r="AC948" s="87"/>
      <c r="AD948" s="87"/>
      <c r="AE948" s="87"/>
      <c r="AF948" s="87"/>
      <c r="AG948" s="87"/>
    </row>
    <row r="949" customFormat="false" ht="12.75" hidden="false" customHeight="true" outlineLevel="0" collapsed="false">
      <c r="A949" s="87"/>
      <c r="B949" s="87"/>
      <c r="C949" s="88"/>
      <c r="D949" s="87"/>
      <c r="E949" s="87"/>
      <c r="F949" s="87"/>
      <c r="G949" s="87"/>
      <c r="H949" s="87"/>
      <c r="I949" s="87"/>
      <c r="J949" s="87"/>
      <c r="K949" s="87"/>
      <c r="L949" s="87"/>
      <c r="M949" s="87"/>
      <c r="N949" s="87"/>
      <c r="O949" s="87"/>
      <c r="P949" s="87"/>
      <c r="Q949" s="87"/>
      <c r="R949" s="87"/>
      <c r="S949" s="87"/>
      <c r="T949" s="87"/>
      <c r="U949" s="87"/>
      <c r="V949" s="87"/>
      <c r="W949" s="87"/>
      <c r="X949" s="87"/>
      <c r="Y949" s="87"/>
      <c r="Z949" s="87"/>
      <c r="AA949" s="87"/>
      <c r="AB949" s="87"/>
      <c r="AC949" s="87"/>
      <c r="AD949" s="87"/>
      <c r="AE949" s="87"/>
      <c r="AF949" s="87"/>
      <c r="AG949" s="87"/>
    </row>
    <row r="950" customFormat="false" ht="12.75" hidden="false" customHeight="true" outlineLevel="0" collapsed="false">
      <c r="A950" s="87"/>
      <c r="B950" s="87"/>
      <c r="C950" s="88"/>
      <c r="D950" s="87"/>
      <c r="E950" s="87"/>
      <c r="F950" s="87"/>
      <c r="G950" s="87"/>
      <c r="H950" s="87"/>
      <c r="I950" s="87"/>
      <c r="J950" s="87"/>
      <c r="K950" s="87"/>
      <c r="L950" s="87"/>
      <c r="M950" s="87"/>
      <c r="N950" s="87"/>
      <c r="O950" s="87"/>
      <c r="P950" s="87"/>
      <c r="Q950" s="87"/>
      <c r="R950" s="87"/>
      <c r="S950" s="87"/>
      <c r="T950" s="87"/>
      <c r="U950" s="87"/>
      <c r="V950" s="87"/>
      <c r="W950" s="87"/>
      <c r="X950" s="87"/>
      <c r="Y950" s="87"/>
      <c r="Z950" s="87"/>
      <c r="AA950" s="87"/>
      <c r="AB950" s="87"/>
      <c r="AC950" s="87"/>
      <c r="AD950" s="87"/>
      <c r="AE950" s="87"/>
      <c r="AF950" s="87"/>
      <c r="AG950" s="87"/>
    </row>
    <row r="951" customFormat="false" ht="12.75" hidden="false" customHeight="true" outlineLevel="0" collapsed="false">
      <c r="A951" s="87"/>
      <c r="B951" s="87"/>
      <c r="C951" s="88"/>
      <c r="D951" s="87"/>
      <c r="E951" s="87"/>
      <c r="F951" s="87"/>
      <c r="G951" s="87"/>
      <c r="H951" s="87"/>
      <c r="I951" s="87"/>
      <c r="J951" s="87"/>
      <c r="K951" s="87"/>
      <c r="L951" s="87"/>
      <c r="M951" s="87"/>
      <c r="N951" s="87"/>
      <c r="O951" s="87"/>
      <c r="P951" s="87"/>
      <c r="Q951" s="87"/>
      <c r="R951" s="87"/>
      <c r="S951" s="87"/>
      <c r="T951" s="87"/>
      <c r="U951" s="87"/>
      <c r="V951" s="87"/>
      <c r="W951" s="87"/>
      <c r="X951" s="87"/>
      <c r="Y951" s="87"/>
      <c r="Z951" s="87"/>
      <c r="AA951" s="87"/>
      <c r="AB951" s="87"/>
      <c r="AC951" s="87"/>
      <c r="AD951" s="87"/>
      <c r="AE951" s="87"/>
      <c r="AF951" s="87"/>
      <c r="AG951" s="87"/>
    </row>
    <row r="952" customFormat="false" ht="12.75" hidden="false" customHeight="true" outlineLevel="0" collapsed="false">
      <c r="A952" s="87"/>
      <c r="B952" s="87"/>
      <c r="C952" s="88"/>
      <c r="D952" s="87"/>
      <c r="E952" s="87"/>
      <c r="F952" s="87"/>
      <c r="G952" s="87"/>
      <c r="H952" s="87"/>
      <c r="I952" s="87"/>
      <c r="J952" s="87"/>
      <c r="K952" s="87"/>
      <c r="L952" s="87"/>
      <c r="M952" s="87"/>
      <c r="N952" s="87"/>
      <c r="O952" s="87"/>
      <c r="P952" s="87"/>
      <c r="Q952" s="87"/>
      <c r="R952" s="87"/>
      <c r="S952" s="87"/>
      <c r="T952" s="87"/>
      <c r="U952" s="87"/>
      <c r="V952" s="87"/>
      <c r="W952" s="87"/>
      <c r="X952" s="87"/>
      <c r="Y952" s="87"/>
      <c r="Z952" s="87"/>
      <c r="AA952" s="87"/>
      <c r="AB952" s="87"/>
      <c r="AC952" s="87"/>
      <c r="AD952" s="87"/>
      <c r="AE952" s="87"/>
      <c r="AF952" s="87"/>
      <c r="AG952" s="87"/>
    </row>
    <row r="953" customFormat="false" ht="12.75" hidden="false" customHeight="true" outlineLevel="0" collapsed="false">
      <c r="A953" s="87"/>
      <c r="B953" s="87"/>
      <c r="C953" s="88"/>
      <c r="D953" s="87"/>
      <c r="E953" s="87"/>
      <c r="F953" s="87"/>
      <c r="G953" s="87"/>
      <c r="H953" s="87"/>
      <c r="I953" s="87"/>
      <c r="J953" s="87"/>
      <c r="K953" s="87"/>
      <c r="L953" s="87"/>
      <c r="M953" s="87"/>
      <c r="N953" s="87"/>
      <c r="O953" s="87"/>
      <c r="P953" s="87"/>
      <c r="Q953" s="87"/>
      <c r="R953" s="87"/>
      <c r="S953" s="87"/>
      <c r="T953" s="87"/>
      <c r="U953" s="87"/>
      <c r="V953" s="87"/>
      <c r="W953" s="87"/>
      <c r="X953" s="87"/>
      <c r="Y953" s="87"/>
      <c r="Z953" s="87"/>
      <c r="AA953" s="87"/>
      <c r="AB953" s="87"/>
      <c r="AC953" s="87"/>
      <c r="AD953" s="87"/>
      <c r="AE953" s="87"/>
      <c r="AF953" s="87"/>
      <c r="AG953" s="87"/>
    </row>
    <row r="954" customFormat="false" ht="12.75" hidden="false" customHeight="true" outlineLevel="0" collapsed="false">
      <c r="A954" s="87"/>
      <c r="B954" s="87"/>
      <c r="C954" s="88"/>
      <c r="D954" s="87"/>
      <c r="E954" s="87"/>
      <c r="F954" s="87"/>
      <c r="G954" s="87"/>
      <c r="H954" s="87"/>
      <c r="I954" s="87"/>
      <c r="J954" s="87"/>
      <c r="K954" s="87"/>
      <c r="L954" s="87"/>
      <c r="M954" s="87"/>
      <c r="N954" s="87"/>
      <c r="O954" s="87"/>
      <c r="P954" s="87"/>
      <c r="Q954" s="87"/>
      <c r="R954" s="87"/>
      <c r="S954" s="87"/>
      <c r="T954" s="87"/>
      <c r="U954" s="87"/>
      <c r="V954" s="87"/>
      <c r="W954" s="87"/>
      <c r="X954" s="87"/>
      <c r="Y954" s="87"/>
      <c r="Z954" s="87"/>
      <c r="AA954" s="87"/>
      <c r="AB954" s="87"/>
      <c r="AC954" s="87"/>
      <c r="AD954" s="87"/>
      <c r="AE954" s="87"/>
      <c r="AF954" s="87"/>
      <c r="AG954" s="87"/>
    </row>
    <row r="955" customFormat="false" ht="12.75" hidden="false" customHeight="true" outlineLevel="0" collapsed="false">
      <c r="A955" s="87"/>
      <c r="B955" s="87"/>
      <c r="C955" s="88"/>
      <c r="D955" s="87"/>
      <c r="E955" s="87"/>
      <c r="F955" s="87"/>
      <c r="G955" s="87"/>
      <c r="H955" s="87"/>
      <c r="I955" s="87"/>
      <c r="J955" s="87"/>
      <c r="K955" s="87"/>
      <c r="L955" s="87"/>
      <c r="M955" s="87"/>
      <c r="N955" s="87"/>
      <c r="O955" s="87"/>
      <c r="P955" s="87"/>
      <c r="Q955" s="87"/>
      <c r="R955" s="87"/>
      <c r="S955" s="87"/>
      <c r="T955" s="87"/>
      <c r="U955" s="87"/>
      <c r="V955" s="87"/>
      <c r="W955" s="87"/>
      <c r="X955" s="87"/>
      <c r="Y955" s="87"/>
      <c r="Z955" s="87"/>
      <c r="AA955" s="87"/>
      <c r="AB955" s="87"/>
      <c r="AC955" s="87"/>
      <c r="AD955" s="87"/>
      <c r="AE955" s="87"/>
      <c r="AF955" s="87"/>
      <c r="AG955" s="87"/>
    </row>
    <row r="956" customFormat="false" ht="12.75" hidden="false" customHeight="true" outlineLevel="0" collapsed="false">
      <c r="A956" s="87"/>
      <c r="B956" s="87"/>
      <c r="C956" s="88"/>
      <c r="D956" s="87"/>
      <c r="E956" s="87"/>
      <c r="F956" s="87"/>
      <c r="G956" s="87"/>
      <c r="H956" s="87"/>
      <c r="I956" s="87"/>
      <c r="J956" s="87"/>
      <c r="K956" s="87"/>
      <c r="L956" s="87"/>
      <c r="M956" s="87"/>
      <c r="N956" s="87"/>
      <c r="O956" s="87"/>
      <c r="P956" s="87"/>
      <c r="Q956" s="87"/>
      <c r="R956" s="87"/>
      <c r="S956" s="87"/>
      <c r="T956" s="87"/>
      <c r="U956" s="87"/>
      <c r="V956" s="87"/>
      <c r="W956" s="87"/>
      <c r="X956" s="87"/>
      <c r="Y956" s="87"/>
      <c r="Z956" s="87"/>
      <c r="AA956" s="87"/>
      <c r="AB956" s="87"/>
      <c r="AC956" s="87"/>
      <c r="AD956" s="87"/>
      <c r="AE956" s="87"/>
      <c r="AF956" s="87"/>
      <c r="AG956" s="87"/>
    </row>
    <row r="957" customFormat="false" ht="12.75" hidden="false" customHeight="true" outlineLevel="0" collapsed="false">
      <c r="A957" s="87"/>
      <c r="B957" s="87"/>
      <c r="C957" s="88"/>
      <c r="D957" s="87"/>
      <c r="E957" s="87"/>
      <c r="F957" s="87"/>
      <c r="G957" s="87"/>
      <c r="H957" s="87"/>
      <c r="I957" s="87"/>
      <c r="J957" s="87"/>
      <c r="K957" s="87"/>
      <c r="L957" s="87"/>
      <c r="M957" s="87"/>
      <c r="N957" s="87"/>
      <c r="O957" s="87"/>
      <c r="P957" s="87"/>
      <c r="Q957" s="87"/>
      <c r="R957" s="87"/>
      <c r="S957" s="87"/>
      <c r="T957" s="87"/>
      <c r="U957" s="87"/>
      <c r="V957" s="87"/>
      <c r="W957" s="87"/>
      <c r="X957" s="87"/>
      <c r="Y957" s="87"/>
      <c r="Z957" s="87"/>
      <c r="AA957" s="87"/>
      <c r="AB957" s="87"/>
      <c r="AC957" s="87"/>
      <c r="AD957" s="87"/>
      <c r="AE957" s="87"/>
      <c r="AF957" s="87"/>
      <c r="AG957" s="87"/>
    </row>
    <row r="958" customFormat="false" ht="12.75" hidden="false" customHeight="true" outlineLevel="0" collapsed="false">
      <c r="A958" s="87"/>
      <c r="B958" s="87"/>
      <c r="C958" s="88"/>
      <c r="D958" s="87"/>
      <c r="E958" s="87"/>
      <c r="F958" s="87"/>
      <c r="G958" s="87"/>
      <c r="H958" s="87"/>
      <c r="I958" s="87"/>
      <c r="J958" s="87"/>
      <c r="K958" s="87"/>
      <c r="L958" s="87"/>
      <c r="M958" s="87"/>
      <c r="N958" s="87"/>
      <c r="O958" s="87"/>
      <c r="P958" s="87"/>
      <c r="Q958" s="87"/>
      <c r="R958" s="87"/>
      <c r="S958" s="87"/>
      <c r="T958" s="87"/>
      <c r="U958" s="87"/>
      <c r="V958" s="87"/>
      <c r="W958" s="87"/>
      <c r="X958" s="87"/>
      <c r="Y958" s="87"/>
      <c r="Z958" s="87"/>
      <c r="AA958" s="87"/>
      <c r="AB958" s="87"/>
      <c r="AC958" s="87"/>
      <c r="AD958" s="87"/>
      <c r="AE958" s="87"/>
      <c r="AF958" s="87"/>
      <c r="AG958" s="87"/>
    </row>
    <row r="959" customFormat="false" ht="12.75" hidden="false" customHeight="true" outlineLevel="0" collapsed="false">
      <c r="A959" s="87"/>
      <c r="B959" s="87"/>
      <c r="C959" s="88"/>
      <c r="D959" s="87"/>
      <c r="E959" s="87"/>
      <c r="F959" s="87"/>
      <c r="G959" s="87"/>
      <c r="H959" s="87"/>
      <c r="I959" s="87"/>
      <c r="J959" s="87"/>
      <c r="K959" s="87"/>
      <c r="L959" s="87"/>
      <c r="M959" s="87"/>
      <c r="N959" s="87"/>
      <c r="O959" s="87"/>
      <c r="P959" s="87"/>
      <c r="Q959" s="87"/>
      <c r="R959" s="87"/>
      <c r="S959" s="87"/>
      <c r="T959" s="87"/>
      <c r="U959" s="87"/>
      <c r="V959" s="87"/>
      <c r="W959" s="87"/>
      <c r="X959" s="87"/>
      <c r="Y959" s="87"/>
      <c r="Z959" s="87"/>
      <c r="AA959" s="87"/>
      <c r="AB959" s="87"/>
      <c r="AC959" s="87"/>
      <c r="AD959" s="87"/>
      <c r="AE959" s="87"/>
      <c r="AF959" s="87"/>
      <c r="AG959" s="87"/>
    </row>
    <row r="960" customFormat="false" ht="12.75" hidden="false" customHeight="true" outlineLevel="0" collapsed="false">
      <c r="A960" s="87"/>
      <c r="B960" s="87"/>
      <c r="C960" s="88"/>
      <c r="D960" s="87"/>
      <c r="E960" s="87"/>
      <c r="F960" s="87"/>
      <c r="G960" s="87"/>
      <c r="H960" s="87"/>
      <c r="I960" s="87"/>
      <c r="J960" s="87"/>
      <c r="K960" s="87"/>
      <c r="L960" s="87"/>
      <c r="M960" s="87"/>
      <c r="N960" s="87"/>
      <c r="O960" s="87"/>
      <c r="P960" s="87"/>
      <c r="Q960" s="87"/>
      <c r="R960" s="87"/>
      <c r="S960" s="87"/>
      <c r="T960" s="87"/>
      <c r="U960" s="87"/>
      <c r="V960" s="87"/>
      <c r="W960" s="87"/>
      <c r="X960" s="87"/>
      <c r="Y960" s="87"/>
      <c r="Z960" s="87"/>
      <c r="AA960" s="87"/>
      <c r="AB960" s="87"/>
      <c r="AC960" s="87"/>
      <c r="AD960" s="87"/>
      <c r="AE960" s="87"/>
      <c r="AF960" s="87"/>
      <c r="AG960" s="87"/>
    </row>
    <row r="961" customFormat="false" ht="12.75" hidden="false" customHeight="true" outlineLevel="0" collapsed="false">
      <c r="A961" s="87"/>
      <c r="B961" s="87"/>
      <c r="C961" s="88"/>
      <c r="D961" s="87"/>
      <c r="E961" s="87"/>
      <c r="F961" s="87"/>
      <c r="G961" s="87"/>
      <c r="H961" s="87"/>
      <c r="I961" s="87"/>
      <c r="J961" s="87"/>
      <c r="K961" s="87"/>
      <c r="L961" s="87"/>
      <c r="M961" s="87"/>
      <c r="N961" s="87"/>
      <c r="O961" s="87"/>
      <c r="P961" s="87"/>
      <c r="Q961" s="87"/>
      <c r="R961" s="87"/>
      <c r="S961" s="87"/>
      <c r="T961" s="87"/>
      <c r="U961" s="87"/>
      <c r="V961" s="87"/>
      <c r="W961" s="87"/>
      <c r="X961" s="87"/>
      <c r="Y961" s="87"/>
      <c r="Z961" s="87"/>
      <c r="AA961" s="87"/>
      <c r="AB961" s="87"/>
      <c r="AC961" s="87"/>
      <c r="AD961" s="87"/>
      <c r="AE961" s="87"/>
      <c r="AF961" s="87"/>
      <c r="AG961" s="87"/>
    </row>
    <row r="962" customFormat="false" ht="12.75" hidden="false" customHeight="true" outlineLevel="0" collapsed="false">
      <c r="A962" s="87"/>
      <c r="B962" s="87"/>
      <c r="C962" s="88"/>
      <c r="D962" s="87"/>
      <c r="E962" s="87"/>
      <c r="F962" s="87"/>
      <c r="G962" s="87"/>
      <c r="H962" s="87"/>
      <c r="I962" s="87"/>
      <c r="J962" s="87"/>
      <c r="K962" s="87"/>
      <c r="L962" s="87"/>
      <c r="M962" s="87"/>
      <c r="N962" s="87"/>
      <c r="O962" s="87"/>
      <c r="P962" s="87"/>
      <c r="Q962" s="87"/>
      <c r="R962" s="87"/>
      <c r="S962" s="87"/>
      <c r="T962" s="87"/>
      <c r="U962" s="87"/>
      <c r="V962" s="87"/>
      <c r="W962" s="87"/>
      <c r="X962" s="87"/>
      <c r="Y962" s="87"/>
      <c r="Z962" s="87"/>
      <c r="AA962" s="87"/>
      <c r="AB962" s="87"/>
      <c r="AC962" s="87"/>
      <c r="AD962" s="87"/>
      <c r="AE962" s="87"/>
      <c r="AF962" s="87"/>
      <c r="AG962" s="87"/>
    </row>
    <row r="963" customFormat="false" ht="12.75" hidden="false" customHeight="true" outlineLevel="0" collapsed="false">
      <c r="A963" s="87"/>
      <c r="B963" s="87"/>
      <c r="C963" s="88"/>
      <c r="D963" s="87"/>
      <c r="E963" s="87"/>
      <c r="F963" s="87"/>
      <c r="G963" s="87"/>
      <c r="H963" s="87"/>
      <c r="I963" s="87"/>
      <c r="J963" s="87"/>
      <c r="K963" s="87"/>
      <c r="L963" s="87"/>
      <c r="M963" s="87"/>
      <c r="N963" s="87"/>
      <c r="O963" s="87"/>
      <c r="P963" s="87"/>
      <c r="Q963" s="87"/>
      <c r="R963" s="87"/>
      <c r="S963" s="87"/>
      <c r="T963" s="87"/>
      <c r="U963" s="87"/>
      <c r="V963" s="87"/>
      <c r="W963" s="87"/>
      <c r="X963" s="87"/>
      <c r="Y963" s="87"/>
      <c r="Z963" s="87"/>
      <c r="AA963" s="87"/>
      <c r="AB963" s="87"/>
      <c r="AC963" s="87"/>
      <c r="AD963" s="87"/>
      <c r="AE963" s="87"/>
      <c r="AF963" s="87"/>
      <c r="AG963" s="87"/>
    </row>
    <row r="964" customFormat="false" ht="12.75" hidden="false" customHeight="true" outlineLevel="0" collapsed="false">
      <c r="A964" s="87"/>
      <c r="B964" s="87"/>
      <c r="C964" s="88"/>
      <c r="D964" s="87"/>
      <c r="E964" s="87"/>
      <c r="F964" s="87"/>
      <c r="G964" s="87"/>
      <c r="H964" s="87"/>
      <c r="I964" s="87"/>
      <c r="J964" s="87"/>
      <c r="K964" s="87"/>
      <c r="L964" s="87"/>
      <c r="M964" s="87"/>
      <c r="N964" s="87"/>
      <c r="O964" s="87"/>
      <c r="P964" s="87"/>
      <c r="Q964" s="87"/>
      <c r="R964" s="87"/>
      <c r="S964" s="87"/>
      <c r="T964" s="87"/>
      <c r="U964" s="87"/>
      <c r="V964" s="87"/>
      <c r="W964" s="87"/>
      <c r="X964" s="87"/>
      <c r="Y964" s="87"/>
      <c r="Z964" s="87"/>
      <c r="AA964" s="87"/>
      <c r="AB964" s="87"/>
      <c r="AC964" s="87"/>
      <c r="AD964" s="87"/>
      <c r="AE964" s="87"/>
      <c r="AF964" s="87"/>
      <c r="AG964" s="87"/>
    </row>
    <row r="965" customFormat="false" ht="12.75" hidden="false" customHeight="true" outlineLevel="0" collapsed="false">
      <c r="A965" s="87"/>
      <c r="B965" s="87"/>
      <c r="C965" s="88"/>
      <c r="D965" s="87"/>
      <c r="E965" s="87"/>
      <c r="F965" s="87"/>
      <c r="G965" s="87"/>
      <c r="H965" s="87"/>
      <c r="I965" s="87"/>
      <c r="J965" s="87"/>
      <c r="K965" s="87"/>
      <c r="L965" s="87"/>
      <c r="M965" s="87"/>
      <c r="N965" s="87"/>
      <c r="O965" s="87"/>
      <c r="P965" s="87"/>
      <c r="Q965" s="87"/>
      <c r="R965" s="87"/>
      <c r="S965" s="87"/>
      <c r="T965" s="87"/>
      <c r="U965" s="87"/>
      <c r="V965" s="87"/>
      <c r="W965" s="87"/>
      <c r="X965" s="87"/>
      <c r="Y965" s="87"/>
      <c r="Z965" s="87"/>
      <c r="AA965" s="87"/>
      <c r="AB965" s="87"/>
      <c r="AC965" s="87"/>
      <c r="AD965" s="87"/>
      <c r="AE965" s="87"/>
      <c r="AF965" s="87"/>
      <c r="AG965" s="87"/>
    </row>
    <row r="966" customFormat="false" ht="12.75" hidden="false" customHeight="true" outlineLevel="0" collapsed="false">
      <c r="A966" s="87"/>
      <c r="B966" s="87"/>
      <c r="C966" s="88"/>
      <c r="D966" s="87"/>
      <c r="E966" s="87"/>
      <c r="F966" s="87"/>
      <c r="G966" s="87"/>
      <c r="H966" s="87"/>
      <c r="I966" s="87"/>
      <c r="J966" s="87"/>
      <c r="K966" s="87"/>
      <c r="L966" s="87"/>
      <c r="M966" s="87"/>
      <c r="N966" s="87"/>
      <c r="O966" s="87"/>
      <c r="P966" s="87"/>
      <c r="Q966" s="87"/>
      <c r="R966" s="87"/>
      <c r="S966" s="87"/>
      <c r="T966" s="87"/>
      <c r="U966" s="87"/>
      <c r="V966" s="87"/>
      <c r="W966" s="87"/>
      <c r="X966" s="87"/>
      <c r="Y966" s="87"/>
      <c r="Z966" s="87"/>
      <c r="AA966" s="87"/>
      <c r="AB966" s="87"/>
      <c r="AC966" s="87"/>
      <c r="AD966" s="87"/>
      <c r="AE966" s="87"/>
      <c r="AF966" s="87"/>
      <c r="AG966" s="87"/>
    </row>
    <row r="967" customFormat="false" ht="12.75" hidden="false" customHeight="true" outlineLevel="0" collapsed="false">
      <c r="A967" s="87"/>
      <c r="B967" s="87"/>
      <c r="C967" s="88"/>
      <c r="D967" s="87"/>
      <c r="E967" s="87"/>
      <c r="F967" s="87"/>
      <c r="G967" s="87"/>
      <c r="H967" s="87"/>
      <c r="I967" s="87"/>
      <c r="J967" s="87"/>
      <c r="K967" s="87"/>
      <c r="L967" s="87"/>
      <c r="M967" s="87"/>
      <c r="N967" s="87"/>
      <c r="O967" s="87"/>
      <c r="P967" s="87"/>
      <c r="Q967" s="87"/>
      <c r="R967" s="87"/>
      <c r="S967" s="87"/>
      <c r="T967" s="87"/>
      <c r="U967" s="87"/>
      <c r="V967" s="87"/>
      <c r="W967" s="87"/>
      <c r="X967" s="87"/>
      <c r="Y967" s="87"/>
      <c r="Z967" s="87"/>
      <c r="AA967" s="87"/>
      <c r="AB967" s="87"/>
      <c r="AC967" s="87"/>
      <c r="AD967" s="87"/>
      <c r="AE967" s="87"/>
      <c r="AF967" s="87"/>
      <c r="AG967" s="87"/>
    </row>
    <row r="968" customFormat="false" ht="12.75" hidden="false" customHeight="true" outlineLevel="0" collapsed="false">
      <c r="A968" s="87"/>
      <c r="B968" s="87"/>
      <c r="C968" s="88"/>
      <c r="D968" s="87"/>
      <c r="E968" s="87"/>
      <c r="F968" s="87"/>
      <c r="G968" s="87"/>
      <c r="H968" s="87"/>
      <c r="I968" s="87"/>
      <c r="J968" s="87"/>
      <c r="K968" s="87"/>
      <c r="L968" s="87"/>
      <c r="M968" s="87"/>
      <c r="N968" s="87"/>
      <c r="O968" s="87"/>
      <c r="P968" s="87"/>
      <c r="Q968" s="87"/>
      <c r="R968" s="87"/>
      <c r="S968" s="87"/>
      <c r="T968" s="87"/>
      <c r="U968" s="87"/>
      <c r="V968" s="87"/>
      <c r="W968" s="87"/>
      <c r="X968" s="87"/>
      <c r="Y968" s="87"/>
      <c r="Z968" s="87"/>
      <c r="AA968" s="87"/>
      <c r="AB968" s="87"/>
      <c r="AC968" s="87"/>
      <c r="AD968" s="87"/>
      <c r="AE968" s="87"/>
      <c r="AF968" s="87"/>
      <c r="AG968" s="87"/>
    </row>
    <row r="969" customFormat="false" ht="12.75" hidden="false" customHeight="true" outlineLevel="0" collapsed="false">
      <c r="A969" s="87"/>
      <c r="B969" s="87"/>
      <c r="C969" s="88"/>
      <c r="D969" s="87"/>
      <c r="E969" s="87"/>
      <c r="F969" s="87"/>
      <c r="G969" s="87"/>
      <c r="H969" s="87"/>
      <c r="I969" s="87"/>
      <c r="J969" s="87"/>
      <c r="K969" s="87"/>
      <c r="L969" s="87"/>
      <c r="M969" s="87"/>
      <c r="N969" s="87"/>
      <c r="O969" s="87"/>
      <c r="P969" s="87"/>
      <c r="Q969" s="87"/>
      <c r="R969" s="87"/>
      <c r="S969" s="87"/>
      <c r="T969" s="87"/>
      <c r="U969" s="87"/>
      <c r="V969" s="87"/>
      <c r="W969" s="87"/>
      <c r="X969" s="87"/>
      <c r="Y969" s="87"/>
      <c r="Z969" s="87"/>
      <c r="AA969" s="87"/>
      <c r="AB969" s="87"/>
      <c r="AC969" s="87"/>
      <c r="AD969" s="87"/>
      <c r="AE969" s="87"/>
      <c r="AF969" s="87"/>
      <c r="AG969" s="87"/>
    </row>
    <row r="970" customFormat="false" ht="12.75" hidden="false" customHeight="true" outlineLevel="0" collapsed="false">
      <c r="A970" s="87"/>
      <c r="B970" s="87"/>
      <c r="C970" s="88"/>
      <c r="D970" s="87"/>
      <c r="E970" s="87"/>
      <c r="F970" s="87"/>
      <c r="G970" s="87"/>
      <c r="H970" s="87"/>
      <c r="I970" s="87"/>
      <c r="J970" s="87"/>
      <c r="K970" s="87"/>
      <c r="L970" s="87"/>
      <c r="M970" s="87"/>
      <c r="N970" s="87"/>
      <c r="O970" s="87"/>
      <c r="P970" s="87"/>
      <c r="Q970" s="87"/>
      <c r="R970" s="87"/>
      <c r="S970" s="87"/>
      <c r="T970" s="87"/>
      <c r="U970" s="87"/>
      <c r="V970" s="87"/>
      <c r="W970" s="87"/>
      <c r="X970" s="87"/>
      <c r="Y970" s="87"/>
      <c r="Z970" s="87"/>
      <c r="AA970" s="87"/>
      <c r="AB970" s="87"/>
      <c r="AC970" s="87"/>
      <c r="AD970" s="87"/>
      <c r="AE970" s="87"/>
      <c r="AF970" s="87"/>
      <c r="AG970" s="87"/>
    </row>
    <row r="971" customFormat="false" ht="12.75" hidden="false" customHeight="true" outlineLevel="0" collapsed="false">
      <c r="A971" s="87"/>
      <c r="B971" s="87"/>
      <c r="C971" s="88"/>
      <c r="D971" s="87"/>
      <c r="E971" s="87"/>
      <c r="F971" s="87"/>
      <c r="G971" s="87"/>
      <c r="H971" s="87"/>
      <c r="I971" s="87"/>
      <c r="J971" s="87"/>
      <c r="K971" s="87"/>
      <c r="L971" s="87"/>
      <c r="M971" s="87"/>
      <c r="N971" s="87"/>
      <c r="O971" s="87"/>
      <c r="P971" s="87"/>
      <c r="Q971" s="87"/>
      <c r="R971" s="87"/>
      <c r="S971" s="87"/>
      <c r="T971" s="87"/>
      <c r="U971" s="87"/>
      <c r="V971" s="87"/>
      <c r="W971" s="87"/>
      <c r="X971" s="87"/>
      <c r="Y971" s="87"/>
      <c r="Z971" s="87"/>
      <c r="AA971" s="87"/>
      <c r="AB971" s="87"/>
      <c r="AC971" s="87"/>
      <c r="AD971" s="87"/>
      <c r="AE971" s="87"/>
      <c r="AF971" s="87"/>
      <c r="AG971" s="87"/>
    </row>
    <row r="972" customFormat="false" ht="12.75" hidden="false" customHeight="true" outlineLevel="0" collapsed="false">
      <c r="A972" s="87"/>
      <c r="B972" s="87"/>
      <c r="C972" s="88"/>
      <c r="D972" s="87"/>
      <c r="E972" s="87"/>
      <c r="F972" s="87"/>
      <c r="G972" s="87"/>
      <c r="H972" s="87"/>
      <c r="I972" s="87"/>
      <c r="J972" s="87"/>
      <c r="K972" s="87"/>
      <c r="L972" s="87"/>
      <c r="M972" s="87"/>
      <c r="N972" s="87"/>
      <c r="O972" s="87"/>
      <c r="P972" s="87"/>
      <c r="Q972" s="87"/>
      <c r="R972" s="87"/>
      <c r="S972" s="87"/>
      <c r="T972" s="87"/>
      <c r="U972" s="87"/>
      <c r="V972" s="87"/>
      <c r="W972" s="87"/>
      <c r="X972" s="87"/>
      <c r="Y972" s="87"/>
      <c r="Z972" s="87"/>
      <c r="AA972" s="87"/>
      <c r="AB972" s="87"/>
      <c r="AC972" s="87"/>
      <c r="AD972" s="87"/>
      <c r="AE972" s="87"/>
      <c r="AF972" s="87"/>
      <c r="AG972" s="87"/>
    </row>
    <row r="973" customFormat="false" ht="12.75" hidden="false" customHeight="true" outlineLevel="0" collapsed="false">
      <c r="A973" s="87"/>
      <c r="B973" s="87"/>
      <c r="C973" s="88"/>
      <c r="D973" s="87"/>
      <c r="E973" s="87"/>
      <c r="F973" s="87"/>
      <c r="G973" s="87"/>
      <c r="H973" s="87"/>
      <c r="I973" s="87"/>
      <c r="J973" s="87"/>
      <c r="K973" s="87"/>
      <c r="L973" s="87"/>
      <c r="M973" s="87"/>
      <c r="N973" s="87"/>
      <c r="O973" s="87"/>
      <c r="P973" s="87"/>
      <c r="Q973" s="87"/>
      <c r="R973" s="87"/>
      <c r="S973" s="87"/>
      <c r="T973" s="87"/>
      <c r="U973" s="87"/>
      <c r="V973" s="87"/>
      <c r="W973" s="87"/>
      <c r="X973" s="87"/>
      <c r="Y973" s="87"/>
      <c r="Z973" s="87"/>
      <c r="AA973" s="87"/>
      <c r="AB973" s="87"/>
      <c r="AC973" s="87"/>
      <c r="AD973" s="87"/>
      <c r="AE973" s="87"/>
      <c r="AF973" s="87"/>
      <c r="AG973" s="87"/>
    </row>
    <row r="974" customFormat="false" ht="12.75" hidden="false" customHeight="true" outlineLevel="0" collapsed="false">
      <c r="A974" s="87"/>
      <c r="B974" s="87"/>
      <c r="C974" s="88"/>
      <c r="D974" s="87"/>
      <c r="E974" s="87"/>
      <c r="F974" s="87"/>
      <c r="G974" s="87"/>
      <c r="H974" s="87"/>
      <c r="I974" s="87"/>
      <c r="J974" s="87"/>
      <c r="K974" s="87"/>
      <c r="L974" s="87"/>
      <c r="M974" s="87"/>
      <c r="N974" s="87"/>
      <c r="O974" s="87"/>
      <c r="P974" s="87"/>
      <c r="Q974" s="87"/>
      <c r="R974" s="87"/>
      <c r="S974" s="87"/>
      <c r="T974" s="87"/>
      <c r="U974" s="87"/>
      <c r="V974" s="87"/>
      <c r="W974" s="87"/>
      <c r="X974" s="87"/>
      <c r="Y974" s="87"/>
      <c r="Z974" s="87"/>
      <c r="AA974" s="87"/>
      <c r="AB974" s="87"/>
      <c r="AC974" s="87"/>
      <c r="AD974" s="87"/>
      <c r="AE974" s="87"/>
      <c r="AF974" s="87"/>
      <c r="AG974" s="87"/>
    </row>
    <row r="975" customFormat="false" ht="12.75" hidden="false" customHeight="true" outlineLevel="0" collapsed="false">
      <c r="A975" s="87"/>
      <c r="B975" s="87"/>
      <c r="C975" s="88"/>
      <c r="D975" s="87"/>
      <c r="E975" s="87"/>
      <c r="F975" s="87"/>
      <c r="G975" s="87"/>
      <c r="H975" s="87"/>
      <c r="I975" s="87"/>
      <c r="J975" s="87"/>
      <c r="K975" s="87"/>
      <c r="L975" s="87"/>
      <c r="M975" s="87"/>
      <c r="N975" s="87"/>
      <c r="O975" s="87"/>
      <c r="P975" s="87"/>
      <c r="Q975" s="87"/>
      <c r="R975" s="87"/>
      <c r="S975" s="87"/>
      <c r="T975" s="87"/>
      <c r="U975" s="87"/>
      <c r="V975" s="87"/>
      <c r="W975" s="87"/>
      <c r="X975" s="87"/>
      <c r="Y975" s="87"/>
      <c r="Z975" s="87"/>
      <c r="AA975" s="87"/>
      <c r="AB975" s="87"/>
      <c r="AC975" s="87"/>
      <c r="AD975" s="87"/>
      <c r="AE975" s="87"/>
      <c r="AF975" s="87"/>
      <c r="AG975" s="87"/>
    </row>
    <row r="976" customFormat="false" ht="12.75" hidden="false" customHeight="true" outlineLevel="0" collapsed="false">
      <c r="A976" s="87"/>
      <c r="B976" s="87"/>
      <c r="C976" s="88"/>
      <c r="D976" s="87"/>
      <c r="E976" s="87"/>
      <c r="F976" s="87"/>
      <c r="G976" s="87"/>
      <c r="H976" s="87"/>
      <c r="I976" s="87"/>
      <c r="J976" s="87"/>
      <c r="K976" s="87"/>
      <c r="L976" s="87"/>
      <c r="M976" s="87"/>
      <c r="N976" s="87"/>
      <c r="O976" s="87"/>
      <c r="P976" s="87"/>
      <c r="Q976" s="87"/>
      <c r="R976" s="87"/>
      <c r="S976" s="87"/>
      <c r="T976" s="87"/>
      <c r="U976" s="87"/>
      <c r="V976" s="87"/>
      <c r="W976" s="87"/>
      <c r="X976" s="87"/>
      <c r="Y976" s="87"/>
      <c r="Z976" s="87"/>
      <c r="AA976" s="87"/>
      <c r="AB976" s="87"/>
      <c r="AC976" s="87"/>
      <c r="AD976" s="87"/>
      <c r="AE976" s="87"/>
      <c r="AF976" s="87"/>
      <c r="AG976" s="87"/>
    </row>
    <row r="977" customFormat="false" ht="12.75" hidden="false" customHeight="true" outlineLevel="0" collapsed="false">
      <c r="A977" s="87"/>
      <c r="B977" s="87"/>
      <c r="C977" s="88"/>
      <c r="D977" s="87"/>
      <c r="E977" s="87"/>
      <c r="F977" s="87"/>
      <c r="G977" s="87"/>
      <c r="H977" s="87"/>
      <c r="I977" s="87"/>
      <c r="J977" s="87"/>
      <c r="K977" s="87"/>
      <c r="L977" s="87"/>
      <c r="M977" s="87"/>
      <c r="N977" s="87"/>
      <c r="O977" s="87"/>
      <c r="P977" s="87"/>
      <c r="Q977" s="87"/>
      <c r="R977" s="87"/>
      <c r="S977" s="87"/>
      <c r="T977" s="87"/>
      <c r="U977" s="87"/>
      <c r="V977" s="87"/>
      <c r="W977" s="87"/>
      <c r="X977" s="87"/>
      <c r="Y977" s="87"/>
      <c r="Z977" s="87"/>
      <c r="AA977" s="87"/>
      <c r="AB977" s="87"/>
      <c r="AC977" s="87"/>
      <c r="AD977" s="87"/>
      <c r="AE977" s="87"/>
      <c r="AF977" s="87"/>
      <c r="AG977" s="87"/>
    </row>
    <row r="978" customFormat="false" ht="12.75" hidden="false" customHeight="true" outlineLevel="0" collapsed="false">
      <c r="A978" s="87"/>
      <c r="B978" s="87"/>
      <c r="C978" s="88"/>
      <c r="D978" s="87"/>
      <c r="E978" s="87"/>
      <c r="F978" s="87"/>
      <c r="G978" s="87"/>
      <c r="H978" s="87"/>
      <c r="I978" s="87"/>
      <c r="J978" s="87"/>
      <c r="K978" s="87"/>
      <c r="L978" s="87"/>
      <c r="M978" s="87"/>
      <c r="N978" s="87"/>
      <c r="O978" s="87"/>
      <c r="P978" s="87"/>
      <c r="Q978" s="87"/>
      <c r="R978" s="87"/>
      <c r="S978" s="87"/>
      <c r="T978" s="87"/>
      <c r="U978" s="87"/>
      <c r="V978" s="87"/>
      <c r="W978" s="87"/>
      <c r="X978" s="87"/>
      <c r="Y978" s="87"/>
      <c r="Z978" s="87"/>
      <c r="AA978" s="87"/>
      <c r="AB978" s="87"/>
      <c r="AC978" s="87"/>
      <c r="AD978" s="87"/>
      <c r="AE978" s="87"/>
      <c r="AF978" s="87"/>
      <c r="AG978" s="87"/>
    </row>
    <row r="979" customFormat="false" ht="12.75" hidden="false" customHeight="true" outlineLevel="0" collapsed="false">
      <c r="A979" s="87"/>
      <c r="B979" s="87"/>
      <c r="C979" s="88"/>
      <c r="D979" s="87"/>
      <c r="E979" s="87"/>
      <c r="F979" s="87"/>
      <c r="G979" s="87"/>
      <c r="H979" s="87"/>
      <c r="I979" s="87"/>
      <c r="J979" s="87"/>
      <c r="K979" s="87"/>
      <c r="L979" s="87"/>
      <c r="M979" s="87"/>
      <c r="N979" s="87"/>
      <c r="O979" s="87"/>
      <c r="P979" s="87"/>
      <c r="Q979" s="87"/>
      <c r="R979" s="87"/>
      <c r="S979" s="87"/>
      <c r="T979" s="87"/>
      <c r="U979" s="87"/>
      <c r="V979" s="87"/>
      <c r="W979" s="87"/>
      <c r="X979" s="87"/>
      <c r="Y979" s="87"/>
      <c r="Z979" s="87"/>
      <c r="AA979" s="87"/>
      <c r="AB979" s="87"/>
      <c r="AC979" s="87"/>
      <c r="AD979" s="87"/>
      <c r="AE979" s="87"/>
      <c r="AF979" s="87"/>
      <c r="AG979" s="87"/>
    </row>
    <row r="980" customFormat="false" ht="12.75" hidden="false" customHeight="true" outlineLevel="0" collapsed="false">
      <c r="A980" s="87"/>
      <c r="B980" s="87"/>
      <c r="C980" s="88"/>
      <c r="D980" s="87"/>
      <c r="E980" s="87"/>
      <c r="F980" s="87"/>
      <c r="G980" s="87"/>
      <c r="H980" s="87"/>
      <c r="I980" s="87"/>
      <c r="J980" s="87"/>
      <c r="K980" s="87"/>
      <c r="L980" s="87"/>
      <c r="M980" s="87"/>
      <c r="N980" s="87"/>
      <c r="O980" s="87"/>
      <c r="P980" s="87"/>
      <c r="Q980" s="87"/>
      <c r="R980" s="87"/>
      <c r="S980" s="87"/>
      <c r="T980" s="87"/>
      <c r="U980" s="87"/>
      <c r="V980" s="87"/>
      <c r="W980" s="87"/>
      <c r="X980" s="87"/>
      <c r="Y980" s="87"/>
      <c r="Z980" s="87"/>
      <c r="AA980" s="87"/>
      <c r="AB980" s="87"/>
      <c r="AC980" s="87"/>
      <c r="AD980" s="87"/>
      <c r="AE980" s="87"/>
      <c r="AF980" s="87"/>
      <c r="AG980" s="87"/>
    </row>
    <row r="981" customFormat="false" ht="12.75" hidden="false" customHeight="true" outlineLevel="0" collapsed="false">
      <c r="A981" s="87"/>
      <c r="B981" s="87"/>
      <c r="C981" s="88"/>
      <c r="D981" s="87"/>
      <c r="E981" s="87"/>
      <c r="F981" s="87"/>
      <c r="G981" s="87"/>
      <c r="H981" s="87"/>
      <c r="I981" s="87"/>
      <c r="J981" s="87"/>
      <c r="K981" s="87"/>
      <c r="L981" s="87"/>
      <c r="M981" s="87"/>
      <c r="N981" s="87"/>
      <c r="O981" s="87"/>
      <c r="P981" s="87"/>
      <c r="Q981" s="87"/>
      <c r="R981" s="87"/>
      <c r="S981" s="87"/>
      <c r="T981" s="87"/>
      <c r="U981" s="87"/>
      <c r="V981" s="87"/>
      <c r="W981" s="87"/>
      <c r="X981" s="87"/>
      <c r="Y981" s="87"/>
      <c r="Z981" s="87"/>
      <c r="AA981" s="87"/>
      <c r="AB981" s="87"/>
      <c r="AC981" s="87"/>
      <c r="AD981" s="87"/>
      <c r="AE981" s="87"/>
      <c r="AF981" s="87"/>
      <c r="AG981" s="87"/>
    </row>
    <row r="982" customFormat="false" ht="12.75" hidden="false" customHeight="true" outlineLevel="0" collapsed="false">
      <c r="A982" s="87"/>
      <c r="B982" s="87"/>
      <c r="C982" s="88"/>
      <c r="D982" s="87"/>
      <c r="E982" s="87"/>
      <c r="F982" s="87"/>
      <c r="G982" s="87"/>
      <c r="H982" s="87"/>
      <c r="I982" s="87"/>
      <c r="J982" s="87"/>
      <c r="K982" s="87"/>
      <c r="L982" s="87"/>
      <c r="M982" s="87"/>
      <c r="N982" s="87"/>
      <c r="O982" s="87"/>
      <c r="P982" s="87"/>
      <c r="Q982" s="87"/>
      <c r="R982" s="87"/>
      <c r="S982" s="87"/>
      <c r="T982" s="87"/>
      <c r="U982" s="87"/>
      <c r="V982" s="87"/>
      <c r="W982" s="87"/>
      <c r="X982" s="87"/>
      <c r="Y982" s="87"/>
      <c r="Z982" s="87"/>
      <c r="AA982" s="87"/>
      <c r="AB982" s="87"/>
      <c r="AC982" s="87"/>
      <c r="AD982" s="87"/>
      <c r="AE982" s="87"/>
      <c r="AF982" s="87"/>
      <c r="AG982" s="87"/>
    </row>
    <row r="983" customFormat="false" ht="12.75" hidden="false" customHeight="true" outlineLevel="0" collapsed="false">
      <c r="A983" s="87"/>
      <c r="B983" s="87"/>
      <c r="C983" s="88"/>
      <c r="D983" s="87"/>
      <c r="E983" s="87"/>
      <c r="F983" s="87"/>
      <c r="G983" s="87"/>
      <c r="H983" s="87"/>
      <c r="I983" s="87"/>
      <c r="J983" s="87"/>
      <c r="K983" s="87"/>
      <c r="L983" s="87"/>
      <c r="M983" s="87"/>
      <c r="N983" s="87"/>
      <c r="O983" s="87"/>
      <c r="P983" s="87"/>
      <c r="Q983" s="87"/>
      <c r="R983" s="87"/>
      <c r="S983" s="87"/>
      <c r="T983" s="87"/>
      <c r="U983" s="87"/>
      <c r="V983" s="87"/>
      <c r="W983" s="87"/>
      <c r="X983" s="87"/>
      <c r="Y983" s="87"/>
      <c r="Z983" s="87"/>
      <c r="AA983" s="87"/>
      <c r="AB983" s="87"/>
      <c r="AC983" s="87"/>
      <c r="AD983" s="87"/>
      <c r="AE983" s="87"/>
      <c r="AF983" s="87"/>
      <c r="AG983" s="87"/>
    </row>
    <row r="984" customFormat="false" ht="12.75" hidden="false" customHeight="true" outlineLevel="0" collapsed="false">
      <c r="A984" s="87"/>
      <c r="B984" s="87"/>
      <c r="C984" s="88"/>
      <c r="D984" s="87"/>
      <c r="E984" s="87"/>
      <c r="F984" s="87"/>
      <c r="G984" s="87"/>
      <c r="H984" s="87"/>
      <c r="I984" s="87"/>
      <c r="J984" s="87"/>
      <c r="K984" s="87"/>
      <c r="L984" s="87"/>
      <c r="M984" s="87"/>
      <c r="N984" s="87"/>
      <c r="O984" s="87"/>
      <c r="P984" s="87"/>
      <c r="Q984" s="87"/>
      <c r="R984" s="87"/>
      <c r="S984" s="87"/>
      <c r="T984" s="87"/>
      <c r="U984" s="87"/>
      <c r="V984" s="87"/>
      <c r="W984" s="87"/>
      <c r="X984" s="87"/>
      <c r="Y984" s="87"/>
      <c r="Z984" s="87"/>
      <c r="AA984" s="87"/>
      <c r="AB984" s="87"/>
      <c r="AC984" s="87"/>
      <c r="AD984" s="87"/>
      <c r="AE984" s="87"/>
      <c r="AF984" s="87"/>
      <c r="AG984" s="87"/>
    </row>
    <row r="985" customFormat="false" ht="12.75" hidden="false" customHeight="true" outlineLevel="0" collapsed="false">
      <c r="A985" s="87"/>
      <c r="B985" s="87"/>
      <c r="C985" s="88"/>
      <c r="D985" s="87"/>
      <c r="E985" s="87"/>
      <c r="F985" s="87"/>
      <c r="G985" s="87"/>
      <c r="H985" s="87"/>
      <c r="I985" s="87"/>
      <c r="J985" s="87"/>
      <c r="K985" s="87"/>
      <c r="L985" s="87"/>
      <c r="M985" s="87"/>
      <c r="N985" s="87"/>
      <c r="O985" s="87"/>
      <c r="P985" s="87"/>
      <c r="Q985" s="87"/>
      <c r="R985" s="87"/>
      <c r="S985" s="87"/>
      <c r="T985" s="87"/>
      <c r="U985" s="87"/>
      <c r="V985" s="87"/>
      <c r="W985" s="87"/>
      <c r="X985" s="87"/>
      <c r="Y985" s="87"/>
      <c r="Z985" s="87"/>
      <c r="AA985" s="87"/>
      <c r="AB985" s="87"/>
      <c r="AC985" s="87"/>
      <c r="AD985" s="87"/>
      <c r="AE985" s="87"/>
      <c r="AF985" s="87"/>
      <c r="AG985" s="87"/>
    </row>
    <row r="986" customFormat="false" ht="12.75" hidden="false" customHeight="true" outlineLevel="0" collapsed="false">
      <c r="A986" s="87"/>
      <c r="B986" s="87"/>
      <c r="C986" s="88"/>
      <c r="D986" s="87"/>
      <c r="E986" s="87"/>
      <c r="F986" s="87"/>
      <c r="G986" s="87"/>
      <c r="H986" s="87"/>
      <c r="I986" s="87"/>
      <c r="J986" s="87"/>
      <c r="K986" s="87"/>
      <c r="L986" s="87"/>
      <c r="M986" s="87"/>
      <c r="N986" s="87"/>
      <c r="O986" s="87"/>
      <c r="P986" s="87"/>
      <c r="Q986" s="87"/>
      <c r="R986" s="87"/>
      <c r="S986" s="87"/>
      <c r="T986" s="87"/>
      <c r="U986" s="87"/>
      <c r="V986" s="87"/>
      <c r="W986" s="87"/>
      <c r="X986" s="87"/>
      <c r="Y986" s="87"/>
      <c r="Z986" s="87"/>
      <c r="AA986" s="87"/>
      <c r="AB986" s="87"/>
      <c r="AC986" s="87"/>
      <c r="AD986" s="87"/>
      <c r="AE986" s="87"/>
      <c r="AF986" s="87"/>
      <c r="AG986" s="87"/>
    </row>
    <row r="987" customFormat="false" ht="12.75" hidden="false" customHeight="true" outlineLevel="0" collapsed="false">
      <c r="A987" s="87"/>
      <c r="B987" s="87"/>
      <c r="C987" s="88"/>
      <c r="D987" s="87"/>
      <c r="E987" s="87"/>
      <c r="F987" s="87"/>
      <c r="G987" s="87"/>
      <c r="H987" s="87"/>
      <c r="I987" s="87"/>
      <c r="J987" s="87"/>
      <c r="K987" s="87"/>
      <c r="L987" s="87"/>
      <c r="M987" s="87"/>
      <c r="N987" s="87"/>
      <c r="O987" s="87"/>
      <c r="P987" s="87"/>
      <c r="Q987" s="87"/>
      <c r="R987" s="87"/>
      <c r="S987" s="87"/>
      <c r="T987" s="87"/>
      <c r="U987" s="87"/>
      <c r="V987" s="87"/>
      <c r="W987" s="87"/>
      <c r="X987" s="87"/>
      <c r="Y987" s="87"/>
      <c r="Z987" s="87"/>
      <c r="AA987" s="87"/>
      <c r="AB987" s="87"/>
      <c r="AC987" s="87"/>
      <c r="AD987" s="87"/>
      <c r="AE987" s="87"/>
      <c r="AF987" s="87"/>
      <c r="AG987" s="87"/>
    </row>
    <row r="988" customFormat="false" ht="12.75" hidden="false" customHeight="true" outlineLevel="0" collapsed="false">
      <c r="A988" s="87"/>
      <c r="B988" s="87"/>
      <c r="C988" s="88"/>
      <c r="D988" s="87"/>
      <c r="E988" s="87"/>
      <c r="F988" s="87"/>
      <c r="G988" s="87"/>
      <c r="H988" s="87"/>
      <c r="I988" s="87"/>
      <c r="J988" s="87"/>
      <c r="K988" s="87"/>
      <c r="L988" s="87"/>
      <c r="M988" s="87"/>
      <c r="N988" s="87"/>
      <c r="O988" s="87"/>
      <c r="P988" s="87"/>
      <c r="Q988" s="87"/>
      <c r="R988" s="87"/>
      <c r="S988" s="87"/>
      <c r="T988" s="87"/>
      <c r="U988" s="87"/>
      <c r="V988" s="87"/>
      <c r="W988" s="87"/>
      <c r="X988" s="87"/>
      <c r="Y988" s="87"/>
      <c r="Z988" s="87"/>
      <c r="AA988" s="87"/>
      <c r="AB988" s="87"/>
      <c r="AC988" s="87"/>
      <c r="AD988" s="87"/>
      <c r="AE988" s="87"/>
      <c r="AF988" s="87"/>
      <c r="AG988" s="87"/>
    </row>
    <row r="989" customFormat="false" ht="12.75" hidden="false" customHeight="true" outlineLevel="0" collapsed="false">
      <c r="A989" s="87"/>
      <c r="B989" s="87"/>
      <c r="C989" s="88"/>
      <c r="D989" s="87"/>
      <c r="E989" s="87"/>
      <c r="F989" s="87"/>
      <c r="G989" s="87"/>
      <c r="H989" s="87"/>
      <c r="I989" s="87"/>
      <c r="J989" s="87"/>
      <c r="K989" s="87"/>
      <c r="L989" s="87"/>
      <c r="M989" s="87"/>
      <c r="N989" s="87"/>
      <c r="O989" s="87"/>
      <c r="P989" s="87"/>
      <c r="Q989" s="87"/>
      <c r="R989" s="87"/>
      <c r="S989" s="87"/>
      <c r="T989" s="87"/>
      <c r="U989" s="87"/>
      <c r="V989" s="87"/>
      <c r="W989" s="87"/>
      <c r="X989" s="87"/>
      <c r="Y989" s="87"/>
      <c r="Z989" s="87"/>
      <c r="AA989" s="87"/>
      <c r="AB989" s="87"/>
      <c r="AC989" s="87"/>
      <c r="AD989" s="87"/>
      <c r="AE989" s="87"/>
      <c r="AF989" s="87"/>
      <c r="AG989" s="87"/>
    </row>
    <row r="990" customFormat="false" ht="12.75" hidden="false" customHeight="true" outlineLevel="0" collapsed="false">
      <c r="A990" s="87"/>
      <c r="B990" s="87"/>
      <c r="C990" s="88"/>
      <c r="D990" s="87"/>
      <c r="E990" s="87"/>
      <c r="F990" s="87"/>
      <c r="G990" s="87"/>
      <c r="H990" s="87"/>
      <c r="I990" s="87"/>
      <c r="J990" s="87"/>
      <c r="K990" s="87"/>
      <c r="L990" s="87"/>
      <c r="M990" s="87"/>
      <c r="N990" s="87"/>
      <c r="O990" s="87"/>
      <c r="P990" s="87"/>
      <c r="Q990" s="87"/>
      <c r="R990" s="87"/>
      <c r="S990" s="87"/>
      <c r="T990" s="87"/>
      <c r="U990" s="87"/>
      <c r="V990" s="87"/>
      <c r="W990" s="87"/>
      <c r="X990" s="87"/>
      <c r="Y990" s="87"/>
      <c r="Z990" s="87"/>
      <c r="AA990" s="87"/>
      <c r="AB990" s="87"/>
      <c r="AC990" s="87"/>
      <c r="AD990" s="87"/>
      <c r="AE990" s="87"/>
      <c r="AF990" s="87"/>
      <c r="AG990" s="87"/>
    </row>
    <row r="991" customFormat="false" ht="12.75" hidden="false" customHeight="true" outlineLevel="0" collapsed="false">
      <c r="A991" s="87"/>
      <c r="B991" s="87"/>
      <c r="C991" s="88"/>
      <c r="D991" s="87"/>
      <c r="E991" s="87"/>
      <c r="F991" s="87"/>
      <c r="G991" s="87"/>
      <c r="H991" s="87"/>
      <c r="I991" s="87"/>
      <c r="J991" s="87"/>
      <c r="K991" s="87"/>
      <c r="L991" s="87"/>
      <c r="M991" s="87"/>
      <c r="N991" s="87"/>
      <c r="O991" s="87"/>
      <c r="P991" s="87"/>
      <c r="Q991" s="87"/>
      <c r="R991" s="87"/>
      <c r="S991" s="87"/>
      <c r="T991" s="87"/>
      <c r="U991" s="87"/>
      <c r="V991" s="87"/>
      <c r="W991" s="87"/>
      <c r="X991" s="87"/>
      <c r="Y991" s="87"/>
      <c r="Z991" s="87"/>
      <c r="AA991" s="87"/>
      <c r="AB991" s="87"/>
      <c r="AC991" s="87"/>
      <c r="AD991" s="87"/>
      <c r="AE991" s="87"/>
      <c r="AF991" s="87"/>
      <c r="AG991" s="87"/>
    </row>
    <row r="992" customFormat="false" ht="12.75" hidden="false" customHeight="true" outlineLevel="0" collapsed="false">
      <c r="A992" s="87"/>
      <c r="B992" s="87"/>
      <c r="C992" s="88"/>
      <c r="D992" s="87"/>
      <c r="E992" s="87"/>
      <c r="F992" s="87"/>
      <c r="G992" s="87"/>
      <c r="H992" s="87"/>
      <c r="I992" s="87"/>
      <c r="J992" s="87"/>
      <c r="K992" s="87"/>
      <c r="L992" s="87"/>
      <c r="M992" s="87"/>
      <c r="N992" s="87"/>
      <c r="O992" s="87"/>
      <c r="P992" s="87"/>
      <c r="Q992" s="87"/>
      <c r="R992" s="87"/>
      <c r="S992" s="87"/>
      <c r="T992" s="87"/>
      <c r="U992" s="87"/>
      <c r="V992" s="87"/>
      <c r="W992" s="87"/>
      <c r="X992" s="87"/>
      <c r="Y992" s="87"/>
      <c r="Z992" s="87"/>
      <c r="AA992" s="87"/>
      <c r="AB992" s="87"/>
      <c r="AC992" s="87"/>
      <c r="AD992" s="87"/>
      <c r="AE992" s="87"/>
      <c r="AF992" s="87"/>
      <c r="AG992" s="87"/>
    </row>
    <row r="993" customFormat="false" ht="12.75" hidden="false" customHeight="true" outlineLevel="0" collapsed="false">
      <c r="A993" s="87"/>
      <c r="B993" s="87"/>
      <c r="C993" s="88"/>
      <c r="D993" s="87"/>
      <c r="E993" s="87"/>
      <c r="F993" s="87"/>
      <c r="G993" s="87"/>
      <c r="H993" s="87"/>
      <c r="I993" s="87"/>
      <c r="J993" s="87"/>
      <c r="K993" s="87"/>
      <c r="L993" s="87"/>
      <c r="M993" s="87"/>
      <c r="N993" s="87"/>
      <c r="O993" s="87"/>
      <c r="P993" s="87"/>
      <c r="Q993" s="87"/>
      <c r="R993" s="87"/>
      <c r="S993" s="87"/>
      <c r="T993" s="87"/>
      <c r="U993" s="87"/>
      <c r="V993" s="87"/>
      <c r="W993" s="87"/>
      <c r="X993" s="87"/>
      <c r="Y993" s="87"/>
      <c r="Z993" s="87"/>
      <c r="AA993" s="87"/>
      <c r="AB993" s="87"/>
      <c r="AC993" s="87"/>
      <c r="AD993" s="87"/>
      <c r="AE993" s="87"/>
      <c r="AF993" s="87"/>
      <c r="AG993" s="87"/>
    </row>
    <row r="994" customFormat="false" ht="12.75" hidden="false" customHeight="true" outlineLevel="0" collapsed="false">
      <c r="A994" s="87"/>
      <c r="B994" s="87"/>
      <c r="C994" s="88"/>
      <c r="D994" s="87"/>
      <c r="E994" s="87"/>
      <c r="F994" s="87"/>
      <c r="G994" s="87"/>
      <c r="H994" s="87"/>
      <c r="I994" s="87"/>
      <c r="J994" s="87"/>
      <c r="K994" s="87"/>
      <c r="L994" s="87"/>
      <c r="M994" s="87"/>
      <c r="N994" s="87"/>
      <c r="O994" s="87"/>
      <c r="P994" s="87"/>
      <c r="Q994" s="87"/>
      <c r="R994" s="87"/>
      <c r="S994" s="87"/>
      <c r="T994" s="87"/>
      <c r="U994" s="87"/>
      <c r="V994" s="87"/>
      <c r="W994" s="87"/>
      <c r="X994" s="87"/>
      <c r="Y994" s="87"/>
      <c r="Z994" s="87"/>
      <c r="AA994" s="87"/>
      <c r="AB994" s="87"/>
      <c r="AC994" s="87"/>
      <c r="AD994" s="87"/>
      <c r="AE994" s="87"/>
      <c r="AF994" s="87"/>
      <c r="AG994" s="87"/>
    </row>
    <row r="995" customFormat="false" ht="12.75" hidden="false" customHeight="true" outlineLevel="0" collapsed="false">
      <c r="A995" s="87"/>
      <c r="B995" s="87"/>
      <c r="C995" s="88"/>
      <c r="D995" s="87"/>
      <c r="E995" s="87"/>
      <c r="F995" s="87"/>
      <c r="G995" s="87"/>
      <c r="H995" s="87"/>
      <c r="I995" s="87"/>
      <c r="J995" s="87"/>
      <c r="K995" s="87"/>
      <c r="L995" s="87"/>
      <c r="M995" s="87"/>
      <c r="N995" s="87"/>
      <c r="O995" s="87"/>
      <c r="P995" s="87"/>
      <c r="Q995" s="87"/>
      <c r="R995" s="87"/>
      <c r="S995" s="87"/>
      <c r="T995" s="87"/>
      <c r="U995" s="87"/>
      <c r="V995" s="87"/>
      <c r="W995" s="87"/>
      <c r="X995" s="87"/>
      <c r="Y995" s="87"/>
      <c r="Z995" s="87"/>
      <c r="AA995" s="87"/>
      <c r="AB995" s="87"/>
      <c r="AC995" s="87"/>
      <c r="AD995" s="87"/>
      <c r="AE995" s="87"/>
      <c r="AF995" s="87"/>
      <c r="AG995" s="87"/>
    </row>
    <row r="996" customFormat="false" ht="12.75" hidden="false" customHeight="true" outlineLevel="0" collapsed="false">
      <c r="A996" s="87"/>
      <c r="B996" s="87"/>
      <c r="C996" s="88"/>
      <c r="D996" s="87"/>
      <c r="E996" s="87"/>
      <c r="F996" s="87"/>
      <c r="G996" s="87"/>
      <c r="H996" s="87"/>
      <c r="I996" s="87"/>
      <c r="J996" s="87"/>
      <c r="K996" s="87"/>
      <c r="L996" s="87"/>
      <c r="M996" s="87"/>
      <c r="N996" s="87"/>
      <c r="O996" s="87"/>
      <c r="P996" s="87"/>
      <c r="Q996" s="87"/>
      <c r="R996" s="87"/>
      <c r="S996" s="87"/>
      <c r="T996" s="87"/>
      <c r="U996" s="87"/>
      <c r="V996" s="87"/>
      <c r="W996" s="87"/>
      <c r="X996" s="87"/>
      <c r="Y996" s="87"/>
      <c r="Z996" s="87"/>
      <c r="AA996" s="87"/>
      <c r="AB996" s="87"/>
      <c r="AC996" s="87"/>
      <c r="AD996" s="87"/>
      <c r="AE996" s="87"/>
      <c r="AF996" s="87"/>
      <c r="AG996" s="87"/>
    </row>
    <row r="997" customFormat="false" ht="12.75" hidden="false" customHeight="true" outlineLevel="0" collapsed="false">
      <c r="A997" s="87"/>
      <c r="B997" s="87"/>
      <c r="C997" s="88"/>
      <c r="D997" s="87"/>
      <c r="E997" s="87"/>
      <c r="F997" s="87"/>
      <c r="G997" s="87"/>
      <c r="H997" s="87"/>
      <c r="I997" s="87"/>
      <c r="J997" s="87"/>
      <c r="K997" s="87"/>
      <c r="L997" s="87"/>
      <c r="M997" s="87"/>
      <c r="N997" s="87"/>
      <c r="O997" s="87"/>
      <c r="P997" s="87"/>
      <c r="Q997" s="87"/>
      <c r="R997" s="87"/>
      <c r="S997" s="87"/>
      <c r="T997" s="87"/>
      <c r="U997" s="87"/>
      <c r="V997" s="87"/>
      <c r="W997" s="87"/>
      <c r="X997" s="87"/>
      <c r="Y997" s="87"/>
      <c r="Z997" s="87"/>
      <c r="AA997" s="87"/>
      <c r="AB997" s="87"/>
      <c r="AC997" s="87"/>
      <c r="AD997" s="87"/>
      <c r="AE997" s="87"/>
      <c r="AF997" s="87"/>
      <c r="AG997" s="87"/>
    </row>
    <row r="998" customFormat="false" ht="12.75" hidden="false" customHeight="true" outlineLevel="0" collapsed="false">
      <c r="A998" s="87"/>
      <c r="B998" s="87"/>
      <c r="C998" s="88"/>
      <c r="D998" s="87"/>
      <c r="E998" s="87"/>
      <c r="F998" s="87"/>
      <c r="G998" s="87"/>
      <c r="H998" s="87"/>
      <c r="I998" s="87"/>
      <c r="J998" s="87"/>
      <c r="K998" s="87"/>
      <c r="L998" s="87"/>
      <c r="M998" s="87"/>
      <c r="N998" s="87"/>
      <c r="O998" s="87"/>
      <c r="P998" s="87"/>
      <c r="Q998" s="87"/>
      <c r="R998" s="87"/>
      <c r="S998" s="87"/>
      <c r="T998" s="87"/>
      <c r="U998" s="87"/>
      <c r="V998" s="87"/>
      <c r="W998" s="87"/>
      <c r="X998" s="87"/>
      <c r="Y998" s="87"/>
      <c r="Z998" s="87"/>
      <c r="AA998" s="87"/>
      <c r="AB998" s="87"/>
      <c r="AC998" s="87"/>
      <c r="AD998" s="87"/>
      <c r="AE998" s="87"/>
      <c r="AF998" s="87"/>
      <c r="AG998" s="87"/>
    </row>
    <row r="999" customFormat="false" ht="12.75" hidden="false" customHeight="true" outlineLevel="0" collapsed="false">
      <c r="A999" s="87"/>
      <c r="B999" s="87"/>
      <c r="C999" s="88"/>
      <c r="D999" s="87"/>
      <c r="E999" s="87"/>
      <c r="F999" s="87"/>
      <c r="G999" s="87"/>
      <c r="H999" s="87"/>
      <c r="I999" s="87"/>
      <c r="J999" s="87"/>
      <c r="K999" s="87"/>
      <c r="L999" s="87"/>
      <c r="M999" s="87"/>
      <c r="N999" s="87"/>
      <c r="O999" s="87"/>
      <c r="P999" s="87"/>
      <c r="Q999" s="87"/>
      <c r="R999" s="87"/>
      <c r="S999" s="87"/>
      <c r="T999" s="87"/>
      <c r="U999" s="87"/>
      <c r="V999" s="87"/>
      <c r="W999" s="87"/>
      <c r="X999" s="87"/>
      <c r="Y999" s="87"/>
      <c r="Z999" s="87"/>
      <c r="AA999" s="87"/>
      <c r="AB999" s="87"/>
      <c r="AC999" s="87"/>
      <c r="AD999" s="87"/>
      <c r="AE999" s="87"/>
      <c r="AF999" s="87"/>
      <c r="AG999" s="87"/>
    </row>
    <row r="1000" customFormat="false" ht="12.75" hidden="false" customHeight="true" outlineLevel="0" collapsed="false">
      <c r="A1000" s="87"/>
      <c r="B1000" s="87"/>
      <c r="C1000" s="88"/>
      <c r="D1000" s="87"/>
      <c r="E1000" s="87"/>
      <c r="F1000" s="87"/>
      <c r="G1000" s="87"/>
      <c r="H1000" s="87"/>
      <c r="I1000" s="87"/>
      <c r="J1000" s="87"/>
      <c r="K1000" s="87"/>
      <c r="L1000" s="87"/>
      <c r="M1000" s="87"/>
      <c r="N1000" s="87"/>
      <c r="O1000" s="87"/>
      <c r="P1000" s="87"/>
      <c r="Q1000" s="87"/>
      <c r="R1000" s="87"/>
      <c r="S1000" s="87"/>
      <c r="T1000" s="87"/>
      <c r="U1000" s="87"/>
      <c r="V1000" s="87"/>
      <c r="W1000" s="87"/>
      <c r="X1000" s="87"/>
      <c r="Y1000" s="87"/>
      <c r="Z1000" s="87"/>
      <c r="AA1000" s="87"/>
      <c r="AB1000" s="87"/>
      <c r="AC1000" s="87"/>
      <c r="AD1000" s="87"/>
      <c r="AE1000" s="87"/>
      <c r="AF1000" s="87"/>
      <c r="AG1000" s="87"/>
    </row>
  </sheetData>
  <mergeCells count="50">
    <mergeCell ref="M4:U4"/>
    <mergeCell ref="D110:L110"/>
    <mergeCell ref="M110:U110"/>
    <mergeCell ref="M216:U216"/>
    <mergeCell ref="F322:K322"/>
    <mergeCell ref="F330:H331"/>
    <mergeCell ref="I330:I331"/>
    <mergeCell ref="J330:J331"/>
    <mergeCell ref="F332:H333"/>
    <mergeCell ref="I332:I333"/>
    <mergeCell ref="J332:J333"/>
    <mergeCell ref="F334:H335"/>
    <mergeCell ref="I334:I335"/>
    <mergeCell ref="F336:H337"/>
    <mergeCell ref="I336:I337"/>
    <mergeCell ref="F338:H339"/>
    <mergeCell ref="I338:I339"/>
    <mergeCell ref="F340:H341"/>
    <mergeCell ref="I340:I341"/>
    <mergeCell ref="F344:I344"/>
    <mergeCell ref="F345:H346"/>
    <mergeCell ref="I345:I346"/>
    <mergeCell ref="K345:K346"/>
    <mergeCell ref="F347:H348"/>
    <mergeCell ref="I347:I348"/>
    <mergeCell ref="K347:K348"/>
    <mergeCell ref="F349:H350"/>
    <mergeCell ref="I349:I350"/>
    <mergeCell ref="K349:K350"/>
    <mergeCell ref="H352:I352"/>
    <mergeCell ref="F353:G353"/>
    <mergeCell ref="F354:G354"/>
    <mergeCell ref="F355:G355"/>
    <mergeCell ref="F356:H357"/>
    <mergeCell ref="I356:I357"/>
    <mergeCell ref="F358:H359"/>
    <mergeCell ref="I358:I359"/>
    <mergeCell ref="F360:H361"/>
    <mergeCell ref="I360:I361"/>
    <mergeCell ref="F362:H363"/>
    <mergeCell ref="I362:I363"/>
    <mergeCell ref="G368:I368"/>
    <mergeCell ref="F372:F373"/>
    <mergeCell ref="G372:G373"/>
    <mergeCell ref="F374:F375"/>
    <mergeCell ref="G374:G375"/>
    <mergeCell ref="F376:F377"/>
    <mergeCell ref="G376:G377"/>
    <mergeCell ref="F378:F379"/>
    <mergeCell ref="G378:G379"/>
  </mergeCells>
  <dataValidations count="4">
    <dataValidation allowBlank="true" operator="between" showDropDown="false" showErrorMessage="true" showInputMessage="false" sqref="Z6:Z105 Z112:Z211 Z218:Z317" type="list">
      <formula1>Conditional_Clause</formula1>
      <formula2>0</formula2>
    </dataValidation>
    <dataValidation allowBlank="true" operator="between" showDropDown="false" showErrorMessage="true" showInputMessage="false" sqref="C6:C105 C112:C211 C218:C317" type="list">
      <formula1>Task_Reference</formula1>
      <formula2>0</formula2>
    </dataValidation>
    <dataValidation allowBlank="true" operator="between" showDropDown="false" showErrorMessage="true" showInputMessage="false" sqref="M6:M105 D112:D211 M112:M211 M218:M317" type="list">
      <formula1>Transaction_Types</formula1>
      <formula2>0</formula2>
    </dataValidation>
    <dataValidation allowBlank="true" operator="between" showDropDown="false" showErrorMessage="true" showInputMessage="false" sqref="D106:D108 M107:M108 D214 M319 I320:J321 D323 I342:J343" type="list">
      <formula1>#ref!</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57" activeCellId="0" sqref="F57"/>
    </sheetView>
  </sheetViews>
  <sheetFormatPr defaultColWidth="14.4609375" defaultRowHeight="13.2" zeroHeight="false" outlineLevelRow="0" outlineLevelCol="0"/>
  <cols>
    <col collapsed="false" customWidth="true" hidden="false" outlineLevel="0" max="1" min="1" style="0" width="3.11"/>
    <col collapsed="false" customWidth="true" hidden="false" outlineLevel="0" max="2" min="2" style="0" width="3.89"/>
    <col collapsed="false" customWidth="true" hidden="false" outlineLevel="0" max="3" min="3" style="0" width="8.11"/>
    <col collapsed="false" customWidth="true" hidden="false" outlineLevel="0" max="4" min="4" style="0" width="7.44"/>
    <col collapsed="false" customWidth="true" hidden="false" outlineLevel="0" max="5" min="5" style="0" width="10.99"/>
    <col collapsed="false" customWidth="true" hidden="false" outlineLevel="0" max="6" min="6" style="0" width="10.66"/>
    <col collapsed="false" customWidth="true" hidden="false" outlineLevel="0" max="7" min="7" style="0" width="10.89"/>
    <col collapsed="false" customWidth="true" hidden="false" outlineLevel="0" max="8" min="8" style="0" width="3.89"/>
    <col collapsed="false" customWidth="true" hidden="false" outlineLevel="0" max="9" min="9" style="0" width="9.56"/>
    <col collapsed="false" customWidth="true" hidden="false" outlineLevel="0" max="10" min="10" style="0" width="10.11"/>
    <col collapsed="false" customWidth="true" hidden="false" outlineLevel="0" max="11" min="11" style="0" width="9.89"/>
    <col collapsed="false" customWidth="true" hidden="false" outlineLevel="0" max="12" min="12" style="0" width="9.66"/>
    <col collapsed="false" customWidth="true" hidden="false" outlineLevel="0" max="13" min="13" style="0" width="3.56"/>
    <col collapsed="false" customWidth="true" hidden="false" outlineLevel="0" max="21" min="14" style="0" width="9.11"/>
    <col collapsed="false" customWidth="true" hidden="false" outlineLevel="0" max="26" min="22" style="0" width="8.67"/>
  </cols>
  <sheetData>
    <row r="1" customFormat="false" ht="15.75" hidden="false" customHeight="true" outlineLevel="0" collapsed="false">
      <c r="A1" s="303"/>
      <c r="B1" s="304"/>
      <c r="C1" s="304"/>
      <c r="D1" s="304"/>
      <c r="E1" s="304"/>
      <c r="F1" s="304"/>
      <c r="G1" s="304"/>
      <c r="H1" s="304"/>
      <c r="I1" s="304"/>
      <c r="J1" s="304"/>
      <c r="K1" s="304"/>
      <c r="L1" s="304"/>
      <c r="M1" s="304"/>
      <c r="N1" s="303"/>
      <c r="O1" s="303"/>
      <c r="P1" s="303"/>
      <c r="Q1" s="303"/>
      <c r="R1" s="303"/>
      <c r="S1" s="303"/>
      <c r="T1" s="303"/>
      <c r="U1" s="303"/>
      <c r="V1" s="303"/>
      <c r="W1" s="303"/>
      <c r="X1" s="303"/>
      <c r="Y1" s="303"/>
      <c r="Z1" s="303"/>
    </row>
    <row r="2" customFormat="false" ht="48" hidden="false" customHeight="true" outlineLevel="0" collapsed="false">
      <c r="A2" s="303"/>
      <c r="B2" s="305"/>
      <c r="C2" s="305"/>
      <c r="D2" s="305"/>
      <c r="E2" s="305"/>
      <c r="F2" s="305"/>
      <c r="G2" s="305"/>
      <c r="H2" s="305"/>
      <c r="I2" s="305"/>
      <c r="J2" s="305"/>
      <c r="K2" s="305"/>
      <c r="L2" s="305"/>
      <c r="M2" s="305"/>
      <c r="N2" s="303"/>
      <c r="O2" s="303"/>
      <c r="P2" s="303"/>
      <c r="Q2" s="303"/>
      <c r="R2" s="303"/>
      <c r="S2" s="303"/>
      <c r="T2" s="303"/>
      <c r="U2" s="303"/>
      <c r="V2" s="303"/>
      <c r="W2" s="303"/>
      <c r="X2" s="303"/>
      <c r="Y2" s="303"/>
      <c r="Z2" s="303"/>
    </row>
    <row r="3" customFormat="false" ht="18.75" hidden="false" customHeight="true" outlineLevel="0" collapsed="false">
      <c r="A3" s="303"/>
      <c r="B3" s="306"/>
      <c r="C3" s="303"/>
      <c r="D3" s="303"/>
      <c r="E3" s="303" t="s">
        <v>147</v>
      </c>
      <c r="F3" s="303"/>
      <c r="G3" s="303"/>
      <c r="H3" s="303"/>
      <c r="I3" s="303"/>
      <c r="J3" s="303" t="s">
        <v>148</v>
      </c>
      <c r="K3" s="303"/>
      <c r="L3" s="303"/>
      <c r="M3" s="307"/>
      <c r="N3" s="303"/>
      <c r="O3" s="303"/>
      <c r="P3" s="303"/>
      <c r="Q3" s="303"/>
      <c r="R3" s="303"/>
      <c r="S3" s="303"/>
      <c r="T3" s="303"/>
      <c r="U3" s="303"/>
      <c r="V3" s="303"/>
      <c r="W3" s="303"/>
      <c r="X3" s="303"/>
      <c r="Y3" s="303"/>
      <c r="Z3" s="303"/>
    </row>
    <row r="4" customFormat="false" ht="12.75" hidden="false" customHeight="true" outlineLevel="0" collapsed="false">
      <c r="A4" s="303"/>
      <c r="B4" s="306"/>
      <c r="C4" s="308" t="s">
        <v>149</v>
      </c>
      <c r="D4" s="308"/>
      <c r="E4" s="308"/>
      <c r="F4" s="308"/>
      <c r="G4" s="308"/>
      <c r="H4" s="303"/>
      <c r="I4" s="309" t="s">
        <v>150</v>
      </c>
      <c r="J4" s="309"/>
      <c r="K4" s="309"/>
      <c r="L4" s="309"/>
      <c r="M4" s="307"/>
      <c r="N4" s="303"/>
      <c r="O4" s="310"/>
      <c r="P4" s="310"/>
      <c r="Q4" s="310"/>
      <c r="R4" s="303"/>
      <c r="S4" s="303"/>
      <c r="T4" s="303"/>
      <c r="U4" s="303"/>
      <c r="V4" s="303"/>
      <c r="W4" s="303"/>
      <c r="X4" s="303"/>
      <c r="Y4" s="303"/>
      <c r="Z4" s="303"/>
    </row>
    <row r="5" customFormat="false" ht="12.75" hidden="false" customHeight="true" outlineLevel="0" collapsed="false">
      <c r="A5" s="303"/>
      <c r="B5" s="306"/>
      <c r="C5" s="311"/>
      <c r="D5" s="311"/>
      <c r="E5" s="312" t="s">
        <v>56</v>
      </c>
      <c r="F5" s="312"/>
      <c r="G5" s="312"/>
      <c r="H5" s="303"/>
      <c r="I5" s="313"/>
      <c r="J5" s="314" t="s">
        <v>56</v>
      </c>
      <c r="K5" s="314"/>
      <c r="L5" s="314"/>
      <c r="M5" s="307"/>
      <c r="N5" s="303"/>
      <c r="O5" s="315"/>
      <c r="P5" s="315"/>
      <c r="Q5" s="315"/>
      <c r="R5" s="303"/>
      <c r="S5" s="303"/>
      <c r="T5" s="303"/>
      <c r="U5" s="303"/>
      <c r="V5" s="303"/>
      <c r="W5" s="303"/>
      <c r="X5" s="303"/>
      <c r="Y5" s="303"/>
      <c r="Z5" s="303"/>
    </row>
    <row r="6" customFormat="false" ht="12.75" hidden="false" customHeight="true" outlineLevel="0" collapsed="false">
      <c r="A6" s="303"/>
      <c r="B6" s="306"/>
      <c r="C6" s="316" t="s">
        <v>106</v>
      </c>
      <c r="D6" s="316"/>
      <c r="E6" s="317" t="s">
        <v>151</v>
      </c>
      <c r="F6" s="317" t="s">
        <v>152</v>
      </c>
      <c r="G6" s="312" t="s">
        <v>153</v>
      </c>
      <c r="H6" s="303"/>
      <c r="I6" s="313" t="s">
        <v>106</v>
      </c>
      <c r="J6" s="317" t="s">
        <v>151</v>
      </c>
      <c r="K6" s="317" t="s">
        <v>152</v>
      </c>
      <c r="L6" s="312" t="s">
        <v>153</v>
      </c>
      <c r="M6" s="307"/>
      <c r="N6" s="303"/>
      <c r="O6" s="318"/>
      <c r="P6" s="318"/>
      <c r="Q6" s="318"/>
      <c r="R6" s="303"/>
      <c r="S6" s="303"/>
      <c r="T6" s="303"/>
      <c r="U6" s="303"/>
      <c r="V6" s="303"/>
      <c r="W6" s="303"/>
      <c r="X6" s="303"/>
      <c r="Y6" s="303"/>
      <c r="Z6" s="303"/>
    </row>
    <row r="7" customFormat="false" ht="12.75" hidden="false" customHeight="true" outlineLevel="0" collapsed="false">
      <c r="A7" s="303"/>
      <c r="B7" s="306"/>
      <c r="C7" s="319" t="s">
        <v>154</v>
      </c>
      <c r="D7" s="320" t="n">
        <v>1</v>
      </c>
      <c r="E7" s="321" t="n">
        <v>3</v>
      </c>
      <c r="F7" s="321" t="n">
        <v>3</v>
      </c>
      <c r="G7" s="322" t="n">
        <v>4</v>
      </c>
      <c r="H7" s="303"/>
      <c r="I7" s="323" t="s">
        <v>155</v>
      </c>
      <c r="J7" s="324" t="n">
        <f aca="false">E7/(E$10-1)</f>
        <v>0.75</v>
      </c>
      <c r="K7" s="324" t="n">
        <f aca="false">F7/(F$10-1)</f>
        <v>0.2</v>
      </c>
      <c r="L7" s="325" t="n">
        <f aca="false">G7/(G$10-1)</f>
        <v>0.25</v>
      </c>
      <c r="M7" s="307"/>
      <c r="N7" s="303"/>
      <c r="O7" s="326"/>
      <c r="P7" s="326"/>
      <c r="Q7" s="326"/>
      <c r="R7" s="303"/>
      <c r="S7" s="303"/>
      <c r="T7" s="303"/>
      <c r="U7" s="303"/>
      <c r="V7" s="303"/>
      <c r="W7" s="303"/>
      <c r="X7" s="303"/>
      <c r="Y7" s="303"/>
      <c r="Z7" s="303"/>
    </row>
    <row r="8" customFormat="false" ht="12.75" hidden="false" customHeight="true" outlineLevel="0" collapsed="false">
      <c r="A8" s="303"/>
      <c r="B8" s="306"/>
      <c r="C8" s="319" t="n">
        <v>2</v>
      </c>
      <c r="D8" s="320" t="n">
        <v>2</v>
      </c>
      <c r="E8" s="321" t="n">
        <v>3</v>
      </c>
      <c r="F8" s="321" t="n">
        <v>4</v>
      </c>
      <c r="G8" s="322" t="n">
        <v>6</v>
      </c>
      <c r="H8" s="303"/>
      <c r="I8" s="323" t="s">
        <v>156</v>
      </c>
      <c r="J8" s="324" t="n">
        <f aca="false">E8/(E$10-1)</f>
        <v>0.75</v>
      </c>
      <c r="K8" s="324" t="n">
        <f aca="false">F8/(F$10-1)</f>
        <v>0.266666666666667</v>
      </c>
      <c r="L8" s="325" t="n">
        <f aca="false">G8/(G$10-1)</f>
        <v>0.375</v>
      </c>
      <c r="M8" s="307"/>
      <c r="N8" s="303"/>
      <c r="O8" s="326"/>
      <c r="P8" s="326"/>
      <c r="Q8" s="326"/>
      <c r="R8" s="303"/>
      <c r="S8" s="303"/>
      <c r="T8" s="303"/>
      <c r="U8" s="303"/>
      <c r="V8" s="303"/>
      <c r="W8" s="303"/>
      <c r="X8" s="303"/>
      <c r="Y8" s="303"/>
      <c r="Z8" s="303"/>
    </row>
    <row r="9" customFormat="false" ht="12.75" hidden="false" customHeight="true" outlineLevel="0" collapsed="false">
      <c r="A9" s="303"/>
      <c r="B9" s="306"/>
      <c r="C9" s="319" t="s">
        <v>157</v>
      </c>
      <c r="D9" s="320" t="n">
        <v>3</v>
      </c>
      <c r="E9" s="321" t="n">
        <v>4</v>
      </c>
      <c r="F9" s="321" t="n">
        <v>6</v>
      </c>
      <c r="G9" s="322" t="n">
        <v>6</v>
      </c>
      <c r="H9" s="303"/>
      <c r="I9" s="323" t="s">
        <v>158</v>
      </c>
      <c r="J9" s="324" t="n">
        <f aca="false">E9/(E$10-1)</f>
        <v>1</v>
      </c>
      <c r="K9" s="324" t="n">
        <f aca="false">F9/(F$10-1)</f>
        <v>0.4</v>
      </c>
      <c r="L9" s="325" t="n">
        <f aca="false">G9/(G$10-1)</f>
        <v>0.375</v>
      </c>
      <c r="M9" s="307"/>
      <c r="N9" s="303"/>
      <c r="O9" s="326"/>
      <c r="P9" s="326"/>
      <c r="Q9" s="326"/>
      <c r="R9" s="303"/>
      <c r="S9" s="303"/>
      <c r="T9" s="303"/>
      <c r="U9" s="303"/>
      <c r="V9" s="303"/>
      <c r="W9" s="303"/>
      <c r="X9" s="303"/>
      <c r="Y9" s="303"/>
      <c r="Z9" s="303"/>
    </row>
    <row r="10" customFormat="false" ht="12.75" hidden="false" customHeight="true" outlineLevel="0" collapsed="false">
      <c r="A10" s="303"/>
      <c r="B10" s="306"/>
      <c r="C10" s="327" t="s">
        <v>159</v>
      </c>
      <c r="D10" s="327"/>
      <c r="E10" s="328" t="n">
        <v>5</v>
      </c>
      <c r="F10" s="328" t="n">
        <v>16</v>
      </c>
      <c r="G10" s="329" t="n">
        <v>17</v>
      </c>
      <c r="H10" s="303"/>
      <c r="I10" s="330" t="s">
        <v>159</v>
      </c>
      <c r="J10" s="331" t="n">
        <f aca="false">E10</f>
        <v>5</v>
      </c>
      <c r="K10" s="331" t="n">
        <f aca="false">F10</f>
        <v>16</v>
      </c>
      <c r="L10" s="332" t="n">
        <f aca="false">G10</f>
        <v>17</v>
      </c>
      <c r="M10" s="307"/>
      <c r="N10" s="303"/>
      <c r="O10" s="53"/>
      <c r="P10" s="333"/>
      <c r="Q10" s="53"/>
      <c r="R10" s="303"/>
      <c r="S10" s="303"/>
      <c r="T10" s="303"/>
      <c r="U10" s="303"/>
      <c r="V10" s="303"/>
      <c r="W10" s="303"/>
      <c r="X10" s="303"/>
      <c r="Y10" s="303"/>
      <c r="Z10" s="303"/>
    </row>
    <row r="11" customFormat="false" ht="12.75" hidden="false" customHeight="true" outlineLevel="0" collapsed="false">
      <c r="A11" s="303"/>
      <c r="B11" s="306"/>
      <c r="C11" s="334"/>
      <c r="D11" s="334"/>
      <c r="E11" s="335"/>
      <c r="F11" s="335"/>
      <c r="G11" s="335"/>
      <c r="H11" s="303"/>
      <c r="I11" s="336"/>
      <c r="J11" s="337"/>
      <c r="K11" s="337"/>
      <c r="L11" s="337"/>
      <c r="M11" s="307"/>
      <c r="N11" s="303"/>
      <c r="O11" s="53"/>
      <c r="P11" s="53"/>
      <c r="Q11" s="53"/>
      <c r="R11" s="303"/>
      <c r="S11" s="303"/>
      <c r="T11" s="303"/>
      <c r="U11" s="303"/>
      <c r="V11" s="303"/>
      <c r="W11" s="303"/>
      <c r="X11" s="303"/>
      <c r="Y11" s="303"/>
      <c r="Z11" s="303"/>
    </row>
    <row r="12" customFormat="false" ht="12.75" hidden="false" customHeight="true" outlineLevel="0" collapsed="false">
      <c r="A12" s="303"/>
      <c r="B12" s="306"/>
      <c r="C12" s="308" t="s">
        <v>160</v>
      </c>
      <c r="D12" s="308"/>
      <c r="E12" s="308"/>
      <c r="F12" s="308"/>
      <c r="G12" s="308"/>
      <c r="H12" s="303"/>
      <c r="I12" s="309" t="s">
        <v>161</v>
      </c>
      <c r="J12" s="309"/>
      <c r="K12" s="309"/>
      <c r="L12" s="309"/>
      <c r="M12" s="307"/>
      <c r="N12" s="303"/>
      <c r="O12" s="53"/>
      <c r="P12" s="53"/>
      <c r="Q12" s="53"/>
      <c r="R12" s="303"/>
      <c r="S12" s="303"/>
      <c r="T12" s="303"/>
      <c r="U12" s="303"/>
      <c r="V12" s="303"/>
      <c r="W12" s="303"/>
      <c r="X12" s="303"/>
      <c r="Y12" s="303"/>
      <c r="Z12" s="303"/>
    </row>
    <row r="13" customFormat="false" ht="12.75" hidden="false" customHeight="true" outlineLevel="0" collapsed="false">
      <c r="A13" s="303"/>
      <c r="B13" s="306"/>
      <c r="C13" s="311"/>
      <c r="D13" s="311"/>
      <c r="E13" s="312" t="s">
        <v>56</v>
      </c>
      <c r="F13" s="312"/>
      <c r="G13" s="312"/>
      <c r="H13" s="303"/>
      <c r="I13" s="313"/>
      <c r="J13" s="314" t="s">
        <v>56</v>
      </c>
      <c r="K13" s="314"/>
      <c r="L13" s="314"/>
      <c r="M13" s="307"/>
      <c r="N13" s="303"/>
      <c r="O13" s="315"/>
      <c r="P13" s="315"/>
      <c r="Q13" s="315"/>
      <c r="R13" s="303"/>
      <c r="S13" s="303"/>
      <c r="T13" s="303"/>
      <c r="U13" s="303"/>
      <c r="V13" s="303"/>
      <c r="W13" s="303"/>
      <c r="X13" s="303"/>
      <c r="Y13" s="303"/>
      <c r="Z13" s="303"/>
    </row>
    <row r="14" customFormat="false" ht="12.75" hidden="false" customHeight="true" outlineLevel="0" collapsed="false">
      <c r="A14" s="303"/>
      <c r="B14" s="306"/>
      <c r="C14" s="316" t="s">
        <v>106</v>
      </c>
      <c r="D14" s="316"/>
      <c r="E14" s="317" t="s">
        <v>162</v>
      </c>
      <c r="F14" s="317" t="s">
        <v>163</v>
      </c>
      <c r="G14" s="312" t="s">
        <v>164</v>
      </c>
      <c r="H14" s="303"/>
      <c r="I14" s="313" t="s">
        <v>106</v>
      </c>
      <c r="J14" s="317" t="s">
        <v>162</v>
      </c>
      <c r="K14" s="317" t="s">
        <v>163</v>
      </c>
      <c r="L14" s="312" t="s">
        <v>164</v>
      </c>
      <c r="M14" s="307"/>
      <c r="N14" s="303"/>
      <c r="O14" s="318"/>
      <c r="P14" s="318"/>
      <c r="Q14" s="318"/>
      <c r="R14" s="303"/>
      <c r="S14" s="303"/>
      <c r="T14" s="303"/>
      <c r="U14" s="303"/>
      <c r="V14" s="303"/>
      <c r="W14" s="303"/>
      <c r="X14" s="303"/>
      <c r="Y14" s="303"/>
      <c r="Z14" s="303"/>
    </row>
    <row r="15" customFormat="false" ht="12.75" hidden="false" customHeight="true" outlineLevel="0" collapsed="false">
      <c r="A15" s="303"/>
      <c r="B15" s="306"/>
      <c r="C15" s="319" t="s">
        <v>154</v>
      </c>
      <c r="D15" s="320" t="n">
        <v>1</v>
      </c>
      <c r="E15" s="321" t="n">
        <v>3</v>
      </c>
      <c r="F15" s="321" t="n">
        <v>3</v>
      </c>
      <c r="G15" s="322" t="n">
        <v>4</v>
      </c>
      <c r="H15" s="303"/>
      <c r="I15" s="323" t="s">
        <v>155</v>
      </c>
      <c r="J15" s="324" t="n">
        <f aca="false">E15/(E$18-1)</f>
        <v>0.6</v>
      </c>
      <c r="K15" s="324" t="n">
        <f aca="false">F15/(F$18-1)</f>
        <v>0.157894736842105</v>
      </c>
      <c r="L15" s="325" t="n">
        <f aca="false">G15/(G$18-1)</f>
        <v>0.2</v>
      </c>
      <c r="M15" s="307"/>
      <c r="N15" s="303"/>
      <c r="O15" s="326"/>
      <c r="P15" s="326"/>
      <c r="Q15" s="326"/>
      <c r="R15" s="303"/>
      <c r="S15" s="303"/>
      <c r="T15" s="303"/>
      <c r="U15" s="303"/>
      <c r="V15" s="303"/>
      <c r="W15" s="303"/>
      <c r="X15" s="303"/>
      <c r="Y15" s="303"/>
      <c r="Z15" s="303"/>
    </row>
    <row r="16" customFormat="false" ht="12.75" hidden="false" customHeight="true" outlineLevel="0" collapsed="false">
      <c r="A16" s="303"/>
      <c r="B16" s="306"/>
      <c r="C16" s="319" t="s">
        <v>165</v>
      </c>
      <c r="D16" s="320" t="n">
        <v>3</v>
      </c>
      <c r="E16" s="321" t="n">
        <v>3</v>
      </c>
      <c r="F16" s="321" t="n">
        <v>4</v>
      </c>
      <c r="G16" s="322" t="n">
        <v>6</v>
      </c>
      <c r="H16" s="303"/>
      <c r="I16" s="323" t="s">
        <v>156</v>
      </c>
      <c r="J16" s="324" t="n">
        <f aca="false">E16/(E$18-1)</f>
        <v>0.6</v>
      </c>
      <c r="K16" s="324" t="n">
        <f aca="false">F16/(F$18-1)</f>
        <v>0.210526315789474</v>
      </c>
      <c r="L16" s="325" t="n">
        <f aca="false">G16/(G$18-1)</f>
        <v>0.3</v>
      </c>
      <c r="M16" s="307"/>
      <c r="N16" s="303"/>
      <c r="O16" s="326"/>
      <c r="P16" s="326"/>
      <c r="Q16" s="326"/>
      <c r="R16" s="303"/>
      <c r="S16" s="303"/>
      <c r="T16" s="303"/>
      <c r="U16" s="303"/>
      <c r="V16" s="303"/>
      <c r="W16" s="303"/>
      <c r="X16" s="303"/>
      <c r="Y16" s="303"/>
      <c r="Z16" s="303"/>
    </row>
    <row r="17" customFormat="false" ht="12.75" hidden="false" customHeight="true" outlineLevel="0" collapsed="false">
      <c r="A17" s="303"/>
      <c r="B17" s="306"/>
      <c r="C17" s="319" t="s">
        <v>166</v>
      </c>
      <c r="D17" s="320" t="n">
        <v>4</v>
      </c>
      <c r="E17" s="321" t="n">
        <v>4</v>
      </c>
      <c r="F17" s="321" t="n">
        <v>6</v>
      </c>
      <c r="G17" s="322" t="n">
        <v>6</v>
      </c>
      <c r="H17" s="303"/>
      <c r="I17" s="323" t="s">
        <v>158</v>
      </c>
      <c r="J17" s="324" t="n">
        <f aca="false">E17/(E$18-1)</f>
        <v>0.8</v>
      </c>
      <c r="K17" s="324" t="n">
        <f aca="false">F17/(F$18-1)</f>
        <v>0.31578947368421</v>
      </c>
      <c r="L17" s="325" t="n">
        <f aca="false">G17/(G$18-1)</f>
        <v>0.3</v>
      </c>
      <c r="M17" s="307"/>
      <c r="N17" s="303"/>
      <c r="O17" s="326"/>
      <c r="P17" s="326"/>
      <c r="Q17" s="326"/>
      <c r="R17" s="303"/>
      <c r="S17" s="303"/>
      <c r="T17" s="303"/>
      <c r="U17" s="303"/>
      <c r="V17" s="303"/>
      <c r="W17" s="303"/>
      <c r="X17" s="303"/>
      <c r="Y17" s="303"/>
      <c r="Z17" s="303"/>
    </row>
    <row r="18" customFormat="false" ht="12.75" hidden="false" customHeight="true" outlineLevel="0" collapsed="false">
      <c r="A18" s="303"/>
      <c r="B18" s="306"/>
      <c r="C18" s="338" t="s">
        <v>159</v>
      </c>
      <c r="D18" s="338"/>
      <c r="E18" s="328" t="n">
        <v>6</v>
      </c>
      <c r="F18" s="328" t="n">
        <v>20</v>
      </c>
      <c r="G18" s="329" t="n">
        <v>21</v>
      </c>
      <c r="H18" s="303"/>
      <c r="I18" s="330" t="s">
        <v>159</v>
      </c>
      <c r="J18" s="331" t="n">
        <f aca="false">E18</f>
        <v>6</v>
      </c>
      <c r="K18" s="331" t="n">
        <f aca="false">F18</f>
        <v>20</v>
      </c>
      <c r="L18" s="332" t="n">
        <f aca="false">G18</f>
        <v>21</v>
      </c>
      <c r="M18" s="307"/>
      <c r="N18" s="303"/>
      <c r="O18" s="339"/>
      <c r="P18" s="339"/>
      <c r="Q18" s="339"/>
      <c r="R18" s="303"/>
      <c r="S18" s="303"/>
      <c r="T18" s="303"/>
      <c r="U18" s="303"/>
      <c r="V18" s="303"/>
      <c r="W18" s="303"/>
      <c r="X18" s="303"/>
      <c r="Y18" s="303"/>
      <c r="Z18" s="303"/>
    </row>
    <row r="19" customFormat="false" ht="12.75" hidden="false" customHeight="true" outlineLevel="0" collapsed="false">
      <c r="A19" s="303"/>
      <c r="B19" s="306"/>
      <c r="C19" s="334"/>
      <c r="D19" s="334"/>
      <c r="E19" s="335"/>
      <c r="F19" s="335"/>
      <c r="G19" s="335"/>
      <c r="H19" s="303"/>
      <c r="I19" s="303"/>
      <c r="J19" s="303"/>
      <c r="K19" s="303"/>
      <c r="L19" s="303"/>
      <c r="M19" s="307"/>
      <c r="N19" s="303"/>
      <c r="O19" s="339"/>
      <c r="P19" s="339"/>
      <c r="Q19" s="339"/>
      <c r="R19" s="303"/>
      <c r="S19" s="303"/>
      <c r="T19" s="303"/>
      <c r="U19" s="303"/>
      <c r="V19" s="303"/>
      <c r="W19" s="303"/>
      <c r="X19" s="303"/>
      <c r="Y19" s="303"/>
      <c r="Z19" s="303"/>
    </row>
    <row r="20" customFormat="false" ht="12.75" hidden="false" customHeight="true" outlineLevel="0" collapsed="false">
      <c r="A20" s="303"/>
      <c r="B20" s="306"/>
      <c r="C20" s="308" t="s">
        <v>167</v>
      </c>
      <c r="D20" s="308"/>
      <c r="E20" s="308"/>
      <c r="F20" s="308"/>
      <c r="G20" s="308"/>
      <c r="H20" s="303"/>
      <c r="I20" s="309" t="s">
        <v>168</v>
      </c>
      <c r="J20" s="309"/>
      <c r="K20" s="309"/>
      <c r="L20" s="309"/>
      <c r="M20" s="307"/>
      <c r="N20" s="303"/>
      <c r="O20" s="339"/>
      <c r="P20" s="339"/>
      <c r="Q20" s="339"/>
      <c r="R20" s="303"/>
      <c r="S20" s="303"/>
      <c r="T20" s="303"/>
      <c r="U20" s="303"/>
      <c r="V20" s="303"/>
      <c r="W20" s="303"/>
      <c r="X20" s="303"/>
      <c r="Y20" s="303"/>
      <c r="Z20" s="303"/>
    </row>
    <row r="21" customFormat="false" ht="12.75" hidden="false" customHeight="true" outlineLevel="0" collapsed="false">
      <c r="A21" s="303"/>
      <c r="B21" s="306"/>
      <c r="C21" s="311"/>
      <c r="D21" s="311"/>
      <c r="E21" s="312" t="s">
        <v>56</v>
      </c>
      <c r="F21" s="312"/>
      <c r="G21" s="312"/>
      <c r="H21" s="303"/>
      <c r="I21" s="313"/>
      <c r="J21" s="314" t="s">
        <v>56</v>
      </c>
      <c r="K21" s="314"/>
      <c r="L21" s="314"/>
      <c r="M21" s="307"/>
      <c r="N21" s="303"/>
      <c r="O21" s="315"/>
      <c r="P21" s="315"/>
      <c r="Q21" s="315"/>
      <c r="R21" s="303"/>
      <c r="S21" s="303"/>
      <c r="T21" s="303"/>
      <c r="U21" s="303"/>
      <c r="V21" s="303"/>
      <c r="W21" s="303"/>
      <c r="X21" s="303"/>
      <c r="Y21" s="303"/>
      <c r="Z21" s="303"/>
    </row>
    <row r="22" customFormat="false" ht="12.75" hidden="false" customHeight="true" outlineLevel="0" collapsed="false">
      <c r="A22" s="303"/>
      <c r="B22" s="306"/>
      <c r="C22" s="316" t="s">
        <v>106</v>
      </c>
      <c r="D22" s="316"/>
      <c r="E22" s="317" t="s">
        <v>162</v>
      </c>
      <c r="F22" s="317" t="s">
        <v>163</v>
      </c>
      <c r="G22" s="312" t="s">
        <v>164</v>
      </c>
      <c r="H22" s="303"/>
      <c r="I22" s="313" t="s">
        <v>106</v>
      </c>
      <c r="J22" s="317" t="s">
        <v>162</v>
      </c>
      <c r="K22" s="317" t="s">
        <v>163</v>
      </c>
      <c r="L22" s="312" t="s">
        <v>164</v>
      </c>
      <c r="M22" s="307"/>
      <c r="N22" s="303"/>
      <c r="O22" s="318"/>
      <c r="P22" s="318"/>
      <c r="Q22" s="318"/>
      <c r="R22" s="303"/>
      <c r="S22" s="303"/>
      <c r="T22" s="303"/>
      <c r="U22" s="303"/>
      <c r="V22" s="303"/>
      <c r="W22" s="303"/>
      <c r="X22" s="303"/>
      <c r="Y22" s="303"/>
      <c r="Z22" s="303"/>
    </row>
    <row r="23" customFormat="false" ht="12.75" hidden="false" customHeight="true" outlineLevel="0" collapsed="false">
      <c r="A23" s="303"/>
      <c r="B23" s="306"/>
      <c r="C23" s="319" t="s">
        <v>154</v>
      </c>
      <c r="D23" s="320" t="n">
        <v>1</v>
      </c>
      <c r="E23" s="321" t="n">
        <v>4</v>
      </c>
      <c r="F23" s="321" t="n">
        <v>4</v>
      </c>
      <c r="G23" s="322" t="n">
        <v>5</v>
      </c>
      <c r="H23" s="303"/>
      <c r="I23" s="323" t="s">
        <v>155</v>
      </c>
      <c r="J23" s="324" t="n">
        <f aca="false">E23/(E$26-1)</f>
        <v>0.8</v>
      </c>
      <c r="K23" s="324" t="n">
        <f aca="false">F23/(F$26-1)</f>
        <v>0.210526315789474</v>
      </c>
      <c r="L23" s="325" t="n">
        <f aca="false">G23/(G$26-1)</f>
        <v>0.25</v>
      </c>
      <c r="M23" s="307"/>
      <c r="N23" s="303"/>
      <c r="O23" s="326"/>
      <c r="P23" s="326"/>
      <c r="Q23" s="326"/>
      <c r="R23" s="303"/>
      <c r="S23" s="303"/>
      <c r="T23" s="303"/>
      <c r="U23" s="303"/>
      <c r="V23" s="303"/>
      <c r="W23" s="303"/>
      <c r="X23" s="303"/>
      <c r="Y23" s="303"/>
      <c r="Z23" s="303"/>
    </row>
    <row r="24" customFormat="false" ht="12.75" hidden="false" customHeight="true" outlineLevel="0" collapsed="false">
      <c r="A24" s="303"/>
      <c r="B24" s="306"/>
      <c r="C24" s="319" t="s">
        <v>169</v>
      </c>
      <c r="D24" s="320" t="n">
        <v>3</v>
      </c>
      <c r="E24" s="321" t="n">
        <v>4</v>
      </c>
      <c r="F24" s="321" t="n">
        <v>5</v>
      </c>
      <c r="G24" s="322" t="n">
        <v>7</v>
      </c>
      <c r="H24" s="303"/>
      <c r="I24" s="323" t="s">
        <v>156</v>
      </c>
      <c r="J24" s="324" t="n">
        <f aca="false">E24/(E$26-1)</f>
        <v>0.8</v>
      </c>
      <c r="K24" s="324" t="n">
        <f aca="false">F24/(F$26-1)</f>
        <v>0.263157894736842</v>
      </c>
      <c r="L24" s="325" t="n">
        <f aca="false">G24/(G$26-1)</f>
        <v>0.35</v>
      </c>
      <c r="M24" s="307"/>
      <c r="N24" s="303"/>
      <c r="O24" s="326"/>
      <c r="P24" s="326"/>
      <c r="Q24" s="326"/>
      <c r="R24" s="303"/>
      <c r="S24" s="303"/>
      <c r="T24" s="303"/>
      <c r="U24" s="303"/>
      <c r="V24" s="303"/>
      <c r="W24" s="303"/>
      <c r="X24" s="303"/>
      <c r="Y24" s="303"/>
      <c r="Z24" s="303"/>
    </row>
    <row r="25" customFormat="false" ht="12.75" hidden="false" customHeight="true" outlineLevel="0" collapsed="false">
      <c r="A25" s="303"/>
      <c r="B25" s="306"/>
      <c r="C25" s="319" t="s">
        <v>166</v>
      </c>
      <c r="D25" s="320" t="n">
        <v>4</v>
      </c>
      <c r="E25" s="321" t="n">
        <v>5</v>
      </c>
      <c r="F25" s="321" t="n">
        <v>7</v>
      </c>
      <c r="G25" s="322" t="n">
        <v>7</v>
      </c>
      <c r="H25" s="303"/>
      <c r="I25" s="323" t="s">
        <v>158</v>
      </c>
      <c r="J25" s="324" t="n">
        <f aca="false">E25/(E$26-1)</f>
        <v>1</v>
      </c>
      <c r="K25" s="324" t="n">
        <f aca="false">F25/(F$26-1)</f>
        <v>0.368421052631579</v>
      </c>
      <c r="L25" s="325" t="n">
        <f aca="false">G25/(G$26-1)</f>
        <v>0.35</v>
      </c>
      <c r="M25" s="307"/>
      <c r="N25" s="303"/>
      <c r="O25" s="326"/>
      <c r="P25" s="326"/>
      <c r="Q25" s="326"/>
      <c r="R25" s="303"/>
      <c r="S25" s="303"/>
      <c r="T25" s="303"/>
      <c r="U25" s="303"/>
      <c r="V25" s="303"/>
      <c r="W25" s="303"/>
      <c r="X25" s="303"/>
      <c r="Y25" s="303"/>
      <c r="Z25" s="303"/>
    </row>
    <row r="26" customFormat="false" ht="12.75" hidden="false" customHeight="true" outlineLevel="0" collapsed="false">
      <c r="A26" s="303"/>
      <c r="B26" s="306"/>
      <c r="C26" s="338" t="s">
        <v>170</v>
      </c>
      <c r="D26" s="338"/>
      <c r="E26" s="328" t="n">
        <v>6</v>
      </c>
      <c r="F26" s="328" t="n">
        <v>20</v>
      </c>
      <c r="G26" s="329" t="n">
        <v>21</v>
      </c>
      <c r="H26" s="303"/>
      <c r="I26" s="330" t="s">
        <v>159</v>
      </c>
      <c r="J26" s="331" t="n">
        <f aca="false">E26</f>
        <v>6</v>
      </c>
      <c r="K26" s="331" t="n">
        <f aca="false">F26</f>
        <v>20</v>
      </c>
      <c r="L26" s="332" t="n">
        <f aca="false">G26</f>
        <v>21</v>
      </c>
      <c r="M26" s="307"/>
      <c r="N26" s="303"/>
      <c r="O26" s="339"/>
      <c r="P26" s="339"/>
      <c r="Q26" s="339"/>
      <c r="R26" s="303"/>
      <c r="S26" s="303"/>
      <c r="T26" s="303"/>
      <c r="U26" s="303"/>
      <c r="V26" s="303"/>
      <c r="W26" s="303"/>
      <c r="X26" s="303"/>
      <c r="Y26" s="303"/>
      <c r="Z26" s="303"/>
    </row>
    <row r="27" customFormat="false" ht="12.75" hidden="false" customHeight="true" outlineLevel="0" collapsed="false">
      <c r="A27" s="303"/>
      <c r="B27" s="306"/>
      <c r="C27" s="340"/>
      <c r="D27" s="340"/>
      <c r="E27" s="335"/>
      <c r="F27" s="335"/>
      <c r="G27" s="335"/>
      <c r="H27" s="303"/>
      <c r="I27" s="303"/>
      <c r="J27" s="303"/>
      <c r="K27" s="303"/>
      <c r="L27" s="303"/>
      <c r="M27" s="307"/>
      <c r="N27" s="303"/>
      <c r="O27" s="339"/>
      <c r="P27" s="339"/>
      <c r="Q27" s="339"/>
      <c r="R27" s="303"/>
      <c r="S27" s="303"/>
      <c r="T27" s="303"/>
      <c r="U27" s="303"/>
      <c r="V27" s="303"/>
      <c r="W27" s="303"/>
      <c r="X27" s="303"/>
      <c r="Y27" s="303"/>
      <c r="Z27" s="303"/>
    </row>
    <row r="28" customFormat="false" ht="12.75" hidden="false" customHeight="true" outlineLevel="0" collapsed="false">
      <c r="A28" s="303"/>
      <c r="B28" s="306"/>
      <c r="C28" s="308" t="s">
        <v>171</v>
      </c>
      <c r="D28" s="308"/>
      <c r="E28" s="308"/>
      <c r="F28" s="308"/>
      <c r="G28" s="308"/>
      <c r="H28" s="303"/>
      <c r="I28" s="309" t="s">
        <v>172</v>
      </c>
      <c r="J28" s="309"/>
      <c r="K28" s="309"/>
      <c r="L28" s="309"/>
      <c r="M28" s="307"/>
      <c r="N28" s="303"/>
      <c r="O28" s="339"/>
      <c r="P28" s="339"/>
      <c r="Q28" s="339"/>
      <c r="R28" s="303"/>
      <c r="S28" s="303"/>
      <c r="T28" s="303"/>
      <c r="U28" s="303"/>
      <c r="V28" s="303"/>
      <c r="W28" s="303"/>
      <c r="X28" s="303"/>
      <c r="Y28" s="303"/>
      <c r="Z28" s="303"/>
    </row>
    <row r="29" customFormat="false" ht="12.75" hidden="false" customHeight="true" outlineLevel="0" collapsed="false">
      <c r="A29" s="303"/>
      <c r="B29" s="306"/>
      <c r="C29" s="311"/>
      <c r="D29" s="311"/>
      <c r="E29" s="312" t="s">
        <v>56</v>
      </c>
      <c r="F29" s="312"/>
      <c r="G29" s="312"/>
      <c r="H29" s="303"/>
      <c r="I29" s="313"/>
      <c r="J29" s="314" t="s">
        <v>56</v>
      </c>
      <c r="K29" s="314"/>
      <c r="L29" s="314"/>
      <c r="M29" s="307"/>
      <c r="N29" s="303"/>
      <c r="O29" s="315"/>
      <c r="P29" s="315"/>
      <c r="Q29" s="315"/>
      <c r="R29" s="303"/>
      <c r="S29" s="303"/>
      <c r="T29" s="303"/>
      <c r="U29" s="303"/>
      <c r="V29" s="303"/>
      <c r="W29" s="303"/>
      <c r="X29" s="303"/>
      <c r="Y29" s="303"/>
      <c r="Z29" s="303"/>
    </row>
    <row r="30" customFormat="false" ht="12.75" hidden="false" customHeight="true" outlineLevel="0" collapsed="false">
      <c r="A30" s="303"/>
      <c r="B30" s="306"/>
      <c r="C30" s="316" t="s">
        <v>57</v>
      </c>
      <c r="D30" s="316"/>
      <c r="E30" s="317" t="s">
        <v>173</v>
      </c>
      <c r="F30" s="317" t="s">
        <v>174</v>
      </c>
      <c r="G30" s="312" t="s">
        <v>175</v>
      </c>
      <c r="H30" s="303"/>
      <c r="I30" s="313" t="s">
        <v>57</v>
      </c>
      <c r="J30" s="317" t="s">
        <v>173</v>
      </c>
      <c r="K30" s="317" t="s">
        <v>174</v>
      </c>
      <c r="L30" s="341" t="s">
        <v>176</v>
      </c>
      <c r="M30" s="307"/>
      <c r="N30" s="303"/>
      <c r="O30" s="339"/>
      <c r="P30" s="339"/>
      <c r="Q30" s="339"/>
      <c r="R30" s="303"/>
      <c r="S30" s="303"/>
      <c r="T30" s="303"/>
      <c r="U30" s="303"/>
      <c r="V30" s="303"/>
      <c r="W30" s="303"/>
      <c r="X30" s="303"/>
      <c r="Y30" s="303"/>
      <c r="Z30" s="303"/>
    </row>
    <row r="31" customFormat="false" ht="12.75" hidden="false" customHeight="true" outlineLevel="0" collapsed="false">
      <c r="A31" s="303"/>
      <c r="B31" s="306"/>
      <c r="C31" s="319" t="s">
        <v>154</v>
      </c>
      <c r="D31" s="320" t="n">
        <v>1</v>
      </c>
      <c r="E31" s="321" t="n">
        <v>7</v>
      </c>
      <c r="F31" s="321" t="n">
        <v>7</v>
      </c>
      <c r="G31" s="322" t="n">
        <v>10</v>
      </c>
      <c r="H31" s="303"/>
      <c r="I31" s="323" t="s">
        <v>177</v>
      </c>
      <c r="J31" s="324" t="n">
        <f aca="false">E31/(E$34-1)</f>
        <v>0.368421052631579</v>
      </c>
      <c r="K31" s="324" t="n">
        <f aca="false">F31/(F$34-1)</f>
        <v>0.14</v>
      </c>
      <c r="L31" s="325" t="n">
        <f aca="false">G31/(G$34-1)</f>
        <v>0.196078431372549</v>
      </c>
      <c r="M31" s="307"/>
      <c r="N31" s="303"/>
      <c r="O31" s="326"/>
      <c r="P31" s="326"/>
      <c r="Q31" s="326"/>
      <c r="R31" s="303"/>
      <c r="S31" s="303"/>
      <c r="T31" s="303"/>
      <c r="U31" s="303"/>
      <c r="V31" s="303"/>
      <c r="W31" s="303"/>
      <c r="X31" s="303"/>
      <c r="Y31" s="303"/>
      <c r="Z31" s="303"/>
    </row>
    <row r="32" customFormat="false" ht="12.75" hidden="false" customHeight="true" outlineLevel="0" collapsed="false">
      <c r="A32" s="303"/>
      <c r="B32" s="306"/>
      <c r="C32" s="319" t="s">
        <v>178</v>
      </c>
      <c r="D32" s="320" t="n">
        <v>5</v>
      </c>
      <c r="E32" s="321" t="n">
        <v>7</v>
      </c>
      <c r="F32" s="321" t="n">
        <v>10</v>
      </c>
      <c r="G32" s="322" t="n">
        <v>15</v>
      </c>
      <c r="H32" s="303"/>
      <c r="I32" s="323" t="s">
        <v>179</v>
      </c>
      <c r="J32" s="324" t="n">
        <f aca="false">E32/(E$34-1)</f>
        <v>0.368421052631579</v>
      </c>
      <c r="K32" s="324" t="n">
        <f aca="false">F32/(F$34-1)</f>
        <v>0.2</v>
      </c>
      <c r="L32" s="325" t="n">
        <f aca="false">G32/(G$34-1)</f>
        <v>0.294117647058823</v>
      </c>
      <c r="M32" s="307"/>
      <c r="N32" s="303"/>
      <c r="O32" s="326"/>
      <c r="P32" s="326"/>
      <c r="Q32" s="326"/>
      <c r="R32" s="303"/>
      <c r="S32" s="303"/>
      <c r="T32" s="303"/>
      <c r="U32" s="303"/>
      <c r="V32" s="303"/>
      <c r="W32" s="303"/>
      <c r="X32" s="303"/>
      <c r="Y32" s="303"/>
      <c r="Z32" s="303"/>
    </row>
    <row r="33" customFormat="false" ht="12.75" hidden="false" customHeight="true" outlineLevel="0" collapsed="false">
      <c r="A33" s="303"/>
      <c r="B33" s="306"/>
      <c r="C33" s="319" t="s">
        <v>180</v>
      </c>
      <c r="D33" s="320" t="n">
        <v>6</v>
      </c>
      <c r="E33" s="321" t="n">
        <v>10</v>
      </c>
      <c r="F33" s="321" t="n">
        <v>15</v>
      </c>
      <c r="G33" s="322" t="n">
        <v>15</v>
      </c>
      <c r="H33" s="303"/>
      <c r="I33" s="323" t="s">
        <v>181</v>
      </c>
      <c r="J33" s="324" t="n">
        <f aca="false">E33/(E$34-1)</f>
        <v>0.526315789473684</v>
      </c>
      <c r="K33" s="324" t="n">
        <f aca="false">F33/(F$34-1)</f>
        <v>0.3</v>
      </c>
      <c r="L33" s="325" t="n">
        <f aca="false">G33/(G$34-1)</f>
        <v>0.294117647058823</v>
      </c>
      <c r="M33" s="307"/>
      <c r="N33" s="303"/>
      <c r="O33" s="326"/>
      <c r="P33" s="326"/>
      <c r="Q33" s="326"/>
      <c r="R33" s="303"/>
      <c r="S33" s="303"/>
      <c r="T33" s="303"/>
      <c r="U33" s="303"/>
      <c r="V33" s="303"/>
      <c r="W33" s="303"/>
      <c r="X33" s="303"/>
      <c r="Y33" s="303"/>
      <c r="Z33" s="303"/>
    </row>
    <row r="34" customFormat="false" ht="12.75" hidden="false" customHeight="true" outlineLevel="0" collapsed="false">
      <c r="A34" s="303"/>
      <c r="B34" s="306"/>
      <c r="C34" s="338" t="s">
        <v>170</v>
      </c>
      <c r="D34" s="338"/>
      <c r="E34" s="328" t="n">
        <v>20</v>
      </c>
      <c r="F34" s="328" t="n">
        <v>51</v>
      </c>
      <c r="G34" s="329" t="n">
        <v>52</v>
      </c>
      <c r="H34" s="303"/>
      <c r="I34" s="330" t="s">
        <v>159</v>
      </c>
      <c r="J34" s="331" t="n">
        <f aca="false">E34</f>
        <v>20</v>
      </c>
      <c r="K34" s="331" t="n">
        <f aca="false">F34</f>
        <v>51</v>
      </c>
      <c r="L34" s="332" t="n">
        <f aca="false">G34</f>
        <v>52</v>
      </c>
      <c r="M34" s="307"/>
      <c r="N34" s="303"/>
      <c r="O34" s="339"/>
      <c r="P34" s="339"/>
      <c r="Q34" s="339"/>
      <c r="R34" s="303"/>
      <c r="S34" s="303"/>
      <c r="T34" s="303"/>
      <c r="U34" s="303"/>
      <c r="V34" s="303"/>
      <c r="W34" s="303"/>
      <c r="X34" s="303"/>
      <c r="Y34" s="303"/>
      <c r="Z34" s="303"/>
    </row>
    <row r="35" customFormat="false" ht="12.75" hidden="false" customHeight="true" outlineLevel="0" collapsed="false">
      <c r="A35" s="303"/>
      <c r="B35" s="306"/>
      <c r="C35" s="340"/>
      <c r="D35" s="340"/>
      <c r="E35" s="335"/>
      <c r="F35" s="335"/>
      <c r="G35" s="335"/>
      <c r="H35" s="303"/>
      <c r="I35" s="303"/>
      <c r="J35" s="303"/>
      <c r="K35" s="303"/>
      <c r="L35" s="303"/>
      <c r="M35" s="307"/>
      <c r="N35" s="303"/>
      <c r="O35" s="339"/>
      <c r="P35" s="339"/>
      <c r="Q35" s="339"/>
      <c r="R35" s="303"/>
      <c r="S35" s="303"/>
      <c r="T35" s="303"/>
      <c r="U35" s="303"/>
      <c r="V35" s="303"/>
      <c r="W35" s="303"/>
      <c r="X35" s="303"/>
      <c r="Y35" s="303"/>
      <c r="Z35" s="303"/>
    </row>
    <row r="36" customFormat="false" ht="12.75" hidden="false" customHeight="true" outlineLevel="0" collapsed="false">
      <c r="A36" s="303"/>
      <c r="B36" s="306"/>
      <c r="C36" s="308" t="s">
        <v>182</v>
      </c>
      <c r="D36" s="308"/>
      <c r="E36" s="308"/>
      <c r="F36" s="308"/>
      <c r="G36" s="308"/>
      <c r="H36" s="303"/>
      <c r="I36" s="309" t="s">
        <v>183</v>
      </c>
      <c r="J36" s="309"/>
      <c r="K36" s="309"/>
      <c r="L36" s="309"/>
      <c r="M36" s="307"/>
      <c r="N36" s="303"/>
      <c r="O36" s="339"/>
      <c r="P36" s="339"/>
      <c r="Q36" s="339"/>
      <c r="R36" s="303"/>
      <c r="S36" s="303"/>
      <c r="T36" s="303"/>
      <c r="U36" s="303"/>
      <c r="V36" s="303"/>
      <c r="W36" s="303"/>
      <c r="X36" s="303"/>
      <c r="Y36" s="303"/>
      <c r="Z36" s="303"/>
    </row>
    <row r="37" customFormat="false" ht="12.75" hidden="false" customHeight="true" outlineLevel="0" collapsed="false">
      <c r="A37" s="303"/>
      <c r="B37" s="306"/>
      <c r="C37" s="311"/>
      <c r="D37" s="311"/>
      <c r="E37" s="312" t="s">
        <v>56</v>
      </c>
      <c r="F37" s="312"/>
      <c r="G37" s="312"/>
      <c r="H37" s="303"/>
      <c r="I37" s="313"/>
      <c r="J37" s="314" t="s">
        <v>56</v>
      </c>
      <c r="K37" s="314"/>
      <c r="L37" s="314"/>
      <c r="M37" s="307"/>
      <c r="N37" s="303"/>
      <c r="O37" s="315"/>
      <c r="P37" s="315"/>
      <c r="Q37" s="315"/>
      <c r="R37" s="303"/>
      <c r="S37" s="303"/>
      <c r="T37" s="303"/>
      <c r="U37" s="303"/>
      <c r="V37" s="303"/>
      <c r="W37" s="303"/>
      <c r="X37" s="303"/>
      <c r="Y37" s="303"/>
      <c r="Z37" s="303"/>
    </row>
    <row r="38" customFormat="false" ht="12.75" hidden="false" customHeight="true" outlineLevel="0" collapsed="false">
      <c r="A38" s="303"/>
      <c r="B38" s="306"/>
      <c r="C38" s="316" t="s">
        <v>57</v>
      </c>
      <c r="D38" s="316"/>
      <c r="E38" s="317" t="s">
        <v>173</v>
      </c>
      <c r="F38" s="317" t="s">
        <v>174</v>
      </c>
      <c r="G38" s="312" t="s">
        <v>175</v>
      </c>
      <c r="H38" s="303"/>
      <c r="I38" s="313" t="s">
        <v>57</v>
      </c>
      <c r="J38" s="317" t="s">
        <v>173</v>
      </c>
      <c r="K38" s="317" t="s">
        <v>174</v>
      </c>
      <c r="L38" s="341" t="s">
        <v>176</v>
      </c>
      <c r="M38" s="307"/>
      <c r="N38" s="303"/>
      <c r="O38" s="339"/>
      <c r="P38" s="339"/>
      <c r="Q38" s="339"/>
      <c r="R38" s="303"/>
      <c r="S38" s="303"/>
      <c r="T38" s="303"/>
      <c r="U38" s="303"/>
      <c r="V38" s="303"/>
      <c r="W38" s="303"/>
      <c r="X38" s="303"/>
      <c r="Y38" s="303"/>
      <c r="Z38" s="303"/>
    </row>
    <row r="39" customFormat="false" ht="12.75" hidden="false" customHeight="true" outlineLevel="0" collapsed="false">
      <c r="A39" s="303"/>
      <c r="B39" s="306"/>
      <c r="C39" s="319" t="s">
        <v>154</v>
      </c>
      <c r="D39" s="320" t="n">
        <v>1</v>
      </c>
      <c r="E39" s="321" t="n">
        <v>5</v>
      </c>
      <c r="F39" s="321" t="n">
        <v>5</v>
      </c>
      <c r="G39" s="322" t="n">
        <v>7</v>
      </c>
      <c r="H39" s="303"/>
      <c r="I39" s="323" t="s">
        <v>177</v>
      </c>
      <c r="J39" s="324" t="n">
        <f aca="false">E39/(E$42-1)</f>
        <v>0.263157894736842</v>
      </c>
      <c r="K39" s="324" t="n">
        <f aca="false">F39/(F$42-1)</f>
        <v>0.1</v>
      </c>
      <c r="L39" s="325" t="n">
        <f aca="false">G39/(G$42-1)</f>
        <v>0.137254901960784</v>
      </c>
      <c r="M39" s="307"/>
      <c r="N39" s="303"/>
      <c r="O39" s="326"/>
      <c r="P39" s="326"/>
      <c r="Q39" s="326"/>
      <c r="R39" s="303"/>
      <c r="S39" s="303"/>
      <c r="T39" s="303"/>
      <c r="U39" s="303"/>
      <c r="V39" s="303"/>
      <c r="W39" s="303"/>
      <c r="X39" s="303"/>
      <c r="Y39" s="303"/>
      <c r="Z39" s="303"/>
    </row>
    <row r="40" customFormat="false" ht="12.75" hidden="false" customHeight="true" outlineLevel="0" collapsed="false">
      <c r="A40" s="303"/>
      <c r="B40" s="306"/>
      <c r="C40" s="319" t="s">
        <v>178</v>
      </c>
      <c r="D40" s="320" t="n">
        <v>5</v>
      </c>
      <c r="E40" s="321" t="n">
        <v>5</v>
      </c>
      <c r="F40" s="321" t="n">
        <v>7</v>
      </c>
      <c r="G40" s="322" t="n">
        <v>10</v>
      </c>
      <c r="H40" s="303"/>
      <c r="I40" s="323" t="s">
        <v>179</v>
      </c>
      <c r="J40" s="324" t="n">
        <f aca="false">E40/(E$42-1)</f>
        <v>0.263157894736842</v>
      </c>
      <c r="K40" s="324" t="n">
        <f aca="false">F40/(F$42-1)</f>
        <v>0.14</v>
      </c>
      <c r="L40" s="325" t="n">
        <f aca="false">G40/(G$42-1)</f>
        <v>0.196078431372549</v>
      </c>
      <c r="M40" s="307"/>
      <c r="N40" s="303"/>
      <c r="O40" s="326"/>
      <c r="P40" s="326"/>
      <c r="Q40" s="326"/>
      <c r="R40" s="303"/>
      <c r="S40" s="303"/>
      <c r="T40" s="303"/>
      <c r="U40" s="303"/>
      <c r="V40" s="303"/>
      <c r="W40" s="303"/>
      <c r="X40" s="303"/>
      <c r="Y40" s="303"/>
      <c r="Z40" s="303"/>
    </row>
    <row r="41" customFormat="false" ht="12.75" hidden="false" customHeight="true" outlineLevel="0" collapsed="false">
      <c r="A41" s="303"/>
      <c r="B41" s="306"/>
      <c r="C41" s="319" t="s">
        <v>180</v>
      </c>
      <c r="D41" s="320" t="n">
        <v>6</v>
      </c>
      <c r="E41" s="321" t="n">
        <v>7</v>
      </c>
      <c r="F41" s="321" t="n">
        <v>10</v>
      </c>
      <c r="G41" s="322" t="n">
        <v>10</v>
      </c>
      <c r="H41" s="303"/>
      <c r="I41" s="323" t="s">
        <v>181</v>
      </c>
      <c r="J41" s="324" t="n">
        <f aca="false">E41/(E$42-1)</f>
        <v>0.368421052631579</v>
      </c>
      <c r="K41" s="324" t="n">
        <f aca="false">F41/(F$42-1)</f>
        <v>0.2</v>
      </c>
      <c r="L41" s="325" t="n">
        <f aca="false">G41/(G$42-1)</f>
        <v>0.196078431372549</v>
      </c>
      <c r="M41" s="307"/>
      <c r="N41" s="303"/>
      <c r="O41" s="326"/>
      <c r="P41" s="326"/>
      <c r="Q41" s="326"/>
      <c r="R41" s="303"/>
      <c r="S41" s="303"/>
      <c r="T41" s="303"/>
      <c r="U41" s="303"/>
      <c r="V41" s="303"/>
      <c r="W41" s="303"/>
      <c r="X41" s="303"/>
      <c r="Y41" s="303"/>
      <c r="Z41" s="303"/>
    </row>
    <row r="42" customFormat="false" ht="12.75" hidden="false" customHeight="true" outlineLevel="0" collapsed="false">
      <c r="A42" s="303"/>
      <c r="B42" s="306"/>
      <c r="C42" s="338" t="s">
        <v>170</v>
      </c>
      <c r="D42" s="338"/>
      <c r="E42" s="328" t="n">
        <v>20</v>
      </c>
      <c r="F42" s="328" t="n">
        <v>51</v>
      </c>
      <c r="G42" s="329" t="n">
        <v>52</v>
      </c>
      <c r="H42" s="303"/>
      <c r="I42" s="330" t="s">
        <v>159</v>
      </c>
      <c r="J42" s="342" t="n">
        <v>19</v>
      </c>
      <c r="K42" s="342" t="n">
        <v>50</v>
      </c>
      <c r="L42" s="343" t="n">
        <v>51</v>
      </c>
      <c r="M42" s="307"/>
      <c r="N42" s="303"/>
      <c r="O42" s="310"/>
      <c r="P42" s="310"/>
      <c r="Q42" s="310"/>
      <c r="R42" s="303"/>
      <c r="S42" s="303"/>
      <c r="T42" s="303"/>
      <c r="U42" s="303"/>
      <c r="V42" s="303"/>
      <c r="W42" s="303"/>
      <c r="X42" s="303"/>
      <c r="Y42" s="303"/>
      <c r="Z42" s="303"/>
    </row>
    <row r="43" customFormat="false" ht="12.75" hidden="false" customHeight="true" outlineLevel="0" collapsed="false">
      <c r="A43" s="303"/>
      <c r="B43" s="306"/>
      <c r="C43" s="344"/>
      <c r="D43" s="344"/>
      <c r="E43" s="344"/>
      <c r="F43" s="344"/>
      <c r="G43" s="344"/>
      <c r="H43" s="336"/>
      <c r="I43" s="336"/>
      <c r="J43" s="337"/>
      <c r="K43" s="337"/>
      <c r="L43" s="337"/>
      <c r="M43" s="307"/>
      <c r="N43" s="303"/>
      <c r="O43" s="310"/>
      <c r="P43" s="310"/>
      <c r="Q43" s="310"/>
      <c r="R43" s="303"/>
      <c r="S43" s="303"/>
      <c r="T43" s="303"/>
      <c r="U43" s="303"/>
      <c r="V43" s="303"/>
      <c r="W43" s="303"/>
      <c r="X43" s="303"/>
      <c r="Y43" s="303"/>
      <c r="Z43" s="303"/>
    </row>
    <row r="44" customFormat="false" ht="12.75" hidden="false" customHeight="true" outlineLevel="0" collapsed="false">
      <c r="A44" s="303"/>
      <c r="B44" s="306"/>
      <c r="C44" s="308" t="s">
        <v>184</v>
      </c>
      <c r="D44" s="308"/>
      <c r="E44" s="308"/>
      <c r="F44" s="308"/>
      <c r="G44" s="308"/>
      <c r="H44" s="336"/>
      <c r="I44" s="309" t="s">
        <v>185</v>
      </c>
      <c r="J44" s="309"/>
      <c r="K44" s="309"/>
      <c r="L44" s="309"/>
      <c r="M44" s="307"/>
      <c r="N44" s="303"/>
      <c r="O44" s="310"/>
      <c r="P44" s="310"/>
      <c r="Q44" s="310"/>
      <c r="R44" s="303"/>
      <c r="S44" s="303"/>
      <c r="T44" s="303"/>
      <c r="U44" s="303"/>
      <c r="V44" s="303"/>
      <c r="W44" s="303"/>
      <c r="X44" s="303"/>
      <c r="Y44" s="303"/>
      <c r="Z44" s="303"/>
    </row>
    <row r="45" customFormat="false" ht="12.75" hidden="false" customHeight="true" outlineLevel="0" collapsed="false">
      <c r="A45" s="303"/>
      <c r="B45" s="306"/>
      <c r="C45" s="311"/>
      <c r="D45" s="311"/>
      <c r="E45" s="312" t="s">
        <v>58</v>
      </c>
      <c r="F45" s="312"/>
      <c r="G45" s="312"/>
      <c r="H45" s="336"/>
      <c r="I45" s="313"/>
      <c r="J45" s="314" t="s">
        <v>56</v>
      </c>
      <c r="K45" s="314"/>
      <c r="L45" s="314"/>
      <c r="M45" s="307"/>
      <c r="N45" s="303"/>
      <c r="O45" s="315"/>
      <c r="P45" s="315"/>
      <c r="Q45" s="315"/>
      <c r="R45" s="303"/>
      <c r="S45" s="303"/>
      <c r="T45" s="303"/>
      <c r="U45" s="303"/>
      <c r="V45" s="303"/>
      <c r="W45" s="303"/>
      <c r="X45" s="303"/>
      <c r="Y45" s="303"/>
      <c r="Z45" s="303"/>
    </row>
    <row r="46" customFormat="false" ht="12.75" hidden="false" customHeight="true" outlineLevel="0" collapsed="false">
      <c r="A46" s="303"/>
      <c r="B46" s="306"/>
      <c r="C46" s="316" t="s">
        <v>59</v>
      </c>
      <c r="D46" s="316"/>
      <c r="E46" s="317" t="s">
        <v>162</v>
      </c>
      <c r="F46" s="317" t="s">
        <v>163</v>
      </c>
      <c r="G46" s="341" t="s">
        <v>164</v>
      </c>
      <c r="H46" s="336"/>
      <c r="I46" s="313" t="s">
        <v>59</v>
      </c>
      <c r="J46" s="317" t="s">
        <v>162</v>
      </c>
      <c r="K46" s="317" t="s">
        <v>163</v>
      </c>
      <c r="L46" s="341" t="s">
        <v>164</v>
      </c>
      <c r="M46" s="307"/>
      <c r="N46" s="303"/>
      <c r="O46" s="339"/>
      <c r="P46" s="339"/>
      <c r="Q46" s="339"/>
      <c r="R46" s="303"/>
      <c r="S46" s="303"/>
      <c r="T46" s="303"/>
      <c r="U46" s="303"/>
      <c r="V46" s="303"/>
      <c r="W46" s="303"/>
      <c r="X46" s="303"/>
      <c r="Y46" s="303"/>
      <c r="Z46" s="303"/>
    </row>
    <row r="47" customFormat="false" ht="12.75" hidden="false" customHeight="true" outlineLevel="0" collapsed="false">
      <c r="A47" s="303"/>
      <c r="B47" s="306"/>
      <c r="C47" s="319" t="s">
        <v>186</v>
      </c>
      <c r="D47" s="320" t="n">
        <v>2</v>
      </c>
      <c r="E47" s="321" t="n">
        <v>3</v>
      </c>
      <c r="F47" s="321" t="n">
        <v>3</v>
      </c>
      <c r="G47" s="322" t="n">
        <v>5</v>
      </c>
      <c r="H47" s="336"/>
      <c r="I47" s="323" t="s">
        <v>177</v>
      </c>
      <c r="J47" s="324" t="n">
        <f aca="false">E47/(E$50-1)</f>
        <v>0.6</v>
      </c>
      <c r="K47" s="324" t="n">
        <f aca="false">F47/(F$50-1)</f>
        <v>0.157894736842105</v>
      </c>
      <c r="L47" s="325" t="n">
        <f aca="false">G47/(G$50-1)</f>
        <v>0.25</v>
      </c>
      <c r="M47" s="307"/>
      <c r="N47" s="303"/>
      <c r="O47" s="326"/>
      <c r="P47" s="326"/>
      <c r="Q47" s="326"/>
      <c r="R47" s="345"/>
      <c r="S47" s="345"/>
      <c r="T47" s="345"/>
      <c r="U47" s="345"/>
      <c r="V47" s="303"/>
      <c r="W47" s="303"/>
      <c r="X47" s="303"/>
      <c r="Y47" s="303"/>
      <c r="Z47" s="303"/>
    </row>
    <row r="48" customFormat="false" ht="12.75" hidden="false" customHeight="true" outlineLevel="0" collapsed="false">
      <c r="A48" s="303"/>
      <c r="B48" s="306"/>
      <c r="C48" s="319" t="s">
        <v>178</v>
      </c>
      <c r="D48" s="320" t="n">
        <v>5</v>
      </c>
      <c r="E48" s="321" t="n">
        <v>3</v>
      </c>
      <c r="F48" s="321" t="n">
        <v>5</v>
      </c>
      <c r="G48" s="322" t="n">
        <v>7</v>
      </c>
      <c r="H48" s="336"/>
      <c r="I48" s="323" t="s">
        <v>179</v>
      </c>
      <c r="J48" s="324" t="n">
        <f aca="false">E48/(E$50-1)</f>
        <v>0.6</v>
      </c>
      <c r="K48" s="324" t="n">
        <f aca="false">F48/(F$50-1)</f>
        <v>0.263157894736842</v>
      </c>
      <c r="L48" s="325" t="n">
        <f aca="false">G48/(G$50-1)</f>
        <v>0.35</v>
      </c>
      <c r="M48" s="307"/>
      <c r="N48" s="303"/>
      <c r="O48" s="326"/>
      <c r="P48" s="326"/>
      <c r="Q48" s="326"/>
      <c r="R48" s="303"/>
      <c r="S48" s="303"/>
      <c r="T48" s="303"/>
      <c r="U48" s="303"/>
      <c r="V48" s="303"/>
      <c r="W48" s="303"/>
      <c r="X48" s="303"/>
      <c r="Y48" s="303"/>
      <c r="Z48" s="303"/>
    </row>
    <row r="49" customFormat="false" ht="12.75" hidden="false" customHeight="true" outlineLevel="0" collapsed="false">
      <c r="A49" s="303"/>
      <c r="B49" s="306"/>
      <c r="C49" s="319" t="s">
        <v>180</v>
      </c>
      <c r="D49" s="320" t="n">
        <v>6</v>
      </c>
      <c r="E49" s="321" t="n">
        <v>5</v>
      </c>
      <c r="F49" s="321" t="n">
        <v>7</v>
      </c>
      <c r="G49" s="322" t="n">
        <v>7</v>
      </c>
      <c r="H49" s="336"/>
      <c r="I49" s="323" t="s">
        <v>181</v>
      </c>
      <c r="J49" s="324" t="n">
        <f aca="false">E49/(E$50-1)</f>
        <v>1</v>
      </c>
      <c r="K49" s="324" t="n">
        <f aca="false">F49/(F$50-1)</f>
        <v>0.368421052631579</v>
      </c>
      <c r="L49" s="325" t="n">
        <f aca="false">G49/(G$50-1)</f>
        <v>0.35</v>
      </c>
      <c r="M49" s="307"/>
      <c r="N49" s="303"/>
      <c r="O49" s="326"/>
      <c r="P49" s="326"/>
      <c r="Q49" s="326"/>
      <c r="R49" s="303"/>
      <c r="S49" s="303"/>
      <c r="T49" s="303"/>
      <c r="U49" s="303"/>
      <c r="V49" s="303"/>
      <c r="W49" s="303"/>
      <c r="X49" s="303"/>
      <c r="Y49" s="303"/>
      <c r="Z49" s="303"/>
    </row>
    <row r="50" customFormat="false" ht="12.75" hidden="false" customHeight="true" outlineLevel="0" collapsed="false">
      <c r="A50" s="303"/>
      <c r="B50" s="306"/>
      <c r="C50" s="338" t="s">
        <v>170</v>
      </c>
      <c r="D50" s="338"/>
      <c r="E50" s="328" t="n">
        <v>6</v>
      </c>
      <c r="F50" s="328" t="n">
        <v>20</v>
      </c>
      <c r="G50" s="329" t="n">
        <v>21</v>
      </c>
      <c r="H50" s="336"/>
      <c r="I50" s="330" t="s">
        <v>159</v>
      </c>
      <c r="J50" s="331" t="n">
        <f aca="false">E50</f>
        <v>6</v>
      </c>
      <c r="K50" s="331" t="n">
        <f aca="false">F50</f>
        <v>20</v>
      </c>
      <c r="L50" s="332" t="n">
        <f aca="false">G50</f>
        <v>21</v>
      </c>
      <c r="M50" s="307"/>
      <c r="N50" s="303"/>
      <c r="O50" s="303"/>
      <c r="P50" s="303"/>
      <c r="Q50" s="303"/>
      <c r="R50" s="303"/>
      <c r="S50" s="303"/>
      <c r="T50" s="303"/>
      <c r="U50" s="303"/>
      <c r="V50" s="303"/>
      <c r="W50" s="303"/>
      <c r="X50" s="303"/>
      <c r="Y50" s="303"/>
      <c r="Z50" s="303"/>
    </row>
    <row r="51" customFormat="false" ht="12.75" hidden="false" customHeight="true" outlineLevel="0" collapsed="false">
      <c r="A51" s="303"/>
      <c r="B51" s="306"/>
      <c r="C51" s="344"/>
      <c r="D51" s="344"/>
      <c r="E51" s="344"/>
      <c r="F51" s="344"/>
      <c r="G51" s="344"/>
      <c r="H51" s="336"/>
      <c r="I51" s="336"/>
      <c r="J51" s="337"/>
      <c r="K51" s="337"/>
      <c r="L51" s="337"/>
      <c r="M51" s="307"/>
      <c r="N51" s="303"/>
      <c r="O51" s="303"/>
      <c r="P51" s="303"/>
      <c r="Q51" s="303"/>
      <c r="R51" s="303"/>
      <c r="S51" s="303"/>
      <c r="T51" s="303"/>
      <c r="U51" s="303"/>
      <c r="V51" s="303"/>
      <c r="W51" s="303"/>
      <c r="X51" s="303"/>
      <c r="Y51" s="303"/>
      <c r="Z51" s="303"/>
    </row>
    <row r="52" customFormat="false" ht="12.75" hidden="false" customHeight="true" outlineLevel="0" collapsed="false">
      <c r="A52" s="303"/>
      <c r="B52" s="306"/>
      <c r="C52" s="344"/>
      <c r="D52" s="344"/>
      <c r="E52" s="344"/>
      <c r="F52" s="344"/>
      <c r="G52" s="344"/>
      <c r="H52" s="336"/>
      <c r="I52" s="336"/>
      <c r="J52" s="337"/>
      <c r="K52" s="337"/>
      <c r="L52" s="337"/>
      <c r="M52" s="307"/>
      <c r="N52" s="303"/>
      <c r="O52" s="303"/>
      <c r="P52" s="303"/>
      <c r="Q52" s="303"/>
      <c r="R52" s="303"/>
      <c r="S52" s="303"/>
      <c r="T52" s="303"/>
      <c r="U52" s="303"/>
      <c r="V52" s="303"/>
      <c r="W52" s="303"/>
      <c r="X52" s="303"/>
      <c r="Y52" s="303"/>
      <c r="Z52" s="303"/>
    </row>
    <row r="53" customFormat="false" ht="12.75" hidden="false" customHeight="true" outlineLevel="0" collapsed="false">
      <c r="A53" s="303"/>
      <c r="B53" s="306"/>
      <c r="C53" s="346" t="s">
        <v>187</v>
      </c>
      <c r="D53" s="346"/>
      <c r="E53" s="347" t="s">
        <v>188</v>
      </c>
      <c r="F53" s="348" t="s">
        <v>189</v>
      </c>
      <c r="G53" s="348"/>
      <c r="H53" s="336"/>
      <c r="I53" s="349" t="s">
        <v>190</v>
      </c>
      <c r="J53" s="349"/>
      <c r="K53" s="349"/>
      <c r="L53" s="349"/>
      <c r="M53" s="307"/>
      <c r="N53" s="303"/>
      <c r="O53" s="303"/>
      <c r="P53" s="345"/>
      <c r="Q53" s="345"/>
      <c r="R53" s="345"/>
      <c r="S53" s="345"/>
      <c r="T53" s="303"/>
      <c r="U53" s="303"/>
      <c r="V53" s="303"/>
      <c r="W53" s="303"/>
      <c r="X53" s="303"/>
      <c r="Y53" s="303"/>
      <c r="Z53" s="303"/>
    </row>
    <row r="54" customFormat="false" ht="12.75" hidden="false" customHeight="true" outlineLevel="0" collapsed="false">
      <c r="A54" s="303"/>
      <c r="B54" s="306"/>
      <c r="C54" s="350" t="s">
        <v>191</v>
      </c>
      <c r="D54" s="350"/>
      <c r="E54" s="347" t="n">
        <v>4</v>
      </c>
      <c r="F54" s="351" t="s">
        <v>192</v>
      </c>
      <c r="G54" s="351"/>
      <c r="H54" s="336"/>
      <c r="I54" s="352" t="s">
        <v>193</v>
      </c>
      <c r="J54" s="352"/>
      <c r="K54" s="352"/>
      <c r="L54" s="352"/>
      <c r="M54" s="307"/>
      <c r="N54" s="303"/>
      <c r="O54" s="303"/>
      <c r="P54" s="303"/>
      <c r="Q54" s="303"/>
      <c r="R54" s="303"/>
      <c r="S54" s="303"/>
      <c r="T54" s="303"/>
      <c r="U54" s="303"/>
      <c r="V54" s="303"/>
      <c r="W54" s="303"/>
      <c r="X54" s="303"/>
      <c r="Y54" s="303"/>
      <c r="Z54" s="303"/>
    </row>
    <row r="55" customFormat="false" ht="12.75" hidden="false" customHeight="true" outlineLevel="0" collapsed="false">
      <c r="A55" s="303"/>
      <c r="B55" s="306"/>
      <c r="C55" s="350" t="s">
        <v>194</v>
      </c>
      <c r="D55" s="350"/>
      <c r="E55" s="353" t="n">
        <v>100</v>
      </c>
      <c r="F55" s="351" t="s">
        <v>195</v>
      </c>
      <c r="G55" s="351"/>
      <c r="H55" s="336"/>
      <c r="I55" s="352" t="s">
        <v>196</v>
      </c>
      <c r="J55" s="352"/>
      <c r="K55" s="352"/>
      <c r="L55" s="352"/>
      <c r="M55" s="307"/>
      <c r="N55" s="303"/>
      <c r="O55" s="303"/>
      <c r="P55" s="303"/>
      <c r="Q55" s="303"/>
      <c r="R55" s="303"/>
      <c r="S55" s="303"/>
      <c r="T55" s="303"/>
      <c r="U55" s="303"/>
      <c r="V55" s="303"/>
      <c r="W55" s="303"/>
      <c r="X55" s="303"/>
      <c r="Y55" s="303"/>
      <c r="Z55" s="303"/>
    </row>
    <row r="56" customFormat="false" ht="12.75" hidden="false" customHeight="true" outlineLevel="0" collapsed="false">
      <c r="A56" s="303"/>
      <c r="B56" s="306"/>
      <c r="C56" s="354" t="s">
        <v>197</v>
      </c>
      <c r="D56" s="354"/>
      <c r="E56" s="353" t="n">
        <v>75</v>
      </c>
      <c r="F56" s="355" t="s">
        <v>198</v>
      </c>
      <c r="G56" s="355"/>
      <c r="H56" s="336"/>
      <c r="I56" s="356" t="s">
        <v>199</v>
      </c>
      <c r="J56" s="356"/>
      <c r="K56" s="356"/>
      <c r="L56" s="356"/>
      <c r="M56" s="307"/>
      <c r="N56" s="303"/>
      <c r="O56" s="303"/>
      <c r="P56" s="303"/>
      <c r="Q56" s="303"/>
      <c r="R56" s="303"/>
      <c r="S56" s="303"/>
      <c r="T56" s="303"/>
      <c r="U56" s="303"/>
      <c r="V56" s="303"/>
      <c r="W56" s="303"/>
      <c r="X56" s="303"/>
      <c r="Y56" s="303"/>
      <c r="Z56" s="303"/>
    </row>
    <row r="57" customFormat="false" ht="18.75" hidden="false" customHeight="true" outlineLevel="0" collapsed="false">
      <c r="A57" s="303"/>
      <c r="B57" s="357"/>
      <c r="C57" s="358"/>
      <c r="D57" s="358"/>
      <c r="E57" s="358"/>
      <c r="F57" s="358"/>
      <c r="G57" s="358"/>
      <c r="H57" s="358"/>
      <c r="I57" s="358"/>
      <c r="J57" s="358"/>
      <c r="K57" s="358"/>
      <c r="L57" s="358"/>
      <c r="M57" s="359"/>
      <c r="N57" s="303"/>
      <c r="O57" s="303"/>
      <c r="P57" s="303"/>
      <c r="Q57" s="303"/>
      <c r="R57" s="303"/>
      <c r="S57" s="303"/>
      <c r="T57" s="303"/>
      <c r="U57" s="303"/>
      <c r="V57" s="303"/>
      <c r="W57" s="303"/>
      <c r="X57" s="303"/>
      <c r="Y57" s="303"/>
      <c r="Z57" s="303"/>
    </row>
    <row r="58" customFormat="false" ht="12.75" hidden="false" customHeight="true" outlineLevel="0" collapsed="false">
      <c r="A58" s="303"/>
      <c r="B58" s="303"/>
      <c r="C58" s="303"/>
      <c r="D58" s="303"/>
      <c r="E58" s="303"/>
      <c r="F58" s="303"/>
      <c r="G58" s="303"/>
      <c r="H58" s="303"/>
      <c r="I58" s="303"/>
      <c r="J58" s="303"/>
      <c r="K58" s="303"/>
      <c r="L58" s="303"/>
      <c r="M58" s="303"/>
      <c r="N58" s="303"/>
      <c r="O58" s="303"/>
      <c r="P58" s="303"/>
      <c r="Q58" s="303"/>
      <c r="R58" s="303"/>
      <c r="S58" s="303"/>
      <c r="T58" s="303"/>
      <c r="U58" s="303"/>
      <c r="V58" s="303"/>
      <c r="W58" s="303"/>
      <c r="X58" s="303"/>
      <c r="Y58" s="303"/>
      <c r="Z58" s="303"/>
    </row>
    <row r="59" customFormat="false" ht="23.25" hidden="false" customHeight="true" outlineLevel="0" collapsed="false">
      <c r="A59" s="303"/>
      <c r="B59" s="360" t="s">
        <v>200</v>
      </c>
      <c r="C59" s="360"/>
      <c r="D59" s="360"/>
      <c r="E59" s="360"/>
      <c r="F59" s="360"/>
      <c r="G59" s="360"/>
      <c r="H59" s="360"/>
      <c r="I59" s="360"/>
      <c r="J59" s="360"/>
      <c r="K59" s="360"/>
      <c r="L59" s="360"/>
      <c r="M59" s="360"/>
      <c r="N59" s="303"/>
      <c r="O59" s="303"/>
      <c r="P59" s="303"/>
      <c r="Q59" s="303"/>
      <c r="R59" s="303"/>
      <c r="S59" s="303"/>
      <c r="T59" s="303"/>
      <c r="U59" s="303"/>
      <c r="V59" s="303"/>
      <c r="W59" s="303"/>
      <c r="X59" s="303"/>
      <c r="Y59" s="303"/>
      <c r="Z59" s="303"/>
    </row>
    <row r="60" customFormat="false" ht="12.75" hidden="false" customHeight="true" outlineLevel="0" collapsed="false">
      <c r="A60" s="303"/>
      <c r="B60" s="361"/>
      <c r="C60" s="362"/>
      <c r="D60" s="363"/>
      <c r="E60" s="363"/>
      <c r="F60" s="363"/>
      <c r="G60" s="363"/>
      <c r="H60" s="363"/>
      <c r="I60" s="363"/>
      <c r="J60" s="363"/>
      <c r="K60" s="363"/>
      <c r="L60" s="363"/>
      <c r="M60" s="364"/>
      <c r="N60" s="303"/>
      <c r="O60" s="303"/>
      <c r="P60" s="303"/>
      <c r="Q60" s="303"/>
      <c r="R60" s="303"/>
      <c r="S60" s="303"/>
      <c r="T60" s="303"/>
      <c r="U60" s="303"/>
      <c r="V60" s="303"/>
      <c r="W60" s="303"/>
      <c r="X60" s="303"/>
      <c r="Y60" s="303"/>
      <c r="Z60" s="303"/>
    </row>
    <row r="61" customFormat="false" ht="12.75" hidden="false" customHeight="true" outlineLevel="0" collapsed="false">
      <c r="A61" s="303"/>
      <c r="B61" s="361"/>
      <c r="C61" s="365" t="s">
        <v>201</v>
      </c>
      <c r="D61" s="365"/>
      <c r="E61" s="365"/>
      <c r="F61" s="365"/>
      <c r="G61" s="365"/>
      <c r="H61" s="365"/>
      <c r="I61" s="365"/>
      <c r="J61" s="365"/>
      <c r="K61" s="365"/>
      <c r="L61" s="365"/>
      <c r="M61" s="364"/>
      <c r="N61" s="303"/>
      <c r="O61" s="303"/>
      <c r="P61" s="303"/>
      <c r="Q61" s="303"/>
      <c r="R61" s="303"/>
      <c r="S61" s="303"/>
      <c r="T61" s="303"/>
      <c r="U61" s="303"/>
      <c r="V61" s="303"/>
      <c r="W61" s="303"/>
      <c r="X61" s="303"/>
      <c r="Y61" s="303"/>
      <c r="Z61" s="303"/>
    </row>
    <row r="62" customFormat="false" ht="12.75" hidden="false" customHeight="true" outlineLevel="0" collapsed="false">
      <c r="A62" s="303"/>
      <c r="B62" s="361"/>
      <c r="C62" s="365"/>
      <c r="D62" s="365"/>
      <c r="E62" s="365"/>
      <c r="F62" s="365"/>
      <c r="G62" s="365"/>
      <c r="H62" s="365"/>
      <c r="I62" s="365"/>
      <c r="J62" s="365"/>
      <c r="K62" s="365"/>
      <c r="L62" s="365"/>
      <c r="M62" s="364"/>
      <c r="N62" s="303"/>
      <c r="O62" s="303"/>
      <c r="P62" s="303"/>
      <c r="Q62" s="303"/>
      <c r="R62" s="303"/>
      <c r="S62" s="303"/>
      <c r="T62" s="303"/>
      <c r="U62" s="303"/>
      <c r="V62" s="303"/>
      <c r="W62" s="303"/>
      <c r="X62" s="303"/>
      <c r="Y62" s="303"/>
      <c r="Z62" s="303"/>
    </row>
    <row r="63" customFormat="false" ht="12.75" hidden="false" customHeight="true" outlineLevel="0" collapsed="false">
      <c r="A63" s="303"/>
      <c r="B63" s="361"/>
      <c r="C63" s="365"/>
      <c r="D63" s="365"/>
      <c r="E63" s="365"/>
      <c r="F63" s="365"/>
      <c r="G63" s="365"/>
      <c r="H63" s="365"/>
      <c r="I63" s="365"/>
      <c r="J63" s="365"/>
      <c r="K63" s="365"/>
      <c r="L63" s="365"/>
      <c r="M63" s="364"/>
      <c r="N63" s="303"/>
      <c r="O63" s="303"/>
      <c r="P63" s="303"/>
      <c r="Q63" s="303"/>
      <c r="R63" s="303"/>
      <c r="S63" s="303"/>
      <c r="T63" s="303"/>
      <c r="U63" s="303"/>
      <c r="V63" s="303"/>
      <c r="W63" s="303"/>
      <c r="X63" s="303"/>
      <c r="Y63" s="303"/>
      <c r="Z63" s="303"/>
    </row>
    <row r="64" customFormat="false" ht="12.75" hidden="false" customHeight="true" outlineLevel="0" collapsed="false">
      <c r="A64" s="303"/>
      <c r="B64" s="361"/>
      <c r="C64" s="365"/>
      <c r="D64" s="365"/>
      <c r="E64" s="365"/>
      <c r="F64" s="365"/>
      <c r="G64" s="365"/>
      <c r="H64" s="365"/>
      <c r="I64" s="365"/>
      <c r="J64" s="365"/>
      <c r="K64" s="365"/>
      <c r="L64" s="365"/>
      <c r="M64" s="364"/>
      <c r="N64" s="303"/>
      <c r="O64" s="303"/>
      <c r="P64" s="303"/>
      <c r="Q64" s="303"/>
      <c r="R64" s="303"/>
      <c r="S64" s="303"/>
      <c r="T64" s="303"/>
      <c r="U64" s="303"/>
      <c r="V64" s="303"/>
      <c r="W64" s="303"/>
      <c r="X64" s="303"/>
      <c r="Y64" s="303"/>
      <c r="Z64" s="303"/>
    </row>
    <row r="65" customFormat="false" ht="12.75" hidden="false" customHeight="true" outlineLevel="0" collapsed="false">
      <c r="A65" s="303"/>
      <c r="B65" s="361"/>
      <c r="C65" s="365"/>
      <c r="D65" s="365"/>
      <c r="E65" s="365"/>
      <c r="F65" s="365"/>
      <c r="G65" s="365"/>
      <c r="H65" s="365"/>
      <c r="I65" s="365"/>
      <c r="J65" s="365"/>
      <c r="K65" s="365"/>
      <c r="L65" s="365"/>
      <c r="M65" s="364"/>
      <c r="N65" s="303"/>
      <c r="O65" s="303"/>
      <c r="P65" s="303"/>
      <c r="Q65" s="303"/>
      <c r="R65" s="303"/>
      <c r="S65" s="303"/>
      <c r="T65" s="303"/>
      <c r="U65" s="303"/>
      <c r="V65" s="303"/>
      <c r="W65" s="303"/>
      <c r="X65" s="303"/>
      <c r="Y65" s="303"/>
      <c r="Z65" s="303"/>
    </row>
    <row r="66" customFormat="false" ht="12.75" hidden="false" customHeight="true" outlineLevel="0" collapsed="false">
      <c r="A66" s="303"/>
      <c r="B66" s="361"/>
      <c r="C66" s="365"/>
      <c r="D66" s="365"/>
      <c r="E66" s="365"/>
      <c r="F66" s="365"/>
      <c r="G66" s="365"/>
      <c r="H66" s="365"/>
      <c r="I66" s="365"/>
      <c r="J66" s="365"/>
      <c r="K66" s="365"/>
      <c r="L66" s="365"/>
      <c r="M66" s="364"/>
      <c r="N66" s="303"/>
      <c r="O66" s="303"/>
      <c r="P66" s="303"/>
      <c r="Q66" s="303"/>
      <c r="R66" s="303"/>
      <c r="S66" s="303"/>
      <c r="T66" s="303"/>
      <c r="U66" s="303"/>
      <c r="V66" s="303"/>
      <c r="W66" s="303"/>
      <c r="X66" s="303"/>
      <c r="Y66" s="303"/>
      <c r="Z66" s="303"/>
    </row>
    <row r="67" customFormat="false" ht="12.75" hidden="false" customHeight="true" outlineLevel="0" collapsed="false">
      <c r="A67" s="303"/>
      <c r="B67" s="361"/>
      <c r="C67" s="365"/>
      <c r="D67" s="365"/>
      <c r="E67" s="365"/>
      <c r="F67" s="365"/>
      <c r="G67" s="365"/>
      <c r="H67" s="365"/>
      <c r="I67" s="365"/>
      <c r="J67" s="365"/>
      <c r="K67" s="365"/>
      <c r="L67" s="365"/>
      <c r="M67" s="364"/>
      <c r="N67" s="303"/>
      <c r="O67" s="303"/>
      <c r="P67" s="303"/>
      <c r="Q67" s="303"/>
      <c r="R67" s="303"/>
      <c r="S67" s="303"/>
      <c r="T67" s="303"/>
      <c r="U67" s="303"/>
      <c r="V67" s="303"/>
      <c r="W67" s="303"/>
      <c r="X67" s="303"/>
      <c r="Y67" s="303"/>
      <c r="Z67" s="303"/>
    </row>
    <row r="68" customFormat="false" ht="12.75" hidden="false" customHeight="true" outlineLevel="0" collapsed="false">
      <c r="A68" s="303"/>
      <c r="B68" s="361"/>
      <c r="C68" s="365"/>
      <c r="D68" s="365"/>
      <c r="E68" s="365"/>
      <c r="F68" s="365"/>
      <c r="G68" s="365"/>
      <c r="H68" s="365"/>
      <c r="I68" s="365"/>
      <c r="J68" s="365"/>
      <c r="K68" s="365"/>
      <c r="L68" s="365"/>
      <c r="M68" s="364"/>
      <c r="N68" s="303"/>
      <c r="O68" s="303"/>
      <c r="P68" s="303"/>
      <c r="Q68" s="303"/>
      <c r="R68" s="303"/>
      <c r="S68" s="303"/>
      <c r="T68" s="303"/>
      <c r="U68" s="303"/>
      <c r="V68" s="303"/>
      <c r="W68" s="303"/>
      <c r="X68" s="303"/>
      <c r="Y68" s="303"/>
      <c r="Z68" s="303"/>
    </row>
    <row r="69" customFormat="false" ht="12.75" hidden="false" customHeight="true" outlineLevel="0" collapsed="false">
      <c r="A69" s="303"/>
      <c r="B69" s="361"/>
      <c r="C69" s="366" t="s">
        <v>202</v>
      </c>
      <c r="D69" s="366"/>
      <c r="E69" s="366"/>
      <c r="F69" s="366"/>
      <c r="G69" s="366"/>
      <c r="H69" s="366"/>
      <c r="I69" s="366"/>
      <c r="J69" s="366"/>
      <c r="K69" s="366"/>
      <c r="L69" s="366"/>
      <c r="M69" s="364"/>
      <c r="N69" s="303"/>
      <c r="O69" s="303"/>
      <c r="P69" s="303"/>
      <c r="Q69" s="303"/>
      <c r="R69" s="303"/>
      <c r="S69" s="303"/>
      <c r="T69" s="303"/>
      <c r="U69" s="303"/>
      <c r="V69" s="303"/>
      <c r="W69" s="303"/>
      <c r="X69" s="303"/>
      <c r="Y69" s="303"/>
      <c r="Z69" s="303"/>
    </row>
    <row r="70" customFormat="false" ht="12.75" hidden="false" customHeight="true" outlineLevel="0" collapsed="false">
      <c r="A70" s="303"/>
      <c r="B70" s="367"/>
      <c r="C70" s="368"/>
      <c r="D70" s="368"/>
      <c r="E70" s="368"/>
      <c r="F70" s="368"/>
      <c r="G70" s="368"/>
      <c r="H70" s="368"/>
      <c r="I70" s="368"/>
      <c r="J70" s="368"/>
      <c r="K70" s="368"/>
      <c r="L70" s="368"/>
      <c r="M70" s="369"/>
      <c r="N70" s="303"/>
      <c r="O70" s="303"/>
      <c r="P70" s="303"/>
      <c r="Q70" s="303"/>
      <c r="R70" s="303"/>
      <c r="S70" s="303"/>
      <c r="T70" s="303"/>
      <c r="U70" s="303"/>
      <c r="V70" s="303"/>
      <c r="W70" s="303"/>
      <c r="X70" s="303"/>
      <c r="Y70" s="303"/>
      <c r="Z70" s="303"/>
    </row>
    <row r="71" customFormat="false" ht="12.75" hidden="false" customHeight="true" outlineLevel="0" collapsed="false">
      <c r="A71" s="303"/>
      <c r="B71" s="303"/>
      <c r="C71" s="303"/>
      <c r="D71" s="303"/>
      <c r="E71" s="303"/>
      <c r="F71" s="303"/>
      <c r="G71" s="303"/>
      <c r="H71" s="303"/>
      <c r="I71" s="303"/>
      <c r="J71" s="303"/>
      <c r="K71" s="303"/>
      <c r="L71" s="303"/>
      <c r="M71" s="303"/>
      <c r="N71" s="303"/>
      <c r="O71" s="303"/>
      <c r="P71" s="303"/>
      <c r="Q71" s="303"/>
      <c r="R71" s="303"/>
      <c r="S71" s="303"/>
      <c r="T71" s="303"/>
      <c r="U71" s="303"/>
      <c r="V71" s="303"/>
      <c r="W71" s="303"/>
      <c r="X71" s="303"/>
      <c r="Y71" s="303"/>
      <c r="Z71" s="303"/>
    </row>
    <row r="72" customFormat="false" ht="12.75" hidden="false" customHeight="true" outlineLevel="0" collapsed="false">
      <c r="A72" s="303"/>
      <c r="B72" s="303"/>
      <c r="C72" s="303"/>
      <c r="D72" s="303"/>
      <c r="E72" s="303"/>
      <c r="F72" s="303"/>
      <c r="G72" s="303"/>
      <c r="H72" s="303"/>
      <c r="I72" s="303"/>
      <c r="J72" s="303"/>
      <c r="K72" s="303"/>
      <c r="L72" s="303"/>
      <c r="M72" s="303"/>
      <c r="N72" s="303"/>
      <c r="O72" s="303"/>
      <c r="P72" s="303"/>
      <c r="Q72" s="303"/>
      <c r="R72" s="303"/>
      <c r="S72" s="303"/>
      <c r="T72" s="303"/>
      <c r="U72" s="303"/>
      <c r="V72" s="303"/>
      <c r="W72" s="303"/>
      <c r="X72" s="303"/>
      <c r="Y72" s="303"/>
      <c r="Z72" s="303"/>
    </row>
    <row r="73" customFormat="false" ht="12.75" hidden="false" customHeight="true" outlineLevel="0" collapsed="false">
      <c r="A73" s="303"/>
      <c r="B73" s="303"/>
      <c r="C73" s="303"/>
      <c r="D73" s="303"/>
      <c r="E73" s="303"/>
      <c r="F73" s="303"/>
      <c r="G73" s="303"/>
      <c r="H73" s="303"/>
      <c r="I73" s="303"/>
      <c r="J73" s="303"/>
      <c r="K73" s="303"/>
      <c r="L73" s="303"/>
      <c r="M73" s="303"/>
      <c r="N73" s="303"/>
      <c r="O73" s="303"/>
      <c r="P73" s="303"/>
      <c r="Q73" s="303"/>
      <c r="R73" s="303"/>
      <c r="S73" s="303"/>
      <c r="T73" s="303"/>
      <c r="U73" s="303"/>
      <c r="V73" s="303"/>
      <c r="W73" s="303"/>
      <c r="X73" s="303"/>
      <c r="Y73" s="303"/>
      <c r="Z73" s="303"/>
    </row>
    <row r="74" customFormat="false" ht="12.75" hidden="false" customHeight="true" outlineLevel="0" collapsed="false">
      <c r="A74" s="303"/>
      <c r="B74" s="303"/>
      <c r="C74" s="303"/>
      <c r="D74" s="303"/>
      <c r="E74" s="303"/>
      <c r="F74" s="303"/>
      <c r="G74" s="303"/>
      <c r="H74" s="303"/>
      <c r="I74" s="303"/>
      <c r="J74" s="303"/>
      <c r="K74" s="303"/>
      <c r="L74" s="303"/>
      <c r="M74" s="303"/>
      <c r="N74" s="303"/>
      <c r="O74" s="303"/>
      <c r="P74" s="303"/>
      <c r="Q74" s="303"/>
      <c r="R74" s="303"/>
      <c r="S74" s="303"/>
      <c r="T74" s="303"/>
      <c r="U74" s="303"/>
      <c r="V74" s="303"/>
      <c r="W74" s="303"/>
      <c r="X74" s="303"/>
      <c r="Y74" s="303"/>
      <c r="Z74" s="303"/>
    </row>
    <row r="75" customFormat="false" ht="12.75" hidden="false" customHeight="true" outlineLevel="0" collapsed="false">
      <c r="A75" s="303"/>
      <c r="B75" s="303"/>
      <c r="C75" s="303"/>
      <c r="D75" s="303"/>
      <c r="E75" s="303"/>
      <c r="F75" s="303"/>
      <c r="G75" s="303"/>
      <c r="H75" s="303"/>
      <c r="I75" s="303"/>
      <c r="J75" s="303"/>
      <c r="K75" s="303"/>
      <c r="L75" s="303"/>
      <c r="M75" s="303"/>
      <c r="N75" s="303"/>
      <c r="O75" s="303"/>
      <c r="P75" s="303"/>
      <c r="Q75" s="303"/>
      <c r="R75" s="303"/>
      <c r="S75" s="303"/>
      <c r="T75" s="303"/>
      <c r="U75" s="303"/>
      <c r="V75" s="303"/>
      <c r="W75" s="303"/>
      <c r="X75" s="303"/>
      <c r="Y75" s="303"/>
      <c r="Z75" s="303"/>
    </row>
    <row r="76" customFormat="false" ht="12.75" hidden="false" customHeight="true" outlineLevel="0" collapsed="false">
      <c r="A76" s="303"/>
      <c r="B76" s="303"/>
      <c r="C76" s="303"/>
      <c r="D76" s="303"/>
      <c r="E76" s="303"/>
      <c r="F76" s="303"/>
      <c r="G76" s="303"/>
      <c r="H76" s="303"/>
      <c r="I76" s="303"/>
      <c r="J76" s="303"/>
      <c r="K76" s="303"/>
      <c r="L76" s="303"/>
      <c r="M76" s="303"/>
      <c r="N76" s="303"/>
      <c r="O76" s="303"/>
      <c r="P76" s="303"/>
      <c r="Q76" s="303"/>
      <c r="R76" s="303"/>
      <c r="S76" s="303"/>
      <c r="T76" s="303"/>
      <c r="U76" s="303"/>
      <c r="V76" s="303"/>
      <c r="W76" s="303"/>
      <c r="X76" s="303"/>
      <c r="Y76" s="303"/>
      <c r="Z76" s="303"/>
    </row>
    <row r="77" customFormat="false" ht="12.75" hidden="false" customHeight="true" outlineLevel="0" collapsed="false">
      <c r="A77" s="303"/>
      <c r="B77" s="303"/>
      <c r="C77" s="303"/>
      <c r="D77" s="303"/>
      <c r="E77" s="303"/>
      <c r="F77" s="303"/>
      <c r="G77" s="303"/>
      <c r="H77" s="303"/>
      <c r="I77" s="303"/>
      <c r="J77" s="303"/>
      <c r="K77" s="303"/>
      <c r="L77" s="303"/>
      <c r="M77" s="303"/>
      <c r="N77" s="303"/>
      <c r="O77" s="303"/>
      <c r="P77" s="303"/>
      <c r="Q77" s="303"/>
      <c r="R77" s="303"/>
      <c r="S77" s="303"/>
      <c r="T77" s="303"/>
      <c r="U77" s="303"/>
      <c r="V77" s="303"/>
      <c r="W77" s="303"/>
      <c r="X77" s="303"/>
      <c r="Y77" s="303"/>
      <c r="Z77" s="303"/>
    </row>
    <row r="78" customFormat="false" ht="12.75" hidden="false" customHeight="true" outlineLevel="0" collapsed="false">
      <c r="A78" s="303"/>
      <c r="B78" s="336"/>
      <c r="C78" s="336"/>
      <c r="D78" s="336"/>
      <c r="E78" s="336"/>
      <c r="F78" s="336"/>
      <c r="G78" s="336"/>
      <c r="H78" s="336"/>
      <c r="I78" s="336"/>
      <c r="J78" s="336"/>
      <c r="K78" s="336"/>
      <c r="L78" s="336"/>
      <c r="M78" s="336"/>
      <c r="N78" s="303"/>
      <c r="O78" s="303"/>
      <c r="P78" s="303"/>
      <c r="Q78" s="303"/>
      <c r="R78" s="303"/>
      <c r="S78" s="303"/>
      <c r="T78" s="303"/>
      <c r="U78" s="303"/>
      <c r="V78" s="303"/>
      <c r="W78" s="303"/>
      <c r="X78" s="303"/>
      <c r="Y78" s="303"/>
      <c r="Z78" s="303"/>
    </row>
    <row r="79" customFormat="false" ht="12.75" hidden="false" customHeight="true" outlineLevel="0" collapsed="false">
      <c r="A79" s="303"/>
      <c r="B79" s="336"/>
      <c r="C79" s="336"/>
      <c r="D79" s="336"/>
      <c r="E79" s="336"/>
      <c r="F79" s="336"/>
      <c r="G79" s="336"/>
      <c r="H79" s="336"/>
      <c r="I79" s="336"/>
      <c r="J79" s="336"/>
      <c r="K79" s="336"/>
      <c r="L79" s="336"/>
      <c r="M79" s="336"/>
      <c r="N79" s="303"/>
      <c r="O79" s="303"/>
      <c r="P79" s="303"/>
      <c r="Q79" s="303"/>
      <c r="R79" s="303"/>
      <c r="S79" s="303"/>
      <c r="T79" s="303"/>
      <c r="U79" s="303"/>
      <c r="V79" s="303"/>
      <c r="W79" s="303"/>
      <c r="X79" s="303"/>
      <c r="Y79" s="303"/>
      <c r="Z79" s="303"/>
    </row>
    <row r="80" customFormat="false" ht="12.75" hidden="false" customHeight="true" outlineLevel="0" collapsed="false">
      <c r="A80" s="303"/>
      <c r="B80" s="336"/>
      <c r="C80" s="370"/>
      <c r="D80" s="370"/>
      <c r="E80" s="370"/>
      <c r="F80" s="370"/>
      <c r="G80" s="370"/>
      <c r="H80" s="336"/>
      <c r="I80" s="371"/>
      <c r="J80" s="371"/>
      <c r="K80" s="371"/>
      <c r="L80" s="371"/>
      <c r="M80" s="336"/>
      <c r="N80" s="303"/>
      <c r="O80" s="303"/>
      <c r="P80" s="303"/>
      <c r="Q80" s="303"/>
      <c r="R80" s="303"/>
      <c r="S80" s="303"/>
      <c r="T80" s="303"/>
      <c r="U80" s="303"/>
      <c r="V80" s="303"/>
      <c r="W80" s="303"/>
      <c r="X80" s="303"/>
      <c r="Y80" s="303"/>
      <c r="Z80" s="303"/>
    </row>
    <row r="81" customFormat="false" ht="12.75" hidden="false" customHeight="true" outlineLevel="0" collapsed="false">
      <c r="A81" s="303"/>
      <c r="B81" s="336"/>
      <c r="C81" s="370"/>
      <c r="D81" s="370"/>
      <c r="E81" s="372"/>
      <c r="F81" s="372"/>
      <c r="G81" s="372"/>
      <c r="H81" s="336"/>
      <c r="I81" s="373"/>
      <c r="J81" s="374"/>
      <c r="K81" s="374"/>
      <c r="L81" s="374"/>
      <c r="M81" s="336"/>
      <c r="N81" s="303"/>
      <c r="O81" s="303"/>
      <c r="P81" s="303"/>
      <c r="Q81" s="303"/>
      <c r="R81" s="303"/>
      <c r="S81" s="303"/>
      <c r="T81" s="303"/>
      <c r="U81" s="303"/>
      <c r="V81" s="303"/>
      <c r="W81" s="303"/>
      <c r="X81" s="303"/>
      <c r="Y81" s="303"/>
      <c r="Z81" s="303"/>
    </row>
    <row r="82" customFormat="false" ht="12.75" hidden="false" customHeight="true" outlineLevel="0" collapsed="false">
      <c r="A82" s="303"/>
      <c r="B82" s="336"/>
      <c r="C82" s="372"/>
      <c r="D82" s="372"/>
      <c r="E82" s="375"/>
      <c r="F82" s="375"/>
      <c r="G82" s="376"/>
      <c r="H82" s="336"/>
      <c r="I82" s="373"/>
      <c r="J82" s="375"/>
      <c r="K82" s="375"/>
      <c r="L82" s="376"/>
      <c r="M82" s="336"/>
      <c r="N82" s="303"/>
      <c r="O82" s="303"/>
      <c r="P82" s="303"/>
      <c r="Q82" s="303"/>
      <c r="R82" s="303"/>
      <c r="S82" s="303"/>
      <c r="T82" s="303"/>
      <c r="U82" s="303"/>
      <c r="V82" s="303"/>
      <c r="W82" s="303"/>
      <c r="X82" s="303"/>
      <c r="Y82" s="303"/>
      <c r="Z82" s="303"/>
    </row>
    <row r="83" customFormat="false" ht="12.75" hidden="false" customHeight="true" outlineLevel="0" collapsed="false">
      <c r="A83" s="303"/>
      <c r="B83" s="336"/>
      <c r="C83" s="340"/>
      <c r="D83" s="340"/>
      <c r="E83" s="335"/>
      <c r="F83" s="335"/>
      <c r="G83" s="335"/>
      <c r="H83" s="336"/>
      <c r="I83" s="340"/>
      <c r="J83" s="292"/>
      <c r="K83" s="292"/>
      <c r="L83" s="292"/>
      <c r="M83" s="336"/>
      <c r="N83" s="303"/>
      <c r="O83" s="303"/>
      <c r="P83" s="303"/>
      <c r="Q83" s="303"/>
      <c r="R83" s="303"/>
      <c r="S83" s="303"/>
      <c r="T83" s="303"/>
      <c r="U83" s="303"/>
      <c r="V83" s="303"/>
      <c r="W83" s="303"/>
      <c r="X83" s="303"/>
      <c r="Y83" s="303"/>
      <c r="Z83" s="303"/>
    </row>
    <row r="84" customFormat="false" ht="12.75" hidden="false" customHeight="true" outlineLevel="0" collapsed="false">
      <c r="A84" s="303"/>
      <c r="B84" s="336"/>
      <c r="C84" s="340"/>
      <c r="D84" s="340"/>
      <c r="E84" s="335"/>
      <c r="F84" s="335"/>
      <c r="G84" s="335"/>
      <c r="H84" s="336"/>
      <c r="I84" s="340"/>
      <c r="J84" s="292"/>
      <c r="K84" s="292"/>
      <c r="L84" s="292"/>
      <c r="M84" s="336"/>
      <c r="N84" s="303"/>
      <c r="O84" s="303"/>
      <c r="P84" s="303"/>
      <c r="Q84" s="303"/>
      <c r="R84" s="303"/>
      <c r="S84" s="303"/>
      <c r="T84" s="303"/>
      <c r="U84" s="303"/>
      <c r="V84" s="303"/>
      <c r="W84" s="303"/>
      <c r="X84" s="303"/>
      <c r="Y84" s="303"/>
      <c r="Z84" s="303"/>
    </row>
    <row r="85" customFormat="false" ht="12.75" hidden="false" customHeight="true" outlineLevel="0" collapsed="false">
      <c r="A85" s="303"/>
      <c r="B85" s="336"/>
      <c r="C85" s="340"/>
      <c r="D85" s="340"/>
      <c r="E85" s="335"/>
      <c r="F85" s="335"/>
      <c r="G85" s="335"/>
      <c r="H85" s="336"/>
      <c r="I85" s="340"/>
      <c r="J85" s="292"/>
      <c r="K85" s="292"/>
      <c r="L85" s="292"/>
      <c r="M85" s="336"/>
      <c r="N85" s="303"/>
      <c r="O85" s="303"/>
      <c r="P85" s="303"/>
      <c r="Q85" s="303"/>
      <c r="R85" s="303"/>
      <c r="S85" s="303"/>
      <c r="T85" s="303"/>
      <c r="U85" s="303"/>
      <c r="V85" s="303"/>
      <c r="W85" s="303"/>
      <c r="X85" s="303"/>
      <c r="Y85" s="303"/>
      <c r="Z85" s="303"/>
    </row>
    <row r="86" customFormat="false" ht="12.75" hidden="false" customHeight="true" outlineLevel="0" collapsed="false">
      <c r="A86" s="303"/>
      <c r="B86" s="336"/>
      <c r="C86" s="377"/>
      <c r="D86" s="377"/>
      <c r="E86" s="378"/>
      <c r="F86" s="378"/>
      <c r="G86" s="378"/>
      <c r="H86" s="310"/>
      <c r="I86" s="310"/>
      <c r="J86" s="318"/>
      <c r="K86" s="318"/>
      <c r="L86" s="318"/>
      <c r="M86" s="336"/>
      <c r="N86" s="303"/>
      <c r="O86" s="303"/>
      <c r="P86" s="303"/>
      <c r="Q86" s="303"/>
      <c r="R86" s="303"/>
      <c r="S86" s="303"/>
      <c r="T86" s="303"/>
      <c r="U86" s="303"/>
      <c r="V86" s="303"/>
      <c r="W86" s="303"/>
      <c r="X86" s="303"/>
      <c r="Y86" s="303"/>
      <c r="Z86" s="303"/>
    </row>
    <row r="87" customFormat="false" ht="12.75" hidden="false" customHeight="true" outlineLevel="0" collapsed="false">
      <c r="A87" s="303"/>
      <c r="B87" s="303"/>
      <c r="C87" s="340"/>
      <c r="D87" s="340"/>
      <c r="E87" s="335"/>
      <c r="F87" s="335"/>
      <c r="G87" s="335"/>
      <c r="H87" s="303"/>
      <c r="I87" s="336"/>
      <c r="J87" s="337"/>
      <c r="K87" s="337"/>
      <c r="L87" s="337"/>
      <c r="M87" s="303"/>
      <c r="N87" s="303"/>
      <c r="O87" s="303"/>
      <c r="P87" s="303"/>
      <c r="Q87" s="303"/>
      <c r="R87" s="303"/>
      <c r="S87" s="303"/>
      <c r="T87" s="303"/>
      <c r="U87" s="303"/>
      <c r="V87" s="303"/>
      <c r="W87" s="303"/>
      <c r="X87" s="303"/>
      <c r="Y87" s="303"/>
      <c r="Z87" s="303"/>
    </row>
    <row r="88" customFormat="false" ht="12.75" hidden="false" customHeight="true" outlineLevel="0" collapsed="false">
      <c r="A88" s="303"/>
      <c r="B88" s="303"/>
      <c r="C88" s="303"/>
      <c r="D88" s="303"/>
      <c r="E88" s="303"/>
      <c r="F88" s="303"/>
      <c r="G88" s="303"/>
      <c r="H88" s="303"/>
      <c r="I88" s="303"/>
      <c r="J88" s="303"/>
      <c r="K88" s="303"/>
      <c r="L88" s="303"/>
      <c r="M88" s="303"/>
      <c r="N88" s="303"/>
      <c r="O88" s="303"/>
      <c r="P88" s="303"/>
      <c r="Q88" s="303"/>
      <c r="R88" s="303"/>
      <c r="S88" s="303"/>
      <c r="T88" s="303"/>
      <c r="U88" s="303"/>
      <c r="V88" s="303"/>
      <c r="W88" s="303"/>
      <c r="X88" s="303"/>
      <c r="Y88" s="303"/>
      <c r="Z88" s="303"/>
    </row>
    <row r="89" customFormat="false" ht="12.75" hidden="false" customHeight="true" outlineLevel="0" collapsed="false">
      <c r="A89" s="303"/>
      <c r="B89" s="303"/>
      <c r="C89" s="303"/>
      <c r="D89" s="303"/>
      <c r="E89" s="303"/>
      <c r="F89" s="303"/>
      <c r="G89" s="303"/>
      <c r="H89" s="303"/>
      <c r="I89" s="303"/>
      <c r="J89" s="303"/>
      <c r="K89" s="303"/>
      <c r="L89" s="303"/>
      <c r="M89" s="303"/>
      <c r="N89" s="303"/>
      <c r="O89" s="303"/>
      <c r="P89" s="303"/>
      <c r="Q89" s="303"/>
      <c r="R89" s="303"/>
      <c r="S89" s="303"/>
      <c r="T89" s="303"/>
      <c r="U89" s="303"/>
      <c r="V89" s="303"/>
      <c r="W89" s="303"/>
      <c r="X89" s="303"/>
      <c r="Y89" s="303"/>
      <c r="Z89" s="303"/>
    </row>
    <row r="90" customFormat="false" ht="12.75" hidden="false" customHeight="true" outlineLevel="0" collapsed="false">
      <c r="A90" s="303"/>
      <c r="B90" s="303"/>
      <c r="C90" s="303"/>
      <c r="D90" s="303"/>
      <c r="E90" s="303"/>
      <c r="F90" s="303"/>
      <c r="G90" s="303"/>
      <c r="H90" s="303"/>
      <c r="I90" s="303"/>
      <c r="J90" s="303"/>
      <c r="K90" s="303"/>
      <c r="L90" s="303"/>
      <c r="M90" s="303"/>
      <c r="N90" s="303"/>
      <c r="O90" s="303"/>
      <c r="P90" s="303"/>
      <c r="Q90" s="303"/>
      <c r="R90" s="303"/>
      <c r="S90" s="303"/>
      <c r="T90" s="303"/>
      <c r="U90" s="303"/>
      <c r="V90" s="303"/>
      <c r="W90" s="303"/>
      <c r="X90" s="303"/>
      <c r="Y90" s="303"/>
      <c r="Z90" s="303"/>
    </row>
    <row r="91" customFormat="false" ht="12.75" hidden="false" customHeight="true" outlineLevel="0" collapsed="false">
      <c r="A91" s="303"/>
      <c r="B91" s="303"/>
      <c r="C91" s="303"/>
      <c r="D91" s="303"/>
      <c r="E91" s="303"/>
      <c r="F91" s="303"/>
      <c r="G91" s="303"/>
      <c r="H91" s="303"/>
      <c r="I91" s="303"/>
      <c r="J91" s="303"/>
      <c r="K91" s="303"/>
      <c r="L91" s="303"/>
      <c r="M91" s="303"/>
      <c r="N91" s="303"/>
      <c r="O91" s="303"/>
      <c r="P91" s="303"/>
      <c r="Q91" s="303"/>
      <c r="R91" s="303"/>
      <c r="S91" s="303"/>
      <c r="T91" s="303"/>
      <c r="U91" s="303"/>
      <c r="V91" s="303"/>
      <c r="W91" s="303"/>
      <c r="X91" s="303"/>
      <c r="Y91" s="303"/>
      <c r="Z91" s="303"/>
    </row>
    <row r="92" customFormat="false" ht="12.75" hidden="false" customHeight="true" outlineLevel="0" collapsed="false">
      <c r="A92" s="303"/>
      <c r="B92" s="303"/>
      <c r="C92" s="303"/>
      <c r="D92" s="303"/>
      <c r="E92" s="303"/>
      <c r="F92" s="303"/>
      <c r="G92" s="303"/>
      <c r="H92" s="303"/>
      <c r="I92" s="303"/>
      <c r="J92" s="303"/>
      <c r="K92" s="303"/>
      <c r="L92" s="303"/>
      <c r="M92" s="303"/>
      <c r="N92" s="303"/>
      <c r="O92" s="303"/>
      <c r="P92" s="303"/>
      <c r="Q92" s="303"/>
      <c r="R92" s="303"/>
      <c r="S92" s="303"/>
      <c r="T92" s="303"/>
      <c r="U92" s="303"/>
      <c r="V92" s="303"/>
      <c r="W92" s="303"/>
      <c r="X92" s="303"/>
      <c r="Y92" s="303"/>
      <c r="Z92" s="303"/>
    </row>
    <row r="93" customFormat="false" ht="12.75" hidden="false" customHeight="true" outlineLevel="0" collapsed="false">
      <c r="A93" s="303"/>
      <c r="B93" s="303"/>
      <c r="C93" s="303"/>
      <c r="D93" s="303"/>
      <c r="E93" s="303"/>
      <c r="F93" s="303"/>
      <c r="G93" s="303"/>
      <c r="H93" s="303"/>
      <c r="I93" s="303"/>
      <c r="J93" s="303"/>
      <c r="K93" s="303"/>
      <c r="L93" s="303"/>
      <c r="M93" s="303"/>
      <c r="N93" s="303"/>
      <c r="O93" s="303"/>
      <c r="P93" s="303"/>
      <c r="Q93" s="303"/>
      <c r="R93" s="303"/>
      <c r="S93" s="303"/>
      <c r="T93" s="303"/>
      <c r="U93" s="303"/>
      <c r="V93" s="303"/>
      <c r="W93" s="303"/>
      <c r="X93" s="303"/>
      <c r="Y93" s="303"/>
      <c r="Z93" s="303"/>
    </row>
    <row r="94" customFormat="false" ht="12.75" hidden="false" customHeight="true" outlineLevel="0" collapsed="false">
      <c r="A94" s="303"/>
      <c r="B94" s="303"/>
      <c r="C94" s="303"/>
      <c r="D94" s="303"/>
      <c r="E94" s="303"/>
      <c r="F94" s="303"/>
      <c r="G94" s="303"/>
      <c r="H94" s="303"/>
      <c r="I94" s="303"/>
      <c r="J94" s="303"/>
      <c r="K94" s="303"/>
      <c r="L94" s="303"/>
      <c r="M94" s="303"/>
      <c r="N94" s="303"/>
      <c r="O94" s="303"/>
      <c r="P94" s="303"/>
      <c r="Q94" s="303"/>
      <c r="R94" s="303"/>
      <c r="S94" s="303"/>
      <c r="T94" s="303"/>
      <c r="U94" s="303"/>
      <c r="V94" s="303"/>
      <c r="W94" s="303"/>
      <c r="X94" s="303"/>
      <c r="Y94" s="303"/>
      <c r="Z94" s="303"/>
    </row>
    <row r="95" customFormat="false" ht="12.75" hidden="false" customHeight="true" outlineLevel="0" collapsed="false">
      <c r="A95" s="303"/>
      <c r="B95" s="303"/>
      <c r="C95" s="303"/>
      <c r="D95" s="303"/>
      <c r="E95" s="303"/>
      <c r="F95" s="303"/>
      <c r="G95" s="303"/>
      <c r="H95" s="303"/>
      <c r="I95" s="303"/>
      <c r="J95" s="303"/>
      <c r="K95" s="303"/>
      <c r="L95" s="303"/>
      <c r="M95" s="303"/>
      <c r="N95" s="303"/>
      <c r="O95" s="303"/>
      <c r="P95" s="303"/>
      <c r="Q95" s="303"/>
      <c r="R95" s="303"/>
      <c r="S95" s="303"/>
      <c r="T95" s="303"/>
      <c r="U95" s="303"/>
      <c r="V95" s="303"/>
      <c r="W95" s="303"/>
      <c r="X95" s="303"/>
      <c r="Y95" s="303"/>
      <c r="Z95" s="303"/>
    </row>
    <row r="96" customFormat="false" ht="12.75" hidden="false" customHeight="true" outlineLevel="0" collapsed="false">
      <c r="A96" s="303"/>
      <c r="B96" s="303"/>
      <c r="C96" s="303"/>
      <c r="D96" s="303"/>
      <c r="E96" s="303"/>
      <c r="F96" s="303"/>
      <c r="G96" s="303"/>
      <c r="H96" s="303"/>
      <c r="I96" s="303"/>
      <c r="J96" s="303"/>
      <c r="K96" s="303"/>
      <c r="L96" s="303"/>
      <c r="M96" s="303"/>
      <c r="N96" s="303"/>
      <c r="O96" s="303"/>
      <c r="P96" s="303"/>
      <c r="Q96" s="303"/>
      <c r="R96" s="303"/>
      <c r="S96" s="303"/>
      <c r="T96" s="303"/>
      <c r="U96" s="303"/>
      <c r="V96" s="303"/>
      <c r="W96" s="303"/>
      <c r="X96" s="303"/>
      <c r="Y96" s="303"/>
      <c r="Z96" s="303"/>
    </row>
    <row r="97" customFormat="false" ht="12.75" hidden="false" customHeight="true" outlineLevel="0" collapsed="false">
      <c r="A97" s="303"/>
      <c r="B97" s="303"/>
      <c r="C97" s="303"/>
      <c r="D97" s="303"/>
      <c r="E97" s="303"/>
      <c r="F97" s="303"/>
      <c r="G97" s="303"/>
      <c r="H97" s="303"/>
      <c r="I97" s="303"/>
      <c r="J97" s="303"/>
      <c r="K97" s="303"/>
      <c r="L97" s="303"/>
      <c r="M97" s="303"/>
      <c r="N97" s="303"/>
      <c r="O97" s="303"/>
      <c r="P97" s="303"/>
      <c r="Q97" s="303"/>
      <c r="R97" s="303"/>
      <c r="S97" s="303"/>
      <c r="T97" s="303"/>
      <c r="U97" s="303"/>
      <c r="V97" s="303"/>
      <c r="W97" s="303"/>
      <c r="X97" s="303"/>
      <c r="Y97" s="303"/>
      <c r="Z97" s="303"/>
    </row>
    <row r="98" customFormat="false" ht="12.75" hidden="false" customHeight="true" outlineLevel="0" collapsed="false">
      <c r="A98" s="303"/>
      <c r="B98" s="303"/>
      <c r="C98" s="303"/>
      <c r="D98" s="303"/>
      <c r="E98" s="303"/>
      <c r="F98" s="303"/>
      <c r="G98" s="303"/>
      <c r="H98" s="303"/>
      <c r="I98" s="303"/>
      <c r="J98" s="303"/>
      <c r="K98" s="303"/>
      <c r="L98" s="303"/>
      <c r="M98" s="303"/>
      <c r="N98" s="303"/>
      <c r="O98" s="303"/>
      <c r="P98" s="303"/>
      <c r="Q98" s="303"/>
      <c r="R98" s="303"/>
      <c r="S98" s="303"/>
      <c r="T98" s="303"/>
      <c r="U98" s="303"/>
      <c r="V98" s="303"/>
      <c r="W98" s="303"/>
      <c r="X98" s="303"/>
      <c r="Y98" s="303"/>
      <c r="Z98" s="303"/>
    </row>
    <row r="99" customFormat="false" ht="12.75" hidden="false" customHeight="true" outlineLevel="0" collapsed="false">
      <c r="A99" s="303"/>
      <c r="B99" s="303"/>
      <c r="C99" s="303"/>
      <c r="D99" s="303"/>
      <c r="E99" s="303"/>
      <c r="F99" s="303"/>
      <c r="G99" s="303"/>
      <c r="H99" s="303"/>
      <c r="I99" s="303"/>
      <c r="J99" s="303"/>
      <c r="K99" s="303"/>
      <c r="L99" s="303"/>
      <c r="M99" s="303"/>
      <c r="N99" s="303"/>
      <c r="O99" s="303"/>
      <c r="P99" s="303"/>
      <c r="Q99" s="303"/>
      <c r="R99" s="303"/>
      <c r="S99" s="303"/>
      <c r="T99" s="303"/>
      <c r="U99" s="303"/>
      <c r="V99" s="303"/>
      <c r="W99" s="303"/>
      <c r="X99" s="303"/>
      <c r="Y99" s="303"/>
      <c r="Z99" s="303"/>
    </row>
    <row r="100" customFormat="false" ht="12.75" hidden="false" customHeight="true" outlineLevel="0" collapsed="false">
      <c r="A100" s="303"/>
      <c r="B100" s="303"/>
      <c r="C100" s="303"/>
      <c r="D100" s="303"/>
      <c r="E100" s="303"/>
      <c r="F100" s="303"/>
      <c r="G100" s="303"/>
      <c r="H100" s="303"/>
      <c r="I100" s="303"/>
      <c r="J100" s="303"/>
      <c r="K100" s="303"/>
      <c r="L100" s="303"/>
      <c r="M100" s="303"/>
      <c r="N100" s="303"/>
      <c r="O100" s="303"/>
      <c r="P100" s="303"/>
      <c r="Q100" s="303"/>
      <c r="R100" s="303"/>
      <c r="S100" s="303"/>
      <c r="T100" s="303"/>
      <c r="U100" s="303"/>
      <c r="V100" s="303"/>
      <c r="W100" s="303"/>
      <c r="X100" s="303"/>
      <c r="Y100" s="303"/>
      <c r="Z100" s="303"/>
    </row>
    <row r="101" customFormat="false" ht="12.75" hidden="false" customHeight="true" outlineLevel="0" collapsed="false">
      <c r="A101" s="303"/>
      <c r="B101" s="303"/>
      <c r="C101" s="303"/>
      <c r="D101" s="303"/>
      <c r="E101" s="303"/>
      <c r="F101" s="303"/>
      <c r="G101" s="303"/>
      <c r="H101" s="303"/>
      <c r="I101" s="303"/>
      <c r="J101" s="303"/>
      <c r="K101" s="303"/>
      <c r="L101" s="303"/>
      <c r="M101" s="303"/>
      <c r="N101" s="303"/>
      <c r="O101" s="303"/>
      <c r="P101" s="303"/>
      <c r="Q101" s="303"/>
      <c r="R101" s="303"/>
      <c r="S101" s="303"/>
      <c r="T101" s="303"/>
      <c r="U101" s="303"/>
      <c r="V101" s="303"/>
      <c r="W101" s="303"/>
      <c r="X101" s="303"/>
      <c r="Y101" s="303"/>
      <c r="Z101" s="303"/>
    </row>
    <row r="102" customFormat="false" ht="12.75" hidden="false" customHeight="true" outlineLevel="0" collapsed="false">
      <c r="A102" s="303"/>
      <c r="B102" s="303"/>
      <c r="C102" s="303"/>
      <c r="D102" s="303"/>
      <c r="E102" s="303"/>
      <c r="F102" s="303"/>
      <c r="G102" s="303"/>
      <c r="H102" s="303"/>
      <c r="I102" s="303"/>
      <c r="J102" s="303"/>
      <c r="K102" s="303"/>
      <c r="L102" s="303"/>
      <c r="M102" s="303"/>
      <c r="N102" s="303"/>
      <c r="O102" s="303"/>
      <c r="P102" s="303"/>
      <c r="Q102" s="303"/>
      <c r="R102" s="303"/>
      <c r="S102" s="303"/>
      <c r="T102" s="303"/>
      <c r="U102" s="303"/>
      <c r="V102" s="303"/>
      <c r="W102" s="303"/>
      <c r="X102" s="303"/>
      <c r="Y102" s="303"/>
      <c r="Z102" s="303"/>
    </row>
    <row r="103" customFormat="false" ht="12.75" hidden="false" customHeight="true" outlineLevel="0" collapsed="false">
      <c r="A103" s="303"/>
      <c r="B103" s="303"/>
      <c r="C103" s="303"/>
      <c r="D103" s="303"/>
      <c r="E103" s="303"/>
      <c r="F103" s="303"/>
      <c r="G103" s="303"/>
      <c r="H103" s="303"/>
      <c r="I103" s="303"/>
      <c r="J103" s="303"/>
      <c r="K103" s="303"/>
      <c r="L103" s="303"/>
      <c r="M103" s="303"/>
      <c r="N103" s="303"/>
      <c r="O103" s="303"/>
      <c r="P103" s="303"/>
      <c r="Q103" s="303"/>
      <c r="R103" s="303"/>
      <c r="S103" s="303"/>
      <c r="T103" s="303"/>
      <c r="U103" s="303"/>
      <c r="V103" s="303"/>
      <c r="W103" s="303"/>
      <c r="X103" s="303"/>
      <c r="Y103" s="303"/>
      <c r="Z103" s="303"/>
    </row>
    <row r="104" customFormat="false" ht="12.75" hidden="false" customHeight="true" outlineLevel="0" collapsed="false">
      <c r="A104" s="303"/>
      <c r="B104" s="303"/>
      <c r="C104" s="303"/>
      <c r="D104" s="303"/>
      <c r="E104" s="303"/>
      <c r="F104" s="303"/>
      <c r="G104" s="303"/>
      <c r="H104" s="303"/>
      <c r="I104" s="303"/>
      <c r="J104" s="303"/>
      <c r="K104" s="303"/>
      <c r="L104" s="303"/>
      <c r="M104" s="303"/>
      <c r="N104" s="303"/>
      <c r="O104" s="303"/>
      <c r="P104" s="303"/>
      <c r="Q104" s="303"/>
      <c r="R104" s="303"/>
      <c r="S104" s="303"/>
      <c r="T104" s="303"/>
      <c r="U104" s="303"/>
      <c r="V104" s="303"/>
      <c r="W104" s="303"/>
      <c r="X104" s="303"/>
      <c r="Y104" s="303"/>
      <c r="Z104" s="303"/>
    </row>
    <row r="105" customFormat="false" ht="12.75" hidden="false" customHeight="true" outlineLevel="0" collapsed="false">
      <c r="A105" s="303"/>
      <c r="B105" s="303"/>
      <c r="C105" s="303"/>
      <c r="D105" s="303"/>
      <c r="E105" s="303"/>
      <c r="F105" s="303"/>
      <c r="G105" s="303"/>
      <c r="H105" s="303"/>
      <c r="I105" s="303"/>
      <c r="J105" s="303"/>
      <c r="K105" s="303"/>
      <c r="L105" s="303"/>
      <c r="M105" s="303"/>
      <c r="N105" s="303"/>
      <c r="O105" s="303"/>
      <c r="P105" s="303"/>
      <c r="Q105" s="303"/>
      <c r="R105" s="303"/>
      <c r="S105" s="303"/>
      <c r="T105" s="303"/>
      <c r="U105" s="303"/>
      <c r="V105" s="303"/>
      <c r="W105" s="303"/>
      <c r="X105" s="303"/>
      <c r="Y105" s="303"/>
      <c r="Z105" s="303"/>
    </row>
    <row r="106" customFormat="false" ht="12.75" hidden="false" customHeight="true" outlineLevel="0" collapsed="false">
      <c r="A106" s="303"/>
      <c r="B106" s="303"/>
      <c r="C106" s="303"/>
      <c r="D106" s="303"/>
      <c r="E106" s="303"/>
      <c r="F106" s="303"/>
      <c r="G106" s="303"/>
      <c r="H106" s="303"/>
      <c r="I106" s="303"/>
      <c r="J106" s="303"/>
      <c r="K106" s="303"/>
      <c r="L106" s="303"/>
      <c r="M106" s="303"/>
      <c r="N106" s="303"/>
      <c r="O106" s="303"/>
      <c r="P106" s="303"/>
      <c r="Q106" s="303"/>
      <c r="R106" s="303"/>
      <c r="S106" s="303"/>
      <c r="T106" s="303"/>
      <c r="U106" s="303"/>
      <c r="V106" s="303"/>
      <c r="W106" s="303"/>
      <c r="X106" s="303"/>
      <c r="Y106" s="303"/>
      <c r="Z106" s="303"/>
    </row>
    <row r="107" customFormat="false" ht="12.75" hidden="false" customHeight="true" outlineLevel="0" collapsed="false">
      <c r="A107" s="303"/>
      <c r="B107" s="303"/>
      <c r="C107" s="303"/>
      <c r="D107" s="303"/>
      <c r="E107" s="303"/>
      <c r="F107" s="303"/>
      <c r="G107" s="303"/>
      <c r="H107" s="303"/>
      <c r="I107" s="303"/>
      <c r="J107" s="303"/>
      <c r="K107" s="303"/>
      <c r="L107" s="303"/>
      <c r="M107" s="303"/>
      <c r="N107" s="303"/>
      <c r="O107" s="303"/>
      <c r="P107" s="303"/>
      <c r="Q107" s="303"/>
      <c r="R107" s="303"/>
      <c r="S107" s="303"/>
      <c r="T107" s="303"/>
      <c r="U107" s="303"/>
      <c r="V107" s="303"/>
      <c r="W107" s="303"/>
      <c r="X107" s="303"/>
      <c r="Y107" s="303"/>
      <c r="Z107" s="303"/>
    </row>
    <row r="108" customFormat="false" ht="12.75" hidden="false" customHeight="true" outlineLevel="0" collapsed="false">
      <c r="A108" s="303"/>
      <c r="B108" s="303"/>
      <c r="C108" s="303"/>
      <c r="D108" s="303"/>
      <c r="E108" s="303"/>
      <c r="F108" s="303"/>
      <c r="G108" s="303"/>
      <c r="H108" s="303"/>
      <c r="I108" s="303"/>
      <c r="J108" s="303"/>
      <c r="K108" s="303"/>
      <c r="L108" s="303"/>
      <c r="M108" s="303"/>
      <c r="N108" s="303"/>
      <c r="O108" s="303"/>
      <c r="P108" s="303"/>
      <c r="Q108" s="303"/>
      <c r="R108" s="303"/>
      <c r="S108" s="303"/>
      <c r="T108" s="303"/>
      <c r="U108" s="303"/>
      <c r="V108" s="303"/>
      <c r="W108" s="303"/>
      <c r="X108" s="303"/>
      <c r="Y108" s="303"/>
      <c r="Z108" s="303"/>
    </row>
    <row r="109" customFormat="false" ht="12.75" hidden="false" customHeight="true" outlineLevel="0" collapsed="false">
      <c r="A109" s="303"/>
      <c r="B109" s="303"/>
      <c r="C109" s="303"/>
      <c r="D109" s="303"/>
      <c r="E109" s="303"/>
      <c r="F109" s="303"/>
      <c r="G109" s="303"/>
      <c r="H109" s="303"/>
      <c r="I109" s="303"/>
      <c r="J109" s="303"/>
      <c r="K109" s="303"/>
      <c r="L109" s="303"/>
      <c r="M109" s="303"/>
      <c r="N109" s="303"/>
      <c r="O109" s="303"/>
      <c r="P109" s="303"/>
      <c r="Q109" s="303"/>
      <c r="R109" s="303"/>
      <c r="S109" s="303"/>
      <c r="T109" s="303"/>
      <c r="U109" s="303"/>
      <c r="V109" s="303"/>
      <c r="W109" s="303"/>
      <c r="X109" s="303"/>
      <c r="Y109" s="303"/>
      <c r="Z109" s="303"/>
    </row>
    <row r="110" customFormat="false" ht="12.75" hidden="false" customHeight="true" outlineLevel="0" collapsed="false">
      <c r="A110" s="303"/>
      <c r="B110" s="303"/>
      <c r="C110" s="303"/>
      <c r="D110" s="303"/>
      <c r="E110" s="303"/>
      <c r="F110" s="303"/>
      <c r="G110" s="303"/>
      <c r="H110" s="303"/>
      <c r="I110" s="303"/>
      <c r="J110" s="303"/>
      <c r="K110" s="303"/>
      <c r="L110" s="303"/>
      <c r="M110" s="303"/>
      <c r="N110" s="303"/>
      <c r="O110" s="303"/>
      <c r="P110" s="303"/>
      <c r="Q110" s="303"/>
      <c r="R110" s="303"/>
      <c r="S110" s="303"/>
      <c r="T110" s="303"/>
      <c r="U110" s="303"/>
      <c r="V110" s="303"/>
      <c r="W110" s="303"/>
      <c r="X110" s="303"/>
      <c r="Y110" s="303"/>
      <c r="Z110" s="303"/>
    </row>
    <row r="111" customFormat="false" ht="12.75" hidden="false" customHeight="true" outlineLevel="0" collapsed="false">
      <c r="A111" s="303"/>
      <c r="B111" s="303"/>
      <c r="C111" s="303"/>
      <c r="D111" s="303"/>
      <c r="E111" s="303"/>
      <c r="F111" s="303"/>
      <c r="G111" s="303"/>
      <c r="H111" s="303"/>
      <c r="I111" s="303"/>
      <c r="J111" s="303"/>
      <c r="K111" s="303"/>
      <c r="L111" s="303"/>
      <c r="M111" s="303"/>
      <c r="N111" s="303"/>
      <c r="O111" s="303"/>
      <c r="P111" s="303"/>
      <c r="Q111" s="303"/>
      <c r="R111" s="303"/>
      <c r="S111" s="303"/>
      <c r="T111" s="303"/>
      <c r="U111" s="303"/>
      <c r="V111" s="303"/>
      <c r="W111" s="303"/>
      <c r="X111" s="303"/>
      <c r="Y111" s="303"/>
      <c r="Z111" s="303"/>
    </row>
    <row r="112" customFormat="false" ht="12.75" hidden="false" customHeight="true" outlineLevel="0" collapsed="false">
      <c r="A112" s="303"/>
      <c r="B112" s="303"/>
      <c r="C112" s="303"/>
      <c r="D112" s="303"/>
      <c r="E112" s="303"/>
      <c r="F112" s="303"/>
      <c r="G112" s="303"/>
      <c r="H112" s="303"/>
      <c r="I112" s="303"/>
      <c r="J112" s="303"/>
      <c r="K112" s="303"/>
      <c r="L112" s="303"/>
      <c r="M112" s="303"/>
      <c r="N112" s="303"/>
      <c r="O112" s="303"/>
      <c r="P112" s="303"/>
      <c r="Q112" s="303"/>
      <c r="R112" s="303"/>
      <c r="S112" s="303"/>
      <c r="T112" s="303"/>
      <c r="U112" s="303"/>
      <c r="V112" s="303"/>
      <c r="W112" s="303"/>
      <c r="X112" s="303"/>
      <c r="Y112" s="303"/>
      <c r="Z112" s="303"/>
    </row>
    <row r="113" customFormat="false" ht="12.75" hidden="false" customHeight="true" outlineLevel="0" collapsed="false">
      <c r="A113" s="303"/>
      <c r="B113" s="303"/>
      <c r="C113" s="303"/>
      <c r="D113" s="303"/>
      <c r="E113" s="303"/>
      <c r="F113" s="303"/>
      <c r="G113" s="303"/>
      <c r="H113" s="303"/>
      <c r="I113" s="303"/>
      <c r="J113" s="303"/>
      <c r="K113" s="303"/>
      <c r="L113" s="303"/>
      <c r="M113" s="303"/>
      <c r="N113" s="303"/>
      <c r="O113" s="303"/>
      <c r="P113" s="303"/>
      <c r="Q113" s="303"/>
      <c r="R113" s="303"/>
      <c r="S113" s="303"/>
      <c r="T113" s="303"/>
      <c r="U113" s="303"/>
      <c r="V113" s="303"/>
      <c r="W113" s="303"/>
      <c r="X113" s="303"/>
      <c r="Y113" s="303"/>
      <c r="Z113" s="303"/>
    </row>
    <row r="114" customFormat="false" ht="12.75" hidden="false" customHeight="true" outlineLevel="0" collapsed="false">
      <c r="A114" s="303"/>
      <c r="B114" s="303"/>
      <c r="C114" s="303"/>
      <c r="D114" s="303"/>
      <c r="E114" s="303"/>
      <c r="F114" s="303"/>
      <c r="G114" s="303"/>
      <c r="H114" s="303"/>
      <c r="I114" s="303"/>
      <c r="J114" s="303"/>
      <c r="K114" s="303"/>
      <c r="L114" s="303"/>
      <c r="M114" s="303"/>
      <c r="N114" s="303"/>
      <c r="O114" s="303"/>
      <c r="P114" s="303"/>
      <c r="Q114" s="303"/>
      <c r="R114" s="303"/>
      <c r="S114" s="303"/>
      <c r="T114" s="303"/>
      <c r="U114" s="303"/>
      <c r="V114" s="303"/>
      <c r="W114" s="303"/>
      <c r="X114" s="303"/>
      <c r="Y114" s="303"/>
      <c r="Z114" s="303"/>
    </row>
    <row r="115" customFormat="false" ht="12.75" hidden="false" customHeight="true" outlineLevel="0" collapsed="false">
      <c r="A115" s="303"/>
      <c r="B115" s="303"/>
      <c r="C115" s="303"/>
      <c r="D115" s="303"/>
      <c r="E115" s="303"/>
      <c r="F115" s="303"/>
      <c r="G115" s="303"/>
      <c r="H115" s="303"/>
      <c r="I115" s="303"/>
      <c r="J115" s="303"/>
      <c r="K115" s="303"/>
      <c r="L115" s="303"/>
      <c r="M115" s="303"/>
      <c r="N115" s="303"/>
      <c r="O115" s="303"/>
      <c r="P115" s="303"/>
      <c r="Q115" s="303"/>
      <c r="R115" s="303"/>
      <c r="S115" s="303"/>
      <c r="T115" s="303"/>
      <c r="U115" s="303"/>
      <c r="V115" s="303"/>
      <c r="W115" s="303"/>
      <c r="X115" s="303"/>
      <c r="Y115" s="303"/>
      <c r="Z115" s="303"/>
    </row>
    <row r="116" customFormat="false" ht="12.75" hidden="false" customHeight="true" outlineLevel="0" collapsed="false">
      <c r="A116" s="303"/>
      <c r="B116" s="303"/>
      <c r="C116" s="303"/>
      <c r="D116" s="303"/>
      <c r="E116" s="303"/>
      <c r="F116" s="303"/>
      <c r="G116" s="303"/>
      <c r="H116" s="303"/>
      <c r="I116" s="303"/>
      <c r="J116" s="303"/>
      <c r="K116" s="303"/>
      <c r="L116" s="303"/>
      <c r="M116" s="303"/>
      <c r="N116" s="303"/>
      <c r="O116" s="303"/>
      <c r="P116" s="303"/>
      <c r="Q116" s="303"/>
      <c r="R116" s="303"/>
      <c r="S116" s="303"/>
      <c r="T116" s="303"/>
      <c r="U116" s="303"/>
      <c r="V116" s="303"/>
      <c r="W116" s="303"/>
      <c r="X116" s="303"/>
      <c r="Y116" s="303"/>
      <c r="Z116" s="303"/>
    </row>
    <row r="117" customFormat="false" ht="12.75" hidden="false" customHeight="true" outlineLevel="0" collapsed="false">
      <c r="A117" s="303"/>
      <c r="B117" s="303"/>
      <c r="C117" s="303"/>
      <c r="D117" s="303"/>
      <c r="E117" s="303"/>
      <c r="F117" s="303"/>
      <c r="G117" s="303"/>
      <c r="H117" s="303"/>
      <c r="I117" s="303"/>
      <c r="J117" s="303"/>
      <c r="K117" s="303"/>
      <c r="L117" s="303"/>
      <c r="M117" s="303"/>
      <c r="N117" s="303"/>
      <c r="O117" s="303"/>
      <c r="P117" s="303"/>
      <c r="Q117" s="303"/>
      <c r="R117" s="303"/>
      <c r="S117" s="303"/>
      <c r="T117" s="303"/>
      <c r="U117" s="303"/>
      <c r="V117" s="303"/>
      <c r="W117" s="303"/>
      <c r="X117" s="303"/>
      <c r="Y117" s="303"/>
      <c r="Z117" s="303"/>
    </row>
    <row r="118" customFormat="false" ht="12.75" hidden="false" customHeight="true" outlineLevel="0" collapsed="false">
      <c r="A118" s="303"/>
      <c r="B118" s="303"/>
      <c r="C118" s="303"/>
      <c r="D118" s="303"/>
      <c r="E118" s="303"/>
      <c r="F118" s="303"/>
      <c r="G118" s="303"/>
      <c r="H118" s="303"/>
      <c r="I118" s="303"/>
      <c r="J118" s="303"/>
      <c r="K118" s="303"/>
      <c r="L118" s="303"/>
      <c r="M118" s="303"/>
      <c r="N118" s="303"/>
      <c r="O118" s="303"/>
      <c r="P118" s="303"/>
      <c r="Q118" s="303"/>
      <c r="R118" s="303"/>
      <c r="S118" s="303"/>
      <c r="T118" s="303"/>
      <c r="U118" s="303"/>
      <c r="V118" s="303"/>
      <c r="W118" s="303"/>
      <c r="X118" s="303"/>
      <c r="Y118" s="303"/>
      <c r="Z118" s="303"/>
    </row>
    <row r="119" customFormat="false" ht="12.75" hidden="false" customHeight="true" outlineLevel="0" collapsed="false">
      <c r="A119" s="303"/>
      <c r="B119" s="303"/>
      <c r="C119" s="303"/>
      <c r="D119" s="303"/>
      <c r="E119" s="303"/>
      <c r="F119" s="303"/>
      <c r="G119" s="303"/>
      <c r="H119" s="303"/>
      <c r="I119" s="303"/>
      <c r="J119" s="303"/>
      <c r="K119" s="303"/>
      <c r="L119" s="303"/>
      <c r="M119" s="303"/>
      <c r="N119" s="303"/>
      <c r="O119" s="303"/>
      <c r="P119" s="303"/>
      <c r="Q119" s="303"/>
      <c r="R119" s="303"/>
      <c r="S119" s="303"/>
      <c r="T119" s="303"/>
      <c r="U119" s="303"/>
      <c r="V119" s="303"/>
      <c r="W119" s="303"/>
      <c r="X119" s="303"/>
      <c r="Y119" s="303"/>
      <c r="Z119" s="303"/>
    </row>
    <row r="120" customFormat="false" ht="12.75" hidden="false" customHeight="true" outlineLevel="0" collapsed="false">
      <c r="A120" s="303"/>
      <c r="B120" s="303"/>
      <c r="C120" s="303"/>
      <c r="D120" s="303"/>
      <c r="E120" s="303"/>
      <c r="F120" s="303"/>
      <c r="G120" s="303"/>
      <c r="H120" s="303"/>
      <c r="I120" s="303"/>
      <c r="J120" s="303"/>
      <c r="K120" s="303"/>
      <c r="L120" s="303"/>
      <c r="M120" s="303"/>
      <c r="N120" s="303"/>
      <c r="O120" s="303"/>
      <c r="P120" s="303"/>
      <c r="Q120" s="303"/>
      <c r="R120" s="303"/>
      <c r="S120" s="303"/>
      <c r="T120" s="303"/>
      <c r="U120" s="303"/>
      <c r="V120" s="303"/>
      <c r="W120" s="303"/>
      <c r="X120" s="303"/>
      <c r="Y120" s="303"/>
      <c r="Z120" s="303"/>
    </row>
    <row r="121" customFormat="false" ht="12.75" hidden="false" customHeight="true" outlineLevel="0" collapsed="false">
      <c r="A121" s="303"/>
      <c r="B121" s="303"/>
      <c r="C121" s="303"/>
      <c r="D121" s="303"/>
      <c r="E121" s="303"/>
      <c r="F121" s="303"/>
      <c r="G121" s="303"/>
      <c r="H121" s="303"/>
      <c r="I121" s="303"/>
      <c r="J121" s="303"/>
      <c r="K121" s="303"/>
      <c r="L121" s="303"/>
      <c r="M121" s="303"/>
      <c r="N121" s="303"/>
      <c r="O121" s="303"/>
      <c r="P121" s="303"/>
      <c r="Q121" s="303"/>
      <c r="R121" s="303"/>
      <c r="S121" s="303"/>
      <c r="T121" s="303"/>
      <c r="U121" s="303"/>
      <c r="V121" s="303"/>
      <c r="W121" s="303"/>
      <c r="X121" s="303"/>
      <c r="Y121" s="303"/>
      <c r="Z121" s="303"/>
    </row>
    <row r="122" customFormat="false" ht="12.75" hidden="false" customHeight="true" outlineLevel="0" collapsed="false">
      <c r="A122" s="303"/>
      <c r="B122" s="303"/>
      <c r="C122" s="303"/>
      <c r="D122" s="303"/>
      <c r="E122" s="303"/>
      <c r="F122" s="303"/>
      <c r="G122" s="303"/>
      <c r="H122" s="303"/>
      <c r="I122" s="303"/>
      <c r="J122" s="303"/>
      <c r="K122" s="303"/>
      <c r="L122" s="303"/>
      <c r="M122" s="303"/>
      <c r="N122" s="303"/>
      <c r="O122" s="303"/>
      <c r="P122" s="303"/>
      <c r="Q122" s="303"/>
      <c r="R122" s="303"/>
      <c r="S122" s="303"/>
      <c r="T122" s="303"/>
      <c r="U122" s="303"/>
      <c r="V122" s="303"/>
      <c r="W122" s="303"/>
      <c r="X122" s="303"/>
      <c r="Y122" s="303"/>
      <c r="Z122" s="303"/>
    </row>
    <row r="123" customFormat="false" ht="12.75" hidden="false" customHeight="true" outlineLevel="0" collapsed="false">
      <c r="A123" s="303"/>
      <c r="B123" s="303"/>
      <c r="C123" s="303"/>
      <c r="D123" s="303"/>
      <c r="E123" s="303"/>
      <c r="F123" s="303"/>
      <c r="G123" s="303"/>
      <c r="H123" s="303"/>
      <c r="I123" s="303"/>
      <c r="J123" s="303"/>
      <c r="K123" s="303"/>
      <c r="L123" s="303"/>
      <c r="M123" s="303"/>
      <c r="N123" s="303"/>
      <c r="O123" s="303"/>
      <c r="P123" s="303"/>
      <c r="Q123" s="303"/>
      <c r="R123" s="303"/>
      <c r="S123" s="303"/>
      <c r="T123" s="303"/>
      <c r="U123" s="303"/>
      <c r="V123" s="303"/>
      <c r="W123" s="303"/>
      <c r="X123" s="303"/>
      <c r="Y123" s="303"/>
      <c r="Z123" s="303"/>
    </row>
    <row r="124" customFormat="false" ht="12.75" hidden="false" customHeight="true" outlineLevel="0" collapsed="false">
      <c r="A124" s="303"/>
      <c r="B124" s="303"/>
      <c r="C124" s="303"/>
      <c r="D124" s="303"/>
      <c r="E124" s="303"/>
      <c r="F124" s="303"/>
      <c r="G124" s="303"/>
      <c r="H124" s="303"/>
      <c r="I124" s="303"/>
      <c r="J124" s="303"/>
      <c r="K124" s="303"/>
      <c r="L124" s="303"/>
      <c r="M124" s="303"/>
      <c r="N124" s="303"/>
      <c r="O124" s="303"/>
      <c r="P124" s="303"/>
      <c r="Q124" s="303"/>
      <c r="R124" s="303"/>
      <c r="S124" s="303"/>
      <c r="T124" s="303"/>
      <c r="U124" s="303"/>
      <c r="V124" s="303"/>
      <c r="W124" s="303"/>
      <c r="X124" s="303"/>
      <c r="Y124" s="303"/>
      <c r="Z124" s="303"/>
    </row>
    <row r="125" customFormat="false" ht="12.75" hidden="false" customHeight="true" outlineLevel="0" collapsed="false">
      <c r="A125" s="303"/>
      <c r="B125" s="303"/>
      <c r="C125" s="303"/>
      <c r="D125" s="303"/>
      <c r="E125" s="303"/>
      <c r="F125" s="303"/>
      <c r="G125" s="303"/>
      <c r="H125" s="303"/>
      <c r="I125" s="303"/>
      <c r="J125" s="303"/>
      <c r="K125" s="303"/>
      <c r="L125" s="303"/>
      <c r="M125" s="303"/>
      <c r="N125" s="303"/>
      <c r="O125" s="303"/>
      <c r="P125" s="303"/>
      <c r="Q125" s="303"/>
      <c r="R125" s="303"/>
      <c r="S125" s="303"/>
      <c r="T125" s="303"/>
      <c r="U125" s="303"/>
      <c r="V125" s="303"/>
      <c r="W125" s="303"/>
      <c r="X125" s="303"/>
      <c r="Y125" s="303"/>
      <c r="Z125" s="303"/>
    </row>
    <row r="126" customFormat="false" ht="12.75" hidden="false" customHeight="true" outlineLevel="0" collapsed="false">
      <c r="A126" s="303"/>
      <c r="B126" s="303"/>
      <c r="C126" s="303"/>
      <c r="D126" s="303"/>
      <c r="E126" s="303"/>
      <c r="F126" s="303"/>
      <c r="G126" s="303"/>
      <c r="H126" s="303"/>
      <c r="I126" s="303"/>
      <c r="J126" s="303"/>
      <c r="K126" s="303"/>
      <c r="L126" s="303"/>
      <c r="M126" s="303"/>
      <c r="N126" s="303"/>
      <c r="O126" s="303"/>
      <c r="P126" s="303"/>
      <c r="Q126" s="303"/>
      <c r="R126" s="303"/>
      <c r="S126" s="303"/>
      <c r="T126" s="303"/>
      <c r="U126" s="303"/>
      <c r="V126" s="303"/>
      <c r="W126" s="303"/>
      <c r="X126" s="303"/>
      <c r="Y126" s="303"/>
      <c r="Z126" s="303"/>
    </row>
    <row r="127" customFormat="false" ht="12.75" hidden="false" customHeight="true" outlineLevel="0" collapsed="false">
      <c r="A127" s="303"/>
      <c r="B127" s="303"/>
      <c r="C127" s="303"/>
      <c r="D127" s="303"/>
      <c r="E127" s="303"/>
      <c r="F127" s="303"/>
      <c r="G127" s="303"/>
      <c r="H127" s="303"/>
      <c r="I127" s="303"/>
      <c r="J127" s="303"/>
      <c r="K127" s="303"/>
      <c r="L127" s="303"/>
      <c r="M127" s="303"/>
      <c r="N127" s="303"/>
      <c r="O127" s="303"/>
      <c r="P127" s="303"/>
      <c r="Q127" s="303"/>
      <c r="R127" s="303"/>
      <c r="S127" s="303"/>
      <c r="T127" s="303"/>
      <c r="U127" s="303"/>
      <c r="V127" s="303"/>
      <c r="W127" s="303"/>
      <c r="X127" s="303"/>
      <c r="Y127" s="303"/>
      <c r="Z127" s="303"/>
    </row>
    <row r="128" customFormat="false" ht="12.75" hidden="false" customHeight="true" outlineLevel="0" collapsed="false">
      <c r="A128" s="303"/>
      <c r="B128" s="303"/>
      <c r="C128" s="303"/>
      <c r="D128" s="303"/>
      <c r="E128" s="303"/>
      <c r="F128" s="303"/>
      <c r="G128" s="303"/>
      <c r="H128" s="303"/>
      <c r="I128" s="303"/>
      <c r="J128" s="303"/>
      <c r="K128" s="303"/>
      <c r="L128" s="303"/>
      <c r="M128" s="303"/>
      <c r="N128" s="303"/>
      <c r="O128" s="303"/>
      <c r="P128" s="303"/>
      <c r="Q128" s="303"/>
      <c r="R128" s="303"/>
      <c r="S128" s="303"/>
      <c r="T128" s="303"/>
      <c r="U128" s="303"/>
      <c r="V128" s="303"/>
      <c r="W128" s="303"/>
      <c r="X128" s="303"/>
      <c r="Y128" s="303"/>
      <c r="Z128" s="303"/>
    </row>
    <row r="129" customFormat="false" ht="12.75" hidden="false" customHeight="true" outlineLevel="0" collapsed="false">
      <c r="A129" s="303"/>
      <c r="B129" s="303"/>
      <c r="C129" s="303"/>
      <c r="D129" s="303"/>
      <c r="E129" s="303"/>
      <c r="F129" s="303"/>
      <c r="G129" s="303"/>
      <c r="H129" s="303"/>
      <c r="I129" s="303"/>
      <c r="J129" s="303"/>
      <c r="K129" s="303"/>
      <c r="L129" s="303"/>
      <c r="M129" s="303"/>
      <c r="N129" s="303"/>
      <c r="O129" s="303"/>
      <c r="P129" s="303"/>
      <c r="Q129" s="303"/>
      <c r="R129" s="303"/>
      <c r="S129" s="303"/>
      <c r="T129" s="303"/>
      <c r="U129" s="303"/>
      <c r="V129" s="303"/>
      <c r="W129" s="303"/>
      <c r="X129" s="303"/>
      <c r="Y129" s="303"/>
      <c r="Z129" s="303"/>
    </row>
    <row r="130" customFormat="false" ht="12.75" hidden="false" customHeight="true" outlineLevel="0" collapsed="false">
      <c r="A130" s="303"/>
      <c r="B130" s="303"/>
      <c r="C130" s="303"/>
      <c r="D130" s="303"/>
      <c r="E130" s="303"/>
      <c r="F130" s="303"/>
      <c r="G130" s="303"/>
      <c r="H130" s="303"/>
      <c r="I130" s="303"/>
      <c r="J130" s="303"/>
      <c r="K130" s="303"/>
      <c r="L130" s="303"/>
      <c r="M130" s="303"/>
      <c r="N130" s="303"/>
      <c r="O130" s="303"/>
      <c r="P130" s="303"/>
      <c r="Q130" s="303"/>
      <c r="R130" s="303"/>
      <c r="S130" s="303"/>
      <c r="T130" s="303"/>
      <c r="U130" s="303"/>
      <c r="V130" s="303"/>
      <c r="W130" s="303"/>
      <c r="X130" s="303"/>
      <c r="Y130" s="303"/>
      <c r="Z130" s="303"/>
    </row>
    <row r="131" customFormat="false" ht="12.75" hidden="false" customHeight="true" outlineLevel="0" collapsed="false">
      <c r="A131" s="303"/>
      <c r="B131" s="303"/>
      <c r="C131" s="303"/>
      <c r="D131" s="303"/>
      <c r="E131" s="303"/>
      <c r="F131" s="303"/>
      <c r="G131" s="303"/>
      <c r="H131" s="303"/>
      <c r="I131" s="303"/>
      <c r="J131" s="303"/>
      <c r="K131" s="303"/>
      <c r="L131" s="303"/>
      <c r="M131" s="303"/>
      <c r="N131" s="303"/>
      <c r="O131" s="303"/>
      <c r="P131" s="303"/>
      <c r="Q131" s="303"/>
      <c r="R131" s="303"/>
      <c r="S131" s="303"/>
      <c r="T131" s="303"/>
      <c r="U131" s="303"/>
      <c r="V131" s="303"/>
      <c r="W131" s="303"/>
      <c r="X131" s="303"/>
      <c r="Y131" s="303"/>
      <c r="Z131" s="303"/>
    </row>
    <row r="132" customFormat="false" ht="12.75" hidden="false" customHeight="true" outlineLevel="0" collapsed="false">
      <c r="A132" s="303"/>
      <c r="B132" s="303"/>
      <c r="C132" s="303"/>
      <c r="D132" s="303"/>
      <c r="E132" s="303"/>
      <c r="F132" s="303"/>
      <c r="G132" s="303"/>
      <c r="H132" s="303"/>
      <c r="I132" s="303"/>
      <c r="J132" s="303"/>
      <c r="K132" s="303"/>
      <c r="L132" s="303"/>
      <c r="M132" s="303"/>
      <c r="N132" s="303"/>
      <c r="O132" s="303"/>
      <c r="P132" s="303"/>
      <c r="Q132" s="303"/>
      <c r="R132" s="303"/>
      <c r="S132" s="303"/>
      <c r="T132" s="303"/>
      <c r="U132" s="303"/>
      <c r="V132" s="303"/>
      <c r="W132" s="303"/>
      <c r="X132" s="303"/>
      <c r="Y132" s="303"/>
      <c r="Z132" s="303"/>
    </row>
    <row r="133" customFormat="false" ht="12.75" hidden="false" customHeight="true" outlineLevel="0" collapsed="false">
      <c r="A133" s="303"/>
      <c r="B133" s="303"/>
      <c r="C133" s="303"/>
      <c r="D133" s="303"/>
      <c r="E133" s="303"/>
      <c r="F133" s="303"/>
      <c r="G133" s="303"/>
      <c r="H133" s="303"/>
      <c r="I133" s="303"/>
      <c r="J133" s="303"/>
      <c r="K133" s="303"/>
      <c r="L133" s="303"/>
      <c r="M133" s="303"/>
      <c r="N133" s="303"/>
      <c r="O133" s="303"/>
      <c r="P133" s="303"/>
      <c r="Q133" s="303"/>
      <c r="R133" s="303"/>
      <c r="S133" s="303"/>
      <c r="T133" s="303"/>
      <c r="U133" s="303"/>
      <c r="V133" s="303"/>
      <c r="W133" s="303"/>
      <c r="X133" s="303"/>
      <c r="Y133" s="303"/>
      <c r="Z133" s="303"/>
    </row>
    <row r="134" customFormat="false" ht="12.75" hidden="false" customHeight="true" outlineLevel="0" collapsed="false">
      <c r="A134" s="303"/>
      <c r="B134" s="303"/>
      <c r="C134" s="303"/>
      <c r="D134" s="303"/>
      <c r="E134" s="303"/>
      <c r="F134" s="303"/>
      <c r="G134" s="303"/>
      <c r="H134" s="303"/>
      <c r="I134" s="303"/>
      <c r="J134" s="303"/>
      <c r="K134" s="303"/>
      <c r="L134" s="303"/>
      <c r="M134" s="303"/>
      <c r="N134" s="303"/>
      <c r="O134" s="303"/>
      <c r="P134" s="303"/>
      <c r="Q134" s="303"/>
      <c r="R134" s="303"/>
      <c r="S134" s="303"/>
      <c r="T134" s="303"/>
      <c r="U134" s="303"/>
      <c r="V134" s="303"/>
      <c r="W134" s="303"/>
      <c r="X134" s="303"/>
      <c r="Y134" s="303"/>
      <c r="Z134" s="303"/>
    </row>
    <row r="135" customFormat="false" ht="12.75" hidden="false" customHeight="true" outlineLevel="0" collapsed="false">
      <c r="A135" s="303"/>
      <c r="B135" s="303"/>
      <c r="C135" s="303"/>
      <c r="D135" s="303"/>
      <c r="E135" s="303"/>
      <c r="F135" s="303"/>
      <c r="G135" s="303"/>
      <c r="H135" s="303"/>
      <c r="I135" s="303"/>
      <c r="J135" s="303"/>
      <c r="K135" s="303"/>
      <c r="L135" s="303"/>
      <c r="M135" s="303"/>
      <c r="N135" s="303"/>
      <c r="O135" s="303"/>
      <c r="P135" s="303"/>
      <c r="Q135" s="303"/>
      <c r="R135" s="303"/>
      <c r="S135" s="303"/>
      <c r="T135" s="303"/>
      <c r="U135" s="303"/>
      <c r="V135" s="303"/>
      <c r="W135" s="303"/>
      <c r="X135" s="303"/>
      <c r="Y135" s="303"/>
      <c r="Z135" s="303"/>
    </row>
    <row r="136" customFormat="false" ht="12.75" hidden="false" customHeight="true" outlineLevel="0" collapsed="false">
      <c r="A136" s="303"/>
      <c r="B136" s="303"/>
      <c r="C136" s="303"/>
      <c r="D136" s="303"/>
      <c r="E136" s="303"/>
      <c r="F136" s="303"/>
      <c r="G136" s="303"/>
      <c r="H136" s="303"/>
      <c r="I136" s="303"/>
      <c r="J136" s="303"/>
      <c r="K136" s="303"/>
      <c r="L136" s="303"/>
      <c r="M136" s="303"/>
      <c r="N136" s="303"/>
      <c r="O136" s="303"/>
      <c r="P136" s="303"/>
      <c r="Q136" s="303"/>
      <c r="R136" s="303"/>
      <c r="S136" s="303"/>
      <c r="T136" s="303"/>
      <c r="U136" s="303"/>
      <c r="V136" s="303"/>
      <c r="W136" s="303"/>
      <c r="X136" s="303"/>
      <c r="Y136" s="303"/>
      <c r="Z136" s="303"/>
    </row>
    <row r="137" customFormat="false" ht="12.75" hidden="false" customHeight="true" outlineLevel="0" collapsed="false">
      <c r="A137" s="303"/>
      <c r="B137" s="303"/>
      <c r="C137" s="303"/>
      <c r="D137" s="303"/>
      <c r="E137" s="303"/>
      <c r="F137" s="303"/>
      <c r="G137" s="303"/>
      <c r="H137" s="303"/>
      <c r="I137" s="303"/>
      <c r="J137" s="303"/>
      <c r="K137" s="303"/>
      <c r="L137" s="303"/>
      <c r="M137" s="303"/>
      <c r="N137" s="303"/>
      <c r="O137" s="303"/>
      <c r="P137" s="303"/>
      <c r="Q137" s="303"/>
      <c r="R137" s="303"/>
      <c r="S137" s="303"/>
      <c r="T137" s="303"/>
      <c r="U137" s="303"/>
      <c r="V137" s="303"/>
      <c r="W137" s="303"/>
      <c r="X137" s="303"/>
      <c r="Y137" s="303"/>
      <c r="Z137" s="303"/>
    </row>
    <row r="138" customFormat="false" ht="12.75" hidden="false" customHeight="true" outlineLevel="0" collapsed="false">
      <c r="A138" s="303"/>
      <c r="B138" s="303"/>
      <c r="C138" s="303"/>
      <c r="D138" s="303"/>
      <c r="E138" s="303"/>
      <c r="F138" s="303"/>
      <c r="G138" s="303"/>
      <c r="H138" s="303"/>
      <c r="I138" s="303"/>
      <c r="J138" s="303"/>
      <c r="K138" s="303"/>
      <c r="L138" s="303"/>
      <c r="M138" s="303"/>
      <c r="N138" s="303"/>
      <c r="O138" s="303"/>
      <c r="P138" s="303"/>
      <c r="Q138" s="303"/>
      <c r="R138" s="303"/>
      <c r="S138" s="303"/>
      <c r="T138" s="303"/>
      <c r="U138" s="303"/>
      <c r="V138" s="303"/>
      <c r="W138" s="303"/>
      <c r="X138" s="303"/>
      <c r="Y138" s="303"/>
      <c r="Z138" s="303"/>
    </row>
    <row r="139" customFormat="false" ht="12.75" hidden="false" customHeight="true" outlineLevel="0" collapsed="false">
      <c r="A139" s="303"/>
      <c r="B139" s="303"/>
      <c r="C139" s="303"/>
      <c r="D139" s="303"/>
      <c r="E139" s="303"/>
      <c r="F139" s="303"/>
      <c r="G139" s="303"/>
      <c r="H139" s="303"/>
      <c r="I139" s="303"/>
      <c r="J139" s="303"/>
      <c r="K139" s="303"/>
      <c r="L139" s="303"/>
      <c r="M139" s="303"/>
      <c r="N139" s="303"/>
      <c r="O139" s="303"/>
      <c r="P139" s="303"/>
      <c r="Q139" s="303"/>
      <c r="R139" s="303"/>
      <c r="S139" s="303"/>
      <c r="T139" s="303"/>
      <c r="U139" s="303"/>
      <c r="V139" s="303"/>
      <c r="W139" s="303"/>
      <c r="X139" s="303"/>
      <c r="Y139" s="303"/>
      <c r="Z139" s="303"/>
    </row>
    <row r="140" customFormat="false" ht="12.75" hidden="false" customHeight="true" outlineLevel="0" collapsed="false">
      <c r="A140" s="303"/>
      <c r="B140" s="303"/>
      <c r="C140" s="303"/>
      <c r="D140" s="303"/>
      <c r="E140" s="303"/>
      <c r="F140" s="303"/>
      <c r="G140" s="303"/>
      <c r="H140" s="303"/>
      <c r="I140" s="303"/>
      <c r="J140" s="303"/>
      <c r="K140" s="303"/>
      <c r="L140" s="303"/>
      <c r="M140" s="303"/>
      <c r="N140" s="303"/>
      <c r="O140" s="303"/>
      <c r="P140" s="303"/>
      <c r="Q140" s="303"/>
      <c r="R140" s="303"/>
      <c r="S140" s="303"/>
      <c r="T140" s="303"/>
      <c r="U140" s="303"/>
      <c r="V140" s="303"/>
      <c r="W140" s="303"/>
      <c r="X140" s="303"/>
      <c r="Y140" s="303"/>
      <c r="Z140" s="303"/>
    </row>
    <row r="141" customFormat="false" ht="12.75" hidden="false" customHeight="true" outlineLevel="0" collapsed="false">
      <c r="A141" s="303"/>
      <c r="B141" s="303"/>
      <c r="C141" s="303"/>
      <c r="D141" s="303"/>
      <c r="E141" s="303"/>
      <c r="F141" s="303"/>
      <c r="G141" s="303"/>
      <c r="H141" s="303"/>
      <c r="I141" s="303"/>
      <c r="J141" s="303"/>
      <c r="K141" s="303"/>
      <c r="L141" s="303"/>
      <c r="M141" s="303"/>
      <c r="N141" s="303"/>
      <c r="O141" s="303"/>
      <c r="P141" s="303"/>
      <c r="Q141" s="303"/>
      <c r="R141" s="303"/>
      <c r="S141" s="303"/>
      <c r="T141" s="303"/>
      <c r="U141" s="303"/>
      <c r="V141" s="303"/>
      <c r="W141" s="303"/>
      <c r="X141" s="303"/>
      <c r="Y141" s="303"/>
      <c r="Z141" s="303"/>
    </row>
    <row r="142" customFormat="false" ht="12.75" hidden="false" customHeight="true" outlineLevel="0" collapsed="false">
      <c r="A142" s="303"/>
      <c r="B142" s="303"/>
      <c r="C142" s="303"/>
      <c r="D142" s="303"/>
      <c r="E142" s="303"/>
      <c r="F142" s="303"/>
      <c r="G142" s="303"/>
      <c r="H142" s="303"/>
      <c r="I142" s="303"/>
      <c r="J142" s="303"/>
      <c r="K142" s="303"/>
      <c r="L142" s="303"/>
      <c r="M142" s="303"/>
      <c r="N142" s="303"/>
      <c r="O142" s="303"/>
      <c r="P142" s="303"/>
      <c r="Q142" s="303"/>
      <c r="R142" s="303"/>
      <c r="S142" s="303"/>
      <c r="T142" s="303"/>
      <c r="U142" s="303"/>
      <c r="V142" s="303"/>
      <c r="W142" s="303"/>
      <c r="X142" s="303"/>
      <c r="Y142" s="303"/>
      <c r="Z142" s="303"/>
    </row>
    <row r="143" customFormat="false" ht="12.75" hidden="false" customHeight="true" outlineLevel="0" collapsed="false">
      <c r="A143" s="303"/>
      <c r="B143" s="303"/>
      <c r="C143" s="303"/>
      <c r="D143" s="303"/>
      <c r="E143" s="303"/>
      <c r="F143" s="303"/>
      <c r="G143" s="303"/>
      <c r="H143" s="303"/>
      <c r="I143" s="303"/>
      <c r="J143" s="303"/>
      <c r="K143" s="303"/>
      <c r="L143" s="303"/>
      <c r="M143" s="303"/>
      <c r="N143" s="303"/>
      <c r="O143" s="303"/>
      <c r="P143" s="303"/>
      <c r="Q143" s="303"/>
      <c r="R143" s="303"/>
      <c r="S143" s="303"/>
      <c r="T143" s="303"/>
      <c r="U143" s="303"/>
      <c r="V143" s="303"/>
      <c r="W143" s="303"/>
      <c r="X143" s="303"/>
      <c r="Y143" s="303"/>
      <c r="Z143" s="303"/>
    </row>
    <row r="144" customFormat="false" ht="12.75" hidden="false" customHeight="true" outlineLevel="0" collapsed="false">
      <c r="A144" s="303"/>
      <c r="B144" s="303"/>
      <c r="C144" s="303"/>
      <c r="D144" s="303"/>
      <c r="E144" s="303"/>
      <c r="F144" s="303"/>
      <c r="G144" s="303"/>
      <c r="H144" s="303"/>
      <c r="I144" s="303"/>
      <c r="J144" s="303"/>
      <c r="K144" s="303"/>
      <c r="L144" s="303"/>
      <c r="M144" s="303"/>
      <c r="N144" s="303"/>
      <c r="O144" s="303"/>
      <c r="P144" s="303"/>
      <c r="Q144" s="303"/>
      <c r="R144" s="303"/>
      <c r="S144" s="303"/>
      <c r="T144" s="303"/>
      <c r="U144" s="303"/>
      <c r="V144" s="303"/>
      <c r="W144" s="303"/>
      <c r="X144" s="303"/>
      <c r="Y144" s="303"/>
      <c r="Z144" s="303"/>
    </row>
    <row r="145" customFormat="false" ht="12.75" hidden="false" customHeight="true" outlineLevel="0" collapsed="false">
      <c r="A145" s="303"/>
      <c r="B145" s="303"/>
      <c r="C145" s="303"/>
      <c r="D145" s="303"/>
      <c r="E145" s="303"/>
      <c r="F145" s="303"/>
      <c r="G145" s="303"/>
      <c r="H145" s="303"/>
      <c r="I145" s="303"/>
      <c r="J145" s="303"/>
      <c r="K145" s="303"/>
      <c r="L145" s="303"/>
      <c r="M145" s="303"/>
      <c r="N145" s="303"/>
      <c r="O145" s="303"/>
      <c r="P145" s="303"/>
      <c r="Q145" s="303"/>
      <c r="R145" s="303"/>
      <c r="S145" s="303"/>
      <c r="T145" s="303"/>
      <c r="U145" s="303"/>
      <c r="V145" s="303"/>
      <c r="W145" s="303"/>
      <c r="X145" s="303"/>
      <c r="Y145" s="303"/>
      <c r="Z145" s="303"/>
    </row>
    <row r="146" customFormat="false" ht="12.75" hidden="false" customHeight="true" outlineLevel="0" collapsed="false">
      <c r="A146" s="303"/>
      <c r="B146" s="303"/>
      <c r="C146" s="303"/>
      <c r="D146" s="303"/>
      <c r="E146" s="303"/>
      <c r="F146" s="303"/>
      <c r="G146" s="303"/>
      <c r="H146" s="303"/>
      <c r="I146" s="303"/>
      <c r="J146" s="303"/>
      <c r="K146" s="303"/>
      <c r="L146" s="303"/>
      <c r="M146" s="303"/>
      <c r="N146" s="303"/>
      <c r="O146" s="303"/>
      <c r="P146" s="303"/>
      <c r="Q146" s="303"/>
      <c r="R146" s="303"/>
      <c r="S146" s="303"/>
      <c r="T146" s="303"/>
      <c r="U146" s="303"/>
      <c r="V146" s="303"/>
      <c r="W146" s="303"/>
      <c r="X146" s="303"/>
      <c r="Y146" s="303"/>
      <c r="Z146" s="303"/>
    </row>
    <row r="147" customFormat="false" ht="12.75" hidden="false" customHeight="true" outlineLevel="0" collapsed="false">
      <c r="A147" s="303"/>
      <c r="B147" s="303"/>
      <c r="C147" s="303"/>
      <c r="D147" s="303"/>
      <c r="E147" s="303"/>
      <c r="F147" s="303"/>
      <c r="G147" s="303"/>
      <c r="H147" s="303"/>
      <c r="I147" s="303"/>
      <c r="J147" s="303"/>
      <c r="K147" s="303"/>
      <c r="L147" s="303"/>
      <c r="M147" s="303"/>
      <c r="N147" s="303"/>
      <c r="O147" s="303"/>
      <c r="P147" s="303"/>
      <c r="Q147" s="303"/>
      <c r="R147" s="303"/>
      <c r="S147" s="303"/>
      <c r="T147" s="303"/>
      <c r="U147" s="303"/>
      <c r="V147" s="303"/>
      <c r="W147" s="303"/>
      <c r="X147" s="303"/>
      <c r="Y147" s="303"/>
      <c r="Z147" s="303"/>
    </row>
    <row r="148" customFormat="false" ht="12.75" hidden="false" customHeight="true" outlineLevel="0" collapsed="false">
      <c r="A148" s="303"/>
      <c r="B148" s="303"/>
      <c r="C148" s="303"/>
      <c r="D148" s="303"/>
      <c r="E148" s="303"/>
      <c r="F148" s="303"/>
      <c r="G148" s="303"/>
      <c r="H148" s="303"/>
      <c r="I148" s="303"/>
      <c r="J148" s="303"/>
      <c r="K148" s="303"/>
      <c r="L148" s="303"/>
      <c r="M148" s="303"/>
      <c r="N148" s="303"/>
      <c r="O148" s="303"/>
      <c r="P148" s="303"/>
      <c r="Q148" s="303"/>
      <c r="R148" s="303"/>
      <c r="S148" s="303"/>
      <c r="T148" s="303"/>
      <c r="U148" s="303"/>
      <c r="V148" s="303"/>
      <c r="W148" s="303"/>
      <c r="X148" s="303"/>
      <c r="Y148" s="303"/>
      <c r="Z148" s="303"/>
    </row>
    <row r="149" customFormat="false" ht="12.75" hidden="false" customHeight="true" outlineLevel="0" collapsed="false">
      <c r="A149" s="303"/>
      <c r="B149" s="303"/>
      <c r="C149" s="303"/>
      <c r="D149" s="303"/>
      <c r="E149" s="303"/>
      <c r="F149" s="303"/>
      <c r="G149" s="303"/>
      <c r="H149" s="303"/>
      <c r="I149" s="303"/>
      <c r="J149" s="303"/>
      <c r="K149" s="303"/>
      <c r="L149" s="303"/>
      <c r="M149" s="303"/>
      <c r="N149" s="303"/>
      <c r="O149" s="303"/>
      <c r="P149" s="303"/>
      <c r="Q149" s="303"/>
      <c r="R149" s="303"/>
      <c r="S149" s="303"/>
      <c r="T149" s="303"/>
      <c r="U149" s="303"/>
      <c r="V149" s="303"/>
      <c r="W149" s="303"/>
      <c r="X149" s="303"/>
      <c r="Y149" s="303"/>
      <c r="Z149" s="303"/>
    </row>
    <row r="150" customFormat="false" ht="12.75" hidden="false" customHeight="true" outlineLevel="0" collapsed="false">
      <c r="A150" s="303"/>
      <c r="B150" s="303"/>
      <c r="C150" s="303"/>
      <c r="D150" s="303"/>
      <c r="E150" s="303"/>
      <c r="F150" s="303"/>
      <c r="G150" s="303"/>
      <c r="H150" s="303"/>
      <c r="I150" s="303"/>
      <c r="J150" s="303"/>
      <c r="K150" s="303"/>
      <c r="L150" s="303"/>
      <c r="M150" s="303"/>
      <c r="N150" s="303"/>
      <c r="O150" s="303"/>
      <c r="P150" s="303"/>
      <c r="Q150" s="303"/>
      <c r="R150" s="303"/>
      <c r="S150" s="303"/>
      <c r="T150" s="303"/>
      <c r="U150" s="303"/>
      <c r="V150" s="303"/>
      <c r="W150" s="303"/>
      <c r="X150" s="303"/>
      <c r="Y150" s="303"/>
      <c r="Z150" s="303"/>
    </row>
    <row r="151" customFormat="false" ht="12.75" hidden="false" customHeight="true" outlineLevel="0" collapsed="false">
      <c r="A151" s="303"/>
      <c r="B151" s="303"/>
      <c r="C151" s="303"/>
      <c r="D151" s="303"/>
      <c r="E151" s="303"/>
      <c r="F151" s="303"/>
      <c r="G151" s="303"/>
      <c r="H151" s="303"/>
      <c r="I151" s="303"/>
      <c r="J151" s="303"/>
      <c r="K151" s="303"/>
      <c r="L151" s="303"/>
      <c r="M151" s="303"/>
      <c r="N151" s="303"/>
      <c r="O151" s="303"/>
      <c r="P151" s="303"/>
      <c r="Q151" s="303"/>
      <c r="R151" s="303"/>
      <c r="S151" s="303"/>
      <c r="T151" s="303"/>
      <c r="U151" s="303"/>
      <c r="V151" s="303"/>
      <c r="W151" s="303"/>
      <c r="X151" s="303"/>
      <c r="Y151" s="303"/>
      <c r="Z151" s="303"/>
    </row>
    <row r="152" customFormat="false" ht="12.75" hidden="false" customHeight="true" outlineLevel="0" collapsed="false">
      <c r="A152" s="303"/>
      <c r="B152" s="303"/>
      <c r="C152" s="303"/>
      <c r="D152" s="303"/>
      <c r="E152" s="303"/>
      <c r="F152" s="303"/>
      <c r="G152" s="303"/>
      <c r="H152" s="303"/>
      <c r="I152" s="303"/>
      <c r="J152" s="303"/>
      <c r="K152" s="303"/>
      <c r="L152" s="303"/>
      <c r="M152" s="303"/>
      <c r="N152" s="303"/>
      <c r="O152" s="303"/>
      <c r="P152" s="303"/>
      <c r="Q152" s="303"/>
      <c r="R152" s="303"/>
      <c r="S152" s="303"/>
      <c r="T152" s="303"/>
      <c r="U152" s="303"/>
      <c r="V152" s="303"/>
      <c r="W152" s="303"/>
      <c r="X152" s="303"/>
      <c r="Y152" s="303"/>
      <c r="Z152" s="303"/>
    </row>
    <row r="153" customFormat="false" ht="12.75" hidden="false" customHeight="true" outlineLevel="0" collapsed="false">
      <c r="A153" s="303"/>
      <c r="B153" s="303"/>
      <c r="C153" s="303"/>
      <c r="D153" s="303"/>
      <c r="E153" s="303"/>
      <c r="F153" s="303"/>
      <c r="G153" s="303"/>
      <c r="H153" s="303"/>
      <c r="I153" s="303"/>
      <c r="J153" s="303"/>
      <c r="K153" s="303"/>
      <c r="L153" s="303"/>
      <c r="M153" s="303"/>
      <c r="N153" s="303"/>
      <c r="O153" s="303"/>
      <c r="P153" s="303"/>
      <c r="Q153" s="303"/>
      <c r="R153" s="303"/>
      <c r="S153" s="303"/>
      <c r="T153" s="303"/>
      <c r="U153" s="303"/>
      <c r="V153" s="303"/>
      <c r="W153" s="303"/>
      <c r="X153" s="303"/>
      <c r="Y153" s="303"/>
      <c r="Z153" s="303"/>
    </row>
    <row r="154" customFormat="false" ht="12.75" hidden="false" customHeight="true" outlineLevel="0" collapsed="false">
      <c r="A154" s="303"/>
      <c r="B154" s="303"/>
      <c r="C154" s="303"/>
      <c r="D154" s="303"/>
      <c r="E154" s="303"/>
      <c r="F154" s="303"/>
      <c r="G154" s="303"/>
      <c r="H154" s="303"/>
      <c r="I154" s="303"/>
      <c r="J154" s="303"/>
      <c r="K154" s="303"/>
      <c r="L154" s="303"/>
      <c r="M154" s="303"/>
      <c r="N154" s="303"/>
      <c r="O154" s="303"/>
      <c r="P154" s="303"/>
      <c r="Q154" s="303"/>
      <c r="R154" s="303"/>
      <c r="S154" s="303"/>
      <c r="T154" s="303"/>
      <c r="U154" s="303"/>
      <c r="V154" s="303"/>
      <c r="W154" s="303"/>
      <c r="X154" s="303"/>
      <c r="Y154" s="303"/>
      <c r="Z154" s="303"/>
    </row>
    <row r="155" customFormat="false" ht="12.75" hidden="false" customHeight="true" outlineLevel="0" collapsed="false">
      <c r="A155" s="303"/>
      <c r="B155" s="303"/>
      <c r="C155" s="303"/>
      <c r="D155" s="303"/>
      <c r="E155" s="303"/>
      <c r="F155" s="303"/>
      <c r="G155" s="303"/>
      <c r="H155" s="303"/>
      <c r="I155" s="303"/>
      <c r="J155" s="303"/>
      <c r="K155" s="303"/>
      <c r="L155" s="303"/>
      <c r="M155" s="303"/>
      <c r="N155" s="303"/>
      <c r="O155" s="303"/>
      <c r="P155" s="303"/>
      <c r="Q155" s="303"/>
      <c r="R155" s="303"/>
      <c r="S155" s="303"/>
      <c r="T155" s="303"/>
      <c r="U155" s="303"/>
      <c r="V155" s="303"/>
      <c r="W155" s="303"/>
      <c r="X155" s="303"/>
      <c r="Y155" s="303"/>
      <c r="Z155" s="303"/>
    </row>
    <row r="156" customFormat="false" ht="12.75" hidden="false" customHeight="true" outlineLevel="0" collapsed="false">
      <c r="A156" s="303"/>
      <c r="B156" s="303"/>
      <c r="C156" s="303"/>
      <c r="D156" s="303"/>
      <c r="E156" s="303"/>
      <c r="F156" s="303"/>
      <c r="G156" s="303"/>
      <c r="H156" s="303"/>
      <c r="I156" s="303"/>
      <c r="J156" s="303"/>
      <c r="K156" s="303"/>
      <c r="L156" s="303"/>
      <c r="M156" s="303"/>
      <c r="N156" s="303"/>
      <c r="O156" s="303"/>
      <c r="P156" s="303"/>
      <c r="Q156" s="303"/>
      <c r="R156" s="303"/>
      <c r="S156" s="303"/>
      <c r="T156" s="303"/>
      <c r="U156" s="303"/>
      <c r="V156" s="303"/>
      <c r="W156" s="303"/>
      <c r="X156" s="303"/>
      <c r="Y156" s="303"/>
      <c r="Z156" s="303"/>
    </row>
    <row r="157" customFormat="false" ht="12.75" hidden="false" customHeight="true" outlineLevel="0" collapsed="false">
      <c r="A157" s="303"/>
      <c r="B157" s="303"/>
      <c r="C157" s="303"/>
      <c r="D157" s="303"/>
      <c r="E157" s="303"/>
      <c r="F157" s="303"/>
      <c r="G157" s="303"/>
      <c r="H157" s="303"/>
      <c r="I157" s="303"/>
      <c r="J157" s="303"/>
      <c r="K157" s="303"/>
      <c r="L157" s="303"/>
      <c r="M157" s="303"/>
      <c r="N157" s="303"/>
      <c r="O157" s="303"/>
      <c r="P157" s="303"/>
      <c r="Q157" s="303"/>
      <c r="R157" s="303"/>
      <c r="S157" s="303"/>
      <c r="T157" s="303"/>
      <c r="U157" s="303"/>
      <c r="V157" s="303"/>
      <c r="W157" s="303"/>
      <c r="X157" s="303"/>
      <c r="Y157" s="303"/>
      <c r="Z157" s="303"/>
    </row>
    <row r="158" customFormat="false" ht="12.75" hidden="false" customHeight="true" outlineLevel="0" collapsed="false">
      <c r="A158" s="303"/>
      <c r="B158" s="303"/>
      <c r="C158" s="303"/>
      <c r="D158" s="303"/>
      <c r="E158" s="303"/>
      <c r="F158" s="303"/>
      <c r="G158" s="303"/>
      <c r="H158" s="303"/>
      <c r="I158" s="303"/>
      <c r="J158" s="303"/>
      <c r="K158" s="303"/>
      <c r="L158" s="303"/>
      <c r="M158" s="303"/>
      <c r="N158" s="303"/>
      <c r="O158" s="303"/>
      <c r="P158" s="303"/>
      <c r="Q158" s="303"/>
      <c r="R158" s="303"/>
      <c r="S158" s="303"/>
      <c r="T158" s="303"/>
      <c r="U158" s="303"/>
      <c r="V158" s="303"/>
      <c r="W158" s="303"/>
      <c r="X158" s="303"/>
      <c r="Y158" s="303"/>
      <c r="Z158" s="303"/>
    </row>
    <row r="159" customFormat="false" ht="12.75" hidden="false" customHeight="true" outlineLevel="0" collapsed="false">
      <c r="A159" s="303"/>
      <c r="B159" s="303"/>
      <c r="C159" s="303"/>
      <c r="D159" s="303"/>
      <c r="E159" s="303"/>
      <c r="F159" s="303"/>
      <c r="G159" s="303"/>
      <c r="H159" s="303"/>
      <c r="I159" s="303"/>
      <c r="J159" s="303"/>
      <c r="K159" s="303"/>
      <c r="L159" s="303"/>
      <c r="M159" s="303"/>
      <c r="N159" s="303"/>
      <c r="O159" s="303"/>
      <c r="P159" s="303"/>
      <c r="Q159" s="303"/>
      <c r="R159" s="303"/>
      <c r="S159" s="303"/>
      <c r="T159" s="303"/>
      <c r="U159" s="303"/>
      <c r="V159" s="303"/>
      <c r="W159" s="303"/>
      <c r="X159" s="303"/>
      <c r="Y159" s="303"/>
      <c r="Z159" s="303"/>
    </row>
    <row r="160" customFormat="false" ht="12.75" hidden="false" customHeight="true" outlineLevel="0" collapsed="false">
      <c r="A160" s="303"/>
      <c r="B160" s="303"/>
      <c r="C160" s="303"/>
      <c r="D160" s="303"/>
      <c r="E160" s="303"/>
      <c r="F160" s="303"/>
      <c r="G160" s="303"/>
      <c r="H160" s="303"/>
      <c r="I160" s="303"/>
      <c r="J160" s="303"/>
      <c r="K160" s="303"/>
      <c r="L160" s="303"/>
      <c r="M160" s="303"/>
      <c r="N160" s="303"/>
      <c r="O160" s="303"/>
      <c r="P160" s="303"/>
      <c r="Q160" s="303"/>
      <c r="R160" s="303"/>
      <c r="S160" s="303"/>
      <c r="T160" s="303"/>
      <c r="U160" s="303"/>
      <c r="V160" s="303"/>
      <c r="W160" s="303"/>
      <c r="X160" s="303"/>
      <c r="Y160" s="303"/>
      <c r="Z160" s="303"/>
    </row>
    <row r="161" customFormat="false" ht="12.75" hidden="false" customHeight="true" outlineLevel="0" collapsed="false">
      <c r="A161" s="303"/>
      <c r="B161" s="303"/>
      <c r="C161" s="303"/>
      <c r="D161" s="303"/>
      <c r="E161" s="303"/>
      <c r="F161" s="303"/>
      <c r="G161" s="303"/>
      <c r="H161" s="303"/>
      <c r="I161" s="303"/>
      <c r="J161" s="303"/>
      <c r="K161" s="303"/>
      <c r="L161" s="303"/>
      <c r="M161" s="303"/>
      <c r="N161" s="303"/>
      <c r="O161" s="303"/>
      <c r="P161" s="303"/>
      <c r="Q161" s="303"/>
      <c r="R161" s="303"/>
      <c r="S161" s="303"/>
      <c r="T161" s="303"/>
      <c r="U161" s="303"/>
      <c r="V161" s="303"/>
      <c r="W161" s="303"/>
      <c r="X161" s="303"/>
      <c r="Y161" s="303"/>
      <c r="Z161" s="303"/>
    </row>
    <row r="162" customFormat="false" ht="12.75" hidden="false" customHeight="true" outlineLevel="0" collapsed="false">
      <c r="A162" s="303"/>
      <c r="B162" s="303"/>
      <c r="C162" s="303"/>
      <c r="D162" s="303"/>
      <c r="E162" s="303"/>
      <c r="F162" s="303"/>
      <c r="G162" s="303"/>
      <c r="H162" s="303"/>
      <c r="I162" s="303"/>
      <c r="J162" s="303"/>
      <c r="K162" s="303"/>
      <c r="L162" s="303"/>
      <c r="M162" s="303"/>
      <c r="N162" s="303"/>
      <c r="O162" s="303"/>
      <c r="P162" s="303"/>
      <c r="Q162" s="303"/>
      <c r="R162" s="303"/>
      <c r="S162" s="303"/>
      <c r="T162" s="303"/>
      <c r="U162" s="303"/>
      <c r="V162" s="303"/>
      <c r="W162" s="303"/>
      <c r="X162" s="303"/>
      <c r="Y162" s="303"/>
      <c r="Z162" s="303"/>
    </row>
    <row r="163" customFormat="false" ht="12.75" hidden="false" customHeight="true" outlineLevel="0" collapsed="false">
      <c r="A163" s="303"/>
      <c r="B163" s="303"/>
      <c r="C163" s="303"/>
      <c r="D163" s="303"/>
      <c r="E163" s="303"/>
      <c r="F163" s="303"/>
      <c r="G163" s="303"/>
      <c r="H163" s="303"/>
      <c r="I163" s="303"/>
      <c r="J163" s="303"/>
      <c r="K163" s="303"/>
      <c r="L163" s="303"/>
      <c r="M163" s="303"/>
      <c r="N163" s="303"/>
      <c r="O163" s="303"/>
      <c r="P163" s="303"/>
      <c r="Q163" s="303"/>
      <c r="R163" s="303"/>
      <c r="S163" s="303"/>
      <c r="T163" s="303"/>
      <c r="U163" s="303"/>
      <c r="V163" s="303"/>
      <c r="W163" s="303"/>
      <c r="X163" s="303"/>
      <c r="Y163" s="303"/>
      <c r="Z163" s="303"/>
    </row>
    <row r="164" customFormat="false" ht="12.75" hidden="false" customHeight="true" outlineLevel="0" collapsed="false">
      <c r="A164" s="303"/>
      <c r="B164" s="303"/>
      <c r="C164" s="303"/>
      <c r="D164" s="303"/>
      <c r="E164" s="303"/>
      <c r="F164" s="303"/>
      <c r="G164" s="303"/>
      <c r="H164" s="303"/>
      <c r="I164" s="303"/>
      <c r="J164" s="303"/>
      <c r="K164" s="303"/>
      <c r="L164" s="303"/>
      <c r="M164" s="303"/>
      <c r="N164" s="303"/>
      <c r="O164" s="303"/>
      <c r="P164" s="303"/>
      <c r="Q164" s="303"/>
      <c r="R164" s="303"/>
      <c r="S164" s="303"/>
      <c r="T164" s="303"/>
      <c r="U164" s="303"/>
      <c r="V164" s="303"/>
      <c r="W164" s="303"/>
      <c r="X164" s="303"/>
      <c r="Y164" s="303"/>
      <c r="Z164" s="303"/>
    </row>
    <row r="165" customFormat="false" ht="12.75" hidden="false" customHeight="true" outlineLevel="0" collapsed="false">
      <c r="A165" s="303"/>
      <c r="B165" s="303"/>
      <c r="C165" s="303"/>
      <c r="D165" s="303"/>
      <c r="E165" s="303"/>
      <c r="F165" s="303"/>
      <c r="G165" s="303"/>
      <c r="H165" s="303"/>
      <c r="I165" s="303"/>
      <c r="J165" s="303"/>
      <c r="K165" s="303"/>
      <c r="L165" s="303"/>
      <c r="M165" s="303"/>
      <c r="N165" s="303"/>
      <c r="O165" s="303"/>
      <c r="P165" s="303"/>
      <c r="Q165" s="303"/>
      <c r="R165" s="303"/>
      <c r="S165" s="303"/>
      <c r="T165" s="303"/>
      <c r="U165" s="303"/>
      <c r="V165" s="303"/>
      <c r="W165" s="303"/>
      <c r="X165" s="303"/>
      <c r="Y165" s="303"/>
      <c r="Z165" s="303"/>
    </row>
    <row r="166" customFormat="false" ht="12.75" hidden="false" customHeight="true" outlineLevel="0" collapsed="false">
      <c r="A166" s="303"/>
      <c r="B166" s="303"/>
      <c r="C166" s="303"/>
      <c r="D166" s="303"/>
      <c r="E166" s="303"/>
      <c r="F166" s="303"/>
      <c r="G166" s="303"/>
      <c r="H166" s="303"/>
      <c r="I166" s="303"/>
      <c r="J166" s="303"/>
      <c r="K166" s="303"/>
      <c r="L166" s="303"/>
      <c r="M166" s="303"/>
      <c r="N166" s="303"/>
      <c r="O166" s="303"/>
      <c r="P166" s="303"/>
      <c r="Q166" s="303"/>
      <c r="R166" s="303"/>
      <c r="S166" s="303"/>
      <c r="T166" s="303"/>
      <c r="U166" s="303"/>
      <c r="V166" s="303"/>
      <c r="W166" s="303"/>
      <c r="X166" s="303"/>
      <c r="Y166" s="303"/>
      <c r="Z166" s="303"/>
    </row>
    <row r="167" customFormat="false" ht="12.75" hidden="false" customHeight="true" outlineLevel="0" collapsed="false">
      <c r="A167" s="303"/>
      <c r="B167" s="303"/>
      <c r="C167" s="303"/>
      <c r="D167" s="303"/>
      <c r="E167" s="303"/>
      <c r="F167" s="303"/>
      <c r="G167" s="303"/>
      <c r="H167" s="303"/>
      <c r="I167" s="303"/>
      <c r="J167" s="303"/>
      <c r="K167" s="303"/>
      <c r="L167" s="303"/>
      <c r="M167" s="303"/>
      <c r="N167" s="303"/>
      <c r="O167" s="303"/>
      <c r="P167" s="303"/>
      <c r="Q167" s="303"/>
      <c r="R167" s="303"/>
      <c r="S167" s="303"/>
      <c r="T167" s="303"/>
      <c r="U167" s="303"/>
      <c r="V167" s="303"/>
      <c r="W167" s="303"/>
      <c r="X167" s="303"/>
      <c r="Y167" s="303"/>
      <c r="Z167" s="303"/>
    </row>
    <row r="168" customFormat="false" ht="12.75" hidden="false" customHeight="true" outlineLevel="0" collapsed="false">
      <c r="A168" s="303"/>
      <c r="B168" s="303"/>
      <c r="C168" s="303"/>
      <c r="D168" s="303"/>
      <c r="E168" s="303"/>
      <c r="F168" s="303"/>
      <c r="G168" s="303"/>
      <c r="H168" s="303"/>
      <c r="I168" s="303"/>
      <c r="J168" s="303"/>
      <c r="K168" s="303"/>
      <c r="L168" s="303"/>
      <c r="M168" s="303"/>
      <c r="N168" s="303"/>
      <c r="O168" s="303"/>
      <c r="P168" s="303"/>
      <c r="Q168" s="303"/>
      <c r="R168" s="303"/>
      <c r="S168" s="303"/>
      <c r="T168" s="303"/>
      <c r="U168" s="303"/>
      <c r="V168" s="303"/>
      <c r="W168" s="303"/>
      <c r="X168" s="303"/>
      <c r="Y168" s="303"/>
      <c r="Z168" s="303"/>
    </row>
    <row r="169" customFormat="false" ht="12.75" hidden="false" customHeight="true" outlineLevel="0" collapsed="false">
      <c r="A169" s="303"/>
      <c r="B169" s="303"/>
      <c r="C169" s="303"/>
      <c r="D169" s="303"/>
      <c r="E169" s="303"/>
      <c r="F169" s="303"/>
      <c r="G169" s="303"/>
      <c r="H169" s="303"/>
      <c r="I169" s="303"/>
      <c r="J169" s="303"/>
      <c r="K169" s="303"/>
      <c r="L169" s="303"/>
      <c r="M169" s="303"/>
      <c r="N169" s="303"/>
      <c r="O169" s="303"/>
      <c r="P169" s="303"/>
      <c r="Q169" s="303"/>
      <c r="R169" s="303"/>
      <c r="S169" s="303"/>
      <c r="T169" s="303"/>
      <c r="U169" s="303"/>
      <c r="V169" s="303"/>
      <c r="W169" s="303"/>
      <c r="X169" s="303"/>
      <c r="Y169" s="303"/>
      <c r="Z169" s="303"/>
    </row>
    <row r="170" customFormat="false" ht="12.75" hidden="false" customHeight="true" outlineLevel="0" collapsed="false">
      <c r="A170" s="303"/>
      <c r="B170" s="303"/>
      <c r="C170" s="303"/>
      <c r="D170" s="303"/>
      <c r="E170" s="303"/>
      <c r="F170" s="303"/>
      <c r="G170" s="303"/>
      <c r="H170" s="303"/>
      <c r="I170" s="303"/>
      <c r="J170" s="303"/>
      <c r="K170" s="303"/>
      <c r="L170" s="303"/>
      <c r="M170" s="303"/>
      <c r="N170" s="303"/>
      <c r="O170" s="303"/>
      <c r="P170" s="303"/>
      <c r="Q170" s="303"/>
      <c r="R170" s="303"/>
      <c r="S170" s="303"/>
      <c r="T170" s="303"/>
      <c r="U170" s="303"/>
      <c r="V170" s="303"/>
      <c r="W170" s="303"/>
      <c r="X170" s="303"/>
      <c r="Y170" s="303"/>
      <c r="Z170" s="303"/>
    </row>
    <row r="171" customFormat="false" ht="12.75" hidden="false" customHeight="true" outlineLevel="0" collapsed="false">
      <c r="A171" s="303"/>
      <c r="B171" s="303"/>
      <c r="C171" s="303"/>
      <c r="D171" s="303"/>
      <c r="E171" s="303"/>
      <c r="F171" s="303"/>
      <c r="G171" s="303"/>
      <c r="H171" s="303"/>
      <c r="I171" s="303"/>
      <c r="J171" s="303"/>
      <c r="K171" s="303"/>
      <c r="L171" s="303"/>
      <c r="M171" s="303"/>
      <c r="N171" s="303"/>
      <c r="O171" s="303"/>
      <c r="P171" s="303"/>
      <c r="Q171" s="303"/>
      <c r="R171" s="303"/>
      <c r="S171" s="303"/>
      <c r="T171" s="303"/>
      <c r="U171" s="303"/>
      <c r="V171" s="303"/>
      <c r="W171" s="303"/>
      <c r="X171" s="303"/>
      <c r="Y171" s="303"/>
      <c r="Z171" s="303"/>
    </row>
    <row r="172" customFormat="false" ht="12.75" hidden="false" customHeight="true" outlineLevel="0" collapsed="false">
      <c r="A172" s="303"/>
      <c r="B172" s="303"/>
      <c r="C172" s="303"/>
      <c r="D172" s="303"/>
      <c r="E172" s="303"/>
      <c r="F172" s="303"/>
      <c r="G172" s="303"/>
      <c r="H172" s="303"/>
      <c r="I172" s="303"/>
      <c r="J172" s="303"/>
      <c r="K172" s="303"/>
      <c r="L172" s="303"/>
      <c r="M172" s="303"/>
      <c r="N172" s="303"/>
      <c r="O172" s="303"/>
      <c r="P172" s="303"/>
      <c r="Q172" s="303"/>
      <c r="R172" s="303"/>
      <c r="S172" s="303"/>
      <c r="T172" s="303"/>
      <c r="U172" s="303"/>
      <c r="V172" s="303"/>
      <c r="W172" s="303"/>
      <c r="X172" s="303"/>
      <c r="Y172" s="303"/>
      <c r="Z172" s="303"/>
    </row>
    <row r="173" customFormat="false" ht="12.75" hidden="false" customHeight="true" outlineLevel="0" collapsed="false">
      <c r="A173" s="303"/>
      <c r="B173" s="303"/>
      <c r="C173" s="303"/>
      <c r="D173" s="303"/>
      <c r="E173" s="303"/>
      <c r="F173" s="303"/>
      <c r="G173" s="303"/>
      <c r="H173" s="303"/>
      <c r="I173" s="303"/>
      <c r="J173" s="303"/>
      <c r="K173" s="303"/>
      <c r="L173" s="303"/>
      <c r="M173" s="303"/>
      <c r="N173" s="303"/>
      <c r="O173" s="303"/>
      <c r="P173" s="303"/>
      <c r="Q173" s="303"/>
      <c r="R173" s="303"/>
      <c r="S173" s="303"/>
      <c r="T173" s="303"/>
      <c r="U173" s="303"/>
      <c r="V173" s="303"/>
      <c r="W173" s="303"/>
      <c r="X173" s="303"/>
      <c r="Y173" s="303"/>
      <c r="Z173" s="303"/>
    </row>
    <row r="174" customFormat="false" ht="12.75" hidden="false" customHeight="true" outlineLevel="0" collapsed="false">
      <c r="A174" s="303"/>
      <c r="B174" s="303"/>
      <c r="C174" s="303"/>
      <c r="D174" s="303"/>
      <c r="E174" s="303"/>
      <c r="F174" s="303"/>
      <c r="G174" s="303"/>
      <c r="H174" s="303"/>
      <c r="I174" s="303"/>
      <c r="J174" s="303"/>
      <c r="K174" s="303"/>
      <c r="L174" s="303"/>
      <c r="M174" s="303"/>
      <c r="N174" s="303"/>
      <c r="O174" s="303"/>
      <c r="P174" s="303"/>
      <c r="Q174" s="303"/>
      <c r="R174" s="303"/>
      <c r="S174" s="303"/>
      <c r="T174" s="303"/>
      <c r="U174" s="303"/>
      <c r="V174" s="303"/>
      <c r="W174" s="303"/>
      <c r="X174" s="303"/>
      <c r="Y174" s="303"/>
      <c r="Z174" s="303"/>
    </row>
    <row r="175" customFormat="false" ht="12.75" hidden="false" customHeight="true" outlineLevel="0" collapsed="false">
      <c r="A175" s="303"/>
      <c r="B175" s="303"/>
      <c r="C175" s="303"/>
      <c r="D175" s="303"/>
      <c r="E175" s="303"/>
      <c r="F175" s="303"/>
      <c r="G175" s="303"/>
      <c r="H175" s="303"/>
      <c r="I175" s="303"/>
      <c r="J175" s="303"/>
      <c r="K175" s="303"/>
      <c r="L175" s="303"/>
      <c r="M175" s="303"/>
      <c r="N175" s="303"/>
      <c r="O175" s="303"/>
      <c r="P175" s="303"/>
      <c r="Q175" s="303"/>
      <c r="R175" s="303"/>
      <c r="S175" s="303"/>
      <c r="T175" s="303"/>
      <c r="U175" s="303"/>
      <c r="V175" s="303"/>
      <c r="W175" s="303"/>
      <c r="X175" s="303"/>
      <c r="Y175" s="303"/>
      <c r="Z175" s="303"/>
    </row>
    <row r="176" customFormat="false" ht="12.75" hidden="false" customHeight="true" outlineLevel="0" collapsed="false">
      <c r="A176" s="303"/>
      <c r="B176" s="303"/>
      <c r="C176" s="303"/>
      <c r="D176" s="303"/>
      <c r="E176" s="303"/>
      <c r="F176" s="303"/>
      <c r="G176" s="303"/>
      <c r="H176" s="303"/>
      <c r="I176" s="303"/>
      <c r="J176" s="303"/>
      <c r="K176" s="303"/>
      <c r="L176" s="303"/>
      <c r="M176" s="303"/>
      <c r="N176" s="303"/>
      <c r="O176" s="303"/>
      <c r="P176" s="303"/>
      <c r="Q176" s="303"/>
      <c r="R176" s="303"/>
      <c r="S176" s="303"/>
      <c r="T176" s="303"/>
      <c r="U176" s="303"/>
      <c r="V176" s="303"/>
      <c r="W176" s="303"/>
      <c r="X176" s="303"/>
      <c r="Y176" s="303"/>
      <c r="Z176" s="303"/>
    </row>
    <row r="177" customFormat="false" ht="12.75" hidden="false" customHeight="true" outlineLevel="0" collapsed="false">
      <c r="A177" s="303"/>
      <c r="B177" s="303"/>
      <c r="C177" s="303"/>
      <c r="D177" s="303"/>
      <c r="E177" s="303"/>
      <c r="F177" s="303"/>
      <c r="G177" s="303"/>
      <c r="H177" s="303"/>
      <c r="I177" s="303"/>
      <c r="J177" s="303"/>
      <c r="K177" s="303"/>
      <c r="L177" s="303"/>
      <c r="M177" s="303"/>
      <c r="N177" s="303"/>
      <c r="O177" s="303"/>
      <c r="P177" s="303"/>
      <c r="Q177" s="303"/>
      <c r="R177" s="303"/>
      <c r="S177" s="303"/>
      <c r="T177" s="303"/>
      <c r="U177" s="303"/>
      <c r="V177" s="303"/>
      <c r="W177" s="303"/>
      <c r="X177" s="303"/>
      <c r="Y177" s="303"/>
      <c r="Z177" s="303"/>
    </row>
    <row r="178" customFormat="false" ht="12.75" hidden="false" customHeight="true" outlineLevel="0" collapsed="false">
      <c r="A178" s="303"/>
      <c r="B178" s="303"/>
      <c r="C178" s="303"/>
      <c r="D178" s="303"/>
      <c r="E178" s="303"/>
      <c r="F178" s="303"/>
      <c r="G178" s="303"/>
      <c r="H178" s="303"/>
      <c r="I178" s="303"/>
      <c r="J178" s="303"/>
      <c r="K178" s="303"/>
      <c r="L178" s="303"/>
      <c r="M178" s="303"/>
      <c r="N178" s="303"/>
      <c r="O178" s="303"/>
      <c r="P178" s="303"/>
      <c r="Q178" s="303"/>
      <c r="R178" s="303"/>
      <c r="S178" s="303"/>
      <c r="T178" s="303"/>
      <c r="U178" s="303"/>
      <c r="V178" s="303"/>
      <c r="W178" s="303"/>
      <c r="X178" s="303"/>
      <c r="Y178" s="303"/>
      <c r="Z178" s="303"/>
    </row>
    <row r="179" customFormat="false" ht="12.75" hidden="false" customHeight="true" outlineLevel="0" collapsed="false">
      <c r="A179" s="303"/>
      <c r="B179" s="303"/>
      <c r="C179" s="303"/>
      <c r="D179" s="303"/>
      <c r="E179" s="303"/>
      <c r="F179" s="303"/>
      <c r="G179" s="303"/>
      <c r="H179" s="303"/>
      <c r="I179" s="303"/>
      <c r="J179" s="303"/>
      <c r="K179" s="303"/>
      <c r="L179" s="303"/>
      <c r="M179" s="303"/>
      <c r="N179" s="303"/>
      <c r="O179" s="303"/>
      <c r="P179" s="303"/>
      <c r="Q179" s="303"/>
      <c r="R179" s="303"/>
      <c r="S179" s="303"/>
      <c r="T179" s="303"/>
      <c r="U179" s="303"/>
      <c r="V179" s="303"/>
      <c r="W179" s="303"/>
      <c r="X179" s="303"/>
      <c r="Y179" s="303"/>
      <c r="Z179" s="303"/>
    </row>
    <row r="180" customFormat="false" ht="12.75" hidden="false" customHeight="true" outlineLevel="0" collapsed="false">
      <c r="A180" s="303"/>
      <c r="B180" s="303"/>
      <c r="C180" s="303"/>
      <c r="D180" s="303"/>
      <c r="E180" s="303"/>
      <c r="F180" s="303"/>
      <c r="G180" s="303"/>
      <c r="H180" s="303"/>
      <c r="I180" s="303"/>
      <c r="J180" s="303"/>
      <c r="K180" s="303"/>
      <c r="L180" s="303"/>
      <c r="M180" s="303"/>
      <c r="N180" s="303"/>
      <c r="O180" s="303"/>
      <c r="P180" s="303"/>
      <c r="Q180" s="303"/>
      <c r="R180" s="303"/>
      <c r="S180" s="303"/>
      <c r="T180" s="303"/>
      <c r="U180" s="303"/>
      <c r="V180" s="303"/>
      <c r="W180" s="303"/>
      <c r="X180" s="303"/>
      <c r="Y180" s="303"/>
      <c r="Z180" s="303"/>
    </row>
    <row r="181" customFormat="false" ht="12.75" hidden="false" customHeight="true" outlineLevel="0" collapsed="false">
      <c r="A181" s="303"/>
      <c r="B181" s="303"/>
      <c r="C181" s="303"/>
      <c r="D181" s="303"/>
      <c r="E181" s="303"/>
      <c r="F181" s="303"/>
      <c r="G181" s="303"/>
      <c r="H181" s="303"/>
      <c r="I181" s="303"/>
      <c r="J181" s="303"/>
      <c r="K181" s="303"/>
      <c r="L181" s="303"/>
      <c r="M181" s="303"/>
      <c r="N181" s="303"/>
      <c r="O181" s="303"/>
      <c r="P181" s="303"/>
      <c r="Q181" s="303"/>
      <c r="R181" s="303"/>
      <c r="S181" s="303"/>
      <c r="T181" s="303"/>
      <c r="U181" s="303"/>
      <c r="V181" s="303"/>
      <c r="W181" s="303"/>
      <c r="X181" s="303"/>
      <c r="Y181" s="303"/>
      <c r="Z181" s="303"/>
    </row>
    <row r="182" customFormat="false" ht="12.75" hidden="false" customHeight="true" outlineLevel="0" collapsed="false">
      <c r="A182" s="303"/>
      <c r="B182" s="303"/>
      <c r="C182" s="303"/>
      <c r="D182" s="303"/>
      <c r="E182" s="303"/>
      <c r="F182" s="303"/>
      <c r="G182" s="303"/>
      <c r="H182" s="303"/>
      <c r="I182" s="303"/>
      <c r="J182" s="303"/>
      <c r="K182" s="303"/>
      <c r="L182" s="303"/>
      <c r="M182" s="303"/>
      <c r="N182" s="303"/>
      <c r="O182" s="303"/>
      <c r="P182" s="303"/>
      <c r="Q182" s="303"/>
      <c r="R182" s="303"/>
      <c r="S182" s="303"/>
      <c r="T182" s="303"/>
      <c r="U182" s="303"/>
      <c r="V182" s="303"/>
      <c r="W182" s="303"/>
      <c r="X182" s="303"/>
      <c r="Y182" s="303"/>
      <c r="Z182" s="303"/>
    </row>
    <row r="183" customFormat="false" ht="12.75" hidden="false" customHeight="true" outlineLevel="0" collapsed="false">
      <c r="A183" s="303"/>
      <c r="B183" s="303"/>
      <c r="C183" s="303"/>
      <c r="D183" s="303"/>
      <c r="E183" s="303"/>
      <c r="F183" s="303"/>
      <c r="G183" s="303"/>
      <c r="H183" s="303"/>
      <c r="I183" s="303"/>
      <c r="J183" s="303"/>
      <c r="K183" s="303"/>
      <c r="L183" s="303"/>
      <c r="M183" s="303"/>
      <c r="N183" s="303"/>
      <c r="O183" s="303"/>
      <c r="P183" s="303"/>
      <c r="Q183" s="303"/>
      <c r="R183" s="303"/>
      <c r="S183" s="303"/>
      <c r="T183" s="303"/>
      <c r="U183" s="303"/>
      <c r="V183" s="303"/>
      <c r="W183" s="303"/>
      <c r="X183" s="303"/>
      <c r="Y183" s="303"/>
      <c r="Z183" s="303"/>
    </row>
    <row r="184" customFormat="false" ht="12.75" hidden="false" customHeight="true" outlineLevel="0" collapsed="false">
      <c r="A184" s="303"/>
      <c r="B184" s="303"/>
      <c r="C184" s="303"/>
      <c r="D184" s="303"/>
      <c r="E184" s="303"/>
      <c r="F184" s="303"/>
      <c r="G184" s="303"/>
      <c r="H184" s="303"/>
      <c r="I184" s="303"/>
      <c r="J184" s="303"/>
      <c r="K184" s="303"/>
      <c r="L184" s="303"/>
      <c r="M184" s="303"/>
      <c r="N184" s="303"/>
      <c r="O184" s="303"/>
      <c r="P184" s="303"/>
      <c r="Q184" s="303"/>
      <c r="R184" s="303"/>
      <c r="S184" s="303"/>
      <c r="T184" s="303"/>
      <c r="U184" s="303"/>
      <c r="V184" s="303"/>
      <c r="W184" s="303"/>
      <c r="X184" s="303"/>
      <c r="Y184" s="303"/>
      <c r="Z184" s="303"/>
    </row>
    <row r="185" customFormat="false" ht="12.75" hidden="false" customHeight="true" outlineLevel="0" collapsed="false">
      <c r="A185" s="303"/>
      <c r="B185" s="303"/>
      <c r="C185" s="303"/>
      <c r="D185" s="303"/>
      <c r="E185" s="303"/>
      <c r="F185" s="303"/>
      <c r="G185" s="303"/>
      <c r="H185" s="303"/>
      <c r="I185" s="303"/>
      <c r="J185" s="303"/>
      <c r="K185" s="303"/>
      <c r="L185" s="303"/>
      <c r="M185" s="303"/>
      <c r="N185" s="303"/>
      <c r="O185" s="303"/>
      <c r="P185" s="303"/>
      <c r="Q185" s="303"/>
      <c r="R185" s="303"/>
      <c r="S185" s="303"/>
      <c r="T185" s="303"/>
      <c r="U185" s="303"/>
      <c r="V185" s="303"/>
      <c r="W185" s="303"/>
      <c r="X185" s="303"/>
      <c r="Y185" s="303"/>
      <c r="Z185" s="303"/>
    </row>
    <row r="186" customFormat="false" ht="12.75" hidden="false" customHeight="true" outlineLevel="0" collapsed="false">
      <c r="A186" s="303"/>
      <c r="B186" s="303"/>
      <c r="C186" s="303"/>
      <c r="D186" s="303"/>
      <c r="E186" s="303"/>
      <c r="F186" s="303"/>
      <c r="G186" s="303"/>
      <c r="H186" s="303"/>
      <c r="I186" s="303"/>
      <c r="J186" s="303"/>
      <c r="K186" s="303"/>
      <c r="L186" s="303"/>
      <c r="M186" s="303"/>
      <c r="N186" s="303"/>
      <c r="O186" s="303"/>
      <c r="P186" s="303"/>
      <c r="Q186" s="303"/>
      <c r="R186" s="303"/>
      <c r="S186" s="303"/>
      <c r="T186" s="303"/>
      <c r="U186" s="303"/>
      <c r="V186" s="303"/>
      <c r="W186" s="303"/>
      <c r="X186" s="303"/>
      <c r="Y186" s="303"/>
      <c r="Z186" s="303"/>
    </row>
    <row r="187" customFormat="false" ht="12.75" hidden="false" customHeight="true" outlineLevel="0" collapsed="false">
      <c r="A187" s="303"/>
      <c r="B187" s="303"/>
      <c r="C187" s="303"/>
      <c r="D187" s="303"/>
      <c r="E187" s="303"/>
      <c r="F187" s="303"/>
      <c r="G187" s="303"/>
      <c r="H187" s="303"/>
      <c r="I187" s="303"/>
      <c r="J187" s="303"/>
      <c r="K187" s="303"/>
      <c r="L187" s="303"/>
      <c r="M187" s="303"/>
      <c r="N187" s="303"/>
      <c r="O187" s="303"/>
      <c r="P187" s="303"/>
      <c r="Q187" s="303"/>
      <c r="R187" s="303"/>
      <c r="S187" s="303"/>
      <c r="T187" s="303"/>
      <c r="U187" s="303"/>
      <c r="V187" s="303"/>
      <c r="W187" s="303"/>
      <c r="X187" s="303"/>
      <c r="Y187" s="303"/>
      <c r="Z187" s="303"/>
    </row>
    <row r="188" customFormat="false" ht="12.75" hidden="false" customHeight="true" outlineLevel="0" collapsed="false">
      <c r="A188" s="303"/>
      <c r="B188" s="303"/>
      <c r="C188" s="303"/>
      <c r="D188" s="303"/>
      <c r="E188" s="303"/>
      <c r="F188" s="303"/>
      <c r="G188" s="303"/>
      <c r="H188" s="303"/>
      <c r="I188" s="303"/>
      <c r="J188" s="303"/>
      <c r="K188" s="303"/>
      <c r="L188" s="303"/>
      <c r="M188" s="303"/>
      <c r="N188" s="303"/>
      <c r="O188" s="303"/>
      <c r="P188" s="303"/>
      <c r="Q188" s="303"/>
      <c r="R188" s="303"/>
      <c r="S188" s="303"/>
      <c r="T188" s="303"/>
      <c r="U188" s="303"/>
      <c r="V188" s="303"/>
      <c r="W188" s="303"/>
      <c r="X188" s="303"/>
      <c r="Y188" s="303"/>
      <c r="Z188" s="303"/>
    </row>
    <row r="189" customFormat="false" ht="12.75" hidden="false" customHeight="true" outlineLevel="0" collapsed="false">
      <c r="A189" s="303"/>
      <c r="B189" s="303"/>
      <c r="C189" s="303"/>
      <c r="D189" s="303"/>
      <c r="E189" s="303"/>
      <c r="F189" s="303"/>
      <c r="G189" s="303"/>
      <c r="H189" s="303"/>
      <c r="I189" s="303"/>
      <c r="J189" s="303"/>
      <c r="K189" s="303"/>
      <c r="L189" s="303"/>
      <c r="M189" s="303"/>
      <c r="N189" s="303"/>
      <c r="O189" s="303"/>
      <c r="P189" s="303"/>
      <c r="Q189" s="303"/>
      <c r="R189" s="303"/>
      <c r="S189" s="303"/>
      <c r="T189" s="303"/>
      <c r="U189" s="303"/>
      <c r="V189" s="303"/>
      <c r="W189" s="303"/>
      <c r="X189" s="303"/>
      <c r="Y189" s="303"/>
      <c r="Z189" s="303"/>
    </row>
    <row r="190" customFormat="false" ht="12.75" hidden="false" customHeight="true" outlineLevel="0" collapsed="false">
      <c r="A190" s="303"/>
      <c r="B190" s="303"/>
      <c r="C190" s="303"/>
      <c r="D190" s="303"/>
      <c r="E190" s="303"/>
      <c r="F190" s="303"/>
      <c r="G190" s="303"/>
      <c r="H190" s="303"/>
      <c r="I190" s="303"/>
      <c r="J190" s="303"/>
      <c r="K190" s="303"/>
      <c r="L190" s="303"/>
      <c r="M190" s="303"/>
      <c r="N190" s="303"/>
      <c r="O190" s="303"/>
      <c r="P190" s="303"/>
      <c r="Q190" s="303"/>
      <c r="R190" s="303"/>
      <c r="S190" s="303"/>
      <c r="T190" s="303"/>
      <c r="U190" s="303"/>
      <c r="V190" s="303"/>
      <c r="W190" s="303"/>
      <c r="X190" s="303"/>
      <c r="Y190" s="303"/>
      <c r="Z190" s="303"/>
    </row>
    <row r="191" customFormat="false" ht="12.75" hidden="false" customHeight="true" outlineLevel="0" collapsed="false">
      <c r="A191" s="303"/>
      <c r="B191" s="303"/>
      <c r="C191" s="303"/>
      <c r="D191" s="303"/>
      <c r="E191" s="303"/>
      <c r="F191" s="303"/>
      <c r="G191" s="303"/>
      <c r="H191" s="303"/>
      <c r="I191" s="303"/>
      <c r="J191" s="303"/>
      <c r="K191" s="303"/>
      <c r="L191" s="303"/>
      <c r="M191" s="303"/>
      <c r="N191" s="303"/>
      <c r="O191" s="303"/>
      <c r="P191" s="303"/>
      <c r="Q191" s="303"/>
      <c r="R191" s="303"/>
      <c r="S191" s="303"/>
      <c r="T191" s="303"/>
      <c r="U191" s="303"/>
      <c r="V191" s="303"/>
      <c r="W191" s="303"/>
      <c r="X191" s="303"/>
      <c r="Y191" s="303"/>
      <c r="Z191" s="303"/>
    </row>
    <row r="192" customFormat="false" ht="12.75" hidden="false" customHeight="true" outlineLevel="0" collapsed="false">
      <c r="A192" s="303"/>
      <c r="B192" s="303"/>
      <c r="C192" s="303"/>
      <c r="D192" s="303"/>
      <c r="E192" s="303"/>
      <c r="F192" s="303"/>
      <c r="G192" s="303"/>
      <c r="H192" s="303"/>
      <c r="I192" s="303"/>
      <c r="J192" s="303"/>
      <c r="K192" s="303"/>
      <c r="L192" s="303"/>
      <c r="M192" s="303"/>
      <c r="N192" s="303"/>
      <c r="O192" s="303"/>
      <c r="P192" s="303"/>
      <c r="Q192" s="303"/>
      <c r="R192" s="303"/>
      <c r="S192" s="303"/>
      <c r="T192" s="303"/>
      <c r="U192" s="303"/>
      <c r="V192" s="303"/>
      <c r="W192" s="303"/>
      <c r="X192" s="303"/>
      <c r="Y192" s="303"/>
      <c r="Z192" s="303"/>
    </row>
    <row r="193" customFormat="false" ht="12.75" hidden="false" customHeight="true" outlineLevel="0" collapsed="false">
      <c r="A193" s="303"/>
      <c r="B193" s="303"/>
      <c r="C193" s="303"/>
      <c r="D193" s="303"/>
      <c r="E193" s="303"/>
      <c r="F193" s="303"/>
      <c r="G193" s="303"/>
      <c r="H193" s="303"/>
      <c r="I193" s="303"/>
      <c r="J193" s="303"/>
      <c r="K193" s="303"/>
      <c r="L193" s="303"/>
      <c r="M193" s="303"/>
      <c r="N193" s="303"/>
      <c r="O193" s="303"/>
      <c r="P193" s="303"/>
      <c r="Q193" s="303"/>
      <c r="R193" s="303"/>
      <c r="S193" s="303"/>
      <c r="T193" s="303"/>
      <c r="U193" s="303"/>
      <c r="V193" s="303"/>
      <c r="W193" s="303"/>
      <c r="X193" s="303"/>
      <c r="Y193" s="303"/>
      <c r="Z193" s="303"/>
    </row>
    <row r="194" customFormat="false" ht="12.75" hidden="false" customHeight="true" outlineLevel="0" collapsed="false">
      <c r="A194" s="303"/>
      <c r="B194" s="303"/>
      <c r="C194" s="303"/>
      <c r="D194" s="303"/>
      <c r="E194" s="303"/>
      <c r="F194" s="303"/>
      <c r="G194" s="303"/>
      <c r="H194" s="303"/>
      <c r="I194" s="303"/>
      <c r="J194" s="303"/>
      <c r="K194" s="303"/>
      <c r="L194" s="303"/>
      <c r="M194" s="303"/>
      <c r="N194" s="303"/>
      <c r="O194" s="303"/>
      <c r="P194" s="303"/>
      <c r="Q194" s="303"/>
      <c r="R194" s="303"/>
      <c r="S194" s="303"/>
      <c r="T194" s="303"/>
      <c r="U194" s="303"/>
      <c r="V194" s="303"/>
      <c r="W194" s="303"/>
      <c r="X194" s="303"/>
      <c r="Y194" s="303"/>
      <c r="Z194" s="303"/>
    </row>
    <row r="195" customFormat="false" ht="12.75" hidden="false" customHeight="true" outlineLevel="0" collapsed="false">
      <c r="A195" s="303"/>
      <c r="B195" s="303"/>
      <c r="C195" s="303"/>
      <c r="D195" s="303"/>
      <c r="E195" s="303"/>
      <c r="F195" s="303"/>
      <c r="G195" s="303"/>
      <c r="H195" s="303"/>
      <c r="I195" s="303"/>
      <c r="J195" s="303"/>
      <c r="K195" s="303"/>
      <c r="L195" s="303"/>
      <c r="M195" s="303"/>
      <c r="N195" s="303"/>
      <c r="O195" s="303"/>
      <c r="P195" s="303"/>
      <c r="Q195" s="303"/>
      <c r="R195" s="303"/>
      <c r="S195" s="303"/>
      <c r="T195" s="303"/>
      <c r="U195" s="303"/>
      <c r="V195" s="303"/>
      <c r="W195" s="303"/>
      <c r="X195" s="303"/>
      <c r="Y195" s="303"/>
      <c r="Z195" s="303"/>
    </row>
    <row r="196" customFormat="false" ht="12.75" hidden="false" customHeight="true" outlineLevel="0" collapsed="false">
      <c r="A196" s="303"/>
      <c r="B196" s="303"/>
      <c r="C196" s="303"/>
      <c r="D196" s="303"/>
      <c r="E196" s="303"/>
      <c r="F196" s="303"/>
      <c r="G196" s="303"/>
      <c r="H196" s="303"/>
      <c r="I196" s="303"/>
      <c r="J196" s="303"/>
      <c r="K196" s="303"/>
      <c r="L196" s="303"/>
      <c r="M196" s="303"/>
      <c r="N196" s="303"/>
      <c r="O196" s="303"/>
      <c r="P196" s="303"/>
      <c r="Q196" s="303"/>
      <c r="R196" s="303"/>
      <c r="S196" s="303"/>
      <c r="T196" s="303"/>
      <c r="U196" s="303"/>
      <c r="V196" s="303"/>
      <c r="W196" s="303"/>
      <c r="X196" s="303"/>
      <c r="Y196" s="303"/>
      <c r="Z196" s="303"/>
    </row>
    <row r="197" customFormat="false" ht="12.75" hidden="false" customHeight="true" outlineLevel="0" collapsed="false">
      <c r="A197" s="303"/>
      <c r="B197" s="303"/>
      <c r="C197" s="303"/>
      <c r="D197" s="303"/>
      <c r="E197" s="303"/>
      <c r="F197" s="303"/>
      <c r="G197" s="303"/>
      <c r="H197" s="303"/>
      <c r="I197" s="303"/>
      <c r="J197" s="303"/>
      <c r="K197" s="303"/>
      <c r="L197" s="303"/>
      <c r="M197" s="303"/>
      <c r="N197" s="303"/>
      <c r="O197" s="303"/>
      <c r="P197" s="303"/>
      <c r="Q197" s="303"/>
      <c r="R197" s="303"/>
      <c r="S197" s="303"/>
      <c r="T197" s="303"/>
      <c r="U197" s="303"/>
      <c r="V197" s="303"/>
      <c r="W197" s="303"/>
      <c r="X197" s="303"/>
      <c r="Y197" s="303"/>
      <c r="Z197" s="303"/>
    </row>
    <row r="198" customFormat="false" ht="12.75" hidden="false" customHeight="true" outlineLevel="0" collapsed="false">
      <c r="A198" s="303"/>
      <c r="B198" s="303"/>
      <c r="C198" s="303"/>
      <c r="D198" s="303"/>
      <c r="E198" s="303"/>
      <c r="F198" s="303"/>
      <c r="G198" s="303"/>
      <c r="H198" s="303"/>
      <c r="I198" s="303"/>
      <c r="J198" s="303"/>
      <c r="K198" s="303"/>
      <c r="L198" s="303"/>
      <c r="M198" s="303"/>
      <c r="N198" s="303"/>
      <c r="O198" s="303"/>
      <c r="P198" s="303"/>
      <c r="Q198" s="303"/>
      <c r="R198" s="303"/>
      <c r="S198" s="303"/>
      <c r="T198" s="303"/>
      <c r="U198" s="303"/>
      <c r="V198" s="303"/>
      <c r="W198" s="303"/>
      <c r="X198" s="303"/>
      <c r="Y198" s="303"/>
      <c r="Z198" s="303"/>
    </row>
    <row r="199" customFormat="false" ht="12.75" hidden="false" customHeight="true" outlineLevel="0" collapsed="false">
      <c r="A199" s="303"/>
      <c r="B199" s="303"/>
      <c r="C199" s="303"/>
      <c r="D199" s="303"/>
      <c r="E199" s="303"/>
      <c r="F199" s="303"/>
      <c r="G199" s="303"/>
      <c r="H199" s="303"/>
      <c r="I199" s="303"/>
      <c r="J199" s="303"/>
      <c r="K199" s="303"/>
      <c r="L199" s="303"/>
      <c r="M199" s="303"/>
      <c r="N199" s="303"/>
      <c r="O199" s="303"/>
      <c r="P199" s="303"/>
      <c r="Q199" s="303"/>
      <c r="R199" s="303"/>
      <c r="S199" s="303"/>
      <c r="T199" s="303"/>
      <c r="U199" s="303"/>
      <c r="V199" s="303"/>
      <c r="W199" s="303"/>
      <c r="X199" s="303"/>
      <c r="Y199" s="303"/>
      <c r="Z199" s="303"/>
    </row>
    <row r="200" customFormat="false" ht="12.75" hidden="false" customHeight="true" outlineLevel="0" collapsed="false">
      <c r="A200" s="303"/>
      <c r="B200" s="303"/>
      <c r="C200" s="303"/>
      <c r="D200" s="303"/>
      <c r="E200" s="303"/>
      <c r="F200" s="303"/>
      <c r="G200" s="303"/>
      <c r="H200" s="303"/>
      <c r="I200" s="303"/>
      <c r="J200" s="303"/>
      <c r="K200" s="303"/>
      <c r="L200" s="303"/>
      <c r="M200" s="303"/>
      <c r="N200" s="303"/>
      <c r="O200" s="303"/>
      <c r="P200" s="303"/>
      <c r="Q200" s="303"/>
      <c r="R200" s="303"/>
      <c r="S200" s="303"/>
      <c r="T200" s="303"/>
      <c r="U200" s="303"/>
      <c r="V200" s="303"/>
      <c r="W200" s="303"/>
      <c r="X200" s="303"/>
      <c r="Y200" s="303"/>
      <c r="Z200" s="303"/>
    </row>
    <row r="201" customFormat="false" ht="12.75" hidden="false" customHeight="true" outlineLevel="0" collapsed="false">
      <c r="A201" s="303"/>
      <c r="B201" s="303"/>
      <c r="C201" s="303"/>
      <c r="D201" s="303"/>
      <c r="E201" s="303"/>
      <c r="F201" s="303"/>
      <c r="G201" s="303"/>
      <c r="H201" s="303"/>
      <c r="I201" s="303"/>
      <c r="J201" s="303"/>
      <c r="K201" s="303"/>
      <c r="L201" s="303"/>
      <c r="M201" s="303"/>
      <c r="N201" s="303"/>
      <c r="O201" s="303"/>
      <c r="P201" s="303"/>
      <c r="Q201" s="303"/>
      <c r="R201" s="303"/>
      <c r="S201" s="303"/>
      <c r="T201" s="303"/>
      <c r="U201" s="303"/>
      <c r="V201" s="303"/>
      <c r="W201" s="303"/>
      <c r="X201" s="303"/>
      <c r="Y201" s="303"/>
      <c r="Z201" s="303"/>
    </row>
    <row r="202" customFormat="false" ht="12.75" hidden="false" customHeight="true" outlineLevel="0" collapsed="false">
      <c r="A202" s="303"/>
      <c r="B202" s="303"/>
      <c r="C202" s="303"/>
      <c r="D202" s="303"/>
      <c r="E202" s="303"/>
      <c r="F202" s="303"/>
      <c r="G202" s="303"/>
      <c r="H202" s="303"/>
      <c r="I202" s="303"/>
      <c r="J202" s="303"/>
      <c r="K202" s="303"/>
      <c r="L202" s="303"/>
      <c r="M202" s="303"/>
      <c r="N202" s="303"/>
      <c r="O202" s="303"/>
      <c r="P202" s="303"/>
      <c r="Q202" s="303"/>
      <c r="R202" s="303"/>
      <c r="S202" s="303"/>
      <c r="T202" s="303"/>
      <c r="U202" s="303"/>
      <c r="V202" s="303"/>
      <c r="W202" s="303"/>
      <c r="X202" s="303"/>
      <c r="Y202" s="303"/>
      <c r="Z202" s="303"/>
    </row>
    <row r="203" customFormat="false" ht="12.75" hidden="false" customHeight="true" outlineLevel="0" collapsed="false">
      <c r="A203" s="303"/>
      <c r="B203" s="303"/>
      <c r="C203" s="303"/>
      <c r="D203" s="303"/>
      <c r="E203" s="303"/>
      <c r="F203" s="303"/>
      <c r="G203" s="303"/>
      <c r="H203" s="303"/>
      <c r="I203" s="303"/>
      <c r="J203" s="303"/>
      <c r="K203" s="303"/>
      <c r="L203" s="303"/>
      <c r="M203" s="303"/>
      <c r="N203" s="303"/>
      <c r="O203" s="303"/>
      <c r="P203" s="303"/>
      <c r="Q203" s="303"/>
      <c r="R203" s="303"/>
      <c r="S203" s="303"/>
      <c r="T203" s="303"/>
      <c r="U203" s="303"/>
      <c r="V203" s="303"/>
      <c r="W203" s="303"/>
      <c r="X203" s="303"/>
      <c r="Y203" s="303"/>
      <c r="Z203" s="303"/>
    </row>
    <row r="204" customFormat="false" ht="12.75" hidden="false" customHeight="true" outlineLevel="0" collapsed="false">
      <c r="A204" s="303"/>
      <c r="B204" s="303"/>
      <c r="C204" s="303"/>
      <c r="D204" s="303"/>
      <c r="E204" s="303"/>
      <c r="F204" s="303"/>
      <c r="G204" s="303"/>
      <c r="H204" s="303"/>
      <c r="I204" s="303"/>
      <c r="J204" s="303"/>
      <c r="K204" s="303"/>
      <c r="L204" s="303"/>
      <c r="M204" s="303"/>
      <c r="N204" s="303"/>
      <c r="O204" s="303"/>
      <c r="P204" s="303"/>
      <c r="Q204" s="303"/>
      <c r="R204" s="303"/>
      <c r="S204" s="303"/>
      <c r="T204" s="303"/>
      <c r="U204" s="303"/>
      <c r="V204" s="303"/>
      <c r="W204" s="303"/>
      <c r="X204" s="303"/>
      <c r="Y204" s="303"/>
      <c r="Z204" s="303"/>
    </row>
    <row r="205" customFormat="false" ht="12.75" hidden="false" customHeight="true" outlineLevel="0" collapsed="false">
      <c r="A205" s="303"/>
      <c r="B205" s="303"/>
      <c r="C205" s="303"/>
      <c r="D205" s="303"/>
      <c r="E205" s="303"/>
      <c r="F205" s="303"/>
      <c r="G205" s="303"/>
      <c r="H205" s="303"/>
      <c r="I205" s="303"/>
      <c r="J205" s="303"/>
      <c r="K205" s="303"/>
      <c r="L205" s="303"/>
      <c r="M205" s="303"/>
      <c r="N205" s="303"/>
      <c r="O205" s="303"/>
      <c r="P205" s="303"/>
      <c r="Q205" s="303"/>
      <c r="R205" s="303"/>
      <c r="S205" s="303"/>
      <c r="T205" s="303"/>
      <c r="U205" s="303"/>
      <c r="V205" s="303"/>
      <c r="W205" s="303"/>
      <c r="X205" s="303"/>
      <c r="Y205" s="303"/>
      <c r="Z205" s="303"/>
    </row>
    <row r="206" customFormat="false" ht="12.75" hidden="false" customHeight="true" outlineLevel="0" collapsed="false">
      <c r="A206" s="303"/>
      <c r="B206" s="303"/>
      <c r="C206" s="303"/>
      <c r="D206" s="303"/>
      <c r="E206" s="303"/>
      <c r="F206" s="303"/>
      <c r="G206" s="303"/>
      <c r="H206" s="303"/>
      <c r="I206" s="303"/>
      <c r="J206" s="303"/>
      <c r="K206" s="303"/>
      <c r="L206" s="303"/>
      <c r="M206" s="303"/>
      <c r="N206" s="303"/>
      <c r="O206" s="303"/>
      <c r="P206" s="303"/>
      <c r="Q206" s="303"/>
      <c r="R206" s="303"/>
      <c r="S206" s="303"/>
      <c r="T206" s="303"/>
      <c r="U206" s="303"/>
      <c r="V206" s="303"/>
      <c r="W206" s="303"/>
      <c r="X206" s="303"/>
      <c r="Y206" s="303"/>
      <c r="Z206" s="303"/>
    </row>
    <row r="207" customFormat="false" ht="12.75" hidden="false" customHeight="true" outlineLevel="0" collapsed="false">
      <c r="A207" s="303"/>
      <c r="B207" s="303"/>
      <c r="C207" s="303"/>
      <c r="D207" s="303"/>
      <c r="E207" s="303"/>
      <c r="F207" s="303"/>
      <c r="G207" s="303"/>
      <c r="H207" s="303"/>
      <c r="I207" s="303"/>
      <c r="J207" s="303"/>
      <c r="K207" s="303"/>
      <c r="L207" s="303"/>
      <c r="M207" s="303"/>
      <c r="N207" s="303"/>
      <c r="O207" s="303"/>
      <c r="P207" s="303"/>
      <c r="Q207" s="303"/>
      <c r="R207" s="303"/>
      <c r="S207" s="303"/>
      <c r="T207" s="303"/>
      <c r="U207" s="303"/>
      <c r="V207" s="303"/>
      <c r="W207" s="303"/>
      <c r="X207" s="303"/>
      <c r="Y207" s="303"/>
      <c r="Z207" s="303"/>
    </row>
    <row r="208" customFormat="false" ht="12.75" hidden="false" customHeight="true" outlineLevel="0" collapsed="false">
      <c r="A208" s="303"/>
      <c r="B208" s="303"/>
      <c r="C208" s="303"/>
      <c r="D208" s="303"/>
      <c r="E208" s="303"/>
      <c r="F208" s="303"/>
      <c r="G208" s="303"/>
      <c r="H208" s="303"/>
      <c r="I208" s="303"/>
      <c r="J208" s="303"/>
      <c r="K208" s="303"/>
      <c r="L208" s="303"/>
      <c r="M208" s="303"/>
      <c r="N208" s="303"/>
      <c r="O208" s="303"/>
      <c r="P208" s="303"/>
      <c r="Q208" s="303"/>
      <c r="R208" s="303"/>
      <c r="S208" s="303"/>
      <c r="T208" s="303"/>
      <c r="U208" s="303"/>
      <c r="V208" s="303"/>
      <c r="W208" s="303"/>
      <c r="X208" s="303"/>
      <c r="Y208" s="303"/>
      <c r="Z208" s="303"/>
    </row>
    <row r="209" customFormat="false" ht="12.75" hidden="false" customHeight="true" outlineLevel="0" collapsed="false">
      <c r="A209" s="303"/>
      <c r="B209" s="303"/>
      <c r="C209" s="303"/>
      <c r="D209" s="303"/>
      <c r="E209" s="303"/>
      <c r="F209" s="303"/>
      <c r="G209" s="303"/>
      <c r="H209" s="303"/>
      <c r="I209" s="303"/>
      <c r="J209" s="303"/>
      <c r="K209" s="303"/>
      <c r="L209" s="303"/>
      <c r="M209" s="303"/>
      <c r="N209" s="303"/>
      <c r="O209" s="303"/>
      <c r="P209" s="303"/>
      <c r="Q209" s="303"/>
      <c r="R209" s="303"/>
      <c r="S209" s="303"/>
      <c r="T209" s="303"/>
      <c r="U209" s="303"/>
      <c r="V209" s="303"/>
      <c r="W209" s="303"/>
      <c r="X209" s="303"/>
      <c r="Y209" s="303"/>
      <c r="Z209" s="303"/>
    </row>
    <row r="210" customFormat="false" ht="12.75" hidden="false" customHeight="true" outlineLevel="0" collapsed="false">
      <c r="A210" s="303"/>
      <c r="B210" s="303"/>
      <c r="C210" s="303"/>
      <c r="D210" s="303"/>
      <c r="E210" s="303"/>
      <c r="F210" s="303"/>
      <c r="G210" s="303"/>
      <c r="H210" s="303"/>
      <c r="I210" s="303"/>
      <c r="J210" s="303"/>
      <c r="K210" s="303"/>
      <c r="L210" s="303"/>
      <c r="M210" s="303"/>
      <c r="N210" s="303"/>
      <c r="O210" s="303"/>
      <c r="P210" s="303"/>
      <c r="Q210" s="303"/>
      <c r="R210" s="303"/>
      <c r="S210" s="303"/>
      <c r="T210" s="303"/>
      <c r="U210" s="303"/>
      <c r="V210" s="303"/>
      <c r="W210" s="303"/>
      <c r="X210" s="303"/>
      <c r="Y210" s="303"/>
      <c r="Z210" s="303"/>
    </row>
    <row r="211" customFormat="false" ht="12.75" hidden="false" customHeight="true" outlineLevel="0" collapsed="false">
      <c r="A211" s="303"/>
      <c r="B211" s="303"/>
      <c r="C211" s="303"/>
      <c r="D211" s="303"/>
      <c r="E211" s="303"/>
      <c r="F211" s="303"/>
      <c r="G211" s="303"/>
      <c r="H211" s="303"/>
      <c r="I211" s="303"/>
      <c r="J211" s="303"/>
      <c r="K211" s="303"/>
      <c r="L211" s="303"/>
      <c r="M211" s="303"/>
      <c r="N211" s="303"/>
      <c r="O211" s="303"/>
      <c r="P211" s="303"/>
      <c r="Q211" s="303"/>
      <c r="R211" s="303"/>
      <c r="S211" s="303"/>
      <c r="T211" s="303"/>
      <c r="U211" s="303"/>
      <c r="V211" s="303"/>
      <c r="W211" s="303"/>
      <c r="X211" s="303"/>
      <c r="Y211" s="303"/>
      <c r="Z211" s="303"/>
    </row>
    <row r="212" customFormat="false" ht="12.75" hidden="false" customHeight="true" outlineLevel="0" collapsed="false">
      <c r="A212" s="303"/>
      <c r="B212" s="303"/>
      <c r="C212" s="303"/>
      <c r="D212" s="303"/>
      <c r="E212" s="303"/>
      <c r="F212" s="303"/>
      <c r="G212" s="303"/>
      <c r="H212" s="303"/>
      <c r="I212" s="303"/>
      <c r="J212" s="303"/>
      <c r="K212" s="303"/>
      <c r="L212" s="303"/>
      <c r="M212" s="303"/>
      <c r="N212" s="303"/>
      <c r="O212" s="303"/>
      <c r="P212" s="303"/>
      <c r="Q212" s="303"/>
      <c r="R212" s="303"/>
      <c r="S212" s="303"/>
      <c r="T212" s="303"/>
      <c r="U212" s="303"/>
      <c r="V212" s="303"/>
      <c r="W212" s="303"/>
      <c r="X212" s="303"/>
      <c r="Y212" s="303"/>
      <c r="Z212" s="303"/>
    </row>
    <row r="213" customFormat="false" ht="12.75" hidden="false" customHeight="true" outlineLevel="0" collapsed="false">
      <c r="A213" s="303"/>
      <c r="B213" s="303"/>
      <c r="C213" s="303"/>
      <c r="D213" s="303"/>
      <c r="E213" s="303"/>
      <c r="F213" s="303"/>
      <c r="G213" s="303"/>
      <c r="H213" s="303"/>
      <c r="I213" s="303"/>
      <c r="J213" s="303"/>
      <c r="K213" s="303"/>
      <c r="L213" s="303"/>
      <c r="M213" s="303"/>
      <c r="N213" s="303"/>
      <c r="O213" s="303"/>
      <c r="P213" s="303"/>
      <c r="Q213" s="303"/>
      <c r="R213" s="303"/>
      <c r="S213" s="303"/>
      <c r="T213" s="303"/>
      <c r="U213" s="303"/>
      <c r="V213" s="303"/>
      <c r="W213" s="303"/>
      <c r="X213" s="303"/>
      <c r="Y213" s="303"/>
      <c r="Z213" s="303"/>
    </row>
    <row r="214" customFormat="false" ht="12.75" hidden="false" customHeight="true" outlineLevel="0" collapsed="false">
      <c r="A214" s="303"/>
      <c r="B214" s="303"/>
      <c r="C214" s="303"/>
      <c r="D214" s="303"/>
      <c r="E214" s="303"/>
      <c r="F214" s="303"/>
      <c r="G214" s="303"/>
      <c r="H214" s="303"/>
      <c r="I214" s="303"/>
      <c r="J214" s="303"/>
      <c r="K214" s="303"/>
      <c r="L214" s="303"/>
      <c r="M214" s="303"/>
      <c r="N214" s="303"/>
      <c r="O214" s="303"/>
      <c r="P214" s="303"/>
      <c r="Q214" s="303"/>
      <c r="R214" s="303"/>
      <c r="S214" s="303"/>
      <c r="T214" s="303"/>
      <c r="U214" s="303"/>
      <c r="V214" s="303"/>
      <c r="W214" s="303"/>
      <c r="X214" s="303"/>
      <c r="Y214" s="303"/>
      <c r="Z214" s="303"/>
    </row>
    <row r="215" customFormat="false" ht="12.75" hidden="false" customHeight="true" outlineLevel="0" collapsed="false">
      <c r="A215" s="303"/>
      <c r="B215" s="303"/>
      <c r="C215" s="303"/>
      <c r="D215" s="303"/>
      <c r="E215" s="303"/>
      <c r="F215" s="303"/>
      <c r="G215" s="303"/>
      <c r="H215" s="303"/>
      <c r="I215" s="303"/>
      <c r="J215" s="303"/>
      <c r="K215" s="303"/>
      <c r="L215" s="303"/>
      <c r="M215" s="303"/>
      <c r="N215" s="303"/>
      <c r="O215" s="303"/>
      <c r="P215" s="303"/>
      <c r="Q215" s="303"/>
      <c r="R215" s="303"/>
      <c r="S215" s="303"/>
      <c r="T215" s="303"/>
      <c r="U215" s="303"/>
      <c r="V215" s="303"/>
      <c r="W215" s="303"/>
      <c r="X215" s="303"/>
      <c r="Y215" s="303"/>
      <c r="Z215" s="303"/>
    </row>
    <row r="216" customFormat="false" ht="12.75" hidden="false" customHeight="true" outlineLevel="0" collapsed="false">
      <c r="A216" s="303"/>
      <c r="B216" s="303"/>
      <c r="C216" s="303"/>
      <c r="D216" s="303"/>
      <c r="E216" s="303"/>
      <c r="F216" s="303"/>
      <c r="G216" s="303"/>
      <c r="H216" s="303"/>
      <c r="I216" s="303"/>
      <c r="J216" s="303"/>
      <c r="K216" s="303"/>
      <c r="L216" s="303"/>
      <c r="M216" s="303"/>
      <c r="N216" s="303"/>
      <c r="O216" s="303"/>
      <c r="P216" s="303"/>
      <c r="Q216" s="303"/>
      <c r="R216" s="303"/>
      <c r="S216" s="303"/>
      <c r="T216" s="303"/>
      <c r="U216" s="303"/>
      <c r="V216" s="303"/>
      <c r="W216" s="303"/>
      <c r="X216" s="303"/>
      <c r="Y216" s="303"/>
      <c r="Z216" s="303"/>
    </row>
    <row r="217" customFormat="false" ht="12.75" hidden="false" customHeight="true" outlineLevel="0" collapsed="false">
      <c r="A217" s="303"/>
      <c r="B217" s="303"/>
      <c r="C217" s="303"/>
      <c r="D217" s="303"/>
      <c r="E217" s="303"/>
      <c r="F217" s="303"/>
      <c r="G217" s="303"/>
      <c r="H217" s="303"/>
      <c r="I217" s="303"/>
      <c r="J217" s="303"/>
      <c r="K217" s="303"/>
      <c r="L217" s="303"/>
      <c r="M217" s="303"/>
      <c r="N217" s="303"/>
      <c r="O217" s="303"/>
      <c r="P217" s="303"/>
      <c r="Q217" s="303"/>
      <c r="R217" s="303"/>
      <c r="S217" s="303"/>
      <c r="T217" s="303"/>
      <c r="U217" s="303"/>
      <c r="V217" s="303"/>
      <c r="W217" s="303"/>
      <c r="X217" s="303"/>
      <c r="Y217" s="303"/>
      <c r="Z217" s="303"/>
    </row>
    <row r="218" customFormat="false" ht="12.75" hidden="false" customHeight="true" outlineLevel="0" collapsed="false">
      <c r="A218" s="303"/>
      <c r="B218" s="303"/>
      <c r="C218" s="303"/>
      <c r="D218" s="303"/>
      <c r="E218" s="303"/>
      <c r="F218" s="303"/>
      <c r="G218" s="303"/>
      <c r="H218" s="303"/>
      <c r="I218" s="303"/>
      <c r="J218" s="303"/>
      <c r="K218" s="303"/>
      <c r="L218" s="303"/>
      <c r="M218" s="303"/>
      <c r="N218" s="303"/>
      <c r="O218" s="303"/>
      <c r="P218" s="303"/>
      <c r="Q218" s="303"/>
      <c r="R218" s="303"/>
      <c r="S218" s="303"/>
      <c r="T218" s="303"/>
      <c r="U218" s="303"/>
      <c r="V218" s="303"/>
      <c r="W218" s="303"/>
      <c r="X218" s="303"/>
      <c r="Y218" s="303"/>
      <c r="Z218" s="303"/>
    </row>
    <row r="219" customFormat="false" ht="12.75" hidden="false" customHeight="true" outlineLevel="0" collapsed="false">
      <c r="A219" s="303"/>
      <c r="B219" s="303"/>
      <c r="C219" s="303"/>
      <c r="D219" s="303"/>
      <c r="E219" s="303"/>
      <c r="F219" s="303"/>
      <c r="G219" s="303"/>
      <c r="H219" s="303"/>
      <c r="I219" s="303"/>
      <c r="J219" s="303"/>
      <c r="K219" s="303"/>
      <c r="L219" s="303"/>
      <c r="M219" s="303"/>
      <c r="N219" s="303"/>
      <c r="O219" s="303"/>
      <c r="P219" s="303"/>
      <c r="Q219" s="303"/>
      <c r="R219" s="303"/>
      <c r="S219" s="303"/>
      <c r="T219" s="303"/>
      <c r="U219" s="303"/>
      <c r="V219" s="303"/>
      <c r="W219" s="303"/>
      <c r="X219" s="303"/>
      <c r="Y219" s="303"/>
      <c r="Z219" s="303"/>
    </row>
    <row r="220" customFormat="false" ht="12.75" hidden="false" customHeight="true" outlineLevel="0" collapsed="false">
      <c r="A220" s="303"/>
      <c r="B220" s="303"/>
      <c r="C220" s="303"/>
      <c r="D220" s="303"/>
      <c r="E220" s="303"/>
      <c r="F220" s="303"/>
      <c r="G220" s="303"/>
      <c r="H220" s="303"/>
      <c r="I220" s="303"/>
      <c r="J220" s="303"/>
      <c r="K220" s="303"/>
      <c r="L220" s="303"/>
      <c r="M220" s="303"/>
      <c r="N220" s="303"/>
      <c r="O220" s="303"/>
      <c r="P220" s="303"/>
      <c r="Q220" s="303"/>
      <c r="R220" s="303"/>
      <c r="S220" s="303"/>
      <c r="T220" s="303"/>
      <c r="U220" s="303"/>
      <c r="V220" s="303"/>
      <c r="W220" s="303"/>
      <c r="X220" s="303"/>
      <c r="Y220" s="303"/>
      <c r="Z220" s="303"/>
    </row>
    <row r="221" customFormat="false" ht="12.75" hidden="false" customHeight="true" outlineLevel="0" collapsed="false">
      <c r="A221" s="303"/>
      <c r="B221" s="303"/>
      <c r="C221" s="303"/>
      <c r="D221" s="303"/>
      <c r="E221" s="303"/>
      <c r="F221" s="303"/>
      <c r="G221" s="303"/>
      <c r="H221" s="303"/>
      <c r="I221" s="303"/>
      <c r="J221" s="303"/>
      <c r="K221" s="303"/>
      <c r="L221" s="303"/>
      <c r="M221" s="303"/>
      <c r="N221" s="303"/>
      <c r="O221" s="303"/>
      <c r="P221" s="303"/>
      <c r="Q221" s="303"/>
      <c r="R221" s="303"/>
      <c r="S221" s="303"/>
      <c r="T221" s="303"/>
      <c r="U221" s="303"/>
      <c r="V221" s="303"/>
      <c r="W221" s="303"/>
      <c r="X221" s="303"/>
      <c r="Y221" s="303"/>
      <c r="Z221" s="303"/>
    </row>
    <row r="222" customFormat="false" ht="12.75" hidden="false" customHeight="true" outlineLevel="0" collapsed="false">
      <c r="A222" s="303"/>
      <c r="B222" s="303"/>
      <c r="C222" s="303"/>
      <c r="D222" s="303"/>
      <c r="E222" s="303"/>
      <c r="F222" s="303"/>
      <c r="G222" s="303"/>
      <c r="H222" s="303"/>
      <c r="I222" s="303"/>
      <c r="J222" s="303"/>
      <c r="K222" s="303"/>
      <c r="L222" s="303"/>
      <c r="M222" s="303"/>
      <c r="N222" s="303"/>
      <c r="O222" s="303"/>
      <c r="P222" s="303"/>
      <c r="Q222" s="303"/>
      <c r="R222" s="303"/>
      <c r="S222" s="303"/>
      <c r="T222" s="303"/>
      <c r="U222" s="303"/>
      <c r="V222" s="303"/>
      <c r="W222" s="303"/>
      <c r="X222" s="303"/>
      <c r="Y222" s="303"/>
      <c r="Z222" s="303"/>
    </row>
    <row r="223" customFormat="false" ht="12.75" hidden="false" customHeight="true" outlineLevel="0" collapsed="false">
      <c r="A223" s="303"/>
      <c r="B223" s="303"/>
      <c r="C223" s="303"/>
      <c r="D223" s="303"/>
      <c r="E223" s="303"/>
      <c r="F223" s="303"/>
      <c r="G223" s="303"/>
      <c r="H223" s="303"/>
      <c r="I223" s="303"/>
      <c r="J223" s="303"/>
      <c r="K223" s="303"/>
      <c r="L223" s="303"/>
      <c r="M223" s="303"/>
      <c r="N223" s="303"/>
      <c r="O223" s="303"/>
      <c r="P223" s="303"/>
      <c r="Q223" s="303"/>
      <c r="R223" s="303"/>
      <c r="S223" s="303"/>
      <c r="T223" s="303"/>
      <c r="U223" s="303"/>
      <c r="V223" s="303"/>
      <c r="W223" s="303"/>
      <c r="X223" s="303"/>
      <c r="Y223" s="303"/>
      <c r="Z223" s="303"/>
    </row>
    <row r="224" customFormat="false" ht="12.75" hidden="false" customHeight="true" outlineLevel="0" collapsed="false">
      <c r="A224" s="303"/>
      <c r="B224" s="303"/>
      <c r="C224" s="303"/>
      <c r="D224" s="303"/>
      <c r="E224" s="303"/>
      <c r="F224" s="303"/>
      <c r="G224" s="303"/>
      <c r="H224" s="303"/>
      <c r="I224" s="303"/>
      <c r="J224" s="303"/>
      <c r="K224" s="303"/>
      <c r="L224" s="303"/>
      <c r="M224" s="303"/>
      <c r="N224" s="303"/>
      <c r="O224" s="303"/>
      <c r="P224" s="303"/>
      <c r="Q224" s="303"/>
      <c r="R224" s="303"/>
      <c r="S224" s="303"/>
      <c r="T224" s="303"/>
      <c r="U224" s="303"/>
      <c r="V224" s="303"/>
      <c r="W224" s="303"/>
      <c r="X224" s="303"/>
      <c r="Y224" s="303"/>
      <c r="Z224" s="303"/>
    </row>
    <row r="225" customFormat="false" ht="12.75" hidden="false" customHeight="true" outlineLevel="0" collapsed="false">
      <c r="A225" s="303"/>
      <c r="B225" s="303"/>
      <c r="C225" s="303"/>
      <c r="D225" s="303"/>
      <c r="E225" s="303"/>
      <c r="F225" s="303"/>
      <c r="G225" s="303"/>
      <c r="H225" s="303"/>
      <c r="I225" s="303"/>
      <c r="J225" s="303"/>
      <c r="K225" s="303"/>
      <c r="L225" s="303"/>
      <c r="M225" s="303"/>
      <c r="N225" s="303"/>
      <c r="O225" s="303"/>
      <c r="P225" s="303"/>
      <c r="Q225" s="303"/>
      <c r="R225" s="303"/>
      <c r="S225" s="303"/>
      <c r="T225" s="303"/>
      <c r="U225" s="303"/>
      <c r="V225" s="303"/>
      <c r="W225" s="303"/>
      <c r="X225" s="303"/>
      <c r="Y225" s="303"/>
      <c r="Z225" s="303"/>
    </row>
    <row r="226" customFormat="false" ht="12.75" hidden="false" customHeight="true" outlineLevel="0" collapsed="false">
      <c r="A226" s="303"/>
      <c r="B226" s="303"/>
      <c r="C226" s="303"/>
      <c r="D226" s="303"/>
      <c r="E226" s="303"/>
      <c r="F226" s="303"/>
      <c r="G226" s="303"/>
      <c r="H226" s="303"/>
      <c r="I226" s="303"/>
      <c r="J226" s="303"/>
      <c r="K226" s="303"/>
      <c r="L226" s="303"/>
      <c r="M226" s="303"/>
      <c r="N226" s="303"/>
      <c r="O226" s="303"/>
      <c r="P226" s="303"/>
      <c r="Q226" s="303"/>
      <c r="R226" s="303"/>
      <c r="S226" s="303"/>
      <c r="T226" s="303"/>
      <c r="U226" s="303"/>
      <c r="V226" s="303"/>
      <c r="W226" s="303"/>
      <c r="X226" s="303"/>
      <c r="Y226" s="303"/>
      <c r="Z226" s="303"/>
    </row>
    <row r="227" customFormat="false" ht="12.75" hidden="false" customHeight="true" outlineLevel="0" collapsed="false">
      <c r="A227" s="303"/>
      <c r="B227" s="303"/>
      <c r="C227" s="303"/>
      <c r="D227" s="303"/>
      <c r="E227" s="303"/>
      <c r="F227" s="303"/>
      <c r="G227" s="303"/>
      <c r="H227" s="303"/>
      <c r="I227" s="303"/>
      <c r="J227" s="303"/>
      <c r="K227" s="303"/>
      <c r="L227" s="303"/>
      <c r="M227" s="303"/>
      <c r="N227" s="303"/>
      <c r="O227" s="303"/>
      <c r="P227" s="303"/>
      <c r="Q227" s="303"/>
      <c r="R227" s="303"/>
      <c r="S227" s="303"/>
      <c r="T227" s="303"/>
      <c r="U227" s="303"/>
      <c r="V227" s="303"/>
      <c r="W227" s="303"/>
      <c r="X227" s="303"/>
      <c r="Y227" s="303"/>
      <c r="Z227" s="303"/>
    </row>
    <row r="228" customFormat="false" ht="12.75" hidden="false" customHeight="true" outlineLevel="0" collapsed="false">
      <c r="A228" s="303"/>
      <c r="B228" s="303"/>
      <c r="C228" s="303"/>
      <c r="D228" s="303"/>
      <c r="E228" s="303"/>
      <c r="F228" s="303"/>
      <c r="G228" s="303"/>
      <c r="H228" s="303"/>
      <c r="I228" s="303"/>
      <c r="J228" s="303"/>
      <c r="K228" s="303"/>
      <c r="L228" s="303"/>
      <c r="M228" s="303"/>
      <c r="N228" s="303"/>
      <c r="O228" s="303"/>
      <c r="P228" s="303"/>
      <c r="Q228" s="303"/>
      <c r="R228" s="303"/>
      <c r="S228" s="303"/>
      <c r="T228" s="303"/>
      <c r="U228" s="303"/>
      <c r="V228" s="303"/>
      <c r="W228" s="303"/>
      <c r="X228" s="303"/>
      <c r="Y228" s="303"/>
      <c r="Z228" s="303"/>
    </row>
    <row r="229" customFormat="false" ht="12.75" hidden="false" customHeight="true" outlineLevel="0" collapsed="false">
      <c r="A229" s="303"/>
      <c r="B229" s="303"/>
      <c r="C229" s="303"/>
      <c r="D229" s="303"/>
      <c r="E229" s="303"/>
      <c r="F229" s="303"/>
      <c r="G229" s="303"/>
      <c r="H229" s="303"/>
      <c r="I229" s="303"/>
      <c r="J229" s="303"/>
      <c r="K229" s="303"/>
      <c r="L229" s="303"/>
      <c r="M229" s="303"/>
      <c r="N229" s="303"/>
      <c r="O229" s="303"/>
      <c r="P229" s="303"/>
      <c r="Q229" s="303"/>
      <c r="R229" s="303"/>
      <c r="S229" s="303"/>
      <c r="T229" s="303"/>
      <c r="U229" s="303"/>
      <c r="V229" s="303"/>
      <c r="W229" s="303"/>
      <c r="X229" s="303"/>
      <c r="Y229" s="303"/>
      <c r="Z229" s="303"/>
    </row>
    <row r="230" customFormat="false" ht="12.75" hidden="false" customHeight="true" outlineLevel="0" collapsed="false">
      <c r="A230" s="303"/>
      <c r="B230" s="303"/>
      <c r="C230" s="303"/>
      <c r="D230" s="303"/>
      <c r="E230" s="303"/>
      <c r="F230" s="303"/>
      <c r="G230" s="303"/>
      <c r="H230" s="303"/>
      <c r="I230" s="303"/>
      <c r="J230" s="303"/>
      <c r="K230" s="303"/>
      <c r="L230" s="303"/>
      <c r="M230" s="303"/>
      <c r="N230" s="303"/>
      <c r="O230" s="303"/>
      <c r="P230" s="303"/>
      <c r="Q230" s="303"/>
      <c r="R230" s="303"/>
      <c r="S230" s="303"/>
      <c r="T230" s="303"/>
      <c r="U230" s="303"/>
      <c r="V230" s="303"/>
      <c r="W230" s="303"/>
      <c r="X230" s="303"/>
      <c r="Y230" s="303"/>
      <c r="Z230" s="303"/>
    </row>
    <row r="231" customFormat="false" ht="12.75" hidden="false" customHeight="true" outlineLevel="0" collapsed="false">
      <c r="A231" s="303"/>
      <c r="B231" s="303"/>
      <c r="C231" s="303"/>
      <c r="D231" s="303"/>
      <c r="E231" s="303"/>
      <c r="F231" s="303"/>
      <c r="G231" s="303"/>
      <c r="H231" s="303"/>
      <c r="I231" s="303"/>
      <c r="J231" s="303"/>
      <c r="K231" s="303"/>
      <c r="L231" s="303"/>
      <c r="M231" s="303"/>
      <c r="N231" s="303"/>
      <c r="O231" s="303"/>
      <c r="P231" s="303"/>
      <c r="Q231" s="303"/>
      <c r="R231" s="303"/>
      <c r="S231" s="303"/>
      <c r="T231" s="303"/>
      <c r="U231" s="303"/>
      <c r="V231" s="303"/>
      <c r="W231" s="303"/>
      <c r="X231" s="303"/>
      <c r="Y231" s="303"/>
      <c r="Z231" s="303"/>
    </row>
    <row r="232" customFormat="false" ht="12.75" hidden="false" customHeight="true" outlineLevel="0" collapsed="false">
      <c r="A232" s="303"/>
      <c r="B232" s="303"/>
      <c r="C232" s="303"/>
      <c r="D232" s="303"/>
      <c r="E232" s="303"/>
      <c r="F232" s="303"/>
      <c r="G232" s="303"/>
      <c r="H232" s="303"/>
      <c r="I232" s="303"/>
      <c r="J232" s="303"/>
      <c r="K232" s="303"/>
      <c r="L232" s="303"/>
      <c r="M232" s="303"/>
      <c r="N232" s="303"/>
      <c r="O232" s="303"/>
      <c r="P232" s="303"/>
      <c r="Q232" s="303"/>
      <c r="R232" s="303"/>
      <c r="S232" s="303"/>
      <c r="T232" s="303"/>
      <c r="U232" s="303"/>
      <c r="V232" s="303"/>
      <c r="W232" s="303"/>
      <c r="X232" s="303"/>
      <c r="Y232" s="303"/>
      <c r="Z232" s="303"/>
    </row>
    <row r="233" customFormat="false" ht="12.75" hidden="false" customHeight="true" outlineLevel="0" collapsed="false">
      <c r="A233" s="303"/>
      <c r="B233" s="303"/>
      <c r="C233" s="303"/>
      <c r="D233" s="303"/>
      <c r="E233" s="303"/>
      <c r="F233" s="303"/>
      <c r="G233" s="303"/>
      <c r="H233" s="303"/>
      <c r="I233" s="303"/>
      <c r="J233" s="303"/>
      <c r="K233" s="303"/>
      <c r="L233" s="303"/>
      <c r="M233" s="303"/>
      <c r="N233" s="303"/>
      <c r="O233" s="303"/>
      <c r="P233" s="303"/>
      <c r="Q233" s="303"/>
      <c r="R233" s="303"/>
      <c r="S233" s="303"/>
      <c r="T233" s="303"/>
      <c r="U233" s="303"/>
      <c r="V233" s="303"/>
      <c r="W233" s="303"/>
      <c r="X233" s="303"/>
      <c r="Y233" s="303"/>
      <c r="Z233" s="303"/>
    </row>
    <row r="234" customFormat="false" ht="12.75" hidden="false" customHeight="true" outlineLevel="0" collapsed="false">
      <c r="A234" s="303"/>
      <c r="B234" s="303"/>
      <c r="C234" s="303"/>
      <c r="D234" s="303"/>
      <c r="E234" s="303"/>
      <c r="F234" s="303"/>
      <c r="G234" s="303"/>
      <c r="H234" s="303"/>
      <c r="I234" s="303"/>
      <c r="J234" s="303"/>
      <c r="K234" s="303"/>
      <c r="L234" s="303"/>
      <c r="M234" s="303"/>
      <c r="N234" s="303"/>
      <c r="O234" s="303"/>
      <c r="P234" s="303"/>
      <c r="Q234" s="303"/>
      <c r="R234" s="303"/>
      <c r="S234" s="303"/>
      <c r="T234" s="303"/>
      <c r="U234" s="303"/>
      <c r="V234" s="303"/>
      <c r="W234" s="303"/>
      <c r="X234" s="303"/>
      <c r="Y234" s="303"/>
      <c r="Z234" s="303"/>
    </row>
    <row r="235" customFormat="false" ht="12.75" hidden="false" customHeight="true" outlineLevel="0" collapsed="false">
      <c r="A235" s="303"/>
      <c r="B235" s="303"/>
      <c r="C235" s="303"/>
      <c r="D235" s="303"/>
      <c r="E235" s="303"/>
      <c r="F235" s="303"/>
      <c r="G235" s="303"/>
      <c r="H235" s="303"/>
      <c r="I235" s="303"/>
      <c r="J235" s="303"/>
      <c r="K235" s="303"/>
      <c r="L235" s="303"/>
      <c r="M235" s="303"/>
      <c r="N235" s="303"/>
      <c r="O235" s="303"/>
      <c r="P235" s="303"/>
      <c r="Q235" s="303"/>
      <c r="R235" s="303"/>
      <c r="S235" s="303"/>
      <c r="T235" s="303"/>
      <c r="U235" s="303"/>
      <c r="V235" s="303"/>
      <c r="W235" s="303"/>
      <c r="X235" s="303"/>
      <c r="Y235" s="303"/>
      <c r="Z235" s="303"/>
    </row>
    <row r="236" customFormat="false" ht="12.75" hidden="false" customHeight="true" outlineLevel="0" collapsed="false">
      <c r="A236" s="303"/>
      <c r="B236" s="303"/>
      <c r="C236" s="303"/>
      <c r="D236" s="303"/>
      <c r="E236" s="303"/>
      <c r="F236" s="303"/>
      <c r="G236" s="303"/>
      <c r="H236" s="303"/>
      <c r="I236" s="303"/>
      <c r="J236" s="303"/>
      <c r="K236" s="303"/>
      <c r="L236" s="303"/>
      <c r="M236" s="303"/>
      <c r="N236" s="303"/>
      <c r="O236" s="303"/>
      <c r="P236" s="303"/>
      <c r="Q236" s="303"/>
      <c r="R236" s="303"/>
      <c r="S236" s="303"/>
      <c r="T236" s="303"/>
      <c r="U236" s="303"/>
      <c r="V236" s="303"/>
      <c r="W236" s="303"/>
      <c r="X236" s="303"/>
      <c r="Y236" s="303"/>
      <c r="Z236" s="303"/>
    </row>
    <row r="237" customFormat="false" ht="12.75" hidden="false" customHeight="true" outlineLevel="0" collapsed="false">
      <c r="A237" s="303"/>
      <c r="B237" s="303"/>
      <c r="C237" s="303"/>
      <c r="D237" s="303"/>
      <c r="E237" s="303"/>
      <c r="F237" s="303"/>
      <c r="G237" s="303"/>
      <c r="H237" s="303"/>
      <c r="I237" s="303"/>
      <c r="J237" s="303"/>
      <c r="K237" s="303"/>
      <c r="L237" s="303"/>
      <c r="M237" s="303"/>
      <c r="N237" s="303"/>
      <c r="O237" s="303"/>
      <c r="P237" s="303"/>
      <c r="Q237" s="303"/>
      <c r="R237" s="303"/>
      <c r="S237" s="303"/>
      <c r="T237" s="303"/>
      <c r="U237" s="303"/>
      <c r="V237" s="303"/>
      <c r="W237" s="303"/>
      <c r="X237" s="303"/>
      <c r="Y237" s="303"/>
      <c r="Z237" s="303"/>
    </row>
    <row r="238" customFormat="false" ht="12.75" hidden="false" customHeight="true" outlineLevel="0" collapsed="false">
      <c r="A238" s="303"/>
      <c r="B238" s="303"/>
      <c r="C238" s="303"/>
      <c r="D238" s="303"/>
      <c r="E238" s="303"/>
      <c r="F238" s="303"/>
      <c r="G238" s="303"/>
      <c r="H238" s="303"/>
      <c r="I238" s="303"/>
      <c r="J238" s="303"/>
      <c r="K238" s="303"/>
      <c r="L238" s="303"/>
      <c r="M238" s="303"/>
      <c r="N238" s="303"/>
      <c r="O238" s="303"/>
      <c r="P238" s="303"/>
      <c r="Q238" s="303"/>
      <c r="R238" s="303"/>
      <c r="S238" s="303"/>
      <c r="T238" s="303"/>
      <c r="U238" s="303"/>
      <c r="V238" s="303"/>
      <c r="W238" s="303"/>
      <c r="X238" s="303"/>
      <c r="Y238" s="303"/>
      <c r="Z238" s="303"/>
    </row>
    <row r="239" customFormat="false" ht="12.75" hidden="false" customHeight="true" outlineLevel="0" collapsed="false">
      <c r="A239" s="303"/>
      <c r="B239" s="303"/>
      <c r="C239" s="303"/>
      <c r="D239" s="303"/>
      <c r="E239" s="303"/>
      <c r="F239" s="303"/>
      <c r="G239" s="303"/>
      <c r="H239" s="303"/>
      <c r="I239" s="303"/>
      <c r="J239" s="303"/>
      <c r="K239" s="303"/>
      <c r="L239" s="303"/>
      <c r="M239" s="303"/>
      <c r="N239" s="303"/>
      <c r="O239" s="303"/>
      <c r="P239" s="303"/>
      <c r="Q239" s="303"/>
      <c r="R239" s="303"/>
      <c r="S239" s="303"/>
      <c r="T239" s="303"/>
      <c r="U239" s="303"/>
      <c r="V239" s="303"/>
      <c r="W239" s="303"/>
      <c r="X239" s="303"/>
      <c r="Y239" s="303"/>
      <c r="Z239" s="303"/>
    </row>
    <row r="240" customFormat="false" ht="12.75" hidden="false" customHeight="true" outlineLevel="0" collapsed="false">
      <c r="A240" s="303"/>
      <c r="B240" s="303"/>
      <c r="C240" s="303"/>
      <c r="D240" s="303"/>
      <c r="E240" s="303"/>
      <c r="F240" s="303"/>
      <c r="G240" s="303"/>
      <c r="H240" s="303"/>
      <c r="I240" s="303"/>
      <c r="J240" s="303"/>
      <c r="K240" s="303"/>
      <c r="L240" s="303"/>
      <c r="M240" s="303"/>
      <c r="N240" s="303"/>
      <c r="O240" s="303"/>
      <c r="P240" s="303"/>
      <c r="Q240" s="303"/>
      <c r="R240" s="303"/>
      <c r="S240" s="303"/>
      <c r="T240" s="303"/>
      <c r="U240" s="303"/>
      <c r="V240" s="303"/>
      <c r="W240" s="303"/>
      <c r="X240" s="303"/>
      <c r="Y240" s="303"/>
      <c r="Z240" s="303"/>
    </row>
    <row r="241" customFormat="false" ht="12.75" hidden="false" customHeight="true" outlineLevel="0" collapsed="false">
      <c r="A241" s="303"/>
      <c r="B241" s="303"/>
      <c r="C241" s="303"/>
      <c r="D241" s="303"/>
      <c r="E241" s="303"/>
      <c r="F241" s="303"/>
      <c r="G241" s="303"/>
      <c r="H241" s="303"/>
      <c r="I241" s="303"/>
      <c r="J241" s="303"/>
      <c r="K241" s="303"/>
      <c r="L241" s="303"/>
      <c r="M241" s="303"/>
      <c r="N241" s="303"/>
      <c r="O241" s="303"/>
      <c r="P241" s="303"/>
      <c r="Q241" s="303"/>
      <c r="R241" s="303"/>
      <c r="S241" s="303"/>
      <c r="T241" s="303"/>
      <c r="U241" s="303"/>
      <c r="V241" s="303"/>
      <c r="W241" s="303"/>
      <c r="X241" s="303"/>
      <c r="Y241" s="303"/>
      <c r="Z241" s="303"/>
    </row>
    <row r="242" customFormat="false" ht="12.75" hidden="false" customHeight="true" outlineLevel="0" collapsed="false">
      <c r="A242" s="303"/>
      <c r="B242" s="303"/>
      <c r="C242" s="303"/>
      <c r="D242" s="303"/>
      <c r="E242" s="303"/>
      <c r="F242" s="303"/>
      <c r="G242" s="303"/>
      <c r="H242" s="303"/>
      <c r="I242" s="303"/>
      <c r="J242" s="303"/>
      <c r="K242" s="303"/>
      <c r="L242" s="303"/>
      <c r="M242" s="303"/>
      <c r="N242" s="303"/>
      <c r="O242" s="303"/>
      <c r="P242" s="303"/>
      <c r="Q242" s="303"/>
      <c r="R242" s="303"/>
      <c r="S242" s="303"/>
      <c r="T242" s="303"/>
      <c r="U242" s="303"/>
      <c r="V242" s="303"/>
      <c r="W242" s="303"/>
      <c r="X242" s="303"/>
      <c r="Y242" s="303"/>
      <c r="Z242" s="303"/>
    </row>
    <row r="243" customFormat="false" ht="12.75" hidden="false" customHeight="true" outlineLevel="0" collapsed="false">
      <c r="A243" s="303"/>
      <c r="B243" s="303"/>
      <c r="C243" s="303"/>
      <c r="D243" s="303"/>
      <c r="E243" s="303"/>
      <c r="F243" s="303"/>
      <c r="G243" s="303"/>
      <c r="H243" s="303"/>
      <c r="I243" s="303"/>
      <c r="J243" s="303"/>
      <c r="K243" s="303"/>
      <c r="L243" s="303"/>
      <c r="M243" s="303"/>
      <c r="N243" s="303"/>
      <c r="O243" s="303"/>
      <c r="P243" s="303"/>
      <c r="Q243" s="303"/>
      <c r="R243" s="303"/>
      <c r="S243" s="303"/>
      <c r="T243" s="303"/>
      <c r="U243" s="303"/>
      <c r="V243" s="303"/>
      <c r="W243" s="303"/>
      <c r="X243" s="303"/>
      <c r="Y243" s="303"/>
      <c r="Z243" s="303"/>
    </row>
    <row r="244" customFormat="false" ht="12.75" hidden="false" customHeight="true" outlineLevel="0" collapsed="false">
      <c r="A244" s="303"/>
      <c r="B244" s="303"/>
      <c r="C244" s="303"/>
      <c r="D244" s="303"/>
      <c r="E244" s="303"/>
      <c r="F244" s="303"/>
      <c r="G244" s="303"/>
      <c r="H244" s="303"/>
      <c r="I244" s="303"/>
      <c r="J244" s="303"/>
      <c r="K244" s="303"/>
      <c r="L244" s="303"/>
      <c r="M244" s="303"/>
      <c r="N244" s="303"/>
      <c r="O244" s="303"/>
      <c r="P244" s="303"/>
      <c r="Q244" s="303"/>
      <c r="R244" s="303"/>
      <c r="S244" s="303"/>
      <c r="T244" s="303"/>
      <c r="U244" s="303"/>
      <c r="V244" s="303"/>
      <c r="W244" s="303"/>
      <c r="X244" s="303"/>
      <c r="Y244" s="303"/>
      <c r="Z244" s="303"/>
    </row>
    <row r="245" customFormat="false" ht="12.75" hidden="false" customHeight="true" outlineLevel="0" collapsed="false">
      <c r="A245" s="303"/>
      <c r="B245" s="303"/>
      <c r="C245" s="303"/>
      <c r="D245" s="303"/>
      <c r="E245" s="303"/>
      <c r="F245" s="303"/>
      <c r="G245" s="303"/>
      <c r="H245" s="303"/>
      <c r="I245" s="303"/>
      <c r="J245" s="303"/>
      <c r="K245" s="303"/>
      <c r="L245" s="303"/>
      <c r="M245" s="303"/>
      <c r="N245" s="303"/>
      <c r="O245" s="303"/>
      <c r="P245" s="303"/>
      <c r="Q245" s="303"/>
      <c r="R245" s="303"/>
      <c r="S245" s="303"/>
      <c r="T245" s="303"/>
      <c r="U245" s="303"/>
      <c r="V245" s="303"/>
      <c r="W245" s="303"/>
      <c r="X245" s="303"/>
      <c r="Y245" s="303"/>
      <c r="Z245" s="303"/>
    </row>
    <row r="246" customFormat="false" ht="12.75" hidden="false" customHeight="true" outlineLevel="0" collapsed="false">
      <c r="A246" s="303"/>
      <c r="B246" s="303"/>
      <c r="C246" s="303"/>
      <c r="D246" s="303"/>
      <c r="E246" s="303"/>
      <c r="F246" s="303"/>
      <c r="G246" s="303"/>
      <c r="H246" s="303"/>
      <c r="I246" s="303"/>
      <c r="J246" s="303"/>
      <c r="K246" s="303"/>
      <c r="L246" s="303"/>
      <c r="M246" s="303"/>
      <c r="N246" s="303"/>
      <c r="O246" s="303"/>
      <c r="P246" s="303"/>
      <c r="Q246" s="303"/>
      <c r="R246" s="303"/>
      <c r="S246" s="303"/>
      <c r="T246" s="303"/>
      <c r="U246" s="303"/>
      <c r="V246" s="303"/>
      <c r="W246" s="303"/>
      <c r="X246" s="303"/>
      <c r="Y246" s="303"/>
      <c r="Z246" s="303"/>
    </row>
    <row r="247" customFormat="false" ht="12.75" hidden="false" customHeight="true" outlineLevel="0" collapsed="false">
      <c r="A247" s="303"/>
      <c r="B247" s="303"/>
      <c r="C247" s="303"/>
      <c r="D247" s="303"/>
      <c r="E247" s="303"/>
      <c r="F247" s="303"/>
      <c r="G247" s="303"/>
      <c r="H247" s="303"/>
      <c r="I247" s="303"/>
      <c r="J247" s="303"/>
      <c r="K247" s="303"/>
      <c r="L247" s="303"/>
      <c r="M247" s="303"/>
      <c r="N247" s="303"/>
      <c r="O247" s="303"/>
      <c r="P247" s="303"/>
      <c r="Q247" s="303"/>
      <c r="R247" s="303"/>
      <c r="S247" s="303"/>
      <c r="T247" s="303"/>
      <c r="U247" s="303"/>
      <c r="V247" s="303"/>
      <c r="W247" s="303"/>
      <c r="X247" s="303"/>
      <c r="Y247" s="303"/>
      <c r="Z247" s="303"/>
    </row>
    <row r="248" customFormat="false" ht="12.75" hidden="false" customHeight="true" outlineLevel="0" collapsed="false">
      <c r="A248" s="303"/>
      <c r="B248" s="303"/>
      <c r="C248" s="303"/>
      <c r="D248" s="303"/>
      <c r="E248" s="303"/>
      <c r="F248" s="303"/>
      <c r="G248" s="303"/>
      <c r="H248" s="303"/>
      <c r="I248" s="303"/>
      <c r="J248" s="303"/>
      <c r="K248" s="303"/>
      <c r="L248" s="303"/>
      <c r="M248" s="303"/>
      <c r="N248" s="303"/>
      <c r="O248" s="303"/>
      <c r="P248" s="303"/>
      <c r="Q248" s="303"/>
      <c r="R248" s="303"/>
      <c r="S248" s="303"/>
      <c r="T248" s="303"/>
      <c r="U248" s="303"/>
      <c r="V248" s="303"/>
      <c r="W248" s="303"/>
      <c r="X248" s="303"/>
      <c r="Y248" s="303"/>
      <c r="Z248" s="303"/>
    </row>
    <row r="249" customFormat="false" ht="12.75" hidden="false" customHeight="true" outlineLevel="0" collapsed="false">
      <c r="A249" s="303"/>
      <c r="B249" s="303"/>
      <c r="C249" s="303"/>
      <c r="D249" s="303"/>
      <c r="E249" s="303"/>
      <c r="F249" s="303"/>
      <c r="G249" s="303"/>
      <c r="H249" s="303"/>
      <c r="I249" s="303"/>
      <c r="J249" s="303"/>
      <c r="K249" s="303"/>
      <c r="L249" s="303"/>
      <c r="M249" s="303"/>
      <c r="N249" s="303"/>
      <c r="O249" s="303"/>
      <c r="P249" s="303"/>
      <c r="Q249" s="303"/>
      <c r="R249" s="303"/>
      <c r="S249" s="303"/>
      <c r="T249" s="303"/>
      <c r="U249" s="303"/>
      <c r="V249" s="303"/>
      <c r="W249" s="303"/>
      <c r="X249" s="303"/>
      <c r="Y249" s="303"/>
      <c r="Z249" s="303"/>
    </row>
    <row r="250" customFormat="false" ht="12.75" hidden="false" customHeight="true" outlineLevel="0" collapsed="false">
      <c r="A250" s="303"/>
      <c r="B250" s="303"/>
      <c r="C250" s="303"/>
      <c r="D250" s="303"/>
      <c r="E250" s="303"/>
      <c r="F250" s="303"/>
      <c r="G250" s="303"/>
      <c r="H250" s="303"/>
      <c r="I250" s="303"/>
      <c r="J250" s="303"/>
      <c r="K250" s="303"/>
      <c r="L250" s="303"/>
      <c r="M250" s="303"/>
      <c r="N250" s="303"/>
      <c r="O250" s="303"/>
      <c r="P250" s="303"/>
      <c r="Q250" s="303"/>
      <c r="R250" s="303"/>
      <c r="S250" s="303"/>
      <c r="T250" s="303"/>
      <c r="U250" s="303"/>
      <c r="V250" s="303"/>
      <c r="W250" s="303"/>
      <c r="X250" s="303"/>
      <c r="Y250" s="303"/>
      <c r="Z250" s="303"/>
    </row>
    <row r="251" customFormat="false" ht="12.75" hidden="false" customHeight="true" outlineLevel="0" collapsed="false">
      <c r="A251" s="303"/>
      <c r="B251" s="303"/>
      <c r="C251" s="303"/>
      <c r="D251" s="303"/>
      <c r="E251" s="303"/>
      <c r="F251" s="303"/>
      <c r="G251" s="303"/>
      <c r="H251" s="303"/>
      <c r="I251" s="303"/>
      <c r="J251" s="303"/>
      <c r="K251" s="303"/>
      <c r="L251" s="303"/>
      <c r="M251" s="303"/>
      <c r="N251" s="303"/>
      <c r="O251" s="303"/>
      <c r="P251" s="303"/>
      <c r="Q251" s="303"/>
      <c r="R251" s="303"/>
      <c r="S251" s="303"/>
      <c r="T251" s="303"/>
      <c r="U251" s="303"/>
      <c r="V251" s="303"/>
      <c r="W251" s="303"/>
      <c r="X251" s="303"/>
      <c r="Y251" s="303"/>
      <c r="Z251" s="303"/>
    </row>
    <row r="252" customFormat="false" ht="12.75" hidden="false" customHeight="true" outlineLevel="0" collapsed="false">
      <c r="A252" s="303"/>
      <c r="B252" s="303"/>
      <c r="C252" s="303"/>
      <c r="D252" s="303"/>
      <c r="E252" s="303"/>
      <c r="F252" s="303"/>
      <c r="G252" s="303"/>
      <c r="H252" s="303"/>
      <c r="I252" s="303"/>
      <c r="J252" s="303"/>
      <c r="K252" s="303"/>
      <c r="L252" s="303"/>
      <c r="M252" s="303"/>
      <c r="N252" s="303"/>
      <c r="O252" s="303"/>
      <c r="P252" s="303"/>
      <c r="Q252" s="303"/>
      <c r="R252" s="303"/>
      <c r="S252" s="303"/>
      <c r="T252" s="303"/>
      <c r="U252" s="303"/>
      <c r="V252" s="303"/>
      <c r="W252" s="303"/>
      <c r="X252" s="303"/>
      <c r="Y252" s="303"/>
      <c r="Z252" s="303"/>
    </row>
    <row r="253" customFormat="false" ht="12.75" hidden="false" customHeight="true" outlineLevel="0" collapsed="false">
      <c r="A253" s="303"/>
      <c r="B253" s="303"/>
      <c r="C253" s="303"/>
      <c r="D253" s="303"/>
      <c r="E253" s="303"/>
      <c r="F253" s="303"/>
      <c r="G253" s="303"/>
      <c r="H253" s="303"/>
      <c r="I253" s="303"/>
      <c r="J253" s="303"/>
      <c r="K253" s="303"/>
      <c r="L253" s="303"/>
      <c r="M253" s="303"/>
      <c r="N253" s="303"/>
      <c r="O253" s="303"/>
      <c r="P253" s="303"/>
      <c r="Q253" s="303"/>
      <c r="R253" s="303"/>
      <c r="S253" s="303"/>
      <c r="T253" s="303"/>
      <c r="U253" s="303"/>
      <c r="V253" s="303"/>
      <c r="W253" s="303"/>
      <c r="X253" s="303"/>
      <c r="Y253" s="303"/>
      <c r="Z253" s="303"/>
    </row>
    <row r="254" customFormat="false" ht="12.75" hidden="false" customHeight="true" outlineLevel="0" collapsed="false">
      <c r="A254" s="303"/>
      <c r="B254" s="303"/>
      <c r="C254" s="303"/>
      <c r="D254" s="303"/>
      <c r="E254" s="303"/>
      <c r="F254" s="303"/>
      <c r="G254" s="303"/>
      <c r="H254" s="303"/>
      <c r="I254" s="303"/>
      <c r="J254" s="303"/>
      <c r="K254" s="303"/>
      <c r="L254" s="303"/>
      <c r="M254" s="303"/>
      <c r="N254" s="303"/>
      <c r="O254" s="303"/>
      <c r="P254" s="303"/>
      <c r="Q254" s="303"/>
      <c r="R254" s="303"/>
      <c r="S254" s="303"/>
      <c r="T254" s="303"/>
      <c r="U254" s="303"/>
      <c r="V254" s="303"/>
      <c r="W254" s="303"/>
      <c r="X254" s="303"/>
      <c r="Y254" s="303"/>
      <c r="Z254" s="303"/>
    </row>
    <row r="255" customFormat="false" ht="12.75" hidden="false" customHeight="true" outlineLevel="0" collapsed="false">
      <c r="A255" s="303"/>
      <c r="B255" s="303"/>
      <c r="C255" s="303"/>
      <c r="D255" s="303"/>
      <c r="E255" s="303"/>
      <c r="F255" s="303"/>
      <c r="G255" s="303"/>
      <c r="H255" s="303"/>
      <c r="I255" s="303"/>
      <c r="J255" s="303"/>
      <c r="K255" s="303"/>
      <c r="L255" s="303"/>
      <c r="M255" s="303"/>
      <c r="N255" s="303"/>
      <c r="O255" s="303"/>
      <c r="P255" s="303"/>
      <c r="Q255" s="303"/>
      <c r="R255" s="303"/>
      <c r="S255" s="303"/>
      <c r="T255" s="303"/>
      <c r="U255" s="303"/>
      <c r="V255" s="303"/>
      <c r="W255" s="303"/>
      <c r="X255" s="303"/>
      <c r="Y255" s="303"/>
      <c r="Z255" s="303"/>
    </row>
    <row r="256" customFormat="false" ht="12.75" hidden="false" customHeight="true" outlineLevel="0" collapsed="false">
      <c r="A256" s="303"/>
      <c r="B256" s="303"/>
      <c r="C256" s="303"/>
      <c r="D256" s="303"/>
      <c r="E256" s="303"/>
      <c r="F256" s="303"/>
      <c r="G256" s="303"/>
      <c r="H256" s="303"/>
      <c r="I256" s="303"/>
      <c r="J256" s="303"/>
      <c r="K256" s="303"/>
      <c r="L256" s="303"/>
      <c r="M256" s="303"/>
      <c r="N256" s="303"/>
      <c r="O256" s="303"/>
      <c r="P256" s="303"/>
      <c r="Q256" s="303"/>
      <c r="R256" s="303"/>
      <c r="S256" s="303"/>
      <c r="T256" s="303"/>
      <c r="U256" s="303"/>
      <c r="V256" s="303"/>
      <c r="W256" s="303"/>
      <c r="X256" s="303"/>
      <c r="Y256" s="303"/>
      <c r="Z256" s="303"/>
    </row>
    <row r="257" customFormat="false" ht="12.75" hidden="false" customHeight="true" outlineLevel="0" collapsed="false">
      <c r="A257" s="303"/>
      <c r="B257" s="303"/>
      <c r="C257" s="303"/>
      <c r="D257" s="303"/>
      <c r="E257" s="303"/>
      <c r="F257" s="303"/>
      <c r="G257" s="303"/>
      <c r="H257" s="303"/>
      <c r="I257" s="303"/>
      <c r="J257" s="303"/>
      <c r="K257" s="303"/>
      <c r="L257" s="303"/>
      <c r="M257" s="303"/>
      <c r="N257" s="303"/>
      <c r="O257" s="303"/>
      <c r="P257" s="303"/>
      <c r="Q257" s="303"/>
      <c r="R257" s="303"/>
      <c r="S257" s="303"/>
      <c r="T257" s="303"/>
      <c r="U257" s="303"/>
      <c r="V257" s="303"/>
      <c r="W257" s="303"/>
      <c r="X257" s="303"/>
      <c r="Y257" s="303"/>
      <c r="Z257" s="303"/>
    </row>
    <row r="258" customFormat="false" ht="12.75" hidden="false" customHeight="true" outlineLevel="0" collapsed="false">
      <c r="A258" s="303"/>
      <c r="B258" s="303"/>
      <c r="C258" s="303"/>
      <c r="D258" s="303"/>
      <c r="E258" s="303"/>
      <c r="F258" s="303"/>
      <c r="G258" s="303"/>
      <c r="H258" s="303"/>
      <c r="I258" s="303"/>
      <c r="J258" s="303"/>
      <c r="K258" s="303"/>
      <c r="L258" s="303"/>
      <c r="M258" s="303"/>
      <c r="N258" s="303"/>
      <c r="O258" s="303"/>
      <c r="P258" s="303"/>
      <c r="Q258" s="303"/>
      <c r="R258" s="303"/>
      <c r="S258" s="303"/>
      <c r="T258" s="303"/>
      <c r="U258" s="303"/>
      <c r="V258" s="303"/>
      <c r="W258" s="303"/>
      <c r="X258" s="303"/>
      <c r="Y258" s="303"/>
      <c r="Z258" s="303"/>
    </row>
    <row r="259" customFormat="false" ht="12.75" hidden="false" customHeight="true" outlineLevel="0" collapsed="false">
      <c r="A259" s="303"/>
      <c r="B259" s="303"/>
      <c r="C259" s="303"/>
      <c r="D259" s="303"/>
      <c r="E259" s="303"/>
      <c r="F259" s="303"/>
      <c r="G259" s="303"/>
      <c r="H259" s="303"/>
      <c r="I259" s="303"/>
      <c r="J259" s="303"/>
      <c r="K259" s="303"/>
      <c r="L259" s="303"/>
      <c r="M259" s="303"/>
      <c r="N259" s="303"/>
      <c r="O259" s="303"/>
      <c r="P259" s="303"/>
      <c r="Q259" s="303"/>
      <c r="R259" s="303"/>
      <c r="S259" s="303"/>
      <c r="T259" s="303"/>
      <c r="U259" s="303"/>
      <c r="V259" s="303"/>
      <c r="W259" s="303"/>
      <c r="X259" s="303"/>
      <c r="Y259" s="303"/>
      <c r="Z259" s="303"/>
    </row>
    <row r="260" customFormat="false" ht="12.75" hidden="false" customHeight="true" outlineLevel="0" collapsed="false">
      <c r="A260" s="303"/>
      <c r="B260" s="303"/>
      <c r="C260" s="303"/>
      <c r="D260" s="303"/>
      <c r="E260" s="303"/>
      <c r="F260" s="303"/>
      <c r="G260" s="303"/>
      <c r="H260" s="303"/>
      <c r="I260" s="303"/>
      <c r="J260" s="303"/>
      <c r="K260" s="303"/>
      <c r="L260" s="303"/>
      <c r="M260" s="303"/>
      <c r="N260" s="303"/>
      <c r="O260" s="303"/>
      <c r="P260" s="303"/>
      <c r="Q260" s="303"/>
      <c r="R260" s="303"/>
      <c r="S260" s="303"/>
      <c r="T260" s="303"/>
      <c r="U260" s="303"/>
      <c r="V260" s="303"/>
      <c r="W260" s="303"/>
      <c r="X260" s="303"/>
      <c r="Y260" s="303"/>
      <c r="Z260" s="303"/>
    </row>
    <row r="261" customFormat="false" ht="12.75" hidden="false" customHeight="true" outlineLevel="0" collapsed="false">
      <c r="A261" s="303"/>
      <c r="B261" s="303"/>
      <c r="C261" s="303"/>
      <c r="D261" s="303"/>
      <c r="E261" s="303"/>
      <c r="F261" s="303"/>
      <c r="G261" s="303"/>
      <c r="H261" s="303"/>
      <c r="I261" s="303"/>
      <c r="J261" s="303"/>
      <c r="K261" s="303"/>
      <c r="L261" s="303"/>
      <c r="M261" s="303"/>
      <c r="N261" s="303"/>
      <c r="O261" s="303"/>
      <c r="P261" s="303"/>
      <c r="Q261" s="303"/>
      <c r="R261" s="303"/>
      <c r="S261" s="303"/>
      <c r="T261" s="303"/>
      <c r="U261" s="303"/>
      <c r="V261" s="303"/>
      <c r="W261" s="303"/>
      <c r="X261" s="303"/>
      <c r="Y261" s="303"/>
      <c r="Z261" s="303"/>
    </row>
    <row r="262" customFormat="false" ht="12.75" hidden="false" customHeight="true" outlineLevel="0" collapsed="false">
      <c r="A262" s="303"/>
      <c r="B262" s="303"/>
      <c r="C262" s="303"/>
      <c r="D262" s="303"/>
      <c r="E262" s="303"/>
      <c r="F262" s="303"/>
      <c r="G262" s="303"/>
      <c r="H262" s="303"/>
      <c r="I262" s="303"/>
      <c r="J262" s="303"/>
      <c r="K262" s="303"/>
      <c r="L262" s="303"/>
      <c r="M262" s="303"/>
      <c r="N262" s="303"/>
      <c r="O262" s="303"/>
      <c r="P262" s="303"/>
      <c r="Q262" s="303"/>
      <c r="R262" s="303"/>
      <c r="S262" s="303"/>
      <c r="T262" s="303"/>
      <c r="U262" s="303"/>
      <c r="V262" s="303"/>
      <c r="W262" s="303"/>
      <c r="X262" s="303"/>
      <c r="Y262" s="303"/>
      <c r="Z262" s="303"/>
    </row>
    <row r="263" customFormat="false" ht="12.75" hidden="false" customHeight="true" outlineLevel="0" collapsed="false">
      <c r="A263" s="303"/>
      <c r="B263" s="303"/>
      <c r="C263" s="303"/>
      <c r="D263" s="303"/>
      <c r="E263" s="303"/>
      <c r="F263" s="303"/>
      <c r="G263" s="303"/>
      <c r="H263" s="303"/>
      <c r="I263" s="303"/>
      <c r="J263" s="303"/>
      <c r="K263" s="303"/>
      <c r="L263" s="303"/>
      <c r="M263" s="303"/>
      <c r="N263" s="303"/>
      <c r="O263" s="303"/>
      <c r="P263" s="303"/>
      <c r="Q263" s="303"/>
      <c r="R263" s="303"/>
      <c r="S263" s="303"/>
      <c r="T263" s="303"/>
      <c r="U263" s="303"/>
      <c r="V263" s="303"/>
      <c r="W263" s="303"/>
      <c r="X263" s="303"/>
      <c r="Y263" s="303"/>
      <c r="Z263" s="303"/>
    </row>
    <row r="264" customFormat="false" ht="12.75" hidden="false" customHeight="true" outlineLevel="0" collapsed="false">
      <c r="A264" s="303"/>
      <c r="B264" s="303"/>
      <c r="C264" s="303"/>
      <c r="D264" s="303"/>
      <c r="E264" s="303"/>
      <c r="F264" s="303"/>
      <c r="G264" s="303"/>
      <c r="H264" s="303"/>
      <c r="I264" s="303"/>
      <c r="J264" s="303"/>
      <c r="K264" s="303"/>
      <c r="L264" s="303"/>
      <c r="M264" s="303"/>
      <c r="N264" s="303"/>
      <c r="O264" s="303"/>
      <c r="P264" s="303"/>
      <c r="Q264" s="303"/>
      <c r="R264" s="303"/>
      <c r="S264" s="303"/>
      <c r="T264" s="303"/>
      <c r="U264" s="303"/>
      <c r="V264" s="303"/>
      <c r="W264" s="303"/>
      <c r="X264" s="303"/>
      <c r="Y264" s="303"/>
      <c r="Z264" s="303"/>
    </row>
    <row r="265" customFormat="false" ht="12.75" hidden="false" customHeight="true" outlineLevel="0" collapsed="false">
      <c r="A265" s="303"/>
      <c r="B265" s="303"/>
      <c r="C265" s="303"/>
      <c r="D265" s="303"/>
      <c r="E265" s="303"/>
      <c r="F265" s="303"/>
      <c r="G265" s="303"/>
      <c r="H265" s="303"/>
      <c r="I265" s="303"/>
      <c r="J265" s="303"/>
      <c r="K265" s="303"/>
      <c r="L265" s="303"/>
      <c r="M265" s="303"/>
      <c r="N265" s="303"/>
      <c r="O265" s="303"/>
      <c r="P265" s="303"/>
      <c r="Q265" s="303"/>
      <c r="R265" s="303"/>
      <c r="S265" s="303"/>
      <c r="T265" s="303"/>
      <c r="U265" s="303"/>
      <c r="V265" s="303"/>
      <c r="W265" s="303"/>
      <c r="X265" s="303"/>
      <c r="Y265" s="303"/>
      <c r="Z265" s="303"/>
    </row>
    <row r="266" customFormat="false" ht="12.75" hidden="false" customHeight="true" outlineLevel="0" collapsed="false">
      <c r="A266" s="303"/>
      <c r="B266" s="303"/>
      <c r="C266" s="303"/>
      <c r="D266" s="303"/>
      <c r="E266" s="303"/>
      <c r="F266" s="303"/>
      <c r="G266" s="303"/>
      <c r="H266" s="303"/>
      <c r="I266" s="303"/>
      <c r="J266" s="303"/>
      <c r="K266" s="303"/>
      <c r="L266" s="303"/>
      <c r="M266" s="303"/>
      <c r="N266" s="303"/>
      <c r="O266" s="303"/>
      <c r="P266" s="303"/>
      <c r="Q266" s="303"/>
      <c r="R266" s="303"/>
      <c r="S266" s="303"/>
      <c r="T266" s="303"/>
      <c r="U266" s="303"/>
      <c r="V266" s="303"/>
      <c r="W266" s="303"/>
      <c r="X266" s="303"/>
      <c r="Y266" s="303"/>
      <c r="Z266" s="303"/>
    </row>
    <row r="267" customFormat="false" ht="12.75" hidden="false" customHeight="true" outlineLevel="0" collapsed="false">
      <c r="A267" s="303"/>
      <c r="B267" s="303"/>
      <c r="C267" s="303"/>
      <c r="D267" s="303"/>
      <c r="E267" s="303"/>
      <c r="F267" s="303"/>
      <c r="G267" s="303"/>
      <c r="H267" s="303"/>
      <c r="I267" s="303"/>
      <c r="J267" s="303"/>
      <c r="K267" s="303"/>
      <c r="L267" s="303"/>
      <c r="M267" s="303"/>
      <c r="N267" s="303"/>
      <c r="O267" s="303"/>
      <c r="P267" s="303"/>
      <c r="Q267" s="303"/>
      <c r="R267" s="303"/>
      <c r="S267" s="303"/>
      <c r="T267" s="303"/>
      <c r="U267" s="303"/>
      <c r="V267" s="303"/>
      <c r="W267" s="303"/>
      <c r="X267" s="303"/>
      <c r="Y267" s="303"/>
      <c r="Z267" s="303"/>
    </row>
    <row r="268" customFormat="false" ht="12.75" hidden="false" customHeight="true" outlineLevel="0" collapsed="false">
      <c r="A268" s="303"/>
      <c r="B268" s="303"/>
      <c r="C268" s="303"/>
      <c r="D268" s="303"/>
      <c r="E268" s="303"/>
      <c r="F268" s="303"/>
      <c r="G268" s="303"/>
      <c r="H268" s="303"/>
      <c r="I268" s="303"/>
      <c r="J268" s="303"/>
      <c r="K268" s="303"/>
      <c r="L268" s="303"/>
      <c r="M268" s="303"/>
      <c r="N268" s="303"/>
      <c r="O268" s="303"/>
      <c r="P268" s="303"/>
      <c r="Q268" s="303"/>
      <c r="R268" s="303"/>
      <c r="S268" s="303"/>
      <c r="T268" s="303"/>
      <c r="U268" s="303"/>
      <c r="V268" s="303"/>
      <c r="W268" s="303"/>
      <c r="X268" s="303"/>
      <c r="Y268" s="303"/>
      <c r="Z268" s="303"/>
    </row>
    <row r="269" customFormat="false" ht="12.75" hidden="false" customHeight="true" outlineLevel="0" collapsed="false">
      <c r="A269" s="303"/>
      <c r="B269" s="303"/>
      <c r="C269" s="303"/>
      <c r="D269" s="303"/>
      <c r="E269" s="303"/>
      <c r="F269" s="303"/>
      <c r="G269" s="303"/>
      <c r="H269" s="303"/>
      <c r="I269" s="303"/>
      <c r="J269" s="303"/>
      <c r="K269" s="303"/>
      <c r="L269" s="303"/>
      <c r="M269" s="303"/>
      <c r="N269" s="303"/>
      <c r="O269" s="303"/>
      <c r="P269" s="303"/>
      <c r="Q269" s="303"/>
      <c r="R269" s="303"/>
      <c r="S269" s="303"/>
      <c r="T269" s="303"/>
      <c r="U269" s="303"/>
      <c r="V269" s="303"/>
      <c r="W269" s="303"/>
      <c r="X269" s="303"/>
      <c r="Y269" s="303"/>
      <c r="Z269" s="303"/>
    </row>
    <row r="270" customFormat="false" ht="12.75" hidden="false" customHeight="true" outlineLevel="0" collapsed="false">
      <c r="A270" s="303"/>
      <c r="B270" s="303"/>
      <c r="C270" s="303"/>
      <c r="D270" s="303"/>
      <c r="E270" s="303"/>
      <c r="F270" s="303"/>
      <c r="G270" s="303"/>
      <c r="H270" s="303"/>
      <c r="I270" s="303"/>
      <c r="J270" s="303"/>
      <c r="K270" s="303"/>
      <c r="L270" s="303"/>
      <c r="M270" s="303"/>
      <c r="N270" s="303"/>
      <c r="O270" s="303"/>
      <c r="P270" s="303"/>
      <c r="Q270" s="303"/>
      <c r="R270" s="303"/>
      <c r="S270" s="303"/>
      <c r="T270" s="303"/>
      <c r="U270" s="303"/>
      <c r="V270" s="303"/>
      <c r="W270" s="303"/>
      <c r="X270" s="303"/>
      <c r="Y270" s="303"/>
      <c r="Z270" s="303"/>
    </row>
    <row r="271" customFormat="false" ht="12.75" hidden="false" customHeight="true" outlineLevel="0" collapsed="false">
      <c r="A271" s="303"/>
      <c r="B271" s="303"/>
      <c r="C271" s="303"/>
      <c r="D271" s="303"/>
      <c r="E271" s="303"/>
      <c r="F271" s="303"/>
      <c r="G271" s="303"/>
      <c r="H271" s="303"/>
      <c r="I271" s="303"/>
      <c r="J271" s="303"/>
      <c r="K271" s="303"/>
      <c r="L271" s="303"/>
      <c r="M271" s="303"/>
      <c r="N271" s="303"/>
      <c r="O271" s="303"/>
      <c r="P271" s="303"/>
      <c r="Q271" s="303"/>
      <c r="R271" s="303"/>
      <c r="S271" s="303"/>
      <c r="T271" s="303"/>
      <c r="U271" s="303"/>
      <c r="V271" s="303"/>
      <c r="W271" s="303"/>
      <c r="X271" s="303"/>
      <c r="Y271" s="303"/>
      <c r="Z271" s="303"/>
    </row>
    <row r="272" customFormat="false" ht="12.75" hidden="false" customHeight="true" outlineLevel="0" collapsed="false">
      <c r="A272" s="303"/>
      <c r="B272" s="303"/>
      <c r="C272" s="303"/>
      <c r="D272" s="303"/>
      <c r="E272" s="303"/>
      <c r="F272" s="303"/>
      <c r="G272" s="303"/>
      <c r="H272" s="303"/>
      <c r="I272" s="303"/>
      <c r="J272" s="303"/>
      <c r="K272" s="303"/>
      <c r="L272" s="303"/>
      <c r="M272" s="303"/>
      <c r="N272" s="303"/>
      <c r="O272" s="303"/>
      <c r="P272" s="303"/>
      <c r="Q272" s="303"/>
      <c r="R272" s="303"/>
      <c r="S272" s="303"/>
      <c r="T272" s="303"/>
      <c r="U272" s="303"/>
      <c r="V272" s="303"/>
      <c r="W272" s="303"/>
      <c r="X272" s="303"/>
      <c r="Y272" s="303"/>
      <c r="Z272" s="303"/>
    </row>
    <row r="273" customFormat="false" ht="12.75" hidden="false" customHeight="true" outlineLevel="0" collapsed="false">
      <c r="A273" s="303"/>
      <c r="B273" s="303"/>
      <c r="C273" s="303"/>
      <c r="D273" s="303"/>
      <c r="E273" s="303"/>
      <c r="F273" s="303"/>
      <c r="G273" s="303"/>
      <c r="H273" s="303"/>
      <c r="I273" s="303"/>
      <c r="J273" s="303"/>
      <c r="K273" s="303"/>
      <c r="L273" s="303"/>
      <c r="M273" s="303"/>
      <c r="N273" s="303"/>
      <c r="O273" s="303"/>
      <c r="P273" s="303"/>
      <c r="Q273" s="303"/>
      <c r="R273" s="303"/>
      <c r="S273" s="303"/>
      <c r="T273" s="303"/>
      <c r="U273" s="303"/>
      <c r="V273" s="303"/>
      <c r="W273" s="303"/>
      <c r="X273" s="303"/>
      <c r="Y273" s="303"/>
      <c r="Z273" s="303"/>
    </row>
    <row r="274" customFormat="false" ht="12.75" hidden="false" customHeight="true" outlineLevel="0" collapsed="false">
      <c r="A274" s="303"/>
      <c r="B274" s="303"/>
      <c r="C274" s="303"/>
      <c r="D274" s="303"/>
      <c r="E274" s="303"/>
      <c r="F274" s="303"/>
      <c r="G274" s="303"/>
      <c r="H274" s="303"/>
      <c r="I274" s="303"/>
      <c r="J274" s="303"/>
      <c r="K274" s="303"/>
      <c r="L274" s="303"/>
      <c r="M274" s="303"/>
      <c r="N274" s="303"/>
      <c r="O274" s="303"/>
      <c r="P274" s="303"/>
      <c r="Q274" s="303"/>
      <c r="R274" s="303"/>
      <c r="S274" s="303"/>
      <c r="T274" s="303"/>
      <c r="U274" s="303"/>
      <c r="V274" s="303"/>
      <c r="W274" s="303"/>
      <c r="X274" s="303"/>
      <c r="Y274" s="303"/>
      <c r="Z274" s="303"/>
    </row>
    <row r="275" customFormat="false" ht="12.75" hidden="false" customHeight="true" outlineLevel="0" collapsed="false">
      <c r="A275" s="303"/>
      <c r="B275" s="303"/>
      <c r="C275" s="303"/>
      <c r="D275" s="303"/>
      <c r="E275" s="303"/>
      <c r="F275" s="303"/>
      <c r="G275" s="303"/>
      <c r="H275" s="303"/>
      <c r="I275" s="303"/>
      <c r="J275" s="303"/>
      <c r="K275" s="303"/>
      <c r="L275" s="303"/>
      <c r="M275" s="303"/>
      <c r="N275" s="303"/>
      <c r="O275" s="303"/>
      <c r="P275" s="303"/>
      <c r="Q275" s="303"/>
      <c r="R275" s="303"/>
      <c r="S275" s="303"/>
      <c r="T275" s="303"/>
      <c r="U275" s="303"/>
      <c r="V275" s="303"/>
      <c r="W275" s="303"/>
      <c r="X275" s="303"/>
      <c r="Y275" s="303"/>
      <c r="Z275" s="303"/>
    </row>
    <row r="276" customFormat="false" ht="12.75" hidden="false" customHeight="true" outlineLevel="0" collapsed="false">
      <c r="A276" s="303"/>
      <c r="B276" s="303"/>
      <c r="C276" s="303"/>
      <c r="D276" s="303"/>
      <c r="E276" s="303"/>
      <c r="F276" s="303"/>
      <c r="G276" s="303"/>
      <c r="H276" s="303"/>
      <c r="I276" s="303"/>
      <c r="J276" s="303"/>
      <c r="K276" s="303"/>
      <c r="L276" s="303"/>
      <c r="M276" s="303"/>
      <c r="N276" s="303"/>
      <c r="O276" s="303"/>
      <c r="P276" s="303"/>
      <c r="Q276" s="303"/>
      <c r="R276" s="303"/>
      <c r="S276" s="303"/>
      <c r="T276" s="303"/>
      <c r="U276" s="303"/>
      <c r="V276" s="303"/>
      <c r="W276" s="303"/>
      <c r="X276" s="303"/>
      <c r="Y276" s="303"/>
      <c r="Z276" s="303"/>
    </row>
    <row r="277" customFormat="false" ht="12.75" hidden="false" customHeight="true" outlineLevel="0" collapsed="false">
      <c r="A277" s="303"/>
      <c r="B277" s="303"/>
      <c r="C277" s="303"/>
      <c r="D277" s="303"/>
      <c r="E277" s="303"/>
      <c r="F277" s="303"/>
      <c r="G277" s="303"/>
      <c r="H277" s="303"/>
      <c r="I277" s="303"/>
      <c r="J277" s="303"/>
      <c r="K277" s="303"/>
      <c r="L277" s="303"/>
      <c r="M277" s="303"/>
      <c r="N277" s="303"/>
      <c r="O277" s="303"/>
      <c r="P277" s="303"/>
      <c r="Q277" s="303"/>
      <c r="R277" s="303"/>
      <c r="S277" s="303"/>
      <c r="T277" s="303"/>
      <c r="U277" s="303"/>
      <c r="V277" s="303"/>
      <c r="W277" s="303"/>
      <c r="X277" s="303"/>
      <c r="Y277" s="303"/>
      <c r="Z277" s="303"/>
    </row>
    <row r="278" customFormat="false" ht="12.75" hidden="false" customHeight="true" outlineLevel="0" collapsed="false">
      <c r="A278" s="303"/>
      <c r="B278" s="303"/>
      <c r="C278" s="303"/>
      <c r="D278" s="303"/>
      <c r="E278" s="303"/>
      <c r="F278" s="303"/>
      <c r="G278" s="303"/>
      <c r="H278" s="303"/>
      <c r="I278" s="303"/>
      <c r="J278" s="303"/>
      <c r="K278" s="303"/>
      <c r="L278" s="303"/>
      <c r="M278" s="303"/>
      <c r="N278" s="303"/>
      <c r="O278" s="303"/>
      <c r="P278" s="303"/>
      <c r="Q278" s="303"/>
      <c r="R278" s="303"/>
      <c r="S278" s="303"/>
      <c r="T278" s="303"/>
      <c r="U278" s="303"/>
      <c r="V278" s="303"/>
      <c r="W278" s="303"/>
      <c r="X278" s="303"/>
      <c r="Y278" s="303"/>
      <c r="Z278" s="303"/>
    </row>
    <row r="279" customFormat="false" ht="12.75" hidden="false" customHeight="true" outlineLevel="0" collapsed="false">
      <c r="A279" s="303"/>
      <c r="B279" s="303"/>
      <c r="C279" s="303"/>
      <c r="D279" s="303"/>
      <c r="E279" s="303"/>
      <c r="F279" s="303"/>
      <c r="G279" s="303"/>
      <c r="H279" s="303"/>
      <c r="I279" s="303"/>
      <c r="J279" s="303"/>
      <c r="K279" s="303"/>
      <c r="L279" s="303"/>
      <c r="M279" s="303"/>
      <c r="N279" s="303"/>
      <c r="O279" s="303"/>
      <c r="P279" s="303"/>
      <c r="Q279" s="303"/>
      <c r="R279" s="303"/>
      <c r="S279" s="303"/>
      <c r="T279" s="303"/>
      <c r="U279" s="303"/>
      <c r="V279" s="303"/>
      <c r="W279" s="303"/>
      <c r="X279" s="303"/>
      <c r="Y279" s="303"/>
      <c r="Z279" s="303"/>
    </row>
    <row r="280" customFormat="false" ht="12.75" hidden="false" customHeight="true" outlineLevel="0" collapsed="false">
      <c r="A280" s="303"/>
      <c r="B280" s="303"/>
      <c r="C280" s="303"/>
      <c r="D280" s="303"/>
      <c r="E280" s="303"/>
      <c r="F280" s="303"/>
      <c r="G280" s="303"/>
      <c r="H280" s="303"/>
      <c r="I280" s="303"/>
      <c r="J280" s="303"/>
      <c r="K280" s="303"/>
      <c r="L280" s="303"/>
      <c r="M280" s="303"/>
      <c r="N280" s="303"/>
      <c r="O280" s="303"/>
      <c r="P280" s="303"/>
      <c r="Q280" s="303"/>
      <c r="R280" s="303"/>
      <c r="S280" s="303"/>
      <c r="T280" s="303"/>
      <c r="U280" s="303"/>
      <c r="V280" s="303"/>
      <c r="W280" s="303"/>
      <c r="X280" s="303"/>
      <c r="Y280" s="303"/>
      <c r="Z280" s="303"/>
    </row>
    <row r="281" customFormat="false" ht="12.75" hidden="false" customHeight="true" outlineLevel="0" collapsed="false">
      <c r="A281" s="303"/>
      <c r="B281" s="303"/>
      <c r="C281" s="303"/>
      <c r="D281" s="303"/>
      <c r="E281" s="303"/>
      <c r="F281" s="303"/>
      <c r="G281" s="303"/>
      <c r="H281" s="303"/>
      <c r="I281" s="303"/>
      <c r="J281" s="303"/>
      <c r="K281" s="303"/>
      <c r="L281" s="303"/>
      <c r="M281" s="303"/>
      <c r="N281" s="303"/>
      <c r="O281" s="303"/>
      <c r="P281" s="303"/>
      <c r="Q281" s="303"/>
      <c r="R281" s="303"/>
      <c r="S281" s="303"/>
      <c r="T281" s="303"/>
      <c r="U281" s="303"/>
      <c r="V281" s="303"/>
      <c r="W281" s="303"/>
      <c r="X281" s="303"/>
      <c r="Y281" s="303"/>
      <c r="Z281" s="303"/>
    </row>
    <row r="282" customFormat="false" ht="12.75" hidden="false" customHeight="true" outlineLevel="0" collapsed="false">
      <c r="A282" s="303"/>
      <c r="B282" s="303"/>
      <c r="C282" s="303"/>
      <c r="D282" s="303"/>
      <c r="E282" s="303"/>
      <c r="F282" s="303"/>
      <c r="G282" s="303"/>
      <c r="H282" s="303"/>
      <c r="I282" s="303"/>
      <c r="J282" s="303"/>
      <c r="K282" s="303"/>
      <c r="L282" s="303"/>
      <c r="M282" s="303"/>
      <c r="N282" s="303"/>
      <c r="O282" s="303"/>
      <c r="P282" s="303"/>
      <c r="Q282" s="303"/>
      <c r="R282" s="303"/>
      <c r="S282" s="303"/>
      <c r="T282" s="303"/>
      <c r="U282" s="303"/>
      <c r="V282" s="303"/>
      <c r="W282" s="303"/>
      <c r="X282" s="303"/>
      <c r="Y282" s="303"/>
      <c r="Z282" s="303"/>
    </row>
    <row r="283" customFormat="false" ht="12.75" hidden="false" customHeight="true" outlineLevel="0" collapsed="false">
      <c r="A283" s="303"/>
      <c r="B283" s="303"/>
      <c r="C283" s="303"/>
      <c r="D283" s="303"/>
      <c r="E283" s="303"/>
      <c r="F283" s="303"/>
      <c r="G283" s="303"/>
      <c r="H283" s="303"/>
      <c r="I283" s="303"/>
      <c r="J283" s="303"/>
      <c r="K283" s="303"/>
      <c r="L283" s="303"/>
      <c r="M283" s="303"/>
      <c r="N283" s="303"/>
      <c r="O283" s="303"/>
      <c r="P283" s="303"/>
      <c r="Q283" s="303"/>
      <c r="R283" s="303"/>
      <c r="S283" s="303"/>
      <c r="T283" s="303"/>
      <c r="U283" s="303"/>
      <c r="V283" s="303"/>
      <c r="W283" s="303"/>
      <c r="X283" s="303"/>
      <c r="Y283" s="303"/>
      <c r="Z283" s="303"/>
    </row>
    <row r="284" customFormat="false" ht="12.75" hidden="false" customHeight="true" outlineLevel="0" collapsed="false">
      <c r="A284" s="303"/>
      <c r="B284" s="303"/>
      <c r="C284" s="303"/>
      <c r="D284" s="303"/>
      <c r="E284" s="303"/>
      <c r="F284" s="303"/>
      <c r="G284" s="303"/>
      <c r="H284" s="303"/>
      <c r="I284" s="303"/>
      <c r="J284" s="303"/>
      <c r="K284" s="303"/>
      <c r="L284" s="303"/>
      <c r="M284" s="303"/>
      <c r="N284" s="303"/>
      <c r="O284" s="303"/>
      <c r="P284" s="303"/>
      <c r="Q284" s="303"/>
      <c r="R284" s="303"/>
      <c r="S284" s="303"/>
      <c r="T284" s="303"/>
      <c r="U284" s="303"/>
      <c r="V284" s="303"/>
      <c r="W284" s="303"/>
      <c r="X284" s="303"/>
      <c r="Y284" s="303"/>
      <c r="Z284" s="303"/>
    </row>
    <row r="285" customFormat="false" ht="12.75" hidden="false" customHeight="true" outlineLevel="0" collapsed="false">
      <c r="A285" s="303"/>
      <c r="B285" s="303"/>
      <c r="C285" s="303"/>
      <c r="D285" s="303"/>
      <c r="E285" s="303"/>
      <c r="F285" s="303"/>
      <c r="G285" s="303"/>
      <c r="H285" s="303"/>
      <c r="I285" s="303"/>
      <c r="J285" s="303"/>
      <c r="K285" s="303"/>
      <c r="L285" s="303"/>
      <c r="M285" s="303"/>
      <c r="N285" s="303"/>
      <c r="O285" s="303"/>
      <c r="P285" s="303"/>
      <c r="Q285" s="303"/>
      <c r="R285" s="303"/>
      <c r="S285" s="303"/>
      <c r="T285" s="303"/>
      <c r="U285" s="303"/>
      <c r="V285" s="303"/>
      <c r="W285" s="303"/>
      <c r="X285" s="303"/>
      <c r="Y285" s="303"/>
      <c r="Z285" s="303"/>
    </row>
    <row r="286" customFormat="false" ht="12.75" hidden="false" customHeight="true" outlineLevel="0" collapsed="false">
      <c r="A286" s="303"/>
      <c r="B286" s="303"/>
      <c r="C286" s="303"/>
      <c r="D286" s="303"/>
      <c r="E286" s="303"/>
      <c r="F286" s="303"/>
      <c r="G286" s="303"/>
      <c r="H286" s="303"/>
      <c r="I286" s="303"/>
      <c r="J286" s="303"/>
      <c r="K286" s="303"/>
      <c r="L286" s="303"/>
      <c r="M286" s="303"/>
      <c r="N286" s="303"/>
      <c r="O286" s="303"/>
      <c r="P286" s="303"/>
      <c r="Q286" s="303"/>
      <c r="R286" s="303"/>
      <c r="S286" s="303"/>
      <c r="T286" s="303"/>
      <c r="U286" s="303"/>
      <c r="V286" s="303"/>
      <c r="W286" s="303"/>
      <c r="X286" s="303"/>
      <c r="Y286" s="303"/>
      <c r="Z286" s="303"/>
    </row>
    <row r="287" customFormat="false" ht="12.75" hidden="false" customHeight="true" outlineLevel="0" collapsed="false">
      <c r="A287" s="303"/>
      <c r="B287" s="303"/>
      <c r="C287" s="303"/>
      <c r="D287" s="303"/>
      <c r="E287" s="303"/>
      <c r="F287" s="303"/>
      <c r="G287" s="303"/>
      <c r="H287" s="303"/>
      <c r="I287" s="303"/>
      <c r="J287" s="303"/>
      <c r="K287" s="303"/>
      <c r="L287" s="303"/>
      <c r="M287" s="303"/>
      <c r="N287" s="303"/>
      <c r="O287" s="303"/>
      <c r="P287" s="303"/>
      <c r="Q287" s="303"/>
      <c r="R287" s="303"/>
      <c r="S287" s="303"/>
      <c r="T287" s="303"/>
      <c r="U287" s="303"/>
      <c r="V287" s="303"/>
      <c r="W287" s="303"/>
      <c r="X287" s="303"/>
      <c r="Y287" s="303"/>
      <c r="Z287" s="303"/>
    </row>
    <row r="288" customFormat="false" ht="12.75" hidden="false" customHeight="true" outlineLevel="0" collapsed="false">
      <c r="A288" s="303"/>
      <c r="B288" s="303"/>
      <c r="C288" s="303"/>
      <c r="D288" s="303"/>
      <c r="E288" s="303"/>
      <c r="F288" s="303"/>
      <c r="G288" s="303"/>
      <c r="H288" s="303"/>
      <c r="I288" s="303"/>
      <c r="J288" s="303"/>
      <c r="K288" s="303"/>
      <c r="L288" s="303"/>
      <c r="M288" s="303"/>
      <c r="N288" s="303"/>
      <c r="O288" s="303"/>
      <c r="P288" s="303"/>
      <c r="Q288" s="303"/>
      <c r="R288" s="303"/>
      <c r="S288" s="303"/>
      <c r="T288" s="303"/>
      <c r="U288" s="303"/>
      <c r="V288" s="303"/>
      <c r="W288" s="303"/>
      <c r="X288" s="303"/>
      <c r="Y288" s="303"/>
      <c r="Z288" s="303"/>
    </row>
    <row r="289" customFormat="false" ht="12.75" hidden="false" customHeight="true" outlineLevel="0" collapsed="false">
      <c r="A289" s="303"/>
      <c r="B289" s="303"/>
      <c r="C289" s="303"/>
      <c r="D289" s="303"/>
      <c r="E289" s="303"/>
      <c r="F289" s="303"/>
      <c r="G289" s="303"/>
      <c r="H289" s="303"/>
      <c r="I289" s="303"/>
      <c r="J289" s="303"/>
      <c r="K289" s="303"/>
      <c r="L289" s="303"/>
      <c r="M289" s="303"/>
      <c r="N289" s="303"/>
      <c r="O289" s="303"/>
      <c r="P289" s="303"/>
      <c r="Q289" s="303"/>
      <c r="R289" s="303"/>
      <c r="S289" s="303"/>
      <c r="T289" s="303"/>
      <c r="U289" s="303"/>
      <c r="V289" s="303"/>
      <c r="W289" s="303"/>
      <c r="X289" s="303"/>
      <c r="Y289" s="303"/>
      <c r="Z289" s="303"/>
    </row>
    <row r="290" customFormat="false" ht="12.75" hidden="false" customHeight="true" outlineLevel="0" collapsed="false">
      <c r="A290" s="303"/>
      <c r="B290" s="303"/>
      <c r="C290" s="303"/>
      <c r="D290" s="303"/>
      <c r="E290" s="303"/>
      <c r="F290" s="303"/>
      <c r="G290" s="303"/>
      <c r="H290" s="303"/>
      <c r="I290" s="303"/>
      <c r="J290" s="303"/>
      <c r="K290" s="303"/>
      <c r="L290" s="303"/>
      <c r="M290" s="303"/>
      <c r="N290" s="303"/>
      <c r="O290" s="303"/>
      <c r="P290" s="303"/>
      <c r="Q290" s="303"/>
      <c r="R290" s="303"/>
      <c r="S290" s="303"/>
      <c r="T290" s="303"/>
      <c r="U290" s="303"/>
      <c r="V290" s="303"/>
      <c r="W290" s="303"/>
      <c r="X290" s="303"/>
      <c r="Y290" s="303"/>
      <c r="Z290" s="303"/>
    </row>
    <row r="291" customFormat="false" ht="12.75" hidden="false" customHeight="true" outlineLevel="0" collapsed="false">
      <c r="A291" s="303"/>
      <c r="B291" s="303"/>
      <c r="C291" s="303"/>
      <c r="D291" s="303"/>
      <c r="E291" s="303"/>
      <c r="F291" s="303"/>
      <c r="G291" s="303"/>
      <c r="H291" s="303"/>
      <c r="I291" s="303"/>
      <c r="J291" s="303"/>
      <c r="K291" s="303"/>
      <c r="L291" s="303"/>
      <c r="M291" s="303"/>
      <c r="N291" s="303"/>
      <c r="O291" s="303"/>
      <c r="P291" s="303"/>
      <c r="Q291" s="303"/>
      <c r="R291" s="303"/>
      <c r="S291" s="303"/>
      <c r="T291" s="303"/>
      <c r="U291" s="303"/>
      <c r="V291" s="303"/>
      <c r="W291" s="303"/>
      <c r="X291" s="303"/>
      <c r="Y291" s="303"/>
      <c r="Z291" s="303"/>
    </row>
    <row r="292" customFormat="false" ht="12.75" hidden="false" customHeight="true" outlineLevel="0" collapsed="false">
      <c r="A292" s="303"/>
      <c r="B292" s="303"/>
      <c r="C292" s="303"/>
      <c r="D292" s="303"/>
      <c r="E292" s="303"/>
      <c r="F292" s="303"/>
      <c r="G292" s="303"/>
      <c r="H292" s="303"/>
      <c r="I292" s="303"/>
      <c r="J292" s="303"/>
      <c r="K292" s="303"/>
      <c r="L292" s="303"/>
      <c r="M292" s="303"/>
      <c r="N292" s="303"/>
      <c r="O292" s="303"/>
      <c r="P292" s="303"/>
      <c r="Q292" s="303"/>
      <c r="R292" s="303"/>
      <c r="S292" s="303"/>
      <c r="T292" s="303"/>
      <c r="U292" s="303"/>
      <c r="V292" s="303"/>
      <c r="W292" s="303"/>
      <c r="X292" s="303"/>
      <c r="Y292" s="303"/>
      <c r="Z292" s="303"/>
    </row>
    <row r="293" customFormat="false" ht="12.75" hidden="false" customHeight="true" outlineLevel="0" collapsed="false">
      <c r="A293" s="303"/>
      <c r="B293" s="303"/>
      <c r="C293" s="303"/>
      <c r="D293" s="303"/>
      <c r="E293" s="303"/>
      <c r="F293" s="303"/>
      <c r="G293" s="303"/>
      <c r="H293" s="303"/>
      <c r="I293" s="303"/>
      <c r="J293" s="303"/>
      <c r="K293" s="303"/>
      <c r="L293" s="303"/>
      <c r="M293" s="303"/>
      <c r="N293" s="303"/>
      <c r="O293" s="303"/>
      <c r="P293" s="303"/>
      <c r="Q293" s="303"/>
      <c r="R293" s="303"/>
      <c r="S293" s="303"/>
      <c r="T293" s="303"/>
      <c r="U293" s="303"/>
      <c r="V293" s="303"/>
      <c r="W293" s="303"/>
      <c r="X293" s="303"/>
      <c r="Y293" s="303"/>
      <c r="Z293" s="303"/>
    </row>
    <row r="294" customFormat="false" ht="12.75" hidden="false" customHeight="true" outlineLevel="0" collapsed="false">
      <c r="A294" s="303"/>
      <c r="B294" s="303"/>
      <c r="C294" s="303"/>
      <c r="D294" s="303"/>
      <c r="E294" s="303"/>
      <c r="F294" s="303"/>
      <c r="G294" s="303"/>
      <c r="H294" s="303"/>
      <c r="I294" s="303"/>
      <c r="J294" s="303"/>
      <c r="K294" s="303"/>
      <c r="L294" s="303"/>
      <c r="M294" s="303"/>
      <c r="N294" s="303"/>
      <c r="O294" s="303"/>
      <c r="P294" s="303"/>
      <c r="Q294" s="303"/>
      <c r="R294" s="303"/>
      <c r="S294" s="303"/>
      <c r="T294" s="303"/>
      <c r="U294" s="303"/>
      <c r="V294" s="303"/>
      <c r="W294" s="303"/>
      <c r="X294" s="303"/>
      <c r="Y294" s="303"/>
      <c r="Z294" s="303"/>
    </row>
    <row r="295" customFormat="false" ht="12.75" hidden="false" customHeight="true" outlineLevel="0" collapsed="false">
      <c r="A295" s="303"/>
      <c r="B295" s="303"/>
      <c r="C295" s="303"/>
      <c r="D295" s="303"/>
      <c r="E295" s="303"/>
      <c r="F295" s="303"/>
      <c r="G295" s="303"/>
      <c r="H295" s="303"/>
      <c r="I295" s="303"/>
      <c r="J295" s="303"/>
      <c r="K295" s="303"/>
      <c r="L295" s="303"/>
      <c r="M295" s="303"/>
      <c r="N295" s="303"/>
      <c r="O295" s="303"/>
      <c r="P295" s="303"/>
      <c r="Q295" s="303"/>
      <c r="R295" s="303"/>
      <c r="S295" s="303"/>
      <c r="T295" s="303"/>
      <c r="U295" s="303"/>
      <c r="V295" s="303"/>
      <c r="W295" s="303"/>
      <c r="X295" s="303"/>
      <c r="Y295" s="303"/>
      <c r="Z295" s="303"/>
    </row>
    <row r="296" customFormat="false" ht="12.75" hidden="false" customHeight="true" outlineLevel="0" collapsed="false">
      <c r="A296" s="303"/>
      <c r="B296" s="303"/>
      <c r="C296" s="303"/>
      <c r="D296" s="303"/>
      <c r="E296" s="303"/>
      <c r="F296" s="303"/>
      <c r="G296" s="303"/>
      <c r="H296" s="303"/>
      <c r="I296" s="303"/>
      <c r="J296" s="303"/>
      <c r="K296" s="303"/>
      <c r="L296" s="303"/>
      <c r="M296" s="303"/>
      <c r="N296" s="303"/>
      <c r="O296" s="303"/>
      <c r="P296" s="303"/>
      <c r="Q296" s="303"/>
      <c r="R296" s="303"/>
      <c r="S296" s="303"/>
      <c r="T296" s="303"/>
      <c r="U296" s="303"/>
      <c r="V296" s="303"/>
      <c r="W296" s="303"/>
      <c r="X296" s="303"/>
      <c r="Y296" s="303"/>
      <c r="Z296" s="303"/>
    </row>
    <row r="297" customFormat="false" ht="12.75" hidden="false" customHeight="true" outlineLevel="0" collapsed="false">
      <c r="A297" s="303"/>
      <c r="B297" s="303"/>
      <c r="C297" s="303"/>
      <c r="D297" s="303"/>
      <c r="E297" s="303"/>
      <c r="F297" s="303"/>
      <c r="G297" s="303"/>
      <c r="H297" s="303"/>
      <c r="I297" s="303"/>
      <c r="J297" s="303"/>
      <c r="K297" s="303"/>
      <c r="L297" s="303"/>
      <c r="M297" s="303"/>
      <c r="N297" s="303"/>
      <c r="O297" s="303"/>
      <c r="P297" s="303"/>
      <c r="Q297" s="303"/>
      <c r="R297" s="303"/>
      <c r="S297" s="303"/>
      <c r="T297" s="303"/>
      <c r="U297" s="303"/>
      <c r="V297" s="303"/>
      <c r="W297" s="303"/>
      <c r="X297" s="303"/>
      <c r="Y297" s="303"/>
      <c r="Z297" s="303"/>
    </row>
    <row r="298" customFormat="false" ht="12.75" hidden="false" customHeight="true" outlineLevel="0" collapsed="false">
      <c r="A298" s="303"/>
      <c r="B298" s="303"/>
      <c r="C298" s="303"/>
      <c r="D298" s="303"/>
      <c r="E298" s="303"/>
      <c r="F298" s="303"/>
      <c r="G298" s="303"/>
      <c r="H298" s="303"/>
      <c r="I298" s="303"/>
      <c r="J298" s="303"/>
      <c r="K298" s="303"/>
      <c r="L298" s="303"/>
      <c r="M298" s="303"/>
      <c r="N298" s="303"/>
      <c r="O298" s="303"/>
      <c r="P298" s="303"/>
      <c r="Q298" s="303"/>
      <c r="R298" s="303"/>
      <c r="S298" s="303"/>
      <c r="T298" s="303"/>
      <c r="U298" s="303"/>
      <c r="V298" s="303"/>
      <c r="W298" s="303"/>
      <c r="X298" s="303"/>
      <c r="Y298" s="303"/>
      <c r="Z298" s="303"/>
    </row>
    <row r="299" customFormat="false" ht="12.75" hidden="false" customHeight="true" outlineLevel="0" collapsed="false">
      <c r="A299" s="303"/>
      <c r="B299" s="303"/>
      <c r="C299" s="303"/>
      <c r="D299" s="303"/>
      <c r="E299" s="303"/>
      <c r="F299" s="303"/>
      <c r="G299" s="303"/>
      <c r="H299" s="303"/>
      <c r="I299" s="303"/>
      <c r="J299" s="303"/>
      <c r="K299" s="303"/>
      <c r="L299" s="303"/>
      <c r="M299" s="303"/>
      <c r="N299" s="303"/>
      <c r="O299" s="303"/>
      <c r="P299" s="303"/>
      <c r="Q299" s="303"/>
      <c r="R299" s="303"/>
      <c r="S299" s="303"/>
      <c r="T299" s="303"/>
      <c r="U299" s="303"/>
      <c r="V299" s="303"/>
      <c r="W299" s="303"/>
      <c r="X299" s="303"/>
      <c r="Y299" s="303"/>
      <c r="Z299" s="303"/>
    </row>
    <row r="300" customFormat="false" ht="12.75" hidden="false" customHeight="true" outlineLevel="0" collapsed="false">
      <c r="A300" s="303"/>
      <c r="B300" s="303"/>
      <c r="C300" s="303"/>
      <c r="D300" s="303"/>
      <c r="E300" s="303"/>
      <c r="F300" s="303"/>
      <c r="G300" s="303"/>
      <c r="H300" s="303"/>
      <c r="I300" s="303"/>
      <c r="J300" s="303"/>
      <c r="K300" s="303"/>
      <c r="L300" s="303"/>
      <c r="M300" s="303"/>
      <c r="N300" s="303"/>
      <c r="O300" s="303"/>
      <c r="P300" s="303"/>
      <c r="Q300" s="303"/>
      <c r="R300" s="303"/>
      <c r="S300" s="303"/>
      <c r="T300" s="303"/>
      <c r="U300" s="303"/>
      <c r="V300" s="303"/>
      <c r="W300" s="303"/>
      <c r="X300" s="303"/>
      <c r="Y300" s="303"/>
      <c r="Z300" s="303"/>
    </row>
    <row r="301" customFormat="false" ht="12.75" hidden="false" customHeight="true" outlineLevel="0" collapsed="false">
      <c r="A301" s="303"/>
      <c r="B301" s="303"/>
      <c r="C301" s="303"/>
      <c r="D301" s="303"/>
      <c r="E301" s="303"/>
      <c r="F301" s="303"/>
      <c r="G301" s="303"/>
      <c r="H301" s="303"/>
      <c r="I301" s="303"/>
      <c r="J301" s="303"/>
      <c r="K301" s="303"/>
      <c r="L301" s="303"/>
      <c r="M301" s="303"/>
      <c r="N301" s="303"/>
      <c r="O301" s="303"/>
      <c r="P301" s="303"/>
      <c r="Q301" s="303"/>
      <c r="R301" s="303"/>
      <c r="S301" s="303"/>
      <c r="T301" s="303"/>
      <c r="U301" s="303"/>
      <c r="V301" s="303"/>
      <c r="W301" s="303"/>
      <c r="X301" s="303"/>
      <c r="Y301" s="303"/>
      <c r="Z301" s="303"/>
    </row>
    <row r="302" customFormat="false" ht="12.75" hidden="false" customHeight="true" outlineLevel="0" collapsed="false">
      <c r="A302" s="303"/>
      <c r="B302" s="303"/>
      <c r="C302" s="303"/>
      <c r="D302" s="303"/>
      <c r="E302" s="303"/>
      <c r="F302" s="303"/>
      <c r="G302" s="303"/>
      <c r="H302" s="303"/>
      <c r="I302" s="303"/>
      <c r="J302" s="303"/>
      <c r="K302" s="303"/>
      <c r="L302" s="303"/>
      <c r="M302" s="303"/>
      <c r="N302" s="303"/>
      <c r="O302" s="303"/>
      <c r="P302" s="303"/>
      <c r="Q302" s="303"/>
      <c r="R302" s="303"/>
      <c r="S302" s="303"/>
      <c r="T302" s="303"/>
      <c r="U302" s="303"/>
      <c r="V302" s="303"/>
      <c r="W302" s="303"/>
      <c r="X302" s="303"/>
      <c r="Y302" s="303"/>
      <c r="Z302" s="303"/>
    </row>
    <row r="303" customFormat="false" ht="12.75" hidden="false" customHeight="true" outlineLevel="0" collapsed="false">
      <c r="A303" s="303"/>
      <c r="B303" s="303"/>
      <c r="C303" s="303"/>
      <c r="D303" s="303"/>
      <c r="E303" s="303"/>
      <c r="F303" s="303"/>
      <c r="G303" s="303"/>
      <c r="H303" s="303"/>
      <c r="I303" s="303"/>
      <c r="J303" s="303"/>
      <c r="K303" s="303"/>
      <c r="L303" s="303"/>
      <c r="M303" s="303"/>
      <c r="N303" s="303"/>
      <c r="O303" s="303"/>
      <c r="P303" s="303"/>
      <c r="Q303" s="303"/>
      <c r="R303" s="303"/>
      <c r="S303" s="303"/>
      <c r="T303" s="303"/>
      <c r="U303" s="303"/>
      <c r="V303" s="303"/>
      <c r="W303" s="303"/>
      <c r="X303" s="303"/>
      <c r="Y303" s="303"/>
      <c r="Z303" s="303"/>
    </row>
    <row r="304" customFormat="false" ht="12.75" hidden="false" customHeight="true" outlineLevel="0" collapsed="false">
      <c r="A304" s="303"/>
      <c r="B304" s="303"/>
      <c r="C304" s="303"/>
      <c r="D304" s="303"/>
      <c r="E304" s="303"/>
      <c r="F304" s="303"/>
      <c r="G304" s="303"/>
      <c r="H304" s="303"/>
      <c r="I304" s="303"/>
      <c r="J304" s="303"/>
      <c r="K304" s="303"/>
      <c r="L304" s="303"/>
      <c r="M304" s="303"/>
      <c r="N304" s="303"/>
      <c r="O304" s="303"/>
      <c r="P304" s="303"/>
      <c r="Q304" s="303"/>
      <c r="R304" s="303"/>
      <c r="S304" s="303"/>
      <c r="T304" s="303"/>
      <c r="U304" s="303"/>
      <c r="V304" s="303"/>
      <c r="W304" s="303"/>
      <c r="X304" s="303"/>
      <c r="Y304" s="303"/>
      <c r="Z304" s="303"/>
    </row>
    <row r="305" customFormat="false" ht="12.75" hidden="false" customHeight="true" outlineLevel="0" collapsed="false">
      <c r="A305" s="303"/>
      <c r="B305" s="303"/>
      <c r="C305" s="303"/>
      <c r="D305" s="303"/>
      <c r="E305" s="303"/>
      <c r="F305" s="303"/>
      <c r="G305" s="303"/>
      <c r="H305" s="303"/>
      <c r="I305" s="303"/>
      <c r="J305" s="303"/>
      <c r="K305" s="303"/>
      <c r="L305" s="303"/>
      <c r="M305" s="303"/>
      <c r="N305" s="303"/>
      <c r="O305" s="303"/>
      <c r="P305" s="303"/>
      <c r="Q305" s="303"/>
      <c r="R305" s="303"/>
      <c r="S305" s="303"/>
      <c r="T305" s="303"/>
      <c r="U305" s="303"/>
      <c r="V305" s="303"/>
      <c r="W305" s="303"/>
      <c r="X305" s="303"/>
      <c r="Y305" s="303"/>
      <c r="Z305" s="303"/>
    </row>
    <row r="306" customFormat="false" ht="12.75" hidden="false" customHeight="true" outlineLevel="0" collapsed="false">
      <c r="A306" s="303"/>
      <c r="B306" s="303"/>
      <c r="C306" s="303"/>
      <c r="D306" s="303"/>
      <c r="E306" s="303"/>
      <c r="F306" s="303"/>
      <c r="G306" s="303"/>
      <c r="H306" s="303"/>
      <c r="I306" s="303"/>
      <c r="J306" s="303"/>
      <c r="K306" s="303"/>
      <c r="L306" s="303"/>
      <c r="M306" s="303"/>
      <c r="N306" s="303"/>
      <c r="O306" s="303"/>
      <c r="P306" s="303"/>
      <c r="Q306" s="303"/>
      <c r="R306" s="303"/>
      <c r="S306" s="303"/>
      <c r="T306" s="303"/>
      <c r="U306" s="303"/>
      <c r="V306" s="303"/>
      <c r="W306" s="303"/>
      <c r="X306" s="303"/>
      <c r="Y306" s="303"/>
      <c r="Z306" s="303"/>
    </row>
    <row r="307" customFormat="false" ht="12.75" hidden="false" customHeight="true" outlineLevel="0" collapsed="false">
      <c r="A307" s="303"/>
      <c r="B307" s="303"/>
      <c r="C307" s="303"/>
      <c r="D307" s="303"/>
      <c r="E307" s="303"/>
      <c r="F307" s="303"/>
      <c r="G307" s="303"/>
      <c r="H307" s="303"/>
      <c r="I307" s="303"/>
      <c r="J307" s="303"/>
      <c r="K307" s="303"/>
      <c r="L307" s="303"/>
      <c r="M307" s="303"/>
      <c r="N307" s="303"/>
      <c r="O307" s="303"/>
      <c r="P307" s="303"/>
      <c r="Q307" s="303"/>
      <c r="R307" s="303"/>
      <c r="S307" s="303"/>
      <c r="T307" s="303"/>
      <c r="U307" s="303"/>
      <c r="V307" s="303"/>
      <c r="W307" s="303"/>
      <c r="X307" s="303"/>
      <c r="Y307" s="303"/>
      <c r="Z307" s="303"/>
    </row>
    <row r="308" customFormat="false" ht="12.75" hidden="false" customHeight="true" outlineLevel="0" collapsed="false">
      <c r="A308" s="303"/>
      <c r="B308" s="303"/>
      <c r="C308" s="303"/>
      <c r="D308" s="303"/>
      <c r="E308" s="303"/>
      <c r="F308" s="303"/>
      <c r="G308" s="303"/>
      <c r="H308" s="303"/>
      <c r="I308" s="303"/>
      <c r="J308" s="303"/>
      <c r="K308" s="303"/>
      <c r="L308" s="303"/>
      <c r="M308" s="303"/>
      <c r="N308" s="303"/>
      <c r="O308" s="303"/>
      <c r="P308" s="303"/>
      <c r="Q308" s="303"/>
      <c r="R308" s="303"/>
      <c r="S308" s="303"/>
      <c r="T308" s="303"/>
      <c r="U308" s="303"/>
      <c r="V308" s="303"/>
      <c r="W308" s="303"/>
      <c r="X308" s="303"/>
      <c r="Y308" s="303"/>
      <c r="Z308" s="303"/>
    </row>
    <row r="309" customFormat="false" ht="12.75" hidden="false" customHeight="true" outlineLevel="0" collapsed="false">
      <c r="A309" s="303"/>
      <c r="B309" s="303"/>
      <c r="C309" s="303"/>
      <c r="D309" s="303"/>
      <c r="E309" s="303"/>
      <c r="F309" s="303"/>
      <c r="G309" s="303"/>
      <c r="H309" s="303"/>
      <c r="I309" s="303"/>
      <c r="J309" s="303"/>
      <c r="K309" s="303"/>
      <c r="L309" s="303"/>
      <c r="M309" s="303"/>
      <c r="N309" s="303"/>
      <c r="O309" s="303"/>
      <c r="P309" s="303"/>
      <c r="Q309" s="303"/>
      <c r="R309" s="303"/>
      <c r="S309" s="303"/>
      <c r="T309" s="303"/>
      <c r="U309" s="303"/>
      <c r="V309" s="303"/>
      <c r="W309" s="303"/>
      <c r="X309" s="303"/>
      <c r="Y309" s="303"/>
      <c r="Z309" s="303"/>
    </row>
    <row r="310" customFormat="false" ht="12.75" hidden="false" customHeight="true" outlineLevel="0" collapsed="false">
      <c r="A310" s="303"/>
      <c r="B310" s="303"/>
      <c r="C310" s="303"/>
      <c r="D310" s="303"/>
      <c r="E310" s="303"/>
      <c r="F310" s="303"/>
      <c r="G310" s="303"/>
      <c r="H310" s="303"/>
      <c r="I310" s="303"/>
      <c r="J310" s="303"/>
      <c r="K310" s="303"/>
      <c r="L310" s="303"/>
      <c r="M310" s="303"/>
      <c r="N310" s="303"/>
      <c r="O310" s="303"/>
      <c r="P310" s="303"/>
      <c r="Q310" s="303"/>
      <c r="R310" s="303"/>
      <c r="S310" s="303"/>
      <c r="T310" s="303"/>
      <c r="U310" s="303"/>
      <c r="V310" s="303"/>
      <c r="W310" s="303"/>
      <c r="X310" s="303"/>
      <c r="Y310" s="303"/>
      <c r="Z310" s="303"/>
    </row>
    <row r="311" customFormat="false" ht="12.75" hidden="false" customHeight="true" outlineLevel="0" collapsed="false">
      <c r="A311" s="303"/>
      <c r="B311" s="303"/>
      <c r="C311" s="303"/>
      <c r="D311" s="303"/>
      <c r="E311" s="303"/>
      <c r="F311" s="303"/>
      <c r="G311" s="303"/>
      <c r="H311" s="303"/>
      <c r="I311" s="303"/>
      <c r="J311" s="303"/>
      <c r="K311" s="303"/>
      <c r="L311" s="303"/>
      <c r="M311" s="303"/>
      <c r="N311" s="303"/>
      <c r="O311" s="303"/>
      <c r="P311" s="303"/>
      <c r="Q311" s="303"/>
      <c r="R311" s="303"/>
      <c r="S311" s="303"/>
      <c r="T311" s="303"/>
      <c r="U311" s="303"/>
      <c r="V311" s="303"/>
      <c r="W311" s="303"/>
      <c r="X311" s="303"/>
      <c r="Y311" s="303"/>
      <c r="Z311" s="303"/>
    </row>
    <row r="312" customFormat="false" ht="12.75" hidden="false" customHeight="true" outlineLevel="0" collapsed="false">
      <c r="A312" s="303"/>
      <c r="B312" s="303"/>
      <c r="C312" s="303"/>
      <c r="D312" s="303"/>
      <c r="E312" s="303"/>
      <c r="F312" s="303"/>
      <c r="G312" s="303"/>
      <c r="H312" s="303"/>
      <c r="I312" s="303"/>
      <c r="J312" s="303"/>
      <c r="K312" s="303"/>
      <c r="L312" s="303"/>
      <c r="M312" s="303"/>
      <c r="N312" s="303"/>
      <c r="O312" s="303"/>
      <c r="P312" s="303"/>
      <c r="Q312" s="303"/>
      <c r="R312" s="303"/>
      <c r="S312" s="303"/>
      <c r="T312" s="303"/>
      <c r="U312" s="303"/>
      <c r="V312" s="303"/>
      <c r="W312" s="303"/>
      <c r="X312" s="303"/>
      <c r="Y312" s="303"/>
      <c r="Z312" s="303"/>
    </row>
    <row r="313" customFormat="false" ht="12.75" hidden="false" customHeight="true" outlineLevel="0" collapsed="false">
      <c r="A313" s="303"/>
      <c r="B313" s="303"/>
      <c r="C313" s="303"/>
      <c r="D313" s="303"/>
      <c r="E313" s="303"/>
      <c r="F313" s="303"/>
      <c r="G313" s="303"/>
      <c r="H313" s="303"/>
      <c r="I313" s="303"/>
      <c r="J313" s="303"/>
      <c r="K313" s="303"/>
      <c r="L313" s="303"/>
      <c r="M313" s="303"/>
      <c r="N313" s="303"/>
      <c r="O313" s="303"/>
      <c r="P313" s="303"/>
      <c r="Q313" s="303"/>
      <c r="R313" s="303"/>
      <c r="S313" s="303"/>
      <c r="T313" s="303"/>
      <c r="U313" s="303"/>
      <c r="V313" s="303"/>
      <c r="W313" s="303"/>
      <c r="X313" s="303"/>
      <c r="Y313" s="303"/>
      <c r="Z313" s="303"/>
    </row>
    <row r="314" customFormat="false" ht="12.75" hidden="false" customHeight="true" outlineLevel="0" collapsed="false">
      <c r="A314" s="303"/>
      <c r="B314" s="303"/>
      <c r="C314" s="303"/>
      <c r="D314" s="303"/>
      <c r="E314" s="303"/>
      <c r="F314" s="303"/>
      <c r="G314" s="303"/>
      <c r="H314" s="303"/>
      <c r="I314" s="303"/>
      <c r="J314" s="303"/>
      <c r="K314" s="303"/>
      <c r="L314" s="303"/>
      <c r="M314" s="303"/>
      <c r="N314" s="303"/>
      <c r="O314" s="303"/>
      <c r="P314" s="303"/>
      <c r="Q314" s="303"/>
      <c r="R314" s="303"/>
      <c r="S314" s="303"/>
      <c r="T314" s="303"/>
      <c r="U314" s="303"/>
      <c r="V314" s="303"/>
      <c r="W314" s="303"/>
      <c r="X314" s="303"/>
      <c r="Y314" s="303"/>
      <c r="Z314" s="303"/>
    </row>
    <row r="315" customFormat="false" ht="12.75" hidden="false" customHeight="true" outlineLevel="0" collapsed="false">
      <c r="A315" s="303"/>
      <c r="B315" s="303"/>
      <c r="C315" s="303"/>
      <c r="D315" s="303"/>
      <c r="E315" s="303"/>
      <c r="F315" s="303"/>
      <c r="G315" s="303"/>
      <c r="H315" s="303"/>
      <c r="I315" s="303"/>
      <c r="J315" s="303"/>
      <c r="K315" s="303"/>
      <c r="L315" s="303"/>
      <c r="M315" s="303"/>
      <c r="N315" s="303"/>
      <c r="O315" s="303"/>
      <c r="P315" s="303"/>
      <c r="Q315" s="303"/>
      <c r="R315" s="303"/>
      <c r="S315" s="303"/>
      <c r="T315" s="303"/>
      <c r="U315" s="303"/>
      <c r="V315" s="303"/>
      <c r="W315" s="303"/>
      <c r="X315" s="303"/>
      <c r="Y315" s="303"/>
      <c r="Z315" s="303"/>
    </row>
    <row r="316" customFormat="false" ht="12.75" hidden="false" customHeight="true" outlineLevel="0" collapsed="false">
      <c r="A316" s="303"/>
      <c r="B316" s="303"/>
      <c r="C316" s="303"/>
      <c r="D316" s="303"/>
      <c r="E316" s="303"/>
      <c r="F316" s="303"/>
      <c r="G316" s="303"/>
      <c r="H316" s="303"/>
      <c r="I316" s="303"/>
      <c r="J316" s="303"/>
      <c r="K316" s="303"/>
      <c r="L316" s="303"/>
      <c r="M316" s="303"/>
      <c r="N316" s="303"/>
      <c r="O316" s="303"/>
      <c r="P316" s="303"/>
      <c r="Q316" s="303"/>
      <c r="R316" s="303"/>
      <c r="S316" s="303"/>
      <c r="T316" s="303"/>
      <c r="U316" s="303"/>
      <c r="V316" s="303"/>
      <c r="W316" s="303"/>
      <c r="X316" s="303"/>
      <c r="Y316" s="303"/>
      <c r="Z316" s="303"/>
    </row>
    <row r="317" customFormat="false" ht="12.75" hidden="false" customHeight="true" outlineLevel="0" collapsed="false">
      <c r="A317" s="303"/>
      <c r="B317" s="303"/>
      <c r="C317" s="303"/>
      <c r="D317" s="303"/>
      <c r="E317" s="303"/>
      <c r="F317" s="303"/>
      <c r="G317" s="303"/>
      <c r="H317" s="303"/>
      <c r="I317" s="303"/>
      <c r="J317" s="303"/>
      <c r="K317" s="303"/>
      <c r="L317" s="303"/>
      <c r="M317" s="303"/>
      <c r="N317" s="303"/>
      <c r="O317" s="303"/>
      <c r="P317" s="303"/>
      <c r="Q317" s="303"/>
      <c r="R317" s="303"/>
      <c r="S317" s="303"/>
      <c r="T317" s="303"/>
      <c r="U317" s="303"/>
      <c r="V317" s="303"/>
      <c r="W317" s="303"/>
      <c r="X317" s="303"/>
      <c r="Y317" s="303"/>
      <c r="Z317" s="303"/>
    </row>
    <row r="318" customFormat="false" ht="12.75" hidden="false" customHeight="true" outlineLevel="0" collapsed="false">
      <c r="A318" s="303"/>
      <c r="B318" s="303"/>
      <c r="C318" s="303"/>
      <c r="D318" s="303"/>
      <c r="E318" s="303"/>
      <c r="F318" s="303"/>
      <c r="G318" s="303"/>
      <c r="H318" s="303"/>
      <c r="I318" s="303"/>
      <c r="J318" s="303"/>
      <c r="K318" s="303"/>
      <c r="L318" s="303"/>
      <c r="M318" s="303"/>
      <c r="N318" s="303"/>
      <c r="O318" s="303"/>
      <c r="P318" s="303"/>
      <c r="Q318" s="303"/>
      <c r="R318" s="303"/>
      <c r="S318" s="303"/>
      <c r="T318" s="303"/>
      <c r="U318" s="303"/>
      <c r="V318" s="303"/>
      <c r="W318" s="303"/>
      <c r="X318" s="303"/>
      <c r="Y318" s="303"/>
      <c r="Z318" s="303"/>
    </row>
    <row r="319" customFormat="false" ht="12.75" hidden="false" customHeight="true" outlineLevel="0" collapsed="false">
      <c r="A319" s="303"/>
      <c r="B319" s="303"/>
      <c r="C319" s="303"/>
      <c r="D319" s="303"/>
      <c r="E319" s="303"/>
      <c r="F319" s="303"/>
      <c r="G319" s="303"/>
      <c r="H319" s="303"/>
      <c r="I319" s="303"/>
      <c r="J319" s="303"/>
      <c r="K319" s="303"/>
      <c r="L319" s="303"/>
      <c r="M319" s="303"/>
      <c r="N319" s="303"/>
      <c r="O319" s="303"/>
      <c r="P319" s="303"/>
      <c r="Q319" s="303"/>
      <c r="R319" s="303"/>
      <c r="S319" s="303"/>
      <c r="T319" s="303"/>
      <c r="U319" s="303"/>
      <c r="V319" s="303"/>
      <c r="W319" s="303"/>
      <c r="X319" s="303"/>
      <c r="Y319" s="303"/>
      <c r="Z319" s="303"/>
    </row>
    <row r="320" customFormat="false" ht="12.75" hidden="false" customHeight="true" outlineLevel="0" collapsed="false">
      <c r="A320" s="303"/>
      <c r="B320" s="303"/>
      <c r="C320" s="303"/>
      <c r="D320" s="303"/>
      <c r="E320" s="303"/>
      <c r="F320" s="303"/>
      <c r="G320" s="303"/>
      <c r="H320" s="303"/>
      <c r="I320" s="303"/>
      <c r="J320" s="303"/>
      <c r="K320" s="303"/>
      <c r="L320" s="303"/>
      <c r="M320" s="303"/>
      <c r="N320" s="303"/>
      <c r="O320" s="303"/>
      <c r="P320" s="303"/>
      <c r="Q320" s="303"/>
      <c r="R320" s="303"/>
      <c r="S320" s="303"/>
      <c r="T320" s="303"/>
      <c r="U320" s="303"/>
      <c r="V320" s="303"/>
      <c r="W320" s="303"/>
      <c r="X320" s="303"/>
      <c r="Y320" s="303"/>
      <c r="Z320" s="303"/>
    </row>
    <row r="321" customFormat="false" ht="12.75" hidden="false" customHeight="true" outlineLevel="0" collapsed="false">
      <c r="A321" s="303"/>
      <c r="B321" s="303"/>
      <c r="C321" s="303"/>
      <c r="D321" s="303"/>
      <c r="E321" s="303"/>
      <c r="F321" s="303"/>
      <c r="G321" s="303"/>
      <c r="H321" s="303"/>
      <c r="I321" s="303"/>
      <c r="J321" s="303"/>
      <c r="K321" s="303"/>
      <c r="L321" s="303"/>
      <c r="M321" s="303"/>
      <c r="N321" s="303"/>
      <c r="O321" s="303"/>
      <c r="P321" s="303"/>
      <c r="Q321" s="303"/>
      <c r="R321" s="303"/>
      <c r="S321" s="303"/>
      <c r="T321" s="303"/>
      <c r="U321" s="303"/>
      <c r="V321" s="303"/>
      <c r="W321" s="303"/>
      <c r="X321" s="303"/>
      <c r="Y321" s="303"/>
      <c r="Z321" s="303"/>
    </row>
    <row r="322" customFormat="false" ht="12.75" hidden="false" customHeight="true" outlineLevel="0" collapsed="false">
      <c r="A322" s="303"/>
      <c r="B322" s="303"/>
      <c r="C322" s="303"/>
      <c r="D322" s="303"/>
      <c r="E322" s="303"/>
      <c r="F322" s="303"/>
      <c r="G322" s="303"/>
      <c r="H322" s="303"/>
      <c r="I322" s="303"/>
      <c r="J322" s="303"/>
      <c r="K322" s="303"/>
      <c r="L322" s="303"/>
      <c r="M322" s="303"/>
      <c r="N322" s="303"/>
      <c r="O322" s="303"/>
      <c r="P322" s="303"/>
      <c r="Q322" s="303"/>
      <c r="R322" s="303"/>
      <c r="S322" s="303"/>
      <c r="T322" s="303"/>
      <c r="U322" s="303"/>
      <c r="V322" s="303"/>
      <c r="W322" s="303"/>
      <c r="X322" s="303"/>
      <c r="Y322" s="303"/>
      <c r="Z322" s="303"/>
    </row>
    <row r="323" customFormat="false" ht="12.75" hidden="false" customHeight="true" outlineLevel="0" collapsed="false">
      <c r="A323" s="303"/>
      <c r="B323" s="303"/>
      <c r="C323" s="303"/>
      <c r="D323" s="303"/>
      <c r="E323" s="303"/>
      <c r="F323" s="303"/>
      <c r="G323" s="303"/>
      <c r="H323" s="303"/>
      <c r="I323" s="303"/>
      <c r="J323" s="303"/>
      <c r="K323" s="303"/>
      <c r="L323" s="303"/>
      <c r="M323" s="303"/>
      <c r="N323" s="303"/>
      <c r="O323" s="303"/>
      <c r="P323" s="303"/>
      <c r="Q323" s="303"/>
      <c r="R323" s="303"/>
      <c r="S323" s="303"/>
      <c r="T323" s="303"/>
      <c r="U323" s="303"/>
      <c r="V323" s="303"/>
      <c r="W323" s="303"/>
      <c r="X323" s="303"/>
      <c r="Y323" s="303"/>
      <c r="Z323" s="303"/>
    </row>
    <row r="324" customFormat="false" ht="12.75" hidden="false" customHeight="true" outlineLevel="0" collapsed="false">
      <c r="A324" s="303"/>
      <c r="B324" s="303"/>
      <c r="C324" s="303"/>
      <c r="D324" s="303"/>
      <c r="E324" s="303"/>
      <c r="F324" s="303"/>
      <c r="G324" s="303"/>
      <c r="H324" s="303"/>
      <c r="I324" s="303"/>
      <c r="J324" s="303"/>
      <c r="K324" s="303"/>
      <c r="L324" s="303"/>
      <c r="M324" s="303"/>
      <c r="N324" s="303"/>
      <c r="O324" s="303"/>
      <c r="P324" s="303"/>
      <c r="Q324" s="303"/>
      <c r="R324" s="303"/>
      <c r="S324" s="303"/>
      <c r="T324" s="303"/>
      <c r="U324" s="303"/>
      <c r="V324" s="303"/>
      <c r="W324" s="303"/>
      <c r="X324" s="303"/>
      <c r="Y324" s="303"/>
      <c r="Z324" s="303"/>
    </row>
    <row r="325" customFormat="false" ht="12.75" hidden="false" customHeight="true" outlineLevel="0" collapsed="false">
      <c r="A325" s="303"/>
      <c r="B325" s="303"/>
      <c r="C325" s="303"/>
      <c r="D325" s="303"/>
      <c r="E325" s="303"/>
      <c r="F325" s="303"/>
      <c r="G325" s="303"/>
      <c r="H325" s="303"/>
      <c r="I325" s="303"/>
      <c r="J325" s="303"/>
      <c r="K325" s="303"/>
      <c r="L325" s="303"/>
      <c r="M325" s="303"/>
      <c r="N325" s="303"/>
      <c r="O325" s="303"/>
      <c r="P325" s="303"/>
      <c r="Q325" s="303"/>
      <c r="R325" s="303"/>
      <c r="S325" s="303"/>
      <c r="T325" s="303"/>
      <c r="U325" s="303"/>
      <c r="V325" s="303"/>
      <c r="W325" s="303"/>
      <c r="X325" s="303"/>
      <c r="Y325" s="303"/>
      <c r="Z325" s="303"/>
    </row>
    <row r="326" customFormat="false" ht="12.75" hidden="false" customHeight="true" outlineLevel="0" collapsed="false">
      <c r="A326" s="303"/>
      <c r="B326" s="303"/>
      <c r="C326" s="303"/>
      <c r="D326" s="303"/>
      <c r="E326" s="303"/>
      <c r="F326" s="303"/>
      <c r="G326" s="303"/>
      <c r="H326" s="303"/>
      <c r="I326" s="303"/>
      <c r="J326" s="303"/>
      <c r="K326" s="303"/>
      <c r="L326" s="303"/>
      <c r="M326" s="303"/>
      <c r="N326" s="303"/>
      <c r="O326" s="303"/>
      <c r="P326" s="303"/>
      <c r="Q326" s="303"/>
      <c r="R326" s="303"/>
      <c r="S326" s="303"/>
      <c r="T326" s="303"/>
      <c r="U326" s="303"/>
      <c r="V326" s="303"/>
      <c r="W326" s="303"/>
      <c r="X326" s="303"/>
      <c r="Y326" s="303"/>
      <c r="Z326" s="303"/>
    </row>
    <row r="327" customFormat="false" ht="12.75" hidden="false" customHeight="true" outlineLevel="0" collapsed="false">
      <c r="A327" s="303"/>
      <c r="B327" s="303"/>
      <c r="C327" s="303"/>
      <c r="D327" s="303"/>
      <c r="E327" s="303"/>
      <c r="F327" s="303"/>
      <c r="G327" s="303"/>
      <c r="H327" s="303"/>
      <c r="I327" s="303"/>
      <c r="J327" s="303"/>
      <c r="K327" s="303"/>
      <c r="L327" s="303"/>
      <c r="M327" s="303"/>
      <c r="N327" s="303"/>
      <c r="O327" s="303"/>
      <c r="P327" s="303"/>
      <c r="Q327" s="303"/>
      <c r="R327" s="303"/>
      <c r="S327" s="303"/>
      <c r="T327" s="303"/>
      <c r="U327" s="303"/>
      <c r="V327" s="303"/>
      <c r="W327" s="303"/>
      <c r="X327" s="303"/>
      <c r="Y327" s="303"/>
      <c r="Z327" s="303"/>
    </row>
    <row r="328" customFormat="false" ht="12.75" hidden="false" customHeight="true" outlineLevel="0" collapsed="false">
      <c r="A328" s="303"/>
      <c r="B328" s="303"/>
      <c r="C328" s="303"/>
      <c r="D328" s="303"/>
      <c r="E328" s="303"/>
      <c r="F328" s="303"/>
      <c r="G328" s="303"/>
      <c r="H328" s="303"/>
      <c r="I328" s="303"/>
      <c r="J328" s="303"/>
      <c r="K328" s="303"/>
      <c r="L328" s="303"/>
      <c r="M328" s="303"/>
      <c r="N328" s="303"/>
      <c r="O328" s="303"/>
      <c r="P328" s="303"/>
      <c r="Q328" s="303"/>
      <c r="R328" s="303"/>
      <c r="S328" s="303"/>
      <c r="T328" s="303"/>
      <c r="U328" s="303"/>
      <c r="V328" s="303"/>
      <c r="W328" s="303"/>
      <c r="X328" s="303"/>
      <c r="Y328" s="303"/>
      <c r="Z328" s="303"/>
    </row>
    <row r="329" customFormat="false" ht="12.75" hidden="false" customHeight="true" outlineLevel="0" collapsed="false">
      <c r="A329" s="303"/>
      <c r="B329" s="303"/>
      <c r="C329" s="303"/>
      <c r="D329" s="303"/>
      <c r="E329" s="303"/>
      <c r="F329" s="303"/>
      <c r="G329" s="303"/>
      <c r="H329" s="303"/>
      <c r="I329" s="303"/>
      <c r="J329" s="303"/>
      <c r="K329" s="303"/>
      <c r="L329" s="303"/>
      <c r="M329" s="303"/>
      <c r="N329" s="303"/>
      <c r="O329" s="303"/>
      <c r="P329" s="303"/>
      <c r="Q329" s="303"/>
      <c r="R329" s="303"/>
      <c r="S329" s="303"/>
      <c r="T329" s="303"/>
      <c r="U329" s="303"/>
      <c r="V329" s="303"/>
      <c r="W329" s="303"/>
      <c r="X329" s="303"/>
      <c r="Y329" s="303"/>
      <c r="Z329" s="303"/>
    </row>
    <row r="330" customFormat="false" ht="12.75" hidden="false" customHeight="true" outlineLevel="0" collapsed="false">
      <c r="A330" s="303"/>
      <c r="B330" s="303"/>
      <c r="C330" s="303"/>
      <c r="D330" s="303"/>
      <c r="E330" s="303"/>
      <c r="F330" s="303"/>
      <c r="G330" s="303"/>
      <c r="H330" s="303"/>
      <c r="I330" s="303"/>
      <c r="J330" s="303"/>
      <c r="K330" s="303"/>
      <c r="L330" s="303"/>
      <c r="M330" s="303"/>
      <c r="N330" s="303"/>
      <c r="O330" s="303"/>
      <c r="P330" s="303"/>
      <c r="Q330" s="303"/>
      <c r="R330" s="303"/>
      <c r="S330" s="303"/>
      <c r="T330" s="303"/>
      <c r="U330" s="303"/>
      <c r="V330" s="303"/>
      <c r="W330" s="303"/>
      <c r="X330" s="303"/>
      <c r="Y330" s="303"/>
      <c r="Z330" s="303"/>
    </row>
    <row r="331" customFormat="false" ht="12.75" hidden="false" customHeight="true" outlineLevel="0" collapsed="false">
      <c r="A331" s="303"/>
      <c r="B331" s="303"/>
      <c r="C331" s="303"/>
      <c r="D331" s="303"/>
      <c r="E331" s="303"/>
      <c r="F331" s="303"/>
      <c r="G331" s="303"/>
      <c r="H331" s="303"/>
      <c r="I331" s="303"/>
      <c r="J331" s="303"/>
      <c r="K331" s="303"/>
      <c r="L331" s="303"/>
      <c r="M331" s="303"/>
      <c r="N331" s="303"/>
      <c r="O331" s="303"/>
      <c r="P331" s="303"/>
      <c r="Q331" s="303"/>
      <c r="R331" s="303"/>
      <c r="S331" s="303"/>
      <c r="T331" s="303"/>
      <c r="U331" s="303"/>
      <c r="V331" s="303"/>
      <c r="W331" s="303"/>
      <c r="X331" s="303"/>
      <c r="Y331" s="303"/>
      <c r="Z331" s="303"/>
    </row>
    <row r="332" customFormat="false" ht="12.75" hidden="false" customHeight="true" outlineLevel="0" collapsed="false">
      <c r="A332" s="303"/>
      <c r="B332" s="303"/>
      <c r="C332" s="303"/>
      <c r="D332" s="303"/>
      <c r="E332" s="303"/>
      <c r="F332" s="303"/>
      <c r="G332" s="303"/>
      <c r="H332" s="303"/>
      <c r="I332" s="303"/>
      <c r="J332" s="303"/>
      <c r="K332" s="303"/>
      <c r="L332" s="303"/>
      <c r="M332" s="303"/>
      <c r="N332" s="303"/>
      <c r="O332" s="303"/>
      <c r="P332" s="303"/>
      <c r="Q332" s="303"/>
      <c r="R332" s="303"/>
      <c r="S332" s="303"/>
      <c r="T332" s="303"/>
      <c r="U332" s="303"/>
      <c r="V332" s="303"/>
      <c r="W332" s="303"/>
      <c r="X332" s="303"/>
      <c r="Y332" s="303"/>
      <c r="Z332" s="303"/>
    </row>
    <row r="333" customFormat="false" ht="12.75" hidden="false" customHeight="true" outlineLevel="0" collapsed="false">
      <c r="A333" s="303"/>
      <c r="B333" s="303"/>
      <c r="C333" s="303"/>
      <c r="D333" s="303"/>
      <c r="E333" s="303"/>
      <c r="F333" s="303"/>
      <c r="G333" s="303"/>
      <c r="H333" s="303"/>
      <c r="I333" s="303"/>
      <c r="J333" s="303"/>
      <c r="K333" s="303"/>
      <c r="L333" s="303"/>
      <c r="M333" s="303"/>
      <c r="N333" s="303"/>
      <c r="O333" s="303"/>
      <c r="P333" s="303"/>
      <c r="Q333" s="303"/>
      <c r="R333" s="303"/>
      <c r="S333" s="303"/>
      <c r="T333" s="303"/>
      <c r="U333" s="303"/>
      <c r="V333" s="303"/>
      <c r="W333" s="303"/>
      <c r="X333" s="303"/>
      <c r="Y333" s="303"/>
      <c r="Z333" s="303"/>
    </row>
    <row r="334" customFormat="false" ht="12.75" hidden="false" customHeight="true" outlineLevel="0" collapsed="false">
      <c r="A334" s="303"/>
      <c r="B334" s="303"/>
      <c r="C334" s="303"/>
      <c r="D334" s="303"/>
      <c r="E334" s="303"/>
      <c r="F334" s="303"/>
      <c r="G334" s="303"/>
      <c r="H334" s="303"/>
      <c r="I334" s="303"/>
      <c r="J334" s="303"/>
      <c r="K334" s="303"/>
      <c r="L334" s="303"/>
      <c r="M334" s="303"/>
      <c r="N334" s="303"/>
      <c r="O334" s="303"/>
      <c r="P334" s="303"/>
      <c r="Q334" s="303"/>
      <c r="R334" s="303"/>
      <c r="S334" s="303"/>
      <c r="T334" s="303"/>
      <c r="U334" s="303"/>
      <c r="V334" s="303"/>
      <c r="W334" s="303"/>
      <c r="X334" s="303"/>
      <c r="Y334" s="303"/>
      <c r="Z334" s="303"/>
    </row>
    <row r="335" customFormat="false" ht="12.75" hidden="false" customHeight="true" outlineLevel="0" collapsed="false">
      <c r="A335" s="303"/>
      <c r="B335" s="303"/>
      <c r="C335" s="303"/>
      <c r="D335" s="303"/>
      <c r="E335" s="303"/>
      <c r="F335" s="303"/>
      <c r="G335" s="303"/>
      <c r="H335" s="303"/>
      <c r="I335" s="303"/>
      <c r="J335" s="303"/>
      <c r="K335" s="303"/>
      <c r="L335" s="303"/>
      <c r="M335" s="303"/>
      <c r="N335" s="303"/>
      <c r="O335" s="303"/>
      <c r="P335" s="303"/>
      <c r="Q335" s="303"/>
      <c r="R335" s="303"/>
      <c r="S335" s="303"/>
      <c r="T335" s="303"/>
      <c r="U335" s="303"/>
      <c r="V335" s="303"/>
      <c r="W335" s="303"/>
      <c r="X335" s="303"/>
      <c r="Y335" s="303"/>
      <c r="Z335" s="303"/>
    </row>
    <row r="336" customFormat="false" ht="12.75" hidden="false" customHeight="true" outlineLevel="0" collapsed="false">
      <c r="A336" s="303"/>
      <c r="B336" s="303"/>
      <c r="C336" s="303"/>
      <c r="D336" s="303"/>
      <c r="E336" s="303"/>
      <c r="F336" s="303"/>
      <c r="G336" s="303"/>
      <c r="H336" s="303"/>
      <c r="I336" s="303"/>
      <c r="J336" s="303"/>
      <c r="K336" s="303"/>
      <c r="L336" s="303"/>
      <c r="M336" s="303"/>
      <c r="N336" s="303"/>
      <c r="O336" s="303"/>
      <c r="P336" s="303"/>
      <c r="Q336" s="303"/>
      <c r="R336" s="303"/>
      <c r="S336" s="303"/>
      <c r="T336" s="303"/>
      <c r="U336" s="303"/>
      <c r="V336" s="303"/>
      <c r="W336" s="303"/>
      <c r="X336" s="303"/>
      <c r="Y336" s="303"/>
      <c r="Z336" s="303"/>
    </row>
    <row r="337" customFormat="false" ht="12.75" hidden="false" customHeight="true" outlineLevel="0" collapsed="false">
      <c r="A337" s="303"/>
      <c r="B337" s="303"/>
      <c r="C337" s="303"/>
      <c r="D337" s="303"/>
      <c r="E337" s="303"/>
      <c r="F337" s="303"/>
      <c r="G337" s="303"/>
      <c r="H337" s="303"/>
      <c r="I337" s="303"/>
      <c r="J337" s="303"/>
      <c r="K337" s="303"/>
      <c r="L337" s="303"/>
      <c r="M337" s="303"/>
      <c r="N337" s="303"/>
      <c r="O337" s="303"/>
      <c r="P337" s="303"/>
      <c r="Q337" s="303"/>
      <c r="R337" s="303"/>
      <c r="S337" s="303"/>
      <c r="T337" s="303"/>
      <c r="U337" s="303"/>
      <c r="V337" s="303"/>
      <c r="W337" s="303"/>
      <c r="X337" s="303"/>
      <c r="Y337" s="303"/>
      <c r="Z337" s="303"/>
    </row>
    <row r="338" customFormat="false" ht="12.75" hidden="false" customHeight="true" outlineLevel="0" collapsed="false">
      <c r="A338" s="303"/>
      <c r="B338" s="303"/>
      <c r="C338" s="303"/>
      <c r="D338" s="303"/>
      <c r="E338" s="303"/>
      <c r="F338" s="303"/>
      <c r="G338" s="303"/>
      <c r="H338" s="303"/>
      <c r="I338" s="303"/>
      <c r="J338" s="303"/>
      <c r="K338" s="303"/>
      <c r="L338" s="303"/>
      <c r="M338" s="303"/>
      <c r="N338" s="303"/>
      <c r="O338" s="303"/>
      <c r="P338" s="303"/>
      <c r="Q338" s="303"/>
      <c r="R338" s="303"/>
      <c r="S338" s="303"/>
      <c r="T338" s="303"/>
      <c r="U338" s="303"/>
      <c r="V338" s="303"/>
      <c r="W338" s="303"/>
      <c r="X338" s="303"/>
      <c r="Y338" s="303"/>
      <c r="Z338" s="303"/>
    </row>
    <row r="339" customFormat="false" ht="12.75" hidden="false" customHeight="true" outlineLevel="0" collapsed="false">
      <c r="A339" s="303"/>
      <c r="B339" s="303"/>
      <c r="C339" s="303"/>
      <c r="D339" s="303"/>
      <c r="E339" s="303"/>
      <c r="F339" s="303"/>
      <c r="G339" s="303"/>
      <c r="H339" s="303"/>
      <c r="I339" s="303"/>
      <c r="J339" s="303"/>
      <c r="K339" s="303"/>
      <c r="L339" s="303"/>
      <c r="M339" s="303"/>
      <c r="N339" s="303"/>
      <c r="O339" s="303"/>
      <c r="P339" s="303"/>
      <c r="Q339" s="303"/>
      <c r="R339" s="303"/>
      <c r="S339" s="303"/>
      <c r="T339" s="303"/>
      <c r="U339" s="303"/>
      <c r="V339" s="303"/>
      <c r="W339" s="303"/>
      <c r="X339" s="303"/>
      <c r="Y339" s="303"/>
      <c r="Z339" s="303"/>
    </row>
    <row r="340" customFormat="false" ht="12.75" hidden="false" customHeight="true" outlineLevel="0" collapsed="false">
      <c r="A340" s="303"/>
      <c r="B340" s="303"/>
      <c r="C340" s="303"/>
      <c r="D340" s="303"/>
      <c r="E340" s="303"/>
      <c r="F340" s="303"/>
      <c r="G340" s="303"/>
      <c r="H340" s="303"/>
      <c r="I340" s="303"/>
      <c r="J340" s="303"/>
      <c r="K340" s="303"/>
      <c r="L340" s="303"/>
      <c r="M340" s="303"/>
      <c r="N340" s="303"/>
      <c r="O340" s="303"/>
      <c r="P340" s="303"/>
      <c r="Q340" s="303"/>
      <c r="R340" s="303"/>
      <c r="S340" s="303"/>
      <c r="T340" s="303"/>
      <c r="U340" s="303"/>
      <c r="V340" s="303"/>
      <c r="W340" s="303"/>
      <c r="X340" s="303"/>
      <c r="Y340" s="303"/>
      <c r="Z340" s="303"/>
    </row>
    <row r="341" customFormat="false" ht="12.75" hidden="false" customHeight="true" outlineLevel="0" collapsed="false">
      <c r="A341" s="303"/>
      <c r="B341" s="303"/>
      <c r="C341" s="303"/>
      <c r="D341" s="303"/>
      <c r="E341" s="303"/>
      <c r="F341" s="303"/>
      <c r="G341" s="303"/>
      <c r="H341" s="303"/>
      <c r="I341" s="303"/>
      <c r="J341" s="303"/>
      <c r="K341" s="303"/>
      <c r="L341" s="303"/>
      <c r="M341" s="303"/>
      <c r="N341" s="303"/>
      <c r="O341" s="303"/>
      <c r="P341" s="303"/>
      <c r="Q341" s="303"/>
      <c r="R341" s="303"/>
      <c r="S341" s="303"/>
      <c r="T341" s="303"/>
      <c r="U341" s="303"/>
      <c r="V341" s="303"/>
      <c r="W341" s="303"/>
      <c r="X341" s="303"/>
      <c r="Y341" s="303"/>
      <c r="Z341" s="303"/>
    </row>
    <row r="342" customFormat="false" ht="12.75" hidden="false" customHeight="true" outlineLevel="0" collapsed="false">
      <c r="A342" s="303"/>
      <c r="B342" s="303"/>
      <c r="C342" s="303"/>
      <c r="D342" s="303"/>
      <c r="E342" s="303"/>
      <c r="F342" s="303"/>
      <c r="G342" s="303"/>
      <c r="H342" s="303"/>
      <c r="I342" s="303"/>
      <c r="J342" s="303"/>
      <c r="K342" s="303"/>
      <c r="L342" s="303"/>
      <c r="M342" s="303"/>
      <c r="N342" s="303"/>
      <c r="O342" s="303"/>
      <c r="P342" s="303"/>
      <c r="Q342" s="303"/>
      <c r="R342" s="303"/>
      <c r="S342" s="303"/>
      <c r="T342" s="303"/>
      <c r="U342" s="303"/>
      <c r="V342" s="303"/>
      <c r="W342" s="303"/>
      <c r="X342" s="303"/>
      <c r="Y342" s="303"/>
      <c r="Z342" s="303"/>
    </row>
    <row r="343" customFormat="false" ht="12.75" hidden="false" customHeight="true" outlineLevel="0" collapsed="false">
      <c r="A343" s="303"/>
      <c r="B343" s="303"/>
      <c r="C343" s="303"/>
      <c r="D343" s="303"/>
      <c r="E343" s="303"/>
      <c r="F343" s="303"/>
      <c r="G343" s="303"/>
      <c r="H343" s="303"/>
      <c r="I343" s="303"/>
      <c r="J343" s="303"/>
      <c r="K343" s="303"/>
      <c r="L343" s="303"/>
      <c r="M343" s="303"/>
      <c r="N343" s="303"/>
      <c r="O343" s="303"/>
      <c r="P343" s="303"/>
      <c r="Q343" s="303"/>
      <c r="R343" s="303"/>
      <c r="S343" s="303"/>
      <c r="T343" s="303"/>
      <c r="U343" s="303"/>
      <c r="V343" s="303"/>
      <c r="W343" s="303"/>
      <c r="X343" s="303"/>
      <c r="Y343" s="303"/>
      <c r="Z343" s="303"/>
    </row>
    <row r="344" customFormat="false" ht="12.75" hidden="false" customHeight="true" outlineLevel="0" collapsed="false">
      <c r="A344" s="303"/>
      <c r="B344" s="303"/>
      <c r="C344" s="303"/>
      <c r="D344" s="303"/>
      <c r="E344" s="303"/>
      <c r="F344" s="303"/>
      <c r="G344" s="303"/>
      <c r="H344" s="303"/>
      <c r="I344" s="303"/>
      <c r="J344" s="303"/>
      <c r="K344" s="303"/>
      <c r="L344" s="303"/>
      <c r="M344" s="303"/>
      <c r="N344" s="303"/>
      <c r="O344" s="303"/>
      <c r="P344" s="303"/>
      <c r="Q344" s="303"/>
      <c r="R344" s="303"/>
      <c r="S344" s="303"/>
      <c r="T344" s="303"/>
      <c r="U344" s="303"/>
      <c r="V344" s="303"/>
      <c r="W344" s="303"/>
      <c r="X344" s="303"/>
      <c r="Y344" s="303"/>
      <c r="Z344" s="303"/>
    </row>
    <row r="345" customFormat="false" ht="12.75" hidden="false" customHeight="true" outlineLevel="0" collapsed="false">
      <c r="A345" s="303"/>
      <c r="B345" s="303"/>
      <c r="C345" s="303"/>
      <c r="D345" s="303"/>
      <c r="E345" s="303"/>
      <c r="F345" s="303"/>
      <c r="G345" s="303"/>
      <c r="H345" s="303"/>
      <c r="I345" s="303"/>
      <c r="J345" s="303"/>
      <c r="K345" s="303"/>
      <c r="L345" s="303"/>
      <c r="M345" s="303"/>
      <c r="N345" s="303"/>
      <c r="O345" s="303"/>
      <c r="P345" s="303"/>
      <c r="Q345" s="303"/>
      <c r="R345" s="303"/>
      <c r="S345" s="303"/>
      <c r="T345" s="303"/>
      <c r="U345" s="303"/>
      <c r="V345" s="303"/>
      <c r="W345" s="303"/>
      <c r="X345" s="303"/>
      <c r="Y345" s="303"/>
      <c r="Z345" s="303"/>
    </row>
    <row r="346" customFormat="false" ht="12.75" hidden="false" customHeight="true" outlineLevel="0" collapsed="false">
      <c r="A346" s="303"/>
      <c r="B346" s="303"/>
      <c r="C346" s="303"/>
      <c r="D346" s="303"/>
      <c r="E346" s="303"/>
      <c r="F346" s="303"/>
      <c r="G346" s="303"/>
      <c r="H346" s="303"/>
      <c r="I346" s="303"/>
      <c r="J346" s="303"/>
      <c r="K346" s="303"/>
      <c r="L346" s="303"/>
      <c r="M346" s="303"/>
      <c r="N346" s="303"/>
      <c r="O346" s="303"/>
      <c r="P346" s="303"/>
      <c r="Q346" s="303"/>
      <c r="R346" s="303"/>
      <c r="S346" s="303"/>
      <c r="T346" s="303"/>
      <c r="U346" s="303"/>
      <c r="V346" s="303"/>
      <c r="W346" s="303"/>
      <c r="X346" s="303"/>
      <c r="Y346" s="303"/>
      <c r="Z346" s="303"/>
    </row>
    <row r="347" customFormat="false" ht="12.75" hidden="false" customHeight="true" outlineLevel="0" collapsed="false">
      <c r="A347" s="303"/>
      <c r="B347" s="303"/>
      <c r="C347" s="303"/>
      <c r="D347" s="303"/>
      <c r="E347" s="303"/>
      <c r="F347" s="303"/>
      <c r="G347" s="303"/>
      <c r="H347" s="303"/>
      <c r="I347" s="303"/>
      <c r="J347" s="303"/>
      <c r="K347" s="303"/>
      <c r="L347" s="303"/>
      <c r="M347" s="303"/>
      <c r="N347" s="303"/>
      <c r="O347" s="303"/>
      <c r="P347" s="303"/>
      <c r="Q347" s="303"/>
      <c r="R347" s="303"/>
      <c r="S347" s="303"/>
      <c r="T347" s="303"/>
      <c r="U347" s="303"/>
      <c r="V347" s="303"/>
      <c r="W347" s="303"/>
      <c r="X347" s="303"/>
      <c r="Y347" s="303"/>
      <c r="Z347" s="303"/>
    </row>
    <row r="348" customFormat="false" ht="12.75" hidden="false" customHeight="true" outlineLevel="0" collapsed="false">
      <c r="A348" s="303"/>
      <c r="B348" s="303"/>
      <c r="C348" s="303"/>
      <c r="D348" s="303"/>
      <c r="E348" s="303"/>
      <c r="F348" s="303"/>
      <c r="G348" s="303"/>
      <c r="H348" s="303"/>
      <c r="I348" s="303"/>
      <c r="J348" s="303"/>
      <c r="K348" s="303"/>
      <c r="L348" s="303"/>
      <c r="M348" s="303"/>
      <c r="N348" s="303"/>
      <c r="O348" s="303"/>
      <c r="P348" s="303"/>
      <c r="Q348" s="303"/>
      <c r="R348" s="303"/>
      <c r="S348" s="303"/>
      <c r="T348" s="303"/>
      <c r="U348" s="303"/>
      <c r="V348" s="303"/>
      <c r="W348" s="303"/>
      <c r="X348" s="303"/>
      <c r="Y348" s="303"/>
      <c r="Z348" s="303"/>
    </row>
    <row r="349" customFormat="false" ht="12.75" hidden="false" customHeight="true" outlineLevel="0" collapsed="false">
      <c r="A349" s="303"/>
      <c r="B349" s="303"/>
      <c r="C349" s="303"/>
      <c r="D349" s="303"/>
      <c r="E349" s="303"/>
      <c r="F349" s="303"/>
      <c r="G349" s="303"/>
      <c r="H349" s="303"/>
      <c r="I349" s="303"/>
      <c r="J349" s="303"/>
      <c r="K349" s="303"/>
      <c r="L349" s="303"/>
      <c r="M349" s="303"/>
      <c r="N349" s="303"/>
      <c r="O349" s="303"/>
      <c r="P349" s="303"/>
      <c r="Q349" s="303"/>
      <c r="R349" s="303"/>
      <c r="S349" s="303"/>
      <c r="T349" s="303"/>
      <c r="U349" s="303"/>
      <c r="V349" s="303"/>
      <c r="W349" s="303"/>
      <c r="X349" s="303"/>
      <c r="Y349" s="303"/>
      <c r="Z349" s="303"/>
    </row>
    <row r="350" customFormat="false" ht="12.75" hidden="false" customHeight="true" outlineLevel="0" collapsed="false">
      <c r="A350" s="303"/>
      <c r="B350" s="303"/>
      <c r="C350" s="303"/>
      <c r="D350" s="303"/>
      <c r="E350" s="303"/>
      <c r="F350" s="303"/>
      <c r="G350" s="303"/>
      <c r="H350" s="303"/>
      <c r="I350" s="303"/>
      <c r="J350" s="303"/>
      <c r="K350" s="303"/>
      <c r="L350" s="303"/>
      <c r="M350" s="303"/>
      <c r="N350" s="303"/>
      <c r="O350" s="303"/>
      <c r="P350" s="303"/>
      <c r="Q350" s="303"/>
      <c r="R350" s="303"/>
      <c r="S350" s="303"/>
      <c r="T350" s="303"/>
      <c r="U350" s="303"/>
      <c r="V350" s="303"/>
      <c r="W350" s="303"/>
      <c r="X350" s="303"/>
      <c r="Y350" s="303"/>
      <c r="Z350" s="303"/>
    </row>
    <row r="351" customFormat="false" ht="12.75" hidden="false" customHeight="true" outlineLevel="0" collapsed="false">
      <c r="A351" s="303"/>
      <c r="B351" s="303"/>
      <c r="C351" s="303"/>
      <c r="D351" s="303"/>
      <c r="E351" s="303"/>
      <c r="F351" s="303"/>
      <c r="G351" s="303"/>
      <c r="H351" s="303"/>
      <c r="I351" s="303"/>
      <c r="J351" s="303"/>
      <c r="K351" s="303"/>
      <c r="L351" s="303"/>
      <c r="M351" s="303"/>
      <c r="N351" s="303"/>
      <c r="O351" s="303"/>
      <c r="P351" s="303"/>
      <c r="Q351" s="303"/>
      <c r="R351" s="303"/>
      <c r="S351" s="303"/>
      <c r="T351" s="303"/>
      <c r="U351" s="303"/>
      <c r="V351" s="303"/>
      <c r="W351" s="303"/>
      <c r="X351" s="303"/>
      <c r="Y351" s="303"/>
      <c r="Z351" s="303"/>
    </row>
    <row r="352" customFormat="false" ht="12.75" hidden="false" customHeight="true" outlineLevel="0" collapsed="false">
      <c r="A352" s="303"/>
      <c r="B352" s="303"/>
      <c r="C352" s="303"/>
      <c r="D352" s="303"/>
      <c r="E352" s="303"/>
      <c r="F352" s="303"/>
      <c r="G352" s="303"/>
      <c r="H352" s="303"/>
      <c r="I352" s="303"/>
      <c r="J352" s="303"/>
      <c r="K352" s="303"/>
      <c r="L352" s="303"/>
      <c r="M352" s="303"/>
      <c r="N352" s="303"/>
      <c r="O352" s="303"/>
      <c r="P352" s="303"/>
      <c r="Q352" s="303"/>
      <c r="R352" s="303"/>
      <c r="S352" s="303"/>
      <c r="T352" s="303"/>
      <c r="U352" s="303"/>
      <c r="V352" s="303"/>
      <c r="W352" s="303"/>
      <c r="X352" s="303"/>
      <c r="Y352" s="303"/>
      <c r="Z352" s="303"/>
    </row>
    <row r="353" customFormat="false" ht="12.75" hidden="false" customHeight="true" outlineLevel="0" collapsed="false">
      <c r="A353" s="303"/>
      <c r="B353" s="303"/>
      <c r="C353" s="303"/>
      <c r="D353" s="303"/>
      <c r="E353" s="303"/>
      <c r="F353" s="303"/>
      <c r="G353" s="303"/>
      <c r="H353" s="303"/>
      <c r="I353" s="303"/>
      <c r="J353" s="303"/>
      <c r="K353" s="303"/>
      <c r="L353" s="303"/>
      <c r="M353" s="303"/>
      <c r="N353" s="303"/>
      <c r="O353" s="303"/>
      <c r="P353" s="303"/>
      <c r="Q353" s="303"/>
      <c r="R353" s="303"/>
      <c r="S353" s="303"/>
      <c r="T353" s="303"/>
      <c r="U353" s="303"/>
      <c r="V353" s="303"/>
      <c r="W353" s="303"/>
      <c r="X353" s="303"/>
      <c r="Y353" s="303"/>
      <c r="Z353" s="303"/>
    </row>
    <row r="354" customFormat="false" ht="12.75" hidden="false" customHeight="true" outlineLevel="0" collapsed="false">
      <c r="A354" s="303"/>
      <c r="B354" s="303"/>
      <c r="C354" s="303"/>
      <c r="D354" s="303"/>
      <c r="E354" s="303"/>
      <c r="F354" s="303"/>
      <c r="G354" s="303"/>
      <c r="H354" s="303"/>
      <c r="I354" s="303"/>
      <c r="J354" s="303"/>
      <c r="K354" s="303"/>
      <c r="L354" s="303"/>
      <c r="M354" s="303"/>
      <c r="N354" s="303"/>
      <c r="O354" s="303"/>
      <c r="P354" s="303"/>
      <c r="Q354" s="303"/>
      <c r="R354" s="303"/>
      <c r="S354" s="303"/>
      <c r="T354" s="303"/>
      <c r="U354" s="303"/>
      <c r="V354" s="303"/>
      <c r="W354" s="303"/>
      <c r="X354" s="303"/>
      <c r="Y354" s="303"/>
      <c r="Z354" s="303"/>
    </row>
    <row r="355" customFormat="false" ht="12.75" hidden="false" customHeight="true" outlineLevel="0" collapsed="false">
      <c r="A355" s="303"/>
      <c r="B355" s="303"/>
      <c r="C355" s="303"/>
      <c r="D355" s="303"/>
      <c r="E355" s="303"/>
      <c r="F355" s="303"/>
      <c r="G355" s="303"/>
      <c r="H355" s="303"/>
      <c r="I355" s="303"/>
      <c r="J355" s="303"/>
      <c r="K355" s="303"/>
      <c r="L355" s="303"/>
      <c r="M355" s="303"/>
      <c r="N355" s="303"/>
      <c r="O355" s="303"/>
      <c r="P355" s="303"/>
      <c r="Q355" s="303"/>
      <c r="R355" s="303"/>
      <c r="S355" s="303"/>
      <c r="T355" s="303"/>
      <c r="U355" s="303"/>
      <c r="V355" s="303"/>
      <c r="W355" s="303"/>
      <c r="X355" s="303"/>
      <c r="Y355" s="303"/>
      <c r="Z355" s="303"/>
    </row>
    <row r="356" customFormat="false" ht="12.75" hidden="false" customHeight="true" outlineLevel="0" collapsed="false">
      <c r="A356" s="303"/>
      <c r="B356" s="303"/>
      <c r="C356" s="303"/>
      <c r="D356" s="303"/>
      <c r="E356" s="303"/>
      <c r="F356" s="303"/>
      <c r="G356" s="303"/>
      <c r="H356" s="303"/>
      <c r="I356" s="303"/>
      <c r="J356" s="303"/>
      <c r="K356" s="303"/>
      <c r="L356" s="303"/>
      <c r="M356" s="303"/>
      <c r="N356" s="303"/>
      <c r="O356" s="303"/>
      <c r="P356" s="303"/>
      <c r="Q356" s="303"/>
      <c r="R356" s="303"/>
      <c r="S356" s="303"/>
      <c r="T356" s="303"/>
      <c r="U356" s="303"/>
      <c r="V356" s="303"/>
      <c r="W356" s="303"/>
      <c r="X356" s="303"/>
      <c r="Y356" s="303"/>
      <c r="Z356" s="303"/>
    </row>
    <row r="357" customFormat="false" ht="12.75" hidden="false" customHeight="true" outlineLevel="0" collapsed="false">
      <c r="A357" s="303"/>
      <c r="B357" s="303"/>
      <c r="C357" s="303"/>
      <c r="D357" s="303"/>
      <c r="E357" s="303"/>
      <c r="F357" s="303"/>
      <c r="G357" s="303"/>
      <c r="H357" s="303"/>
      <c r="I357" s="303"/>
      <c r="J357" s="303"/>
      <c r="K357" s="303"/>
      <c r="L357" s="303"/>
      <c r="M357" s="303"/>
      <c r="N357" s="303"/>
      <c r="O357" s="303"/>
      <c r="P357" s="303"/>
      <c r="Q357" s="303"/>
      <c r="R357" s="303"/>
      <c r="S357" s="303"/>
      <c r="T357" s="303"/>
      <c r="U357" s="303"/>
      <c r="V357" s="303"/>
      <c r="W357" s="303"/>
      <c r="X357" s="303"/>
      <c r="Y357" s="303"/>
      <c r="Z357" s="303"/>
    </row>
    <row r="358" customFormat="false" ht="12.75" hidden="false" customHeight="true" outlineLevel="0" collapsed="false">
      <c r="A358" s="303"/>
      <c r="B358" s="303"/>
      <c r="C358" s="303"/>
      <c r="D358" s="303"/>
      <c r="E358" s="303"/>
      <c r="F358" s="303"/>
      <c r="G358" s="303"/>
      <c r="H358" s="303"/>
      <c r="I358" s="303"/>
      <c r="J358" s="303"/>
      <c r="K358" s="303"/>
      <c r="L358" s="303"/>
      <c r="M358" s="303"/>
      <c r="N358" s="303"/>
      <c r="O358" s="303"/>
      <c r="P358" s="303"/>
      <c r="Q358" s="303"/>
      <c r="R358" s="303"/>
      <c r="S358" s="303"/>
      <c r="T358" s="303"/>
      <c r="U358" s="303"/>
      <c r="V358" s="303"/>
      <c r="W358" s="303"/>
      <c r="X358" s="303"/>
      <c r="Y358" s="303"/>
      <c r="Z358" s="303"/>
    </row>
    <row r="359" customFormat="false" ht="12.75" hidden="false" customHeight="true" outlineLevel="0" collapsed="false">
      <c r="A359" s="303"/>
      <c r="B359" s="303"/>
      <c r="C359" s="303"/>
      <c r="D359" s="303"/>
      <c r="E359" s="303"/>
      <c r="F359" s="303"/>
      <c r="G359" s="303"/>
      <c r="H359" s="303"/>
      <c r="I359" s="303"/>
      <c r="J359" s="303"/>
      <c r="K359" s="303"/>
      <c r="L359" s="303"/>
      <c r="M359" s="303"/>
      <c r="N359" s="303"/>
      <c r="O359" s="303"/>
      <c r="P359" s="303"/>
      <c r="Q359" s="303"/>
      <c r="R359" s="303"/>
      <c r="S359" s="303"/>
      <c r="T359" s="303"/>
      <c r="U359" s="303"/>
      <c r="V359" s="303"/>
      <c r="W359" s="303"/>
      <c r="X359" s="303"/>
      <c r="Y359" s="303"/>
      <c r="Z359" s="303"/>
    </row>
    <row r="360" customFormat="false" ht="12.75" hidden="false" customHeight="true" outlineLevel="0" collapsed="false">
      <c r="A360" s="303"/>
      <c r="B360" s="303"/>
      <c r="C360" s="303"/>
      <c r="D360" s="303"/>
      <c r="E360" s="303"/>
      <c r="F360" s="303"/>
      <c r="G360" s="303"/>
      <c r="H360" s="303"/>
      <c r="I360" s="303"/>
      <c r="J360" s="303"/>
      <c r="K360" s="303"/>
      <c r="L360" s="303"/>
      <c r="M360" s="303"/>
      <c r="N360" s="303"/>
      <c r="O360" s="303"/>
      <c r="P360" s="303"/>
      <c r="Q360" s="303"/>
      <c r="R360" s="303"/>
      <c r="S360" s="303"/>
      <c r="T360" s="303"/>
      <c r="U360" s="303"/>
      <c r="V360" s="303"/>
      <c r="W360" s="303"/>
      <c r="X360" s="303"/>
      <c r="Y360" s="303"/>
      <c r="Z360" s="303"/>
    </row>
    <row r="361" customFormat="false" ht="12.75" hidden="false" customHeight="true" outlineLevel="0" collapsed="false">
      <c r="A361" s="303"/>
      <c r="B361" s="303"/>
      <c r="C361" s="303"/>
      <c r="D361" s="303"/>
      <c r="E361" s="303"/>
      <c r="F361" s="303"/>
      <c r="G361" s="303"/>
      <c r="H361" s="303"/>
      <c r="I361" s="303"/>
      <c r="J361" s="303"/>
      <c r="K361" s="303"/>
      <c r="L361" s="303"/>
      <c r="M361" s="303"/>
      <c r="N361" s="303"/>
      <c r="O361" s="303"/>
      <c r="P361" s="303"/>
      <c r="Q361" s="303"/>
      <c r="R361" s="303"/>
      <c r="S361" s="303"/>
      <c r="T361" s="303"/>
      <c r="U361" s="303"/>
      <c r="V361" s="303"/>
      <c r="W361" s="303"/>
      <c r="X361" s="303"/>
      <c r="Y361" s="303"/>
      <c r="Z361" s="303"/>
    </row>
    <row r="362" customFormat="false" ht="12.75" hidden="false" customHeight="true" outlineLevel="0" collapsed="false">
      <c r="A362" s="303"/>
      <c r="B362" s="303"/>
      <c r="C362" s="303"/>
      <c r="D362" s="303"/>
      <c r="E362" s="303"/>
      <c r="F362" s="303"/>
      <c r="G362" s="303"/>
      <c r="H362" s="303"/>
      <c r="I362" s="303"/>
      <c r="J362" s="303"/>
      <c r="K362" s="303"/>
      <c r="L362" s="303"/>
      <c r="M362" s="303"/>
      <c r="N362" s="303"/>
      <c r="O362" s="303"/>
      <c r="P362" s="303"/>
      <c r="Q362" s="303"/>
      <c r="R362" s="303"/>
      <c r="S362" s="303"/>
      <c r="T362" s="303"/>
      <c r="U362" s="303"/>
      <c r="V362" s="303"/>
      <c r="W362" s="303"/>
      <c r="X362" s="303"/>
      <c r="Y362" s="303"/>
      <c r="Z362" s="303"/>
    </row>
    <row r="363" customFormat="false" ht="12.75" hidden="false" customHeight="true" outlineLevel="0" collapsed="false">
      <c r="A363" s="303"/>
      <c r="B363" s="303"/>
      <c r="C363" s="303"/>
      <c r="D363" s="303"/>
      <c r="E363" s="303"/>
      <c r="F363" s="303"/>
      <c r="G363" s="303"/>
      <c r="H363" s="303"/>
      <c r="I363" s="303"/>
      <c r="J363" s="303"/>
      <c r="K363" s="303"/>
      <c r="L363" s="303"/>
      <c r="M363" s="303"/>
      <c r="N363" s="303"/>
      <c r="O363" s="303"/>
      <c r="P363" s="303"/>
      <c r="Q363" s="303"/>
      <c r="R363" s="303"/>
      <c r="S363" s="303"/>
      <c r="T363" s="303"/>
      <c r="U363" s="303"/>
      <c r="V363" s="303"/>
      <c r="W363" s="303"/>
      <c r="X363" s="303"/>
      <c r="Y363" s="303"/>
      <c r="Z363" s="303"/>
    </row>
    <row r="364" customFormat="false" ht="12.75" hidden="false" customHeight="true" outlineLevel="0" collapsed="false">
      <c r="A364" s="303"/>
      <c r="B364" s="303"/>
      <c r="C364" s="303"/>
      <c r="D364" s="303"/>
      <c r="E364" s="303"/>
      <c r="F364" s="303"/>
      <c r="G364" s="303"/>
      <c r="H364" s="303"/>
      <c r="I364" s="303"/>
      <c r="J364" s="303"/>
      <c r="K364" s="303"/>
      <c r="L364" s="303"/>
      <c r="M364" s="303"/>
      <c r="N364" s="303"/>
      <c r="O364" s="303"/>
      <c r="P364" s="303"/>
      <c r="Q364" s="303"/>
      <c r="R364" s="303"/>
      <c r="S364" s="303"/>
      <c r="T364" s="303"/>
      <c r="U364" s="303"/>
      <c r="V364" s="303"/>
      <c r="W364" s="303"/>
      <c r="X364" s="303"/>
      <c r="Y364" s="303"/>
      <c r="Z364" s="303"/>
    </row>
    <row r="365" customFormat="false" ht="12.75" hidden="false" customHeight="true" outlineLevel="0" collapsed="false">
      <c r="A365" s="303"/>
      <c r="B365" s="303"/>
      <c r="C365" s="303"/>
      <c r="D365" s="303"/>
      <c r="E365" s="303"/>
      <c r="F365" s="303"/>
      <c r="G365" s="303"/>
      <c r="H365" s="303"/>
      <c r="I365" s="303"/>
      <c r="J365" s="303"/>
      <c r="K365" s="303"/>
      <c r="L365" s="303"/>
      <c r="M365" s="303"/>
      <c r="N365" s="303"/>
      <c r="O365" s="303"/>
      <c r="P365" s="303"/>
      <c r="Q365" s="303"/>
      <c r="R365" s="303"/>
      <c r="S365" s="303"/>
      <c r="T365" s="303"/>
      <c r="U365" s="303"/>
      <c r="V365" s="303"/>
      <c r="W365" s="303"/>
      <c r="X365" s="303"/>
      <c r="Y365" s="303"/>
      <c r="Z365" s="303"/>
    </row>
    <row r="366" customFormat="false" ht="12.75" hidden="false" customHeight="true" outlineLevel="0" collapsed="false">
      <c r="A366" s="303"/>
      <c r="B366" s="303"/>
      <c r="C366" s="303"/>
      <c r="D366" s="303"/>
      <c r="E366" s="303"/>
      <c r="F366" s="303"/>
      <c r="G366" s="303"/>
      <c r="H366" s="303"/>
      <c r="I366" s="303"/>
      <c r="J366" s="303"/>
      <c r="K366" s="303"/>
      <c r="L366" s="303"/>
      <c r="M366" s="303"/>
      <c r="N366" s="303"/>
      <c r="O366" s="303"/>
      <c r="P366" s="303"/>
      <c r="Q366" s="303"/>
      <c r="R366" s="303"/>
      <c r="S366" s="303"/>
      <c r="T366" s="303"/>
      <c r="U366" s="303"/>
      <c r="V366" s="303"/>
      <c r="W366" s="303"/>
      <c r="X366" s="303"/>
      <c r="Y366" s="303"/>
      <c r="Z366" s="303"/>
    </row>
    <row r="367" customFormat="false" ht="12.75" hidden="false" customHeight="true" outlineLevel="0" collapsed="false">
      <c r="A367" s="303"/>
      <c r="B367" s="303"/>
      <c r="C367" s="303"/>
      <c r="D367" s="303"/>
      <c r="E367" s="303"/>
      <c r="F367" s="303"/>
      <c r="G367" s="303"/>
      <c r="H367" s="303"/>
      <c r="I367" s="303"/>
      <c r="J367" s="303"/>
      <c r="K367" s="303"/>
      <c r="L367" s="303"/>
      <c r="M367" s="303"/>
      <c r="N367" s="303"/>
      <c r="O367" s="303"/>
      <c r="P367" s="303"/>
      <c r="Q367" s="303"/>
      <c r="R367" s="303"/>
      <c r="S367" s="303"/>
      <c r="T367" s="303"/>
      <c r="U367" s="303"/>
      <c r="V367" s="303"/>
      <c r="W367" s="303"/>
      <c r="X367" s="303"/>
      <c r="Y367" s="303"/>
      <c r="Z367" s="303"/>
    </row>
    <row r="368" customFormat="false" ht="12.75" hidden="false" customHeight="true" outlineLevel="0" collapsed="false">
      <c r="A368" s="303"/>
      <c r="B368" s="303"/>
      <c r="C368" s="303"/>
      <c r="D368" s="303"/>
      <c r="E368" s="303"/>
      <c r="F368" s="303"/>
      <c r="G368" s="303"/>
      <c r="H368" s="303"/>
      <c r="I368" s="303"/>
      <c r="J368" s="303"/>
      <c r="K368" s="303"/>
      <c r="L368" s="303"/>
      <c r="M368" s="303"/>
      <c r="N368" s="303"/>
      <c r="O368" s="303"/>
      <c r="P368" s="303"/>
      <c r="Q368" s="303"/>
      <c r="R368" s="303"/>
      <c r="S368" s="303"/>
      <c r="T368" s="303"/>
      <c r="U368" s="303"/>
      <c r="V368" s="303"/>
      <c r="W368" s="303"/>
      <c r="X368" s="303"/>
      <c r="Y368" s="303"/>
      <c r="Z368" s="303"/>
    </row>
    <row r="369" customFormat="false" ht="12.75" hidden="false" customHeight="true" outlineLevel="0" collapsed="false">
      <c r="A369" s="303"/>
      <c r="B369" s="303"/>
      <c r="C369" s="303"/>
      <c r="D369" s="303"/>
      <c r="E369" s="303"/>
      <c r="F369" s="303"/>
      <c r="G369" s="303"/>
      <c r="H369" s="303"/>
      <c r="I369" s="303"/>
      <c r="J369" s="303"/>
      <c r="K369" s="303"/>
      <c r="L369" s="303"/>
      <c r="M369" s="303"/>
      <c r="N369" s="303"/>
      <c r="O369" s="303"/>
      <c r="P369" s="303"/>
      <c r="Q369" s="303"/>
      <c r="R369" s="303"/>
      <c r="S369" s="303"/>
      <c r="T369" s="303"/>
      <c r="U369" s="303"/>
      <c r="V369" s="303"/>
      <c r="W369" s="303"/>
      <c r="X369" s="303"/>
      <c r="Y369" s="303"/>
      <c r="Z369" s="303"/>
    </row>
    <row r="370" customFormat="false" ht="12.75" hidden="false" customHeight="true" outlineLevel="0" collapsed="false">
      <c r="A370" s="303"/>
      <c r="B370" s="303"/>
      <c r="C370" s="303"/>
      <c r="D370" s="303"/>
      <c r="E370" s="303"/>
      <c r="F370" s="303"/>
      <c r="G370" s="303"/>
      <c r="H370" s="303"/>
      <c r="I370" s="303"/>
      <c r="J370" s="303"/>
      <c r="K370" s="303"/>
      <c r="L370" s="303"/>
      <c r="M370" s="303"/>
      <c r="N370" s="303"/>
      <c r="O370" s="303"/>
      <c r="P370" s="303"/>
      <c r="Q370" s="303"/>
      <c r="R370" s="303"/>
      <c r="S370" s="303"/>
      <c r="T370" s="303"/>
      <c r="U370" s="303"/>
      <c r="V370" s="303"/>
      <c r="W370" s="303"/>
      <c r="X370" s="303"/>
      <c r="Y370" s="303"/>
      <c r="Z370" s="303"/>
    </row>
    <row r="371" customFormat="false" ht="12.75" hidden="false" customHeight="true" outlineLevel="0" collapsed="false">
      <c r="A371" s="303"/>
      <c r="B371" s="303"/>
      <c r="C371" s="303"/>
      <c r="D371" s="303"/>
      <c r="E371" s="303"/>
      <c r="F371" s="303"/>
      <c r="G371" s="303"/>
      <c r="H371" s="303"/>
      <c r="I371" s="303"/>
      <c r="J371" s="303"/>
      <c r="K371" s="303"/>
      <c r="L371" s="303"/>
      <c r="M371" s="303"/>
      <c r="N371" s="303"/>
      <c r="O371" s="303"/>
      <c r="P371" s="303"/>
      <c r="Q371" s="303"/>
      <c r="R371" s="303"/>
      <c r="S371" s="303"/>
      <c r="T371" s="303"/>
      <c r="U371" s="303"/>
      <c r="V371" s="303"/>
      <c r="W371" s="303"/>
      <c r="X371" s="303"/>
      <c r="Y371" s="303"/>
      <c r="Z371" s="303"/>
    </row>
    <row r="372" customFormat="false" ht="12.75" hidden="false" customHeight="true" outlineLevel="0" collapsed="false">
      <c r="A372" s="303"/>
      <c r="B372" s="303"/>
      <c r="C372" s="303"/>
      <c r="D372" s="303"/>
      <c r="E372" s="303"/>
      <c r="F372" s="303"/>
      <c r="G372" s="303"/>
      <c r="H372" s="303"/>
      <c r="I372" s="303"/>
      <c r="J372" s="303"/>
      <c r="K372" s="303"/>
      <c r="L372" s="303"/>
      <c r="M372" s="303"/>
      <c r="N372" s="303"/>
      <c r="O372" s="303"/>
      <c r="P372" s="303"/>
      <c r="Q372" s="303"/>
      <c r="R372" s="303"/>
      <c r="S372" s="303"/>
      <c r="T372" s="303"/>
      <c r="U372" s="303"/>
      <c r="V372" s="303"/>
      <c r="W372" s="303"/>
      <c r="X372" s="303"/>
      <c r="Y372" s="303"/>
      <c r="Z372" s="303"/>
    </row>
    <row r="373" customFormat="false" ht="12.75" hidden="false" customHeight="true" outlineLevel="0" collapsed="false">
      <c r="A373" s="303"/>
      <c r="B373" s="303"/>
      <c r="C373" s="303"/>
      <c r="D373" s="303"/>
      <c r="E373" s="303"/>
      <c r="F373" s="303"/>
      <c r="G373" s="303"/>
      <c r="H373" s="303"/>
      <c r="I373" s="303"/>
      <c r="J373" s="303"/>
      <c r="K373" s="303"/>
      <c r="L373" s="303"/>
      <c r="M373" s="303"/>
      <c r="N373" s="303"/>
      <c r="O373" s="303"/>
      <c r="P373" s="303"/>
      <c r="Q373" s="303"/>
      <c r="R373" s="303"/>
      <c r="S373" s="303"/>
      <c r="T373" s="303"/>
      <c r="U373" s="303"/>
      <c r="V373" s="303"/>
      <c r="W373" s="303"/>
      <c r="X373" s="303"/>
      <c r="Y373" s="303"/>
      <c r="Z373" s="303"/>
    </row>
    <row r="374" customFormat="false" ht="12.75" hidden="false" customHeight="true" outlineLevel="0" collapsed="false">
      <c r="A374" s="303"/>
      <c r="B374" s="303"/>
      <c r="C374" s="303"/>
      <c r="D374" s="303"/>
      <c r="E374" s="303"/>
      <c r="F374" s="303"/>
      <c r="G374" s="303"/>
      <c r="H374" s="303"/>
      <c r="I374" s="303"/>
      <c r="J374" s="303"/>
      <c r="K374" s="303"/>
      <c r="L374" s="303"/>
      <c r="M374" s="303"/>
      <c r="N374" s="303"/>
      <c r="O374" s="303"/>
      <c r="P374" s="303"/>
      <c r="Q374" s="303"/>
      <c r="R374" s="303"/>
      <c r="S374" s="303"/>
      <c r="T374" s="303"/>
      <c r="U374" s="303"/>
      <c r="V374" s="303"/>
      <c r="W374" s="303"/>
      <c r="X374" s="303"/>
      <c r="Y374" s="303"/>
      <c r="Z374" s="303"/>
    </row>
    <row r="375" customFormat="false" ht="12.75" hidden="false" customHeight="true" outlineLevel="0" collapsed="false">
      <c r="A375" s="303"/>
      <c r="B375" s="303"/>
      <c r="C375" s="303"/>
      <c r="D375" s="303"/>
      <c r="E375" s="303"/>
      <c r="F375" s="303"/>
      <c r="G375" s="303"/>
      <c r="H375" s="303"/>
      <c r="I375" s="303"/>
      <c r="J375" s="303"/>
      <c r="K375" s="303"/>
      <c r="L375" s="303"/>
      <c r="M375" s="303"/>
      <c r="N375" s="303"/>
      <c r="O375" s="303"/>
      <c r="P375" s="303"/>
      <c r="Q375" s="303"/>
      <c r="R375" s="303"/>
      <c r="S375" s="303"/>
      <c r="T375" s="303"/>
      <c r="U375" s="303"/>
      <c r="V375" s="303"/>
      <c r="W375" s="303"/>
      <c r="X375" s="303"/>
      <c r="Y375" s="303"/>
      <c r="Z375" s="303"/>
    </row>
    <row r="376" customFormat="false" ht="12.75" hidden="false" customHeight="true" outlineLevel="0" collapsed="false">
      <c r="A376" s="303"/>
      <c r="B376" s="303"/>
      <c r="C376" s="303"/>
      <c r="D376" s="303"/>
      <c r="E376" s="303"/>
      <c r="F376" s="303"/>
      <c r="G376" s="303"/>
      <c r="H376" s="303"/>
      <c r="I376" s="303"/>
      <c r="J376" s="303"/>
      <c r="K376" s="303"/>
      <c r="L376" s="303"/>
      <c r="M376" s="303"/>
      <c r="N376" s="303"/>
      <c r="O376" s="303"/>
      <c r="P376" s="303"/>
      <c r="Q376" s="303"/>
      <c r="R376" s="303"/>
      <c r="S376" s="303"/>
      <c r="T376" s="303"/>
      <c r="U376" s="303"/>
      <c r="V376" s="303"/>
      <c r="W376" s="303"/>
      <c r="X376" s="303"/>
      <c r="Y376" s="303"/>
      <c r="Z376" s="303"/>
    </row>
    <row r="377" customFormat="false" ht="12.75" hidden="false" customHeight="true" outlineLevel="0" collapsed="false">
      <c r="A377" s="303"/>
      <c r="B377" s="303"/>
      <c r="C377" s="303"/>
      <c r="D377" s="303"/>
      <c r="E377" s="303"/>
      <c r="F377" s="303"/>
      <c r="G377" s="303"/>
      <c r="H377" s="303"/>
      <c r="I377" s="303"/>
      <c r="J377" s="303"/>
      <c r="K377" s="303"/>
      <c r="L377" s="303"/>
      <c r="M377" s="303"/>
      <c r="N377" s="303"/>
      <c r="O377" s="303"/>
      <c r="P377" s="303"/>
      <c r="Q377" s="303"/>
      <c r="R377" s="303"/>
      <c r="S377" s="303"/>
      <c r="T377" s="303"/>
      <c r="U377" s="303"/>
      <c r="V377" s="303"/>
      <c r="W377" s="303"/>
      <c r="X377" s="303"/>
      <c r="Y377" s="303"/>
      <c r="Z377" s="303"/>
    </row>
    <row r="378" customFormat="false" ht="12.75" hidden="false" customHeight="true" outlineLevel="0" collapsed="false">
      <c r="A378" s="303"/>
      <c r="B378" s="303"/>
      <c r="C378" s="303"/>
      <c r="D378" s="303"/>
      <c r="E378" s="303"/>
      <c r="F378" s="303"/>
      <c r="G378" s="303"/>
      <c r="H378" s="303"/>
      <c r="I378" s="303"/>
      <c r="J378" s="303"/>
      <c r="K378" s="303"/>
      <c r="L378" s="303"/>
      <c r="M378" s="303"/>
      <c r="N378" s="303"/>
      <c r="O378" s="303"/>
      <c r="P378" s="303"/>
      <c r="Q378" s="303"/>
      <c r="R378" s="303"/>
      <c r="S378" s="303"/>
      <c r="T378" s="303"/>
      <c r="U378" s="303"/>
      <c r="V378" s="303"/>
      <c r="W378" s="303"/>
      <c r="X378" s="303"/>
      <c r="Y378" s="303"/>
      <c r="Z378" s="303"/>
    </row>
    <row r="379" customFormat="false" ht="12.75" hidden="false" customHeight="true" outlineLevel="0" collapsed="false">
      <c r="A379" s="303"/>
      <c r="B379" s="303"/>
      <c r="C379" s="303"/>
      <c r="D379" s="303"/>
      <c r="E379" s="303"/>
      <c r="F379" s="303"/>
      <c r="G379" s="303"/>
      <c r="H379" s="303"/>
      <c r="I379" s="303"/>
      <c r="J379" s="303"/>
      <c r="K379" s="303"/>
      <c r="L379" s="303"/>
      <c r="M379" s="303"/>
      <c r="N379" s="303"/>
      <c r="O379" s="303"/>
      <c r="P379" s="303"/>
      <c r="Q379" s="303"/>
      <c r="R379" s="303"/>
      <c r="S379" s="303"/>
      <c r="T379" s="303"/>
      <c r="U379" s="303"/>
      <c r="V379" s="303"/>
      <c r="W379" s="303"/>
      <c r="X379" s="303"/>
      <c r="Y379" s="303"/>
      <c r="Z379" s="303"/>
    </row>
    <row r="380" customFormat="false" ht="12.75" hidden="false" customHeight="true" outlineLevel="0" collapsed="false">
      <c r="A380" s="303"/>
      <c r="B380" s="303"/>
      <c r="C380" s="303"/>
      <c r="D380" s="303"/>
      <c r="E380" s="303"/>
      <c r="F380" s="303"/>
      <c r="G380" s="303"/>
      <c r="H380" s="303"/>
      <c r="I380" s="303"/>
      <c r="J380" s="303"/>
      <c r="K380" s="303"/>
      <c r="L380" s="303"/>
      <c r="M380" s="303"/>
      <c r="N380" s="303"/>
      <c r="O380" s="303"/>
      <c r="P380" s="303"/>
      <c r="Q380" s="303"/>
      <c r="R380" s="303"/>
      <c r="S380" s="303"/>
      <c r="T380" s="303"/>
      <c r="U380" s="303"/>
      <c r="V380" s="303"/>
      <c r="W380" s="303"/>
      <c r="X380" s="303"/>
      <c r="Y380" s="303"/>
      <c r="Z380" s="303"/>
    </row>
    <row r="381" customFormat="false" ht="12.75" hidden="false" customHeight="true" outlineLevel="0" collapsed="false">
      <c r="A381" s="303"/>
      <c r="B381" s="303"/>
      <c r="C381" s="303"/>
      <c r="D381" s="303"/>
      <c r="E381" s="303"/>
      <c r="F381" s="303"/>
      <c r="G381" s="303"/>
      <c r="H381" s="303"/>
      <c r="I381" s="303"/>
      <c r="J381" s="303"/>
      <c r="K381" s="303"/>
      <c r="L381" s="303"/>
      <c r="M381" s="303"/>
      <c r="N381" s="303"/>
      <c r="O381" s="303"/>
      <c r="P381" s="303"/>
      <c r="Q381" s="303"/>
      <c r="R381" s="303"/>
      <c r="S381" s="303"/>
      <c r="T381" s="303"/>
      <c r="U381" s="303"/>
      <c r="V381" s="303"/>
      <c r="W381" s="303"/>
      <c r="X381" s="303"/>
      <c r="Y381" s="303"/>
      <c r="Z381" s="303"/>
    </row>
    <row r="382" customFormat="false" ht="12.75" hidden="false" customHeight="true" outlineLevel="0" collapsed="false">
      <c r="A382" s="303"/>
      <c r="B382" s="303"/>
      <c r="C382" s="303"/>
      <c r="D382" s="303"/>
      <c r="E382" s="303"/>
      <c r="F382" s="303"/>
      <c r="G382" s="303"/>
      <c r="H382" s="303"/>
      <c r="I382" s="303"/>
      <c r="J382" s="303"/>
      <c r="K382" s="303"/>
      <c r="L382" s="303"/>
      <c r="M382" s="303"/>
      <c r="N382" s="303"/>
      <c r="O382" s="303"/>
      <c r="P382" s="303"/>
      <c r="Q382" s="303"/>
      <c r="R382" s="303"/>
      <c r="S382" s="303"/>
      <c r="T382" s="303"/>
      <c r="U382" s="303"/>
      <c r="V382" s="303"/>
      <c r="W382" s="303"/>
      <c r="X382" s="303"/>
      <c r="Y382" s="303"/>
      <c r="Z382" s="303"/>
    </row>
    <row r="383" customFormat="false" ht="12.75" hidden="false" customHeight="true" outlineLevel="0" collapsed="false">
      <c r="A383" s="303"/>
      <c r="B383" s="303"/>
      <c r="C383" s="303"/>
      <c r="D383" s="303"/>
      <c r="E383" s="303"/>
      <c r="F383" s="303"/>
      <c r="G383" s="303"/>
      <c r="H383" s="303"/>
      <c r="I383" s="303"/>
      <c r="J383" s="303"/>
      <c r="K383" s="303"/>
      <c r="L383" s="303"/>
      <c r="M383" s="303"/>
      <c r="N383" s="303"/>
      <c r="O383" s="303"/>
      <c r="P383" s="303"/>
      <c r="Q383" s="303"/>
      <c r="R383" s="303"/>
      <c r="S383" s="303"/>
      <c r="T383" s="303"/>
      <c r="U383" s="303"/>
      <c r="V383" s="303"/>
      <c r="W383" s="303"/>
      <c r="X383" s="303"/>
      <c r="Y383" s="303"/>
      <c r="Z383" s="303"/>
    </row>
    <row r="384" customFormat="false" ht="12.75" hidden="false" customHeight="true" outlineLevel="0" collapsed="false">
      <c r="A384" s="303"/>
      <c r="B384" s="303"/>
      <c r="C384" s="303"/>
      <c r="D384" s="303"/>
      <c r="E384" s="303"/>
      <c r="F384" s="303"/>
      <c r="G384" s="303"/>
      <c r="H384" s="303"/>
      <c r="I384" s="303"/>
      <c r="J384" s="303"/>
      <c r="K384" s="303"/>
      <c r="L384" s="303"/>
      <c r="M384" s="303"/>
      <c r="N384" s="303"/>
      <c r="O384" s="303"/>
      <c r="P384" s="303"/>
      <c r="Q384" s="303"/>
      <c r="R384" s="303"/>
      <c r="S384" s="303"/>
      <c r="T384" s="303"/>
      <c r="U384" s="303"/>
      <c r="V384" s="303"/>
      <c r="W384" s="303"/>
      <c r="X384" s="303"/>
      <c r="Y384" s="303"/>
      <c r="Z384" s="303"/>
    </row>
    <row r="385" customFormat="false" ht="12.75" hidden="false" customHeight="true" outlineLevel="0" collapsed="false">
      <c r="A385" s="303"/>
      <c r="B385" s="303"/>
      <c r="C385" s="303"/>
      <c r="D385" s="303"/>
      <c r="E385" s="303"/>
      <c r="F385" s="303"/>
      <c r="G385" s="303"/>
      <c r="H385" s="303"/>
      <c r="I385" s="303"/>
      <c r="J385" s="303"/>
      <c r="K385" s="303"/>
      <c r="L385" s="303"/>
      <c r="M385" s="303"/>
      <c r="N385" s="303"/>
      <c r="O385" s="303"/>
      <c r="P385" s="303"/>
      <c r="Q385" s="303"/>
      <c r="R385" s="303"/>
      <c r="S385" s="303"/>
      <c r="T385" s="303"/>
      <c r="U385" s="303"/>
      <c r="V385" s="303"/>
      <c r="W385" s="303"/>
      <c r="X385" s="303"/>
      <c r="Y385" s="303"/>
      <c r="Z385" s="303"/>
    </row>
    <row r="386" customFormat="false" ht="12.75" hidden="false" customHeight="true" outlineLevel="0" collapsed="false">
      <c r="A386" s="303"/>
      <c r="B386" s="303"/>
      <c r="C386" s="303"/>
      <c r="D386" s="303"/>
      <c r="E386" s="303"/>
      <c r="F386" s="303"/>
      <c r="G386" s="303"/>
      <c r="H386" s="303"/>
      <c r="I386" s="303"/>
      <c r="J386" s="303"/>
      <c r="K386" s="303"/>
      <c r="L386" s="303"/>
      <c r="M386" s="303"/>
      <c r="N386" s="303"/>
      <c r="O386" s="303"/>
      <c r="P386" s="303"/>
      <c r="Q386" s="303"/>
      <c r="R386" s="303"/>
      <c r="S386" s="303"/>
      <c r="T386" s="303"/>
      <c r="U386" s="303"/>
      <c r="V386" s="303"/>
      <c r="W386" s="303"/>
      <c r="X386" s="303"/>
      <c r="Y386" s="303"/>
      <c r="Z386" s="303"/>
    </row>
    <row r="387" customFormat="false" ht="12.75" hidden="false" customHeight="true" outlineLevel="0" collapsed="false">
      <c r="A387" s="303"/>
      <c r="B387" s="303"/>
      <c r="C387" s="303"/>
      <c r="D387" s="303"/>
      <c r="E387" s="303"/>
      <c r="F387" s="303"/>
      <c r="G387" s="303"/>
      <c r="H387" s="303"/>
      <c r="I387" s="303"/>
      <c r="J387" s="303"/>
      <c r="K387" s="303"/>
      <c r="L387" s="303"/>
      <c r="M387" s="303"/>
      <c r="N387" s="303"/>
      <c r="O387" s="303"/>
      <c r="P387" s="303"/>
      <c r="Q387" s="303"/>
      <c r="R387" s="303"/>
      <c r="S387" s="303"/>
      <c r="T387" s="303"/>
      <c r="U387" s="303"/>
      <c r="V387" s="303"/>
      <c r="W387" s="303"/>
      <c r="X387" s="303"/>
      <c r="Y387" s="303"/>
      <c r="Z387" s="303"/>
    </row>
    <row r="388" customFormat="false" ht="12.75" hidden="false" customHeight="true" outlineLevel="0" collapsed="false">
      <c r="A388" s="303"/>
      <c r="B388" s="303"/>
      <c r="C388" s="303"/>
      <c r="D388" s="303"/>
      <c r="E388" s="303"/>
      <c r="F388" s="303"/>
      <c r="G388" s="303"/>
      <c r="H388" s="303"/>
      <c r="I388" s="303"/>
      <c r="J388" s="303"/>
      <c r="K388" s="303"/>
      <c r="L388" s="303"/>
      <c r="M388" s="303"/>
      <c r="N388" s="303"/>
      <c r="O388" s="303"/>
      <c r="P388" s="303"/>
      <c r="Q388" s="303"/>
      <c r="R388" s="303"/>
      <c r="S388" s="303"/>
      <c r="T388" s="303"/>
      <c r="U388" s="303"/>
      <c r="V388" s="303"/>
      <c r="W388" s="303"/>
      <c r="X388" s="303"/>
      <c r="Y388" s="303"/>
      <c r="Z388" s="303"/>
    </row>
    <row r="389" customFormat="false" ht="12.75" hidden="false" customHeight="true" outlineLevel="0" collapsed="false">
      <c r="A389" s="303"/>
      <c r="B389" s="303"/>
      <c r="C389" s="303"/>
      <c r="D389" s="303"/>
      <c r="E389" s="303"/>
      <c r="F389" s="303"/>
      <c r="G389" s="303"/>
      <c r="H389" s="303"/>
      <c r="I389" s="303"/>
      <c r="J389" s="303"/>
      <c r="K389" s="303"/>
      <c r="L389" s="303"/>
      <c r="M389" s="303"/>
      <c r="N389" s="303"/>
      <c r="O389" s="303"/>
      <c r="P389" s="303"/>
      <c r="Q389" s="303"/>
      <c r="R389" s="303"/>
      <c r="S389" s="303"/>
      <c r="T389" s="303"/>
      <c r="U389" s="303"/>
      <c r="V389" s="303"/>
      <c r="W389" s="303"/>
      <c r="X389" s="303"/>
      <c r="Y389" s="303"/>
      <c r="Z389" s="303"/>
    </row>
    <row r="390" customFormat="false" ht="12.75" hidden="false" customHeight="true" outlineLevel="0" collapsed="false">
      <c r="A390" s="303"/>
      <c r="B390" s="303"/>
      <c r="C390" s="303"/>
      <c r="D390" s="303"/>
      <c r="E390" s="303"/>
      <c r="F390" s="303"/>
      <c r="G390" s="303"/>
      <c r="H390" s="303"/>
      <c r="I390" s="303"/>
      <c r="J390" s="303"/>
      <c r="K390" s="303"/>
      <c r="L390" s="303"/>
      <c r="M390" s="303"/>
      <c r="N390" s="303"/>
      <c r="O390" s="303"/>
      <c r="P390" s="303"/>
      <c r="Q390" s="303"/>
      <c r="R390" s="303"/>
      <c r="S390" s="303"/>
      <c r="T390" s="303"/>
      <c r="U390" s="303"/>
      <c r="V390" s="303"/>
      <c r="W390" s="303"/>
      <c r="X390" s="303"/>
      <c r="Y390" s="303"/>
      <c r="Z390" s="303"/>
    </row>
    <row r="391" customFormat="false" ht="12.75" hidden="false" customHeight="true" outlineLevel="0" collapsed="false">
      <c r="A391" s="303"/>
      <c r="B391" s="303"/>
      <c r="C391" s="303"/>
      <c r="D391" s="303"/>
      <c r="E391" s="303"/>
      <c r="F391" s="303"/>
      <c r="G391" s="303"/>
      <c r="H391" s="303"/>
      <c r="I391" s="303"/>
      <c r="J391" s="303"/>
      <c r="K391" s="303"/>
      <c r="L391" s="303"/>
      <c r="M391" s="303"/>
      <c r="N391" s="303"/>
      <c r="O391" s="303"/>
      <c r="P391" s="303"/>
      <c r="Q391" s="303"/>
      <c r="R391" s="303"/>
      <c r="S391" s="303"/>
      <c r="T391" s="303"/>
      <c r="U391" s="303"/>
      <c r="V391" s="303"/>
      <c r="W391" s="303"/>
      <c r="X391" s="303"/>
      <c r="Y391" s="303"/>
      <c r="Z391" s="303"/>
    </row>
    <row r="392" customFormat="false" ht="12.75" hidden="false" customHeight="true" outlineLevel="0" collapsed="false">
      <c r="A392" s="303"/>
      <c r="B392" s="303"/>
      <c r="C392" s="303"/>
      <c r="D392" s="303"/>
      <c r="E392" s="303"/>
      <c r="F392" s="303"/>
      <c r="G392" s="303"/>
      <c r="H392" s="303"/>
      <c r="I392" s="303"/>
      <c r="J392" s="303"/>
      <c r="K392" s="303"/>
      <c r="L392" s="303"/>
      <c r="M392" s="303"/>
      <c r="N392" s="303"/>
      <c r="O392" s="303"/>
      <c r="P392" s="303"/>
      <c r="Q392" s="303"/>
      <c r="R392" s="303"/>
      <c r="S392" s="303"/>
      <c r="T392" s="303"/>
      <c r="U392" s="303"/>
      <c r="V392" s="303"/>
      <c r="W392" s="303"/>
      <c r="X392" s="303"/>
      <c r="Y392" s="303"/>
      <c r="Z392" s="303"/>
    </row>
    <row r="393" customFormat="false" ht="12.75" hidden="false" customHeight="true" outlineLevel="0" collapsed="false">
      <c r="A393" s="303"/>
      <c r="B393" s="303"/>
      <c r="C393" s="303"/>
      <c r="D393" s="303"/>
      <c r="E393" s="303"/>
      <c r="F393" s="303"/>
      <c r="G393" s="303"/>
      <c r="H393" s="303"/>
      <c r="I393" s="303"/>
      <c r="J393" s="303"/>
      <c r="K393" s="303"/>
      <c r="L393" s="303"/>
      <c r="M393" s="303"/>
      <c r="N393" s="303"/>
      <c r="O393" s="303"/>
      <c r="P393" s="303"/>
      <c r="Q393" s="303"/>
      <c r="R393" s="303"/>
      <c r="S393" s="303"/>
      <c r="T393" s="303"/>
      <c r="U393" s="303"/>
      <c r="V393" s="303"/>
      <c r="W393" s="303"/>
      <c r="X393" s="303"/>
      <c r="Y393" s="303"/>
      <c r="Z393" s="303"/>
    </row>
    <row r="394" customFormat="false" ht="12.75" hidden="false" customHeight="true" outlineLevel="0" collapsed="false">
      <c r="A394" s="303"/>
      <c r="B394" s="303"/>
      <c r="C394" s="303"/>
      <c r="D394" s="303"/>
      <c r="E394" s="303"/>
      <c r="F394" s="303"/>
      <c r="G394" s="303"/>
      <c r="H394" s="303"/>
      <c r="I394" s="303"/>
      <c r="J394" s="303"/>
      <c r="K394" s="303"/>
      <c r="L394" s="303"/>
      <c r="M394" s="303"/>
      <c r="N394" s="303"/>
      <c r="O394" s="303"/>
      <c r="P394" s="303"/>
      <c r="Q394" s="303"/>
      <c r="R394" s="303"/>
      <c r="S394" s="303"/>
      <c r="T394" s="303"/>
      <c r="U394" s="303"/>
      <c r="V394" s="303"/>
      <c r="W394" s="303"/>
      <c r="X394" s="303"/>
      <c r="Y394" s="303"/>
      <c r="Z394" s="303"/>
    </row>
    <row r="395" customFormat="false" ht="12.75" hidden="false" customHeight="true" outlineLevel="0" collapsed="false">
      <c r="A395" s="303"/>
      <c r="B395" s="303"/>
      <c r="C395" s="303"/>
      <c r="D395" s="303"/>
      <c r="E395" s="303"/>
      <c r="F395" s="303"/>
      <c r="G395" s="303"/>
      <c r="H395" s="303"/>
      <c r="I395" s="303"/>
      <c r="J395" s="303"/>
      <c r="K395" s="303"/>
      <c r="L395" s="303"/>
      <c r="M395" s="303"/>
      <c r="N395" s="303"/>
      <c r="O395" s="303"/>
      <c r="P395" s="303"/>
      <c r="Q395" s="303"/>
      <c r="R395" s="303"/>
      <c r="S395" s="303"/>
      <c r="T395" s="303"/>
      <c r="U395" s="303"/>
      <c r="V395" s="303"/>
      <c r="W395" s="303"/>
      <c r="X395" s="303"/>
      <c r="Y395" s="303"/>
      <c r="Z395" s="303"/>
    </row>
    <row r="396" customFormat="false" ht="12.75" hidden="false" customHeight="true" outlineLevel="0" collapsed="false">
      <c r="A396" s="303"/>
      <c r="B396" s="303"/>
      <c r="C396" s="303"/>
      <c r="D396" s="303"/>
      <c r="E396" s="303"/>
      <c r="F396" s="303"/>
      <c r="G396" s="303"/>
      <c r="H396" s="303"/>
      <c r="I396" s="303"/>
      <c r="J396" s="303"/>
      <c r="K396" s="303"/>
      <c r="L396" s="303"/>
      <c r="M396" s="303"/>
      <c r="N396" s="303"/>
      <c r="O396" s="303"/>
      <c r="P396" s="303"/>
      <c r="Q396" s="303"/>
      <c r="R396" s="303"/>
      <c r="S396" s="303"/>
      <c r="T396" s="303"/>
      <c r="U396" s="303"/>
      <c r="V396" s="303"/>
      <c r="W396" s="303"/>
      <c r="X396" s="303"/>
      <c r="Y396" s="303"/>
      <c r="Z396" s="303"/>
    </row>
    <row r="397" customFormat="false" ht="12.75" hidden="false" customHeight="true" outlineLevel="0" collapsed="false">
      <c r="A397" s="303"/>
      <c r="B397" s="303"/>
      <c r="C397" s="303"/>
      <c r="D397" s="303"/>
      <c r="E397" s="303"/>
      <c r="F397" s="303"/>
      <c r="G397" s="303"/>
      <c r="H397" s="303"/>
      <c r="I397" s="303"/>
      <c r="J397" s="303"/>
      <c r="K397" s="303"/>
      <c r="L397" s="303"/>
      <c r="M397" s="303"/>
      <c r="N397" s="303"/>
      <c r="O397" s="303"/>
      <c r="P397" s="303"/>
      <c r="Q397" s="303"/>
      <c r="R397" s="303"/>
      <c r="S397" s="303"/>
      <c r="T397" s="303"/>
      <c r="U397" s="303"/>
      <c r="V397" s="303"/>
      <c r="W397" s="303"/>
      <c r="X397" s="303"/>
      <c r="Y397" s="303"/>
      <c r="Z397" s="303"/>
    </row>
    <row r="398" customFormat="false" ht="12.75" hidden="false" customHeight="true" outlineLevel="0" collapsed="false">
      <c r="A398" s="303"/>
      <c r="B398" s="303"/>
      <c r="C398" s="303"/>
      <c r="D398" s="303"/>
      <c r="E398" s="303"/>
      <c r="F398" s="303"/>
      <c r="G398" s="303"/>
      <c r="H398" s="303"/>
      <c r="I398" s="303"/>
      <c r="J398" s="303"/>
      <c r="K398" s="303"/>
      <c r="L398" s="303"/>
      <c r="M398" s="303"/>
      <c r="N398" s="303"/>
      <c r="O398" s="303"/>
      <c r="P398" s="303"/>
      <c r="Q398" s="303"/>
      <c r="R398" s="303"/>
      <c r="S398" s="303"/>
      <c r="T398" s="303"/>
      <c r="U398" s="303"/>
      <c r="V398" s="303"/>
      <c r="W398" s="303"/>
      <c r="X398" s="303"/>
      <c r="Y398" s="303"/>
      <c r="Z398" s="303"/>
    </row>
    <row r="399" customFormat="false" ht="12.75" hidden="false" customHeight="true" outlineLevel="0" collapsed="false">
      <c r="A399" s="303"/>
      <c r="B399" s="303"/>
      <c r="C399" s="303"/>
      <c r="D399" s="303"/>
      <c r="E399" s="303"/>
      <c r="F399" s="303"/>
      <c r="G399" s="303"/>
      <c r="H399" s="303"/>
      <c r="I399" s="303"/>
      <c r="J399" s="303"/>
      <c r="K399" s="303"/>
      <c r="L399" s="303"/>
      <c r="M399" s="303"/>
      <c r="N399" s="303"/>
      <c r="O399" s="303"/>
      <c r="P399" s="303"/>
      <c r="Q399" s="303"/>
      <c r="R399" s="303"/>
      <c r="S399" s="303"/>
      <c r="T399" s="303"/>
      <c r="U399" s="303"/>
      <c r="V399" s="303"/>
      <c r="W399" s="303"/>
      <c r="X399" s="303"/>
      <c r="Y399" s="303"/>
      <c r="Z399" s="303"/>
    </row>
    <row r="400" customFormat="false" ht="12.75" hidden="false" customHeight="true" outlineLevel="0" collapsed="false">
      <c r="A400" s="303"/>
      <c r="B400" s="303"/>
      <c r="C400" s="303"/>
      <c r="D400" s="303"/>
      <c r="E400" s="303"/>
      <c r="F400" s="303"/>
      <c r="G400" s="303"/>
      <c r="H400" s="303"/>
      <c r="I400" s="303"/>
      <c r="J400" s="303"/>
      <c r="K400" s="303"/>
      <c r="L400" s="303"/>
      <c r="M400" s="303"/>
      <c r="N400" s="303"/>
      <c r="O400" s="303"/>
      <c r="P400" s="303"/>
      <c r="Q400" s="303"/>
      <c r="R400" s="303"/>
      <c r="S400" s="303"/>
      <c r="T400" s="303"/>
      <c r="U400" s="303"/>
      <c r="V400" s="303"/>
      <c r="W400" s="303"/>
      <c r="X400" s="303"/>
      <c r="Y400" s="303"/>
      <c r="Z400" s="303"/>
    </row>
    <row r="401" customFormat="false" ht="12.75" hidden="false" customHeight="true" outlineLevel="0" collapsed="false">
      <c r="A401" s="303"/>
      <c r="B401" s="303"/>
      <c r="C401" s="303"/>
      <c r="D401" s="303"/>
      <c r="E401" s="303"/>
      <c r="F401" s="303"/>
      <c r="G401" s="303"/>
      <c r="H401" s="303"/>
      <c r="I401" s="303"/>
      <c r="J401" s="303"/>
      <c r="K401" s="303"/>
      <c r="L401" s="303"/>
      <c r="M401" s="303"/>
      <c r="N401" s="303"/>
      <c r="O401" s="303"/>
      <c r="P401" s="303"/>
      <c r="Q401" s="303"/>
      <c r="R401" s="303"/>
      <c r="S401" s="303"/>
      <c r="T401" s="303"/>
      <c r="U401" s="303"/>
      <c r="V401" s="303"/>
      <c r="W401" s="303"/>
      <c r="X401" s="303"/>
      <c r="Y401" s="303"/>
      <c r="Z401" s="303"/>
    </row>
    <row r="402" customFormat="false" ht="12.75" hidden="false" customHeight="true" outlineLevel="0" collapsed="false">
      <c r="A402" s="303"/>
      <c r="B402" s="303"/>
      <c r="C402" s="303"/>
      <c r="D402" s="303"/>
      <c r="E402" s="303"/>
      <c r="F402" s="303"/>
      <c r="G402" s="303"/>
      <c r="H402" s="303"/>
      <c r="I402" s="303"/>
      <c r="J402" s="303"/>
      <c r="K402" s="303"/>
      <c r="L402" s="303"/>
      <c r="M402" s="303"/>
      <c r="N402" s="303"/>
      <c r="O402" s="303"/>
      <c r="P402" s="303"/>
      <c r="Q402" s="303"/>
      <c r="R402" s="303"/>
      <c r="S402" s="303"/>
      <c r="T402" s="303"/>
      <c r="U402" s="303"/>
      <c r="V402" s="303"/>
      <c r="W402" s="303"/>
      <c r="X402" s="303"/>
      <c r="Y402" s="303"/>
      <c r="Z402" s="303"/>
    </row>
    <row r="403" customFormat="false" ht="12.75" hidden="false" customHeight="true" outlineLevel="0" collapsed="false">
      <c r="A403" s="303"/>
      <c r="B403" s="303"/>
      <c r="C403" s="303"/>
      <c r="D403" s="303"/>
      <c r="E403" s="303"/>
      <c r="F403" s="303"/>
      <c r="G403" s="303"/>
      <c r="H403" s="303"/>
      <c r="I403" s="303"/>
      <c r="J403" s="303"/>
      <c r="K403" s="303"/>
      <c r="L403" s="303"/>
      <c r="M403" s="303"/>
      <c r="N403" s="303"/>
      <c r="O403" s="303"/>
      <c r="P403" s="303"/>
      <c r="Q403" s="303"/>
      <c r="R403" s="303"/>
      <c r="S403" s="303"/>
      <c r="T403" s="303"/>
      <c r="U403" s="303"/>
      <c r="V403" s="303"/>
      <c r="W403" s="303"/>
      <c r="X403" s="303"/>
      <c r="Y403" s="303"/>
      <c r="Z403" s="303"/>
    </row>
    <row r="404" customFormat="false" ht="12.75" hidden="false" customHeight="true" outlineLevel="0" collapsed="false">
      <c r="A404" s="303"/>
      <c r="B404" s="303"/>
      <c r="C404" s="303"/>
      <c r="D404" s="303"/>
      <c r="E404" s="303"/>
      <c r="F404" s="303"/>
      <c r="G404" s="303"/>
      <c r="H404" s="303"/>
      <c r="I404" s="303"/>
      <c r="J404" s="303"/>
      <c r="K404" s="303"/>
      <c r="L404" s="303"/>
      <c r="M404" s="303"/>
      <c r="N404" s="303"/>
      <c r="O404" s="303"/>
      <c r="P404" s="303"/>
      <c r="Q404" s="303"/>
      <c r="R404" s="303"/>
      <c r="S404" s="303"/>
      <c r="T404" s="303"/>
      <c r="U404" s="303"/>
      <c r="V404" s="303"/>
      <c r="W404" s="303"/>
      <c r="X404" s="303"/>
      <c r="Y404" s="303"/>
      <c r="Z404" s="303"/>
    </row>
    <row r="405" customFormat="false" ht="12.75" hidden="false" customHeight="true" outlineLevel="0" collapsed="false">
      <c r="A405" s="303"/>
      <c r="B405" s="303"/>
      <c r="C405" s="303"/>
      <c r="D405" s="303"/>
      <c r="E405" s="303"/>
      <c r="F405" s="303"/>
      <c r="G405" s="303"/>
      <c r="H405" s="303"/>
      <c r="I405" s="303"/>
      <c r="J405" s="303"/>
      <c r="K405" s="303"/>
      <c r="L405" s="303"/>
      <c r="M405" s="303"/>
      <c r="N405" s="303"/>
      <c r="O405" s="303"/>
      <c r="P405" s="303"/>
      <c r="Q405" s="303"/>
      <c r="R405" s="303"/>
      <c r="S405" s="303"/>
      <c r="T405" s="303"/>
      <c r="U405" s="303"/>
      <c r="V405" s="303"/>
      <c r="W405" s="303"/>
      <c r="X405" s="303"/>
      <c r="Y405" s="303"/>
      <c r="Z405" s="303"/>
    </row>
    <row r="406" customFormat="false" ht="12.75" hidden="false" customHeight="true" outlineLevel="0" collapsed="false">
      <c r="A406" s="303"/>
      <c r="B406" s="303"/>
      <c r="C406" s="303"/>
      <c r="D406" s="303"/>
      <c r="E406" s="303"/>
      <c r="F406" s="303"/>
      <c r="G406" s="303"/>
      <c r="H406" s="303"/>
      <c r="I406" s="303"/>
      <c r="J406" s="303"/>
      <c r="K406" s="303"/>
      <c r="L406" s="303"/>
      <c r="M406" s="303"/>
      <c r="N406" s="303"/>
      <c r="O406" s="303"/>
      <c r="P406" s="303"/>
      <c r="Q406" s="303"/>
      <c r="R406" s="303"/>
      <c r="S406" s="303"/>
      <c r="T406" s="303"/>
      <c r="U406" s="303"/>
      <c r="V406" s="303"/>
      <c r="W406" s="303"/>
      <c r="X406" s="303"/>
      <c r="Y406" s="303"/>
      <c r="Z406" s="303"/>
    </row>
    <row r="407" customFormat="false" ht="12.75" hidden="false" customHeight="true" outlineLevel="0" collapsed="false">
      <c r="A407" s="303"/>
      <c r="B407" s="303"/>
      <c r="C407" s="303"/>
      <c r="D407" s="303"/>
      <c r="E407" s="303"/>
      <c r="F407" s="303"/>
      <c r="G407" s="303"/>
      <c r="H407" s="303"/>
      <c r="I407" s="303"/>
      <c r="J407" s="303"/>
      <c r="K407" s="303"/>
      <c r="L407" s="303"/>
      <c r="M407" s="303"/>
      <c r="N407" s="303"/>
      <c r="O407" s="303"/>
      <c r="P407" s="303"/>
      <c r="Q407" s="303"/>
      <c r="R407" s="303"/>
      <c r="S407" s="303"/>
      <c r="T407" s="303"/>
      <c r="U407" s="303"/>
      <c r="V407" s="303"/>
      <c r="W407" s="303"/>
      <c r="X407" s="303"/>
      <c r="Y407" s="303"/>
      <c r="Z407" s="303"/>
    </row>
    <row r="408" customFormat="false" ht="12.75" hidden="false" customHeight="true" outlineLevel="0" collapsed="false">
      <c r="A408" s="303"/>
      <c r="B408" s="303"/>
      <c r="C408" s="303"/>
      <c r="D408" s="303"/>
      <c r="E408" s="303"/>
      <c r="F408" s="303"/>
      <c r="G408" s="303"/>
      <c r="H408" s="303"/>
      <c r="I408" s="303"/>
      <c r="J408" s="303"/>
      <c r="K408" s="303"/>
      <c r="L408" s="303"/>
      <c r="M408" s="303"/>
      <c r="N408" s="303"/>
      <c r="O408" s="303"/>
      <c r="P408" s="303"/>
      <c r="Q408" s="303"/>
      <c r="R408" s="303"/>
      <c r="S408" s="303"/>
      <c r="T408" s="303"/>
      <c r="U408" s="303"/>
      <c r="V408" s="303"/>
      <c r="W408" s="303"/>
      <c r="X408" s="303"/>
      <c r="Y408" s="303"/>
      <c r="Z408" s="303"/>
    </row>
    <row r="409" customFormat="false" ht="12.75" hidden="false" customHeight="true" outlineLevel="0" collapsed="false">
      <c r="A409" s="303"/>
      <c r="B409" s="303"/>
      <c r="C409" s="303"/>
      <c r="D409" s="303"/>
      <c r="E409" s="303"/>
      <c r="F409" s="303"/>
      <c r="G409" s="303"/>
      <c r="H409" s="303"/>
      <c r="I409" s="303"/>
      <c r="J409" s="303"/>
      <c r="K409" s="303"/>
      <c r="L409" s="303"/>
      <c r="M409" s="303"/>
      <c r="N409" s="303"/>
      <c r="O409" s="303"/>
      <c r="P409" s="303"/>
      <c r="Q409" s="303"/>
      <c r="R409" s="303"/>
      <c r="S409" s="303"/>
      <c r="T409" s="303"/>
      <c r="U409" s="303"/>
      <c r="V409" s="303"/>
      <c r="W409" s="303"/>
      <c r="X409" s="303"/>
      <c r="Y409" s="303"/>
      <c r="Z409" s="303"/>
    </row>
    <row r="410" customFormat="false" ht="12.75" hidden="false" customHeight="true" outlineLevel="0" collapsed="false">
      <c r="A410" s="303"/>
      <c r="B410" s="303"/>
      <c r="C410" s="303"/>
      <c r="D410" s="303"/>
      <c r="E410" s="303"/>
      <c r="F410" s="303"/>
      <c r="G410" s="303"/>
      <c r="H410" s="303"/>
      <c r="I410" s="303"/>
      <c r="J410" s="303"/>
      <c r="K410" s="303"/>
      <c r="L410" s="303"/>
      <c r="M410" s="303"/>
      <c r="N410" s="303"/>
      <c r="O410" s="303"/>
      <c r="P410" s="303"/>
      <c r="Q410" s="303"/>
      <c r="R410" s="303"/>
      <c r="S410" s="303"/>
      <c r="T410" s="303"/>
      <c r="U410" s="303"/>
      <c r="V410" s="303"/>
      <c r="W410" s="303"/>
      <c r="X410" s="303"/>
      <c r="Y410" s="303"/>
      <c r="Z410" s="303"/>
    </row>
    <row r="411" customFormat="false" ht="12.75" hidden="false" customHeight="true" outlineLevel="0" collapsed="false">
      <c r="A411" s="303"/>
      <c r="B411" s="303"/>
      <c r="C411" s="303"/>
      <c r="D411" s="303"/>
      <c r="E411" s="303"/>
      <c r="F411" s="303"/>
      <c r="G411" s="303"/>
      <c r="H411" s="303"/>
      <c r="I411" s="303"/>
      <c r="J411" s="303"/>
      <c r="K411" s="303"/>
      <c r="L411" s="303"/>
      <c r="M411" s="303"/>
      <c r="N411" s="303"/>
      <c r="O411" s="303"/>
      <c r="P411" s="303"/>
      <c r="Q411" s="303"/>
      <c r="R411" s="303"/>
      <c r="S411" s="303"/>
      <c r="T411" s="303"/>
      <c r="U411" s="303"/>
      <c r="V411" s="303"/>
      <c r="W411" s="303"/>
      <c r="X411" s="303"/>
      <c r="Y411" s="303"/>
      <c r="Z411" s="303"/>
    </row>
    <row r="412" customFormat="false" ht="12.75" hidden="false" customHeight="true" outlineLevel="0" collapsed="false">
      <c r="A412" s="303"/>
      <c r="B412" s="303"/>
      <c r="C412" s="303"/>
      <c r="D412" s="303"/>
      <c r="E412" s="303"/>
      <c r="F412" s="303"/>
      <c r="G412" s="303"/>
      <c r="H412" s="303"/>
      <c r="I412" s="303"/>
      <c r="J412" s="303"/>
      <c r="K412" s="303"/>
      <c r="L412" s="303"/>
      <c r="M412" s="303"/>
      <c r="N412" s="303"/>
      <c r="O412" s="303"/>
      <c r="P412" s="303"/>
      <c r="Q412" s="303"/>
      <c r="R412" s="303"/>
      <c r="S412" s="303"/>
      <c r="T412" s="303"/>
      <c r="U412" s="303"/>
      <c r="V412" s="303"/>
      <c r="W412" s="303"/>
      <c r="X412" s="303"/>
      <c r="Y412" s="303"/>
      <c r="Z412" s="303"/>
    </row>
    <row r="413" customFormat="false" ht="12.75" hidden="false" customHeight="true" outlineLevel="0" collapsed="false">
      <c r="A413" s="303"/>
      <c r="B413" s="303"/>
      <c r="C413" s="303"/>
      <c r="D413" s="303"/>
      <c r="E413" s="303"/>
      <c r="F413" s="303"/>
      <c r="G413" s="303"/>
      <c r="H413" s="303"/>
      <c r="I413" s="303"/>
      <c r="J413" s="303"/>
      <c r="K413" s="303"/>
      <c r="L413" s="303"/>
      <c r="M413" s="303"/>
      <c r="N413" s="303"/>
      <c r="O413" s="303"/>
      <c r="P413" s="303"/>
      <c r="Q413" s="303"/>
      <c r="R413" s="303"/>
      <c r="S413" s="303"/>
      <c r="T413" s="303"/>
      <c r="U413" s="303"/>
      <c r="V413" s="303"/>
      <c r="W413" s="303"/>
      <c r="X413" s="303"/>
      <c r="Y413" s="303"/>
      <c r="Z413" s="303"/>
    </row>
    <row r="414" customFormat="false" ht="12.75" hidden="false" customHeight="true" outlineLevel="0" collapsed="false">
      <c r="A414" s="303"/>
      <c r="B414" s="303"/>
      <c r="C414" s="303"/>
      <c r="D414" s="303"/>
      <c r="E414" s="303"/>
      <c r="F414" s="303"/>
      <c r="G414" s="303"/>
      <c r="H414" s="303"/>
      <c r="I414" s="303"/>
      <c r="J414" s="303"/>
      <c r="K414" s="303"/>
      <c r="L414" s="303"/>
      <c r="M414" s="303"/>
      <c r="N414" s="303"/>
      <c r="O414" s="303"/>
      <c r="P414" s="303"/>
      <c r="Q414" s="303"/>
      <c r="R414" s="303"/>
      <c r="S414" s="303"/>
      <c r="T414" s="303"/>
      <c r="U414" s="303"/>
      <c r="V414" s="303"/>
      <c r="W414" s="303"/>
      <c r="X414" s="303"/>
      <c r="Y414" s="303"/>
      <c r="Z414" s="303"/>
    </row>
    <row r="415" customFormat="false" ht="12.75" hidden="false" customHeight="true" outlineLevel="0" collapsed="false">
      <c r="A415" s="303"/>
      <c r="B415" s="303"/>
      <c r="C415" s="303"/>
      <c r="D415" s="303"/>
      <c r="E415" s="303"/>
      <c r="F415" s="303"/>
      <c r="G415" s="303"/>
      <c r="H415" s="303"/>
      <c r="I415" s="303"/>
      <c r="J415" s="303"/>
      <c r="K415" s="303"/>
      <c r="L415" s="303"/>
      <c r="M415" s="303"/>
      <c r="N415" s="303"/>
      <c r="O415" s="303"/>
      <c r="P415" s="303"/>
      <c r="Q415" s="303"/>
      <c r="R415" s="303"/>
      <c r="S415" s="303"/>
      <c r="T415" s="303"/>
      <c r="U415" s="303"/>
      <c r="V415" s="303"/>
      <c r="W415" s="303"/>
      <c r="X415" s="303"/>
      <c r="Y415" s="303"/>
      <c r="Z415" s="303"/>
    </row>
    <row r="416" customFormat="false" ht="12.75" hidden="false" customHeight="true" outlineLevel="0" collapsed="false">
      <c r="A416" s="303"/>
      <c r="B416" s="303"/>
      <c r="C416" s="303"/>
      <c r="D416" s="303"/>
      <c r="E416" s="303"/>
      <c r="F416" s="303"/>
      <c r="G416" s="303"/>
      <c r="H416" s="303"/>
      <c r="I416" s="303"/>
      <c r="J416" s="303"/>
      <c r="K416" s="303"/>
      <c r="L416" s="303"/>
      <c r="M416" s="303"/>
      <c r="N416" s="303"/>
      <c r="O416" s="303"/>
      <c r="P416" s="303"/>
      <c r="Q416" s="303"/>
      <c r="R416" s="303"/>
      <c r="S416" s="303"/>
      <c r="T416" s="303"/>
      <c r="U416" s="303"/>
      <c r="V416" s="303"/>
      <c r="W416" s="303"/>
      <c r="X416" s="303"/>
      <c r="Y416" s="303"/>
      <c r="Z416" s="303"/>
    </row>
    <row r="417" customFormat="false" ht="12.75" hidden="false" customHeight="true" outlineLevel="0" collapsed="false">
      <c r="A417" s="303"/>
      <c r="B417" s="303"/>
      <c r="C417" s="303"/>
      <c r="D417" s="303"/>
      <c r="E417" s="303"/>
      <c r="F417" s="303"/>
      <c r="G417" s="303"/>
      <c r="H417" s="303"/>
      <c r="I417" s="303"/>
      <c r="J417" s="303"/>
      <c r="K417" s="303"/>
      <c r="L417" s="303"/>
      <c r="M417" s="303"/>
      <c r="N417" s="303"/>
      <c r="O417" s="303"/>
      <c r="P417" s="303"/>
      <c r="Q417" s="303"/>
      <c r="R417" s="303"/>
      <c r="S417" s="303"/>
      <c r="T417" s="303"/>
      <c r="U417" s="303"/>
      <c r="V417" s="303"/>
      <c r="W417" s="303"/>
      <c r="X417" s="303"/>
      <c r="Y417" s="303"/>
      <c r="Z417" s="303"/>
    </row>
    <row r="418" customFormat="false" ht="12.75" hidden="false" customHeight="true" outlineLevel="0" collapsed="false">
      <c r="A418" s="303"/>
      <c r="B418" s="303"/>
      <c r="C418" s="303"/>
      <c r="D418" s="303"/>
      <c r="E418" s="303"/>
      <c r="F418" s="303"/>
      <c r="G418" s="303"/>
      <c r="H418" s="303"/>
      <c r="I418" s="303"/>
      <c r="J418" s="303"/>
      <c r="K418" s="303"/>
      <c r="L418" s="303"/>
      <c r="M418" s="303"/>
      <c r="N418" s="303"/>
      <c r="O418" s="303"/>
      <c r="P418" s="303"/>
      <c r="Q418" s="303"/>
      <c r="R418" s="303"/>
      <c r="S418" s="303"/>
      <c r="T418" s="303"/>
      <c r="U418" s="303"/>
      <c r="V418" s="303"/>
      <c r="W418" s="303"/>
      <c r="X418" s="303"/>
      <c r="Y418" s="303"/>
      <c r="Z418" s="303"/>
    </row>
    <row r="419" customFormat="false" ht="12.75" hidden="false" customHeight="true" outlineLevel="0" collapsed="false">
      <c r="A419" s="303"/>
      <c r="B419" s="303"/>
      <c r="C419" s="303"/>
      <c r="D419" s="303"/>
      <c r="E419" s="303"/>
      <c r="F419" s="303"/>
      <c r="G419" s="303"/>
      <c r="H419" s="303"/>
      <c r="I419" s="303"/>
      <c r="J419" s="303"/>
      <c r="K419" s="303"/>
      <c r="L419" s="303"/>
      <c r="M419" s="303"/>
      <c r="N419" s="303"/>
      <c r="O419" s="303"/>
      <c r="P419" s="303"/>
      <c r="Q419" s="303"/>
      <c r="R419" s="303"/>
      <c r="S419" s="303"/>
      <c r="T419" s="303"/>
      <c r="U419" s="303"/>
      <c r="V419" s="303"/>
      <c r="W419" s="303"/>
      <c r="X419" s="303"/>
      <c r="Y419" s="303"/>
      <c r="Z419" s="303"/>
    </row>
    <row r="420" customFormat="false" ht="12.75" hidden="false" customHeight="true" outlineLevel="0" collapsed="false">
      <c r="A420" s="303"/>
      <c r="B420" s="303"/>
      <c r="C420" s="303"/>
      <c r="D420" s="303"/>
      <c r="E420" s="303"/>
      <c r="F420" s="303"/>
      <c r="G420" s="303"/>
      <c r="H420" s="303"/>
      <c r="I420" s="303"/>
      <c r="J420" s="303"/>
      <c r="K420" s="303"/>
      <c r="L420" s="303"/>
      <c r="M420" s="303"/>
      <c r="N420" s="303"/>
      <c r="O420" s="303"/>
      <c r="P420" s="303"/>
      <c r="Q420" s="303"/>
      <c r="R420" s="303"/>
      <c r="S420" s="303"/>
      <c r="T420" s="303"/>
      <c r="U420" s="303"/>
      <c r="V420" s="303"/>
      <c r="W420" s="303"/>
      <c r="X420" s="303"/>
      <c r="Y420" s="303"/>
      <c r="Z420" s="303"/>
    </row>
    <row r="421" customFormat="false" ht="12.75" hidden="false" customHeight="true" outlineLevel="0" collapsed="false">
      <c r="A421" s="303"/>
      <c r="B421" s="303"/>
      <c r="C421" s="303"/>
      <c r="D421" s="303"/>
      <c r="E421" s="303"/>
      <c r="F421" s="303"/>
      <c r="G421" s="303"/>
      <c r="H421" s="303"/>
      <c r="I421" s="303"/>
      <c r="J421" s="303"/>
      <c r="K421" s="303"/>
      <c r="L421" s="303"/>
      <c r="M421" s="303"/>
      <c r="N421" s="303"/>
      <c r="O421" s="303"/>
      <c r="P421" s="303"/>
      <c r="Q421" s="303"/>
      <c r="R421" s="303"/>
      <c r="S421" s="303"/>
      <c r="T421" s="303"/>
      <c r="U421" s="303"/>
      <c r="V421" s="303"/>
      <c r="W421" s="303"/>
      <c r="X421" s="303"/>
      <c r="Y421" s="303"/>
      <c r="Z421" s="303"/>
    </row>
    <row r="422" customFormat="false" ht="12.75" hidden="false" customHeight="true" outlineLevel="0" collapsed="false">
      <c r="A422" s="303"/>
      <c r="B422" s="303"/>
      <c r="C422" s="303"/>
      <c r="D422" s="303"/>
      <c r="E422" s="303"/>
      <c r="F422" s="303"/>
      <c r="G422" s="303"/>
      <c r="H422" s="303"/>
      <c r="I422" s="303"/>
      <c r="J422" s="303"/>
      <c r="K422" s="303"/>
      <c r="L422" s="303"/>
      <c r="M422" s="303"/>
      <c r="N422" s="303"/>
      <c r="O422" s="303"/>
      <c r="P422" s="303"/>
      <c r="Q422" s="303"/>
      <c r="R422" s="303"/>
      <c r="S422" s="303"/>
      <c r="T422" s="303"/>
      <c r="U422" s="303"/>
      <c r="V422" s="303"/>
      <c r="W422" s="303"/>
      <c r="X422" s="303"/>
      <c r="Y422" s="303"/>
      <c r="Z422" s="303"/>
    </row>
    <row r="423" customFormat="false" ht="12.75" hidden="false" customHeight="true" outlineLevel="0" collapsed="false">
      <c r="A423" s="303"/>
      <c r="B423" s="303"/>
      <c r="C423" s="303"/>
      <c r="D423" s="303"/>
      <c r="E423" s="303"/>
      <c r="F423" s="303"/>
      <c r="G423" s="303"/>
      <c r="H423" s="303"/>
      <c r="I423" s="303"/>
      <c r="J423" s="303"/>
      <c r="K423" s="303"/>
      <c r="L423" s="303"/>
      <c r="M423" s="303"/>
      <c r="N423" s="303"/>
      <c r="O423" s="303"/>
      <c r="P423" s="303"/>
      <c r="Q423" s="303"/>
      <c r="R423" s="303"/>
      <c r="S423" s="303"/>
      <c r="T423" s="303"/>
      <c r="U423" s="303"/>
      <c r="V423" s="303"/>
      <c r="W423" s="303"/>
      <c r="X423" s="303"/>
      <c r="Y423" s="303"/>
      <c r="Z423" s="303"/>
    </row>
    <row r="424" customFormat="false" ht="12.75" hidden="false" customHeight="true" outlineLevel="0" collapsed="false">
      <c r="A424" s="303"/>
      <c r="B424" s="303"/>
      <c r="C424" s="303"/>
      <c r="D424" s="303"/>
      <c r="E424" s="303"/>
      <c r="F424" s="303"/>
      <c r="G424" s="303"/>
      <c r="H424" s="303"/>
      <c r="I424" s="303"/>
      <c r="J424" s="303"/>
      <c r="K424" s="303"/>
      <c r="L424" s="303"/>
      <c r="M424" s="303"/>
      <c r="N424" s="303"/>
      <c r="O424" s="303"/>
      <c r="P424" s="303"/>
      <c r="Q424" s="303"/>
      <c r="R424" s="303"/>
      <c r="S424" s="303"/>
      <c r="T424" s="303"/>
      <c r="U424" s="303"/>
      <c r="V424" s="303"/>
      <c r="W424" s="303"/>
      <c r="X424" s="303"/>
      <c r="Y424" s="303"/>
      <c r="Z424" s="303"/>
    </row>
    <row r="425" customFormat="false" ht="12.75" hidden="false" customHeight="true" outlineLevel="0" collapsed="false">
      <c r="A425" s="303"/>
      <c r="B425" s="303"/>
      <c r="C425" s="303"/>
      <c r="D425" s="303"/>
      <c r="E425" s="303"/>
      <c r="F425" s="303"/>
      <c r="G425" s="303"/>
      <c r="H425" s="303"/>
      <c r="I425" s="303"/>
      <c r="J425" s="303"/>
      <c r="K425" s="303"/>
      <c r="L425" s="303"/>
      <c r="M425" s="303"/>
      <c r="N425" s="303"/>
      <c r="O425" s="303"/>
      <c r="P425" s="303"/>
      <c r="Q425" s="303"/>
      <c r="R425" s="303"/>
      <c r="S425" s="303"/>
      <c r="T425" s="303"/>
      <c r="U425" s="303"/>
      <c r="V425" s="303"/>
      <c r="W425" s="303"/>
      <c r="X425" s="303"/>
      <c r="Y425" s="303"/>
      <c r="Z425" s="303"/>
    </row>
    <row r="426" customFormat="false" ht="12.75" hidden="false" customHeight="true" outlineLevel="0" collapsed="false">
      <c r="A426" s="303"/>
      <c r="B426" s="303"/>
      <c r="C426" s="303"/>
      <c r="D426" s="303"/>
      <c r="E426" s="303"/>
      <c r="F426" s="303"/>
      <c r="G426" s="303"/>
      <c r="H426" s="303"/>
      <c r="I426" s="303"/>
      <c r="J426" s="303"/>
      <c r="K426" s="303"/>
      <c r="L426" s="303"/>
      <c r="M426" s="303"/>
      <c r="N426" s="303"/>
      <c r="O426" s="303"/>
      <c r="P426" s="303"/>
      <c r="Q426" s="303"/>
      <c r="R426" s="303"/>
      <c r="S426" s="303"/>
      <c r="T426" s="303"/>
      <c r="U426" s="303"/>
      <c r="V426" s="303"/>
      <c r="W426" s="303"/>
      <c r="X426" s="303"/>
      <c r="Y426" s="303"/>
      <c r="Z426" s="303"/>
    </row>
    <row r="427" customFormat="false" ht="12.75" hidden="false" customHeight="true" outlineLevel="0" collapsed="false">
      <c r="A427" s="303"/>
      <c r="B427" s="303"/>
      <c r="C427" s="303"/>
      <c r="D427" s="303"/>
      <c r="E427" s="303"/>
      <c r="F427" s="303"/>
      <c r="G427" s="303"/>
      <c r="H427" s="303"/>
      <c r="I427" s="303"/>
      <c r="J427" s="303"/>
      <c r="K427" s="303"/>
      <c r="L427" s="303"/>
      <c r="M427" s="303"/>
      <c r="N427" s="303"/>
      <c r="O427" s="303"/>
      <c r="P427" s="303"/>
      <c r="Q427" s="303"/>
      <c r="R427" s="303"/>
      <c r="S427" s="303"/>
      <c r="T427" s="303"/>
      <c r="U427" s="303"/>
      <c r="V427" s="303"/>
      <c r="W427" s="303"/>
      <c r="X427" s="303"/>
      <c r="Y427" s="303"/>
      <c r="Z427" s="303"/>
    </row>
    <row r="428" customFormat="false" ht="12.75" hidden="false" customHeight="true" outlineLevel="0" collapsed="false">
      <c r="A428" s="303"/>
      <c r="B428" s="303"/>
      <c r="C428" s="303"/>
      <c r="D428" s="303"/>
      <c r="E428" s="303"/>
      <c r="F428" s="303"/>
      <c r="G428" s="303"/>
      <c r="H428" s="303"/>
      <c r="I428" s="303"/>
      <c r="J428" s="303"/>
      <c r="K428" s="303"/>
      <c r="L428" s="303"/>
      <c r="M428" s="303"/>
      <c r="N428" s="303"/>
      <c r="O428" s="303"/>
      <c r="P428" s="303"/>
      <c r="Q428" s="303"/>
      <c r="R428" s="303"/>
      <c r="S428" s="303"/>
      <c r="T428" s="303"/>
      <c r="U428" s="303"/>
      <c r="V428" s="303"/>
      <c r="W428" s="303"/>
      <c r="X428" s="303"/>
      <c r="Y428" s="303"/>
      <c r="Z428" s="303"/>
    </row>
    <row r="429" customFormat="false" ht="12.75" hidden="false" customHeight="true" outlineLevel="0" collapsed="false">
      <c r="A429" s="303"/>
      <c r="B429" s="303"/>
      <c r="C429" s="303"/>
      <c r="D429" s="303"/>
      <c r="E429" s="303"/>
      <c r="F429" s="303"/>
      <c r="G429" s="303"/>
      <c r="H429" s="303"/>
      <c r="I429" s="303"/>
      <c r="J429" s="303"/>
      <c r="K429" s="303"/>
      <c r="L429" s="303"/>
      <c r="M429" s="303"/>
      <c r="N429" s="303"/>
      <c r="O429" s="303"/>
      <c r="P429" s="303"/>
      <c r="Q429" s="303"/>
      <c r="R429" s="303"/>
      <c r="S429" s="303"/>
      <c r="T429" s="303"/>
      <c r="U429" s="303"/>
      <c r="V429" s="303"/>
      <c r="W429" s="303"/>
      <c r="X429" s="303"/>
      <c r="Y429" s="303"/>
      <c r="Z429" s="303"/>
    </row>
    <row r="430" customFormat="false" ht="12.75" hidden="false" customHeight="true" outlineLevel="0" collapsed="false">
      <c r="A430" s="303"/>
      <c r="B430" s="303"/>
      <c r="C430" s="303"/>
      <c r="D430" s="303"/>
      <c r="E430" s="303"/>
      <c r="F430" s="303"/>
      <c r="G430" s="303"/>
      <c r="H430" s="303"/>
      <c r="I430" s="303"/>
      <c r="J430" s="303"/>
      <c r="K430" s="303"/>
      <c r="L430" s="303"/>
      <c r="M430" s="303"/>
      <c r="N430" s="303"/>
      <c r="O430" s="303"/>
      <c r="P430" s="303"/>
      <c r="Q430" s="303"/>
      <c r="R430" s="303"/>
      <c r="S430" s="303"/>
      <c r="T430" s="303"/>
      <c r="U430" s="303"/>
      <c r="V430" s="303"/>
      <c r="W430" s="303"/>
      <c r="X430" s="303"/>
      <c r="Y430" s="303"/>
      <c r="Z430" s="303"/>
    </row>
    <row r="431" customFormat="false" ht="12.75" hidden="false" customHeight="true" outlineLevel="0" collapsed="false">
      <c r="A431" s="303"/>
      <c r="B431" s="303"/>
      <c r="C431" s="303"/>
      <c r="D431" s="303"/>
      <c r="E431" s="303"/>
      <c r="F431" s="303"/>
      <c r="G431" s="303"/>
      <c r="H431" s="303"/>
      <c r="I431" s="303"/>
      <c r="J431" s="303"/>
      <c r="K431" s="303"/>
      <c r="L431" s="303"/>
      <c r="M431" s="303"/>
      <c r="N431" s="303"/>
      <c r="O431" s="303"/>
      <c r="P431" s="303"/>
      <c r="Q431" s="303"/>
      <c r="R431" s="303"/>
      <c r="S431" s="303"/>
      <c r="T431" s="303"/>
      <c r="U431" s="303"/>
      <c r="V431" s="303"/>
      <c r="W431" s="303"/>
      <c r="X431" s="303"/>
      <c r="Y431" s="303"/>
      <c r="Z431" s="303"/>
    </row>
    <row r="432" customFormat="false" ht="12.75" hidden="false" customHeight="true" outlineLevel="0" collapsed="false">
      <c r="A432" s="303"/>
      <c r="B432" s="303"/>
      <c r="C432" s="303"/>
      <c r="D432" s="303"/>
      <c r="E432" s="303"/>
      <c r="F432" s="303"/>
      <c r="G432" s="303"/>
      <c r="H432" s="303"/>
      <c r="I432" s="303"/>
      <c r="J432" s="303"/>
      <c r="K432" s="303"/>
      <c r="L432" s="303"/>
      <c r="M432" s="303"/>
      <c r="N432" s="303"/>
      <c r="O432" s="303"/>
      <c r="P432" s="303"/>
      <c r="Q432" s="303"/>
      <c r="R432" s="303"/>
      <c r="S432" s="303"/>
      <c r="T432" s="303"/>
      <c r="U432" s="303"/>
      <c r="V432" s="303"/>
      <c r="W432" s="303"/>
      <c r="X432" s="303"/>
      <c r="Y432" s="303"/>
      <c r="Z432" s="303"/>
    </row>
    <row r="433" customFormat="false" ht="12.75" hidden="false" customHeight="true" outlineLevel="0" collapsed="false">
      <c r="A433" s="303"/>
      <c r="B433" s="303"/>
      <c r="C433" s="303"/>
      <c r="D433" s="303"/>
      <c r="E433" s="303"/>
      <c r="F433" s="303"/>
      <c r="G433" s="303"/>
      <c r="H433" s="303"/>
      <c r="I433" s="303"/>
      <c r="J433" s="303"/>
      <c r="K433" s="303"/>
      <c r="L433" s="303"/>
      <c r="M433" s="303"/>
      <c r="N433" s="303"/>
      <c r="O433" s="303"/>
      <c r="P433" s="303"/>
      <c r="Q433" s="303"/>
      <c r="R433" s="303"/>
      <c r="S433" s="303"/>
      <c r="T433" s="303"/>
      <c r="U433" s="303"/>
      <c r="V433" s="303"/>
      <c r="W433" s="303"/>
      <c r="X433" s="303"/>
      <c r="Y433" s="303"/>
      <c r="Z433" s="303"/>
    </row>
    <row r="434" customFormat="false" ht="12.75" hidden="false" customHeight="true" outlineLevel="0" collapsed="false">
      <c r="A434" s="303"/>
      <c r="B434" s="303"/>
      <c r="C434" s="303"/>
      <c r="D434" s="303"/>
      <c r="E434" s="303"/>
      <c r="F434" s="303"/>
      <c r="G434" s="303"/>
      <c r="H434" s="303"/>
      <c r="I434" s="303"/>
      <c r="J434" s="303"/>
      <c r="K434" s="303"/>
      <c r="L434" s="303"/>
      <c r="M434" s="303"/>
      <c r="N434" s="303"/>
      <c r="O434" s="303"/>
      <c r="P434" s="303"/>
      <c r="Q434" s="303"/>
      <c r="R434" s="303"/>
      <c r="S434" s="303"/>
      <c r="T434" s="303"/>
      <c r="U434" s="303"/>
      <c r="V434" s="303"/>
      <c r="W434" s="303"/>
      <c r="X434" s="303"/>
      <c r="Y434" s="303"/>
      <c r="Z434" s="303"/>
    </row>
    <row r="435" customFormat="false" ht="12.75" hidden="false" customHeight="true" outlineLevel="0" collapsed="false">
      <c r="A435" s="303"/>
      <c r="B435" s="303"/>
      <c r="C435" s="303"/>
      <c r="D435" s="303"/>
      <c r="E435" s="303"/>
      <c r="F435" s="303"/>
      <c r="G435" s="303"/>
      <c r="H435" s="303"/>
      <c r="I435" s="303"/>
      <c r="J435" s="303"/>
      <c r="K435" s="303"/>
      <c r="L435" s="303"/>
      <c r="M435" s="303"/>
      <c r="N435" s="303"/>
      <c r="O435" s="303"/>
      <c r="P435" s="303"/>
      <c r="Q435" s="303"/>
      <c r="R435" s="303"/>
      <c r="S435" s="303"/>
      <c r="T435" s="303"/>
      <c r="U435" s="303"/>
      <c r="V435" s="303"/>
      <c r="W435" s="303"/>
      <c r="X435" s="303"/>
      <c r="Y435" s="303"/>
      <c r="Z435" s="303"/>
    </row>
    <row r="436" customFormat="false" ht="12.75" hidden="false" customHeight="true" outlineLevel="0" collapsed="false">
      <c r="A436" s="303"/>
      <c r="B436" s="303"/>
      <c r="C436" s="303"/>
      <c r="D436" s="303"/>
      <c r="E436" s="303"/>
      <c r="F436" s="303"/>
      <c r="G436" s="303"/>
      <c r="H436" s="303"/>
      <c r="I436" s="303"/>
      <c r="J436" s="303"/>
      <c r="K436" s="303"/>
      <c r="L436" s="303"/>
      <c r="M436" s="303"/>
      <c r="N436" s="303"/>
      <c r="O436" s="303"/>
      <c r="P436" s="303"/>
      <c r="Q436" s="303"/>
      <c r="R436" s="303"/>
      <c r="S436" s="303"/>
      <c r="T436" s="303"/>
      <c r="U436" s="303"/>
      <c r="V436" s="303"/>
      <c r="W436" s="303"/>
      <c r="X436" s="303"/>
      <c r="Y436" s="303"/>
      <c r="Z436" s="303"/>
    </row>
    <row r="437" customFormat="false" ht="12.75" hidden="false" customHeight="true" outlineLevel="0" collapsed="false">
      <c r="A437" s="303"/>
      <c r="B437" s="303"/>
      <c r="C437" s="303"/>
      <c r="D437" s="303"/>
      <c r="E437" s="303"/>
      <c r="F437" s="303"/>
      <c r="G437" s="303"/>
      <c r="H437" s="303"/>
      <c r="I437" s="303"/>
      <c r="J437" s="303"/>
      <c r="K437" s="303"/>
      <c r="L437" s="303"/>
      <c r="M437" s="303"/>
      <c r="N437" s="303"/>
      <c r="O437" s="303"/>
      <c r="P437" s="303"/>
      <c r="Q437" s="303"/>
      <c r="R437" s="303"/>
      <c r="S437" s="303"/>
      <c r="T437" s="303"/>
      <c r="U437" s="303"/>
      <c r="V437" s="303"/>
      <c r="W437" s="303"/>
      <c r="X437" s="303"/>
      <c r="Y437" s="303"/>
      <c r="Z437" s="303"/>
    </row>
    <row r="438" customFormat="false" ht="12.75" hidden="false" customHeight="true" outlineLevel="0" collapsed="false">
      <c r="A438" s="303"/>
      <c r="B438" s="303"/>
      <c r="C438" s="303"/>
      <c r="D438" s="303"/>
      <c r="E438" s="303"/>
      <c r="F438" s="303"/>
      <c r="G438" s="303"/>
      <c r="H438" s="303"/>
      <c r="I438" s="303"/>
      <c r="J438" s="303"/>
      <c r="K438" s="303"/>
      <c r="L438" s="303"/>
      <c r="M438" s="303"/>
      <c r="N438" s="303"/>
      <c r="O438" s="303"/>
      <c r="P438" s="303"/>
      <c r="Q438" s="303"/>
      <c r="R438" s="303"/>
      <c r="S438" s="303"/>
      <c r="T438" s="303"/>
      <c r="U438" s="303"/>
      <c r="V438" s="303"/>
      <c r="W438" s="303"/>
      <c r="X438" s="303"/>
      <c r="Y438" s="303"/>
      <c r="Z438" s="303"/>
    </row>
    <row r="439" customFormat="false" ht="12.75" hidden="false" customHeight="true" outlineLevel="0" collapsed="false">
      <c r="A439" s="303"/>
      <c r="B439" s="303"/>
      <c r="C439" s="303"/>
      <c r="D439" s="303"/>
      <c r="E439" s="303"/>
      <c r="F439" s="303"/>
      <c r="G439" s="303"/>
      <c r="H439" s="303"/>
      <c r="I439" s="303"/>
      <c r="J439" s="303"/>
      <c r="K439" s="303"/>
      <c r="L439" s="303"/>
      <c r="M439" s="303"/>
      <c r="N439" s="303"/>
      <c r="O439" s="303"/>
      <c r="P439" s="303"/>
      <c r="Q439" s="303"/>
      <c r="R439" s="303"/>
      <c r="S439" s="303"/>
      <c r="T439" s="303"/>
      <c r="U439" s="303"/>
      <c r="V439" s="303"/>
      <c r="W439" s="303"/>
      <c r="X439" s="303"/>
      <c r="Y439" s="303"/>
      <c r="Z439" s="303"/>
    </row>
    <row r="440" customFormat="false" ht="12.75" hidden="false" customHeight="true" outlineLevel="0" collapsed="false">
      <c r="A440" s="303"/>
      <c r="B440" s="303"/>
      <c r="C440" s="303"/>
      <c r="D440" s="303"/>
      <c r="E440" s="303"/>
      <c r="F440" s="303"/>
      <c r="G440" s="303"/>
      <c r="H440" s="303"/>
      <c r="I440" s="303"/>
      <c r="J440" s="303"/>
      <c r="K440" s="303"/>
      <c r="L440" s="303"/>
      <c r="M440" s="303"/>
      <c r="N440" s="303"/>
      <c r="O440" s="303"/>
      <c r="P440" s="303"/>
      <c r="Q440" s="303"/>
      <c r="R440" s="303"/>
      <c r="S440" s="303"/>
      <c r="T440" s="303"/>
      <c r="U440" s="303"/>
      <c r="V440" s="303"/>
      <c r="W440" s="303"/>
      <c r="X440" s="303"/>
      <c r="Y440" s="303"/>
      <c r="Z440" s="303"/>
    </row>
    <row r="441" customFormat="false" ht="12.75" hidden="false" customHeight="true" outlineLevel="0" collapsed="false">
      <c r="A441" s="303"/>
      <c r="B441" s="303"/>
      <c r="C441" s="303"/>
      <c r="D441" s="303"/>
      <c r="E441" s="303"/>
      <c r="F441" s="303"/>
      <c r="G441" s="303"/>
      <c r="H441" s="303"/>
      <c r="I441" s="303"/>
      <c r="J441" s="303"/>
      <c r="K441" s="303"/>
      <c r="L441" s="303"/>
      <c r="M441" s="303"/>
      <c r="N441" s="303"/>
      <c r="O441" s="303"/>
      <c r="P441" s="303"/>
      <c r="Q441" s="303"/>
      <c r="R441" s="303"/>
      <c r="S441" s="303"/>
      <c r="T441" s="303"/>
      <c r="U441" s="303"/>
      <c r="V441" s="303"/>
      <c r="W441" s="303"/>
      <c r="X441" s="303"/>
      <c r="Y441" s="303"/>
      <c r="Z441" s="303"/>
    </row>
    <row r="442" customFormat="false" ht="12.75" hidden="false" customHeight="true" outlineLevel="0" collapsed="false">
      <c r="A442" s="303"/>
      <c r="B442" s="303"/>
      <c r="C442" s="303"/>
      <c r="D442" s="303"/>
      <c r="E442" s="303"/>
      <c r="F442" s="303"/>
      <c r="G442" s="303"/>
      <c r="H442" s="303"/>
      <c r="I442" s="303"/>
      <c r="J442" s="303"/>
      <c r="K442" s="303"/>
      <c r="L442" s="303"/>
      <c r="M442" s="303"/>
      <c r="N442" s="303"/>
      <c r="O442" s="303"/>
      <c r="P442" s="303"/>
      <c r="Q442" s="303"/>
      <c r="R442" s="303"/>
      <c r="S442" s="303"/>
      <c r="T442" s="303"/>
      <c r="U442" s="303"/>
      <c r="V442" s="303"/>
      <c r="W442" s="303"/>
      <c r="X442" s="303"/>
      <c r="Y442" s="303"/>
      <c r="Z442" s="303"/>
    </row>
    <row r="443" customFormat="false" ht="12.75" hidden="false" customHeight="true" outlineLevel="0" collapsed="false">
      <c r="A443" s="303"/>
      <c r="B443" s="303"/>
      <c r="C443" s="303"/>
      <c r="D443" s="303"/>
      <c r="E443" s="303"/>
      <c r="F443" s="303"/>
      <c r="G443" s="303"/>
      <c r="H443" s="303"/>
      <c r="I443" s="303"/>
      <c r="J443" s="303"/>
      <c r="K443" s="303"/>
      <c r="L443" s="303"/>
      <c r="M443" s="303"/>
      <c r="N443" s="303"/>
      <c r="O443" s="303"/>
      <c r="P443" s="303"/>
      <c r="Q443" s="303"/>
      <c r="R443" s="303"/>
      <c r="S443" s="303"/>
      <c r="T443" s="303"/>
      <c r="U443" s="303"/>
      <c r="V443" s="303"/>
      <c r="W443" s="303"/>
      <c r="X443" s="303"/>
      <c r="Y443" s="303"/>
      <c r="Z443" s="303"/>
    </row>
    <row r="444" customFormat="false" ht="12.75" hidden="false" customHeight="true" outlineLevel="0" collapsed="false">
      <c r="A444" s="303"/>
      <c r="B444" s="303"/>
      <c r="C444" s="303"/>
      <c r="D444" s="303"/>
      <c r="E444" s="303"/>
      <c r="F444" s="303"/>
      <c r="G444" s="303"/>
      <c r="H444" s="303"/>
      <c r="I444" s="303"/>
      <c r="J444" s="303"/>
      <c r="K444" s="303"/>
      <c r="L444" s="303"/>
      <c r="M444" s="303"/>
      <c r="N444" s="303"/>
      <c r="O444" s="303"/>
      <c r="P444" s="303"/>
      <c r="Q444" s="303"/>
      <c r="R444" s="303"/>
      <c r="S444" s="303"/>
      <c r="T444" s="303"/>
      <c r="U444" s="303"/>
      <c r="V444" s="303"/>
      <c r="W444" s="303"/>
      <c r="X444" s="303"/>
      <c r="Y444" s="303"/>
      <c r="Z444" s="303"/>
    </row>
    <row r="445" customFormat="false" ht="12.75" hidden="false" customHeight="true" outlineLevel="0" collapsed="false">
      <c r="A445" s="303"/>
      <c r="B445" s="303"/>
      <c r="C445" s="303"/>
      <c r="D445" s="303"/>
      <c r="E445" s="303"/>
      <c r="F445" s="303"/>
      <c r="G445" s="303"/>
      <c r="H445" s="303"/>
      <c r="I445" s="303"/>
      <c r="J445" s="303"/>
      <c r="K445" s="303"/>
      <c r="L445" s="303"/>
      <c r="M445" s="303"/>
      <c r="N445" s="303"/>
      <c r="O445" s="303"/>
      <c r="P445" s="303"/>
      <c r="Q445" s="303"/>
      <c r="R445" s="303"/>
      <c r="S445" s="303"/>
      <c r="T445" s="303"/>
      <c r="U445" s="303"/>
      <c r="V445" s="303"/>
      <c r="W445" s="303"/>
      <c r="X445" s="303"/>
      <c r="Y445" s="303"/>
      <c r="Z445" s="303"/>
    </row>
    <row r="446" customFormat="false" ht="12.75" hidden="false" customHeight="true" outlineLevel="0" collapsed="false">
      <c r="A446" s="303"/>
      <c r="B446" s="303"/>
      <c r="C446" s="303"/>
      <c r="D446" s="303"/>
      <c r="E446" s="303"/>
      <c r="F446" s="303"/>
      <c r="G446" s="303"/>
      <c r="H446" s="303"/>
      <c r="I446" s="303"/>
      <c r="J446" s="303"/>
      <c r="K446" s="303"/>
      <c r="L446" s="303"/>
      <c r="M446" s="303"/>
      <c r="N446" s="303"/>
      <c r="O446" s="303"/>
      <c r="P446" s="303"/>
      <c r="Q446" s="303"/>
      <c r="R446" s="303"/>
      <c r="S446" s="303"/>
      <c r="T446" s="303"/>
      <c r="U446" s="303"/>
      <c r="V446" s="303"/>
      <c r="W446" s="303"/>
      <c r="X446" s="303"/>
      <c r="Y446" s="303"/>
      <c r="Z446" s="303"/>
    </row>
    <row r="447" customFormat="false" ht="12.75" hidden="false" customHeight="true" outlineLevel="0" collapsed="false">
      <c r="A447" s="303"/>
      <c r="B447" s="303"/>
      <c r="C447" s="303"/>
      <c r="D447" s="303"/>
      <c r="E447" s="303"/>
      <c r="F447" s="303"/>
      <c r="G447" s="303"/>
      <c r="H447" s="303"/>
      <c r="I447" s="303"/>
      <c r="J447" s="303"/>
      <c r="K447" s="303"/>
      <c r="L447" s="303"/>
      <c r="M447" s="303"/>
      <c r="N447" s="303"/>
      <c r="O447" s="303"/>
      <c r="P447" s="303"/>
      <c r="Q447" s="303"/>
      <c r="R447" s="303"/>
      <c r="S447" s="303"/>
      <c r="T447" s="303"/>
      <c r="U447" s="303"/>
      <c r="V447" s="303"/>
      <c r="W447" s="303"/>
      <c r="X447" s="303"/>
      <c r="Y447" s="303"/>
      <c r="Z447" s="303"/>
    </row>
    <row r="448" customFormat="false" ht="12.75" hidden="false" customHeight="true" outlineLevel="0" collapsed="false">
      <c r="A448" s="303"/>
      <c r="B448" s="303"/>
      <c r="C448" s="303"/>
      <c r="D448" s="303"/>
      <c r="E448" s="303"/>
      <c r="F448" s="303"/>
      <c r="G448" s="303"/>
      <c r="H448" s="303"/>
      <c r="I448" s="303"/>
      <c r="J448" s="303"/>
      <c r="K448" s="303"/>
      <c r="L448" s="303"/>
      <c r="M448" s="303"/>
      <c r="N448" s="303"/>
      <c r="O448" s="303"/>
      <c r="P448" s="303"/>
      <c r="Q448" s="303"/>
      <c r="R448" s="303"/>
      <c r="S448" s="303"/>
      <c r="T448" s="303"/>
      <c r="U448" s="303"/>
      <c r="V448" s="303"/>
      <c r="W448" s="303"/>
      <c r="X448" s="303"/>
      <c r="Y448" s="303"/>
      <c r="Z448" s="303"/>
    </row>
    <row r="449" customFormat="false" ht="12.75" hidden="false" customHeight="true" outlineLevel="0" collapsed="false">
      <c r="A449" s="303"/>
      <c r="B449" s="303"/>
      <c r="C449" s="303"/>
      <c r="D449" s="303"/>
      <c r="E449" s="303"/>
      <c r="F449" s="303"/>
      <c r="G449" s="303"/>
      <c r="H449" s="303"/>
      <c r="I449" s="303"/>
      <c r="J449" s="303"/>
      <c r="K449" s="303"/>
      <c r="L449" s="303"/>
      <c r="M449" s="303"/>
      <c r="N449" s="303"/>
      <c r="O449" s="303"/>
      <c r="P449" s="303"/>
      <c r="Q449" s="303"/>
      <c r="R449" s="303"/>
      <c r="S449" s="303"/>
      <c r="T449" s="303"/>
      <c r="U449" s="303"/>
      <c r="V449" s="303"/>
      <c r="W449" s="303"/>
      <c r="X449" s="303"/>
      <c r="Y449" s="303"/>
      <c r="Z449" s="303"/>
    </row>
    <row r="450" customFormat="false" ht="12.75" hidden="false" customHeight="true" outlineLevel="0" collapsed="false">
      <c r="A450" s="303"/>
      <c r="B450" s="303"/>
      <c r="C450" s="303"/>
      <c r="D450" s="303"/>
      <c r="E450" s="303"/>
      <c r="F450" s="303"/>
      <c r="G450" s="303"/>
      <c r="H450" s="303"/>
      <c r="I450" s="303"/>
      <c r="J450" s="303"/>
      <c r="K450" s="303"/>
      <c r="L450" s="303"/>
      <c r="M450" s="303"/>
      <c r="N450" s="303"/>
      <c r="O450" s="303"/>
      <c r="P450" s="303"/>
      <c r="Q450" s="303"/>
      <c r="R450" s="303"/>
      <c r="S450" s="303"/>
      <c r="T450" s="303"/>
      <c r="U450" s="303"/>
      <c r="V450" s="303"/>
      <c r="W450" s="303"/>
      <c r="X450" s="303"/>
      <c r="Y450" s="303"/>
      <c r="Z450" s="303"/>
    </row>
    <row r="451" customFormat="false" ht="12.75" hidden="false" customHeight="true" outlineLevel="0" collapsed="false">
      <c r="A451" s="303"/>
      <c r="B451" s="303"/>
      <c r="C451" s="303"/>
      <c r="D451" s="303"/>
      <c r="E451" s="303"/>
      <c r="F451" s="303"/>
      <c r="G451" s="303"/>
      <c r="H451" s="303"/>
      <c r="I451" s="303"/>
      <c r="J451" s="303"/>
      <c r="K451" s="303"/>
      <c r="L451" s="303"/>
      <c r="M451" s="303"/>
      <c r="N451" s="303"/>
      <c r="O451" s="303"/>
      <c r="P451" s="303"/>
      <c r="Q451" s="303"/>
      <c r="R451" s="303"/>
      <c r="S451" s="303"/>
      <c r="T451" s="303"/>
      <c r="U451" s="303"/>
      <c r="V451" s="303"/>
      <c r="W451" s="303"/>
      <c r="X451" s="303"/>
      <c r="Y451" s="303"/>
      <c r="Z451" s="303"/>
    </row>
    <row r="452" customFormat="false" ht="12.75" hidden="false" customHeight="true" outlineLevel="0" collapsed="false">
      <c r="A452" s="303"/>
      <c r="B452" s="303"/>
      <c r="C452" s="303"/>
      <c r="D452" s="303"/>
      <c r="E452" s="303"/>
      <c r="F452" s="303"/>
      <c r="G452" s="303"/>
      <c r="H452" s="303"/>
      <c r="I452" s="303"/>
      <c r="J452" s="303"/>
      <c r="K452" s="303"/>
      <c r="L452" s="303"/>
      <c r="M452" s="303"/>
      <c r="N452" s="303"/>
      <c r="O452" s="303"/>
      <c r="P452" s="303"/>
      <c r="Q452" s="303"/>
      <c r="R452" s="303"/>
      <c r="S452" s="303"/>
      <c r="T452" s="303"/>
      <c r="U452" s="303"/>
      <c r="V452" s="303"/>
      <c r="W452" s="303"/>
      <c r="X452" s="303"/>
      <c r="Y452" s="303"/>
      <c r="Z452" s="303"/>
    </row>
    <row r="453" customFormat="false" ht="12.75" hidden="false" customHeight="true" outlineLevel="0" collapsed="false">
      <c r="A453" s="303"/>
      <c r="B453" s="303"/>
      <c r="C453" s="303"/>
      <c r="D453" s="303"/>
      <c r="E453" s="303"/>
      <c r="F453" s="303"/>
      <c r="G453" s="303"/>
      <c r="H453" s="303"/>
      <c r="I453" s="303"/>
      <c r="J453" s="303"/>
      <c r="K453" s="303"/>
      <c r="L453" s="303"/>
      <c r="M453" s="303"/>
      <c r="N453" s="303"/>
      <c r="O453" s="303"/>
      <c r="P453" s="303"/>
      <c r="Q453" s="303"/>
      <c r="R453" s="303"/>
      <c r="S453" s="303"/>
      <c r="T453" s="303"/>
      <c r="U453" s="303"/>
      <c r="V453" s="303"/>
      <c r="W453" s="303"/>
      <c r="X453" s="303"/>
      <c r="Y453" s="303"/>
      <c r="Z453" s="303"/>
    </row>
    <row r="454" customFormat="false" ht="12.75" hidden="false" customHeight="true" outlineLevel="0" collapsed="false">
      <c r="A454" s="303"/>
      <c r="B454" s="303"/>
      <c r="C454" s="303"/>
      <c r="D454" s="303"/>
      <c r="E454" s="303"/>
      <c r="F454" s="303"/>
      <c r="G454" s="303"/>
      <c r="H454" s="303"/>
      <c r="I454" s="303"/>
      <c r="J454" s="303"/>
      <c r="K454" s="303"/>
      <c r="L454" s="303"/>
      <c r="M454" s="303"/>
      <c r="N454" s="303"/>
      <c r="O454" s="303"/>
      <c r="P454" s="303"/>
      <c r="Q454" s="303"/>
      <c r="R454" s="303"/>
      <c r="S454" s="303"/>
      <c r="T454" s="303"/>
      <c r="U454" s="303"/>
      <c r="V454" s="303"/>
      <c r="W454" s="303"/>
      <c r="X454" s="303"/>
      <c r="Y454" s="303"/>
      <c r="Z454" s="303"/>
    </row>
    <row r="455" customFormat="false" ht="12.75" hidden="false" customHeight="true" outlineLevel="0" collapsed="false">
      <c r="A455" s="303"/>
      <c r="B455" s="303"/>
      <c r="C455" s="303"/>
      <c r="D455" s="303"/>
      <c r="E455" s="303"/>
      <c r="F455" s="303"/>
      <c r="G455" s="303"/>
      <c r="H455" s="303"/>
      <c r="I455" s="303"/>
      <c r="J455" s="303"/>
      <c r="K455" s="303"/>
      <c r="L455" s="303"/>
      <c r="M455" s="303"/>
      <c r="N455" s="303"/>
      <c r="O455" s="303"/>
      <c r="P455" s="303"/>
      <c r="Q455" s="303"/>
      <c r="R455" s="303"/>
      <c r="S455" s="303"/>
      <c r="T455" s="303"/>
      <c r="U455" s="303"/>
      <c r="V455" s="303"/>
      <c r="W455" s="303"/>
      <c r="X455" s="303"/>
      <c r="Y455" s="303"/>
      <c r="Z455" s="303"/>
    </row>
    <row r="456" customFormat="false" ht="12.75" hidden="false" customHeight="true" outlineLevel="0" collapsed="false">
      <c r="A456" s="303"/>
      <c r="B456" s="303"/>
      <c r="C456" s="303"/>
      <c r="D456" s="303"/>
      <c r="E456" s="303"/>
      <c r="F456" s="303"/>
      <c r="G456" s="303"/>
      <c r="H456" s="303"/>
      <c r="I456" s="303"/>
      <c r="J456" s="303"/>
      <c r="K456" s="303"/>
      <c r="L456" s="303"/>
      <c r="M456" s="303"/>
      <c r="N456" s="303"/>
      <c r="O456" s="303"/>
      <c r="P456" s="303"/>
      <c r="Q456" s="303"/>
      <c r="R456" s="303"/>
      <c r="S456" s="303"/>
      <c r="T456" s="303"/>
      <c r="U456" s="303"/>
      <c r="V456" s="303"/>
      <c r="W456" s="303"/>
      <c r="X456" s="303"/>
      <c r="Y456" s="303"/>
      <c r="Z456" s="303"/>
    </row>
    <row r="457" customFormat="false" ht="12.75" hidden="false" customHeight="true" outlineLevel="0" collapsed="false">
      <c r="A457" s="303"/>
      <c r="B457" s="303"/>
      <c r="C457" s="303"/>
      <c r="D457" s="303"/>
      <c r="E457" s="303"/>
      <c r="F457" s="303"/>
      <c r="G457" s="303"/>
      <c r="H457" s="303"/>
      <c r="I457" s="303"/>
      <c r="J457" s="303"/>
      <c r="K457" s="303"/>
      <c r="L457" s="303"/>
      <c r="M457" s="303"/>
      <c r="N457" s="303"/>
      <c r="O457" s="303"/>
      <c r="P457" s="303"/>
      <c r="Q457" s="303"/>
      <c r="R457" s="303"/>
      <c r="S457" s="303"/>
      <c r="T457" s="303"/>
      <c r="U457" s="303"/>
      <c r="V457" s="303"/>
      <c r="W457" s="303"/>
      <c r="X457" s="303"/>
      <c r="Y457" s="303"/>
      <c r="Z457" s="303"/>
    </row>
    <row r="458" customFormat="false" ht="12.75" hidden="false" customHeight="true" outlineLevel="0" collapsed="false">
      <c r="A458" s="303"/>
      <c r="B458" s="303"/>
      <c r="C458" s="303"/>
      <c r="D458" s="303"/>
      <c r="E458" s="303"/>
      <c r="F458" s="303"/>
      <c r="G458" s="303"/>
      <c r="H458" s="303"/>
      <c r="I458" s="303"/>
      <c r="J458" s="303"/>
      <c r="K458" s="303"/>
      <c r="L458" s="303"/>
      <c r="M458" s="303"/>
      <c r="N458" s="303"/>
      <c r="O458" s="303"/>
      <c r="P458" s="303"/>
      <c r="Q458" s="303"/>
      <c r="R458" s="303"/>
      <c r="S458" s="303"/>
      <c r="T458" s="303"/>
      <c r="U458" s="303"/>
      <c r="V458" s="303"/>
      <c r="W458" s="303"/>
      <c r="X458" s="303"/>
      <c r="Y458" s="303"/>
      <c r="Z458" s="303"/>
    </row>
    <row r="459" customFormat="false" ht="12.75" hidden="false" customHeight="true" outlineLevel="0" collapsed="false">
      <c r="A459" s="303"/>
      <c r="B459" s="303"/>
      <c r="C459" s="303"/>
      <c r="D459" s="303"/>
      <c r="E459" s="303"/>
      <c r="F459" s="303"/>
      <c r="G459" s="303"/>
      <c r="H459" s="303"/>
      <c r="I459" s="303"/>
      <c r="J459" s="303"/>
      <c r="K459" s="303"/>
      <c r="L459" s="303"/>
      <c r="M459" s="303"/>
      <c r="N459" s="303"/>
      <c r="O459" s="303"/>
      <c r="P459" s="303"/>
      <c r="Q459" s="303"/>
      <c r="R459" s="303"/>
      <c r="S459" s="303"/>
      <c r="T459" s="303"/>
      <c r="U459" s="303"/>
      <c r="V459" s="303"/>
      <c r="W459" s="303"/>
      <c r="X459" s="303"/>
      <c r="Y459" s="303"/>
      <c r="Z459" s="303"/>
    </row>
    <row r="460" customFormat="false" ht="12.75" hidden="false" customHeight="true" outlineLevel="0" collapsed="false">
      <c r="A460" s="303"/>
      <c r="B460" s="303"/>
      <c r="C460" s="303"/>
      <c r="D460" s="303"/>
      <c r="E460" s="303"/>
      <c r="F460" s="303"/>
      <c r="G460" s="303"/>
      <c r="H460" s="303"/>
      <c r="I460" s="303"/>
      <c r="J460" s="303"/>
      <c r="K460" s="303"/>
      <c r="L460" s="303"/>
      <c r="M460" s="303"/>
      <c r="N460" s="303"/>
      <c r="O460" s="303"/>
      <c r="P460" s="303"/>
      <c r="Q460" s="303"/>
      <c r="R460" s="303"/>
      <c r="S460" s="303"/>
      <c r="T460" s="303"/>
      <c r="U460" s="303"/>
      <c r="V460" s="303"/>
      <c r="W460" s="303"/>
      <c r="X460" s="303"/>
      <c r="Y460" s="303"/>
      <c r="Z460" s="303"/>
    </row>
    <row r="461" customFormat="false" ht="12.75" hidden="false" customHeight="true" outlineLevel="0" collapsed="false">
      <c r="A461" s="303"/>
      <c r="B461" s="303"/>
      <c r="C461" s="303"/>
      <c r="D461" s="303"/>
      <c r="E461" s="303"/>
      <c r="F461" s="303"/>
      <c r="G461" s="303"/>
      <c r="H461" s="303"/>
      <c r="I461" s="303"/>
      <c r="J461" s="303"/>
      <c r="K461" s="303"/>
      <c r="L461" s="303"/>
      <c r="M461" s="303"/>
      <c r="N461" s="303"/>
      <c r="O461" s="303"/>
      <c r="P461" s="303"/>
      <c r="Q461" s="303"/>
      <c r="R461" s="303"/>
      <c r="S461" s="303"/>
      <c r="T461" s="303"/>
      <c r="U461" s="303"/>
      <c r="V461" s="303"/>
      <c r="W461" s="303"/>
      <c r="X461" s="303"/>
      <c r="Y461" s="303"/>
      <c r="Z461" s="303"/>
    </row>
    <row r="462" customFormat="false" ht="12.75" hidden="false" customHeight="true" outlineLevel="0" collapsed="false">
      <c r="A462" s="303"/>
      <c r="B462" s="303"/>
      <c r="C462" s="303"/>
      <c r="D462" s="303"/>
      <c r="E462" s="303"/>
      <c r="F462" s="303"/>
      <c r="G462" s="303"/>
      <c r="H462" s="303"/>
      <c r="I462" s="303"/>
      <c r="J462" s="303"/>
      <c r="K462" s="303"/>
      <c r="L462" s="303"/>
      <c r="M462" s="303"/>
      <c r="N462" s="303"/>
      <c r="O462" s="303"/>
      <c r="P462" s="303"/>
      <c r="Q462" s="303"/>
      <c r="R462" s="303"/>
      <c r="S462" s="303"/>
      <c r="T462" s="303"/>
      <c r="U462" s="303"/>
      <c r="V462" s="303"/>
      <c r="W462" s="303"/>
      <c r="X462" s="303"/>
      <c r="Y462" s="303"/>
      <c r="Z462" s="303"/>
    </row>
    <row r="463" customFormat="false" ht="12.75" hidden="false" customHeight="true" outlineLevel="0" collapsed="false">
      <c r="A463" s="303"/>
      <c r="B463" s="303"/>
      <c r="C463" s="303"/>
      <c r="D463" s="303"/>
      <c r="E463" s="303"/>
      <c r="F463" s="303"/>
      <c r="G463" s="303"/>
      <c r="H463" s="303"/>
      <c r="I463" s="303"/>
      <c r="J463" s="303"/>
      <c r="K463" s="303"/>
      <c r="L463" s="303"/>
      <c r="M463" s="303"/>
      <c r="N463" s="303"/>
      <c r="O463" s="303"/>
      <c r="P463" s="303"/>
      <c r="Q463" s="303"/>
      <c r="R463" s="303"/>
      <c r="S463" s="303"/>
      <c r="T463" s="303"/>
      <c r="U463" s="303"/>
      <c r="V463" s="303"/>
      <c r="W463" s="303"/>
      <c r="X463" s="303"/>
      <c r="Y463" s="303"/>
      <c r="Z463" s="303"/>
    </row>
    <row r="464" customFormat="false" ht="12.75" hidden="false" customHeight="true" outlineLevel="0" collapsed="false">
      <c r="A464" s="303"/>
      <c r="B464" s="303"/>
      <c r="C464" s="303"/>
      <c r="D464" s="303"/>
      <c r="E464" s="303"/>
      <c r="F464" s="303"/>
      <c r="G464" s="303"/>
      <c r="H464" s="303"/>
      <c r="I464" s="303"/>
      <c r="J464" s="303"/>
      <c r="K464" s="303"/>
      <c r="L464" s="303"/>
      <c r="M464" s="303"/>
      <c r="N464" s="303"/>
      <c r="O464" s="303"/>
      <c r="P464" s="303"/>
      <c r="Q464" s="303"/>
      <c r="R464" s="303"/>
      <c r="S464" s="303"/>
      <c r="T464" s="303"/>
      <c r="U464" s="303"/>
      <c r="V464" s="303"/>
      <c r="W464" s="303"/>
      <c r="X464" s="303"/>
      <c r="Y464" s="303"/>
      <c r="Z464" s="303"/>
    </row>
    <row r="465" customFormat="false" ht="12.75" hidden="false" customHeight="true" outlineLevel="0" collapsed="false">
      <c r="A465" s="303"/>
      <c r="B465" s="303"/>
      <c r="C465" s="303"/>
      <c r="D465" s="303"/>
      <c r="E465" s="303"/>
      <c r="F465" s="303"/>
      <c r="G465" s="303"/>
      <c r="H465" s="303"/>
      <c r="I465" s="303"/>
      <c r="J465" s="303"/>
      <c r="K465" s="303"/>
      <c r="L465" s="303"/>
      <c r="M465" s="303"/>
      <c r="N465" s="303"/>
      <c r="O465" s="303"/>
      <c r="P465" s="303"/>
      <c r="Q465" s="303"/>
      <c r="R465" s="303"/>
      <c r="S465" s="303"/>
      <c r="T465" s="303"/>
      <c r="U465" s="303"/>
      <c r="V465" s="303"/>
      <c r="W465" s="303"/>
      <c r="X465" s="303"/>
      <c r="Y465" s="303"/>
      <c r="Z465" s="303"/>
    </row>
    <row r="466" customFormat="false" ht="12.75" hidden="false" customHeight="true" outlineLevel="0" collapsed="false">
      <c r="A466" s="303"/>
      <c r="B466" s="303"/>
      <c r="C466" s="303"/>
      <c r="D466" s="303"/>
      <c r="E466" s="303"/>
      <c r="F466" s="303"/>
      <c r="G466" s="303"/>
      <c r="H466" s="303"/>
      <c r="I466" s="303"/>
      <c r="J466" s="303"/>
      <c r="K466" s="303"/>
      <c r="L466" s="303"/>
      <c r="M466" s="303"/>
      <c r="N466" s="303"/>
      <c r="O466" s="303"/>
      <c r="P466" s="303"/>
      <c r="Q466" s="303"/>
      <c r="R466" s="303"/>
      <c r="S466" s="303"/>
      <c r="T466" s="303"/>
      <c r="U466" s="303"/>
      <c r="V466" s="303"/>
      <c r="W466" s="303"/>
      <c r="X466" s="303"/>
      <c r="Y466" s="303"/>
      <c r="Z466" s="303"/>
    </row>
    <row r="467" customFormat="false" ht="12.75" hidden="false" customHeight="true" outlineLevel="0" collapsed="false">
      <c r="A467" s="303"/>
      <c r="B467" s="303"/>
      <c r="C467" s="303"/>
      <c r="D467" s="303"/>
      <c r="E467" s="303"/>
      <c r="F467" s="303"/>
      <c r="G467" s="303"/>
      <c r="H467" s="303"/>
      <c r="I467" s="303"/>
      <c r="J467" s="303"/>
      <c r="K467" s="303"/>
      <c r="L467" s="303"/>
      <c r="M467" s="303"/>
      <c r="N467" s="303"/>
      <c r="O467" s="303"/>
      <c r="P467" s="303"/>
      <c r="Q467" s="303"/>
      <c r="R467" s="303"/>
      <c r="S467" s="303"/>
      <c r="T467" s="303"/>
      <c r="U467" s="303"/>
      <c r="V467" s="303"/>
      <c r="W467" s="303"/>
      <c r="X467" s="303"/>
      <c r="Y467" s="303"/>
      <c r="Z467" s="303"/>
    </row>
    <row r="468" customFormat="false" ht="12.75" hidden="false" customHeight="true" outlineLevel="0" collapsed="false">
      <c r="A468" s="303"/>
      <c r="B468" s="303"/>
      <c r="C468" s="303"/>
      <c r="D468" s="303"/>
      <c r="E468" s="303"/>
      <c r="F468" s="303"/>
      <c r="G468" s="303"/>
      <c r="H468" s="303"/>
      <c r="I468" s="303"/>
      <c r="J468" s="303"/>
      <c r="K468" s="303"/>
      <c r="L468" s="303"/>
      <c r="M468" s="303"/>
      <c r="N468" s="303"/>
      <c r="O468" s="303"/>
      <c r="P468" s="303"/>
      <c r="Q468" s="303"/>
      <c r="R468" s="303"/>
      <c r="S468" s="303"/>
      <c r="T468" s="303"/>
      <c r="U468" s="303"/>
      <c r="V468" s="303"/>
      <c r="W468" s="303"/>
      <c r="X468" s="303"/>
      <c r="Y468" s="303"/>
      <c r="Z468" s="303"/>
    </row>
    <row r="469" customFormat="false" ht="12.75" hidden="false" customHeight="true" outlineLevel="0" collapsed="false">
      <c r="A469" s="303"/>
      <c r="B469" s="303"/>
      <c r="C469" s="303"/>
      <c r="D469" s="303"/>
      <c r="E469" s="303"/>
      <c r="F469" s="303"/>
      <c r="G469" s="303"/>
      <c r="H469" s="303"/>
      <c r="I469" s="303"/>
      <c r="J469" s="303"/>
      <c r="K469" s="303"/>
      <c r="L469" s="303"/>
      <c r="M469" s="303"/>
      <c r="N469" s="303"/>
      <c r="O469" s="303"/>
      <c r="P469" s="303"/>
      <c r="Q469" s="303"/>
      <c r="R469" s="303"/>
      <c r="S469" s="303"/>
      <c r="T469" s="303"/>
      <c r="U469" s="303"/>
      <c r="V469" s="303"/>
      <c r="W469" s="303"/>
      <c r="X469" s="303"/>
      <c r="Y469" s="303"/>
      <c r="Z469" s="303"/>
    </row>
    <row r="470" customFormat="false" ht="12.75" hidden="false" customHeight="true" outlineLevel="0" collapsed="false">
      <c r="A470" s="303"/>
      <c r="B470" s="303"/>
      <c r="C470" s="303"/>
      <c r="D470" s="303"/>
      <c r="E470" s="303"/>
      <c r="F470" s="303"/>
      <c r="G470" s="303"/>
      <c r="H470" s="303"/>
      <c r="I470" s="303"/>
      <c r="J470" s="303"/>
      <c r="K470" s="303"/>
      <c r="L470" s="303"/>
      <c r="M470" s="303"/>
      <c r="N470" s="303"/>
      <c r="O470" s="303"/>
      <c r="P470" s="303"/>
      <c r="Q470" s="303"/>
      <c r="R470" s="303"/>
      <c r="S470" s="303"/>
      <c r="T470" s="303"/>
      <c r="U470" s="303"/>
      <c r="V470" s="303"/>
      <c r="W470" s="303"/>
      <c r="X470" s="303"/>
      <c r="Y470" s="303"/>
      <c r="Z470" s="303"/>
    </row>
    <row r="471" customFormat="false" ht="12.75" hidden="false" customHeight="true" outlineLevel="0" collapsed="false">
      <c r="A471" s="303"/>
      <c r="B471" s="303"/>
      <c r="C471" s="303"/>
      <c r="D471" s="303"/>
      <c r="E471" s="303"/>
      <c r="F471" s="303"/>
      <c r="G471" s="303"/>
      <c r="H471" s="303"/>
      <c r="I471" s="303"/>
      <c r="J471" s="303"/>
      <c r="K471" s="303"/>
      <c r="L471" s="303"/>
      <c r="M471" s="303"/>
      <c r="N471" s="303"/>
      <c r="O471" s="303"/>
      <c r="P471" s="303"/>
      <c r="Q471" s="303"/>
      <c r="R471" s="303"/>
      <c r="S471" s="303"/>
      <c r="T471" s="303"/>
      <c r="U471" s="303"/>
      <c r="V471" s="303"/>
      <c r="W471" s="303"/>
      <c r="X471" s="303"/>
      <c r="Y471" s="303"/>
      <c r="Z471" s="303"/>
    </row>
    <row r="472" customFormat="false" ht="12.75" hidden="false" customHeight="true" outlineLevel="0" collapsed="false">
      <c r="A472" s="303"/>
      <c r="B472" s="303"/>
      <c r="C472" s="303"/>
      <c r="D472" s="303"/>
      <c r="E472" s="303"/>
      <c r="F472" s="303"/>
      <c r="G472" s="303"/>
      <c r="H472" s="303"/>
      <c r="I472" s="303"/>
      <c r="J472" s="303"/>
      <c r="K472" s="303"/>
      <c r="L472" s="303"/>
      <c r="M472" s="303"/>
      <c r="N472" s="303"/>
      <c r="O472" s="303"/>
      <c r="P472" s="303"/>
      <c r="Q472" s="303"/>
      <c r="R472" s="303"/>
      <c r="S472" s="303"/>
      <c r="T472" s="303"/>
      <c r="U472" s="303"/>
      <c r="V472" s="303"/>
      <c r="W472" s="303"/>
      <c r="X472" s="303"/>
      <c r="Y472" s="303"/>
      <c r="Z472" s="303"/>
    </row>
    <row r="473" customFormat="false" ht="12.75" hidden="false" customHeight="true" outlineLevel="0" collapsed="false">
      <c r="A473" s="303"/>
      <c r="B473" s="303"/>
      <c r="C473" s="303"/>
      <c r="D473" s="303"/>
      <c r="E473" s="303"/>
      <c r="F473" s="303"/>
      <c r="G473" s="303"/>
      <c r="H473" s="303"/>
      <c r="I473" s="303"/>
      <c r="J473" s="303"/>
      <c r="K473" s="303"/>
      <c r="L473" s="303"/>
      <c r="M473" s="303"/>
      <c r="N473" s="303"/>
      <c r="O473" s="303"/>
      <c r="P473" s="303"/>
      <c r="Q473" s="303"/>
      <c r="R473" s="303"/>
      <c r="S473" s="303"/>
      <c r="T473" s="303"/>
      <c r="U473" s="303"/>
      <c r="V473" s="303"/>
      <c r="W473" s="303"/>
      <c r="X473" s="303"/>
      <c r="Y473" s="303"/>
      <c r="Z473" s="303"/>
    </row>
    <row r="474" customFormat="false" ht="12.75" hidden="false" customHeight="true" outlineLevel="0" collapsed="false">
      <c r="A474" s="303"/>
      <c r="B474" s="303"/>
      <c r="C474" s="303"/>
      <c r="D474" s="303"/>
      <c r="E474" s="303"/>
      <c r="F474" s="303"/>
      <c r="G474" s="303"/>
      <c r="H474" s="303"/>
      <c r="I474" s="303"/>
      <c r="J474" s="303"/>
      <c r="K474" s="303"/>
      <c r="L474" s="303"/>
      <c r="M474" s="303"/>
      <c r="N474" s="303"/>
      <c r="O474" s="303"/>
      <c r="P474" s="303"/>
      <c r="Q474" s="303"/>
      <c r="R474" s="303"/>
      <c r="S474" s="303"/>
      <c r="T474" s="303"/>
      <c r="U474" s="303"/>
      <c r="V474" s="303"/>
      <c r="W474" s="303"/>
      <c r="X474" s="303"/>
      <c r="Y474" s="303"/>
      <c r="Z474" s="303"/>
    </row>
    <row r="475" customFormat="false" ht="12.75" hidden="false" customHeight="true" outlineLevel="0" collapsed="false">
      <c r="A475" s="303"/>
      <c r="B475" s="303"/>
      <c r="C475" s="303"/>
      <c r="D475" s="303"/>
      <c r="E475" s="303"/>
      <c r="F475" s="303"/>
      <c r="G475" s="303"/>
      <c r="H475" s="303"/>
      <c r="I475" s="303"/>
      <c r="J475" s="303"/>
      <c r="K475" s="303"/>
      <c r="L475" s="303"/>
      <c r="M475" s="303"/>
      <c r="N475" s="303"/>
      <c r="O475" s="303"/>
      <c r="P475" s="303"/>
      <c r="Q475" s="303"/>
      <c r="R475" s="303"/>
      <c r="S475" s="303"/>
      <c r="T475" s="303"/>
      <c r="U475" s="303"/>
      <c r="V475" s="303"/>
      <c r="W475" s="303"/>
      <c r="X475" s="303"/>
      <c r="Y475" s="303"/>
      <c r="Z475" s="303"/>
    </row>
    <row r="476" customFormat="false" ht="12.75" hidden="false" customHeight="true" outlineLevel="0" collapsed="false">
      <c r="A476" s="303"/>
      <c r="B476" s="303"/>
      <c r="C476" s="303"/>
      <c r="D476" s="303"/>
      <c r="E476" s="303"/>
      <c r="F476" s="303"/>
      <c r="G476" s="303"/>
      <c r="H476" s="303"/>
      <c r="I476" s="303"/>
      <c r="J476" s="303"/>
      <c r="K476" s="303"/>
      <c r="L476" s="303"/>
      <c r="M476" s="303"/>
      <c r="N476" s="303"/>
      <c r="O476" s="303"/>
      <c r="P476" s="303"/>
      <c r="Q476" s="303"/>
      <c r="R476" s="303"/>
      <c r="S476" s="303"/>
      <c r="T476" s="303"/>
      <c r="U476" s="303"/>
      <c r="V476" s="303"/>
      <c r="W476" s="303"/>
      <c r="X476" s="303"/>
      <c r="Y476" s="303"/>
      <c r="Z476" s="303"/>
    </row>
    <row r="477" customFormat="false" ht="12.75" hidden="false" customHeight="true" outlineLevel="0" collapsed="false">
      <c r="A477" s="303"/>
      <c r="B477" s="303"/>
      <c r="C477" s="303"/>
      <c r="D477" s="303"/>
      <c r="E477" s="303"/>
      <c r="F477" s="303"/>
      <c r="G477" s="303"/>
      <c r="H477" s="303"/>
      <c r="I477" s="303"/>
      <c r="J477" s="303"/>
      <c r="K477" s="303"/>
      <c r="L477" s="303"/>
      <c r="M477" s="303"/>
      <c r="N477" s="303"/>
      <c r="O477" s="303"/>
      <c r="P477" s="303"/>
      <c r="Q477" s="303"/>
      <c r="R477" s="303"/>
      <c r="S477" s="303"/>
      <c r="T477" s="303"/>
      <c r="U477" s="303"/>
      <c r="V477" s="303"/>
      <c r="W477" s="303"/>
      <c r="X477" s="303"/>
      <c r="Y477" s="303"/>
      <c r="Z477" s="303"/>
    </row>
    <row r="478" customFormat="false" ht="12.75" hidden="false" customHeight="true" outlineLevel="0" collapsed="false">
      <c r="A478" s="303"/>
      <c r="B478" s="303"/>
      <c r="C478" s="303"/>
      <c r="D478" s="303"/>
      <c r="E478" s="303"/>
      <c r="F478" s="303"/>
      <c r="G478" s="303"/>
      <c r="H478" s="303"/>
      <c r="I478" s="303"/>
      <c r="J478" s="303"/>
      <c r="K478" s="303"/>
      <c r="L478" s="303"/>
      <c r="M478" s="303"/>
      <c r="N478" s="303"/>
      <c r="O478" s="303"/>
      <c r="P478" s="303"/>
      <c r="Q478" s="303"/>
      <c r="R478" s="303"/>
      <c r="S478" s="303"/>
      <c r="T478" s="303"/>
      <c r="U478" s="303"/>
      <c r="V478" s="303"/>
      <c r="W478" s="303"/>
      <c r="X478" s="303"/>
      <c r="Y478" s="303"/>
      <c r="Z478" s="303"/>
    </row>
    <row r="479" customFormat="false" ht="12.75" hidden="false" customHeight="true" outlineLevel="0" collapsed="false">
      <c r="A479" s="303"/>
      <c r="B479" s="303"/>
      <c r="C479" s="303"/>
      <c r="D479" s="303"/>
      <c r="E479" s="303"/>
      <c r="F479" s="303"/>
      <c r="G479" s="303"/>
      <c r="H479" s="303"/>
      <c r="I479" s="303"/>
      <c r="J479" s="303"/>
      <c r="K479" s="303"/>
      <c r="L479" s="303"/>
      <c r="M479" s="303"/>
      <c r="N479" s="303"/>
      <c r="O479" s="303"/>
      <c r="P479" s="303"/>
      <c r="Q479" s="303"/>
      <c r="R479" s="303"/>
      <c r="S479" s="303"/>
      <c r="T479" s="303"/>
      <c r="U479" s="303"/>
      <c r="V479" s="303"/>
      <c r="W479" s="303"/>
      <c r="X479" s="303"/>
      <c r="Y479" s="303"/>
      <c r="Z479" s="303"/>
    </row>
    <row r="480" customFormat="false" ht="12.75" hidden="false" customHeight="true" outlineLevel="0" collapsed="false">
      <c r="A480" s="303"/>
      <c r="B480" s="303"/>
      <c r="C480" s="303"/>
      <c r="D480" s="303"/>
      <c r="E480" s="303"/>
      <c r="F480" s="303"/>
      <c r="G480" s="303"/>
      <c r="H480" s="303"/>
      <c r="I480" s="303"/>
      <c r="J480" s="303"/>
      <c r="K480" s="303"/>
      <c r="L480" s="303"/>
      <c r="M480" s="303"/>
      <c r="N480" s="303"/>
      <c r="O480" s="303"/>
      <c r="P480" s="303"/>
      <c r="Q480" s="303"/>
      <c r="R480" s="303"/>
      <c r="S480" s="303"/>
      <c r="T480" s="303"/>
      <c r="U480" s="303"/>
      <c r="V480" s="303"/>
      <c r="W480" s="303"/>
      <c r="X480" s="303"/>
      <c r="Y480" s="303"/>
      <c r="Z480" s="303"/>
    </row>
    <row r="481" customFormat="false" ht="12.75" hidden="false" customHeight="true" outlineLevel="0" collapsed="false">
      <c r="A481" s="303"/>
      <c r="B481" s="303"/>
      <c r="C481" s="303"/>
      <c r="D481" s="303"/>
      <c r="E481" s="303"/>
      <c r="F481" s="303"/>
      <c r="G481" s="303"/>
      <c r="H481" s="303"/>
      <c r="I481" s="303"/>
      <c r="J481" s="303"/>
      <c r="K481" s="303"/>
      <c r="L481" s="303"/>
      <c r="M481" s="303"/>
      <c r="N481" s="303"/>
      <c r="O481" s="303"/>
      <c r="P481" s="303"/>
      <c r="Q481" s="303"/>
      <c r="R481" s="303"/>
      <c r="S481" s="303"/>
      <c r="T481" s="303"/>
      <c r="U481" s="303"/>
      <c r="V481" s="303"/>
      <c r="W481" s="303"/>
      <c r="X481" s="303"/>
      <c r="Y481" s="303"/>
      <c r="Z481" s="303"/>
    </row>
    <row r="482" customFormat="false" ht="12.75" hidden="false" customHeight="true" outlineLevel="0" collapsed="false">
      <c r="A482" s="303"/>
      <c r="B482" s="303"/>
      <c r="C482" s="303"/>
      <c r="D482" s="303"/>
      <c r="E482" s="303"/>
      <c r="F482" s="303"/>
      <c r="G482" s="303"/>
      <c r="H482" s="303"/>
      <c r="I482" s="303"/>
      <c r="J482" s="303"/>
      <c r="K482" s="303"/>
      <c r="L482" s="303"/>
      <c r="M482" s="303"/>
      <c r="N482" s="303"/>
      <c r="O482" s="303"/>
      <c r="P482" s="303"/>
      <c r="Q482" s="303"/>
      <c r="R482" s="303"/>
      <c r="S482" s="303"/>
      <c r="T482" s="303"/>
      <c r="U482" s="303"/>
      <c r="V482" s="303"/>
      <c r="W482" s="303"/>
      <c r="X482" s="303"/>
      <c r="Y482" s="303"/>
      <c r="Z482" s="303"/>
    </row>
    <row r="483" customFormat="false" ht="12.75" hidden="false" customHeight="true" outlineLevel="0" collapsed="false">
      <c r="A483" s="303"/>
      <c r="B483" s="303"/>
      <c r="C483" s="303"/>
      <c r="D483" s="303"/>
      <c r="E483" s="303"/>
      <c r="F483" s="303"/>
      <c r="G483" s="303"/>
      <c r="H483" s="303"/>
      <c r="I483" s="303"/>
      <c r="J483" s="303"/>
      <c r="K483" s="303"/>
      <c r="L483" s="303"/>
      <c r="M483" s="303"/>
      <c r="N483" s="303"/>
      <c r="O483" s="303"/>
      <c r="P483" s="303"/>
      <c r="Q483" s="303"/>
      <c r="R483" s="303"/>
      <c r="S483" s="303"/>
      <c r="T483" s="303"/>
      <c r="U483" s="303"/>
      <c r="V483" s="303"/>
      <c r="W483" s="303"/>
      <c r="X483" s="303"/>
      <c r="Y483" s="303"/>
      <c r="Z483" s="303"/>
    </row>
    <row r="484" customFormat="false" ht="12.75" hidden="false" customHeight="true" outlineLevel="0" collapsed="false">
      <c r="A484" s="303"/>
      <c r="B484" s="303"/>
      <c r="C484" s="303"/>
      <c r="D484" s="303"/>
      <c r="E484" s="303"/>
      <c r="F484" s="303"/>
      <c r="G484" s="303"/>
      <c r="H484" s="303"/>
      <c r="I484" s="303"/>
      <c r="J484" s="303"/>
      <c r="K484" s="303"/>
      <c r="L484" s="303"/>
      <c r="M484" s="303"/>
      <c r="N484" s="303"/>
      <c r="O484" s="303"/>
      <c r="P484" s="303"/>
      <c r="Q484" s="303"/>
      <c r="R484" s="303"/>
      <c r="S484" s="303"/>
      <c r="T484" s="303"/>
      <c r="U484" s="303"/>
      <c r="V484" s="303"/>
      <c r="W484" s="303"/>
      <c r="X484" s="303"/>
      <c r="Y484" s="303"/>
      <c r="Z484" s="303"/>
    </row>
    <row r="485" customFormat="false" ht="12.75" hidden="false" customHeight="true" outlineLevel="0" collapsed="false">
      <c r="A485" s="303"/>
      <c r="B485" s="303"/>
      <c r="C485" s="303"/>
      <c r="D485" s="303"/>
      <c r="E485" s="303"/>
      <c r="F485" s="303"/>
      <c r="G485" s="303"/>
      <c r="H485" s="303"/>
      <c r="I485" s="303"/>
      <c r="J485" s="303"/>
      <c r="K485" s="303"/>
      <c r="L485" s="303"/>
      <c r="M485" s="303"/>
      <c r="N485" s="303"/>
      <c r="O485" s="303"/>
      <c r="P485" s="303"/>
      <c r="Q485" s="303"/>
      <c r="R485" s="303"/>
      <c r="S485" s="303"/>
      <c r="T485" s="303"/>
      <c r="U485" s="303"/>
      <c r="V485" s="303"/>
      <c r="W485" s="303"/>
      <c r="X485" s="303"/>
      <c r="Y485" s="303"/>
      <c r="Z485" s="303"/>
    </row>
    <row r="486" customFormat="false" ht="12.75" hidden="false" customHeight="true" outlineLevel="0" collapsed="false">
      <c r="A486" s="303"/>
      <c r="B486" s="303"/>
      <c r="C486" s="303"/>
      <c r="D486" s="303"/>
      <c r="E486" s="303"/>
      <c r="F486" s="303"/>
      <c r="G486" s="303"/>
      <c r="H486" s="303"/>
      <c r="I486" s="303"/>
      <c r="J486" s="303"/>
      <c r="K486" s="303"/>
      <c r="L486" s="303"/>
      <c r="M486" s="303"/>
      <c r="N486" s="303"/>
      <c r="O486" s="303"/>
      <c r="P486" s="303"/>
      <c r="Q486" s="303"/>
      <c r="R486" s="303"/>
      <c r="S486" s="303"/>
      <c r="T486" s="303"/>
      <c r="U486" s="303"/>
      <c r="V486" s="303"/>
      <c r="W486" s="303"/>
      <c r="X486" s="303"/>
      <c r="Y486" s="303"/>
      <c r="Z486" s="303"/>
    </row>
    <row r="487" customFormat="false" ht="12.75" hidden="false" customHeight="true" outlineLevel="0" collapsed="false">
      <c r="A487" s="303"/>
      <c r="B487" s="303"/>
      <c r="C487" s="303"/>
      <c r="D487" s="303"/>
      <c r="E487" s="303"/>
      <c r="F487" s="303"/>
      <c r="G487" s="303"/>
      <c r="H487" s="303"/>
      <c r="I487" s="303"/>
      <c r="J487" s="303"/>
      <c r="K487" s="303"/>
      <c r="L487" s="303"/>
      <c r="M487" s="303"/>
      <c r="N487" s="303"/>
      <c r="O487" s="303"/>
      <c r="P487" s="303"/>
      <c r="Q487" s="303"/>
      <c r="R487" s="303"/>
      <c r="S487" s="303"/>
      <c r="T487" s="303"/>
      <c r="U487" s="303"/>
      <c r="V487" s="303"/>
      <c r="W487" s="303"/>
      <c r="X487" s="303"/>
      <c r="Y487" s="303"/>
      <c r="Z487" s="303"/>
    </row>
    <row r="488" customFormat="false" ht="12.75" hidden="false" customHeight="true" outlineLevel="0" collapsed="false">
      <c r="A488" s="303"/>
      <c r="B488" s="303"/>
      <c r="C488" s="303"/>
      <c r="D488" s="303"/>
      <c r="E488" s="303"/>
      <c r="F488" s="303"/>
      <c r="G488" s="303"/>
      <c r="H488" s="303"/>
      <c r="I488" s="303"/>
      <c r="J488" s="303"/>
      <c r="K488" s="303"/>
      <c r="L488" s="303"/>
      <c r="M488" s="303"/>
      <c r="N488" s="303"/>
      <c r="O488" s="303"/>
      <c r="P488" s="303"/>
      <c r="Q488" s="303"/>
      <c r="R488" s="303"/>
      <c r="S488" s="303"/>
      <c r="T488" s="303"/>
      <c r="U488" s="303"/>
      <c r="V488" s="303"/>
      <c r="W488" s="303"/>
      <c r="X488" s="303"/>
      <c r="Y488" s="303"/>
      <c r="Z488" s="303"/>
    </row>
    <row r="489" customFormat="false" ht="12.75" hidden="false" customHeight="true" outlineLevel="0" collapsed="false">
      <c r="A489" s="303"/>
      <c r="B489" s="303"/>
      <c r="C489" s="303"/>
      <c r="D489" s="303"/>
      <c r="E489" s="303"/>
      <c r="F489" s="303"/>
      <c r="G489" s="303"/>
      <c r="H489" s="303"/>
      <c r="I489" s="303"/>
      <c r="J489" s="303"/>
      <c r="K489" s="303"/>
      <c r="L489" s="303"/>
      <c r="M489" s="303"/>
      <c r="N489" s="303"/>
      <c r="O489" s="303"/>
      <c r="P489" s="303"/>
      <c r="Q489" s="303"/>
      <c r="R489" s="303"/>
      <c r="S489" s="303"/>
      <c r="T489" s="303"/>
      <c r="U489" s="303"/>
      <c r="V489" s="303"/>
      <c r="W489" s="303"/>
      <c r="X489" s="303"/>
      <c r="Y489" s="303"/>
      <c r="Z489" s="303"/>
    </row>
    <row r="490" customFormat="false" ht="12.75" hidden="false" customHeight="true" outlineLevel="0" collapsed="false">
      <c r="A490" s="303"/>
      <c r="B490" s="303"/>
      <c r="C490" s="303"/>
      <c r="D490" s="303"/>
      <c r="E490" s="303"/>
      <c r="F490" s="303"/>
      <c r="G490" s="303"/>
      <c r="H490" s="303"/>
      <c r="I490" s="303"/>
      <c r="J490" s="303"/>
      <c r="K490" s="303"/>
      <c r="L490" s="303"/>
      <c r="M490" s="303"/>
      <c r="N490" s="303"/>
      <c r="O490" s="303"/>
      <c r="P490" s="303"/>
      <c r="Q490" s="303"/>
      <c r="R490" s="303"/>
      <c r="S490" s="303"/>
      <c r="T490" s="303"/>
      <c r="U490" s="303"/>
      <c r="V490" s="303"/>
      <c r="W490" s="303"/>
      <c r="X490" s="303"/>
      <c r="Y490" s="303"/>
      <c r="Z490" s="303"/>
    </row>
    <row r="491" customFormat="false" ht="12.75" hidden="false" customHeight="true" outlineLevel="0" collapsed="false">
      <c r="A491" s="303"/>
      <c r="B491" s="303"/>
      <c r="C491" s="303"/>
      <c r="D491" s="303"/>
      <c r="E491" s="303"/>
      <c r="F491" s="303"/>
      <c r="G491" s="303"/>
      <c r="H491" s="303"/>
      <c r="I491" s="303"/>
      <c r="J491" s="303"/>
      <c r="K491" s="303"/>
      <c r="L491" s="303"/>
      <c r="M491" s="303"/>
      <c r="N491" s="303"/>
      <c r="O491" s="303"/>
      <c r="P491" s="303"/>
      <c r="Q491" s="303"/>
      <c r="R491" s="303"/>
      <c r="S491" s="303"/>
      <c r="T491" s="303"/>
      <c r="U491" s="303"/>
      <c r="V491" s="303"/>
      <c r="W491" s="303"/>
      <c r="X491" s="303"/>
      <c r="Y491" s="303"/>
      <c r="Z491" s="303"/>
    </row>
    <row r="492" customFormat="false" ht="12.75" hidden="false" customHeight="true" outlineLevel="0" collapsed="false">
      <c r="A492" s="303"/>
      <c r="B492" s="303"/>
      <c r="C492" s="303"/>
      <c r="D492" s="303"/>
      <c r="E492" s="303"/>
      <c r="F492" s="303"/>
      <c r="G492" s="303"/>
      <c r="H492" s="303"/>
      <c r="I492" s="303"/>
      <c r="J492" s="303"/>
      <c r="K492" s="303"/>
      <c r="L492" s="303"/>
      <c r="M492" s="303"/>
      <c r="N492" s="303"/>
      <c r="O492" s="303"/>
      <c r="P492" s="303"/>
      <c r="Q492" s="303"/>
      <c r="R492" s="303"/>
      <c r="S492" s="303"/>
      <c r="T492" s="303"/>
      <c r="U492" s="303"/>
      <c r="V492" s="303"/>
      <c r="W492" s="303"/>
      <c r="X492" s="303"/>
      <c r="Y492" s="303"/>
      <c r="Z492" s="303"/>
    </row>
    <row r="493" customFormat="false" ht="12.75" hidden="false" customHeight="true" outlineLevel="0" collapsed="false">
      <c r="A493" s="303"/>
      <c r="B493" s="303"/>
      <c r="C493" s="303"/>
      <c r="D493" s="303"/>
      <c r="E493" s="303"/>
      <c r="F493" s="303"/>
      <c r="G493" s="303"/>
      <c r="H493" s="303"/>
      <c r="I493" s="303"/>
      <c r="J493" s="303"/>
      <c r="K493" s="303"/>
      <c r="L493" s="303"/>
      <c r="M493" s="303"/>
      <c r="N493" s="303"/>
      <c r="O493" s="303"/>
      <c r="P493" s="303"/>
      <c r="Q493" s="303"/>
      <c r="R493" s="303"/>
      <c r="S493" s="303"/>
      <c r="T493" s="303"/>
      <c r="U493" s="303"/>
      <c r="V493" s="303"/>
      <c r="W493" s="303"/>
      <c r="X493" s="303"/>
      <c r="Y493" s="303"/>
      <c r="Z493" s="303"/>
    </row>
    <row r="494" customFormat="false" ht="12.75" hidden="false" customHeight="true" outlineLevel="0" collapsed="false">
      <c r="A494" s="303"/>
      <c r="B494" s="303"/>
      <c r="C494" s="303"/>
      <c r="D494" s="303"/>
      <c r="E494" s="303"/>
      <c r="F494" s="303"/>
      <c r="G494" s="303"/>
      <c r="H494" s="303"/>
      <c r="I494" s="303"/>
      <c r="J494" s="303"/>
      <c r="K494" s="303"/>
      <c r="L494" s="303"/>
      <c r="M494" s="303"/>
      <c r="N494" s="303"/>
      <c r="O494" s="303"/>
      <c r="P494" s="303"/>
      <c r="Q494" s="303"/>
      <c r="R494" s="303"/>
      <c r="S494" s="303"/>
      <c r="T494" s="303"/>
      <c r="U494" s="303"/>
      <c r="V494" s="303"/>
      <c r="W494" s="303"/>
      <c r="X494" s="303"/>
      <c r="Y494" s="303"/>
      <c r="Z494" s="303"/>
    </row>
    <row r="495" customFormat="false" ht="12.75" hidden="false" customHeight="true" outlineLevel="0" collapsed="false">
      <c r="A495" s="303"/>
      <c r="B495" s="303"/>
      <c r="C495" s="303"/>
      <c r="D495" s="303"/>
      <c r="E495" s="303"/>
      <c r="F495" s="303"/>
      <c r="G495" s="303"/>
      <c r="H495" s="303"/>
      <c r="I495" s="303"/>
      <c r="J495" s="303"/>
      <c r="K495" s="303"/>
      <c r="L495" s="303"/>
      <c r="M495" s="303"/>
      <c r="N495" s="303"/>
      <c r="O495" s="303"/>
      <c r="P495" s="303"/>
      <c r="Q495" s="303"/>
      <c r="R495" s="303"/>
      <c r="S495" s="303"/>
      <c r="T495" s="303"/>
      <c r="U495" s="303"/>
      <c r="V495" s="303"/>
      <c r="W495" s="303"/>
      <c r="X495" s="303"/>
      <c r="Y495" s="303"/>
      <c r="Z495" s="303"/>
    </row>
    <row r="496" customFormat="false" ht="12.75" hidden="false" customHeight="true" outlineLevel="0" collapsed="false">
      <c r="A496" s="303"/>
      <c r="B496" s="303"/>
      <c r="C496" s="303"/>
      <c r="D496" s="303"/>
      <c r="E496" s="303"/>
      <c r="F496" s="303"/>
      <c r="G496" s="303"/>
      <c r="H496" s="303"/>
      <c r="I496" s="303"/>
      <c r="J496" s="303"/>
      <c r="K496" s="303"/>
      <c r="L496" s="303"/>
      <c r="M496" s="303"/>
      <c r="N496" s="303"/>
      <c r="O496" s="303"/>
      <c r="P496" s="303"/>
      <c r="Q496" s="303"/>
      <c r="R496" s="303"/>
      <c r="S496" s="303"/>
      <c r="T496" s="303"/>
      <c r="U496" s="303"/>
      <c r="V496" s="303"/>
      <c r="W496" s="303"/>
      <c r="X496" s="303"/>
      <c r="Y496" s="303"/>
      <c r="Z496" s="303"/>
    </row>
    <row r="497" customFormat="false" ht="12.75" hidden="false" customHeight="true" outlineLevel="0" collapsed="false">
      <c r="A497" s="303"/>
      <c r="B497" s="303"/>
      <c r="C497" s="303"/>
      <c r="D497" s="303"/>
      <c r="E497" s="303"/>
      <c r="F497" s="303"/>
      <c r="G497" s="303"/>
      <c r="H497" s="303"/>
      <c r="I497" s="303"/>
      <c r="J497" s="303"/>
      <c r="K497" s="303"/>
      <c r="L497" s="303"/>
      <c r="M497" s="303"/>
      <c r="N497" s="303"/>
      <c r="O497" s="303"/>
      <c r="P497" s="303"/>
      <c r="Q497" s="303"/>
      <c r="R497" s="303"/>
      <c r="S497" s="303"/>
      <c r="T497" s="303"/>
      <c r="U497" s="303"/>
      <c r="V497" s="303"/>
      <c r="W497" s="303"/>
      <c r="X497" s="303"/>
      <c r="Y497" s="303"/>
      <c r="Z497" s="303"/>
    </row>
    <row r="498" customFormat="false" ht="12.75" hidden="false" customHeight="true" outlineLevel="0" collapsed="false">
      <c r="A498" s="303"/>
      <c r="B498" s="303"/>
      <c r="C498" s="303"/>
      <c r="D498" s="303"/>
      <c r="E498" s="303"/>
      <c r="F498" s="303"/>
      <c r="G498" s="303"/>
      <c r="H498" s="303"/>
      <c r="I498" s="303"/>
      <c r="J498" s="303"/>
      <c r="K498" s="303"/>
      <c r="L498" s="303"/>
      <c r="M498" s="303"/>
      <c r="N498" s="303"/>
      <c r="O498" s="303"/>
      <c r="P498" s="303"/>
      <c r="Q498" s="303"/>
      <c r="R498" s="303"/>
      <c r="S498" s="303"/>
      <c r="T498" s="303"/>
      <c r="U498" s="303"/>
      <c r="V498" s="303"/>
      <c r="W498" s="303"/>
      <c r="X498" s="303"/>
      <c r="Y498" s="303"/>
      <c r="Z498" s="303"/>
    </row>
    <row r="499" customFormat="false" ht="12.75" hidden="false" customHeight="true" outlineLevel="0" collapsed="false">
      <c r="A499" s="303"/>
      <c r="B499" s="303"/>
      <c r="C499" s="303"/>
      <c r="D499" s="303"/>
      <c r="E499" s="303"/>
      <c r="F499" s="303"/>
      <c r="G499" s="303"/>
      <c r="H499" s="303"/>
      <c r="I499" s="303"/>
      <c r="J499" s="303"/>
      <c r="K499" s="303"/>
      <c r="L499" s="303"/>
      <c r="M499" s="303"/>
      <c r="N499" s="303"/>
      <c r="O499" s="303"/>
      <c r="P499" s="303"/>
      <c r="Q499" s="303"/>
      <c r="R499" s="303"/>
      <c r="S499" s="303"/>
      <c r="T499" s="303"/>
      <c r="U499" s="303"/>
      <c r="V499" s="303"/>
      <c r="W499" s="303"/>
      <c r="X499" s="303"/>
      <c r="Y499" s="303"/>
      <c r="Z499" s="303"/>
    </row>
    <row r="500" customFormat="false" ht="12.75" hidden="false" customHeight="true" outlineLevel="0" collapsed="false">
      <c r="A500" s="303"/>
      <c r="B500" s="303"/>
      <c r="C500" s="303"/>
      <c r="D500" s="303"/>
      <c r="E500" s="303"/>
      <c r="F500" s="303"/>
      <c r="G500" s="303"/>
      <c r="H500" s="303"/>
      <c r="I500" s="303"/>
      <c r="J500" s="303"/>
      <c r="K500" s="303"/>
      <c r="L500" s="303"/>
      <c r="M500" s="303"/>
      <c r="N500" s="303"/>
      <c r="O500" s="303"/>
      <c r="P500" s="303"/>
      <c r="Q500" s="303"/>
      <c r="R500" s="303"/>
      <c r="S500" s="303"/>
      <c r="T500" s="303"/>
      <c r="U500" s="303"/>
      <c r="V500" s="303"/>
      <c r="W500" s="303"/>
      <c r="X500" s="303"/>
      <c r="Y500" s="303"/>
      <c r="Z500" s="303"/>
    </row>
    <row r="501" customFormat="false" ht="12.75" hidden="false" customHeight="true" outlineLevel="0" collapsed="false">
      <c r="A501" s="303"/>
      <c r="B501" s="303"/>
      <c r="C501" s="303"/>
      <c r="D501" s="303"/>
      <c r="E501" s="303"/>
      <c r="F501" s="303"/>
      <c r="G501" s="303"/>
      <c r="H501" s="303"/>
      <c r="I501" s="303"/>
      <c r="J501" s="303"/>
      <c r="K501" s="303"/>
      <c r="L501" s="303"/>
      <c r="M501" s="303"/>
      <c r="N501" s="303"/>
      <c r="O501" s="303"/>
      <c r="P501" s="303"/>
      <c r="Q501" s="303"/>
      <c r="R501" s="303"/>
      <c r="S501" s="303"/>
      <c r="T501" s="303"/>
      <c r="U501" s="303"/>
      <c r="V501" s="303"/>
      <c r="W501" s="303"/>
      <c r="X501" s="303"/>
      <c r="Y501" s="303"/>
      <c r="Z501" s="303"/>
    </row>
    <row r="502" customFormat="false" ht="12.75" hidden="false" customHeight="true" outlineLevel="0" collapsed="false">
      <c r="A502" s="303"/>
      <c r="B502" s="303"/>
      <c r="C502" s="303"/>
      <c r="D502" s="303"/>
      <c r="E502" s="303"/>
      <c r="F502" s="303"/>
      <c r="G502" s="303"/>
      <c r="H502" s="303"/>
      <c r="I502" s="303"/>
      <c r="J502" s="303"/>
      <c r="K502" s="303"/>
      <c r="L502" s="303"/>
      <c r="M502" s="303"/>
      <c r="N502" s="303"/>
      <c r="O502" s="303"/>
      <c r="P502" s="303"/>
      <c r="Q502" s="303"/>
      <c r="R502" s="303"/>
      <c r="S502" s="303"/>
      <c r="T502" s="303"/>
      <c r="U502" s="303"/>
      <c r="V502" s="303"/>
      <c r="W502" s="303"/>
      <c r="X502" s="303"/>
      <c r="Y502" s="303"/>
      <c r="Z502" s="303"/>
    </row>
    <row r="503" customFormat="false" ht="12.75" hidden="false" customHeight="true" outlineLevel="0" collapsed="false">
      <c r="A503" s="303"/>
      <c r="B503" s="303"/>
      <c r="C503" s="303"/>
      <c r="D503" s="303"/>
      <c r="E503" s="303"/>
      <c r="F503" s="303"/>
      <c r="G503" s="303"/>
      <c r="H503" s="303"/>
      <c r="I503" s="303"/>
      <c r="J503" s="303"/>
      <c r="K503" s="303"/>
      <c r="L503" s="303"/>
      <c r="M503" s="303"/>
      <c r="N503" s="303"/>
      <c r="O503" s="303"/>
      <c r="P503" s="303"/>
      <c r="Q503" s="303"/>
      <c r="R503" s="303"/>
      <c r="S503" s="303"/>
      <c r="T503" s="303"/>
      <c r="U503" s="303"/>
      <c r="V503" s="303"/>
      <c r="W503" s="303"/>
      <c r="X503" s="303"/>
      <c r="Y503" s="303"/>
      <c r="Z503" s="303"/>
    </row>
    <row r="504" customFormat="false" ht="12.75" hidden="false" customHeight="true" outlineLevel="0" collapsed="false">
      <c r="A504" s="303"/>
      <c r="B504" s="303"/>
      <c r="C504" s="303"/>
      <c r="D504" s="303"/>
      <c r="E504" s="303"/>
      <c r="F504" s="303"/>
      <c r="G504" s="303"/>
      <c r="H504" s="303"/>
      <c r="I504" s="303"/>
      <c r="J504" s="303"/>
      <c r="K504" s="303"/>
      <c r="L504" s="303"/>
      <c r="M504" s="303"/>
      <c r="N504" s="303"/>
      <c r="O504" s="303"/>
      <c r="P504" s="303"/>
      <c r="Q504" s="303"/>
      <c r="R504" s="303"/>
      <c r="S504" s="303"/>
      <c r="T504" s="303"/>
      <c r="U504" s="303"/>
      <c r="V504" s="303"/>
      <c r="W504" s="303"/>
      <c r="X504" s="303"/>
      <c r="Y504" s="303"/>
      <c r="Z504" s="303"/>
    </row>
    <row r="505" customFormat="false" ht="12.75" hidden="false" customHeight="true" outlineLevel="0" collapsed="false">
      <c r="A505" s="303"/>
      <c r="B505" s="303"/>
      <c r="C505" s="303"/>
      <c r="D505" s="303"/>
      <c r="E505" s="303"/>
      <c r="F505" s="303"/>
      <c r="G505" s="303"/>
      <c r="H505" s="303"/>
      <c r="I505" s="303"/>
      <c r="J505" s="303"/>
      <c r="K505" s="303"/>
      <c r="L505" s="303"/>
      <c r="M505" s="303"/>
      <c r="N505" s="303"/>
      <c r="O505" s="303"/>
      <c r="P505" s="303"/>
      <c r="Q505" s="303"/>
      <c r="R505" s="303"/>
      <c r="S505" s="303"/>
      <c r="T505" s="303"/>
      <c r="U505" s="303"/>
      <c r="V505" s="303"/>
      <c r="W505" s="303"/>
      <c r="X505" s="303"/>
      <c r="Y505" s="303"/>
      <c r="Z505" s="303"/>
    </row>
    <row r="506" customFormat="false" ht="12.75" hidden="false" customHeight="true" outlineLevel="0" collapsed="false">
      <c r="A506" s="303"/>
      <c r="B506" s="303"/>
      <c r="C506" s="303"/>
      <c r="D506" s="303"/>
      <c r="E506" s="303"/>
      <c r="F506" s="303"/>
      <c r="G506" s="303"/>
      <c r="H506" s="303"/>
      <c r="I506" s="303"/>
      <c r="J506" s="303"/>
      <c r="K506" s="303"/>
      <c r="L506" s="303"/>
      <c r="M506" s="303"/>
      <c r="N506" s="303"/>
      <c r="O506" s="303"/>
      <c r="P506" s="303"/>
      <c r="Q506" s="303"/>
      <c r="R506" s="303"/>
      <c r="S506" s="303"/>
      <c r="T506" s="303"/>
      <c r="U506" s="303"/>
      <c r="V506" s="303"/>
      <c r="W506" s="303"/>
      <c r="X506" s="303"/>
      <c r="Y506" s="303"/>
      <c r="Z506" s="303"/>
    </row>
    <row r="507" customFormat="false" ht="12.75" hidden="false" customHeight="true" outlineLevel="0" collapsed="false">
      <c r="A507" s="303"/>
      <c r="B507" s="303"/>
      <c r="C507" s="303"/>
      <c r="D507" s="303"/>
      <c r="E507" s="303"/>
      <c r="F507" s="303"/>
      <c r="G507" s="303"/>
      <c r="H507" s="303"/>
      <c r="I507" s="303"/>
      <c r="J507" s="303"/>
      <c r="K507" s="303"/>
      <c r="L507" s="303"/>
      <c r="M507" s="303"/>
      <c r="N507" s="303"/>
      <c r="O507" s="303"/>
      <c r="P507" s="303"/>
      <c r="Q507" s="303"/>
      <c r="R507" s="303"/>
      <c r="S507" s="303"/>
      <c r="T507" s="303"/>
      <c r="U507" s="303"/>
      <c r="V507" s="303"/>
      <c r="W507" s="303"/>
      <c r="X507" s="303"/>
      <c r="Y507" s="303"/>
      <c r="Z507" s="303"/>
    </row>
    <row r="508" customFormat="false" ht="12.75" hidden="false" customHeight="true" outlineLevel="0" collapsed="false">
      <c r="A508" s="303"/>
      <c r="B508" s="303"/>
      <c r="C508" s="303"/>
      <c r="D508" s="303"/>
      <c r="E508" s="303"/>
      <c r="F508" s="303"/>
      <c r="G508" s="303"/>
      <c r="H508" s="303"/>
      <c r="I508" s="303"/>
      <c r="J508" s="303"/>
      <c r="K508" s="303"/>
      <c r="L508" s="303"/>
      <c r="M508" s="303"/>
      <c r="N508" s="303"/>
      <c r="O508" s="303"/>
      <c r="P508" s="303"/>
      <c r="Q508" s="303"/>
      <c r="R508" s="303"/>
      <c r="S508" s="303"/>
      <c r="T508" s="303"/>
      <c r="U508" s="303"/>
      <c r="V508" s="303"/>
      <c r="W508" s="303"/>
      <c r="X508" s="303"/>
      <c r="Y508" s="303"/>
      <c r="Z508" s="303"/>
    </row>
    <row r="509" customFormat="false" ht="12.75" hidden="false" customHeight="true" outlineLevel="0" collapsed="false">
      <c r="A509" s="303"/>
      <c r="B509" s="303"/>
      <c r="C509" s="303"/>
      <c r="D509" s="303"/>
      <c r="E509" s="303"/>
      <c r="F509" s="303"/>
      <c r="G509" s="303"/>
      <c r="H509" s="303"/>
      <c r="I509" s="303"/>
      <c r="J509" s="303"/>
      <c r="K509" s="303"/>
      <c r="L509" s="303"/>
      <c r="M509" s="303"/>
      <c r="N509" s="303"/>
      <c r="O509" s="303"/>
      <c r="P509" s="303"/>
      <c r="Q509" s="303"/>
      <c r="R509" s="303"/>
      <c r="S509" s="303"/>
      <c r="T509" s="303"/>
      <c r="U509" s="303"/>
      <c r="V509" s="303"/>
      <c r="W509" s="303"/>
      <c r="X509" s="303"/>
      <c r="Y509" s="303"/>
      <c r="Z509" s="303"/>
    </row>
    <row r="510" customFormat="false" ht="12.75" hidden="false" customHeight="true" outlineLevel="0" collapsed="false">
      <c r="A510" s="303"/>
      <c r="B510" s="303"/>
      <c r="C510" s="303"/>
      <c r="D510" s="303"/>
      <c r="E510" s="303"/>
      <c r="F510" s="303"/>
      <c r="G510" s="303"/>
      <c r="H510" s="303"/>
      <c r="I510" s="303"/>
      <c r="J510" s="303"/>
      <c r="K510" s="303"/>
      <c r="L510" s="303"/>
      <c r="M510" s="303"/>
      <c r="N510" s="303"/>
      <c r="O510" s="303"/>
      <c r="P510" s="303"/>
      <c r="Q510" s="303"/>
      <c r="R510" s="303"/>
      <c r="S510" s="303"/>
      <c r="T510" s="303"/>
      <c r="U510" s="303"/>
      <c r="V510" s="303"/>
      <c r="W510" s="303"/>
      <c r="X510" s="303"/>
      <c r="Y510" s="303"/>
      <c r="Z510" s="303"/>
    </row>
    <row r="511" customFormat="false" ht="12.75" hidden="false" customHeight="true" outlineLevel="0" collapsed="false">
      <c r="A511" s="303"/>
      <c r="B511" s="303"/>
      <c r="C511" s="303"/>
      <c r="D511" s="303"/>
      <c r="E511" s="303"/>
      <c r="F511" s="303"/>
      <c r="G511" s="303"/>
      <c r="H511" s="303"/>
      <c r="I511" s="303"/>
      <c r="J511" s="303"/>
      <c r="K511" s="303"/>
      <c r="L511" s="303"/>
      <c r="M511" s="303"/>
      <c r="N511" s="303"/>
      <c r="O511" s="303"/>
      <c r="P511" s="303"/>
      <c r="Q511" s="303"/>
      <c r="R511" s="303"/>
      <c r="S511" s="303"/>
      <c r="T511" s="303"/>
      <c r="U511" s="303"/>
      <c r="V511" s="303"/>
      <c r="W511" s="303"/>
      <c r="X511" s="303"/>
      <c r="Y511" s="303"/>
      <c r="Z511" s="303"/>
    </row>
    <row r="512" customFormat="false" ht="12.75" hidden="false" customHeight="true" outlineLevel="0" collapsed="false">
      <c r="A512" s="303"/>
      <c r="B512" s="303"/>
      <c r="C512" s="303"/>
      <c r="D512" s="303"/>
      <c r="E512" s="303"/>
      <c r="F512" s="303"/>
      <c r="G512" s="303"/>
      <c r="H512" s="303"/>
      <c r="I512" s="303"/>
      <c r="J512" s="303"/>
      <c r="K512" s="303"/>
      <c r="L512" s="303"/>
      <c r="M512" s="303"/>
      <c r="N512" s="303"/>
      <c r="O512" s="303"/>
      <c r="P512" s="303"/>
      <c r="Q512" s="303"/>
      <c r="R512" s="303"/>
      <c r="S512" s="303"/>
      <c r="T512" s="303"/>
      <c r="U512" s="303"/>
      <c r="V512" s="303"/>
      <c r="W512" s="303"/>
      <c r="X512" s="303"/>
      <c r="Y512" s="303"/>
      <c r="Z512" s="303"/>
    </row>
    <row r="513" customFormat="false" ht="12.75" hidden="false" customHeight="true" outlineLevel="0" collapsed="false">
      <c r="A513" s="303"/>
      <c r="B513" s="303"/>
      <c r="C513" s="303"/>
      <c r="D513" s="303"/>
      <c r="E513" s="303"/>
      <c r="F513" s="303"/>
      <c r="G513" s="303"/>
      <c r="H513" s="303"/>
      <c r="I513" s="303"/>
      <c r="J513" s="303"/>
      <c r="K513" s="303"/>
      <c r="L513" s="303"/>
      <c r="M513" s="303"/>
      <c r="N513" s="303"/>
      <c r="O513" s="303"/>
      <c r="P513" s="303"/>
      <c r="Q513" s="303"/>
      <c r="R513" s="303"/>
      <c r="S513" s="303"/>
      <c r="T513" s="303"/>
      <c r="U513" s="303"/>
      <c r="V513" s="303"/>
      <c r="W513" s="303"/>
      <c r="X513" s="303"/>
      <c r="Y513" s="303"/>
      <c r="Z513" s="303"/>
    </row>
    <row r="514" customFormat="false" ht="12.75" hidden="false" customHeight="true" outlineLevel="0" collapsed="false">
      <c r="A514" s="303"/>
      <c r="B514" s="303"/>
      <c r="C514" s="303"/>
      <c r="D514" s="303"/>
      <c r="E514" s="303"/>
      <c r="F514" s="303"/>
      <c r="G514" s="303"/>
      <c r="H514" s="303"/>
      <c r="I514" s="303"/>
      <c r="J514" s="303"/>
      <c r="K514" s="303"/>
      <c r="L514" s="303"/>
      <c r="M514" s="303"/>
      <c r="N514" s="303"/>
      <c r="O514" s="303"/>
      <c r="P514" s="303"/>
      <c r="Q514" s="303"/>
      <c r="R514" s="303"/>
      <c r="S514" s="303"/>
      <c r="T514" s="303"/>
      <c r="U514" s="303"/>
      <c r="V514" s="303"/>
      <c r="W514" s="303"/>
      <c r="X514" s="303"/>
      <c r="Y514" s="303"/>
      <c r="Z514" s="303"/>
    </row>
    <row r="515" customFormat="false" ht="12.75" hidden="false" customHeight="true" outlineLevel="0" collapsed="false">
      <c r="A515" s="303"/>
      <c r="B515" s="303"/>
      <c r="C515" s="303"/>
      <c r="D515" s="303"/>
      <c r="E515" s="303"/>
      <c r="F515" s="303"/>
      <c r="G515" s="303"/>
      <c r="H515" s="303"/>
      <c r="I515" s="303"/>
      <c r="J515" s="303"/>
      <c r="K515" s="303"/>
      <c r="L515" s="303"/>
      <c r="M515" s="303"/>
      <c r="N515" s="303"/>
      <c r="O515" s="303"/>
      <c r="P515" s="303"/>
      <c r="Q515" s="303"/>
      <c r="R515" s="303"/>
      <c r="S515" s="303"/>
      <c r="T515" s="303"/>
      <c r="U515" s="303"/>
      <c r="V515" s="303"/>
      <c r="W515" s="303"/>
      <c r="X515" s="303"/>
      <c r="Y515" s="303"/>
      <c r="Z515" s="303"/>
    </row>
    <row r="516" customFormat="false" ht="12.75" hidden="false" customHeight="true" outlineLevel="0" collapsed="false">
      <c r="A516" s="303"/>
      <c r="B516" s="303"/>
      <c r="C516" s="303"/>
      <c r="D516" s="303"/>
      <c r="E516" s="303"/>
      <c r="F516" s="303"/>
      <c r="G516" s="303"/>
      <c r="H516" s="303"/>
      <c r="I516" s="303"/>
      <c r="J516" s="303"/>
      <c r="K516" s="303"/>
      <c r="L516" s="303"/>
      <c r="M516" s="303"/>
      <c r="N516" s="303"/>
      <c r="O516" s="303"/>
      <c r="P516" s="303"/>
      <c r="Q516" s="303"/>
      <c r="R516" s="303"/>
      <c r="S516" s="303"/>
      <c r="T516" s="303"/>
      <c r="U516" s="303"/>
      <c r="V516" s="303"/>
      <c r="W516" s="303"/>
      <c r="X516" s="303"/>
      <c r="Y516" s="303"/>
      <c r="Z516" s="303"/>
    </row>
    <row r="517" customFormat="false" ht="12.75" hidden="false" customHeight="true" outlineLevel="0" collapsed="false">
      <c r="A517" s="303"/>
      <c r="B517" s="303"/>
      <c r="C517" s="303"/>
      <c r="D517" s="303"/>
      <c r="E517" s="303"/>
      <c r="F517" s="303"/>
      <c r="G517" s="303"/>
      <c r="H517" s="303"/>
      <c r="I517" s="303"/>
      <c r="J517" s="303"/>
      <c r="K517" s="303"/>
      <c r="L517" s="303"/>
      <c r="M517" s="303"/>
      <c r="N517" s="303"/>
      <c r="O517" s="303"/>
      <c r="P517" s="303"/>
      <c r="Q517" s="303"/>
      <c r="R517" s="303"/>
      <c r="S517" s="303"/>
      <c r="T517" s="303"/>
      <c r="U517" s="303"/>
      <c r="V517" s="303"/>
      <c r="W517" s="303"/>
      <c r="X517" s="303"/>
      <c r="Y517" s="303"/>
      <c r="Z517" s="303"/>
    </row>
    <row r="518" customFormat="false" ht="12.75" hidden="false" customHeight="true" outlineLevel="0" collapsed="false">
      <c r="A518" s="303"/>
      <c r="B518" s="303"/>
      <c r="C518" s="303"/>
      <c r="D518" s="303"/>
      <c r="E518" s="303"/>
      <c r="F518" s="303"/>
      <c r="G518" s="303"/>
      <c r="H518" s="303"/>
      <c r="I518" s="303"/>
      <c r="J518" s="303"/>
      <c r="K518" s="303"/>
      <c r="L518" s="303"/>
      <c r="M518" s="303"/>
      <c r="N518" s="303"/>
      <c r="O518" s="303"/>
      <c r="P518" s="303"/>
      <c r="Q518" s="303"/>
      <c r="R518" s="303"/>
      <c r="S518" s="303"/>
      <c r="T518" s="303"/>
      <c r="U518" s="303"/>
      <c r="V518" s="303"/>
      <c r="W518" s="303"/>
      <c r="X518" s="303"/>
      <c r="Y518" s="303"/>
      <c r="Z518" s="303"/>
    </row>
    <row r="519" customFormat="false" ht="12.75" hidden="false" customHeight="true" outlineLevel="0" collapsed="false">
      <c r="A519" s="303"/>
      <c r="B519" s="303"/>
      <c r="C519" s="303"/>
      <c r="D519" s="303"/>
      <c r="E519" s="303"/>
      <c r="F519" s="303"/>
      <c r="G519" s="303"/>
      <c r="H519" s="303"/>
      <c r="I519" s="303"/>
      <c r="J519" s="303"/>
      <c r="K519" s="303"/>
      <c r="L519" s="303"/>
      <c r="M519" s="303"/>
      <c r="N519" s="303"/>
      <c r="O519" s="303"/>
      <c r="P519" s="303"/>
      <c r="Q519" s="303"/>
      <c r="R519" s="303"/>
      <c r="S519" s="303"/>
      <c r="T519" s="303"/>
      <c r="U519" s="303"/>
      <c r="V519" s="303"/>
      <c r="W519" s="303"/>
      <c r="X519" s="303"/>
      <c r="Y519" s="303"/>
      <c r="Z519" s="303"/>
    </row>
    <row r="520" customFormat="false" ht="12.75" hidden="false" customHeight="true" outlineLevel="0" collapsed="false">
      <c r="A520" s="303"/>
      <c r="B520" s="303"/>
      <c r="C520" s="303"/>
      <c r="D520" s="303"/>
      <c r="E520" s="303"/>
      <c r="F520" s="303"/>
      <c r="G520" s="303"/>
      <c r="H520" s="303"/>
      <c r="I520" s="303"/>
      <c r="J520" s="303"/>
      <c r="K520" s="303"/>
      <c r="L520" s="303"/>
      <c r="M520" s="303"/>
      <c r="N520" s="303"/>
      <c r="O520" s="303"/>
      <c r="P520" s="303"/>
      <c r="Q520" s="303"/>
      <c r="R520" s="303"/>
      <c r="S520" s="303"/>
      <c r="T520" s="303"/>
      <c r="U520" s="303"/>
      <c r="V520" s="303"/>
      <c r="W520" s="303"/>
      <c r="X520" s="303"/>
      <c r="Y520" s="303"/>
      <c r="Z520" s="303"/>
    </row>
    <row r="521" customFormat="false" ht="12.75" hidden="false" customHeight="true" outlineLevel="0" collapsed="false">
      <c r="A521" s="303"/>
      <c r="B521" s="303"/>
      <c r="C521" s="303"/>
      <c r="D521" s="303"/>
      <c r="E521" s="303"/>
      <c r="F521" s="303"/>
      <c r="G521" s="303"/>
      <c r="H521" s="303"/>
      <c r="I521" s="303"/>
      <c r="J521" s="303"/>
      <c r="K521" s="303"/>
      <c r="L521" s="303"/>
      <c r="M521" s="303"/>
      <c r="N521" s="303"/>
      <c r="O521" s="303"/>
      <c r="P521" s="303"/>
      <c r="Q521" s="303"/>
      <c r="R521" s="303"/>
      <c r="S521" s="303"/>
      <c r="T521" s="303"/>
      <c r="U521" s="303"/>
      <c r="V521" s="303"/>
      <c r="W521" s="303"/>
      <c r="X521" s="303"/>
      <c r="Y521" s="303"/>
      <c r="Z521" s="303"/>
    </row>
    <row r="522" customFormat="false" ht="12.75" hidden="false" customHeight="true" outlineLevel="0" collapsed="false">
      <c r="A522" s="303"/>
      <c r="B522" s="303"/>
      <c r="C522" s="303"/>
      <c r="D522" s="303"/>
      <c r="E522" s="303"/>
      <c r="F522" s="303"/>
      <c r="G522" s="303"/>
      <c r="H522" s="303"/>
      <c r="I522" s="303"/>
      <c r="J522" s="303"/>
      <c r="K522" s="303"/>
      <c r="L522" s="303"/>
      <c r="M522" s="303"/>
      <c r="N522" s="303"/>
      <c r="O522" s="303"/>
      <c r="P522" s="303"/>
      <c r="Q522" s="303"/>
      <c r="R522" s="303"/>
      <c r="S522" s="303"/>
      <c r="T522" s="303"/>
      <c r="U522" s="303"/>
      <c r="V522" s="303"/>
      <c r="W522" s="303"/>
      <c r="X522" s="303"/>
      <c r="Y522" s="303"/>
      <c r="Z522" s="303"/>
    </row>
    <row r="523" customFormat="false" ht="12.75" hidden="false" customHeight="true" outlineLevel="0" collapsed="false">
      <c r="A523" s="303"/>
      <c r="B523" s="303"/>
      <c r="C523" s="303"/>
      <c r="D523" s="303"/>
      <c r="E523" s="303"/>
      <c r="F523" s="303"/>
      <c r="G523" s="303"/>
      <c r="H523" s="303"/>
      <c r="I523" s="303"/>
      <c r="J523" s="303"/>
      <c r="K523" s="303"/>
      <c r="L523" s="303"/>
      <c r="M523" s="303"/>
      <c r="N523" s="303"/>
      <c r="O523" s="303"/>
      <c r="P523" s="303"/>
      <c r="Q523" s="303"/>
      <c r="R523" s="303"/>
      <c r="S523" s="303"/>
      <c r="T523" s="303"/>
      <c r="U523" s="303"/>
      <c r="V523" s="303"/>
      <c r="W523" s="303"/>
      <c r="X523" s="303"/>
      <c r="Y523" s="303"/>
      <c r="Z523" s="303"/>
    </row>
    <row r="524" customFormat="false" ht="12.75" hidden="false" customHeight="true" outlineLevel="0" collapsed="false">
      <c r="A524" s="303"/>
      <c r="B524" s="303"/>
      <c r="C524" s="303"/>
      <c r="D524" s="303"/>
      <c r="E524" s="303"/>
      <c r="F524" s="303"/>
      <c r="G524" s="303"/>
      <c r="H524" s="303"/>
      <c r="I524" s="303"/>
      <c r="J524" s="303"/>
      <c r="K524" s="303"/>
      <c r="L524" s="303"/>
      <c r="M524" s="303"/>
      <c r="N524" s="303"/>
      <c r="O524" s="303"/>
      <c r="P524" s="303"/>
      <c r="Q524" s="303"/>
      <c r="R524" s="303"/>
      <c r="S524" s="303"/>
      <c r="T524" s="303"/>
      <c r="U524" s="303"/>
      <c r="V524" s="303"/>
      <c r="W524" s="303"/>
      <c r="X524" s="303"/>
      <c r="Y524" s="303"/>
      <c r="Z524" s="303"/>
    </row>
    <row r="525" customFormat="false" ht="12.75" hidden="false" customHeight="true" outlineLevel="0" collapsed="false">
      <c r="A525" s="303"/>
      <c r="B525" s="303"/>
      <c r="C525" s="303"/>
      <c r="D525" s="303"/>
      <c r="E525" s="303"/>
      <c r="F525" s="303"/>
      <c r="G525" s="303"/>
      <c r="H525" s="303"/>
      <c r="I525" s="303"/>
      <c r="J525" s="303"/>
      <c r="K525" s="303"/>
      <c r="L525" s="303"/>
      <c r="M525" s="303"/>
      <c r="N525" s="303"/>
      <c r="O525" s="303"/>
      <c r="P525" s="303"/>
      <c r="Q525" s="303"/>
      <c r="R525" s="303"/>
      <c r="S525" s="303"/>
      <c r="T525" s="303"/>
      <c r="U525" s="303"/>
      <c r="V525" s="303"/>
      <c r="W525" s="303"/>
      <c r="X525" s="303"/>
      <c r="Y525" s="303"/>
      <c r="Z525" s="303"/>
    </row>
    <row r="526" customFormat="false" ht="12.75" hidden="false" customHeight="true" outlineLevel="0" collapsed="false">
      <c r="A526" s="303"/>
      <c r="B526" s="303"/>
      <c r="C526" s="303"/>
      <c r="D526" s="303"/>
      <c r="E526" s="303"/>
      <c r="F526" s="303"/>
      <c r="G526" s="303"/>
      <c r="H526" s="303"/>
      <c r="I526" s="303"/>
      <c r="J526" s="303"/>
      <c r="K526" s="303"/>
      <c r="L526" s="303"/>
      <c r="M526" s="303"/>
      <c r="N526" s="303"/>
      <c r="O526" s="303"/>
      <c r="P526" s="303"/>
      <c r="Q526" s="303"/>
      <c r="R526" s="303"/>
      <c r="S526" s="303"/>
      <c r="T526" s="303"/>
      <c r="U526" s="303"/>
      <c r="V526" s="303"/>
      <c r="W526" s="303"/>
      <c r="X526" s="303"/>
      <c r="Y526" s="303"/>
      <c r="Z526" s="303"/>
    </row>
    <row r="527" customFormat="false" ht="12.75" hidden="false" customHeight="true" outlineLevel="0" collapsed="false">
      <c r="A527" s="303"/>
      <c r="B527" s="303"/>
      <c r="C527" s="303"/>
      <c r="D527" s="303"/>
      <c r="E527" s="303"/>
      <c r="F527" s="303"/>
      <c r="G527" s="303"/>
      <c r="H527" s="303"/>
      <c r="I527" s="303"/>
      <c r="J527" s="303"/>
      <c r="K527" s="303"/>
      <c r="L527" s="303"/>
      <c r="M527" s="303"/>
      <c r="N527" s="303"/>
      <c r="O527" s="303"/>
      <c r="P527" s="303"/>
      <c r="Q527" s="303"/>
      <c r="R527" s="303"/>
      <c r="S527" s="303"/>
      <c r="T527" s="303"/>
      <c r="U527" s="303"/>
      <c r="V527" s="303"/>
      <c r="W527" s="303"/>
      <c r="X527" s="303"/>
      <c r="Y527" s="303"/>
      <c r="Z527" s="303"/>
    </row>
    <row r="528" customFormat="false" ht="12.75" hidden="false" customHeight="true" outlineLevel="0" collapsed="false">
      <c r="A528" s="303"/>
      <c r="B528" s="303"/>
      <c r="C528" s="303"/>
      <c r="D528" s="303"/>
      <c r="E528" s="303"/>
      <c r="F528" s="303"/>
      <c r="G528" s="303"/>
      <c r="H528" s="303"/>
      <c r="I528" s="303"/>
      <c r="J528" s="303"/>
      <c r="K528" s="303"/>
      <c r="L528" s="303"/>
      <c r="M528" s="303"/>
      <c r="N528" s="303"/>
      <c r="O528" s="303"/>
      <c r="P528" s="303"/>
      <c r="Q528" s="303"/>
      <c r="R528" s="303"/>
      <c r="S528" s="303"/>
      <c r="T528" s="303"/>
      <c r="U528" s="303"/>
      <c r="V528" s="303"/>
      <c r="W528" s="303"/>
      <c r="X528" s="303"/>
      <c r="Y528" s="303"/>
      <c r="Z528" s="303"/>
    </row>
    <row r="529" customFormat="false" ht="12.75" hidden="false" customHeight="true" outlineLevel="0" collapsed="false">
      <c r="A529" s="303"/>
      <c r="B529" s="303"/>
      <c r="C529" s="303"/>
      <c r="D529" s="303"/>
      <c r="E529" s="303"/>
      <c r="F529" s="303"/>
      <c r="G529" s="303"/>
      <c r="H529" s="303"/>
      <c r="I529" s="303"/>
      <c r="J529" s="303"/>
      <c r="K529" s="303"/>
      <c r="L529" s="303"/>
      <c r="M529" s="303"/>
      <c r="N529" s="303"/>
      <c r="O529" s="303"/>
      <c r="P529" s="303"/>
      <c r="Q529" s="303"/>
      <c r="R529" s="303"/>
      <c r="S529" s="303"/>
      <c r="T529" s="303"/>
      <c r="U529" s="303"/>
      <c r="V529" s="303"/>
      <c r="W529" s="303"/>
      <c r="X529" s="303"/>
      <c r="Y529" s="303"/>
      <c r="Z529" s="303"/>
    </row>
    <row r="530" customFormat="false" ht="12.75" hidden="false" customHeight="true" outlineLevel="0" collapsed="false">
      <c r="A530" s="303"/>
      <c r="B530" s="303"/>
      <c r="C530" s="303"/>
      <c r="D530" s="303"/>
      <c r="E530" s="303"/>
      <c r="F530" s="303"/>
      <c r="G530" s="303"/>
      <c r="H530" s="303"/>
      <c r="I530" s="303"/>
      <c r="J530" s="303"/>
      <c r="K530" s="303"/>
      <c r="L530" s="303"/>
      <c r="M530" s="303"/>
      <c r="N530" s="303"/>
      <c r="O530" s="303"/>
      <c r="P530" s="303"/>
      <c r="Q530" s="303"/>
      <c r="R530" s="303"/>
      <c r="S530" s="303"/>
      <c r="T530" s="303"/>
      <c r="U530" s="303"/>
      <c r="V530" s="303"/>
      <c r="W530" s="303"/>
      <c r="X530" s="303"/>
      <c r="Y530" s="303"/>
      <c r="Z530" s="303"/>
    </row>
    <row r="531" customFormat="false" ht="12.75" hidden="false" customHeight="true" outlineLevel="0" collapsed="false">
      <c r="A531" s="303"/>
      <c r="B531" s="303"/>
      <c r="C531" s="303"/>
      <c r="D531" s="303"/>
      <c r="E531" s="303"/>
      <c r="F531" s="303"/>
      <c r="G531" s="303"/>
      <c r="H531" s="303"/>
      <c r="I531" s="303"/>
      <c r="J531" s="303"/>
      <c r="K531" s="303"/>
      <c r="L531" s="303"/>
      <c r="M531" s="303"/>
      <c r="N531" s="303"/>
      <c r="O531" s="303"/>
      <c r="P531" s="303"/>
      <c r="Q531" s="303"/>
      <c r="R531" s="303"/>
      <c r="S531" s="303"/>
      <c r="T531" s="303"/>
      <c r="U531" s="303"/>
      <c r="V531" s="303"/>
      <c r="W531" s="303"/>
      <c r="X531" s="303"/>
      <c r="Y531" s="303"/>
      <c r="Z531" s="303"/>
    </row>
    <row r="532" customFormat="false" ht="12.75" hidden="false" customHeight="true" outlineLevel="0" collapsed="false">
      <c r="A532" s="303"/>
      <c r="B532" s="303"/>
      <c r="C532" s="303"/>
      <c r="D532" s="303"/>
      <c r="E532" s="303"/>
      <c r="F532" s="303"/>
      <c r="G532" s="303"/>
      <c r="H532" s="303"/>
      <c r="I532" s="303"/>
      <c r="J532" s="303"/>
      <c r="K532" s="303"/>
      <c r="L532" s="303"/>
      <c r="M532" s="303"/>
      <c r="N532" s="303"/>
      <c r="O532" s="303"/>
      <c r="P532" s="303"/>
      <c r="Q532" s="303"/>
      <c r="R532" s="303"/>
      <c r="S532" s="303"/>
      <c r="T532" s="303"/>
      <c r="U532" s="303"/>
      <c r="V532" s="303"/>
      <c r="W532" s="303"/>
      <c r="X532" s="303"/>
      <c r="Y532" s="303"/>
      <c r="Z532" s="303"/>
    </row>
    <row r="533" customFormat="false" ht="12.75" hidden="false" customHeight="true" outlineLevel="0" collapsed="false">
      <c r="A533" s="303"/>
      <c r="B533" s="303"/>
      <c r="C533" s="303"/>
      <c r="D533" s="303"/>
      <c r="E533" s="303"/>
      <c r="F533" s="303"/>
      <c r="G533" s="303"/>
      <c r="H533" s="303"/>
      <c r="I533" s="303"/>
      <c r="J533" s="303"/>
      <c r="K533" s="303"/>
      <c r="L533" s="303"/>
      <c r="M533" s="303"/>
      <c r="N533" s="303"/>
      <c r="O533" s="303"/>
      <c r="P533" s="303"/>
      <c r="Q533" s="303"/>
      <c r="R533" s="303"/>
      <c r="S533" s="303"/>
      <c r="T533" s="303"/>
      <c r="U533" s="303"/>
      <c r="V533" s="303"/>
      <c r="W533" s="303"/>
      <c r="X533" s="303"/>
      <c r="Y533" s="303"/>
      <c r="Z533" s="303"/>
    </row>
    <row r="534" customFormat="false" ht="12.75" hidden="false" customHeight="true" outlineLevel="0" collapsed="false">
      <c r="A534" s="303"/>
      <c r="B534" s="303"/>
      <c r="C534" s="303"/>
      <c r="D534" s="303"/>
      <c r="E534" s="303"/>
      <c r="F534" s="303"/>
      <c r="G534" s="303"/>
      <c r="H534" s="303"/>
      <c r="I534" s="303"/>
      <c r="J534" s="303"/>
      <c r="K534" s="303"/>
      <c r="L534" s="303"/>
      <c r="M534" s="303"/>
      <c r="N534" s="303"/>
      <c r="O534" s="303"/>
      <c r="P534" s="303"/>
      <c r="Q534" s="303"/>
      <c r="R534" s="303"/>
      <c r="S534" s="303"/>
      <c r="T534" s="303"/>
      <c r="U534" s="303"/>
      <c r="V534" s="303"/>
      <c r="W534" s="303"/>
      <c r="X534" s="303"/>
      <c r="Y534" s="303"/>
      <c r="Z534" s="303"/>
    </row>
    <row r="535" customFormat="false" ht="12.75" hidden="false" customHeight="true" outlineLevel="0" collapsed="false">
      <c r="A535" s="303"/>
      <c r="B535" s="303"/>
      <c r="C535" s="303"/>
      <c r="D535" s="303"/>
      <c r="E535" s="303"/>
      <c r="F535" s="303"/>
      <c r="G535" s="303"/>
      <c r="H535" s="303"/>
      <c r="I535" s="303"/>
      <c r="J535" s="303"/>
      <c r="K535" s="303"/>
      <c r="L535" s="303"/>
      <c r="M535" s="303"/>
      <c r="N535" s="303"/>
      <c r="O535" s="303"/>
      <c r="P535" s="303"/>
      <c r="Q535" s="303"/>
      <c r="R535" s="303"/>
      <c r="S535" s="303"/>
      <c r="T535" s="303"/>
      <c r="U535" s="303"/>
      <c r="V535" s="303"/>
      <c r="W535" s="303"/>
      <c r="X535" s="303"/>
      <c r="Y535" s="303"/>
      <c r="Z535" s="303"/>
    </row>
    <row r="536" customFormat="false" ht="12.75" hidden="false" customHeight="true" outlineLevel="0" collapsed="false">
      <c r="A536" s="303"/>
      <c r="B536" s="303"/>
      <c r="C536" s="303"/>
      <c r="D536" s="303"/>
      <c r="E536" s="303"/>
      <c r="F536" s="303"/>
      <c r="G536" s="303"/>
      <c r="H536" s="303"/>
      <c r="I536" s="303"/>
      <c r="J536" s="303"/>
      <c r="K536" s="303"/>
      <c r="L536" s="303"/>
      <c r="M536" s="303"/>
      <c r="N536" s="303"/>
      <c r="O536" s="303"/>
      <c r="P536" s="303"/>
      <c r="Q536" s="303"/>
      <c r="R536" s="303"/>
      <c r="S536" s="303"/>
      <c r="T536" s="303"/>
      <c r="U536" s="303"/>
      <c r="V536" s="303"/>
      <c r="W536" s="303"/>
      <c r="X536" s="303"/>
      <c r="Y536" s="303"/>
      <c r="Z536" s="303"/>
    </row>
    <row r="537" customFormat="false" ht="12.75" hidden="false" customHeight="true" outlineLevel="0" collapsed="false">
      <c r="A537" s="303"/>
      <c r="B537" s="303"/>
      <c r="C537" s="303"/>
      <c r="D537" s="303"/>
      <c r="E537" s="303"/>
      <c r="F537" s="303"/>
      <c r="G537" s="303"/>
      <c r="H537" s="303"/>
      <c r="I537" s="303"/>
      <c r="J537" s="303"/>
      <c r="K537" s="303"/>
      <c r="L537" s="303"/>
      <c r="M537" s="303"/>
      <c r="N537" s="303"/>
      <c r="O537" s="303"/>
      <c r="P537" s="303"/>
      <c r="Q537" s="303"/>
      <c r="R537" s="303"/>
      <c r="S537" s="303"/>
      <c r="T537" s="303"/>
      <c r="U537" s="303"/>
      <c r="V537" s="303"/>
      <c r="W537" s="303"/>
      <c r="X537" s="303"/>
      <c r="Y537" s="303"/>
      <c r="Z537" s="303"/>
    </row>
    <row r="538" customFormat="false" ht="12.75" hidden="false" customHeight="true" outlineLevel="0" collapsed="false">
      <c r="A538" s="303"/>
      <c r="B538" s="303"/>
      <c r="C538" s="303"/>
      <c r="D538" s="303"/>
      <c r="E538" s="303"/>
      <c r="F538" s="303"/>
      <c r="G538" s="303"/>
      <c r="H538" s="303"/>
      <c r="I538" s="303"/>
      <c r="J538" s="303"/>
      <c r="K538" s="303"/>
      <c r="L538" s="303"/>
      <c r="M538" s="303"/>
      <c r="N538" s="303"/>
      <c r="O538" s="303"/>
      <c r="P538" s="303"/>
      <c r="Q538" s="303"/>
      <c r="R538" s="303"/>
      <c r="S538" s="303"/>
      <c r="T538" s="303"/>
      <c r="U538" s="303"/>
      <c r="V538" s="303"/>
      <c r="W538" s="303"/>
      <c r="X538" s="303"/>
      <c r="Y538" s="303"/>
      <c r="Z538" s="303"/>
    </row>
    <row r="539" customFormat="false" ht="12.75" hidden="false" customHeight="true" outlineLevel="0" collapsed="false">
      <c r="A539" s="303"/>
      <c r="B539" s="303"/>
      <c r="C539" s="303"/>
      <c r="D539" s="303"/>
      <c r="E539" s="303"/>
      <c r="F539" s="303"/>
      <c r="G539" s="303"/>
      <c r="H539" s="303"/>
      <c r="I539" s="303"/>
      <c r="J539" s="303"/>
      <c r="K539" s="303"/>
      <c r="L539" s="303"/>
      <c r="M539" s="303"/>
      <c r="N539" s="303"/>
      <c r="O539" s="303"/>
      <c r="P539" s="303"/>
      <c r="Q539" s="303"/>
      <c r="R539" s="303"/>
      <c r="S539" s="303"/>
      <c r="T539" s="303"/>
      <c r="U539" s="303"/>
      <c r="V539" s="303"/>
      <c r="W539" s="303"/>
      <c r="X539" s="303"/>
      <c r="Y539" s="303"/>
      <c r="Z539" s="303"/>
    </row>
    <row r="540" customFormat="false" ht="12.75" hidden="false" customHeight="true" outlineLevel="0" collapsed="false">
      <c r="A540" s="303"/>
      <c r="B540" s="303"/>
      <c r="C540" s="303"/>
      <c r="D540" s="303"/>
      <c r="E540" s="303"/>
      <c r="F540" s="303"/>
      <c r="G540" s="303"/>
      <c r="H540" s="303"/>
      <c r="I540" s="303"/>
      <c r="J540" s="303"/>
      <c r="K540" s="303"/>
      <c r="L540" s="303"/>
      <c r="M540" s="303"/>
      <c r="N540" s="303"/>
      <c r="O540" s="303"/>
      <c r="P540" s="303"/>
      <c r="Q540" s="303"/>
      <c r="R540" s="303"/>
      <c r="S540" s="303"/>
      <c r="T540" s="303"/>
      <c r="U540" s="303"/>
      <c r="V540" s="303"/>
      <c r="W540" s="303"/>
      <c r="X540" s="303"/>
      <c r="Y540" s="303"/>
      <c r="Z540" s="303"/>
    </row>
    <row r="541" customFormat="false" ht="12.75" hidden="false" customHeight="true" outlineLevel="0" collapsed="false">
      <c r="A541" s="303"/>
      <c r="B541" s="303"/>
      <c r="C541" s="303"/>
      <c r="D541" s="303"/>
      <c r="E541" s="303"/>
      <c r="F541" s="303"/>
      <c r="G541" s="303"/>
      <c r="H541" s="303"/>
      <c r="I541" s="303"/>
      <c r="J541" s="303"/>
      <c r="K541" s="303"/>
      <c r="L541" s="303"/>
      <c r="M541" s="303"/>
      <c r="N541" s="303"/>
      <c r="O541" s="303"/>
      <c r="P541" s="303"/>
      <c r="Q541" s="303"/>
      <c r="R541" s="303"/>
      <c r="S541" s="303"/>
      <c r="T541" s="303"/>
      <c r="U541" s="303"/>
      <c r="V541" s="303"/>
      <c r="W541" s="303"/>
      <c r="X541" s="303"/>
      <c r="Y541" s="303"/>
      <c r="Z541" s="303"/>
    </row>
    <row r="542" customFormat="false" ht="12.75" hidden="false" customHeight="true" outlineLevel="0" collapsed="false">
      <c r="A542" s="303"/>
      <c r="B542" s="303"/>
      <c r="C542" s="303"/>
      <c r="D542" s="303"/>
      <c r="E542" s="303"/>
      <c r="F542" s="303"/>
      <c r="G542" s="303"/>
      <c r="H542" s="303"/>
      <c r="I542" s="303"/>
      <c r="J542" s="303"/>
      <c r="K542" s="303"/>
      <c r="L542" s="303"/>
      <c r="M542" s="303"/>
      <c r="N542" s="303"/>
      <c r="O542" s="303"/>
      <c r="P542" s="303"/>
      <c r="Q542" s="303"/>
      <c r="R542" s="303"/>
      <c r="S542" s="303"/>
      <c r="T542" s="303"/>
      <c r="U542" s="303"/>
      <c r="V542" s="303"/>
      <c r="W542" s="303"/>
      <c r="X542" s="303"/>
      <c r="Y542" s="303"/>
      <c r="Z542" s="303"/>
    </row>
    <row r="543" customFormat="false" ht="12.75" hidden="false" customHeight="true" outlineLevel="0" collapsed="false">
      <c r="A543" s="303"/>
      <c r="B543" s="303"/>
      <c r="C543" s="303"/>
      <c r="D543" s="303"/>
      <c r="E543" s="303"/>
      <c r="F543" s="303"/>
      <c r="G543" s="303"/>
      <c r="H543" s="303"/>
      <c r="I543" s="303"/>
      <c r="J543" s="303"/>
      <c r="K543" s="303"/>
      <c r="L543" s="303"/>
      <c r="M543" s="303"/>
      <c r="N543" s="303"/>
      <c r="O543" s="303"/>
      <c r="P543" s="303"/>
      <c r="Q543" s="303"/>
      <c r="R543" s="303"/>
      <c r="S543" s="303"/>
      <c r="T543" s="303"/>
      <c r="U543" s="303"/>
      <c r="V543" s="303"/>
      <c r="W543" s="303"/>
      <c r="X543" s="303"/>
      <c r="Y543" s="303"/>
      <c r="Z543" s="303"/>
    </row>
    <row r="544" customFormat="false" ht="12.75" hidden="false" customHeight="true" outlineLevel="0" collapsed="false">
      <c r="A544" s="303"/>
      <c r="B544" s="303"/>
      <c r="C544" s="303"/>
      <c r="D544" s="303"/>
      <c r="E544" s="303"/>
      <c r="F544" s="303"/>
      <c r="G544" s="303"/>
      <c r="H544" s="303"/>
      <c r="I544" s="303"/>
      <c r="J544" s="303"/>
      <c r="K544" s="303"/>
      <c r="L544" s="303"/>
      <c r="M544" s="303"/>
      <c r="N544" s="303"/>
      <c r="O544" s="303"/>
      <c r="P544" s="303"/>
      <c r="Q544" s="303"/>
      <c r="R544" s="303"/>
      <c r="S544" s="303"/>
      <c r="T544" s="303"/>
      <c r="U544" s="303"/>
      <c r="V544" s="303"/>
      <c r="W544" s="303"/>
      <c r="X544" s="303"/>
      <c r="Y544" s="303"/>
      <c r="Z544" s="303"/>
    </row>
    <row r="545" customFormat="false" ht="12.75" hidden="false" customHeight="true" outlineLevel="0" collapsed="false">
      <c r="A545" s="303"/>
      <c r="B545" s="303"/>
      <c r="C545" s="303"/>
      <c r="D545" s="303"/>
      <c r="E545" s="303"/>
      <c r="F545" s="303"/>
      <c r="G545" s="303"/>
      <c r="H545" s="303"/>
      <c r="I545" s="303"/>
      <c r="J545" s="303"/>
      <c r="K545" s="303"/>
      <c r="L545" s="303"/>
      <c r="M545" s="303"/>
      <c r="N545" s="303"/>
      <c r="O545" s="303"/>
      <c r="P545" s="303"/>
      <c r="Q545" s="303"/>
      <c r="R545" s="303"/>
      <c r="S545" s="303"/>
      <c r="T545" s="303"/>
      <c r="U545" s="303"/>
      <c r="V545" s="303"/>
      <c r="W545" s="303"/>
      <c r="X545" s="303"/>
      <c r="Y545" s="303"/>
      <c r="Z545" s="303"/>
    </row>
    <row r="546" customFormat="false" ht="12.75" hidden="false" customHeight="true" outlineLevel="0" collapsed="false">
      <c r="A546" s="303"/>
      <c r="B546" s="303"/>
      <c r="C546" s="303"/>
      <c r="D546" s="303"/>
      <c r="E546" s="303"/>
      <c r="F546" s="303"/>
      <c r="G546" s="303"/>
      <c r="H546" s="303"/>
      <c r="I546" s="303"/>
      <c r="J546" s="303"/>
      <c r="K546" s="303"/>
      <c r="L546" s="303"/>
      <c r="M546" s="303"/>
      <c r="N546" s="303"/>
      <c r="O546" s="303"/>
      <c r="P546" s="303"/>
      <c r="Q546" s="303"/>
      <c r="R546" s="303"/>
      <c r="S546" s="303"/>
      <c r="T546" s="303"/>
      <c r="U546" s="303"/>
      <c r="V546" s="303"/>
      <c r="W546" s="303"/>
      <c r="X546" s="303"/>
      <c r="Y546" s="303"/>
      <c r="Z546" s="303"/>
    </row>
    <row r="547" customFormat="false" ht="12.75" hidden="false" customHeight="true" outlineLevel="0" collapsed="false">
      <c r="A547" s="303"/>
      <c r="B547" s="303"/>
      <c r="C547" s="303"/>
      <c r="D547" s="303"/>
      <c r="E547" s="303"/>
      <c r="F547" s="303"/>
      <c r="G547" s="303"/>
      <c r="H547" s="303"/>
      <c r="I547" s="303"/>
      <c r="J547" s="303"/>
      <c r="K547" s="303"/>
      <c r="L547" s="303"/>
      <c r="M547" s="303"/>
      <c r="N547" s="303"/>
      <c r="O547" s="303"/>
      <c r="P547" s="303"/>
      <c r="Q547" s="303"/>
      <c r="R547" s="303"/>
      <c r="S547" s="303"/>
      <c r="T547" s="303"/>
      <c r="U547" s="303"/>
      <c r="V547" s="303"/>
      <c r="W547" s="303"/>
      <c r="X547" s="303"/>
      <c r="Y547" s="303"/>
      <c r="Z547" s="303"/>
    </row>
    <row r="548" customFormat="false" ht="12.75" hidden="false" customHeight="true" outlineLevel="0" collapsed="false">
      <c r="A548" s="303"/>
      <c r="B548" s="303"/>
      <c r="C548" s="303"/>
      <c r="D548" s="303"/>
      <c r="E548" s="303"/>
      <c r="F548" s="303"/>
      <c r="G548" s="303"/>
      <c r="H548" s="303"/>
      <c r="I548" s="303"/>
      <c r="J548" s="303"/>
      <c r="K548" s="303"/>
      <c r="L548" s="303"/>
      <c r="M548" s="303"/>
      <c r="N548" s="303"/>
      <c r="O548" s="303"/>
      <c r="P548" s="303"/>
      <c r="Q548" s="303"/>
      <c r="R548" s="303"/>
      <c r="S548" s="303"/>
      <c r="T548" s="303"/>
      <c r="U548" s="303"/>
      <c r="V548" s="303"/>
      <c r="W548" s="303"/>
      <c r="X548" s="303"/>
      <c r="Y548" s="303"/>
      <c r="Z548" s="303"/>
    </row>
    <row r="549" customFormat="false" ht="12.75" hidden="false" customHeight="true" outlineLevel="0" collapsed="false">
      <c r="A549" s="303"/>
      <c r="B549" s="303"/>
      <c r="C549" s="303"/>
      <c r="D549" s="303"/>
      <c r="E549" s="303"/>
      <c r="F549" s="303"/>
      <c r="G549" s="303"/>
      <c r="H549" s="303"/>
      <c r="I549" s="303"/>
      <c r="J549" s="303"/>
      <c r="K549" s="303"/>
      <c r="L549" s="303"/>
      <c r="M549" s="303"/>
      <c r="N549" s="303"/>
      <c r="O549" s="303"/>
      <c r="P549" s="303"/>
      <c r="Q549" s="303"/>
      <c r="R549" s="303"/>
      <c r="S549" s="303"/>
      <c r="T549" s="303"/>
      <c r="U549" s="303"/>
      <c r="V549" s="303"/>
      <c r="W549" s="303"/>
      <c r="X549" s="303"/>
      <c r="Y549" s="303"/>
      <c r="Z549" s="303"/>
    </row>
    <row r="550" customFormat="false" ht="12.75" hidden="false" customHeight="true" outlineLevel="0" collapsed="false">
      <c r="A550" s="303"/>
      <c r="B550" s="303"/>
      <c r="C550" s="303"/>
      <c r="D550" s="303"/>
      <c r="E550" s="303"/>
      <c r="F550" s="303"/>
      <c r="G550" s="303"/>
      <c r="H550" s="303"/>
      <c r="I550" s="303"/>
      <c r="J550" s="303"/>
      <c r="K550" s="303"/>
      <c r="L550" s="303"/>
      <c r="M550" s="303"/>
      <c r="N550" s="303"/>
      <c r="O550" s="303"/>
      <c r="P550" s="303"/>
      <c r="Q550" s="303"/>
      <c r="R550" s="303"/>
      <c r="S550" s="303"/>
      <c r="T550" s="303"/>
      <c r="U550" s="303"/>
      <c r="V550" s="303"/>
      <c r="W550" s="303"/>
      <c r="X550" s="303"/>
      <c r="Y550" s="303"/>
      <c r="Z550" s="303"/>
    </row>
    <row r="551" customFormat="false" ht="12.75" hidden="false" customHeight="true" outlineLevel="0" collapsed="false">
      <c r="A551" s="303"/>
      <c r="B551" s="303"/>
      <c r="C551" s="303"/>
      <c r="D551" s="303"/>
      <c r="E551" s="303"/>
      <c r="F551" s="303"/>
      <c r="G551" s="303"/>
      <c r="H551" s="303"/>
      <c r="I551" s="303"/>
      <c r="J551" s="303"/>
      <c r="K551" s="303"/>
      <c r="L551" s="303"/>
      <c r="M551" s="303"/>
      <c r="N551" s="303"/>
      <c r="O551" s="303"/>
      <c r="P551" s="303"/>
      <c r="Q551" s="303"/>
      <c r="R551" s="303"/>
      <c r="S551" s="303"/>
      <c r="T551" s="303"/>
      <c r="U551" s="303"/>
      <c r="V551" s="303"/>
      <c r="W551" s="303"/>
      <c r="X551" s="303"/>
      <c r="Y551" s="303"/>
      <c r="Z551" s="303"/>
    </row>
    <row r="552" customFormat="false" ht="12.75" hidden="false" customHeight="true" outlineLevel="0" collapsed="false">
      <c r="A552" s="303"/>
      <c r="B552" s="303"/>
      <c r="C552" s="303"/>
      <c r="D552" s="303"/>
      <c r="E552" s="303"/>
      <c r="F552" s="303"/>
      <c r="G552" s="303"/>
      <c r="H552" s="303"/>
      <c r="I552" s="303"/>
      <c r="J552" s="303"/>
      <c r="K552" s="303"/>
      <c r="L552" s="303"/>
      <c r="M552" s="303"/>
      <c r="N552" s="303"/>
      <c r="O552" s="303"/>
      <c r="P552" s="303"/>
      <c r="Q552" s="303"/>
      <c r="R552" s="303"/>
      <c r="S552" s="303"/>
      <c r="T552" s="303"/>
      <c r="U552" s="303"/>
      <c r="V552" s="303"/>
      <c r="W552" s="303"/>
      <c r="X552" s="303"/>
      <c r="Y552" s="303"/>
      <c r="Z552" s="303"/>
    </row>
    <row r="553" customFormat="false" ht="12.75" hidden="false" customHeight="true" outlineLevel="0" collapsed="false">
      <c r="A553" s="303"/>
      <c r="B553" s="303"/>
      <c r="C553" s="303"/>
      <c r="D553" s="303"/>
      <c r="E553" s="303"/>
      <c r="F553" s="303"/>
      <c r="G553" s="303"/>
      <c r="H553" s="303"/>
      <c r="I553" s="303"/>
      <c r="J553" s="303"/>
      <c r="K553" s="303"/>
      <c r="L553" s="303"/>
      <c r="M553" s="303"/>
      <c r="N553" s="303"/>
      <c r="O553" s="303"/>
      <c r="P553" s="303"/>
      <c r="Q553" s="303"/>
      <c r="R553" s="303"/>
      <c r="S553" s="303"/>
      <c r="T553" s="303"/>
      <c r="U553" s="303"/>
      <c r="V553" s="303"/>
      <c r="W553" s="303"/>
      <c r="X553" s="303"/>
      <c r="Y553" s="303"/>
      <c r="Z553" s="303"/>
    </row>
    <row r="554" customFormat="false" ht="12.75" hidden="false" customHeight="true" outlineLevel="0" collapsed="false">
      <c r="A554" s="303"/>
      <c r="B554" s="303"/>
      <c r="C554" s="303"/>
      <c r="D554" s="303"/>
      <c r="E554" s="303"/>
      <c r="F554" s="303"/>
      <c r="G554" s="303"/>
      <c r="H554" s="303"/>
      <c r="I554" s="303"/>
      <c r="J554" s="303"/>
      <c r="K554" s="303"/>
      <c r="L554" s="303"/>
      <c r="M554" s="303"/>
      <c r="N554" s="303"/>
      <c r="O554" s="303"/>
      <c r="P554" s="303"/>
      <c r="Q554" s="303"/>
      <c r="R554" s="303"/>
      <c r="S554" s="303"/>
      <c r="T554" s="303"/>
      <c r="U554" s="303"/>
      <c r="V554" s="303"/>
      <c r="W554" s="303"/>
      <c r="X554" s="303"/>
      <c r="Y554" s="303"/>
      <c r="Z554" s="303"/>
    </row>
    <row r="555" customFormat="false" ht="12.75" hidden="false" customHeight="true" outlineLevel="0" collapsed="false">
      <c r="A555" s="303"/>
      <c r="B555" s="303"/>
      <c r="C555" s="303"/>
      <c r="D555" s="303"/>
      <c r="E555" s="303"/>
      <c r="F555" s="303"/>
      <c r="G555" s="303"/>
      <c r="H555" s="303"/>
      <c r="I555" s="303"/>
      <c r="J555" s="303"/>
      <c r="K555" s="303"/>
      <c r="L555" s="303"/>
      <c r="M555" s="303"/>
      <c r="N555" s="303"/>
      <c r="O555" s="303"/>
      <c r="P555" s="303"/>
      <c r="Q555" s="303"/>
      <c r="R555" s="303"/>
      <c r="S555" s="303"/>
      <c r="T555" s="303"/>
      <c r="U555" s="303"/>
      <c r="V555" s="303"/>
      <c r="W555" s="303"/>
      <c r="X555" s="303"/>
      <c r="Y555" s="303"/>
      <c r="Z555" s="303"/>
    </row>
    <row r="556" customFormat="false" ht="12.75" hidden="false" customHeight="true" outlineLevel="0" collapsed="false">
      <c r="A556" s="303"/>
      <c r="B556" s="303"/>
      <c r="C556" s="303"/>
      <c r="D556" s="303"/>
      <c r="E556" s="303"/>
      <c r="F556" s="303"/>
      <c r="G556" s="303"/>
      <c r="H556" s="303"/>
      <c r="I556" s="303"/>
      <c r="J556" s="303"/>
      <c r="K556" s="303"/>
      <c r="L556" s="303"/>
      <c r="M556" s="303"/>
      <c r="N556" s="303"/>
      <c r="O556" s="303"/>
      <c r="P556" s="303"/>
      <c r="Q556" s="303"/>
      <c r="R556" s="303"/>
      <c r="S556" s="303"/>
      <c r="T556" s="303"/>
      <c r="U556" s="303"/>
      <c r="V556" s="303"/>
      <c r="W556" s="303"/>
      <c r="X556" s="303"/>
      <c r="Y556" s="303"/>
      <c r="Z556" s="303"/>
    </row>
    <row r="557" customFormat="false" ht="12.75" hidden="false" customHeight="true" outlineLevel="0" collapsed="false">
      <c r="A557" s="303"/>
      <c r="B557" s="303"/>
      <c r="C557" s="303"/>
      <c r="D557" s="303"/>
      <c r="E557" s="303"/>
      <c r="F557" s="303"/>
      <c r="G557" s="303"/>
      <c r="H557" s="303"/>
      <c r="I557" s="303"/>
      <c r="J557" s="303"/>
      <c r="K557" s="303"/>
      <c r="L557" s="303"/>
      <c r="M557" s="303"/>
      <c r="N557" s="303"/>
      <c r="O557" s="303"/>
      <c r="P557" s="303"/>
      <c r="Q557" s="303"/>
      <c r="R557" s="303"/>
      <c r="S557" s="303"/>
      <c r="T557" s="303"/>
      <c r="U557" s="303"/>
      <c r="V557" s="303"/>
      <c r="W557" s="303"/>
      <c r="X557" s="303"/>
      <c r="Y557" s="303"/>
      <c r="Z557" s="303"/>
    </row>
    <row r="558" customFormat="false" ht="12.75" hidden="false" customHeight="true" outlineLevel="0" collapsed="false">
      <c r="A558" s="303"/>
      <c r="B558" s="303"/>
      <c r="C558" s="303"/>
      <c r="D558" s="303"/>
      <c r="E558" s="303"/>
      <c r="F558" s="303"/>
      <c r="G558" s="303"/>
      <c r="H558" s="303"/>
      <c r="I558" s="303"/>
      <c r="J558" s="303"/>
      <c r="K558" s="303"/>
      <c r="L558" s="303"/>
      <c r="M558" s="303"/>
      <c r="N558" s="303"/>
      <c r="O558" s="303"/>
      <c r="P558" s="303"/>
      <c r="Q558" s="303"/>
      <c r="R558" s="303"/>
      <c r="S558" s="303"/>
      <c r="T558" s="303"/>
      <c r="U558" s="303"/>
      <c r="V558" s="303"/>
      <c r="W558" s="303"/>
      <c r="X558" s="303"/>
      <c r="Y558" s="303"/>
      <c r="Z558" s="303"/>
    </row>
    <row r="559" customFormat="false" ht="12.75" hidden="false" customHeight="true" outlineLevel="0" collapsed="false">
      <c r="A559" s="303"/>
      <c r="B559" s="303"/>
      <c r="C559" s="303"/>
      <c r="D559" s="303"/>
      <c r="E559" s="303"/>
      <c r="F559" s="303"/>
      <c r="G559" s="303"/>
      <c r="H559" s="303"/>
      <c r="I559" s="303"/>
      <c r="J559" s="303"/>
      <c r="K559" s="303"/>
      <c r="L559" s="303"/>
      <c r="M559" s="303"/>
      <c r="N559" s="303"/>
      <c r="O559" s="303"/>
      <c r="P559" s="303"/>
      <c r="Q559" s="303"/>
      <c r="R559" s="303"/>
      <c r="S559" s="303"/>
      <c r="T559" s="303"/>
      <c r="U559" s="303"/>
      <c r="V559" s="303"/>
      <c r="W559" s="303"/>
      <c r="X559" s="303"/>
      <c r="Y559" s="303"/>
      <c r="Z559" s="303"/>
    </row>
    <row r="560" customFormat="false" ht="12.75" hidden="false" customHeight="true" outlineLevel="0" collapsed="false">
      <c r="A560" s="303"/>
      <c r="B560" s="303"/>
      <c r="C560" s="303"/>
      <c r="D560" s="303"/>
      <c r="E560" s="303"/>
      <c r="F560" s="303"/>
      <c r="G560" s="303"/>
      <c r="H560" s="303"/>
      <c r="I560" s="303"/>
      <c r="J560" s="303"/>
      <c r="K560" s="303"/>
      <c r="L560" s="303"/>
      <c r="M560" s="303"/>
      <c r="N560" s="303"/>
      <c r="O560" s="303"/>
      <c r="P560" s="303"/>
      <c r="Q560" s="303"/>
      <c r="R560" s="303"/>
      <c r="S560" s="303"/>
      <c r="T560" s="303"/>
      <c r="U560" s="303"/>
      <c r="V560" s="303"/>
      <c r="W560" s="303"/>
      <c r="X560" s="303"/>
      <c r="Y560" s="303"/>
      <c r="Z560" s="303"/>
    </row>
    <row r="561" customFormat="false" ht="12.75" hidden="false" customHeight="true" outlineLevel="0" collapsed="false">
      <c r="A561" s="303"/>
      <c r="B561" s="303"/>
      <c r="C561" s="303"/>
      <c r="D561" s="303"/>
      <c r="E561" s="303"/>
      <c r="F561" s="303"/>
      <c r="G561" s="303"/>
      <c r="H561" s="303"/>
      <c r="I561" s="303"/>
      <c r="J561" s="303"/>
      <c r="K561" s="303"/>
      <c r="L561" s="303"/>
      <c r="M561" s="303"/>
      <c r="N561" s="303"/>
      <c r="O561" s="303"/>
      <c r="P561" s="303"/>
      <c r="Q561" s="303"/>
      <c r="R561" s="303"/>
      <c r="S561" s="303"/>
      <c r="T561" s="303"/>
      <c r="U561" s="303"/>
      <c r="V561" s="303"/>
      <c r="W561" s="303"/>
      <c r="X561" s="303"/>
      <c r="Y561" s="303"/>
      <c r="Z561" s="303"/>
    </row>
    <row r="562" customFormat="false" ht="12.75" hidden="false" customHeight="true" outlineLevel="0" collapsed="false">
      <c r="A562" s="303"/>
      <c r="B562" s="303"/>
      <c r="C562" s="303"/>
      <c r="D562" s="303"/>
      <c r="E562" s="303"/>
      <c r="F562" s="303"/>
      <c r="G562" s="303"/>
      <c r="H562" s="303"/>
      <c r="I562" s="303"/>
      <c r="J562" s="303"/>
      <c r="K562" s="303"/>
      <c r="L562" s="303"/>
      <c r="M562" s="303"/>
      <c r="N562" s="303"/>
      <c r="O562" s="303"/>
      <c r="P562" s="303"/>
      <c r="Q562" s="303"/>
      <c r="R562" s="303"/>
      <c r="S562" s="303"/>
      <c r="T562" s="303"/>
      <c r="U562" s="303"/>
      <c r="V562" s="303"/>
      <c r="W562" s="303"/>
      <c r="X562" s="303"/>
      <c r="Y562" s="303"/>
      <c r="Z562" s="303"/>
    </row>
    <row r="563" customFormat="false" ht="12.75" hidden="false" customHeight="true" outlineLevel="0" collapsed="false">
      <c r="A563" s="303"/>
      <c r="B563" s="303"/>
      <c r="C563" s="303"/>
      <c r="D563" s="303"/>
      <c r="E563" s="303"/>
      <c r="F563" s="303"/>
      <c r="G563" s="303"/>
      <c r="H563" s="303"/>
      <c r="I563" s="303"/>
      <c r="J563" s="303"/>
      <c r="K563" s="303"/>
      <c r="L563" s="303"/>
      <c r="M563" s="303"/>
      <c r="N563" s="303"/>
      <c r="O563" s="303"/>
      <c r="P563" s="303"/>
      <c r="Q563" s="303"/>
      <c r="R563" s="303"/>
      <c r="S563" s="303"/>
      <c r="T563" s="303"/>
      <c r="U563" s="303"/>
      <c r="V563" s="303"/>
      <c r="W563" s="303"/>
      <c r="X563" s="303"/>
      <c r="Y563" s="303"/>
      <c r="Z563" s="303"/>
    </row>
    <row r="564" customFormat="false" ht="12.75" hidden="false" customHeight="true" outlineLevel="0" collapsed="false">
      <c r="A564" s="303"/>
      <c r="B564" s="303"/>
      <c r="C564" s="303"/>
      <c r="D564" s="303"/>
      <c r="E564" s="303"/>
      <c r="F564" s="303"/>
      <c r="G564" s="303"/>
      <c r="H564" s="303"/>
      <c r="I564" s="303"/>
      <c r="J564" s="303"/>
      <c r="K564" s="303"/>
      <c r="L564" s="303"/>
      <c r="M564" s="303"/>
      <c r="N564" s="303"/>
      <c r="O564" s="303"/>
      <c r="P564" s="303"/>
      <c r="Q564" s="303"/>
      <c r="R564" s="303"/>
      <c r="S564" s="303"/>
      <c r="T564" s="303"/>
      <c r="U564" s="303"/>
      <c r="V564" s="303"/>
      <c r="W564" s="303"/>
      <c r="X564" s="303"/>
      <c r="Y564" s="303"/>
      <c r="Z564" s="303"/>
    </row>
    <row r="565" customFormat="false" ht="12.75" hidden="false" customHeight="true" outlineLevel="0" collapsed="false">
      <c r="A565" s="303"/>
      <c r="B565" s="303"/>
      <c r="C565" s="303"/>
      <c r="D565" s="303"/>
      <c r="E565" s="303"/>
      <c r="F565" s="303"/>
      <c r="G565" s="303"/>
      <c r="H565" s="303"/>
      <c r="I565" s="303"/>
      <c r="J565" s="303"/>
      <c r="K565" s="303"/>
      <c r="L565" s="303"/>
      <c r="M565" s="303"/>
      <c r="N565" s="303"/>
      <c r="O565" s="303"/>
      <c r="P565" s="303"/>
      <c r="Q565" s="303"/>
      <c r="R565" s="303"/>
      <c r="S565" s="303"/>
      <c r="T565" s="303"/>
      <c r="U565" s="303"/>
      <c r="V565" s="303"/>
      <c r="W565" s="303"/>
      <c r="X565" s="303"/>
      <c r="Y565" s="303"/>
      <c r="Z565" s="303"/>
    </row>
    <row r="566" customFormat="false" ht="12.75" hidden="false" customHeight="true" outlineLevel="0" collapsed="false">
      <c r="A566" s="303"/>
      <c r="B566" s="303"/>
      <c r="C566" s="303"/>
      <c r="D566" s="303"/>
      <c r="E566" s="303"/>
      <c r="F566" s="303"/>
      <c r="G566" s="303"/>
      <c r="H566" s="303"/>
      <c r="I566" s="303"/>
      <c r="J566" s="303"/>
      <c r="K566" s="303"/>
      <c r="L566" s="303"/>
      <c r="M566" s="303"/>
      <c r="N566" s="303"/>
      <c r="O566" s="303"/>
      <c r="P566" s="303"/>
      <c r="Q566" s="303"/>
      <c r="R566" s="303"/>
      <c r="S566" s="303"/>
      <c r="T566" s="303"/>
      <c r="U566" s="303"/>
      <c r="V566" s="303"/>
      <c r="W566" s="303"/>
      <c r="X566" s="303"/>
      <c r="Y566" s="303"/>
      <c r="Z566" s="303"/>
    </row>
    <row r="567" customFormat="false" ht="12.75" hidden="false" customHeight="true" outlineLevel="0" collapsed="false">
      <c r="A567" s="303"/>
      <c r="B567" s="303"/>
      <c r="C567" s="303"/>
      <c r="D567" s="303"/>
      <c r="E567" s="303"/>
      <c r="F567" s="303"/>
      <c r="G567" s="303"/>
      <c r="H567" s="303"/>
      <c r="I567" s="303"/>
      <c r="J567" s="303"/>
      <c r="K567" s="303"/>
      <c r="L567" s="303"/>
      <c r="M567" s="303"/>
      <c r="N567" s="303"/>
      <c r="O567" s="303"/>
      <c r="P567" s="303"/>
      <c r="Q567" s="303"/>
      <c r="R567" s="303"/>
      <c r="S567" s="303"/>
      <c r="T567" s="303"/>
      <c r="U567" s="303"/>
      <c r="V567" s="303"/>
      <c r="W567" s="303"/>
      <c r="X567" s="303"/>
      <c r="Y567" s="303"/>
      <c r="Z567" s="303"/>
    </row>
    <row r="568" customFormat="false" ht="12.75" hidden="false" customHeight="true" outlineLevel="0" collapsed="false">
      <c r="A568" s="303"/>
      <c r="B568" s="303"/>
      <c r="C568" s="303"/>
      <c r="D568" s="303"/>
      <c r="E568" s="303"/>
      <c r="F568" s="303"/>
      <c r="G568" s="303"/>
      <c r="H568" s="303"/>
      <c r="I568" s="303"/>
      <c r="J568" s="303"/>
      <c r="K568" s="303"/>
      <c r="L568" s="303"/>
      <c r="M568" s="303"/>
      <c r="N568" s="303"/>
      <c r="O568" s="303"/>
      <c r="P568" s="303"/>
      <c r="Q568" s="303"/>
      <c r="R568" s="303"/>
      <c r="S568" s="303"/>
      <c r="T568" s="303"/>
      <c r="U568" s="303"/>
      <c r="V568" s="303"/>
      <c r="W568" s="303"/>
      <c r="X568" s="303"/>
      <c r="Y568" s="303"/>
      <c r="Z568" s="303"/>
    </row>
    <row r="569" customFormat="false" ht="12.75" hidden="false" customHeight="true" outlineLevel="0" collapsed="false">
      <c r="A569" s="303"/>
      <c r="B569" s="303"/>
      <c r="C569" s="303"/>
      <c r="D569" s="303"/>
      <c r="E569" s="303"/>
      <c r="F569" s="303"/>
      <c r="G569" s="303"/>
      <c r="H569" s="303"/>
      <c r="I569" s="303"/>
      <c r="J569" s="303"/>
      <c r="K569" s="303"/>
      <c r="L569" s="303"/>
      <c r="M569" s="303"/>
      <c r="N569" s="303"/>
      <c r="O569" s="303"/>
      <c r="P569" s="303"/>
      <c r="Q569" s="303"/>
      <c r="R569" s="303"/>
      <c r="S569" s="303"/>
      <c r="T569" s="303"/>
      <c r="U569" s="303"/>
      <c r="V569" s="303"/>
      <c r="W569" s="303"/>
      <c r="X569" s="303"/>
      <c r="Y569" s="303"/>
      <c r="Z569" s="303"/>
    </row>
    <row r="570" customFormat="false" ht="12.75" hidden="false" customHeight="true" outlineLevel="0" collapsed="false">
      <c r="A570" s="303"/>
      <c r="B570" s="303"/>
      <c r="C570" s="303"/>
      <c r="D570" s="303"/>
      <c r="E570" s="303"/>
      <c r="F570" s="303"/>
      <c r="G570" s="303"/>
      <c r="H570" s="303"/>
      <c r="I570" s="303"/>
      <c r="J570" s="303"/>
      <c r="K570" s="303"/>
      <c r="L570" s="303"/>
      <c r="M570" s="303"/>
      <c r="N570" s="303"/>
      <c r="O570" s="303"/>
      <c r="P570" s="303"/>
      <c r="Q570" s="303"/>
      <c r="R570" s="303"/>
      <c r="S570" s="303"/>
      <c r="T570" s="303"/>
      <c r="U570" s="303"/>
      <c r="V570" s="303"/>
      <c r="W570" s="303"/>
      <c r="X570" s="303"/>
      <c r="Y570" s="303"/>
      <c r="Z570" s="303"/>
    </row>
    <row r="571" customFormat="false" ht="12.75" hidden="false" customHeight="true" outlineLevel="0" collapsed="false">
      <c r="A571" s="303"/>
      <c r="B571" s="303"/>
      <c r="C571" s="303"/>
      <c r="D571" s="303"/>
      <c r="E571" s="303"/>
      <c r="F571" s="303"/>
      <c r="G571" s="303"/>
      <c r="H571" s="303"/>
      <c r="I571" s="303"/>
      <c r="J571" s="303"/>
      <c r="K571" s="303"/>
      <c r="L571" s="303"/>
      <c r="M571" s="303"/>
      <c r="N571" s="303"/>
      <c r="O571" s="303"/>
      <c r="P571" s="303"/>
      <c r="Q571" s="303"/>
      <c r="R571" s="303"/>
      <c r="S571" s="303"/>
      <c r="T571" s="303"/>
      <c r="U571" s="303"/>
      <c r="V571" s="303"/>
      <c r="W571" s="303"/>
      <c r="X571" s="303"/>
      <c r="Y571" s="303"/>
      <c r="Z571" s="303"/>
    </row>
    <row r="572" customFormat="false" ht="12.75" hidden="false" customHeight="true" outlineLevel="0" collapsed="false">
      <c r="A572" s="303"/>
      <c r="B572" s="303"/>
      <c r="C572" s="303"/>
      <c r="D572" s="303"/>
      <c r="E572" s="303"/>
      <c r="F572" s="303"/>
      <c r="G572" s="303"/>
      <c r="H572" s="303"/>
      <c r="I572" s="303"/>
      <c r="J572" s="303"/>
      <c r="K572" s="303"/>
      <c r="L572" s="303"/>
      <c r="M572" s="303"/>
      <c r="N572" s="303"/>
      <c r="O572" s="303"/>
      <c r="P572" s="303"/>
      <c r="Q572" s="303"/>
      <c r="R572" s="303"/>
      <c r="S572" s="303"/>
      <c r="T572" s="303"/>
      <c r="U572" s="303"/>
      <c r="V572" s="303"/>
      <c r="W572" s="303"/>
      <c r="X572" s="303"/>
      <c r="Y572" s="303"/>
      <c r="Z572" s="303"/>
    </row>
    <row r="573" customFormat="false" ht="12.75" hidden="false" customHeight="true" outlineLevel="0" collapsed="false">
      <c r="A573" s="303"/>
      <c r="B573" s="303"/>
      <c r="C573" s="303"/>
      <c r="D573" s="303"/>
      <c r="E573" s="303"/>
      <c r="F573" s="303"/>
      <c r="G573" s="303"/>
      <c r="H573" s="303"/>
      <c r="I573" s="303"/>
      <c r="J573" s="303"/>
      <c r="K573" s="303"/>
      <c r="L573" s="303"/>
      <c r="M573" s="303"/>
      <c r="N573" s="303"/>
      <c r="O573" s="303"/>
      <c r="P573" s="303"/>
      <c r="Q573" s="303"/>
      <c r="R573" s="303"/>
      <c r="S573" s="303"/>
      <c r="T573" s="303"/>
      <c r="U573" s="303"/>
      <c r="V573" s="303"/>
      <c r="W573" s="303"/>
      <c r="X573" s="303"/>
      <c r="Y573" s="303"/>
      <c r="Z573" s="303"/>
    </row>
    <row r="574" customFormat="false" ht="12.75" hidden="false" customHeight="true" outlineLevel="0" collapsed="false">
      <c r="A574" s="303"/>
      <c r="B574" s="303"/>
      <c r="C574" s="303"/>
      <c r="D574" s="303"/>
      <c r="E574" s="303"/>
      <c r="F574" s="303"/>
      <c r="G574" s="303"/>
      <c r="H574" s="303"/>
      <c r="I574" s="303"/>
      <c r="J574" s="303"/>
      <c r="K574" s="303"/>
      <c r="L574" s="303"/>
      <c r="M574" s="303"/>
      <c r="N574" s="303"/>
      <c r="O574" s="303"/>
      <c r="P574" s="303"/>
      <c r="Q574" s="303"/>
      <c r="R574" s="303"/>
      <c r="S574" s="303"/>
      <c r="T574" s="303"/>
      <c r="U574" s="303"/>
      <c r="V574" s="303"/>
      <c r="W574" s="303"/>
      <c r="X574" s="303"/>
      <c r="Y574" s="303"/>
      <c r="Z574" s="303"/>
    </row>
    <row r="575" customFormat="false" ht="12.75" hidden="false" customHeight="true" outlineLevel="0" collapsed="false">
      <c r="A575" s="303"/>
      <c r="B575" s="303"/>
      <c r="C575" s="303"/>
      <c r="D575" s="303"/>
      <c r="E575" s="303"/>
      <c r="F575" s="303"/>
      <c r="G575" s="303"/>
      <c r="H575" s="303"/>
      <c r="I575" s="303"/>
      <c r="J575" s="303"/>
      <c r="K575" s="303"/>
      <c r="L575" s="303"/>
      <c r="M575" s="303"/>
      <c r="N575" s="303"/>
      <c r="O575" s="303"/>
      <c r="P575" s="303"/>
      <c r="Q575" s="303"/>
      <c r="R575" s="303"/>
      <c r="S575" s="303"/>
      <c r="T575" s="303"/>
      <c r="U575" s="303"/>
      <c r="V575" s="303"/>
      <c r="W575" s="303"/>
      <c r="X575" s="303"/>
      <c r="Y575" s="303"/>
      <c r="Z575" s="303"/>
    </row>
    <row r="576" customFormat="false" ht="12.75" hidden="false" customHeight="true" outlineLevel="0" collapsed="false">
      <c r="A576" s="303"/>
      <c r="B576" s="303"/>
      <c r="C576" s="303"/>
      <c r="D576" s="303"/>
      <c r="E576" s="303"/>
      <c r="F576" s="303"/>
      <c r="G576" s="303"/>
      <c r="H576" s="303"/>
      <c r="I576" s="303"/>
      <c r="J576" s="303"/>
      <c r="K576" s="303"/>
      <c r="L576" s="303"/>
      <c r="M576" s="303"/>
      <c r="N576" s="303"/>
      <c r="O576" s="303"/>
      <c r="P576" s="303"/>
      <c r="Q576" s="303"/>
      <c r="R576" s="303"/>
      <c r="S576" s="303"/>
      <c r="T576" s="303"/>
      <c r="U576" s="303"/>
      <c r="V576" s="303"/>
      <c r="W576" s="303"/>
      <c r="X576" s="303"/>
      <c r="Y576" s="303"/>
      <c r="Z576" s="303"/>
    </row>
    <row r="577" customFormat="false" ht="12.75" hidden="false" customHeight="true" outlineLevel="0" collapsed="false">
      <c r="A577" s="303"/>
      <c r="B577" s="303"/>
      <c r="C577" s="303"/>
      <c r="D577" s="303"/>
      <c r="E577" s="303"/>
      <c r="F577" s="303"/>
      <c r="G577" s="303"/>
      <c r="H577" s="303"/>
      <c r="I577" s="303"/>
      <c r="J577" s="303"/>
      <c r="K577" s="303"/>
      <c r="L577" s="303"/>
      <c r="M577" s="303"/>
      <c r="N577" s="303"/>
      <c r="O577" s="303"/>
      <c r="P577" s="303"/>
      <c r="Q577" s="303"/>
      <c r="R577" s="303"/>
      <c r="S577" s="303"/>
      <c r="T577" s="303"/>
      <c r="U577" s="303"/>
      <c r="V577" s="303"/>
      <c r="W577" s="303"/>
      <c r="X577" s="303"/>
      <c r="Y577" s="303"/>
      <c r="Z577" s="303"/>
    </row>
    <row r="578" customFormat="false" ht="12.75" hidden="false" customHeight="true" outlineLevel="0" collapsed="false">
      <c r="A578" s="303"/>
      <c r="B578" s="303"/>
      <c r="C578" s="303"/>
      <c r="D578" s="303"/>
      <c r="E578" s="303"/>
      <c r="F578" s="303"/>
      <c r="G578" s="303"/>
      <c r="H578" s="303"/>
      <c r="I578" s="303"/>
      <c r="J578" s="303"/>
      <c r="K578" s="303"/>
      <c r="L578" s="303"/>
      <c r="M578" s="303"/>
      <c r="N578" s="303"/>
      <c r="O578" s="303"/>
      <c r="P578" s="303"/>
      <c r="Q578" s="303"/>
      <c r="R578" s="303"/>
      <c r="S578" s="303"/>
      <c r="T578" s="303"/>
      <c r="U578" s="303"/>
      <c r="V578" s="303"/>
      <c r="W578" s="303"/>
      <c r="X578" s="303"/>
      <c r="Y578" s="303"/>
      <c r="Z578" s="303"/>
    </row>
    <row r="579" customFormat="false" ht="12.75" hidden="false" customHeight="true" outlineLevel="0" collapsed="false">
      <c r="A579" s="303"/>
      <c r="B579" s="303"/>
      <c r="C579" s="303"/>
      <c r="D579" s="303"/>
      <c r="E579" s="303"/>
      <c r="F579" s="303"/>
      <c r="G579" s="303"/>
      <c r="H579" s="303"/>
      <c r="I579" s="303"/>
      <c r="J579" s="303"/>
      <c r="K579" s="303"/>
      <c r="L579" s="303"/>
      <c r="M579" s="303"/>
      <c r="N579" s="303"/>
      <c r="O579" s="303"/>
      <c r="P579" s="303"/>
      <c r="Q579" s="303"/>
      <c r="R579" s="303"/>
      <c r="S579" s="303"/>
      <c r="T579" s="303"/>
      <c r="U579" s="303"/>
      <c r="V579" s="303"/>
      <c r="W579" s="303"/>
      <c r="X579" s="303"/>
      <c r="Y579" s="303"/>
      <c r="Z579" s="303"/>
    </row>
    <row r="580" customFormat="false" ht="12.75" hidden="false" customHeight="true" outlineLevel="0" collapsed="false">
      <c r="A580" s="303"/>
      <c r="B580" s="303"/>
      <c r="C580" s="303"/>
      <c r="D580" s="303"/>
      <c r="E580" s="303"/>
      <c r="F580" s="303"/>
      <c r="G580" s="303"/>
      <c r="H580" s="303"/>
      <c r="I580" s="303"/>
      <c r="J580" s="303"/>
      <c r="K580" s="303"/>
      <c r="L580" s="303"/>
      <c r="M580" s="303"/>
      <c r="N580" s="303"/>
      <c r="O580" s="303"/>
      <c r="P580" s="303"/>
      <c r="Q580" s="303"/>
      <c r="R580" s="303"/>
      <c r="S580" s="303"/>
      <c r="T580" s="303"/>
      <c r="U580" s="303"/>
      <c r="V580" s="303"/>
      <c r="W580" s="303"/>
      <c r="X580" s="303"/>
      <c r="Y580" s="303"/>
      <c r="Z580" s="303"/>
    </row>
    <row r="581" customFormat="false" ht="12.75" hidden="false" customHeight="true" outlineLevel="0" collapsed="false">
      <c r="A581" s="303"/>
      <c r="B581" s="303"/>
      <c r="C581" s="303"/>
      <c r="D581" s="303"/>
      <c r="E581" s="303"/>
      <c r="F581" s="303"/>
      <c r="G581" s="303"/>
      <c r="H581" s="303"/>
      <c r="I581" s="303"/>
      <c r="J581" s="303"/>
      <c r="K581" s="303"/>
      <c r="L581" s="303"/>
      <c r="M581" s="303"/>
      <c r="N581" s="303"/>
      <c r="O581" s="303"/>
      <c r="P581" s="303"/>
      <c r="Q581" s="303"/>
      <c r="R581" s="303"/>
      <c r="S581" s="303"/>
      <c r="T581" s="303"/>
      <c r="U581" s="303"/>
      <c r="V581" s="303"/>
      <c r="W581" s="303"/>
      <c r="X581" s="303"/>
      <c r="Y581" s="303"/>
      <c r="Z581" s="303"/>
    </row>
    <row r="582" customFormat="false" ht="12.75" hidden="false" customHeight="true" outlineLevel="0" collapsed="false">
      <c r="A582" s="303"/>
      <c r="B582" s="303"/>
      <c r="C582" s="303"/>
      <c r="D582" s="303"/>
      <c r="E582" s="303"/>
      <c r="F582" s="303"/>
      <c r="G582" s="303"/>
      <c r="H582" s="303"/>
      <c r="I582" s="303"/>
      <c r="J582" s="303"/>
      <c r="K582" s="303"/>
      <c r="L582" s="303"/>
      <c r="M582" s="303"/>
      <c r="N582" s="303"/>
      <c r="O582" s="303"/>
      <c r="P582" s="303"/>
      <c r="Q582" s="303"/>
      <c r="R582" s="303"/>
      <c r="S582" s="303"/>
      <c r="T582" s="303"/>
      <c r="U582" s="303"/>
      <c r="V582" s="303"/>
      <c r="W582" s="303"/>
      <c r="X582" s="303"/>
      <c r="Y582" s="303"/>
      <c r="Z582" s="303"/>
    </row>
    <row r="583" customFormat="false" ht="12.75" hidden="false" customHeight="true" outlineLevel="0" collapsed="false">
      <c r="A583" s="303"/>
      <c r="B583" s="303"/>
      <c r="C583" s="303"/>
      <c r="D583" s="303"/>
      <c r="E583" s="303"/>
      <c r="F583" s="303"/>
      <c r="G583" s="303"/>
      <c r="H583" s="303"/>
      <c r="I583" s="303"/>
      <c r="J583" s="303"/>
      <c r="K583" s="303"/>
      <c r="L583" s="303"/>
      <c r="M583" s="303"/>
      <c r="N583" s="303"/>
      <c r="O583" s="303"/>
      <c r="P583" s="303"/>
      <c r="Q583" s="303"/>
      <c r="R583" s="303"/>
      <c r="S583" s="303"/>
      <c r="T583" s="303"/>
      <c r="U583" s="303"/>
      <c r="V583" s="303"/>
      <c r="W583" s="303"/>
      <c r="X583" s="303"/>
      <c r="Y583" s="303"/>
      <c r="Z583" s="303"/>
    </row>
    <row r="584" customFormat="false" ht="12.75" hidden="false" customHeight="true" outlineLevel="0" collapsed="false">
      <c r="A584" s="303"/>
      <c r="B584" s="303"/>
      <c r="C584" s="303"/>
      <c r="D584" s="303"/>
      <c r="E584" s="303"/>
      <c r="F584" s="303"/>
      <c r="G584" s="303"/>
      <c r="H584" s="303"/>
      <c r="I584" s="303"/>
      <c r="J584" s="303"/>
      <c r="K584" s="303"/>
      <c r="L584" s="303"/>
      <c r="M584" s="303"/>
      <c r="N584" s="303"/>
      <c r="O584" s="303"/>
      <c r="P584" s="303"/>
      <c r="Q584" s="303"/>
      <c r="R584" s="303"/>
      <c r="S584" s="303"/>
      <c r="T584" s="303"/>
      <c r="U584" s="303"/>
      <c r="V584" s="303"/>
      <c r="W584" s="303"/>
      <c r="X584" s="303"/>
      <c r="Y584" s="303"/>
      <c r="Z584" s="303"/>
    </row>
    <row r="585" customFormat="false" ht="12.75" hidden="false" customHeight="true" outlineLevel="0" collapsed="false">
      <c r="A585" s="303"/>
      <c r="B585" s="303"/>
      <c r="C585" s="303"/>
      <c r="D585" s="303"/>
      <c r="E585" s="303"/>
      <c r="F585" s="303"/>
      <c r="G585" s="303"/>
      <c r="H585" s="303"/>
      <c r="I585" s="303"/>
      <c r="J585" s="303"/>
      <c r="K585" s="303"/>
      <c r="L585" s="303"/>
      <c r="M585" s="303"/>
      <c r="N585" s="303"/>
      <c r="O585" s="303"/>
      <c r="P585" s="303"/>
      <c r="Q585" s="303"/>
      <c r="R585" s="303"/>
      <c r="S585" s="303"/>
      <c r="T585" s="303"/>
      <c r="U585" s="303"/>
      <c r="V585" s="303"/>
      <c r="W585" s="303"/>
      <c r="X585" s="303"/>
      <c r="Y585" s="303"/>
      <c r="Z585" s="303"/>
    </row>
    <row r="586" customFormat="false" ht="12.75" hidden="false" customHeight="true" outlineLevel="0" collapsed="false">
      <c r="A586" s="303"/>
      <c r="B586" s="303"/>
      <c r="C586" s="303"/>
      <c r="D586" s="303"/>
      <c r="E586" s="303"/>
      <c r="F586" s="303"/>
      <c r="G586" s="303"/>
      <c r="H586" s="303"/>
      <c r="I586" s="303"/>
      <c r="J586" s="303"/>
      <c r="K586" s="303"/>
      <c r="L586" s="303"/>
      <c r="M586" s="303"/>
      <c r="N586" s="303"/>
      <c r="O586" s="303"/>
      <c r="P586" s="303"/>
      <c r="Q586" s="303"/>
      <c r="R586" s="303"/>
      <c r="S586" s="303"/>
      <c r="T586" s="303"/>
      <c r="U586" s="303"/>
      <c r="V586" s="303"/>
      <c r="W586" s="303"/>
      <c r="X586" s="303"/>
      <c r="Y586" s="303"/>
      <c r="Z586" s="303"/>
    </row>
    <row r="587" customFormat="false" ht="12.75" hidden="false" customHeight="true" outlineLevel="0" collapsed="false">
      <c r="A587" s="303"/>
      <c r="B587" s="303"/>
      <c r="C587" s="303"/>
      <c r="D587" s="303"/>
      <c r="E587" s="303"/>
      <c r="F587" s="303"/>
      <c r="G587" s="303"/>
      <c r="H587" s="303"/>
      <c r="I587" s="303"/>
      <c r="J587" s="303"/>
      <c r="K587" s="303"/>
      <c r="L587" s="303"/>
      <c r="M587" s="303"/>
      <c r="N587" s="303"/>
      <c r="O587" s="303"/>
      <c r="P587" s="303"/>
      <c r="Q587" s="303"/>
      <c r="R587" s="303"/>
      <c r="S587" s="303"/>
      <c r="T587" s="303"/>
      <c r="U587" s="303"/>
      <c r="V587" s="303"/>
      <c r="W587" s="303"/>
      <c r="X587" s="303"/>
      <c r="Y587" s="303"/>
      <c r="Z587" s="303"/>
    </row>
    <row r="588" customFormat="false" ht="12.75" hidden="false" customHeight="true" outlineLevel="0" collapsed="false">
      <c r="A588" s="303"/>
      <c r="B588" s="303"/>
      <c r="C588" s="303"/>
      <c r="D588" s="303"/>
      <c r="E588" s="303"/>
      <c r="F588" s="303"/>
      <c r="G588" s="303"/>
      <c r="H588" s="303"/>
      <c r="I588" s="303"/>
      <c r="J588" s="303"/>
      <c r="K588" s="303"/>
      <c r="L588" s="303"/>
      <c r="M588" s="303"/>
      <c r="N588" s="303"/>
      <c r="O588" s="303"/>
      <c r="P588" s="303"/>
      <c r="Q588" s="303"/>
      <c r="R588" s="303"/>
      <c r="S588" s="303"/>
      <c r="T588" s="303"/>
      <c r="U588" s="303"/>
      <c r="V588" s="303"/>
      <c r="W588" s="303"/>
      <c r="X588" s="303"/>
      <c r="Y588" s="303"/>
      <c r="Z588" s="303"/>
    </row>
    <row r="589" customFormat="false" ht="12.75" hidden="false" customHeight="true" outlineLevel="0" collapsed="false">
      <c r="A589" s="303"/>
      <c r="B589" s="303"/>
      <c r="C589" s="303"/>
      <c r="D589" s="303"/>
      <c r="E589" s="303"/>
      <c r="F589" s="303"/>
      <c r="G589" s="303"/>
      <c r="H589" s="303"/>
      <c r="I589" s="303"/>
      <c r="J589" s="303"/>
      <c r="K589" s="303"/>
      <c r="L589" s="303"/>
      <c r="M589" s="303"/>
      <c r="N589" s="303"/>
      <c r="O589" s="303"/>
      <c r="P589" s="303"/>
      <c r="Q589" s="303"/>
      <c r="R589" s="303"/>
      <c r="S589" s="303"/>
      <c r="T589" s="303"/>
      <c r="U589" s="303"/>
      <c r="V589" s="303"/>
      <c r="W589" s="303"/>
      <c r="X589" s="303"/>
      <c r="Y589" s="303"/>
      <c r="Z589" s="303"/>
    </row>
    <row r="590" customFormat="false" ht="12.75" hidden="false" customHeight="true" outlineLevel="0" collapsed="false">
      <c r="A590" s="303"/>
      <c r="B590" s="303"/>
      <c r="C590" s="303"/>
      <c r="D590" s="303"/>
      <c r="E590" s="303"/>
      <c r="F590" s="303"/>
      <c r="G590" s="303"/>
      <c r="H590" s="303"/>
      <c r="I590" s="303"/>
      <c r="J590" s="303"/>
      <c r="K590" s="303"/>
      <c r="L590" s="303"/>
      <c r="M590" s="303"/>
      <c r="N590" s="303"/>
      <c r="O590" s="303"/>
      <c r="P590" s="303"/>
      <c r="Q590" s="303"/>
      <c r="R590" s="303"/>
      <c r="S590" s="303"/>
      <c r="T590" s="303"/>
      <c r="U590" s="303"/>
      <c r="V590" s="303"/>
      <c r="W590" s="303"/>
      <c r="X590" s="303"/>
      <c r="Y590" s="303"/>
      <c r="Z590" s="303"/>
    </row>
    <row r="591" customFormat="false" ht="12.75" hidden="false" customHeight="true" outlineLevel="0" collapsed="false">
      <c r="A591" s="303"/>
      <c r="B591" s="303"/>
      <c r="C591" s="303"/>
      <c r="D591" s="303"/>
      <c r="E591" s="303"/>
      <c r="F591" s="303"/>
      <c r="G591" s="303"/>
      <c r="H591" s="303"/>
      <c r="I591" s="303"/>
      <c r="J591" s="303"/>
      <c r="K591" s="303"/>
      <c r="L591" s="303"/>
      <c r="M591" s="303"/>
      <c r="N591" s="303"/>
      <c r="O591" s="303"/>
      <c r="P591" s="303"/>
      <c r="Q591" s="303"/>
      <c r="R591" s="303"/>
      <c r="S591" s="303"/>
      <c r="T591" s="303"/>
      <c r="U591" s="303"/>
      <c r="V591" s="303"/>
      <c r="W591" s="303"/>
      <c r="X591" s="303"/>
      <c r="Y591" s="303"/>
      <c r="Z591" s="303"/>
    </row>
    <row r="592" customFormat="false" ht="12.75" hidden="false" customHeight="true" outlineLevel="0" collapsed="false">
      <c r="A592" s="303"/>
      <c r="B592" s="303"/>
      <c r="C592" s="303"/>
      <c r="D592" s="303"/>
      <c r="E592" s="303"/>
      <c r="F592" s="303"/>
      <c r="G592" s="303"/>
      <c r="H592" s="303"/>
      <c r="I592" s="303"/>
      <c r="J592" s="303"/>
      <c r="K592" s="303"/>
      <c r="L592" s="303"/>
      <c r="M592" s="303"/>
      <c r="N592" s="303"/>
      <c r="O592" s="303"/>
      <c r="P592" s="303"/>
      <c r="Q592" s="303"/>
      <c r="R592" s="303"/>
      <c r="S592" s="303"/>
      <c r="T592" s="303"/>
      <c r="U592" s="303"/>
      <c r="V592" s="303"/>
      <c r="W592" s="303"/>
      <c r="X592" s="303"/>
      <c r="Y592" s="303"/>
      <c r="Z592" s="303"/>
    </row>
    <row r="593" customFormat="false" ht="12.75" hidden="false" customHeight="true" outlineLevel="0" collapsed="false">
      <c r="A593" s="303"/>
      <c r="B593" s="303"/>
      <c r="C593" s="303"/>
      <c r="D593" s="303"/>
      <c r="E593" s="303"/>
      <c r="F593" s="303"/>
      <c r="G593" s="303"/>
      <c r="H593" s="303"/>
      <c r="I593" s="303"/>
      <c r="J593" s="303"/>
      <c r="K593" s="303"/>
      <c r="L593" s="303"/>
      <c r="M593" s="303"/>
      <c r="N593" s="303"/>
      <c r="O593" s="303"/>
      <c r="P593" s="303"/>
      <c r="Q593" s="303"/>
      <c r="R593" s="303"/>
      <c r="S593" s="303"/>
      <c r="T593" s="303"/>
      <c r="U593" s="303"/>
      <c r="V593" s="303"/>
      <c r="W593" s="303"/>
      <c r="X593" s="303"/>
      <c r="Y593" s="303"/>
      <c r="Z593" s="303"/>
    </row>
    <row r="594" customFormat="false" ht="12.75" hidden="false" customHeight="true" outlineLevel="0" collapsed="false">
      <c r="A594" s="303"/>
      <c r="B594" s="303"/>
      <c r="C594" s="303"/>
      <c r="D594" s="303"/>
      <c r="E594" s="303"/>
      <c r="F594" s="303"/>
      <c r="G594" s="303"/>
      <c r="H594" s="303"/>
      <c r="I594" s="303"/>
      <c r="J594" s="303"/>
      <c r="K594" s="303"/>
      <c r="L594" s="303"/>
      <c r="M594" s="303"/>
      <c r="N594" s="303"/>
      <c r="O594" s="303"/>
      <c r="P594" s="303"/>
      <c r="Q594" s="303"/>
      <c r="R594" s="303"/>
      <c r="S594" s="303"/>
      <c r="T594" s="303"/>
      <c r="U594" s="303"/>
      <c r="V594" s="303"/>
      <c r="W594" s="303"/>
      <c r="X594" s="303"/>
      <c r="Y594" s="303"/>
      <c r="Z594" s="303"/>
    </row>
    <row r="595" customFormat="false" ht="12.75" hidden="false" customHeight="true" outlineLevel="0" collapsed="false">
      <c r="A595" s="303"/>
      <c r="B595" s="303"/>
      <c r="C595" s="303"/>
      <c r="D595" s="303"/>
      <c r="E595" s="303"/>
      <c r="F595" s="303"/>
      <c r="G595" s="303"/>
      <c r="H595" s="303"/>
      <c r="I595" s="303"/>
      <c r="J595" s="303"/>
      <c r="K595" s="303"/>
      <c r="L595" s="303"/>
      <c r="M595" s="303"/>
      <c r="N595" s="303"/>
      <c r="O595" s="303"/>
      <c r="P595" s="303"/>
      <c r="Q595" s="303"/>
      <c r="R595" s="303"/>
      <c r="S595" s="303"/>
      <c r="T595" s="303"/>
      <c r="U595" s="303"/>
      <c r="V595" s="303"/>
      <c r="W595" s="303"/>
      <c r="X595" s="303"/>
      <c r="Y595" s="303"/>
      <c r="Z595" s="303"/>
    </row>
    <row r="596" customFormat="false" ht="12.75" hidden="false" customHeight="true" outlineLevel="0" collapsed="false">
      <c r="A596" s="303"/>
      <c r="B596" s="303"/>
      <c r="C596" s="303"/>
      <c r="D596" s="303"/>
      <c r="E596" s="303"/>
      <c r="F596" s="303"/>
      <c r="G596" s="303"/>
      <c r="H596" s="303"/>
      <c r="I596" s="303"/>
      <c r="J596" s="303"/>
      <c r="K596" s="303"/>
      <c r="L596" s="303"/>
      <c r="M596" s="303"/>
      <c r="N596" s="303"/>
      <c r="O596" s="303"/>
      <c r="P596" s="303"/>
      <c r="Q596" s="303"/>
      <c r="R596" s="303"/>
      <c r="S596" s="303"/>
      <c r="T596" s="303"/>
      <c r="U596" s="303"/>
      <c r="V596" s="303"/>
      <c r="W596" s="303"/>
      <c r="X596" s="303"/>
      <c r="Y596" s="303"/>
      <c r="Z596" s="303"/>
    </row>
    <row r="597" customFormat="false" ht="12.75" hidden="false" customHeight="true" outlineLevel="0" collapsed="false">
      <c r="A597" s="303"/>
      <c r="B597" s="303"/>
      <c r="C597" s="303"/>
      <c r="D597" s="303"/>
      <c r="E597" s="303"/>
      <c r="F597" s="303"/>
      <c r="G597" s="303"/>
      <c r="H597" s="303"/>
      <c r="I597" s="303"/>
      <c r="J597" s="303"/>
      <c r="K597" s="303"/>
      <c r="L597" s="303"/>
      <c r="M597" s="303"/>
      <c r="N597" s="303"/>
      <c r="O597" s="303"/>
      <c r="P597" s="303"/>
      <c r="Q597" s="303"/>
      <c r="R597" s="303"/>
      <c r="S597" s="303"/>
      <c r="T597" s="303"/>
      <c r="U597" s="303"/>
      <c r="V597" s="303"/>
      <c r="W597" s="303"/>
      <c r="X597" s="303"/>
      <c r="Y597" s="303"/>
      <c r="Z597" s="303"/>
    </row>
    <row r="598" customFormat="false" ht="12.75" hidden="false" customHeight="true" outlineLevel="0" collapsed="false">
      <c r="A598" s="303"/>
      <c r="B598" s="303"/>
      <c r="C598" s="303"/>
      <c r="D598" s="303"/>
      <c r="E598" s="303"/>
      <c r="F598" s="303"/>
      <c r="G598" s="303"/>
      <c r="H598" s="303"/>
      <c r="I598" s="303"/>
      <c r="J598" s="303"/>
      <c r="K598" s="303"/>
      <c r="L598" s="303"/>
      <c r="M598" s="303"/>
      <c r="N598" s="303"/>
      <c r="O598" s="303"/>
      <c r="P598" s="303"/>
      <c r="Q598" s="303"/>
      <c r="R598" s="303"/>
      <c r="S598" s="303"/>
      <c r="T598" s="303"/>
      <c r="U598" s="303"/>
      <c r="V598" s="303"/>
      <c r="W598" s="303"/>
      <c r="X598" s="303"/>
      <c r="Y598" s="303"/>
      <c r="Z598" s="303"/>
    </row>
    <row r="599" customFormat="false" ht="12.75" hidden="false" customHeight="true" outlineLevel="0" collapsed="false">
      <c r="A599" s="303"/>
      <c r="B599" s="303"/>
      <c r="C599" s="303"/>
      <c r="D599" s="303"/>
      <c r="E599" s="303"/>
      <c r="F599" s="303"/>
      <c r="G599" s="303"/>
      <c r="H599" s="303"/>
      <c r="I599" s="303"/>
      <c r="J599" s="303"/>
      <c r="K599" s="303"/>
      <c r="L599" s="303"/>
      <c r="M599" s="303"/>
      <c r="N599" s="303"/>
      <c r="O599" s="303"/>
      <c r="P599" s="303"/>
      <c r="Q599" s="303"/>
      <c r="R599" s="303"/>
      <c r="S599" s="303"/>
      <c r="T599" s="303"/>
      <c r="U599" s="303"/>
      <c r="V599" s="303"/>
      <c r="W599" s="303"/>
      <c r="X599" s="303"/>
      <c r="Y599" s="303"/>
      <c r="Z599" s="303"/>
    </row>
    <row r="600" customFormat="false" ht="12.75" hidden="false" customHeight="true" outlineLevel="0" collapsed="false">
      <c r="A600" s="303"/>
      <c r="B600" s="303"/>
      <c r="C600" s="303"/>
      <c r="D600" s="303"/>
      <c r="E600" s="303"/>
      <c r="F600" s="303"/>
      <c r="G600" s="303"/>
      <c r="H600" s="303"/>
      <c r="I600" s="303"/>
      <c r="J600" s="303"/>
      <c r="K600" s="303"/>
      <c r="L600" s="303"/>
      <c r="M600" s="303"/>
      <c r="N600" s="303"/>
      <c r="O600" s="303"/>
      <c r="P600" s="303"/>
      <c r="Q600" s="303"/>
      <c r="R600" s="303"/>
      <c r="S600" s="303"/>
      <c r="T600" s="303"/>
      <c r="U600" s="303"/>
      <c r="V600" s="303"/>
      <c r="W600" s="303"/>
      <c r="X600" s="303"/>
      <c r="Y600" s="303"/>
      <c r="Z600" s="303"/>
    </row>
    <row r="601" customFormat="false" ht="12.75" hidden="false" customHeight="true" outlineLevel="0" collapsed="false">
      <c r="A601" s="303"/>
      <c r="B601" s="303"/>
      <c r="C601" s="303"/>
      <c r="D601" s="303"/>
      <c r="E601" s="303"/>
      <c r="F601" s="303"/>
      <c r="G601" s="303"/>
      <c r="H601" s="303"/>
      <c r="I601" s="303"/>
      <c r="J601" s="303"/>
      <c r="K601" s="303"/>
      <c r="L601" s="303"/>
      <c r="M601" s="303"/>
      <c r="N601" s="303"/>
      <c r="O601" s="303"/>
      <c r="P601" s="303"/>
      <c r="Q601" s="303"/>
      <c r="R601" s="303"/>
      <c r="S601" s="303"/>
      <c r="T601" s="303"/>
      <c r="U601" s="303"/>
      <c r="V601" s="303"/>
      <c r="W601" s="303"/>
      <c r="X601" s="303"/>
      <c r="Y601" s="303"/>
      <c r="Z601" s="303"/>
    </row>
    <row r="602" customFormat="false" ht="12.75" hidden="false" customHeight="true" outlineLevel="0" collapsed="false">
      <c r="A602" s="303"/>
      <c r="B602" s="303"/>
      <c r="C602" s="303"/>
      <c r="D602" s="303"/>
      <c r="E602" s="303"/>
      <c r="F602" s="303"/>
      <c r="G602" s="303"/>
      <c r="H602" s="303"/>
      <c r="I602" s="303"/>
      <c r="J602" s="303"/>
      <c r="K602" s="303"/>
      <c r="L602" s="303"/>
      <c r="M602" s="303"/>
      <c r="N602" s="303"/>
      <c r="O602" s="303"/>
      <c r="P602" s="303"/>
      <c r="Q602" s="303"/>
      <c r="R602" s="303"/>
      <c r="S602" s="303"/>
      <c r="T602" s="303"/>
      <c r="U602" s="303"/>
      <c r="V602" s="303"/>
      <c r="W602" s="303"/>
      <c r="X602" s="303"/>
      <c r="Y602" s="303"/>
      <c r="Z602" s="303"/>
    </row>
    <row r="603" customFormat="false" ht="12.75" hidden="false" customHeight="true" outlineLevel="0" collapsed="false">
      <c r="A603" s="303"/>
      <c r="B603" s="303"/>
      <c r="C603" s="303"/>
      <c r="D603" s="303"/>
      <c r="E603" s="303"/>
      <c r="F603" s="303"/>
      <c r="G603" s="303"/>
      <c r="H603" s="303"/>
      <c r="I603" s="303"/>
      <c r="J603" s="303"/>
      <c r="K603" s="303"/>
      <c r="L603" s="303"/>
      <c r="M603" s="303"/>
      <c r="N603" s="303"/>
      <c r="O603" s="303"/>
      <c r="P603" s="303"/>
      <c r="Q603" s="303"/>
      <c r="R603" s="303"/>
      <c r="S603" s="303"/>
      <c r="T603" s="303"/>
      <c r="U603" s="303"/>
      <c r="V603" s="303"/>
      <c r="W603" s="303"/>
      <c r="X603" s="303"/>
      <c r="Y603" s="303"/>
      <c r="Z603" s="303"/>
    </row>
    <row r="604" customFormat="false" ht="12.75" hidden="false" customHeight="true" outlineLevel="0" collapsed="false">
      <c r="A604" s="303"/>
      <c r="B604" s="303"/>
      <c r="C604" s="303"/>
      <c r="D604" s="303"/>
      <c r="E604" s="303"/>
      <c r="F604" s="303"/>
      <c r="G604" s="303"/>
      <c r="H604" s="303"/>
      <c r="I604" s="303"/>
      <c r="J604" s="303"/>
      <c r="K604" s="303"/>
      <c r="L604" s="303"/>
      <c r="M604" s="303"/>
      <c r="N604" s="303"/>
      <c r="O604" s="303"/>
      <c r="P604" s="303"/>
      <c r="Q604" s="303"/>
      <c r="R604" s="303"/>
      <c r="S604" s="303"/>
      <c r="T604" s="303"/>
      <c r="U604" s="303"/>
      <c r="V604" s="303"/>
      <c r="W604" s="303"/>
      <c r="X604" s="303"/>
      <c r="Y604" s="303"/>
      <c r="Z604" s="303"/>
    </row>
    <row r="605" customFormat="false" ht="12.75" hidden="false" customHeight="true" outlineLevel="0" collapsed="false">
      <c r="A605" s="303"/>
      <c r="B605" s="303"/>
      <c r="C605" s="303"/>
      <c r="D605" s="303"/>
      <c r="E605" s="303"/>
      <c r="F605" s="303"/>
      <c r="G605" s="303"/>
      <c r="H605" s="303"/>
      <c r="I605" s="303"/>
      <c r="J605" s="303"/>
      <c r="K605" s="303"/>
      <c r="L605" s="303"/>
      <c r="M605" s="303"/>
      <c r="N605" s="303"/>
      <c r="O605" s="303"/>
      <c r="P605" s="303"/>
      <c r="Q605" s="303"/>
      <c r="R605" s="303"/>
      <c r="S605" s="303"/>
      <c r="T605" s="303"/>
      <c r="U605" s="303"/>
      <c r="V605" s="303"/>
      <c r="W605" s="303"/>
      <c r="X605" s="303"/>
      <c r="Y605" s="303"/>
      <c r="Z605" s="303"/>
    </row>
    <row r="606" customFormat="false" ht="12.75" hidden="false" customHeight="true" outlineLevel="0" collapsed="false">
      <c r="A606" s="303"/>
      <c r="B606" s="303"/>
      <c r="C606" s="303"/>
      <c r="D606" s="303"/>
      <c r="E606" s="303"/>
      <c r="F606" s="303"/>
      <c r="G606" s="303"/>
      <c r="H606" s="303"/>
      <c r="I606" s="303"/>
      <c r="J606" s="303"/>
      <c r="K606" s="303"/>
      <c r="L606" s="303"/>
      <c r="M606" s="303"/>
      <c r="N606" s="303"/>
      <c r="O606" s="303"/>
      <c r="P606" s="303"/>
      <c r="Q606" s="303"/>
      <c r="R606" s="303"/>
      <c r="S606" s="303"/>
      <c r="T606" s="303"/>
      <c r="U606" s="303"/>
      <c r="V606" s="303"/>
      <c r="W606" s="303"/>
      <c r="X606" s="303"/>
      <c r="Y606" s="303"/>
      <c r="Z606" s="303"/>
    </row>
    <row r="607" customFormat="false" ht="12.75" hidden="false" customHeight="true" outlineLevel="0" collapsed="false">
      <c r="A607" s="303"/>
      <c r="B607" s="303"/>
      <c r="C607" s="303"/>
      <c r="D607" s="303"/>
      <c r="E607" s="303"/>
      <c r="F607" s="303"/>
      <c r="G607" s="303"/>
      <c r="H607" s="303"/>
      <c r="I607" s="303"/>
      <c r="J607" s="303"/>
      <c r="K607" s="303"/>
      <c r="L607" s="303"/>
      <c r="M607" s="303"/>
      <c r="N607" s="303"/>
      <c r="O607" s="303"/>
      <c r="P607" s="303"/>
      <c r="Q607" s="303"/>
      <c r="R607" s="303"/>
      <c r="S607" s="303"/>
      <c r="T607" s="303"/>
      <c r="U607" s="303"/>
      <c r="V607" s="303"/>
      <c r="W607" s="303"/>
      <c r="X607" s="303"/>
      <c r="Y607" s="303"/>
      <c r="Z607" s="303"/>
    </row>
    <row r="608" customFormat="false" ht="12.75" hidden="false" customHeight="true" outlineLevel="0" collapsed="false">
      <c r="A608" s="303"/>
      <c r="B608" s="303"/>
      <c r="C608" s="303"/>
      <c r="D608" s="303"/>
      <c r="E608" s="303"/>
      <c r="F608" s="303"/>
      <c r="G608" s="303"/>
      <c r="H608" s="303"/>
      <c r="I608" s="303"/>
      <c r="J608" s="303"/>
      <c r="K608" s="303"/>
      <c r="L608" s="303"/>
      <c r="M608" s="303"/>
      <c r="N608" s="303"/>
      <c r="O608" s="303"/>
      <c r="P608" s="303"/>
      <c r="Q608" s="303"/>
      <c r="R608" s="303"/>
      <c r="S608" s="303"/>
      <c r="T608" s="303"/>
      <c r="U608" s="303"/>
      <c r="V608" s="303"/>
      <c r="W608" s="303"/>
      <c r="X608" s="303"/>
      <c r="Y608" s="303"/>
      <c r="Z608" s="303"/>
    </row>
    <row r="609" customFormat="false" ht="12.75" hidden="false" customHeight="true" outlineLevel="0" collapsed="false">
      <c r="A609" s="303"/>
      <c r="B609" s="303"/>
      <c r="C609" s="303"/>
      <c r="D609" s="303"/>
      <c r="E609" s="303"/>
      <c r="F609" s="303"/>
      <c r="G609" s="303"/>
      <c r="H609" s="303"/>
      <c r="I609" s="303"/>
      <c r="J609" s="303"/>
      <c r="K609" s="303"/>
      <c r="L609" s="303"/>
      <c r="M609" s="303"/>
      <c r="N609" s="303"/>
      <c r="O609" s="303"/>
      <c r="P609" s="303"/>
      <c r="Q609" s="303"/>
      <c r="R609" s="303"/>
      <c r="S609" s="303"/>
      <c r="T609" s="303"/>
      <c r="U609" s="303"/>
      <c r="V609" s="303"/>
      <c r="W609" s="303"/>
      <c r="X609" s="303"/>
      <c r="Y609" s="303"/>
      <c r="Z609" s="303"/>
    </row>
    <row r="610" customFormat="false" ht="12.75" hidden="false" customHeight="true" outlineLevel="0" collapsed="false">
      <c r="A610" s="303"/>
      <c r="B610" s="303"/>
      <c r="C610" s="303"/>
      <c r="D610" s="303"/>
      <c r="E610" s="303"/>
      <c r="F610" s="303"/>
      <c r="G610" s="303"/>
      <c r="H610" s="303"/>
      <c r="I610" s="303"/>
      <c r="J610" s="303"/>
      <c r="K610" s="303"/>
      <c r="L610" s="303"/>
      <c r="M610" s="303"/>
      <c r="N610" s="303"/>
      <c r="O610" s="303"/>
      <c r="P610" s="303"/>
      <c r="Q610" s="303"/>
      <c r="R610" s="303"/>
      <c r="S610" s="303"/>
      <c r="T610" s="303"/>
      <c r="U610" s="303"/>
      <c r="V610" s="303"/>
      <c r="W610" s="303"/>
      <c r="X610" s="303"/>
      <c r="Y610" s="303"/>
      <c r="Z610" s="303"/>
    </row>
    <row r="611" customFormat="false" ht="12.75" hidden="false" customHeight="true" outlineLevel="0" collapsed="false">
      <c r="A611" s="303"/>
      <c r="B611" s="303"/>
      <c r="C611" s="303"/>
      <c r="D611" s="303"/>
      <c r="E611" s="303"/>
      <c r="F611" s="303"/>
      <c r="G611" s="303"/>
      <c r="H611" s="303"/>
      <c r="I611" s="303"/>
      <c r="J611" s="303"/>
      <c r="K611" s="303"/>
      <c r="L611" s="303"/>
      <c r="M611" s="303"/>
      <c r="N611" s="303"/>
      <c r="O611" s="303"/>
      <c r="P611" s="303"/>
      <c r="Q611" s="303"/>
      <c r="R611" s="303"/>
      <c r="S611" s="303"/>
      <c r="T611" s="303"/>
      <c r="U611" s="303"/>
      <c r="V611" s="303"/>
      <c r="W611" s="303"/>
      <c r="X611" s="303"/>
      <c r="Y611" s="303"/>
      <c r="Z611" s="303"/>
    </row>
    <row r="612" customFormat="false" ht="12.75" hidden="false" customHeight="true" outlineLevel="0" collapsed="false">
      <c r="A612" s="303"/>
      <c r="B612" s="303"/>
      <c r="C612" s="303"/>
      <c r="D612" s="303"/>
      <c r="E612" s="303"/>
      <c r="F612" s="303"/>
      <c r="G612" s="303"/>
      <c r="H612" s="303"/>
      <c r="I612" s="303"/>
      <c r="J612" s="303"/>
      <c r="K612" s="303"/>
      <c r="L612" s="303"/>
      <c r="M612" s="303"/>
      <c r="N612" s="303"/>
      <c r="O612" s="303"/>
      <c r="P612" s="303"/>
      <c r="Q612" s="303"/>
      <c r="R612" s="303"/>
      <c r="S612" s="303"/>
      <c r="T612" s="303"/>
      <c r="U612" s="303"/>
      <c r="V612" s="303"/>
      <c r="W612" s="303"/>
      <c r="X612" s="303"/>
      <c r="Y612" s="303"/>
      <c r="Z612" s="303"/>
    </row>
    <row r="613" customFormat="false" ht="12.75" hidden="false" customHeight="true" outlineLevel="0" collapsed="false">
      <c r="A613" s="303"/>
      <c r="B613" s="303"/>
      <c r="C613" s="303"/>
      <c r="D613" s="303"/>
      <c r="E613" s="303"/>
      <c r="F613" s="303"/>
      <c r="G613" s="303"/>
      <c r="H613" s="303"/>
      <c r="I613" s="303"/>
      <c r="J613" s="303"/>
      <c r="K613" s="303"/>
      <c r="L613" s="303"/>
      <c r="M613" s="303"/>
      <c r="N613" s="303"/>
      <c r="O613" s="303"/>
      <c r="P613" s="303"/>
      <c r="Q613" s="303"/>
      <c r="R613" s="303"/>
      <c r="S613" s="303"/>
      <c r="T613" s="303"/>
      <c r="U613" s="303"/>
      <c r="V613" s="303"/>
      <c r="W613" s="303"/>
      <c r="X613" s="303"/>
      <c r="Y613" s="303"/>
      <c r="Z613" s="303"/>
    </row>
    <row r="614" customFormat="false" ht="12.75" hidden="false" customHeight="true" outlineLevel="0" collapsed="false">
      <c r="A614" s="303"/>
      <c r="B614" s="303"/>
      <c r="C614" s="303"/>
      <c r="D614" s="303"/>
      <c r="E614" s="303"/>
      <c r="F614" s="303"/>
      <c r="G614" s="303"/>
      <c r="H614" s="303"/>
      <c r="I614" s="303"/>
      <c r="J614" s="303"/>
      <c r="K614" s="303"/>
      <c r="L614" s="303"/>
      <c r="M614" s="303"/>
      <c r="N614" s="303"/>
      <c r="O614" s="303"/>
      <c r="P614" s="303"/>
      <c r="Q614" s="303"/>
      <c r="R614" s="303"/>
      <c r="S614" s="303"/>
      <c r="T614" s="303"/>
      <c r="U614" s="303"/>
      <c r="V614" s="303"/>
      <c r="W614" s="303"/>
      <c r="X614" s="303"/>
      <c r="Y614" s="303"/>
      <c r="Z614" s="303"/>
    </row>
    <row r="615" customFormat="false" ht="12.75" hidden="false" customHeight="true" outlineLevel="0" collapsed="false">
      <c r="A615" s="303"/>
      <c r="B615" s="303"/>
      <c r="C615" s="303"/>
      <c r="D615" s="303"/>
      <c r="E615" s="303"/>
      <c r="F615" s="303"/>
      <c r="G615" s="303"/>
      <c r="H615" s="303"/>
      <c r="I615" s="303"/>
      <c r="J615" s="303"/>
      <c r="K615" s="303"/>
      <c r="L615" s="303"/>
      <c r="M615" s="303"/>
      <c r="N615" s="303"/>
      <c r="O615" s="303"/>
      <c r="P615" s="303"/>
      <c r="Q615" s="303"/>
      <c r="R615" s="303"/>
      <c r="S615" s="303"/>
      <c r="T615" s="303"/>
      <c r="U615" s="303"/>
      <c r="V615" s="303"/>
      <c r="W615" s="303"/>
      <c r="X615" s="303"/>
      <c r="Y615" s="303"/>
      <c r="Z615" s="303"/>
    </row>
    <row r="616" customFormat="false" ht="12.75" hidden="false" customHeight="true" outlineLevel="0" collapsed="false">
      <c r="A616" s="303"/>
      <c r="B616" s="303"/>
      <c r="C616" s="303"/>
      <c r="D616" s="303"/>
      <c r="E616" s="303"/>
      <c r="F616" s="303"/>
      <c r="G616" s="303"/>
      <c r="H616" s="303"/>
      <c r="I616" s="303"/>
      <c r="J616" s="303"/>
      <c r="K616" s="303"/>
      <c r="L616" s="303"/>
      <c r="M616" s="303"/>
      <c r="N616" s="303"/>
      <c r="O616" s="303"/>
      <c r="P616" s="303"/>
      <c r="Q616" s="303"/>
      <c r="R616" s="303"/>
      <c r="S616" s="303"/>
      <c r="T616" s="303"/>
      <c r="U616" s="303"/>
      <c r="V616" s="303"/>
      <c r="W616" s="303"/>
      <c r="X616" s="303"/>
      <c r="Y616" s="303"/>
      <c r="Z616" s="303"/>
    </row>
    <row r="617" customFormat="false" ht="12.75" hidden="false" customHeight="true" outlineLevel="0" collapsed="false">
      <c r="A617" s="303"/>
      <c r="B617" s="303"/>
      <c r="C617" s="303"/>
      <c r="D617" s="303"/>
      <c r="E617" s="303"/>
      <c r="F617" s="303"/>
      <c r="G617" s="303"/>
      <c r="H617" s="303"/>
      <c r="I617" s="303"/>
      <c r="J617" s="303"/>
      <c r="K617" s="303"/>
      <c r="L617" s="303"/>
      <c r="M617" s="303"/>
      <c r="N617" s="303"/>
      <c r="O617" s="303"/>
      <c r="P617" s="303"/>
      <c r="Q617" s="303"/>
      <c r="R617" s="303"/>
      <c r="S617" s="303"/>
      <c r="T617" s="303"/>
      <c r="U617" s="303"/>
      <c r="V617" s="303"/>
      <c r="W617" s="303"/>
      <c r="X617" s="303"/>
      <c r="Y617" s="303"/>
      <c r="Z617" s="303"/>
    </row>
    <row r="618" customFormat="false" ht="12.75" hidden="false" customHeight="true" outlineLevel="0" collapsed="false">
      <c r="A618" s="303"/>
      <c r="B618" s="303"/>
      <c r="C618" s="303"/>
      <c r="D618" s="303"/>
      <c r="E618" s="303"/>
      <c r="F618" s="303"/>
      <c r="G618" s="303"/>
      <c r="H618" s="303"/>
      <c r="I618" s="303"/>
      <c r="J618" s="303"/>
      <c r="K618" s="303"/>
      <c r="L618" s="303"/>
      <c r="M618" s="303"/>
      <c r="N618" s="303"/>
      <c r="O618" s="303"/>
      <c r="P618" s="303"/>
      <c r="Q618" s="303"/>
      <c r="R618" s="303"/>
      <c r="S618" s="303"/>
      <c r="T618" s="303"/>
      <c r="U618" s="303"/>
      <c r="V618" s="303"/>
      <c r="W618" s="303"/>
      <c r="X618" s="303"/>
      <c r="Y618" s="303"/>
      <c r="Z618" s="303"/>
    </row>
    <row r="619" customFormat="false" ht="12.75" hidden="false" customHeight="true" outlineLevel="0" collapsed="false">
      <c r="A619" s="303"/>
      <c r="B619" s="303"/>
      <c r="C619" s="303"/>
      <c r="D619" s="303"/>
      <c r="E619" s="303"/>
      <c r="F619" s="303"/>
      <c r="G619" s="303"/>
      <c r="H619" s="303"/>
      <c r="I619" s="303"/>
      <c r="J619" s="303"/>
      <c r="K619" s="303"/>
      <c r="L619" s="303"/>
      <c r="M619" s="303"/>
      <c r="N619" s="303"/>
      <c r="O619" s="303"/>
      <c r="P619" s="303"/>
      <c r="Q619" s="303"/>
      <c r="R619" s="303"/>
      <c r="S619" s="303"/>
      <c r="T619" s="303"/>
      <c r="U619" s="303"/>
      <c r="V619" s="303"/>
      <c r="W619" s="303"/>
      <c r="X619" s="303"/>
      <c r="Y619" s="303"/>
      <c r="Z619" s="303"/>
    </row>
    <row r="620" customFormat="false" ht="12.75" hidden="false" customHeight="true" outlineLevel="0" collapsed="false">
      <c r="A620" s="303"/>
      <c r="B620" s="303"/>
      <c r="C620" s="303"/>
      <c r="D620" s="303"/>
      <c r="E620" s="303"/>
      <c r="F620" s="303"/>
      <c r="G620" s="303"/>
      <c r="H620" s="303"/>
      <c r="I620" s="303"/>
      <c r="J620" s="303"/>
      <c r="K620" s="303"/>
      <c r="L620" s="303"/>
      <c r="M620" s="303"/>
      <c r="N620" s="303"/>
      <c r="O620" s="303"/>
      <c r="P620" s="303"/>
      <c r="Q620" s="303"/>
      <c r="R620" s="303"/>
      <c r="S620" s="303"/>
      <c r="T620" s="303"/>
      <c r="U620" s="303"/>
      <c r="V620" s="303"/>
      <c r="W620" s="303"/>
      <c r="X620" s="303"/>
      <c r="Y620" s="303"/>
      <c r="Z620" s="303"/>
    </row>
    <row r="621" customFormat="false" ht="12.75" hidden="false" customHeight="true" outlineLevel="0" collapsed="false">
      <c r="A621" s="303"/>
      <c r="B621" s="303"/>
      <c r="C621" s="303"/>
      <c r="D621" s="303"/>
      <c r="E621" s="303"/>
      <c r="F621" s="303"/>
      <c r="G621" s="303"/>
      <c r="H621" s="303"/>
      <c r="I621" s="303"/>
      <c r="J621" s="303"/>
      <c r="K621" s="303"/>
      <c r="L621" s="303"/>
      <c r="M621" s="303"/>
      <c r="N621" s="303"/>
      <c r="O621" s="303"/>
      <c r="P621" s="303"/>
      <c r="Q621" s="303"/>
      <c r="R621" s="303"/>
      <c r="S621" s="303"/>
      <c r="T621" s="303"/>
      <c r="U621" s="303"/>
      <c r="V621" s="303"/>
      <c r="W621" s="303"/>
      <c r="X621" s="303"/>
      <c r="Y621" s="303"/>
      <c r="Z621" s="303"/>
    </row>
    <row r="622" customFormat="false" ht="12.75" hidden="false" customHeight="true" outlineLevel="0" collapsed="false">
      <c r="A622" s="303"/>
      <c r="B622" s="303"/>
      <c r="C622" s="303"/>
      <c r="D622" s="303"/>
      <c r="E622" s="303"/>
      <c r="F622" s="303"/>
      <c r="G622" s="303"/>
      <c r="H622" s="303"/>
      <c r="I622" s="303"/>
      <c r="J622" s="303"/>
      <c r="K622" s="303"/>
      <c r="L622" s="303"/>
      <c r="M622" s="303"/>
      <c r="N622" s="303"/>
      <c r="O622" s="303"/>
      <c r="P622" s="303"/>
      <c r="Q622" s="303"/>
      <c r="R622" s="303"/>
      <c r="S622" s="303"/>
      <c r="T622" s="303"/>
      <c r="U622" s="303"/>
      <c r="V622" s="303"/>
      <c r="W622" s="303"/>
      <c r="X622" s="303"/>
      <c r="Y622" s="303"/>
      <c r="Z622" s="303"/>
    </row>
    <row r="623" customFormat="false" ht="12.75" hidden="false" customHeight="true" outlineLevel="0" collapsed="false">
      <c r="A623" s="303"/>
      <c r="B623" s="303"/>
      <c r="C623" s="303"/>
      <c r="D623" s="303"/>
      <c r="E623" s="303"/>
      <c r="F623" s="303"/>
      <c r="G623" s="303"/>
      <c r="H623" s="303"/>
      <c r="I623" s="303"/>
      <c r="J623" s="303"/>
      <c r="K623" s="303"/>
      <c r="L623" s="303"/>
      <c r="M623" s="303"/>
      <c r="N623" s="303"/>
      <c r="O623" s="303"/>
      <c r="P623" s="303"/>
      <c r="Q623" s="303"/>
      <c r="R623" s="303"/>
      <c r="S623" s="303"/>
      <c r="T623" s="303"/>
      <c r="U623" s="303"/>
      <c r="V623" s="303"/>
      <c r="W623" s="303"/>
      <c r="X623" s="303"/>
      <c r="Y623" s="303"/>
      <c r="Z623" s="303"/>
    </row>
    <row r="624" customFormat="false" ht="12.75" hidden="false" customHeight="true" outlineLevel="0" collapsed="false">
      <c r="A624" s="303"/>
      <c r="B624" s="303"/>
      <c r="C624" s="303"/>
      <c r="D624" s="303"/>
      <c r="E624" s="303"/>
      <c r="F624" s="303"/>
      <c r="G624" s="303"/>
      <c r="H624" s="303"/>
      <c r="I624" s="303"/>
      <c r="J624" s="303"/>
      <c r="K624" s="303"/>
      <c r="L624" s="303"/>
      <c r="M624" s="303"/>
      <c r="N624" s="303"/>
      <c r="O624" s="303"/>
      <c r="P624" s="303"/>
      <c r="Q624" s="303"/>
      <c r="R624" s="303"/>
      <c r="S624" s="303"/>
      <c r="T624" s="303"/>
      <c r="U624" s="303"/>
      <c r="V624" s="303"/>
      <c r="W624" s="303"/>
      <c r="X624" s="303"/>
      <c r="Y624" s="303"/>
      <c r="Z624" s="303"/>
    </row>
    <row r="625" customFormat="false" ht="12.75" hidden="false" customHeight="true" outlineLevel="0" collapsed="false">
      <c r="A625" s="303"/>
      <c r="B625" s="303"/>
      <c r="C625" s="303"/>
      <c r="D625" s="303"/>
      <c r="E625" s="303"/>
      <c r="F625" s="303"/>
      <c r="G625" s="303"/>
      <c r="H625" s="303"/>
      <c r="I625" s="303"/>
      <c r="J625" s="303"/>
      <c r="K625" s="303"/>
      <c r="L625" s="303"/>
      <c r="M625" s="303"/>
      <c r="N625" s="303"/>
      <c r="O625" s="303"/>
      <c r="P625" s="303"/>
      <c r="Q625" s="303"/>
      <c r="R625" s="303"/>
      <c r="S625" s="303"/>
      <c r="T625" s="303"/>
      <c r="U625" s="303"/>
      <c r="V625" s="303"/>
      <c r="W625" s="303"/>
      <c r="X625" s="303"/>
      <c r="Y625" s="303"/>
      <c r="Z625" s="303"/>
    </row>
    <row r="626" customFormat="false" ht="12.75" hidden="false" customHeight="true" outlineLevel="0" collapsed="false">
      <c r="A626" s="303"/>
      <c r="B626" s="303"/>
      <c r="C626" s="303"/>
      <c r="D626" s="303"/>
      <c r="E626" s="303"/>
      <c r="F626" s="303"/>
      <c r="G626" s="303"/>
      <c r="H626" s="303"/>
      <c r="I626" s="303"/>
      <c r="J626" s="303"/>
      <c r="K626" s="303"/>
      <c r="L626" s="303"/>
      <c r="M626" s="303"/>
      <c r="N626" s="303"/>
      <c r="O626" s="303"/>
      <c r="P626" s="303"/>
      <c r="Q626" s="303"/>
      <c r="R626" s="303"/>
      <c r="S626" s="303"/>
      <c r="T626" s="303"/>
      <c r="U626" s="303"/>
      <c r="V626" s="303"/>
      <c r="W626" s="303"/>
      <c r="X626" s="303"/>
      <c r="Y626" s="303"/>
      <c r="Z626" s="303"/>
    </row>
    <row r="627" customFormat="false" ht="12.75" hidden="false" customHeight="true" outlineLevel="0" collapsed="false">
      <c r="A627" s="303"/>
      <c r="B627" s="303"/>
      <c r="C627" s="303"/>
      <c r="D627" s="303"/>
      <c r="E627" s="303"/>
      <c r="F627" s="303"/>
      <c r="G627" s="303"/>
      <c r="H627" s="303"/>
      <c r="I627" s="303"/>
      <c r="J627" s="303"/>
      <c r="K627" s="303"/>
      <c r="L627" s="303"/>
      <c r="M627" s="303"/>
      <c r="N627" s="303"/>
      <c r="O627" s="303"/>
      <c r="P627" s="303"/>
      <c r="Q627" s="303"/>
      <c r="R627" s="303"/>
      <c r="S627" s="303"/>
      <c r="T627" s="303"/>
      <c r="U627" s="303"/>
      <c r="V627" s="303"/>
      <c r="W627" s="303"/>
      <c r="X627" s="303"/>
      <c r="Y627" s="303"/>
      <c r="Z627" s="303"/>
    </row>
    <row r="628" customFormat="false" ht="12.75" hidden="false" customHeight="true" outlineLevel="0" collapsed="false">
      <c r="A628" s="303"/>
      <c r="B628" s="303"/>
      <c r="C628" s="303"/>
      <c r="D628" s="303"/>
      <c r="E628" s="303"/>
      <c r="F628" s="303"/>
      <c r="G628" s="303"/>
      <c r="H628" s="303"/>
      <c r="I628" s="303"/>
      <c r="J628" s="303"/>
      <c r="K628" s="303"/>
      <c r="L628" s="303"/>
      <c r="M628" s="303"/>
      <c r="N628" s="303"/>
      <c r="O628" s="303"/>
      <c r="P628" s="303"/>
      <c r="Q628" s="303"/>
      <c r="R628" s="303"/>
      <c r="S628" s="303"/>
      <c r="T628" s="303"/>
      <c r="U628" s="303"/>
      <c r="V628" s="303"/>
      <c r="W628" s="303"/>
      <c r="X628" s="303"/>
      <c r="Y628" s="303"/>
      <c r="Z628" s="303"/>
    </row>
    <row r="629" customFormat="false" ht="12.75" hidden="false" customHeight="true" outlineLevel="0" collapsed="false">
      <c r="A629" s="303"/>
      <c r="B629" s="303"/>
      <c r="C629" s="303"/>
      <c r="D629" s="303"/>
      <c r="E629" s="303"/>
      <c r="F629" s="303"/>
      <c r="G629" s="303"/>
      <c r="H629" s="303"/>
      <c r="I629" s="303"/>
      <c r="J629" s="303"/>
      <c r="K629" s="303"/>
      <c r="L629" s="303"/>
      <c r="M629" s="303"/>
      <c r="N629" s="303"/>
      <c r="O629" s="303"/>
      <c r="P629" s="303"/>
      <c r="Q629" s="303"/>
      <c r="R629" s="303"/>
      <c r="S629" s="303"/>
      <c r="T629" s="303"/>
      <c r="U629" s="303"/>
      <c r="V629" s="303"/>
      <c r="W629" s="303"/>
      <c r="X629" s="303"/>
      <c r="Y629" s="303"/>
      <c r="Z629" s="303"/>
    </row>
    <row r="630" customFormat="false" ht="12.75" hidden="false" customHeight="true" outlineLevel="0" collapsed="false">
      <c r="A630" s="303"/>
      <c r="B630" s="303"/>
      <c r="C630" s="303"/>
      <c r="D630" s="303"/>
      <c r="E630" s="303"/>
      <c r="F630" s="303"/>
      <c r="G630" s="303"/>
      <c r="H630" s="303"/>
      <c r="I630" s="303"/>
      <c r="J630" s="303"/>
      <c r="K630" s="303"/>
      <c r="L630" s="303"/>
      <c r="M630" s="303"/>
      <c r="N630" s="303"/>
      <c r="O630" s="303"/>
      <c r="P630" s="303"/>
      <c r="Q630" s="303"/>
      <c r="R630" s="303"/>
      <c r="S630" s="303"/>
      <c r="T630" s="303"/>
      <c r="U630" s="303"/>
      <c r="V630" s="303"/>
      <c r="W630" s="303"/>
      <c r="X630" s="303"/>
      <c r="Y630" s="303"/>
      <c r="Z630" s="303"/>
    </row>
    <row r="631" customFormat="false" ht="12.75" hidden="false" customHeight="true" outlineLevel="0" collapsed="false">
      <c r="A631" s="303"/>
      <c r="B631" s="303"/>
      <c r="C631" s="303"/>
      <c r="D631" s="303"/>
      <c r="E631" s="303"/>
      <c r="F631" s="303"/>
      <c r="G631" s="303"/>
      <c r="H631" s="303"/>
      <c r="I631" s="303"/>
      <c r="J631" s="303"/>
      <c r="K631" s="303"/>
      <c r="L631" s="303"/>
      <c r="M631" s="303"/>
      <c r="N631" s="303"/>
      <c r="O631" s="303"/>
      <c r="P631" s="303"/>
      <c r="Q631" s="303"/>
      <c r="R631" s="303"/>
      <c r="S631" s="303"/>
      <c r="T631" s="303"/>
      <c r="U631" s="303"/>
      <c r="V631" s="303"/>
      <c r="W631" s="303"/>
      <c r="X631" s="303"/>
      <c r="Y631" s="303"/>
      <c r="Z631" s="303"/>
    </row>
    <row r="632" customFormat="false" ht="12.75" hidden="false" customHeight="true" outlineLevel="0" collapsed="false">
      <c r="A632" s="303"/>
      <c r="B632" s="303"/>
      <c r="C632" s="303"/>
      <c r="D632" s="303"/>
      <c r="E632" s="303"/>
      <c r="F632" s="303"/>
      <c r="G632" s="303"/>
      <c r="H632" s="303"/>
      <c r="I632" s="303"/>
      <c r="J632" s="303"/>
      <c r="K632" s="303"/>
      <c r="L632" s="303"/>
      <c r="M632" s="303"/>
      <c r="N632" s="303"/>
      <c r="O632" s="303"/>
      <c r="P632" s="303"/>
      <c r="Q632" s="303"/>
      <c r="R632" s="303"/>
      <c r="S632" s="303"/>
      <c r="T632" s="303"/>
      <c r="U632" s="303"/>
      <c r="V632" s="303"/>
      <c r="W632" s="303"/>
      <c r="X632" s="303"/>
      <c r="Y632" s="303"/>
      <c r="Z632" s="303"/>
    </row>
    <row r="633" customFormat="false" ht="12.75" hidden="false" customHeight="true" outlineLevel="0" collapsed="false">
      <c r="A633" s="303"/>
      <c r="B633" s="303"/>
      <c r="C633" s="303"/>
      <c r="D633" s="303"/>
      <c r="E633" s="303"/>
      <c r="F633" s="303"/>
      <c r="G633" s="303"/>
      <c r="H633" s="303"/>
      <c r="I633" s="303"/>
      <c r="J633" s="303"/>
      <c r="K633" s="303"/>
      <c r="L633" s="303"/>
      <c r="M633" s="303"/>
      <c r="N633" s="303"/>
      <c r="O633" s="303"/>
      <c r="P633" s="303"/>
      <c r="Q633" s="303"/>
      <c r="R633" s="303"/>
      <c r="S633" s="303"/>
      <c r="T633" s="303"/>
      <c r="U633" s="303"/>
      <c r="V633" s="303"/>
      <c r="W633" s="303"/>
      <c r="X633" s="303"/>
      <c r="Y633" s="303"/>
      <c r="Z633" s="303"/>
    </row>
    <row r="634" customFormat="false" ht="12.75" hidden="false" customHeight="true" outlineLevel="0" collapsed="false">
      <c r="A634" s="303"/>
      <c r="B634" s="303"/>
      <c r="C634" s="303"/>
      <c r="D634" s="303"/>
      <c r="E634" s="303"/>
      <c r="F634" s="303"/>
      <c r="G634" s="303"/>
      <c r="H634" s="303"/>
      <c r="I634" s="303"/>
      <c r="J634" s="303"/>
      <c r="K634" s="303"/>
      <c r="L634" s="303"/>
      <c r="M634" s="303"/>
      <c r="N634" s="303"/>
      <c r="O634" s="303"/>
      <c r="P634" s="303"/>
      <c r="Q634" s="303"/>
      <c r="R634" s="303"/>
      <c r="S634" s="303"/>
      <c r="T634" s="303"/>
      <c r="U634" s="303"/>
      <c r="V634" s="303"/>
      <c r="W634" s="303"/>
      <c r="X634" s="303"/>
      <c r="Y634" s="303"/>
      <c r="Z634" s="303"/>
    </row>
    <row r="635" customFormat="false" ht="12.75" hidden="false" customHeight="true" outlineLevel="0" collapsed="false">
      <c r="A635" s="303"/>
      <c r="B635" s="303"/>
      <c r="C635" s="303"/>
      <c r="D635" s="303"/>
      <c r="E635" s="303"/>
      <c r="F635" s="303"/>
      <c r="G635" s="303"/>
      <c r="H635" s="303"/>
      <c r="I635" s="303"/>
      <c r="J635" s="303"/>
      <c r="K635" s="303"/>
      <c r="L635" s="303"/>
      <c r="M635" s="303"/>
      <c r="N635" s="303"/>
      <c r="O635" s="303"/>
      <c r="P635" s="303"/>
      <c r="Q635" s="303"/>
      <c r="R635" s="303"/>
      <c r="S635" s="303"/>
      <c r="T635" s="303"/>
      <c r="U635" s="303"/>
      <c r="V635" s="303"/>
      <c r="W635" s="303"/>
      <c r="X635" s="303"/>
      <c r="Y635" s="303"/>
      <c r="Z635" s="303"/>
    </row>
    <row r="636" customFormat="false" ht="12.75" hidden="false" customHeight="true" outlineLevel="0" collapsed="false">
      <c r="A636" s="303"/>
      <c r="B636" s="303"/>
      <c r="C636" s="303"/>
      <c r="D636" s="303"/>
      <c r="E636" s="303"/>
      <c r="F636" s="303"/>
      <c r="G636" s="303"/>
      <c r="H636" s="303"/>
      <c r="I636" s="303"/>
      <c r="J636" s="303"/>
      <c r="K636" s="303"/>
      <c r="L636" s="303"/>
      <c r="M636" s="303"/>
      <c r="N636" s="303"/>
      <c r="O636" s="303"/>
      <c r="P636" s="303"/>
      <c r="Q636" s="303"/>
      <c r="R636" s="303"/>
      <c r="S636" s="303"/>
      <c r="T636" s="303"/>
      <c r="U636" s="303"/>
      <c r="V636" s="303"/>
      <c r="W636" s="303"/>
      <c r="X636" s="303"/>
      <c r="Y636" s="303"/>
      <c r="Z636" s="303"/>
    </row>
    <row r="637" customFormat="false" ht="12.75" hidden="false" customHeight="true" outlineLevel="0" collapsed="false">
      <c r="A637" s="303"/>
      <c r="B637" s="303"/>
      <c r="C637" s="303"/>
      <c r="D637" s="303"/>
      <c r="E637" s="303"/>
      <c r="F637" s="303"/>
      <c r="G637" s="303"/>
      <c r="H637" s="303"/>
      <c r="I637" s="303"/>
      <c r="J637" s="303"/>
      <c r="K637" s="303"/>
      <c r="L637" s="303"/>
      <c r="M637" s="303"/>
      <c r="N637" s="303"/>
      <c r="O637" s="303"/>
      <c r="P637" s="303"/>
      <c r="Q637" s="303"/>
      <c r="R637" s="303"/>
      <c r="S637" s="303"/>
      <c r="T637" s="303"/>
      <c r="U637" s="303"/>
      <c r="V637" s="303"/>
      <c r="W637" s="303"/>
      <c r="X637" s="303"/>
      <c r="Y637" s="303"/>
      <c r="Z637" s="303"/>
    </row>
    <row r="638" customFormat="false" ht="12.75" hidden="false" customHeight="true" outlineLevel="0" collapsed="false">
      <c r="A638" s="303"/>
      <c r="B638" s="303"/>
      <c r="C638" s="303"/>
      <c r="D638" s="303"/>
      <c r="E638" s="303"/>
      <c r="F638" s="303"/>
      <c r="G638" s="303"/>
      <c r="H638" s="303"/>
      <c r="I638" s="303"/>
      <c r="J638" s="303"/>
      <c r="K638" s="303"/>
      <c r="L638" s="303"/>
      <c r="M638" s="303"/>
      <c r="N638" s="303"/>
      <c r="O638" s="303"/>
      <c r="P638" s="303"/>
      <c r="Q638" s="303"/>
      <c r="R638" s="303"/>
      <c r="S638" s="303"/>
      <c r="T638" s="303"/>
      <c r="U638" s="303"/>
      <c r="V638" s="303"/>
      <c r="W638" s="303"/>
      <c r="X638" s="303"/>
      <c r="Y638" s="303"/>
      <c r="Z638" s="303"/>
    </row>
    <row r="639" customFormat="false" ht="12.75" hidden="false" customHeight="true" outlineLevel="0" collapsed="false">
      <c r="A639" s="303"/>
      <c r="B639" s="303"/>
      <c r="C639" s="303"/>
      <c r="D639" s="303"/>
      <c r="E639" s="303"/>
      <c r="F639" s="303"/>
      <c r="G639" s="303"/>
      <c r="H639" s="303"/>
      <c r="I639" s="303"/>
      <c r="J639" s="303"/>
      <c r="K639" s="303"/>
      <c r="L639" s="303"/>
      <c r="M639" s="303"/>
      <c r="N639" s="303"/>
      <c r="O639" s="303"/>
      <c r="P639" s="303"/>
      <c r="Q639" s="303"/>
      <c r="R639" s="303"/>
      <c r="S639" s="303"/>
      <c r="T639" s="303"/>
      <c r="U639" s="303"/>
      <c r="V639" s="303"/>
      <c r="W639" s="303"/>
      <c r="X639" s="303"/>
      <c r="Y639" s="303"/>
      <c r="Z639" s="303"/>
    </row>
    <row r="640" customFormat="false" ht="12.75" hidden="false" customHeight="true" outlineLevel="0" collapsed="false">
      <c r="A640" s="303"/>
      <c r="B640" s="303"/>
      <c r="C640" s="303"/>
      <c r="D640" s="303"/>
      <c r="E640" s="303"/>
      <c r="F640" s="303"/>
      <c r="G640" s="303"/>
      <c r="H640" s="303"/>
      <c r="I640" s="303"/>
      <c r="J640" s="303"/>
      <c r="K640" s="303"/>
      <c r="L640" s="303"/>
      <c r="M640" s="303"/>
      <c r="N640" s="303"/>
      <c r="O640" s="303"/>
      <c r="P640" s="303"/>
      <c r="Q640" s="303"/>
      <c r="R640" s="303"/>
      <c r="S640" s="303"/>
      <c r="T640" s="303"/>
      <c r="U640" s="303"/>
      <c r="V640" s="303"/>
      <c r="W640" s="303"/>
      <c r="X640" s="303"/>
      <c r="Y640" s="303"/>
      <c r="Z640" s="303"/>
    </row>
    <row r="641" customFormat="false" ht="12.75" hidden="false" customHeight="true" outlineLevel="0" collapsed="false">
      <c r="A641" s="303"/>
      <c r="B641" s="303"/>
      <c r="C641" s="303"/>
      <c r="D641" s="303"/>
      <c r="E641" s="303"/>
      <c r="F641" s="303"/>
      <c r="G641" s="303"/>
      <c r="H641" s="303"/>
      <c r="I641" s="303"/>
      <c r="J641" s="303"/>
      <c r="K641" s="303"/>
      <c r="L641" s="303"/>
      <c r="M641" s="303"/>
      <c r="N641" s="303"/>
      <c r="O641" s="303"/>
      <c r="P641" s="303"/>
      <c r="Q641" s="303"/>
      <c r="R641" s="303"/>
      <c r="S641" s="303"/>
      <c r="T641" s="303"/>
      <c r="U641" s="303"/>
      <c r="V641" s="303"/>
      <c r="W641" s="303"/>
      <c r="X641" s="303"/>
      <c r="Y641" s="303"/>
      <c r="Z641" s="303"/>
    </row>
    <row r="642" customFormat="false" ht="12.75" hidden="false" customHeight="true" outlineLevel="0" collapsed="false">
      <c r="A642" s="303"/>
      <c r="B642" s="303"/>
      <c r="C642" s="303"/>
      <c r="D642" s="303"/>
      <c r="E642" s="303"/>
      <c r="F642" s="303"/>
      <c r="G642" s="303"/>
      <c r="H642" s="303"/>
      <c r="I642" s="303"/>
      <c r="J642" s="303"/>
      <c r="K642" s="303"/>
      <c r="L642" s="303"/>
      <c r="M642" s="303"/>
      <c r="N642" s="303"/>
      <c r="O642" s="303"/>
      <c r="P642" s="303"/>
      <c r="Q642" s="303"/>
      <c r="R642" s="303"/>
      <c r="S642" s="303"/>
      <c r="T642" s="303"/>
      <c r="U642" s="303"/>
      <c r="V642" s="303"/>
      <c r="W642" s="303"/>
      <c r="X642" s="303"/>
      <c r="Y642" s="303"/>
      <c r="Z642" s="303"/>
    </row>
    <row r="643" customFormat="false" ht="12.75" hidden="false" customHeight="true" outlineLevel="0" collapsed="false">
      <c r="A643" s="303"/>
      <c r="B643" s="303"/>
      <c r="C643" s="303"/>
      <c r="D643" s="303"/>
      <c r="E643" s="303"/>
      <c r="F643" s="303"/>
      <c r="G643" s="303"/>
      <c r="H643" s="303"/>
      <c r="I643" s="303"/>
      <c r="J643" s="303"/>
      <c r="K643" s="303"/>
      <c r="L643" s="303"/>
      <c r="M643" s="303"/>
      <c r="N643" s="303"/>
      <c r="O643" s="303"/>
      <c r="P643" s="303"/>
      <c r="Q643" s="303"/>
      <c r="R643" s="303"/>
      <c r="S643" s="303"/>
      <c r="T643" s="303"/>
      <c r="U643" s="303"/>
      <c r="V643" s="303"/>
      <c r="W643" s="303"/>
      <c r="X643" s="303"/>
      <c r="Y643" s="303"/>
      <c r="Z643" s="303"/>
    </row>
    <row r="644" customFormat="false" ht="12.75" hidden="false" customHeight="true" outlineLevel="0" collapsed="false">
      <c r="A644" s="303"/>
      <c r="B644" s="303"/>
      <c r="C644" s="303"/>
      <c r="D644" s="303"/>
      <c r="E644" s="303"/>
      <c r="F644" s="303"/>
      <c r="G644" s="303"/>
      <c r="H644" s="303"/>
      <c r="I644" s="303"/>
      <c r="J644" s="303"/>
      <c r="K644" s="303"/>
      <c r="L644" s="303"/>
      <c r="M644" s="303"/>
      <c r="N644" s="303"/>
      <c r="O644" s="303"/>
      <c r="P644" s="303"/>
      <c r="Q644" s="303"/>
      <c r="R644" s="303"/>
      <c r="S644" s="303"/>
      <c r="T644" s="303"/>
      <c r="U644" s="303"/>
      <c r="V644" s="303"/>
      <c r="W644" s="303"/>
      <c r="X644" s="303"/>
      <c r="Y644" s="303"/>
      <c r="Z644" s="303"/>
    </row>
    <row r="645" customFormat="false" ht="12.75" hidden="false" customHeight="true" outlineLevel="0" collapsed="false">
      <c r="A645" s="303"/>
      <c r="B645" s="303"/>
      <c r="C645" s="303"/>
      <c r="D645" s="303"/>
      <c r="E645" s="303"/>
      <c r="F645" s="303"/>
      <c r="G645" s="303"/>
      <c r="H645" s="303"/>
      <c r="I645" s="303"/>
      <c r="J645" s="303"/>
      <c r="K645" s="303"/>
      <c r="L645" s="303"/>
      <c r="M645" s="303"/>
      <c r="N645" s="303"/>
      <c r="O645" s="303"/>
      <c r="P645" s="303"/>
      <c r="Q645" s="303"/>
      <c r="R645" s="303"/>
      <c r="S645" s="303"/>
      <c r="T645" s="303"/>
      <c r="U645" s="303"/>
      <c r="V645" s="303"/>
      <c r="W645" s="303"/>
      <c r="X645" s="303"/>
      <c r="Y645" s="303"/>
      <c r="Z645" s="303"/>
    </row>
    <row r="646" customFormat="false" ht="12.75" hidden="false" customHeight="true" outlineLevel="0" collapsed="false">
      <c r="A646" s="303"/>
      <c r="B646" s="303"/>
      <c r="C646" s="303"/>
      <c r="D646" s="303"/>
      <c r="E646" s="303"/>
      <c r="F646" s="303"/>
      <c r="G646" s="303"/>
      <c r="H646" s="303"/>
      <c r="I646" s="303"/>
      <c r="J646" s="303"/>
      <c r="K646" s="303"/>
      <c r="L646" s="303"/>
      <c r="M646" s="303"/>
      <c r="N646" s="303"/>
      <c r="O646" s="303"/>
      <c r="P646" s="303"/>
      <c r="Q646" s="303"/>
      <c r="R646" s="303"/>
      <c r="S646" s="303"/>
      <c r="T646" s="303"/>
      <c r="U646" s="303"/>
      <c r="V646" s="303"/>
      <c r="W646" s="303"/>
      <c r="X646" s="303"/>
      <c r="Y646" s="303"/>
      <c r="Z646" s="303"/>
    </row>
    <row r="647" customFormat="false" ht="12.75" hidden="false" customHeight="true" outlineLevel="0" collapsed="false">
      <c r="A647" s="303"/>
      <c r="B647" s="303"/>
      <c r="C647" s="303"/>
      <c r="D647" s="303"/>
      <c r="E647" s="303"/>
      <c r="F647" s="303"/>
      <c r="G647" s="303"/>
      <c r="H647" s="303"/>
      <c r="I647" s="303"/>
      <c r="J647" s="303"/>
      <c r="K647" s="303"/>
      <c r="L647" s="303"/>
      <c r="M647" s="303"/>
      <c r="N647" s="303"/>
      <c r="O647" s="303"/>
      <c r="P647" s="303"/>
      <c r="Q647" s="303"/>
      <c r="R647" s="303"/>
      <c r="S647" s="303"/>
      <c r="T647" s="303"/>
      <c r="U647" s="303"/>
      <c r="V647" s="303"/>
      <c r="W647" s="303"/>
      <c r="X647" s="303"/>
      <c r="Y647" s="303"/>
      <c r="Z647" s="303"/>
    </row>
    <row r="648" customFormat="false" ht="12.75" hidden="false" customHeight="true" outlineLevel="0" collapsed="false">
      <c r="A648" s="303"/>
      <c r="B648" s="303"/>
      <c r="C648" s="303"/>
      <c r="D648" s="303"/>
      <c r="E648" s="303"/>
      <c r="F648" s="303"/>
      <c r="G648" s="303"/>
      <c r="H648" s="303"/>
      <c r="I648" s="303"/>
      <c r="J648" s="303"/>
      <c r="K648" s="303"/>
      <c r="L648" s="303"/>
      <c r="M648" s="303"/>
      <c r="N648" s="303"/>
      <c r="O648" s="303"/>
      <c r="P648" s="303"/>
      <c r="Q648" s="303"/>
      <c r="R648" s="303"/>
      <c r="S648" s="303"/>
      <c r="T648" s="303"/>
      <c r="U648" s="303"/>
      <c r="V648" s="303"/>
      <c r="W648" s="303"/>
      <c r="X648" s="303"/>
      <c r="Y648" s="303"/>
      <c r="Z648" s="303"/>
    </row>
    <row r="649" customFormat="false" ht="12.75" hidden="false" customHeight="true" outlineLevel="0" collapsed="false">
      <c r="A649" s="303"/>
      <c r="B649" s="303"/>
      <c r="C649" s="303"/>
      <c r="D649" s="303"/>
      <c r="E649" s="303"/>
      <c r="F649" s="303"/>
      <c r="G649" s="303"/>
      <c r="H649" s="303"/>
      <c r="I649" s="303"/>
      <c r="J649" s="303"/>
      <c r="K649" s="303"/>
      <c r="L649" s="303"/>
      <c r="M649" s="303"/>
      <c r="N649" s="303"/>
      <c r="O649" s="303"/>
      <c r="P649" s="303"/>
      <c r="Q649" s="303"/>
      <c r="R649" s="303"/>
      <c r="S649" s="303"/>
      <c r="T649" s="303"/>
      <c r="U649" s="303"/>
      <c r="V649" s="303"/>
      <c r="W649" s="303"/>
      <c r="X649" s="303"/>
      <c r="Y649" s="303"/>
      <c r="Z649" s="303"/>
    </row>
    <row r="650" customFormat="false" ht="12.75" hidden="false" customHeight="true" outlineLevel="0" collapsed="false">
      <c r="A650" s="303"/>
      <c r="B650" s="303"/>
      <c r="C650" s="303"/>
      <c r="D650" s="303"/>
      <c r="E650" s="303"/>
      <c r="F650" s="303"/>
      <c r="G650" s="303"/>
      <c r="H650" s="303"/>
      <c r="I650" s="303"/>
      <c r="J650" s="303"/>
      <c r="K650" s="303"/>
      <c r="L650" s="303"/>
      <c r="M650" s="303"/>
      <c r="N650" s="303"/>
      <c r="O650" s="303"/>
      <c r="P650" s="303"/>
      <c r="Q650" s="303"/>
      <c r="R650" s="303"/>
      <c r="S650" s="303"/>
      <c r="T650" s="303"/>
      <c r="U650" s="303"/>
      <c r="V650" s="303"/>
      <c r="W650" s="303"/>
      <c r="X650" s="303"/>
      <c r="Y650" s="303"/>
      <c r="Z650" s="303"/>
    </row>
    <row r="651" customFormat="false" ht="12.75" hidden="false" customHeight="true" outlineLevel="0" collapsed="false">
      <c r="A651" s="303"/>
      <c r="B651" s="303"/>
      <c r="C651" s="303"/>
      <c r="D651" s="303"/>
      <c r="E651" s="303"/>
      <c r="F651" s="303"/>
      <c r="G651" s="303"/>
      <c r="H651" s="303"/>
      <c r="I651" s="303"/>
      <c r="J651" s="303"/>
      <c r="K651" s="303"/>
      <c r="L651" s="303"/>
      <c r="M651" s="303"/>
      <c r="N651" s="303"/>
      <c r="O651" s="303"/>
      <c r="P651" s="303"/>
      <c r="Q651" s="303"/>
      <c r="R651" s="303"/>
      <c r="S651" s="303"/>
      <c r="T651" s="303"/>
      <c r="U651" s="303"/>
      <c r="V651" s="303"/>
      <c r="W651" s="303"/>
      <c r="X651" s="303"/>
      <c r="Y651" s="303"/>
      <c r="Z651" s="303"/>
    </row>
    <row r="652" customFormat="false" ht="12.75" hidden="false" customHeight="true" outlineLevel="0" collapsed="false">
      <c r="A652" s="303"/>
      <c r="B652" s="303"/>
      <c r="C652" s="303"/>
      <c r="D652" s="303"/>
      <c r="E652" s="303"/>
      <c r="F652" s="303"/>
      <c r="G652" s="303"/>
      <c r="H652" s="303"/>
      <c r="I652" s="303"/>
      <c r="J652" s="303"/>
      <c r="K652" s="303"/>
      <c r="L652" s="303"/>
      <c r="M652" s="303"/>
      <c r="N652" s="303"/>
      <c r="O652" s="303"/>
      <c r="P652" s="303"/>
      <c r="Q652" s="303"/>
      <c r="R652" s="303"/>
      <c r="S652" s="303"/>
      <c r="T652" s="303"/>
      <c r="U652" s="303"/>
      <c r="V652" s="303"/>
      <c r="W652" s="303"/>
      <c r="X652" s="303"/>
      <c r="Y652" s="303"/>
      <c r="Z652" s="303"/>
    </row>
    <row r="653" customFormat="false" ht="12.75" hidden="false" customHeight="true" outlineLevel="0" collapsed="false">
      <c r="A653" s="303"/>
      <c r="B653" s="303"/>
      <c r="C653" s="303"/>
      <c r="D653" s="303"/>
      <c r="E653" s="303"/>
      <c r="F653" s="303"/>
      <c r="G653" s="303"/>
      <c r="H653" s="303"/>
      <c r="I653" s="303"/>
      <c r="J653" s="303"/>
      <c r="K653" s="303"/>
      <c r="L653" s="303"/>
      <c r="M653" s="303"/>
      <c r="N653" s="303"/>
      <c r="O653" s="303"/>
      <c r="P653" s="303"/>
      <c r="Q653" s="303"/>
      <c r="R653" s="303"/>
      <c r="S653" s="303"/>
      <c r="T653" s="303"/>
      <c r="U653" s="303"/>
      <c r="V653" s="303"/>
      <c r="W653" s="303"/>
      <c r="X653" s="303"/>
      <c r="Y653" s="303"/>
      <c r="Z653" s="303"/>
    </row>
    <row r="654" customFormat="false" ht="12.75" hidden="false" customHeight="true" outlineLevel="0" collapsed="false">
      <c r="A654" s="303"/>
      <c r="B654" s="303"/>
      <c r="C654" s="303"/>
      <c r="D654" s="303"/>
      <c r="E654" s="303"/>
      <c r="F654" s="303"/>
      <c r="G654" s="303"/>
      <c r="H654" s="303"/>
      <c r="I654" s="303"/>
      <c r="J654" s="303"/>
      <c r="K654" s="303"/>
      <c r="L654" s="303"/>
      <c r="M654" s="303"/>
      <c r="N654" s="303"/>
      <c r="O654" s="303"/>
      <c r="P654" s="303"/>
      <c r="Q654" s="303"/>
      <c r="R654" s="303"/>
      <c r="S654" s="303"/>
      <c r="T654" s="303"/>
      <c r="U654" s="303"/>
      <c r="V654" s="303"/>
      <c r="W654" s="303"/>
      <c r="X654" s="303"/>
      <c r="Y654" s="303"/>
      <c r="Z654" s="303"/>
    </row>
    <row r="655" customFormat="false" ht="12.75" hidden="false" customHeight="true" outlineLevel="0" collapsed="false">
      <c r="A655" s="303"/>
      <c r="B655" s="303"/>
      <c r="C655" s="303"/>
      <c r="D655" s="303"/>
      <c r="E655" s="303"/>
      <c r="F655" s="303"/>
      <c r="G655" s="303"/>
      <c r="H655" s="303"/>
      <c r="I655" s="303"/>
      <c r="J655" s="303"/>
      <c r="K655" s="303"/>
      <c r="L655" s="303"/>
      <c r="M655" s="303"/>
      <c r="N655" s="303"/>
      <c r="O655" s="303"/>
      <c r="P655" s="303"/>
      <c r="Q655" s="303"/>
      <c r="R655" s="303"/>
      <c r="S655" s="303"/>
      <c r="T655" s="303"/>
      <c r="U655" s="303"/>
      <c r="V655" s="303"/>
      <c r="W655" s="303"/>
      <c r="X655" s="303"/>
      <c r="Y655" s="303"/>
      <c r="Z655" s="303"/>
    </row>
    <row r="656" customFormat="false" ht="12.75" hidden="false" customHeight="true" outlineLevel="0" collapsed="false">
      <c r="A656" s="303"/>
      <c r="B656" s="303"/>
      <c r="C656" s="303"/>
      <c r="D656" s="303"/>
      <c r="E656" s="303"/>
      <c r="F656" s="303"/>
      <c r="G656" s="303"/>
      <c r="H656" s="303"/>
      <c r="I656" s="303"/>
      <c r="J656" s="303"/>
      <c r="K656" s="303"/>
      <c r="L656" s="303"/>
      <c r="M656" s="303"/>
      <c r="N656" s="303"/>
      <c r="O656" s="303"/>
      <c r="P656" s="303"/>
      <c r="Q656" s="303"/>
      <c r="R656" s="303"/>
      <c r="S656" s="303"/>
      <c r="T656" s="303"/>
      <c r="U656" s="303"/>
      <c r="V656" s="303"/>
      <c r="W656" s="303"/>
      <c r="X656" s="303"/>
      <c r="Y656" s="303"/>
      <c r="Z656" s="303"/>
    </row>
    <row r="657" customFormat="false" ht="12.75" hidden="false" customHeight="true" outlineLevel="0" collapsed="false">
      <c r="A657" s="303"/>
      <c r="B657" s="303"/>
      <c r="C657" s="303"/>
      <c r="D657" s="303"/>
      <c r="E657" s="303"/>
      <c r="F657" s="303"/>
      <c r="G657" s="303"/>
      <c r="H657" s="303"/>
      <c r="I657" s="303"/>
      <c r="J657" s="303"/>
      <c r="K657" s="303"/>
      <c r="L657" s="303"/>
      <c r="M657" s="303"/>
      <c r="N657" s="303"/>
      <c r="O657" s="303"/>
      <c r="P657" s="303"/>
      <c r="Q657" s="303"/>
      <c r="R657" s="303"/>
      <c r="S657" s="303"/>
      <c r="T657" s="303"/>
      <c r="U657" s="303"/>
      <c r="V657" s="303"/>
      <c r="W657" s="303"/>
      <c r="X657" s="303"/>
      <c r="Y657" s="303"/>
      <c r="Z657" s="303"/>
    </row>
    <row r="658" customFormat="false" ht="12.75" hidden="false" customHeight="true" outlineLevel="0" collapsed="false">
      <c r="A658" s="303"/>
      <c r="B658" s="303"/>
      <c r="C658" s="303"/>
      <c r="D658" s="303"/>
      <c r="E658" s="303"/>
      <c r="F658" s="303"/>
      <c r="G658" s="303"/>
      <c r="H658" s="303"/>
      <c r="I658" s="303"/>
      <c r="J658" s="303"/>
      <c r="K658" s="303"/>
      <c r="L658" s="303"/>
      <c r="M658" s="303"/>
      <c r="N658" s="303"/>
      <c r="O658" s="303"/>
      <c r="P658" s="303"/>
      <c r="Q658" s="303"/>
      <c r="R658" s="303"/>
      <c r="S658" s="303"/>
      <c r="T658" s="303"/>
      <c r="U658" s="303"/>
      <c r="V658" s="303"/>
      <c r="W658" s="303"/>
      <c r="X658" s="303"/>
      <c r="Y658" s="303"/>
      <c r="Z658" s="303"/>
    </row>
    <row r="659" customFormat="false" ht="12.75" hidden="false" customHeight="true" outlineLevel="0" collapsed="false">
      <c r="A659" s="303"/>
      <c r="B659" s="303"/>
      <c r="C659" s="303"/>
      <c r="D659" s="303"/>
      <c r="E659" s="303"/>
      <c r="F659" s="303"/>
      <c r="G659" s="303"/>
      <c r="H659" s="303"/>
      <c r="I659" s="303"/>
      <c r="J659" s="303"/>
      <c r="K659" s="303"/>
      <c r="L659" s="303"/>
      <c r="M659" s="303"/>
      <c r="N659" s="303"/>
      <c r="O659" s="303"/>
      <c r="P659" s="303"/>
      <c r="Q659" s="303"/>
      <c r="R659" s="303"/>
      <c r="S659" s="303"/>
      <c r="T659" s="303"/>
      <c r="U659" s="303"/>
      <c r="V659" s="303"/>
      <c r="W659" s="303"/>
      <c r="X659" s="303"/>
      <c r="Y659" s="303"/>
      <c r="Z659" s="303"/>
    </row>
    <row r="660" customFormat="false" ht="12.75" hidden="false" customHeight="true" outlineLevel="0" collapsed="false">
      <c r="A660" s="303"/>
      <c r="B660" s="303"/>
      <c r="C660" s="303"/>
      <c r="D660" s="303"/>
      <c r="E660" s="303"/>
      <c r="F660" s="303"/>
      <c r="G660" s="303"/>
      <c r="H660" s="303"/>
      <c r="I660" s="303"/>
      <c r="J660" s="303"/>
      <c r="K660" s="303"/>
      <c r="L660" s="303"/>
      <c r="M660" s="303"/>
      <c r="N660" s="303"/>
      <c r="O660" s="303"/>
      <c r="P660" s="303"/>
      <c r="Q660" s="303"/>
      <c r="R660" s="303"/>
      <c r="S660" s="303"/>
      <c r="T660" s="303"/>
      <c r="U660" s="303"/>
      <c r="V660" s="303"/>
      <c r="W660" s="303"/>
      <c r="X660" s="303"/>
      <c r="Y660" s="303"/>
      <c r="Z660" s="303"/>
    </row>
    <row r="661" customFormat="false" ht="12.75" hidden="false" customHeight="true" outlineLevel="0" collapsed="false">
      <c r="A661" s="303"/>
      <c r="B661" s="303"/>
      <c r="C661" s="303"/>
      <c r="D661" s="303"/>
      <c r="E661" s="303"/>
      <c r="F661" s="303"/>
      <c r="G661" s="303"/>
      <c r="H661" s="303"/>
      <c r="I661" s="303"/>
      <c r="J661" s="303"/>
      <c r="K661" s="303"/>
      <c r="L661" s="303"/>
      <c r="M661" s="303"/>
      <c r="N661" s="303"/>
      <c r="O661" s="303"/>
      <c r="P661" s="303"/>
      <c r="Q661" s="303"/>
      <c r="R661" s="303"/>
      <c r="S661" s="303"/>
      <c r="T661" s="303"/>
      <c r="U661" s="303"/>
      <c r="V661" s="303"/>
      <c r="W661" s="303"/>
      <c r="X661" s="303"/>
      <c r="Y661" s="303"/>
      <c r="Z661" s="303"/>
    </row>
    <row r="662" customFormat="false" ht="12.75" hidden="false" customHeight="true" outlineLevel="0" collapsed="false">
      <c r="A662" s="303"/>
      <c r="B662" s="303"/>
      <c r="C662" s="303"/>
      <c r="D662" s="303"/>
      <c r="E662" s="303"/>
      <c r="F662" s="303"/>
      <c r="G662" s="303"/>
      <c r="H662" s="303"/>
      <c r="I662" s="303"/>
      <c r="J662" s="303"/>
      <c r="K662" s="303"/>
      <c r="L662" s="303"/>
      <c r="M662" s="303"/>
      <c r="N662" s="303"/>
      <c r="O662" s="303"/>
      <c r="P662" s="303"/>
      <c r="Q662" s="303"/>
      <c r="R662" s="303"/>
      <c r="S662" s="303"/>
      <c r="T662" s="303"/>
      <c r="U662" s="303"/>
      <c r="V662" s="303"/>
      <c r="W662" s="303"/>
      <c r="X662" s="303"/>
      <c r="Y662" s="303"/>
      <c r="Z662" s="303"/>
    </row>
    <row r="663" customFormat="false" ht="12.75" hidden="false" customHeight="true" outlineLevel="0" collapsed="false">
      <c r="A663" s="303"/>
      <c r="B663" s="303"/>
      <c r="C663" s="303"/>
      <c r="D663" s="303"/>
      <c r="E663" s="303"/>
      <c r="F663" s="303"/>
      <c r="G663" s="303"/>
      <c r="H663" s="303"/>
      <c r="I663" s="303"/>
      <c r="J663" s="303"/>
      <c r="K663" s="303"/>
      <c r="L663" s="303"/>
      <c r="M663" s="303"/>
      <c r="N663" s="303"/>
      <c r="O663" s="303"/>
      <c r="P663" s="303"/>
      <c r="Q663" s="303"/>
      <c r="R663" s="303"/>
      <c r="S663" s="303"/>
      <c r="T663" s="303"/>
      <c r="U663" s="303"/>
      <c r="V663" s="303"/>
      <c r="W663" s="303"/>
      <c r="X663" s="303"/>
      <c r="Y663" s="303"/>
      <c r="Z663" s="303"/>
    </row>
    <row r="664" customFormat="false" ht="12.75" hidden="false" customHeight="true" outlineLevel="0" collapsed="false">
      <c r="A664" s="303"/>
      <c r="B664" s="303"/>
      <c r="C664" s="303"/>
      <c r="D664" s="303"/>
      <c r="E664" s="303"/>
      <c r="F664" s="303"/>
      <c r="G664" s="303"/>
      <c r="H664" s="303"/>
      <c r="I664" s="303"/>
      <c r="J664" s="303"/>
      <c r="K664" s="303"/>
      <c r="L664" s="303"/>
      <c r="M664" s="303"/>
      <c r="N664" s="303"/>
      <c r="O664" s="303"/>
      <c r="P664" s="303"/>
      <c r="Q664" s="303"/>
      <c r="R664" s="303"/>
      <c r="S664" s="303"/>
      <c r="T664" s="303"/>
      <c r="U664" s="303"/>
      <c r="V664" s="303"/>
      <c r="W664" s="303"/>
      <c r="X664" s="303"/>
      <c r="Y664" s="303"/>
      <c r="Z664" s="303"/>
    </row>
    <row r="665" customFormat="false" ht="12.75" hidden="false" customHeight="true" outlineLevel="0" collapsed="false">
      <c r="A665" s="303"/>
      <c r="B665" s="303"/>
      <c r="C665" s="303"/>
      <c r="D665" s="303"/>
      <c r="E665" s="303"/>
      <c r="F665" s="303"/>
      <c r="G665" s="303"/>
      <c r="H665" s="303"/>
      <c r="I665" s="303"/>
      <c r="J665" s="303"/>
      <c r="K665" s="303"/>
      <c r="L665" s="303"/>
      <c r="M665" s="303"/>
      <c r="N665" s="303"/>
      <c r="O665" s="303"/>
      <c r="P665" s="303"/>
      <c r="Q665" s="303"/>
      <c r="R665" s="303"/>
      <c r="S665" s="303"/>
      <c r="T665" s="303"/>
      <c r="U665" s="303"/>
      <c r="V665" s="303"/>
      <c r="W665" s="303"/>
      <c r="X665" s="303"/>
      <c r="Y665" s="303"/>
      <c r="Z665" s="303"/>
    </row>
    <row r="666" customFormat="false" ht="12.75" hidden="false" customHeight="true" outlineLevel="0" collapsed="false">
      <c r="A666" s="303"/>
      <c r="B666" s="303"/>
      <c r="C666" s="303"/>
      <c r="D666" s="303"/>
      <c r="E666" s="303"/>
      <c r="F666" s="303"/>
      <c r="G666" s="303"/>
      <c r="H666" s="303"/>
      <c r="I666" s="303"/>
      <c r="J666" s="303"/>
      <c r="K666" s="303"/>
      <c r="L666" s="303"/>
      <c r="M666" s="303"/>
      <c r="N666" s="303"/>
      <c r="O666" s="303"/>
      <c r="P666" s="303"/>
      <c r="Q666" s="303"/>
      <c r="R666" s="303"/>
      <c r="S666" s="303"/>
      <c r="T666" s="303"/>
      <c r="U666" s="303"/>
      <c r="V666" s="303"/>
      <c r="W666" s="303"/>
      <c r="X666" s="303"/>
      <c r="Y666" s="303"/>
      <c r="Z666" s="303"/>
    </row>
    <row r="667" customFormat="false" ht="12.75" hidden="false" customHeight="true" outlineLevel="0" collapsed="false">
      <c r="A667" s="303"/>
      <c r="B667" s="303"/>
      <c r="C667" s="303"/>
      <c r="D667" s="303"/>
      <c r="E667" s="303"/>
      <c r="F667" s="303"/>
      <c r="G667" s="303"/>
      <c r="H667" s="303"/>
      <c r="I667" s="303"/>
      <c r="J667" s="303"/>
      <c r="K667" s="303"/>
      <c r="L667" s="303"/>
      <c r="M667" s="303"/>
      <c r="N667" s="303"/>
      <c r="O667" s="303"/>
      <c r="P667" s="303"/>
      <c r="Q667" s="303"/>
      <c r="R667" s="303"/>
      <c r="S667" s="303"/>
      <c r="T667" s="303"/>
      <c r="U667" s="303"/>
      <c r="V667" s="303"/>
      <c r="W667" s="303"/>
      <c r="X667" s="303"/>
      <c r="Y667" s="303"/>
      <c r="Z667" s="303"/>
    </row>
    <row r="668" customFormat="false" ht="12.75" hidden="false" customHeight="true" outlineLevel="0" collapsed="false">
      <c r="A668" s="303"/>
      <c r="B668" s="303"/>
      <c r="C668" s="303"/>
      <c r="D668" s="303"/>
      <c r="E668" s="303"/>
      <c r="F668" s="303"/>
      <c r="G668" s="303"/>
      <c r="H668" s="303"/>
      <c r="I668" s="303"/>
      <c r="J668" s="303"/>
      <c r="K668" s="303"/>
      <c r="L668" s="303"/>
      <c r="M668" s="303"/>
      <c r="N668" s="303"/>
      <c r="O668" s="303"/>
      <c r="P668" s="303"/>
      <c r="Q668" s="303"/>
      <c r="R668" s="303"/>
      <c r="S668" s="303"/>
      <c r="T668" s="303"/>
      <c r="U668" s="303"/>
      <c r="V668" s="303"/>
      <c r="W668" s="303"/>
      <c r="X668" s="303"/>
      <c r="Y668" s="303"/>
      <c r="Z668" s="303"/>
    </row>
    <row r="669" customFormat="false" ht="12.75" hidden="false" customHeight="true" outlineLevel="0" collapsed="false">
      <c r="A669" s="303"/>
      <c r="B669" s="303"/>
      <c r="C669" s="303"/>
      <c r="D669" s="303"/>
      <c r="E669" s="303"/>
      <c r="F669" s="303"/>
      <c r="G669" s="303"/>
      <c r="H669" s="303"/>
      <c r="I669" s="303"/>
      <c r="J669" s="303"/>
      <c r="K669" s="303"/>
      <c r="L669" s="303"/>
      <c r="M669" s="303"/>
      <c r="N669" s="303"/>
      <c r="O669" s="303"/>
      <c r="P669" s="303"/>
      <c r="Q669" s="303"/>
      <c r="R669" s="303"/>
      <c r="S669" s="303"/>
      <c r="T669" s="303"/>
      <c r="U669" s="303"/>
      <c r="V669" s="303"/>
      <c r="W669" s="303"/>
      <c r="X669" s="303"/>
      <c r="Y669" s="303"/>
      <c r="Z669" s="303"/>
    </row>
    <row r="670" customFormat="false" ht="12.75" hidden="false" customHeight="true" outlineLevel="0" collapsed="false">
      <c r="A670" s="303"/>
      <c r="B670" s="303"/>
      <c r="C670" s="303"/>
      <c r="D670" s="303"/>
      <c r="E670" s="303"/>
      <c r="F670" s="303"/>
      <c r="G670" s="303"/>
      <c r="H670" s="303"/>
      <c r="I670" s="303"/>
      <c r="J670" s="303"/>
      <c r="K670" s="303"/>
      <c r="L670" s="303"/>
      <c r="M670" s="303"/>
      <c r="N670" s="303"/>
      <c r="O670" s="303"/>
      <c r="P670" s="303"/>
      <c r="Q670" s="303"/>
      <c r="R670" s="303"/>
      <c r="S670" s="303"/>
      <c r="T670" s="303"/>
      <c r="U670" s="303"/>
      <c r="V670" s="303"/>
      <c r="W670" s="303"/>
      <c r="X670" s="303"/>
      <c r="Y670" s="303"/>
      <c r="Z670" s="303"/>
    </row>
    <row r="671" customFormat="false" ht="12.75" hidden="false" customHeight="true" outlineLevel="0" collapsed="false">
      <c r="A671" s="303"/>
      <c r="B671" s="303"/>
      <c r="C671" s="303"/>
      <c r="D671" s="303"/>
      <c r="E671" s="303"/>
      <c r="F671" s="303"/>
      <c r="G671" s="303"/>
      <c r="H671" s="303"/>
      <c r="I671" s="303"/>
      <c r="J671" s="303"/>
      <c r="K671" s="303"/>
      <c r="L671" s="303"/>
      <c r="M671" s="303"/>
      <c r="N671" s="303"/>
      <c r="O671" s="303"/>
      <c r="P671" s="303"/>
      <c r="Q671" s="303"/>
      <c r="R671" s="303"/>
      <c r="S671" s="303"/>
      <c r="T671" s="303"/>
      <c r="U671" s="303"/>
      <c r="V671" s="303"/>
      <c r="W671" s="303"/>
      <c r="X671" s="303"/>
      <c r="Y671" s="303"/>
      <c r="Z671" s="303"/>
    </row>
    <row r="672" customFormat="false" ht="12.75" hidden="false" customHeight="true" outlineLevel="0" collapsed="false">
      <c r="A672" s="303"/>
      <c r="B672" s="303"/>
      <c r="C672" s="303"/>
      <c r="D672" s="303"/>
      <c r="E672" s="303"/>
      <c r="F672" s="303"/>
      <c r="G672" s="303"/>
      <c r="H672" s="303"/>
      <c r="I672" s="303"/>
      <c r="J672" s="303"/>
      <c r="K672" s="303"/>
      <c r="L672" s="303"/>
      <c r="M672" s="303"/>
      <c r="N672" s="303"/>
      <c r="O672" s="303"/>
      <c r="P672" s="303"/>
      <c r="Q672" s="303"/>
      <c r="R672" s="303"/>
      <c r="S672" s="303"/>
      <c r="T672" s="303"/>
      <c r="U672" s="303"/>
      <c r="V672" s="303"/>
      <c r="W672" s="303"/>
      <c r="X672" s="303"/>
      <c r="Y672" s="303"/>
      <c r="Z672" s="303"/>
    </row>
    <row r="673" customFormat="false" ht="12.75" hidden="false" customHeight="true" outlineLevel="0" collapsed="false">
      <c r="A673" s="303"/>
      <c r="B673" s="303"/>
      <c r="C673" s="303"/>
      <c r="D673" s="303"/>
      <c r="E673" s="303"/>
      <c r="F673" s="303"/>
      <c r="G673" s="303"/>
      <c r="H673" s="303"/>
      <c r="I673" s="303"/>
      <c r="J673" s="303"/>
      <c r="K673" s="303"/>
      <c r="L673" s="303"/>
      <c r="M673" s="303"/>
      <c r="N673" s="303"/>
      <c r="O673" s="303"/>
      <c r="P673" s="303"/>
      <c r="Q673" s="303"/>
      <c r="R673" s="303"/>
      <c r="S673" s="303"/>
      <c r="T673" s="303"/>
      <c r="U673" s="303"/>
      <c r="V673" s="303"/>
      <c r="W673" s="303"/>
      <c r="X673" s="303"/>
      <c r="Y673" s="303"/>
      <c r="Z673" s="303"/>
    </row>
    <row r="674" customFormat="false" ht="12.75" hidden="false" customHeight="true" outlineLevel="0" collapsed="false">
      <c r="A674" s="303"/>
      <c r="B674" s="303"/>
      <c r="C674" s="303"/>
      <c r="D674" s="303"/>
      <c r="E674" s="303"/>
      <c r="F674" s="303"/>
      <c r="G674" s="303"/>
      <c r="H674" s="303"/>
      <c r="I674" s="303"/>
      <c r="J674" s="303"/>
      <c r="K674" s="303"/>
      <c r="L674" s="303"/>
      <c r="M674" s="303"/>
      <c r="N674" s="303"/>
      <c r="O674" s="303"/>
      <c r="P674" s="303"/>
      <c r="Q674" s="303"/>
      <c r="R674" s="303"/>
      <c r="S674" s="303"/>
      <c r="T674" s="303"/>
      <c r="U674" s="303"/>
      <c r="V674" s="303"/>
      <c r="W674" s="303"/>
      <c r="X674" s="303"/>
      <c r="Y674" s="303"/>
      <c r="Z674" s="303"/>
    </row>
    <row r="675" customFormat="false" ht="12.75" hidden="false" customHeight="true" outlineLevel="0" collapsed="false">
      <c r="A675" s="303"/>
      <c r="B675" s="303"/>
      <c r="C675" s="303"/>
      <c r="D675" s="303"/>
      <c r="E675" s="303"/>
      <c r="F675" s="303"/>
      <c r="G675" s="303"/>
      <c r="H675" s="303"/>
      <c r="I675" s="303"/>
      <c r="J675" s="303"/>
      <c r="K675" s="303"/>
      <c r="L675" s="303"/>
      <c r="M675" s="303"/>
      <c r="N675" s="303"/>
      <c r="O675" s="303"/>
      <c r="P675" s="303"/>
      <c r="Q675" s="303"/>
      <c r="R675" s="303"/>
      <c r="S675" s="303"/>
      <c r="T675" s="303"/>
      <c r="U675" s="303"/>
      <c r="V675" s="303"/>
      <c r="W675" s="303"/>
      <c r="X675" s="303"/>
      <c r="Y675" s="303"/>
      <c r="Z675" s="303"/>
    </row>
    <row r="676" customFormat="false" ht="12.75" hidden="false" customHeight="true" outlineLevel="0" collapsed="false">
      <c r="A676" s="303"/>
      <c r="B676" s="303"/>
      <c r="C676" s="303"/>
      <c r="D676" s="303"/>
      <c r="E676" s="303"/>
      <c r="F676" s="303"/>
      <c r="G676" s="303"/>
      <c r="H676" s="303"/>
      <c r="I676" s="303"/>
      <c r="J676" s="303"/>
      <c r="K676" s="303"/>
      <c r="L676" s="303"/>
      <c r="M676" s="303"/>
      <c r="N676" s="303"/>
      <c r="O676" s="303"/>
      <c r="P676" s="303"/>
      <c r="Q676" s="303"/>
      <c r="R676" s="303"/>
      <c r="S676" s="303"/>
      <c r="T676" s="303"/>
      <c r="U676" s="303"/>
      <c r="V676" s="303"/>
      <c r="W676" s="303"/>
      <c r="X676" s="303"/>
      <c r="Y676" s="303"/>
      <c r="Z676" s="303"/>
    </row>
    <row r="677" customFormat="false" ht="12.75" hidden="false" customHeight="true" outlineLevel="0" collapsed="false">
      <c r="A677" s="303"/>
      <c r="B677" s="303"/>
      <c r="C677" s="303"/>
      <c r="D677" s="303"/>
      <c r="E677" s="303"/>
      <c r="F677" s="303"/>
      <c r="G677" s="303"/>
      <c r="H677" s="303"/>
      <c r="I677" s="303"/>
      <c r="J677" s="303"/>
      <c r="K677" s="303"/>
      <c r="L677" s="303"/>
      <c r="M677" s="303"/>
      <c r="N677" s="303"/>
      <c r="O677" s="303"/>
      <c r="P677" s="303"/>
      <c r="Q677" s="303"/>
      <c r="R677" s="303"/>
      <c r="S677" s="303"/>
      <c r="T677" s="303"/>
      <c r="U677" s="303"/>
      <c r="V677" s="303"/>
      <c r="W677" s="303"/>
      <c r="X677" s="303"/>
      <c r="Y677" s="303"/>
      <c r="Z677" s="303"/>
    </row>
    <row r="678" customFormat="false" ht="12.75" hidden="false" customHeight="true" outlineLevel="0" collapsed="false">
      <c r="A678" s="303"/>
      <c r="B678" s="303"/>
      <c r="C678" s="303"/>
      <c r="D678" s="303"/>
      <c r="E678" s="303"/>
      <c r="F678" s="303"/>
      <c r="G678" s="303"/>
      <c r="H678" s="303"/>
      <c r="I678" s="303"/>
      <c r="J678" s="303"/>
      <c r="K678" s="303"/>
      <c r="L678" s="303"/>
      <c r="M678" s="303"/>
      <c r="N678" s="303"/>
      <c r="O678" s="303"/>
      <c r="P678" s="303"/>
      <c r="Q678" s="303"/>
      <c r="R678" s="303"/>
      <c r="S678" s="303"/>
      <c r="T678" s="303"/>
      <c r="U678" s="303"/>
      <c r="V678" s="303"/>
      <c r="W678" s="303"/>
      <c r="X678" s="303"/>
      <c r="Y678" s="303"/>
      <c r="Z678" s="303"/>
    </row>
    <row r="679" customFormat="false" ht="12.75" hidden="false" customHeight="true" outlineLevel="0" collapsed="false">
      <c r="A679" s="303"/>
      <c r="B679" s="303"/>
      <c r="C679" s="303"/>
      <c r="D679" s="303"/>
      <c r="E679" s="303"/>
      <c r="F679" s="303"/>
      <c r="G679" s="303"/>
      <c r="H679" s="303"/>
      <c r="I679" s="303"/>
      <c r="J679" s="303"/>
      <c r="K679" s="303"/>
      <c r="L679" s="303"/>
      <c r="M679" s="303"/>
      <c r="N679" s="303"/>
      <c r="O679" s="303"/>
      <c r="P679" s="303"/>
      <c r="Q679" s="303"/>
      <c r="R679" s="303"/>
      <c r="S679" s="303"/>
      <c r="T679" s="303"/>
      <c r="U679" s="303"/>
      <c r="V679" s="303"/>
      <c r="W679" s="303"/>
      <c r="X679" s="303"/>
      <c r="Y679" s="303"/>
      <c r="Z679" s="303"/>
    </row>
    <row r="680" customFormat="false" ht="12.75" hidden="false" customHeight="true" outlineLevel="0" collapsed="false">
      <c r="A680" s="303"/>
      <c r="B680" s="303"/>
      <c r="C680" s="303"/>
      <c r="D680" s="303"/>
      <c r="E680" s="303"/>
      <c r="F680" s="303"/>
      <c r="G680" s="303"/>
      <c r="H680" s="303"/>
      <c r="I680" s="303"/>
      <c r="J680" s="303"/>
      <c r="K680" s="303"/>
      <c r="L680" s="303"/>
      <c r="M680" s="303"/>
      <c r="N680" s="303"/>
      <c r="O680" s="303"/>
      <c r="P680" s="303"/>
      <c r="Q680" s="303"/>
      <c r="R680" s="303"/>
      <c r="S680" s="303"/>
      <c r="T680" s="303"/>
      <c r="U680" s="303"/>
      <c r="V680" s="303"/>
      <c r="W680" s="303"/>
      <c r="X680" s="303"/>
      <c r="Y680" s="303"/>
      <c r="Z680" s="303"/>
    </row>
    <row r="681" customFormat="false" ht="12.75" hidden="false" customHeight="true" outlineLevel="0" collapsed="false">
      <c r="A681" s="303"/>
      <c r="B681" s="303"/>
      <c r="C681" s="303"/>
      <c r="D681" s="303"/>
      <c r="E681" s="303"/>
      <c r="F681" s="303"/>
      <c r="G681" s="303"/>
      <c r="H681" s="303"/>
      <c r="I681" s="303"/>
      <c r="J681" s="303"/>
      <c r="K681" s="303"/>
      <c r="L681" s="303"/>
      <c r="M681" s="303"/>
      <c r="N681" s="303"/>
      <c r="O681" s="303"/>
      <c r="P681" s="303"/>
      <c r="Q681" s="303"/>
      <c r="R681" s="303"/>
      <c r="S681" s="303"/>
      <c r="T681" s="303"/>
      <c r="U681" s="303"/>
      <c r="V681" s="303"/>
      <c r="W681" s="303"/>
      <c r="X681" s="303"/>
      <c r="Y681" s="303"/>
      <c r="Z681" s="303"/>
    </row>
    <row r="682" customFormat="false" ht="12.75" hidden="false" customHeight="true" outlineLevel="0" collapsed="false">
      <c r="A682" s="303"/>
      <c r="B682" s="303"/>
      <c r="C682" s="303"/>
      <c r="D682" s="303"/>
      <c r="E682" s="303"/>
      <c r="F682" s="303"/>
      <c r="G682" s="303"/>
      <c r="H682" s="303"/>
      <c r="I682" s="303"/>
      <c r="J682" s="303"/>
      <c r="K682" s="303"/>
      <c r="L682" s="303"/>
      <c r="M682" s="303"/>
      <c r="N682" s="303"/>
      <c r="O682" s="303"/>
      <c r="P682" s="303"/>
      <c r="Q682" s="303"/>
      <c r="R682" s="303"/>
      <c r="S682" s="303"/>
      <c r="T682" s="303"/>
      <c r="U682" s="303"/>
      <c r="V682" s="303"/>
      <c r="W682" s="303"/>
      <c r="X682" s="303"/>
      <c r="Y682" s="303"/>
      <c r="Z682" s="303"/>
    </row>
    <row r="683" customFormat="false" ht="12.75" hidden="false" customHeight="true" outlineLevel="0" collapsed="false">
      <c r="A683" s="303"/>
      <c r="B683" s="303"/>
      <c r="C683" s="303"/>
      <c r="D683" s="303"/>
      <c r="E683" s="303"/>
      <c r="F683" s="303"/>
      <c r="G683" s="303"/>
      <c r="H683" s="303"/>
      <c r="I683" s="303"/>
      <c r="J683" s="303"/>
      <c r="K683" s="303"/>
      <c r="L683" s="303"/>
      <c r="M683" s="303"/>
      <c r="N683" s="303"/>
      <c r="O683" s="303"/>
      <c r="P683" s="303"/>
      <c r="Q683" s="303"/>
      <c r="R683" s="303"/>
      <c r="S683" s="303"/>
      <c r="T683" s="303"/>
      <c r="U683" s="303"/>
      <c r="V683" s="303"/>
      <c r="W683" s="303"/>
      <c r="X683" s="303"/>
      <c r="Y683" s="303"/>
      <c r="Z683" s="303"/>
    </row>
    <row r="684" customFormat="false" ht="12.75" hidden="false" customHeight="true" outlineLevel="0" collapsed="false">
      <c r="A684" s="303"/>
      <c r="B684" s="303"/>
      <c r="C684" s="303"/>
      <c r="D684" s="303"/>
      <c r="E684" s="303"/>
      <c r="F684" s="303"/>
      <c r="G684" s="303"/>
      <c r="H684" s="303"/>
      <c r="I684" s="303"/>
      <c r="J684" s="303"/>
      <c r="K684" s="303"/>
      <c r="L684" s="303"/>
      <c r="M684" s="303"/>
      <c r="N684" s="303"/>
      <c r="O684" s="303"/>
      <c r="P684" s="303"/>
      <c r="Q684" s="303"/>
      <c r="R684" s="303"/>
      <c r="S684" s="303"/>
      <c r="T684" s="303"/>
      <c r="U684" s="303"/>
      <c r="V684" s="303"/>
      <c r="W684" s="303"/>
      <c r="X684" s="303"/>
      <c r="Y684" s="303"/>
      <c r="Z684" s="303"/>
    </row>
    <row r="685" customFormat="false" ht="12.75" hidden="false" customHeight="true" outlineLevel="0" collapsed="false">
      <c r="A685" s="303"/>
      <c r="B685" s="303"/>
      <c r="C685" s="303"/>
      <c r="D685" s="303"/>
      <c r="E685" s="303"/>
      <c r="F685" s="303"/>
      <c r="G685" s="303"/>
      <c r="H685" s="303"/>
      <c r="I685" s="303"/>
      <c r="J685" s="303"/>
      <c r="K685" s="303"/>
      <c r="L685" s="303"/>
      <c r="M685" s="303"/>
      <c r="N685" s="303"/>
      <c r="O685" s="303"/>
      <c r="P685" s="303"/>
      <c r="Q685" s="303"/>
      <c r="R685" s="303"/>
      <c r="S685" s="303"/>
      <c r="T685" s="303"/>
      <c r="U685" s="303"/>
      <c r="V685" s="303"/>
      <c r="W685" s="303"/>
      <c r="X685" s="303"/>
      <c r="Y685" s="303"/>
      <c r="Z685" s="303"/>
    </row>
    <row r="686" customFormat="false" ht="12.75" hidden="false" customHeight="true" outlineLevel="0" collapsed="false">
      <c r="A686" s="303"/>
      <c r="B686" s="303"/>
      <c r="C686" s="303"/>
      <c r="D686" s="303"/>
      <c r="E686" s="303"/>
      <c r="F686" s="303"/>
      <c r="G686" s="303"/>
      <c r="H686" s="303"/>
      <c r="I686" s="303"/>
      <c r="J686" s="303"/>
      <c r="K686" s="303"/>
      <c r="L686" s="303"/>
      <c r="M686" s="303"/>
      <c r="N686" s="303"/>
      <c r="O686" s="303"/>
      <c r="P686" s="303"/>
      <c r="Q686" s="303"/>
      <c r="R686" s="303"/>
      <c r="S686" s="303"/>
      <c r="T686" s="303"/>
      <c r="U686" s="303"/>
      <c r="V686" s="303"/>
      <c r="W686" s="303"/>
      <c r="X686" s="303"/>
      <c r="Y686" s="303"/>
      <c r="Z686" s="303"/>
    </row>
    <row r="687" customFormat="false" ht="12.75" hidden="false" customHeight="true" outlineLevel="0" collapsed="false">
      <c r="A687" s="303"/>
      <c r="B687" s="303"/>
      <c r="C687" s="303"/>
      <c r="D687" s="303"/>
      <c r="E687" s="303"/>
      <c r="F687" s="303"/>
      <c r="G687" s="303"/>
      <c r="H687" s="303"/>
      <c r="I687" s="303"/>
      <c r="J687" s="303"/>
      <c r="K687" s="303"/>
      <c r="L687" s="303"/>
      <c r="M687" s="303"/>
      <c r="N687" s="303"/>
      <c r="O687" s="303"/>
      <c r="P687" s="303"/>
      <c r="Q687" s="303"/>
      <c r="R687" s="303"/>
      <c r="S687" s="303"/>
      <c r="T687" s="303"/>
      <c r="U687" s="303"/>
      <c r="V687" s="303"/>
      <c r="W687" s="303"/>
      <c r="X687" s="303"/>
      <c r="Y687" s="303"/>
      <c r="Z687" s="303"/>
    </row>
    <row r="688" customFormat="false" ht="12.75" hidden="false" customHeight="true" outlineLevel="0" collapsed="false">
      <c r="A688" s="303"/>
      <c r="B688" s="303"/>
      <c r="C688" s="303"/>
      <c r="D688" s="303"/>
      <c r="E688" s="303"/>
      <c r="F688" s="303"/>
      <c r="G688" s="303"/>
      <c r="H688" s="303"/>
      <c r="I688" s="303"/>
      <c r="J688" s="303"/>
      <c r="K688" s="303"/>
      <c r="L688" s="303"/>
      <c r="M688" s="303"/>
      <c r="N688" s="303"/>
      <c r="O688" s="303"/>
      <c r="P688" s="303"/>
      <c r="Q688" s="303"/>
      <c r="R688" s="303"/>
      <c r="S688" s="303"/>
      <c r="T688" s="303"/>
      <c r="U688" s="303"/>
      <c r="V688" s="303"/>
      <c r="W688" s="303"/>
      <c r="X688" s="303"/>
      <c r="Y688" s="303"/>
      <c r="Z688" s="303"/>
    </row>
    <row r="689" customFormat="false" ht="12.75" hidden="false" customHeight="true" outlineLevel="0" collapsed="false">
      <c r="A689" s="303"/>
      <c r="B689" s="303"/>
      <c r="C689" s="303"/>
      <c r="D689" s="303"/>
      <c r="E689" s="303"/>
      <c r="F689" s="303"/>
      <c r="G689" s="303"/>
      <c r="H689" s="303"/>
      <c r="I689" s="303"/>
      <c r="J689" s="303"/>
      <c r="K689" s="303"/>
      <c r="L689" s="303"/>
      <c r="M689" s="303"/>
      <c r="N689" s="303"/>
      <c r="O689" s="303"/>
      <c r="P689" s="303"/>
      <c r="Q689" s="303"/>
      <c r="R689" s="303"/>
      <c r="S689" s="303"/>
      <c r="T689" s="303"/>
      <c r="U689" s="303"/>
      <c r="V689" s="303"/>
      <c r="W689" s="303"/>
      <c r="X689" s="303"/>
      <c r="Y689" s="303"/>
      <c r="Z689" s="303"/>
    </row>
    <row r="690" customFormat="false" ht="12.75" hidden="false" customHeight="true" outlineLevel="0" collapsed="false">
      <c r="A690" s="303"/>
      <c r="B690" s="303"/>
      <c r="C690" s="303"/>
      <c r="D690" s="303"/>
      <c r="E690" s="303"/>
      <c r="F690" s="303"/>
      <c r="G690" s="303"/>
      <c r="H690" s="303"/>
      <c r="I690" s="303"/>
      <c r="J690" s="303"/>
      <c r="K690" s="303"/>
      <c r="L690" s="303"/>
      <c r="M690" s="303"/>
      <c r="N690" s="303"/>
      <c r="O690" s="303"/>
      <c r="P690" s="303"/>
      <c r="Q690" s="303"/>
      <c r="R690" s="303"/>
      <c r="S690" s="303"/>
      <c r="T690" s="303"/>
      <c r="U690" s="303"/>
      <c r="V690" s="303"/>
      <c r="W690" s="303"/>
      <c r="X690" s="303"/>
      <c r="Y690" s="303"/>
      <c r="Z690" s="303"/>
    </row>
    <row r="691" customFormat="false" ht="12.75" hidden="false" customHeight="true" outlineLevel="0" collapsed="false">
      <c r="A691" s="303"/>
      <c r="B691" s="303"/>
      <c r="C691" s="303"/>
      <c r="D691" s="303"/>
      <c r="E691" s="303"/>
      <c r="F691" s="303"/>
      <c r="G691" s="303"/>
      <c r="H691" s="303"/>
      <c r="I691" s="303"/>
      <c r="J691" s="303"/>
      <c r="K691" s="303"/>
      <c r="L691" s="303"/>
      <c r="M691" s="303"/>
      <c r="N691" s="303"/>
      <c r="O691" s="303"/>
      <c r="P691" s="303"/>
      <c r="Q691" s="303"/>
      <c r="R691" s="303"/>
      <c r="S691" s="303"/>
      <c r="T691" s="303"/>
      <c r="U691" s="303"/>
      <c r="V691" s="303"/>
      <c r="W691" s="303"/>
      <c r="X691" s="303"/>
      <c r="Y691" s="303"/>
      <c r="Z691" s="303"/>
    </row>
    <row r="692" customFormat="false" ht="12.75" hidden="false" customHeight="true" outlineLevel="0" collapsed="false">
      <c r="A692" s="303"/>
      <c r="B692" s="303"/>
      <c r="C692" s="303"/>
      <c r="D692" s="303"/>
      <c r="E692" s="303"/>
      <c r="F692" s="303"/>
      <c r="G692" s="303"/>
      <c r="H692" s="303"/>
      <c r="I692" s="303"/>
      <c r="J692" s="303"/>
      <c r="K692" s="303"/>
      <c r="L692" s="303"/>
      <c r="M692" s="303"/>
      <c r="N692" s="303"/>
      <c r="O692" s="303"/>
      <c r="P692" s="303"/>
      <c r="Q692" s="303"/>
      <c r="R692" s="303"/>
      <c r="S692" s="303"/>
      <c r="T692" s="303"/>
      <c r="U692" s="303"/>
      <c r="V692" s="303"/>
      <c r="W692" s="303"/>
      <c r="X692" s="303"/>
      <c r="Y692" s="303"/>
      <c r="Z692" s="303"/>
    </row>
    <row r="693" customFormat="false" ht="12.75" hidden="false" customHeight="true" outlineLevel="0" collapsed="false">
      <c r="A693" s="303"/>
      <c r="B693" s="303"/>
      <c r="C693" s="303"/>
      <c r="D693" s="303"/>
      <c r="E693" s="303"/>
      <c r="F693" s="303"/>
      <c r="G693" s="303"/>
      <c r="H693" s="303"/>
      <c r="I693" s="303"/>
      <c r="J693" s="303"/>
      <c r="K693" s="303"/>
      <c r="L693" s="303"/>
      <c r="M693" s="303"/>
      <c r="N693" s="303"/>
      <c r="O693" s="303"/>
      <c r="P693" s="303"/>
      <c r="Q693" s="303"/>
      <c r="R693" s="303"/>
      <c r="S693" s="303"/>
      <c r="T693" s="303"/>
      <c r="U693" s="303"/>
      <c r="V693" s="303"/>
      <c r="W693" s="303"/>
      <c r="X693" s="303"/>
      <c r="Y693" s="303"/>
      <c r="Z693" s="303"/>
    </row>
    <row r="694" customFormat="false" ht="12.75" hidden="false" customHeight="true" outlineLevel="0" collapsed="false">
      <c r="A694" s="303"/>
      <c r="B694" s="303"/>
      <c r="C694" s="303"/>
      <c r="D694" s="303"/>
      <c r="E694" s="303"/>
      <c r="F694" s="303"/>
      <c r="G694" s="303"/>
      <c r="H694" s="303"/>
      <c r="I694" s="303"/>
      <c r="J694" s="303"/>
      <c r="K694" s="303"/>
      <c r="L694" s="303"/>
      <c r="M694" s="303"/>
      <c r="N694" s="303"/>
      <c r="O694" s="303"/>
      <c r="P694" s="303"/>
      <c r="Q694" s="303"/>
      <c r="R694" s="303"/>
      <c r="S694" s="303"/>
      <c r="T694" s="303"/>
      <c r="U694" s="303"/>
      <c r="V694" s="303"/>
      <c r="W694" s="303"/>
      <c r="X694" s="303"/>
      <c r="Y694" s="303"/>
      <c r="Z694" s="303"/>
    </row>
    <row r="695" customFormat="false" ht="12.75" hidden="false" customHeight="true" outlineLevel="0" collapsed="false">
      <c r="A695" s="303"/>
      <c r="B695" s="303"/>
      <c r="C695" s="303"/>
      <c r="D695" s="303"/>
      <c r="E695" s="303"/>
      <c r="F695" s="303"/>
      <c r="G695" s="303"/>
      <c r="H695" s="303"/>
      <c r="I695" s="303"/>
      <c r="J695" s="303"/>
      <c r="K695" s="303"/>
      <c r="L695" s="303"/>
      <c r="M695" s="303"/>
      <c r="N695" s="303"/>
      <c r="O695" s="303"/>
      <c r="P695" s="303"/>
      <c r="Q695" s="303"/>
      <c r="R695" s="303"/>
      <c r="S695" s="303"/>
      <c r="T695" s="303"/>
      <c r="U695" s="303"/>
      <c r="V695" s="303"/>
      <c r="W695" s="303"/>
      <c r="X695" s="303"/>
      <c r="Y695" s="303"/>
      <c r="Z695" s="303"/>
    </row>
    <row r="696" customFormat="false" ht="12.75" hidden="false" customHeight="true" outlineLevel="0" collapsed="false">
      <c r="A696" s="303"/>
      <c r="B696" s="303"/>
      <c r="C696" s="303"/>
      <c r="D696" s="303"/>
      <c r="E696" s="303"/>
      <c r="F696" s="303"/>
      <c r="G696" s="303"/>
      <c r="H696" s="303"/>
      <c r="I696" s="303"/>
      <c r="J696" s="303"/>
      <c r="K696" s="303"/>
      <c r="L696" s="303"/>
      <c r="M696" s="303"/>
      <c r="N696" s="303"/>
      <c r="O696" s="303"/>
      <c r="P696" s="303"/>
      <c r="Q696" s="303"/>
      <c r="R696" s="303"/>
      <c r="S696" s="303"/>
      <c r="T696" s="303"/>
      <c r="U696" s="303"/>
      <c r="V696" s="303"/>
      <c r="W696" s="303"/>
      <c r="X696" s="303"/>
      <c r="Y696" s="303"/>
      <c r="Z696" s="303"/>
    </row>
    <row r="697" customFormat="false" ht="12.75" hidden="false" customHeight="true" outlineLevel="0" collapsed="false">
      <c r="A697" s="303"/>
      <c r="B697" s="303"/>
      <c r="C697" s="303"/>
      <c r="D697" s="303"/>
      <c r="E697" s="303"/>
      <c r="F697" s="303"/>
      <c r="G697" s="303"/>
      <c r="H697" s="303"/>
      <c r="I697" s="303"/>
      <c r="J697" s="303"/>
      <c r="K697" s="303"/>
      <c r="L697" s="303"/>
      <c r="M697" s="303"/>
      <c r="N697" s="303"/>
      <c r="O697" s="303"/>
      <c r="P697" s="303"/>
      <c r="Q697" s="303"/>
      <c r="R697" s="303"/>
      <c r="S697" s="303"/>
      <c r="T697" s="303"/>
      <c r="U697" s="303"/>
      <c r="V697" s="303"/>
      <c r="W697" s="303"/>
      <c r="X697" s="303"/>
      <c r="Y697" s="303"/>
      <c r="Z697" s="303"/>
    </row>
    <row r="698" customFormat="false" ht="12.75" hidden="false" customHeight="true" outlineLevel="0" collapsed="false">
      <c r="A698" s="303"/>
      <c r="B698" s="303"/>
      <c r="C698" s="303"/>
      <c r="D698" s="303"/>
      <c r="E698" s="303"/>
      <c r="F698" s="303"/>
      <c r="G698" s="303"/>
      <c r="H698" s="303"/>
      <c r="I698" s="303"/>
      <c r="J698" s="303"/>
      <c r="K698" s="303"/>
      <c r="L698" s="303"/>
      <c r="M698" s="303"/>
      <c r="N698" s="303"/>
      <c r="O698" s="303"/>
      <c r="P698" s="303"/>
      <c r="Q698" s="303"/>
      <c r="R698" s="303"/>
      <c r="S698" s="303"/>
      <c r="T698" s="303"/>
      <c r="U698" s="303"/>
      <c r="V698" s="303"/>
      <c r="W698" s="303"/>
      <c r="X698" s="303"/>
      <c r="Y698" s="303"/>
      <c r="Z698" s="303"/>
    </row>
    <row r="699" customFormat="false" ht="12.75" hidden="false" customHeight="true" outlineLevel="0" collapsed="false">
      <c r="A699" s="303"/>
      <c r="B699" s="303"/>
      <c r="C699" s="303"/>
      <c r="D699" s="303"/>
      <c r="E699" s="303"/>
      <c r="F699" s="303"/>
      <c r="G699" s="303"/>
      <c r="H699" s="303"/>
      <c r="I699" s="303"/>
      <c r="J699" s="303"/>
      <c r="K699" s="303"/>
      <c r="L699" s="303"/>
      <c r="M699" s="303"/>
      <c r="N699" s="303"/>
      <c r="O699" s="303"/>
      <c r="P699" s="303"/>
      <c r="Q699" s="303"/>
      <c r="R699" s="303"/>
      <c r="S699" s="303"/>
      <c r="T699" s="303"/>
      <c r="U699" s="303"/>
      <c r="V699" s="303"/>
      <c r="W699" s="303"/>
      <c r="X699" s="303"/>
      <c r="Y699" s="303"/>
      <c r="Z699" s="303"/>
    </row>
    <row r="700" customFormat="false" ht="12.75" hidden="false" customHeight="true" outlineLevel="0" collapsed="false">
      <c r="A700" s="303"/>
      <c r="B700" s="303"/>
      <c r="C700" s="303"/>
      <c r="D700" s="303"/>
      <c r="E700" s="303"/>
      <c r="F700" s="303"/>
      <c r="G700" s="303"/>
      <c r="H700" s="303"/>
      <c r="I700" s="303"/>
      <c r="J700" s="303"/>
      <c r="K700" s="303"/>
      <c r="L700" s="303"/>
      <c r="M700" s="303"/>
      <c r="N700" s="303"/>
      <c r="O700" s="303"/>
      <c r="P700" s="303"/>
      <c r="Q700" s="303"/>
      <c r="R700" s="303"/>
      <c r="S700" s="303"/>
      <c r="T700" s="303"/>
      <c r="U700" s="303"/>
      <c r="V700" s="303"/>
      <c r="W700" s="303"/>
      <c r="X700" s="303"/>
      <c r="Y700" s="303"/>
      <c r="Z700" s="303"/>
    </row>
    <row r="701" customFormat="false" ht="12.75" hidden="false" customHeight="true" outlineLevel="0" collapsed="false">
      <c r="A701" s="303"/>
      <c r="B701" s="303"/>
      <c r="C701" s="303"/>
      <c r="D701" s="303"/>
      <c r="E701" s="303"/>
      <c r="F701" s="303"/>
      <c r="G701" s="303"/>
      <c r="H701" s="303"/>
      <c r="I701" s="303"/>
      <c r="J701" s="303"/>
      <c r="K701" s="303"/>
      <c r="L701" s="303"/>
      <c r="M701" s="303"/>
      <c r="N701" s="303"/>
      <c r="O701" s="303"/>
      <c r="P701" s="303"/>
      <c r="Q701" s="303"/>
      <c r="R701" s="303"/>
      <c r="S701" s="303"/>
      <c r="T701" s="303"/>
      <c r="U701" s="303"/>
      <c r="V701" s="303"/>
      <c r="W701" s="303"/>
      <c r="X701" s="303"/>
      <c r="Y701" s="303"/>
      <c r="Z701" s="303"/>
    </row>
    <row r="702" customFormat="false" ht="12.75" hidden="false" customHeight="true" outlineLevel="0" collapsed="false">
      <c r="A702" s="303"/>
      <c r="B702" s="303"/>
      <c r="C702" s="303"/>
      <c r="D702" s="303"/>
      <c r="E702" s="303"/>
      <c r="F702" s="303"/>
      <c r="G702" s="303"/>
      <c r="H702" s="303"/>
      <c r="I702" s="303"/>
      <c r="J702" s="303"/>
      <c r="K702" s="303"/>
      <c r="L702" s="303"/>
      <c r="M702" s="303"/>
      <c r="N702" s="303"/>
      <c r="O702" s="303"/>
      <c r="P702" s="303"/>
      <c r="Q702" s="303"/>
      <c r="R702" s="303"/>
      <c r="S702" s="303"/>
      <c r="T702" s="303"/>
      <c r="U702" s="303"/>
      <c r="V702" s="303"/>
      <c r="W702" s="303"/>
      <c r="X702" s="303"/>
      <c r="Y702" s="303"/>
      <c r="Z702" s="303"/>
    </row>
    <row r="703" customFormat="false" ht="12.75" hidden="false" customHeight="true" outlineLevel="0" collapsed="false">
      <c r="A703" s="303"/>
      <c r="B703" s="303"/>
      <c r="C703" s="303"/>
      <c r="D703" s="303"/>
      <c r="E703" s="303"/>
      <c r="F703" s="303"/>
      <c r="G703" s="303"/>
      <c r="H703" s="303"/>
      <c r="I703" s="303"/>
      <c r="J703" s="303"/>
      <c r="K703" s="303"/>
      <c r="L703" s="303"/>
      <c r="M703" s="303"/>
      <c r="N703" s="303"/>
      <c r="O703" s="303"/>
      <c r="P703" s="303"/>
      <c r="Q703" s="303"/>
      <c r="R703" s="303"/>
      <c r="S703" s="303"/>
      <c r="T703" s="303"/>
      <c r="U703" s="303"/>
      <c r="V703" s="303"/>
      <c r="W703" s="303"/>
      <c r="X703" s="303"/>
      <c r="Y703" s="303"/>
      <c r="Z703" s="303"/>
    </row>
    <row r="704" customFormat="false" ht="12.75" hidden="false" customHeight="true" outlineLevel="0" collapsed="false">
      <c r="A704" s="303"/>
      <c r="B704" s="303"/>
      <c r="C704" s="303"/>
      <c r="D704" s="303"/>
      <c r="E704" s="303"/>
      <c r="F704" s="303"/>
      <c r="G704" s="303"/>
      <c r="H704" s="303"/>
      <c r="I704" s="303"/>
      <c r="J704" s="303"/>
      <c r="K704" s="303"/>
      <c r="L704" s="303"/>
      <c r="M704" s="303"/>
      <c r="N704" s="303"/>
      <c r="O704" s="303"/>
      <c r="P704" s="303"/>
      <c r="Q704" s="303"/>
      <c r="R704" s="303"/>
      <c r="S704" s="303"/>
      <c r="T704" s="303"/>
      <c r="U704" s="303"/>
      <c r="V704" s="303"/>
      <c r="W704" s="303"/>
      <c r="X704" s="303"/>
      <c r="Y704" s="303"/>
      <c r="Z704" s="303"/>
    </row>
    <row r="705" customFormat="false" ht="12.75" hidden="false" customHeight="true" outlineLevel="0" collapsed="false">
      <c r="A705" s="303"/>
      <c r="B705" s="303"/>
      <c r="C705" s="303"/>
      <c r="D705" s="303"/>
      <c r="E705" s="303"/>
      <c r="F705" s="303"/>
      <c r="G705" s="303"/>
      <c r="H705" s="303"/>
      <c r="I705" s="303"/>
      <c r="J705" s="303"/>
      <c r="K705" s="303"/>
      <c r="L705" s="303"/>
      <c r="M705" s="303"/>
      <c r="N705" s="303"/>
      <c r="O705" s="303"/>
      <c r="P705" s="303"/>
      <c r="Q705" s="303"/>
      <c r="R705" s="303"/>
      <c r="S705" s="303"/>
      <c r="T705" s="303"/>
      <c r="U705" s="303"/>
      <c r="V705" s="303"/>
      <c r="W705" s="303"/>
      <c r="X705" s="303"/>
      <c r="Y705" s="303"/>
      <c r="Z705" s="303"/>
    </row>
    <row r="706" customFormat="false" ht="12.75" hidden="false" customHeight="true" outlineLevel="0" collapsed="false">
      <c r="A706" s="303"/>
      <c r="B706" s="303"/>
      <c r="C706" s="303"/>
      <c r="D706" s="303"/>
      <c r="E706" s="303"/>
      <c r="F706" s="303"/>
      <c r="G706" s="303"/>
      <c r="H706" s="303"/>
      <c r="I706" s="303"/>
      <c r="J706" s="303"/>
      <c r="K706" s="303"/>
      <c r="L706" s="303"/>
      <c r="M706" s="303"/>
      <c r="N706" s="303"/>
      <c r="O706" s="303"/>
      <c r="P706" s="303"/>
      <c r="Q706" s="303"/>
      <c r="R706" s="303"/>
      <c r="S706" s="303"/>
      <c r="T706" s="303"/>
      <c r="U706" s="303"/>
      <c r="V706" s="303"/>
      <c r="W706" s="303"/>
      <c r="X706" s="303"/>
      <c r="Y706" s="303"/>
      <c r="Z706" s="303"/>
    </row>
    <row r="707" customFormat="false" ht="12.75" hidden="false" customHeight="true" outlineLevel="0" collapsed="false">
      <c r="A707" s="303"/>
      <c r="B707" s="303"/>
      <c r="C707" s="303"/>
      <c r="D707" s="303"/>
      <c r="E707" s="303"/>
      <c r="F707" s="303"/>
      <c r="G707" s="303"/>
      <c r="H707" s="303"/>
      <c r="I707" s="303"/>
      <c r="J707" s="303"/>
      <c r="K707" s="303"/>
      <c r="L707" s="303"/>
      <c r="M707" s="303"/>
      <c r="N707" s="303"/>
      <c r="O707" s="303"/>
      <c r="P707" s="303"/>
      <c r="Q707" s="303"/>
      <c r="R707" s="303"/>
      <c r="S707" s="303"/>
      <c r="T707" s="303"/>
      <c r="U707" s="303"/>
      <c r="V707" s="303"/>
      <c r="W707" s="303"/>
      <c r="X707" s="303"/>
      <c r="Y707" s="303"/>
      <c r="Z707" s="303"/>
    </row>
    <row r="708" customFormat="false" ht="12.75" hidden="false" customHeight="true" outlineLevel="0" collapsed="false">
      <c r="A708" s="303"/>
      <c r="B708" s="303"/>
      <c r="C708" s="303"/>
      <c r="D708" s="303"/>
      <c r="E708" s="303"/>
      <c r="F708" s="303"/>
      <c r="G708" s="303"/>
      <c r="H708" s="303"/>
      <c r="I708" s="303"/>
      <c r="J708" s="303"/>
      <c r="K708" s="303"/>
      <c r="L708" s="303"/>
      <c r="M708" s="303"/>
      <c r="N708" s="303"/>
      <c r="O708" s="303"/>
      <c r="P708" s="303"/>
      <c r="Q708" s="303"/>
      <c r="R708" s="303"/>
      <c r="S708" s="303"/>
      <c r="T708" s="303"/>
      <c r="U708" s="303"/>
      <c r="V708" s="303"/>
      <c r="W708" s="303"/>
      <c r="X708" s="303"/>
      <c r="Y708" s="303"/>
      <c r="Z708" s="303"/>
    </row>
    <row r="709" customFormat="false" ht="12.75" hidden="false" customHeight="true" outlineLevel="0" collapsed="false">
      <c r="A709" s="303"/>
      <c r="B709" s="303"/>
      <c r="C709" s="303"/>
      <c r="D709" s="303"/>
      <c r="E709" s="303"/>
      <c r="F709" s="303"/>
      <c r="G709" s="303"/>
      <c r="H709" s="303"/>
      <c r="I709" s="303"/>
      <c r="J709" s="303"/>
      <c r="K709" s="303"/>
      <c r="L709" s="303"/>
      <c r="M709" s="303"/>
      <c r="N709" s="303"/>
      <c r="O709" s="303"/>
      <c r="P709" s="303"/>
      <c r="Q709" s="303"/>
      <c r="R709" s="303"/>
      <c r="S709" s="303"/>
      <c r="T709" s="303"/>
      <c r="U709" s="303"/>
      <c r="V709" s="303"/>
      <c r="W709" s="303"/>
      <c r="X709" s="303"/>
      <c r="Y709" s="303"/>
      <c r="Z709" s="303"/>
    </row>
    <row r="710" customFormat="false" ht="12.75" hidden="false" customHeight="true" outlineLevel="0" collapsed="false">
      <c r="A710" s="303"/>
      <c r="B710" s="303"/>
      <c r="C710" s="303"/>
      <c r="D710" s="303"/>
      <c r="E710" s="303"/>
      <c r="F710" s="303"/>
      <c r="G710" s="303"/>
      <c r="H710" s="303"/>
      <c r="I710" s="303"/>
      <c r="J710" s="303"/>
      <c r="K710" s="303"/>
      <c r="L710" s="303"/>
      <c r="M710" s="303"/>
      <c r="N710" s="303"/>
      <c r="O710" s="303"/>
      <c r="P710" s="303"/>
      <c r="Q710" s="303"/>
      <c r="R710" s="303"/>
      <c r="S710" s="303"/>
      <c r="T710" s="303"/>
      <c r="U710" s="303"/>
      <c r="V710" s="303"/>
      <c r="W710" s="303"/>
      <c r="X710" s="303"/>
      <c r="Y710" s="303"/>
      <c r="Z710" s="303"/>
    </row>
    <row r="711" customFormat="false" ht="12.75" hidden="false" customHeight="true" outlineLevel="0" collapsed="false">
      <c r="A711" s="303"/>
      <c r="B711" s="303"/>
      <c r="C711" s="303"/>
      <c r="D711" s="303"/>
      <c r="E711" s="303"/>
      <c r="F711" s="303"/>
      <c r="G711" s="303"/>
      <c r="H711" s="303"/>
      <c r="I711" s="303"/>
      <c r="J711" s="303"/>
      <c r="K711" s="303"/>
      <c r="L711" s="303"/>
      <c r="M711" s="303"/>
      <c r="N711" s="303"/>
      <c r="O711" s="303"/>
      <c r="P711" s="303"/>
      <c r="Q711" s="303"/>
      <c r="R711" s="303"/>
      <c r="S711" s="303"/>
      <c r="T711" s="303"/>
      <c r="U711" s="303"/>
      <c r="V711" s="303"/>
      <c r="W711" s="303"/>
      <c r="X711" s="303"/>
      <c r="Y711" s="303"/>
      <c r="Z711" s="303"/>
    </row>
    <row r="712" customFormat="false" ht="12.75" hidden="false" customHeight="true" outlineLevel="0" collapsed="false">
      <c r="A712" s="303"/>
      <c r="B712" s="303"/>
      <c r="C712" s="303"/>
      <c r="D712" s="303"/>
      <c r="E712" s="303"/>
      <c r="F712" s="303"/>
      <c r="G712" s="303"/>
      <c r="H712" s="303"/>
      <c r="I712" s="303"/>
      <c r="J712" s="303"/>
      <c r="K712" s="303"/>
      <c r="L712" s="303"/>
      <c r="M712" s="303"/>
      <c r="N712" s="303"/>
      <c r="O712" s="303"/>
      <c r="P712" s="303"/>
      <c r="Q712" s="303"/>
      <c r="R712" s="303"/>
      <c r="S712" s="303"/>
      <c r="T712" s="303"/>
      <c r="U712" s="303"/>
      <c r="V712" s="303"/>
      <c r="W712" s="303"/>
      <c r="X712" s="303"/>
      <c r="Y712" s="303"/>
      <c r="Z712" s="303"/>
    </row>
    <row r="713" customFormat="false" ht="12.75" hidden="false" customHeight="true" outlineLevel="0" collapsed="false">
      <c r="A713" s="303"/>
      <c r="B713" s="303"/>
      <c r="C713" s="303"/>
      <c r="D713" s="303"/>
      <c r="E713" s="303"/>
      <c r="F713" s="303"/>
      <c r="G713" s="303"/>
      <c r="H713" s="303"/>
      <c r="I713" s="303"/>
      <c r="J713" s="303"/>
      <c r="K713" s="303"/>
      <c r="L713" s="303"/>
      <c r="M713" s="303"/>
      <c r="N713" s="303"/>
      <c r="O713" s="303"/>
      <c r="P713" s="303"/>
      <c r="Q713" s="303"/>
      <c r="R713" s="303"/>
      <c r="S713" s="303"/>
      <c r="T713" s="303"/>
      <c r="U713" s="303"/>
      <c r="V713" s="303"/>
      <c r="W713" s="303"/>
      <c r="X713" s="303"/>
      <c r="Y713" s="303"/>
      <c r="Z713" s="303"/>
    </row>
    <row r="714" customFormat="false" ht="12.75" hidden="false" customHeight="true" outlineLevel="0" collapsed="false">
      <c r="A714" s="303"/>
      <c r="B714" s="303"/>
      <c r="C714" s="303"/>
      <c r="D714" s="303"/>
      <c r="E714" s="303"/>
      <c r="F714" s="303"/>
      <c r="G714" s="303"/>
      <c r="H714" s="303"/>
      <c r="I714" s="303"/>
      <c r="J714" s="303"/>
      <c r="K714" s="303"/>
      <c r="L714" s="303"/>
      <c r="M714" s="303"/>
      <c r="N714" s="303"/>
      <c r="O714" s="303"/>
      <c r="P714" s="303"/>
      <c r="Q714" s="303"/>
      <c r="R714" s="303"/>
      <c r="S714" s="303"/>
      <c r="T714" s="303"/>
      <c r="U714" s="303"/>
      <c r="V714" s="303"/>
      <c r="W714" s="303"/>
      <c r="X714" s="303"/>
      <c r="Y714" s="303"/>
      <c r="Z714" s="303"/>
    </row>
    <row r="715" customFormat="false" ht="12.75" hidden="false" customHeight="true" outlineLevel="0" collapsed="false">
      <c r="A715" s="303"/>
      <c r="B715" s="303"/>
      <c r="C715" s="303"/>
      <c r="D715" s="303"/>
      <c r="E715" s="303"/>
      <c r="F715" s="303"/>
      <c r="G715" s="303"/>
      <c r="H715" s="303"/>
      <c r="I715" s="303"/>
      <c r="J715" s="303"/>
      <c r="K715" s="303"/>
      <c r="L715" s="303"/>
      <c r="M715" s="303"/>
      <c r="N715" s="303"/>
      <c r="O715" s="303"/>
      <c r="P715" s="303"/>
      <c r="Q715" s="303"/>
      <c r="R715" s="303"/>
      <c r="S715" s="303"/>
      <c r="T715" s="303"/>
      <c r="U715" s="303"/>
      <c r="V715" s="303"/>
      <c r="W715" s="303"/>
      <c r="X715" s="303"/>
      <c r="Y715" s="303"/>
      <c r="Z715" s="303"/>
    </row>
    <row r="716" customFormat="false" ht="12.75" hidden="false" customHeight="true" outlineLevel="0" collapsed="false">
      <c r="A716" s="303"/>
      <c r="B716" s="303"/>
      <c r="C716" s="303"/>
      <c r="D716" s="303"/>
      <c r="E716" s="303"/>
      <c r="F716" s="303"/>
      <c r="G716" s="303"/>
      <c r="H716" s="303"/>
      <c r="I716" s="303"/>
      <c r="J716" s="303"/>
      <c r="K716" s="303"/>
      <c r="L716" s="303"/>
      <c r="M716" s="303"/>
      <c r="N716" s="303"/>
      <c r="O716" s="303"/>
      <c r="P716" s="303"/>
      <c r="Q716" s="303"/>
      <c r="R716" s="303"/>
      <c r="S716" s="303"/>
      <c r="T716" s="303"/>
      <c r="U716" s="303"/>
      <c r="V716" s="303"/>
      <c r="W716" s="303"/>
      <c r="X716" s="303"/>
      <c r="Y716" s="303"/>
      <c r="Z716" s="303"/>
    </row>
    <row r="717" customFormat="false" ht="12.75" hidden="false" customHeight="true" outlineLevel="0" collapsed="false">
      <c r="A717" s="303"/>
      <c r="B717" s="303"/>
      <c r="C717" s="303"/>
      <c r="D717" s="303"/>
      <c r="E717" s="303"/>
      <c r="F717" s="303"/>
      <c r="G717" s="303"/>
      <c r="H717" s="303"/>
      <c r="I717" s="303"/>
      <c r="J717" s="303"/>
      <c r="K717" s="303"/>
      <c r="L717" s="303"/>
      <c r="M717" s="303"/>
      <c r="N717" s="303"/>
      <c r="O717" s="303"/>
      <c r="P717" s="303"/>
      <c r="Q717" s="303"/>
      <c r="R717" s="303"/>
      <c r="S717" s="303"/>
      <c r="T717" s="303"/>
      <c r="U717" s="303"/>
      <c r="V717" s="303"/>
      <c r="W717" s="303"/>
      <c r="X717" s="303"/>
      <c r="Y717" s="303"/>
      <c r="Z717" s="303"/>
    </row>
    <row r="718" customFormat="false" ht="12.75" hidden="false" customHeight="true" outlineLevel="0" collapsed="false">
      <c r="A718" s="303"/>
      <c r="B718" s="303"/>
      <c r="C718" s="303"/>
      <c r="D718" s="303"/>
      <c r="E718" s="303"/>
      <c r="F718" s="303"/>
      <c r="G718" s="303"/>
      <c r="H718" s="303"/>
      <c r="I718" s="303"/>
      <c r="J718" s="303"/>
      <c r="K718" s="303"/>
      <c r="L718" s="303"/>
      <c r="M718" s="303"/>
      <c r="N718" s="303"/>
      <c r="O718" s="303"/>
      <c r="P718" s="303"/>
      <c r="Q718" s="303"/>
      <c r="R718" s="303"/>
      <c r="S718" s="303"/>
      <c r="T718" s="303"/>
      <c r="U718" s="303"/>
      <c r="V718" s="303"/>
      <c r="W718" s="303"/>
      <c r="X718" s="303"/>
      <c r="Y718" s="303"/>
      <c r="Z718" s="303"/>
    </row>
    <row r="719" customFormat="false" ht="12.75" hidden="false" customHeight="true" outlineLevel="0" collapsed="false">
      <c r="A719" s="303"/>
      <c r="B719" s="303"/>
      <c r="C719" s="303"/>
      <c r="D719" s="303"/>
      <c r="E719" s="303"/>
      <c r="F719" s="303"/>
      <c r="G719" s="303"/>
      <c r="H719" s="303"/>
      <c r="I719" s="303"/>
      <c r="J719" s="303"/>
      <c r="K719" s="303"/>
      <c r="L719" s="303"/>
      <c r="M719" s="303"/>
      <c r="N719" s="303"/>
      <c r="O719" s="303"/>
      <c r="P719" s="303"/>
      <c r="Q719" s="303"/>
      <c r="R719" s="303"/>
      <c r="S719" s="303"/>
      <c r="T719" s="303"/>
      <c r="U719" s="303"/>
      <c r="V719" s="303"/>
      <c r="W719" s="303"/>
      <c r="X719" s="303"/>
      <c r="Y719" s="303"/>
      <c r="Z719" s="303"/>
    </row>
    <row r="720" customFormat="false" ht="12.75" hidden="false" customHeight="true" outlineLevel="0" collapsed="false">
      <c r="A720" s="303"/>
      <c r="B720" s="303"/>
      <c r="C720" s="303"/>
      <c r="D720" s="303"/>
      <c r="E720" s="303"/>
      <c r="F720" s="303"/>
      <c r="G720" s="303"/>
      <c r="H720" s="303"/>
      <c r="I720" s="303"/>
      <c r="J720" s="303"/>
      <c r="K720" s="303"/>
      <c r="L720" s="303"/>
      <c r="M720" s="303"/>
      <c r="N720" s="303"/>
      <c r="O720" s="303"/>
      <c r="P720" s="303"/>
      <c r="Q720" s="303"/>
      <c r="R720" s="303"/>
      <c r="S720" s="303"/>
      <c r="T720" s="303"/>
      <c r="U720" s="303"/>
      <c r="V720" s="303"/>
      <c r="W720" s="303"/>
      <c r="X720" s="303"/>
      <c r="Y720" s="303"/>
      <c r="Z720" s="303"/>
    </row>
    <row r="721" customFormat="false" ht="12.75" hidden="false" customHeight="true" outlineLevel="0" collapsed="false">
      <c r="A721" s="303"/>
      <c r="B721" s="303"/>
      <c r="C721" s="303"/>
      <c r="D721" s="303"/>
      <c r="E721" s="303"/>
      <c r="F721" s="303"/>
      <c r="G721" s="303"/>
      <c r="H721" s="303"/>
      <c r="I721" s="303"/>
      <c r="J721" s="303"/>
      <c r="K721" s="303"/>
      <c r="L721" s="303"/>
      <c r="M721" s="303"/>
      <c r="N721" s="303"/>
      <c r="O721" s="303"/>
      <c r="P721" s="303"/>
      <c r="Q721" s="303"/>
      <c r="R721" s="303"/>
      <c r="S721" s="303"/>
      <c r="T721" s="303"/>
      <c r="U721" s="303"/>
      <c r="V721" s="303"/>
      <c r="W721" s="303"/>
      <c r="X721" s="303"/>
      <c r="Y721" s="303"/>
      <c r="Z721" s="303"/>
    </row>
    <row r="722" customFormat="false" ht="12.75" hidden="false" customHeight="true" outlineLevel="0" collapsed="false">
      <c r="A722" s="303"/>
      <c r="B722" s="303"/>
      <c r="C722" s="303"/>
      <c r="D722" s="303"/>
      <c r="E722" s="303"/>
      <c r="F722" s="303"/>
      <c r="G722" s="303"/>
      <c r="H722" s="303"/>
      <c r="I722" s="303"/>
      <c r="J722" s="303"/>
      <c r="K722" s="303"/>
      <c r="L722" s="303"/>
      <c r="M722" s="303"/>
      <c r="N722" s="303"/>
      <c r="O722" s="303"/>
      <c r="P722" s="303"/>
      <c r="Q722" s="303"/>
      <c r="R722" s="303"/>
      <c r="S722" s="303"/>
      <c r="T722" s="303"/>
      <c r="U722" s="303"/>
      <c r="V722" s="303"/>
      <c r="W722" s="303"/>
      <c r="X722" s="303"/>
      <c r="Y722" s="303"/>
      <c r="Z722" s="303"/>
    </row>
    <row r="723" customFormat="false" ht="12.75" hidden="false" customHeight="true" outlineLevel="0" collapsed="false">
      <c r="A723" s="303"/>
      <c r="B723" s="303"/>
      <c r="C723" s="303"/>
      <c r="D723" s="303"/>
      <c r="E723" s="303"/>
      <c r="F723" s="303"/>
      <c r="G723" s="303"/>
      <c r="H723" s="303"/>
      <c r="I723" s="303"/>
      <c r="J723" s="303"/>
      <c r="K723" s="303"/>
      <c r="L723" s="303"/>
      <c r="M723" s="303"/>
      <c r="N723" s="303"/>
      <c r="O723" s="303"/>
      <c r="P723" s="303"/>
      <c r="Q723" s="303"/>
      <c r="R723" s="303"/>
      <c r="S723" s="303"/>
      <c r="T723" s="303"/>
      <c r="U723" s="303"/>
      <c r="V723" s="303"/>
      <c r="W723" s="303"/>
      <c r="X723" s="303"/>
      <c r="Y723" s="303"/>
      <c r="Z723" s="303"/>
    </row>
    <row r="724" customFormat="false" ht="12.75" hidden="false" customHeight="true" outlineLevel="0" collapsed="false">
      <c r="A724" s="303"/>
      <c r="B724" s="303"/>
      <c r="C724" s="303"/>
      <c r="D724" s="303"/>
      <c r="E724" s="303"/>
      <c r="F724" s="303"/>
      <c r="G724" s="303"/>
      <c r="H724" s="303"/>
      <c r="I724" s="303"/>
      <c r="J724" s="303"/>
      <c r="K724" s="303"/>
      <c r="L724" s="303"/>
      <c r="M724" s="303"/>
      <c r="N724" s="303"/>
      <c r="O724" s="303"/>
      <c r="P724" s="303"/>
      <c r="Q724" s="303"/>
      <c r="R724" s="303"/>
      <c r="S724" s="303"/>
      <c r="T724" s="303"/>
      <c r="U724" s="303"/>
      <c r="V724" s="303"/>
      <c r="W724" s="303"/>
      <c r="X724" s="303"/>
      <c r="Y724" s="303"/>
      <c r="Z724" s="303"/>
    </row>
    <row r="725" customFormat="false" ht="12.75" hidden="false" customHeight="true" outlineLevel="0" collapsed="false">
      <c r="A725" s="303"/>
      <c r="B725" s="303"/>
      <c r="C725" s="303"/>
      <c r="D725" s="303"/>
      <c r="E725" s="303"/>
      <c r="F725" s="303"/>
      <c r="G725" s="303"/>
      <c r="H725" s="303"/>
      <c r="I725" s="303"/>
      <c r="J725" s="303"/>
      <c r="K725" s="303"/>
      <c r="L725" s="303"/>
      <c r="M725" s="303"/>
      <c r="N725" s="303"/>
      <c r="O725" s="303"/>
      <c r="P725" s="303"/>
      <c r="Q725" s="303"/>
      <c r="R725" s="303"/>
      <c r="S725" s="303"/>
      <c r="T725" s="303"/>
      <c r="U725" s="303"/>
      <c r="V725" s="303"/>
      <c r="W725" s="303"/>
      <c r="X725" s="303"/>
      <c r="Y725" s="303"/>
      <c r="Z725" s="303"/>
    </row>
    <row r="726" customFormat="false" ht="12.75" hidden="false" customHeight="true" outlineLevel="0" collapsed="false">
      <c r="A726" s="303"/>
      <c r="B726" s="303"/>
      <c r="C726" s="303"/>
      <c r="D726" s="303"/>
      <c r="E726" s="303"/>
      <c r="F726" s="303"/>
      <c r="G726" s="303"/>
      <c r="H726" s="303"/>
      <c r="I726" s="303"/>
      <c r="J726" s="303"/>
      <c r="K726" s="303"/>
      <c r="L726" s="303"/>
      <c r="M726" s="303"/>
      <c r="N726" s="303"/>
      <c r="O726" s="303"/>
      <c r="P726" s="303"/>
      <c r="Q726" s="303"/>
      <c r="R726" s="303"/>
      <c r="S726" s="303"/>
      <c r="T726" s="303"/>
      <c r="U726" s="303"/>
      <c r="V726" s="303"/>
      <c r="W726" s="303"/>
      <c r="X726" s="303"/>
      <c r="Y726" s="303"/>
      <c r="Z726" s="303"/>
    </row>
    <row r="727" customFormat="false" ht="12.75" hidden="false" customHeight="true" outlineLevel="0" collapsed="false">
      <c r="A727" s="303"/>
      <c r="B727" s="303"/>
      <c r="C727" s="303"/>
      <c r="D727" s="303"/>
      <c r="E727" s="303"/>
      <c r="F727" s="303"/>
      <c r="G727" s="303"/>
      <c r="H727" s="303"/>
      <c r="I727" s="303"/>
      <c r="J727" s="303"/>
      <c r="K727" s="303"/>
      <c r="L727" s="303"/>
      <c r="M727" s="303"/>
      <c r="N727" s="303"/>
      <c r="O727" s="303"/>
      <c r="P727" s="303"/>
      <c r="Q727" s="303"/>
      <c r="R727" s="303"/>
      <c r="S727" s="303"/>
      <c r="T727" s="303"/>
      <c r="U727" s="303"/>
      <c r="V727" s="303"/>
      <c r="W727" s="303"/>
      <c r="X727" s="303"/>
      <c r="Y727" s="303"/>
      <c r="Z727" s="303"/>
    </row>
    <row r="728" customFormat="false" ht="12.75" hidden="false" customHeight="true" outlineLevel="0" collapsed="false">
      <c r="A728" s="303"/>
      <c r="B728" s="303"/>
      <c r="C728" s="303"/>
      <c r="D728" s="303"/>
      <c r="E728" s="303"/>
      <c r="F728" s="303"/>
      <c r="G728" s="303"/>
      <c r="H728" s="303"/>
      <c r="I728" s="303"/>
      <c r="J728" s="303"/>
      <c r="K728" s="303"/>
      <c r="L728" s="303"/>
      <c r="M728" s="303"/>
      <c r="N728" s="303"/>
      <c r="O728" s="303"/>
      <c r="P728" s="303"/>
      <c r="Q728" s="303"/>
      <c r="R728" s="303"/>
      <c r="S728" s="303"/>
      <c r="T728" s="303"/>
      <c r="U728" s="303"/>
      <c r="V728" s="303"/>
      <c r="W728" s="303"/>
      <c r="X728" s="303"/>
      <c r="Y728" s="303"/>
      <c r="Z728" s="303"/>
    </row>
    <row r="729" customFormat="false" ht="12.75" hidden="false" customHeight="true" outlineLevel="0" collapsed="false">
      <c r="A729" s="303"/>
      <c r="B729" s="303"/>
      <c r="C729" s="303"/>
      <c r="D729" s="303"/>
      <c r="E729" s="303"/>
      <c r="F729" s="303"/>
      <c r="G729" s="303"/>
      <c r="H729" s="303"/>
      <c r="I729" s="303"/>
      <c r="J729" s="303"/>
      <c r="K729" s="303"/>
      <c r="L729" s="303"/>
      <c r="M729" s="303"/>
      <c r="N729" s="303"/>
      <c r="O729" s="303"/>
      <c r="P729" s="303"/>
      <c r="Q729" s="303"/>
      <c r="R729" s="303"/>
      <c r="S729" s="303"/>
      <c r="T729" s="303"/>
      <c r="U729" s="303"/>
      <c r="V729" s="303"/>
      <c r="W729" s="303"/>
      <c r="X729" s="303"/>
      <c r="Y729" s="303"/>
      <c r="Z729" s="303"/>
    </row>
    <row r="730" customFormat="false" ht="12.75" hidden="false" customHeight="true" outlineLevel="0" collapsed="false">
      <c r="A730" s="303"/>
      <c r="B730" s="303"/>
      <c r="C730" s="303"/>
      <c r="D730" s="303"/>
      <c r="E730" s="303"/>
      <c r="F730" s="303"/>
      <c r="G730" s="303"/>
      <c r="H730" s="303"/>
      <c r="I730" s="303"/>
      <c r="J730" s="303"/>
      <c r="K730" s="303"/>
      <c r="L730" s="303"/>
      <c r="M730" s="303"/>
      <c r="N730" s="303"/>
      <c r="O730" s="303"/>
      <c r="P730" s="303"/>
      <c r="Q730" s="303"/>
      <c r="R730" s="303"/>
      <c r="S730" s="303"/>
      <c r="T730" s="303"/>
      <c r="U730" s="303"/>
      <c r="V730" s="303"/>
      <c r="W730" s="303"/>
      <c r="X730" s="303"/>
      <c r="Y730" s="303"/>
      <c r="Z730" s="303"/>
    </row>
    <row r="731" customFormat="false" ht="12.75" hidden="false" customHeight="true" outlineLevel="0" collapsed="false">
      <c r="A731" s="303"/>
      <c r="B731" s="303"/>
      <c r="C731" s="303"/>
      <c r="D731" s="303"/>
      <c r="E731" s="303"/>
      <c r="F731" s="303"/>
      <c r="G731" s="303"/>
      <c r="H731" s="303"/>
      <c r="I731" s="303"/>
      <c r="J731" s="303"/>
      <c r="K731" s="303"/>
      <c r="L731" s="303"/>
      <c r="M731" s="303"/>
      <c r="N731" s="303"/>
      <c r="O731" s="303"/>
      <c r="P731" s="303"/>
      <c r="Q731" s="303"/>
      <c r="R731" s="303"/>
      <c r="S731" s="303"/>
      <c r="T731" s="303"/>
      <c r="U731" s="303"/>
      <c r="V731" s="303"/>
      <c r="W731" s="303"/>
      <c r="X731" s="303"/>
      <c r="Y731" s="303"/>
      <c r="Z731" s="303"/>
    </row>
    <row r="732" customFormat="false" ht="12.75" hidden="false" customHeight="true" outlineLevel="0" collapsed="false">
      <c r="A732" s="303"/>
      <c r="B732" s="303"/>
      <c r="C732" s="303"/>
      <c r="D732" s="303"/>
      <c r="E732" s="303"/>
      <c r="F732" s="303"/>
      <c r="G732" s="303"/>
      <c r="H732" s="303"/>
      <c r="I732" s="303"/>
      <c r="J732" s="303"/>
      <c r="K732" s="303"/>
      <c r="L732" s="303"/>
      <c r="M732" s="303"/>
      <c r="N732" s="303"/>
      <c r="O732" s="303"/>
      <c r="P732" s="303"/>
      <c r="Q732" s="303"/>
      <c r="R732" s="303"/>
      <c r="S732" s="303"/>
      <c r="T732" s="303"/>
      <c r="U732" s="303"/>
      <c r="V732" s="303"/>
      <c r="W732" s="303"/>
      <c r="X732" s="303"/>
      <c r="Y732" s="303"/>
      <c r="Z732" s="303"/>
    </row>
    <row r="733" customFormat="false" ht="12.75" hidden="false" customHeight="true" outlineLevel="0" collapsed="false">
      <c r="A733" s="303"/>
      <c r="B733" s="303"/>
      <c r="C733" s="303"/>
      <c r="D733" s="303"/>
      <c r="E733" s="303"/>
      <c r="F733" s="303"/>
      <c r="G733" s="303"/>
      <c r="H733" s="303"/>
      <c r="I733" s="303"/>
      <c r="J733" s="303"/>
      <c r="K733" s="303"/>
      <c r="L733" s="303"/>
      <c r="M733" s="303"/>
      <c r="N733" s="303"/>
      <c r="O733" s="303"/>
      <c r="P733" s="303"/>
      <c r="Q733" s="303"/>
      <c r="R733" s="303"/>
      <c r="S733" s="303"/>
      <c r="T733" s="303"/>
      <c r="U733" s="303"/>
      <c r="V733" s="303"/>
      <c r="W733" s="303"/>
      <c r="X733" s="303"/>
      <c r="Y733" s="303"/>
      <c r="Z733" s="303"/>
    </row>
    <row r="734" customFormat="false" ht="12.75" hidden="false" customHeight="true" outlineLevel="0" collapsed="false">
      <c r="A734" s="303"/>
      <c r="B734" s="303"/>
      <c r="C734" s="303"/>
      <c r="D734" s="303"/>
      <c r="E734" s="303"/>
      <c r="F734" s="303"/>
      <c r="G734" s="303"/>
      <c r="H734" s="303"/>
      <c r="I734" s="303"/>
      <c r="J734" s="303"/>
      <c r="K734" s="303"/>
      <c r="L734" s="303"/>
      <c r="M734" s="303"/>
      <c r="N734" s="303"/>
      <c r="O734" s="303"/>
      <c r="P734" s="303"/>
      <c r="Q734" s="303"/>
      <c r="R734" s="303"/>
      <c r="S734" s="303"/>
      <c r="T734" s="303"/>
      <c r="U734" s="303"/>
      <c r="V734" s="303"/>
      <c r="W734" s="303"/>
      <c r="X734" s="303"/>
      <c r="Y734" s="303"/>
      <c r="Z734" s="303"/>
    </row>
    <row r="735" customFormat="false" ht="12.75" hidden="false" customHeight="true" outlineLevel="0" collapsed="false">
      <c r="A735" s="303"/>
      <c r="B735" s="303"/>
      <c r="C735" s="303"/>
      <c r="D735" s="303"/>
      <c r="E735" s="303"/>
      <c r="F735" s="303"/>
      <c r="G735" s="303"/>
      <c r="H735" s="303"/>
      <c r="I735" s="303"/>
      <c r="J735" s="303"/>
      <c r="K735" s="303"/>
      <c r="L735" s="303"/>
      <c r="M735" s="303"/>
      <c r="N735" s="303"/>
      <c r="O735" s="303"/>
      <c r="P735" s="303"/>
      <c r="Q735" s="303"/>
      <c r="R735" s="303"/>
      <c r="S735" s="303"/>
      <c r="T735" s="303"/>
      <c r="U735" s="303"/>
      <c r="V735" s="303"/>
      <c r="W735" s="303"/>
      <c r="X735" s="303"/>
      <c r="Y735" s="303"/>
      <c r="Z735" s="303"/>
    </row>
    <row r="736" customFormat="false" ht="12.75" hidden="false" customHeight="true" outlineLevel="0" collapsed="false">
      <c r="A736" s="303"/>
      <c r="B736" s="303"/>
      <c r="C736" s="303"/>
      <c r="D736" s="303"/>
      <c r="E736" s="303"/>
      <c r="F736" s="303"/>
      <c r="G736" s="303"/>
      <c r="H736" s="303"/>
      <c r="I736" s="303"/>
      <c r="J736" s="303"/>
      <c r="K736" s="303"/>
      <c r="L736" s="303"/>
      <c r="M736" s="303"/>
      <c r="N736" s="303"/>
      <c r="O736" s="303"/>
      <c r="P736" s="303"/>
      <c r="Q736" s="303"/>
      <c r="R736" s="303"/>
      <c r="S736" s="303"/>
      <c r="T736" s="303"/>
      <c r="U736" s="303"/>
      <c r="V736" s="303"/>
      <c r="W736" s="303"/>
      <c r="X736" s="303"/>
      <c r="Y736" s="303"/>
      <c r="Z736" s="303"/>
    </row>
    <row r="737" customFormat="false" ht="12.75" hidden="false" customHeight="true" outlineLevel="0" collapsed="false">
      <c r="A737" s="303"/>
      <c r="B737" s="303"/>
      <c r="C737" s="303"/>
      <c r="D737" s="303"/>
      <c r="E737" s="303"/>
      <c r="F737" s="303"/>
      <c r="G737" s="303"/>
      <c r="H737" s="303"/>
      <c r="I737" s="303"/>
      <c r="J737" s="303"/>
      <c r="K737" s="303"/>
      <c r="L737" s="303"/>
      <c r="M737" s="303"/>
      <c r="N737" s="303"/>
      <c r="O737" s="303"/>
      <c r="P737" s="303"/>
      <c r="Q737" s="303"/>
      <c r="R737" s="303"/>
      <c r="S737" s="303"/>
      <c r="T737" s="303"/>
      <c r="U737" s="303"/>
      <c r="V737" s="303"/>
      <c r="W737" s="303"/>
      <c r="X737" s="303"/>
      <c r="Y737" s="303"/>
      <c r="Z737" s="303"/>
    </row>
    <row r="738" customFormat="false" ht="12.75" hidden="false" customHeight="true" outlineLevel="0" collapsed="false">
      <c r="A738" s="303"/>
      <c r="B738" s="303"/>
      <c r="C738" s="303"/>
      <c r="D738" s="303"/>
      <c r="E738" s="303"/>
      <c r="F738" s="303"/>
      <c r="G738" s="303"/>
      <c r="H738" s="303"/>
      <c r="I738" s="303"/>
      <c r="J738" s="303"/>
      <c r="K738" s="303"/>
      <c r="L738" s="303"/>
      <c r="M738" s="303"/>
      <c r="N738" s="303"/>
      <c r="O738" s="303"/>
      <c r="P738" s="303"/>
      <c r="Q738" s="303"/>
      <c r="R738" s="303"/>
      <c r="S738" s="303"/>
      <c r="T738" s="303"/>
      <c r="U738" s="303"/>
      <c r="V738" s="303"/>
      <c r="W738" s="303"/>
      <c r="X738" s="303"/>
      <c r="Y738" s="303"/>
      <c r="Z738" s="303"/>
    </row>
    <row r="739" customFormat="false" ht="12.75" hidden="false" customHeight="true" outlineLevel="0" collapsed="false">
      <c r="A739" s="303"/>
      <c r="B739" s="303"/>
      <c r="C739" s="303"/>
      <c r="D739" s="303"/>
      <c r="E739" s="303"/>
      <c r="F739" s="303"/>
      <c r="G739" s="303"/>
      <c r="H739" s="303"/>
      <c r="I739" s="303"/>
      <c r="J739" s="303"/>
      <c r="K739" s="303"/>
      <c r="L739" s="303"/>
      <c r="M739" s="303"/>
      <c r="N739" s="303"/>
      <c r="O739" s="303"/>
      <c r="P739" s="303"/>
      <c r="Q739" s="303"/>
      <c r="R739" s="303"/>
      <c r="S739" s="303"/>
      <c r="T739" s="303"/>
      <c r="U739" s="303"/>
      <c r="V739" s="303"/>
      <c r="W739" s="303"/>
      <c r="X739" s="303"/>
      <c r="Y739" s="303"/>
      <c r="Z739" s="303"/>
    </row>
    <row r="740" customFormat="false" ht="12.75" hidden="false" customHeight="true" outlineLevel="0" collapsed="false">
      <c r="A740" s="303"/>
      <c r="B740" s="303"/>
      <c r="C740" s="303"/>
      <c r="D740" s="303"/>
      <c r="E740" s="303"/>
      <c r="F740" s="303"/>
      <c r="G740" s="303"/>
      <c r="H740" s="303"/>
      <c r="I740" s="303"/>
      <c r="J740" s="303"/>
      <c r="K740" s="303"/>
      <c r="L740" s="303"/>
      <c r="M740" s="303"/>
      <c r="N740" s="303"/>
      <c r="O740" s="303"/>
      <c r="P740" s="303"/>
      <c r="Q740" s="303"/>
      <c r="R740" s="303"/>
      <c r="S740" s="303"/>
      <c r="T740" s="303"/>
      <c r="U740" s="303"/>
      <c r="V740" s="303"/>
      <c r="W740" s="303"/>
      <c r="X740" s="303"/>
      <c r="Y740" s="303"/>
      <c r="Z740" s="303"/>
    </row>
    <row r="741" customFormat="false" ht="12.75" hidden="false" customHeight="true" outlineLevel="0" collapsed="false">
      <c r="A741" s="303"/>
      <c r="B741" s="303"/>
      <c r="C741" s="303"/>
      <c r="D741" s="303"/>
      <c r="E741" s="303"/>
      <c r="F741" s="303"/>
      <c r="G741" s="303"/>
      <c r="H741" s="303"/>
      <c r="I741" s="303"/>
      <c r="J741" s="303"/>
      <c r="K741" s="303"/>
      <c r="L741" s="303"/>
      <c r="M741" s="303"/>
      <c r="N741" s="303"/>
      <c r="O741" s="303"/>
      <c r="P741" s="303"/>
      <c r="Q741" s="303"/>
      <c r="R741" s="303"/>
      <c r="S741" s="303"/>
      <c r="T741" s="303"/>
      <c r="U741" s="303"/>
      <c r="V741" s="303"/>
      <c r="W741" s="303"/>
      <c r="X741" s="303"/>
      <c r="Y741" s="303"/>
      <c r="Z741" s="303"/>
    </row>
    <row r="742" customFormat="false" ht="12.75" hidden="false" customHeight="true" outlineLevel="0" collapsed="false">
      <c r="A742" s="303"/>
      <c r="B742" s="303"/>
      <c r="C742" s="303"/>
      <c r="D742" s="303"/>
      <c r="E742" s="303"/>
      <c r="F742" s="303"/>
      <c r="G742" s="303"/>
      <c r="H742" s="303"/>
      <c r="I742" s="303"/>
      <c r="J742" s="303"/>
      <c r="K742" s="303"/>
      <c r="L742" s="303"/>
      <c r="M742" s="303"/>
      <c r="N742" s="303"/>
      <c r="O742" s="303"/>
      <c r="P742" s="303"/>
      <c r="Q742" s="303"/>
      <c r="R742" s="303"/>
      <c r="S742" s="303"/>
      <c r="T742" s="303"/>
      <c r="U742" s="303"/>
      <c r="V742" s="303"/>
      <c r="W742" s="303"/>
      <c r="X742" s="303"/>
      <c r="Y742" s="303"/>
      <c r="Z742" s="303"/>
    </row>
    <row r="743" customFormat="false" ht="12.75" hidden="false" customHeight="true" outlineLevel="0" collapsed="false">
      <c r="A743" s="303"/>
      <c r="B743" s="303"/>
      <c r="C743" s="303"/>
      <c r="D743" s="303"/>
      <c r="E743" s="303"/>
      <c r="F743" s="303"/>
      <c r="G743" s="303"/>
      <c r="H743" s="303"/>
      <c r="I743" s="303"/>
      <c r="J743" s="303"/>
      <c r="K743" s="303"/>
      <c r="L743" s="303"/>
      <c r="M743" s="303"/>
      <c r="N743" s="303"/>
      <c r="O743" s="303"/>
      <c r="P743" s="303"/>
      <c r="Q743" s="303"/>
      <c r="R743" s="303"/>
      <c r="S743" s="303"/>
      <c r="T743" s="303"/>
      <c r="U743" s="303"/>
      <c r="V743" s="303"/>
      <c r="W743" s="303"/>
      <c r="X743" s="303"/>
      <c r="Y743" s="303"/>
      <c r="Z743" s="303"/>
    </row>
    <row r="744" customFormat="false" ht="12.75" hidden="false" customHeight="true" outlineLevel="0" collapsed="false">
      <c r="A744" s="303"/>
      <c r="B744" s="303"/>
      <c r="C744" s="303"/>
      <c r="D744" s="303"/>
      <c r="E744" s="303"/>
      <c r="F744" s="303"/>
      <c r="G744" s="303"/>
      <c r="H744" s="303"/>
      <c r="I744" s="303"/>
      <c r="J744" s="303"/>
      <c r="K744" s="303"/>
      <c r="L744" s="303"/>
      <c r="M744" s="303"/>
      <c r="N744" s="303"/>
      <c r="O744" s="303"/>
      <c r="P744" s="303"/>
      <c r="Q744" s="303"/>
      <c r="R744" s="303"/>
      <c r="S744" s="303"/>
      <c r="T744" s="303"/>
      <c r="U744" s="303"/>
      <c r="V744" s="303"/>
      <c r="W744" s="303"/>
      <c r="X744" s="303"/>
      <c r="Y744" s="303"/>
      <c r="Z744" s="303"/>
    </row>
    <row r="745" customFormat="false" ht="12.75" hidden="false" customHeight="true" outlineLevel="0" collapsed="false">
      <c r="A745" s="303"/>
      <c r="B745" s="303"/>
      <c r="C745" s="303"/>
      <c r="D745" s="303"/>
      <c r="E745" s="303"/>
      <c r="F745" s="303"/>
      <c r="G745" s="303"/>
      <c r="H745" s="303"/>
      <c r="I745" s="303"/>
      <c r="J745" s="303"/>
      <c r="K745" s="303"/>
      <c r="L745" s="303"/>
      <c r="M745" s="303"/>
      <c r="N745" s="303"/>
      <c r="O745" s="303"/>
      <c r="P745" s="303"/>
      <c r="Q745" s="303"/>
      <c r="R745" s="303"/>
      <c r="S745" s="303"/>
      <c r="T745" s="303"/>
      <c r="U745" s="303"/>
      <c r="V745" s="303"/>
      <c r="W745" s="303"/>
      <c r="X745" s="303"/>
      <c r="Y745" s="303"/>
      <c r="Z745" s="303"/>
    </row>
    <row r="746" customFormat="false" ht="12.75" hidden="false" customHeight="true" outlineLevel="0" collapsed="false">
      <c r="A746" s="303"/>
      <c r="B746" s="303"/>
      <c r="C746" s="303"/>
      <c r="D746" s="303"/>
      <c r="E746" s="303"/>
      <c r="F746" s="303"/>
      <c r="G746" s="303"/>
      <c r="H746" s="303"/>
      <c r="I746" s="303"/>
      <c r="J746" s="303"/>
      <c r="K746" s="303"/>
      <c r="L746" s="303"/>
      <c r="M746" s="303"/>
      <c r="N746" s="303"/>
      <c r="O746" s="303"/>
      <c r="P746" s="303"/>
      <c r="Q746" s="303"/>
      <c r="R746" s="303"/>
      <c r="S746" s="303"/>
      <c r="T746" s="303"/>
      <c r="U746" s="303"/>
      <c r="V746" s="303"/>
      <c r="W746" s="303"/>
      <c r="X746" s="303"/>
      <c r="Y746" s="303"/>
      <c r="Z746" s="303"/>
    </row>
    <row r="747" customFormat="false" ht="12.75" hidden="false" customHeight="true" outlineLevel="0" collapsed="false">
      <c r="A747" s="303"/>
      <c r="B747" s="303"/>
      <c r="C747" s="303"/>
      <c r="D747" s="303"/>
      <c r="E747" s="303"/>
      <c r="F747" s="303"/>
      <c r="G747" s="303"/>
      <c r="H747" s="303"/>
      <c r="I747" s="303"/>
      <c r="J747" s="303"/>
      <c r="K747" s="303"/>
      <c r="L747" s="303"/>
      <c r="M747" s="303"/>
      <c r="N747" s="303"/>
      <c r="O747" s="303"/>
      <c r="P747" s="303"/>
      <c r="Q747" s="303"/>
      <c r="R747" s="303"/>
      <c r="S747" s="303"/>
      <c r="T747" s="303"/>
      <c r="U747" s="303"/>
      <c r="V747" s="303"/>
      <c r="W747" s="303"/>
      <c r="X747" s="303"/>
      <c r="Y747" s="303"/>
      <c r="Z747" s="303"/>
    </row>
    <row r="748" customFormat="false" ht="12.75" hidden="false" customHeight="true" outlineLevel="0" collapsed="false">
      <c r="A748" s="303"/>
      <c r="B748" s="303"/>
      <c r="C748" s="303"/>
      <c r="D748" s="303"/>
      <c r="E748" s="303"/>
      <c r="F748" s="303"/>
      <c r="G748" s="303"/>
      <c r="H748" s="303"/>
      <c r="I748" s="303"/>
      <c r="J748" s="303"/>
      <c r="K748" s="303"/>
      <c r="L748" s="303"/>
      <c r="M748" s="303"/>
      <c r="N748" s="303"/>
      <c r="O748" s="303"/>
      <c r="P748" s="303"/>
      <c r="Q748" s="303"/>
      <c r="R748" s="303"/>
      <c r="S748" s="303"/>
      <c r="T748" s="303"/>
      <c r="U748" s="303"/>
      <c r="V748" s="303"/>
      <c r="W748" s="303"/>
      <c r="X748" s="303"/>
      <c r="Y748" s="303"/>
      <c r="Z748" s="303"/>
    </row>
    <row r="749" customFormat="false" ht="12.75" hidden="false" customHeight="true" outlineLevel="0" collapsed="false">
      <c r="A749" s="303"/>
      <c r="B749" s="303"/>
      <c r="C749" s="303"/>
      <c r="D749" s="303"/>
      <c r="E749" s="303"/>
      <c r="F749" s="303"/>
      <c r="G749" s="303"/>
      <c r="H749" s="303"/>
      <c r="I749" s="303"/>
      <c r="J749" s="303"/>
      <c r="K749" s="303"/>
      <c r="L749" s="303"/>
      <c r="M749" s="303"/>
      <c r="N749" s="303"/>
      <c r="O749" s="303"/>
      <c r="P749" s="303"/>
      <c r="Q749" s="303"/>
      <c r="R749" s="303"/>
      <c r="S749" s="303"/>
      <c r="T749" s="303"/>
      <c r="U749" s="303"/>
      <c r="V749" s="303"/>
      <c r="W749" s="303"/>
      <c r="X749" s="303"/>
      <c r="Y749" s="303"/>
      <c r="Z749" s="303"/>
    </row>
    <row r="750" customFormat="false" ht="12.75" hidden="false" customHeight="true" outlineLevel="0" collapsed="false">
      <c r="A750" s="303"/>
      <c r="B750" s="303"/>
      <c r="C750" s="303"/>
      <c r="D750" s="303"/>
      <c r="E750" s="303"/>
      <c r="F750" s="303"/>
      <c r="G750" s="303"/>
      <c r="H750" s="303"/>
      <c r="I750" s="303"/>
      <c r="J750" s="303"/>
      <c r="K750" s="303"/>
      <c r="L750" s="303"/>
      <c r="M750" s="303"/>
      <c r="N750" s="303"/>
      <c r="O750" s="303"/>
      <c r="P750" s="303"/>
      <c r="Q750" s="303"/>
      <c r="R750" s="303"/>
      <c r="S750" s="303"/>
      <c r="T750" s="303"/>
      <c r="U750" s="303"/>
      <c r="V750" s="303"/>
      <c r="W750" s="303"/>
      <c r="X750" s="303"/>
      <c r="Y750" s="303"/>
      <c r="Z750" s="303"/>
    </row>
    <row r="751" customFormat="false" ht="12.75" hidden="false" customHeight="true" outlineLevel="0" collapsed="false">
      <c r="A751" s="303"/>
      <c r="B751" s="303"/>
      <c r="C751" s="303"/>
      <c r="D751" s="303"/>
      <c r="E751" s="303"/>
      <c r="F751" s="303"/>
      <c r="G751" s="303"/>
      <c r="H751" s="303"/>
      <c r="I751" s="303"/>
      <c r="J751" s="303"/>
      <c r="K751" s="303"/>
      <c r="L751" s="303"/>
      <c r="M751" s="303"/>
      <c r="N751" s="303"/>
      <c r="O751" s="303"/>
      <c r="P751" s="303"/>
      <c r="Q751" s="303"/>
      <c r="R751" s="303"/>
      <c r="S751" s="303"/>
      <c r="T751" s="303"/>
      <c r="U751" s="303"/>
      <c r="V751" s="303"/>
      <c r="W751" s="303"/>
      <c r="X751" s="303"/>
      <c r="Y751" s="303"/>
      <c r="Z751" s="303"/>
    </row>
    <row r="752" customFormat="false" ht="12.75" hidden="false" customHeight="true" outlineLevel="0" collapsed="false">
      <c r="A752" s="303"/>
      <c r="B752" s="303"/>
      <c r="C752" s="303"/>
      <c r="D752" s="303"/>
      <c r="E752" s="303"/>
      <c r="F752" s="303"/>
      <c r="G752" s="303"/>
      <c r="H752" s="303"/>
      <c r="I752" s="303"/>
      <c r="J752" s="303"/>
      <c r="K752" s="303"/>
      <c r="L752" s="303"/>
      <c r="M752" s="303"/>
      <c r="N752" s="303"/>
      <c r="O752" s="303"/>
      <c r="P752" s="303"/>
      <c r="Q752" s="303"/>
      <c r="R752" s="303"/>
      <c r="S752" s="303"/>
      <c r="T752" s="303"/>
      <c r="U752" s="303"/>
      <c r="V752" s="303"/>
      <c r="W752" s="303"/>
      <c r="X752" s="303"/>
      <c r="Y752" s="303"/>
      <c r="Z752" s="303"/>
    </row>
    <row r="753" customFormat="false" ht="12.75" hidden="false" customHeight="true" outlineLevel="0" collapsed="false">
      <c r="A753" s="303"/>
      <c r="B753" s="303"/>
      <c r="C753" s="303"/>
      <c r="D753" s="303"/>
      <c r="E753" s="303"/>
      <c r="F753" s="303"/>
      <c r="G753" s="303"/>
      <c r="H753" s="303"/>
      <c r="I753" s="303"/>
      <c r="J753" s="303"/>
      <c r="K753" s="303"/>
      <c r="L753" s="303"/>
      <c r="M753" s="303"/>
      <c r="N753" s="303"/>
      <c r="O753" s="303"/>
      <c r="P753" s="303"/>
      <c r="Q753" s="303"/>
      <c r="R753" s="303"/>
      <c r="S753" s="303"/>
      <c r="T753" s="303"/>
      <c r="U753" s="303"/>
      <c r="V753" s="303"/>
      <c r="W753" s="303"/>
      <c r="X753" s="303"/>
      <c r="Y753" s="303"/>
      <c r="Z753" s="303"/>
    </row>
    <row r="754" customFormat="false" ht="12.75" hidden="false" customHeight="true" outlineLevel="0" collapsed="false">
      <c r="A754" s="303"/>
      <c r="B754" s="303"/>
      <c r="C754" s="303"/>
      <c r="D754" s="303"/>
      <c r="E754" s="303"/>
      <c r="F754" s="303"/>
      <c r="G754" s="303"/>
      <c r="H754" s="303"/>
      <c r="I754" s="303"/>
      <c r="J754" s="303"/>
      <c r="K754" s="303"/>
      <c r="L754" s="303"/>
      <c r="M754" s="303"/>
      <c r="N754" s="303"/>
      <c r="O754" s="303"/>
      <c r="P754" s="303"/>
      <c r="Q754" s="303"/>
      <c r="R754" s="303"/>
      <c r="S754" s="303"/>
      <c r="T754" s="303"/>
      <c r="U754" s="303"/>
      <c r="V754" s="303"/>
      <c r="W754" s="303"/>
      <c r="X754" s="303"/>
      <c r="Y754" s="303"/>
      <c r="Z754" s="303"/>
    </row>
    <row r="755" customFormat="false" ht="12.75" hidden="false" customHeight="true" outlineLevel="0" collapsed="false">
      <c r="A755" s="303"/>
      <c r="B755" s="303"/>
      <c r="C755" s="303"/>
      <c r="D755" s="303"/>
      <c r="E755" s="303"/>
      <c r="F755" s="303"/>
      <c r="G755" s="303"/>
      <c r="H755" s="303"/>
      <c r="I755" s="303"/>
      <c r="J755" s="303"/>
      <c r="K755" s="303"/>
      <c r="L755" s="303"/>
      <c r="M755" s="303"/>
      <c r="N755" s="303"/>
      <c r="O755" s="303"/>
      <c r="P755" s="303"/>
      <c r="Q755" s="303"/>
      <c r="R755" s="303"/>
      <c r="S755" s="303"/>
      <c r="T755" s="303"/>
      <c r="U755" s="303"/>
      <c r="V755" s="303"/>
      <c r="W755" s="303"/>
      <c r="X755" s="303"/>
      <c r="Y755" s="303"/>
      <c r="Z755" s="303"/>
    </row>
    <row r="756" customFormat="false" ht="12.75" hidden="false" customHeight="true" outlineLevel="0" collapsed="false">
      <c r="A756" s="303"/>
      <c r="B756" s="303"/>
      <c r="C756" s="303"/>
      <c r="D756" s="303"/>
      <c r="E756" s="303"/>
      <c r="F756" s="303"/>
      <c r="G756" s="303"/>
      <c r="H756" s="303"/>
      <c r="I756" s="303"/>
      <c r="J756" s="303"/>
      <c r="K756" s="303"/>
      <c r="L756" s="303"/>
      <c r="M756" s="303"/>
      <c r="N756" s="303"/>
      <c r="O756" s="303"/>
      <c r="P756" s="303"/>
      <c r="Q756" s="303"/>
      <c r="R756" s="303"/>
      <c r="S756" s="303"/>
      <c r="T756" s="303"/>
      <c r="U756" s="303"/>
      <c r="V756" s="303"/>
      <c r="W756" s="303"/>
      <c r="X756" s="303"/>
      <c r="Y756" s="303"/>
      <c r="Z756" s="303"/>
    </row>
    <row r="757" customFormat="false" ht="12.75" hidden="false" customHeight="true" outlineLevel="0" collapsed="false">
      <c r="A757" s="303"/>
      <c r="B757" s="303"/>
      <c r="C757" s="303"/>
      <c r="D757" s="303"/>
      <c r="E757" s="303"/>
      <c r="F757" s="303"/>
      <c r="G757" s="303"/>
      <c r="H757" s="303"/>
      <c r="I757" s="303"/>
      <c r="J757" s="303"/>
      <c r="K757" s="303"/>
      <c r="L757" s="303"/>
      <c r="M757" s="303"/>
      <c r="N757" s="303"/>
      <c r="O757" s="303"/>
      <c r="P757" s="303"/>
      <c r="Q757" s="303"/>
      <c r="R757" s="303"/>
      <c r="S757" s="303"/>
      <c r="T757" s="303"/>
      <c r="U757" s="303"/>
      <c r="V757" s="303"/>
      <c r="W757" s="303"/>
      <c r="X757" s="303"/>
      <c r="Y757" s="303"/>
      <c r="Z757" s="303"/>
    </row>
    <row r="758" customFormat="false" ht="12.75" hidden="false" customHeight="true" outlineLevel="0" collapsed="false">
      <c r="A758" s="303"/>
      <c r="B758" s="303"/>
      <c r="C758" s="303"/>
      <c r="D758" s="303"/>
      <c r="E758" s="303"/>
      <c r="F758" s="303"/>
      <c r="G758" s="303"/>
      <c r="H758" s="303"/>
      <c r="I758" s="303"/>
      <c r="J758" s="303"/>
      <c r="K758" s="303"/>
      <c r="L758" s="303"/>
      <c r="M758" s="303"/>
      <c r="N758" s="303"/>
      <c r="O758" s="303"/>
      <c r="P758" s="303"/>
      <c r="Q758" s="303"/>
      <c r="R758" s="303"/>
      <c r="S758" s="303"/>
      <c r="T758" s="303"/>
      <c r="U758" s="303"/>
      <c r="V758" s="303"/>
      <c r="W758" s="303"/>
      <c r="X758" s="303"/>
      <c r="Y758" s="303"/>
      <c r="Z758" s="303"/>
    </row>
    <row r="759" customFormat="false" ht="12.75" hidden="false" customHeight="true" outlineLevel="0" collapsed="false">
      <c r="A759" s="303"/>
      <c r="B759" s="303"/>
      <c r="C759" s="303"/>
      <c r="D759" s="303"/>
      <c r="E759" s="303"/>
      <c r="F759" s="303"/>
      <c r="G759" s="303"/>
      <c r="H759" s="303"/>
      <c r="I759" s="303"/>
      <c r="J759" s="303"/>
      <c r="K759" s="303"/>
      <c r="L759" s="303"/>
      <c r="M759" s="303"/>
      <c r="N759" s="303"/>
      <c r="O759" s="303"/>
      <c r="P759" s="303"/>
      <c r="Q759" s="303"/>
      <c r="R759" s="303"/>
      <c r="S759" s="303"/>
      <c r="T759" s="303"/>
      <c r="U759" s="303"/>
      <c r="V759" s="303"/>
      <c r="W759" s="303"/>
      <c r="X759" s="303"/>
      <c r="Y759" s="303"/>
      <c r="Z759" s="303"/>
    </row>
    <row r="760" customFormat="false" ht="12.75" hidden="false" customHeight="true" outlineLevel="0" collapsed="false">
      <c r="A760" s="303"/>
      <c r="B760" s="303"/>
      <c r="C760" s="303"/>
      <c r="D760" s="303"/>
      <c r="E760" s="303"/>
      <c r="F760" s="303"/>
      <c r="G760" s="303"/>
      <c r="H760" s="303"/>
      <c r="I760" s="303"/>
      <c r="J760" s="303"/>
      <c r="K760" s="303"/>
      <c r="L760" s="303"/>
      <c r="M760" s="303"/>
      <c r="N760" s="303"/>
      <c r="O760" s="303"/>
      <c r="P760" s="303"/>
      <c r="Q760" s="303"/>
      <c r="R760" s="303"/>
      <c r="S760" s="303"/>
      <c r="T760" s="303"/>
      <c r="U760" s="303"/>
      <c r="V760" s="303"/>
      <c r="W760" s="303"/>
      <c r="X760" s="303"/>
      <c r="Y760" s="303"/>
      <c r="Z760" s="303"/>
    </row>
    <row r="761" customFormat="false" ht="12.75" hidden="false" customHeight="true" outlineLevel="0" collapsed="false">
      <c r="A761" s="303"/>
      <c r="B761" s="303"/>
      <c r="C761" s="303"/>
      <c r="D761" s="303"/>
      <c r="E761" s="303"/>
      <c r="F761" s="303"/>
      <c r="G761" s="303"/>
      <c r="H761" s="303"/>
      <c r="I761" s="303"/>
      <c r="J761" s="303"/>
      <c r="K761" s="303"/>
      <c r="L761" s="303"/>
      <c r="M761" s="303"/>
      <c r="N761" s="303"/>
      <c r="O761" s="303"/>
      <c r="P761" s="303"/>
      <c r="Q761" s="303"/>
      <c r="R761" s="303"/>
      <c r="S761" s="303"/>
      <c r="T761" s="303"/>
      <c r="U761" s="303"/>
      <c r="V761" s="303"/>
      <c r="W761" s="303"/>
      <c r="X761" s="303"/>
      <c r="Y761" s="303"/>
      <c r="Z761" s="303"/>
    </row>
    <row r="762" customFormat="false" ht="12.75" hidden="false" customHeight="true" outlineLevel="0" collapsed="false">
      <c r="A762" s="303"/>
      <c r="B762" s="303"/>
      <c r="C762" s="303"/>
      <c r="D762" s="303"/>
      <c r="E762" s="303"/>
      <c r="F762" s="303"/>
      <c r="G762" s="303"/>
      <c r="H762" s="303"/>
      <c r="I762" s="303"/>
      <c r="J762" s="303"/>
      <c r="K762" s="303"/>
      <c r="L762" s="303"/>
      <c r="M762" s="303"/>
      <c r="N762" s="303"/>
      <c r="O762" s="303"/>
      <c r="P762" s="303"/>
      <c r="Q762" s="303"/>
      <c r="R762" s="303"/>
      <c r="S762" s="303"/>
      <c r="T762" s="303"/>
      <c r="U762" s="303"/>
      <c r="V762" s="303"/>
      <c r="W762" s="303"/>
      <c r="X762" s="303"/>
      <c r="Y762" s="303"/>
      <c r="Z762" s="303"/>
    </row>
    <row r="763" customFormat="false" ht="12.75" hidden="false" customHeight="true" outlineLevel="0" collapsed="false">
      <c r="A763" s="303"/>
      <c r="B763" s="303"/>
      <c r="C763" s="303"/>
      <c r="D763" s="303"/>
      <c r="E763" s="303"/>
      <c r="F763" s="303"/>
      <c r="G763" s="303"/>
      <c r="H763" s="303"/>
      <c r="I763" s="303"/>
      <c r="J763" s="303"/>
      <c r="K763" s="303"/>
      <c r="L763" s="303"/>
      <c r="M763" s="303"/>
      <c r="N763" s="303"/>
      <c r="O763" s="303"/>
      <c r="P763" s="303"/>
      <c r="Q763" s="303"/>
      <c r="R763" s="303"/>
      <c r="S763" s="303"/>
      <c r="T763" s="303"/>
      <c r="U763" s="303"/>
      <c r="V763" s="303"/>
      <c r="W763" s="303"/>
      <c r="X763" s="303"/>
      <c r="Y763" s="303"/>
      <c r="Z763" s="303"/>
    </row>
    <row r="764" customFormat="false" ht="12.75" hidden="false" customHeight="true" outlineLevel="0" collapsed="false">
      <c r="A764" s="303"/>
      <c r="B764" s="303"/>
      <c r="C764" s="303"/>
      <c r="D764" s="303"/>
      <c r="E764" s="303"/>
      <c r="F764" s="303"/>
      <c r="G764" s="303"/>
      <c r="H764" s="303"/>
      <c r="I764" s="303"/>
      <c r="J764" s="303"/>
      <c r="K764" s="303"/>
      <c r="L764" s="303"/>
      <c r="M764" s="303"/>
      <c r="N764" s="303"/>
      <c r="O764" s="303"/>
      <c r="P764" s="303"/>
      <c r="Q764" s="303"/>
      <c r="R764" s="303"/>
      <c r="S764" s="303"/>
      <c r="T764" s="303"/>
      <c r="U764" s="303"/>
      <c r="V764" s="303"/>
      <c r="W764" s="303"/>
      <c r="X764" s="303"/>
      <c r="Y764" s="303"/>
      <c r="Z764" s="303"/>
    </row>
    <row r="765" customFormat="false" ht="12.75" hidden="false" customHeight="true" outlineLevel="0" collapsed="false">
      <c r="A765" s="303"/>
      <c r="B765" s="303"/>
      <c r="C765" s="303"/>
      <c r="D765" s="303"/>
      <c r="E765" s="303"/>
      <c r="F765" s="303"/>
      <c r="G765" s="303"/>
      <c r="H765" s="303"/>
      <c r="I765" s="303"/>
      <c r="J765" s="303"/>
      <c r="K765" s="303"/>
      <c r="L765" s="303"/>
      <c r="M765" s="303"/>
      <c r="N765" s="303"/>
      <c r="O765" s="303"/>
      <c r="P765" s="303"/>
      <c r="Q765" s="303"/>
      <c r="R765" s="303"/>
      <c r="S765" s="303"/>
      <c r="T765" s="303"/>
      <c r="U765" s="303"/>
      <c r="V765" s="303"/>
      <c r="W765" s="303"/>
      <c r="X765" s="303"/>
      <c r="Y765" s="303"/>
      <c r="Z765" s="303"/>
    </row>
    <row r="766" customFormat="false" ht="12.75" hidden="false" customHeight="true" outlineLevel="0" collapsed="false">
      <c r="A766" s="303"/>
      <c r="B766" s="303"/>
      <c r="C766" s="303"/>
      <c r="D766" s="303"/>
      <c r="E766" s="303"/>
      <c r="F766" s="303"/>
      <c r="G766" s="303"/>
      <c r="H766" s="303"/>
      <c r="I766" s="303"/>
      <c r="J766" s="303"/>
      <c r="K766" s="303"/>
      <c r="L766" s="303"/>
      <c r="M766" s="303"/>
      <c r="N766" s="303"/>
      <c r="O766" s="303"/>
      <c r="P766" s="303"/>
      <c r="Q766" s="303"/>
      <c r="R766" s="303"/>
      <c r="S766" s="303"/>
      <c r="T766" s="303"/>
      <c r="U766" s="303"/>
      <c r="V766" s="303"/>
      <c r="W766" s="303"/>
      <c r="X766" s="303"/>
      <c r="Y766" s="303"/>
      <c r="Z766" s="303"/>
    </row>
    <row r="767" customFormat="false" ht="12.75" hidden="false" customHeight="true" outlineLevel="0" collapsed="false">
      <c r="A767" s="303"/>
      <c r="B767" s="303"/>
      <c r="C767" s="303"/>
      <c r="D767" s="303"/>
      <c r="E767" s="303"/>
      <c r="F767" s="303"/>
      <c r="G767" s="303"/>
      <c r="H767" s="303"/>
      <c r="I767" s="303"/>
      <c r="J767" s="303"/>
      <c r="K767" s="303"/>
      <c r="L767" s="303"/>
      <c r="M767" s="303"/>
      <c r="N767" s="303"/>
      <c r="O767" s="303"/>
      <c r="P767" s="303"/>
      <c r="Q767" s="303"/>
      <c r="R767" s="303"/>
      <c r="S767" s="303"/>
      <c r="T767" s="303"/>
      <c r="U767" s="303"/>
      <c r="V767" s="303"/>
      <c r="W767" s="303"/>
      <c r="X767" s="303"/>
      <c r="Y767" s="303"/>
      <c r="Z767" s="303"/>
    </row>
    <row r="768" customFormat="false" ht="12.75" hidden="false" customHeight="true" outlineLevel="0" collapsed="false">
      <c r="A768" s="303"/>
      <c r="B768" s="303"/>
      <c r="C768" s="303"/>
      <c r="D768" s="303"/>
      <c r="E768" s="303"/>
      <c r="F768" s="303"/>
      <c r="G768" s="303"/>
      <c r="H768" s="303"/>
      <c r="I768" s="303"/>
      <c r="J768" s="303"/>
      <c r="K768" s="303"/>
      <c r="L768" s="303"/>
      <c r="M768" s="303"/>
      <c r="N768" s="303"/>
      <c r="O768" s="303"/>
      <c r="P768" s="303"/>
      <c r="Q768" s="303"/>
      <c r="R768" s="303"/>
      <c r="S768" s="303"/>
      <c r="T768" s="303"/>
      <c r="U768" s="303"/>
      <c r="V768" s="303"/>
      <c r="W768" s="303"/>
      <c r="X768" s="303"/>
      <c r="Y768" s="303"/>
      <c r="Z768" s="303"/>
    </row>
    <row r="769" customFormat="false" ht="12.75" hidden="false" customHeight="true" outlineLevel="0" collapsed="false">
      <c r="A769" s="303"/>
      <c r="B769" s="303"/>
      <c r="C769" s="303"/>
      <c r="D769" s="303"/>
      <c r="E769" s="303"/>
      <c r="F769" s="303"/>
      <c r="G769" s="303"/>
      <c r="H769" s="303"/>
      <c r="I769" s="303"/>
      <c r="J769" s="303"/>
      <c r="K769" s="303"/>
      <c r="L769" s="303"/>
      <c r="M769" s="303"/>
      <c r="N769" s="303"/>
      <c r="O769" s="303"/>
      <c r="P769" s="303"/>
      <c r="Q769" s="303"/>
      <c r="R769" s="303"/>
      <c r="S769" s="303"/>
      <c r="T769" s="303"/>
      <c r="U769" s="303"/>
      <c r="V769" s="303"/>
      <c r="W769" s="303"/>
      <c r="X769" s="303"/>
      <c r="Y769" s="303"/>
      <c r="Z769" s="303"/>
    </row>
    <row r="770" customFormat="false" ht="12.75" hidden="false" customHeight="true" outlineLevel="0" collapsed="false">
      <c r="A770" s="303"/>
      <c r="B770" s="303"/>
      <c r="C770" s="303"/>
      <c r="D770" s="303"/>
      <c r="E770" s="303"/>
      <c r="F770" s="303"/>
      <c r="G770" s="303"/>
      <c r="H770" s="303"/>
      <c r="I770" s="303"/>
      <c r="J770" s="303"/>
      <c r="K770" s="303"/>
      <c r="L770" s="303"/>
      <c r="M770" s="303"/>
      <c r="N770" s="303"/>
      <c r="O770" s="303"/>
      <c r="P770" s="303"/>
      <c r="Q770" s="303"/>
      <c r="R770" s="303"/>
      <c r="S770" s="303"/>
      <c r="T770" s="303"/>
      <c r="U770" s="303"/>
      <c r="V770" s="303"/>
      <c r="W770" s="303"/>
      <c r="X770" s="303"/>
      <c r="Y770" s="303"/>
      <c r="Z770" s="303"/>
    </row>
    <row r="771" customFormat="false" ht="12.75" hidden="false" customHeight="true" outlineLevel="0" collapsed="false">
      <c r="A771" s="303"/>
      <c r="B771" s="303"/>
      <c r="C771" s="303"/>
      <c r="D771" s="303"/>
      <c r="E771" s="303"/>
      <c r="F771" s="303"/>
      <c r="G771" s="303"/>
      <c r="H771" s="303"/>
      <c r="I771" s="303"/>
      <c r="J771" s="303"/>
      <c r="K771" s="303"/>
      <c r="L771" s="303"/>
      <c r="M771" s="303"/>
      <c r="N771" s="303"/>
      <c r="O771" s="303"/>
      <c r="P771" s="303"/>
      <c r="Q771" s="303"/>
      <c r="R771" s="303"/>
      <c r="S771" s="303"/>
      <c r="T771" s="303"/>
      <c r="U771" s="303"/>
      <c r="V771" s="303"/>
      <c r="W771" s="303"/>
      <c r="X771" s="303"/>
      <c r="Y771" s="303"/>
      <c r="Z771" s="303"/>
    </row>
    <row r="772" customFormat="false" ht="12.75" hidden="false" customHeight="true" outlineLevel="0" collapsed="false">
      <c r="A772" s="303"/>
      <c r="B772" s="303"/>
      <c r="C772" s="303"/>
      <c r="D772" s="303"/>
      <c r="E772" s="303"/>
      <c r="F772" s="303"/>
      <c r="G772" s="303"/>
      <c r="H772" s="303"/>
      <c r="I772" s="303"/>
      <c r="J772" s="303"/>
      <c r="K772" s="303"/>
      <c r="L772" s="303"/>
      <c r="M772" s="303"/>
      <c r="N772" s="303"/>
      <c r="O772" s="303"/>
      <c r="P772" s="303"/>
      <c r="Q772" s="303"/>
      <c r="R772" s="303"/>
      <c r="S772" s="303"/>
      <c r="T772" s="303"/>
      <c r="U772" s="303"/>
      <c r="V772" s="303"/>
      <c r="W772" s="303"/>
      <c r="X772" s="303"/>
      <c r="Y772" s="303"/>
      <c r="Z772" s="303"/>
    </row>
    <row r="773" customFormat="false" ht="12.75" hidden="false" customHeight="true" outlineLevel="0" collapsed="false">
      <c r="A773" s="303"/>
      <c r="B773" s="303"/>
      <c r="C773" s="303"/>
      <c r="D773" s="303"/>
      <c r="E773" s="303"/>
      <c r="F773" s="303"/>
      <c r="G773" s="303"/>
      <c r="H773" s="303"/>
      <c r="I773" s="303"/>
      <c r="J773" s="303"/>
      <c r="K773" s="303"/>
      <c r="L773" s="303"/>
      <c r="M773" s="303"/>
      <c r="N773" s="303"/>
      <c r="O773" s="303"/>
      <c r="P773" s="303"/>
      <c r="Q773" s="303"/>
      <c r="R773" s="303"/>
      <c r="S773" s="303"/>
      <c r="T773" s="303"/>
      <c r="U773" s="303"/>
      <c r="V773" s="303"/>
      <c r="W773" s="303"/>
      <c r="X773" s="303"/>
      <c r="Y773" s="303"/>
      <c r="Z773" s="303"/>
    </row>
    <row r="774" customFormat="false" ht="12.75" hidden="false" customHeight="true" outlineLevel="0" collapsed="false">
      <c r="A774" s="303"/>
      <c r="B774" s="303"/>
      <c r="C774" s="303"/>
      <c r="D774" s="303"/>
      <c r="E774" s="303"/>
      <c r="F774" s="303"/>
      <c r="G774" s="303"/>
      <c r="H774" s="303"/>
      <c r="I774" s="303"/>
      <c r="J774" s="303"/>
      <c r="K774" s="303"/>
      <c r="L774" s="303"/>
      <c r="M774" s="303"/>
      <c r="N774" s="303"/>
      <c r="O774" s="303"/>
      <c r="P774" s="303"/>
      <c r="Q774" s="303"/>
      <c r="R774" s="303"/>
      <c r="S774" s="303"/>
      <c r="T774" s="303"/>
      <c r="U774" s="303"/>
      <c r="V774" s="303"/>
      <c r="W774" s="303"/>
      <c r="X774" s="303"/>
      <c r="Y774" s="303"/>
      <c r="Z774" s="303"/>
    </row>
    <row r="775" customFormat="false" ht="12.75" hidden="false" customHeight="true" outlineLevel="0" collapsed="false">
      <c r="A775" s="303"/>
      <c r="B775" s="303"/>
      <c r="C775" s="303"/>
      <c r="D775" s="303"/>
      <c r="E775" s="303"/>
      <c r="F775" s="303"/>
      <c r="G775" s="303"/>
      <c r="H775" s="303"/>
      <c r="I775" s="303"/>
      <c r="J775" s="303"/>
      <c r="K775" s="303"/>
      <c r="L775" s="303"/>
      <c r="M775" s="303"/>
      <c r="N775" s="303"/>
      <c r="O775" s="303"/>
      <c r="P775" s="303"/>
      <c r="Q775" s="303"/>
      <c r="R775" s="303"/>
      <c r="S775" s="303"/>
      <c r="T775" s="303"/>
      <c r="U775" s="303"/>
      <c r="V775" s="303"/>
      <c r="W775" s="303"/>
      <c r="X775" s="303"/>
      <c r="Y775" s="303"/>
      <c r="Z775" s="303"/>
    </row>
    <row r="776" customFormat="false" ht="12.75" hidden="false" customHeight="true" outlineLevel="0" collapsed="false">
      <c r="A776" s="303"/>
      <c r="B776" s="303"/>
      <c r="C776" s="303"/>
      <c r="D776" s="303"/>
      <c r="E776" s="303"/>
      <c r="F776" s="303"/>
      <c r="G776" s="303"/>
      <c r="H776" s="303"/>
      <c r="I776" s="303"/>
      <c r="J776" s="303"/>
      <c r="K776" s="303"/>
      <c r="L776" s="303"/>
      <c r="M776" s="303"/>
      <c r="N776" s="303"/>
      <c r="O776" s="303"/>
      <c r="P776" s="303"/>
      <c r="Q776" s="303"/>
      <c r="R776" s="303"/>
      <c r="S776" s="303"/>
      <c r="T776" s="303"/>
      <c r="U776" s="303"/>
      <c r="V776" s="303"/>
      <c r="W776" s="303"/>
      <c r="X776" s="303"/>
      <c r="Y776" s="303"/>
      <c r="Z776" s="303"/>
    </row>
    <row r="777" customFormat="false" ht="12.75" hidden="false" customHeight="true" outlineLevel="0" collapsed="false">
      <c r="A777" s="303"/>
      <c r="B777" s="303"/>
      <c r="C777" s="303"/>
      <c r="D777" s="303"/>
      <c r="E777" s="303"/>
      <c r="F777" s="303"/>
      <c r="G777" s="303"/>
      <c r="H777" s="303"/>
      <c r="I777" s="303"/>
      <c r="J777" s="303"/>
      <c r="K777" s="303"/>
      <c r="L777" s="303"/>
      <c r="M777" s="303"/>
      <c r="N777" s="303"/>
      <c r="O777" s="303"/>
      <c r="P777" s="303"/>
      <c r="Q777" s="303"/>
      <c r="R777" s="303"/>
      <c r="S777" s="303"/>
      <c r="T777" s="303"/>
      <c r="U777" s="303"/>
      <c r="V777" s="303"/>
      <c r="W777" s="303"/>
      <c r="X777" s="303"/>
      <c r="Y777" s="303"/>
      <c r="Z777" s="303"/>
    </row>
    <row r="778" customFormat="false" ht="12.75" hidden="false" customHeight="true" outlineLevel="0" collapsed="false">
      <c r="A778" s="303"/>
      <c r="B778" s="303"/>
      <c r="C778" s="303"/>
      <c r="D778" s="303"/>
      <c r="E778" s="303"/>
      <c r="F778" s="303"/>
      <c r="G778" s="303"/>
      <c r="H778" s="303"/>
      <c r="I778" s="303"/>
      <c r="J778" s="303"/>
      <c r="K778" s="303"/>
      <c r="L778" s="303"/>
      <c r="M778" s="303"/>
      <c r="N778" s="303"/>
      <c r="O778" s="303"/>
      <c r="P778" s="303"/>
      <c r="Q778" s="303"/>
      <c r="R778" s="303"/>
      <c r="S778" s="303"/>
      <c r="T778" s="303"/>
      <c r="U778" s="303"/>
      <c r="V778" s="303"/>
      <c r="W778" s="303"/>
      <c r="X778" s="303"/>
      <c r="Y778" s="303"/>
      <c r="Z778" s="303"/>
    </row>
    <row r="779" customFormat="false" ht="12.75" hidden="false" customHeight="true" outlineLevel="0" collapsed="false">
      <c r="A779" s="303"/>
      <c r="B779" s="303"/>
      <c r="C779" s="303"/>
      <c r="D779" s="303"/>
      <c r="E779" s="303"/>
      <c r="F779" s="303"/>
      <c r="G779" s="303"/>
      <c r="H779" s="303"/>
      <c r="I779" s="303"/>
      <c r="J779" s="303"/>
      <c r="K779" s="303"/>
      <c r="L779" s="303"/>
      <c r="M779" s="303"/>
      <c r="N779" s="303"/>
      <c r="O779" s="303"/>
      <c r="P779" s="303"/>
      <c r="Q779" s="303"/>
      <c r="R779" s="303"/>
      <c r="S779" s="303"/>
      <c r="T779" s="303"/>
      <c r="U779" s="303"/>
      <c r="V779" s="303"/>
      <c r="W779" s="303"/>
      <c r="X779" s="303"/>
      <c r="Y779" s="303"/>
      <c r="Z779" s="303"/>
    </row>
    <row r="780" customFormat="false" ht="12.75" hidden="false" customHeight="true" outlineLevel="0" collapsed="false">
      <c r="A780" s="303"/>
      <c r="B780" s="303"/>
      <c r="C780" s="303"/>
      <c r="D780" s="303"/>
      <c r="E780" s="303"/>
      <c r="F780" s="303"/>
      <c r="G780" s="303"/>
      <c r="H780" s="303"/>
      <c r="I780" s="303"/>
      <c r="J780" s="303"/>
      <c r="K780" s="303"/>
      <c r="L780" s="303"/>
      <c r="M780" s="303"/>
      <c r="N780" s="303"/>
      <c r="O780" s="303"/>
      <c r="P780" s="303"/>
      <c r="Q780" s="303"/>
      <c r="R780" s="303"/>
      <c r="S780" s="303"/>
      <c r="T780" s="303"/>
      <c r="U780" s="303"/>
      <c r="V780" s="303"/>
      <c r="W780" s="303"/>
      <c r="X780" s="303"/>
      <c r="Y780" s="303"/>
      <c r="Z780" s="303"/>
    </row>
    <row r="781" customFormat="false" ht="12.75" hidden="false" customHeight="true" outlineLevel="0" collapsed="false">
      <c r="A781" s="303"/>
      <c r="B781" s="303"/>
      <c r="C781" s="303"/>
      <c r="D781" s="303"/>
      <c r="E781" s="303"/>
      <c r="F781" s="303"/>
      <c r="G781" s="303"/>
      <c r="H781" s="303"/>
      <c r="I781" s="303"/>
      <c r="J781" s="303"/>
      <c r="K781" s="303"/>
      <c r="L781" s="303"/>
      <c r="M781" s="303"/>
      <c r="N781" s="303"/>
      <c r="O781" s="303"/>
      <c r="P781" s="303"/>
      <c r="Q781" s="303"/>
      <c r="R781" s="303"/>
      <c r="S781" s="303"/>
      <c r="T781" s="303"/>
      <c r="U781" s="303"/>
      <c r="V781" s="303"/>
      <c r="W781" s="303"/>
      <c r="X781" s="303"/>
      <c r="Y781" s="303"/>
      <c r="Z781" s="303"/>
    </row>
    <row r="782" customFormat="false" ht="12.75" hidden="false" customHeight="true" outlineLevel="0" collapsed="false">
      <c r="A782" s="303"/>
      <c r="B782" s="303"/>
      <c r="C782" s="303"/>
      <c r="D782" s="303"/>
      <c r="E782" s="303"/>
      <c r="F782" s="303"/>
      <c r="G782" s="303"/>
      <c r="H782" s="303"/>
      <c r="I782" s="303"/>
      <c r="J782" s="303"/>
      <c r="K782" s="303"/>
      <c r="L782" s="303"/>
      <c r="M782" s="303"/>
      <c r="N782" s="303"/>
      <c r="O782" s="303"/>
      <c r="P782" s="303"/>
      <c r="Q782" s="303"/>
      <c r="R782" s="303"/>
      <c r="S782" s="303"/>
      <c r="T782" s="303"/>
      <c r="U782" s="303"/>
      <c r="V782" s="303"/>
      <c r="W782" s="303"/>
      <c r="X782" s="303"/>
      <c r="Y782" s="303"/>
      <c r="Z782" s="303"/>
    </row>
    <row r="783" customFormat="false" ht="12.75" hidden="false" customHeight="true" outlineLevel="0" collapsed="false">
      <c r="A783" s="303"/>
      <c r="B783" s="303"/>
      <c r="C783" s="303"/>
      <c r="D783" s="303"/>
      <c r="E783" s="303"/>
      <c r="F783" s="303"/>
      <c r="G783" s="303"/>
      <c r="H783" s="303"/>
      <c r="I783" s="303"/>
      <c r="J783" s="303"/>
      <c r="K783" s="303"/>
      <c r="L783" s="303"/>
      <c r="M783" s="303"/>
      <c r="N783" s="303"/>
      <c r="O783" s="303"/>
      <c r="P783" s="303"/>
      <c r="Q783" s="303"/>
      <c r="R783" s="303"/>
      <c r="S783" s="303"/>
      <c r="T783" s="303"/>
      <c r="U783" s="303"/>
      <c r="V783" s="303"/>
      <c r="W783" s="303"/>
      <c r="X783" s="303"/>
      <c r="Y783" s="303"/>
      <c r="Z783" s="303"/>
    </row>
    <row r="784" customFormat="false" ht="12.75" hidden="false" customHeight="true" outlineLevel="0" collapsed="false">
      <c r="A784" s="303"/>
      <c r="B784" s="303"/>
      <c r="C784" s="303"/>
      <c r="D784" s="303"/>
      <c r="E784" s="303"/>
      <c r="F784" s="303"/>
      <c r="G784" s="303"/>
      <c r="H784" s="303"/>
      <c r="I784" s="303"/>
      <c r="J784" s="303"/>
      <c r="K784" s="303"/>
      <c r="L784" s="303"/>
      <c r="M784" s="303"/>
      <c r="N784" s="303"/>
      <c r="O784" s="303"/>
      <c r="P784" s="303"/>
      <c r="Q784" s="303"/>
      <c r="R784" s="303"/>
      <c r="S784" s="303"/>
      <c r="T784" s="303"/>
      <c r="U784" s="303"/>
      <c r="V784" s="303"/>
      <c r="W784" s="303"/>
      <c r="X784" s="303"/>
      <c r="Y784" s="303"/>
      <c r="Z784" s="303"/>
    </row>
    <row r="785" customFormat="false" ht="12.75" hidden="false" customHeight="true" outlineLevel="0" collapsed="false">
      <c r="A785" s="303"/>
      <c r="B785" s="303"/>
      <c r="C785" s="303"/>
      <c r="D785" s="303"/>
      <c r="E785" s="303"/>
      <c r="F785" s="303"/>
      <c r="G785" s="303"/>
      <c r="H785" s="303"/>
      <c r="I785" s="303"/>
      <c r="J785" s="303"/>
      <c r="K785" s="303"/>
      <c r="L785" s="303"/>
      <c r="M785" s="303"/>
      <c r="N785" s="303"/>
      <c r="O785" s="303"/>
      <c r="P785" s="303"/>
      <c r="Q785" s="303"/>
      <c r="R785" s="303"/>
      <c r="S785" s="303"/>
      <c r="T785" s="303"/>
      <c r="U785" s="303"/>
      <c r="V785" s="303"/>
      <c r="W785" s="303"/>
      <c r="X785" s="303"/>
      <c r="Y785" s="303"/>
      <c r="Z785" s="303"/>
    </row>
    <row r="786" customFormat="false" ht="12.75" hidden="false" customHeight="true" outlineLevel="0" collapsed="false">
      <c r="A786" s="303"/>
      <c r="B786" s="303"/>
      <c r="C786" s="303"/>
      <c r="D786" s="303"/>
      <c r="E786" s="303"/>
      <c r="F786" s="303"/>
      <c r="G786" s="303"/>
      <c r="H786" s="303"/>
      <c r="I786" s="303"/>
      <c r="J786" s="303"/>
      <c r="K786" s="303"/>
      <c r="L786" s="303"/>
      <c r="M786" s="303"/>
      <c r="N786" s="303"/>
      <c r="O786" s="303"/>
      <c r="P786" s="303"/>
      <c r="Q786" s="303"/>
      <c r="R786" s="303"/>
      <c r="S786" s="303"/>
      <c r="T786" s="303"/>
      <c r="U786" s="303"/>
      <c r="V786" s="303"/>
      <c r="W786" s="303"/>
      <c r="X786" s="303"/>
      <c r="Y786" s="303"/>
      <c r="Z786" s="303"/>
    </row>
    <row r="787" customFormat="false" ht="12.75" hidden="false" customHeight="true" outlineLevel="0" collapsed="false">
      <c r="A787" s="303"/>
      <c r="B787" s="303"/>
      <c r="C787" s="303"/>
      <c r="D787" s="303"/>
      <c r="E787" s="303"/>
      <c r="F787" s="303"/>
      <c r="G787" s="303"/>
      <c r="H787" s="303"/>
      <c r="I787" s="303"/>
      <c r="J787" s="303"/>
      <c r="K787" s="303"/>
      <c r="L787" s="303"/>
      <c r="M787" s="303"/>
      <c r="N787" s="303"/>
      <c r="O787" s="303"/>
      <c r="P787" s="303"/>
      <c r="Q787" s="303"/>
      <c r="R787" s="303"/>
      <c r="S787" s="303"/>
      <c r="T787" s="303"/>
      <c r="U787" s="303"/>
      <c r="V787" s="303"/>
      <c r="W787" s="303"/>
      <c r="X787" s="303"/>
      <c r="Y787" s="303"/>
      <c r="Z787" s="303"/>
    </row>
    <row r="788" customFormat="false" ht="12.75" hidden="false" customHeight="true" outlineLevel="0" collapsed="false">
      <c r="A788" s="303"/>
      <c r="B788" s="303"/>
      <c r="C788" s="303"/>
      <c r="D788" s="303"/>
      <c r="E788" s="303"/>
      <c r="F788" s="303"/>
      <c r="G788" s="303"/>
      <c r="H788" s="303"/>
      <c r="I788" s="303"/>
      <c r="J788" s="303"/>
      <c r="K788" s="303"/>
      <c r="L788" s="303"/>
      <c r="M788" s="303"/>
      <c r="N788" s="303"/>
      <c r="O788" s="303"/>
      <c r="P788" s="303"/>
      <c r="Q788" s="303"/>
      <c r="R788" s="303"/>
      <c r="S788" s="303"/>
      <c r="T788" s="303"/>
      <c r="U788" s="303"/>
      <c r="V788" s="303"/>
      <c r="W788" s="303"/>
      <c r="X788" s="303"/>
      <c r="Y788" s="303"/>
      <c r="Z788" s="303"/>
    </row>
    <row r="789" customFormat="false" ht="12.75" hidden="false" customHeight="true" outlineLevel="0" collapsed="false">
      <c r="A789" s="303"/>
      <c r="B789" s="303"/>
      <c r="C789" s="303"/>
      <c r="D789" s="303"/>
      <c r="E789" s="303"/>
      <c r="F789" s="303"/>
      <c r="G789" s="303"/>
      <c r="H789" s="303"/>
      <c r="I789" s="303"/>
      <c r="J789" s="303"/>
      <c r="K789" s="303"/>
      <c r="L789" s="303"/>
      <c r="M789" s="303"/>
      <c r="N789" s="303"/>
      <c r="O789" s="303"/>
      <c r="P789" s="303"/>
      <c r="Q789" s="303"/>
      <c r="R789" s="303"/>
      <c r="S789" s="303"/>
      <c r="T789" s="303"/>
      <c r="U789" s="303"/>
      <c r="V789" s="303"/>
      <c r="W789" s="303"/>
      <c r="X789" s="303"/>
      <c r="Y789" s="303"/>
      <c r="Z789" s="303"/>
    </row>
    <row r="790" customFormat="false" ht="12.75" hidden="false" customHeight="true" outlineLevel="0" collapsed="false">
      <c r="A790" s="303"/>
      <c r="B790" s="303"/>
      <c r="C790" s="303"/>
      <c r="D790" s="303"/>
      <c r="E790" s="303"/>
      <c r="F790" s="303"/>
      <c r="G790" s="303"/>
      <c r="H790" s="303"/>
      <c r="I790" s="303"/>
      <c r="J790" s="303"/>
      <c r="K790" s="303"/>
      <c r="L790" s="303"/>
      <c r="M790" s="303"/>
      <c r="N790" s="303"/>
      <c r="O790" s="303"/>
      <c r="P790" s="303"/>
      <c r="Q790" s="303"/>
      <c r="R790" s="303"/>
      <c r="S790" s="303"/>
      <c r="T790" s="303"/>
      <c r="U790" s="303"/>
      <c r="V790" s="303"/>
      <c r="W790" s="303"/>
      <c r="X790" s="303"/>
      <c r="Y790" s="303"/>
      <c r="Z790" s="303"/>
    </row>
    <row r="791" customFormat="false" ht="12.75" hidden="false" customHeight="true" outlineLevel="0" collapsed="false">
      <c r="A791" s="303"/>
      <c r="B791" s="303"/>
      <c r="C791" s="303"/>
      <c r="D791" s="303"/>
      <c r="E791" s="303"/>
      <c r="F791" s="303"/>
      <c r="G791" s="303"/>
      <c r="H791" s="303"/>
      <c r="I791" s="303"/>
      <c r="J791" s="303"/>
      <c r="K791" s="303"/>
      <c r="L791" s="303"/>
      <c r="M791" s="303"/>
      <c r="N791" s="303"/>
      <c r="O791" s="303"/>
      <c r="P791" s="303"/>
      <c r="Q791" s="303"/>
      <c r="R791" s="303"/>
      <c r="S791" s="303"/>
      <c r="T791" s="303"/>
      <c r="U791" s="303"/>
      <c r="V791" s="303"/>
      <c r="W791" s="303"/>
      <c r="X791" s="303"/>
      <c r="Y791" s="303"/>
      <c r="Z791" s="303"/>
    </row>
    <row r="792" customFormat="false" ht="12.75" hidden="false" customHeight="true" outlineLevel="0" collapsed="false">
      <c r="A792" s="303"/>
      <c r="B792" s="303"/>
      <c r="C792" s="303"/>
      <c r="D792" s="303"/>
      <c r="E792" s="303"/>
      <c r="F792" s="303"/>
      <c r="G792" s="303"/>
      <c r="H792" s="303"/>
      <c r="I792" s="303"/>
      <c r="J792" s="303"/>
      <c r="K792" s="303"/>
      <c r="L792" s="303"/>
      <c r="M792" s="303"/>
      <c r="N792" s="303"/>
      <c r="O792" s="303"/>
      <c r="P792" s="303"/>
      <c r="Q792" s="303"/>
      <c r="R792" s="303"/>
      <c r="S792" s="303"/>
      <c r="T792" s="303"/>
      <c r="U792" s="303"/>
      <c r="V792" s="303"/>
      <c r="W792" s="303"/>
      <c r="X792" s="303"/>
      <c r="Y792" s="303"/>
      <c r="Z792" s="303"/>
    </row>
    <row r="793" customFormat="false" ht="12.75" hidden="false" customHeight="true" outlineLevel="0" collapsed="false">
      <c r="A793" s="303"/>
      <c r="B793" s="303"/>
      <c r="C793" s="303"/>
      <c r="D793" s="303"/>
      <c r="E793" s="303"/>
      <c r="F793" s="303"/>
      <c r="G793" s="303"/>
      <c r="H793" s="303"/>
      <c r="I793" s="303"/>
      <c r="J793" s="303"/>
      <c r="K793" s="303"/>
      <c r="L793" s="303"/>
      <c r="M793" s="303"/>
      <c r="N793" s="303"/>
      <c r="O793" s="303"/>
      <c r="P793" s="303"/>
      <c r="Q793" s="303"/>
      <c r="R793" s="303"/>
      <c r="S793" s="303"/>
      <c r="T793" s="303"/>
      <c r="U793" s="303"/>
      <c r="V793" s="303"/>
      <c r="W793" s="303"/>
      <c r="X793" s="303"/>
      <c r="Y793" s="303"/>
      <c r="Z793" s="303"/>
    </row>
    <row r="794" customFormat="false" ht="12.75" hidden="false" customHeight="true" outlineLevel="0" collapsed="false">
      <c r="A794" s="303"/>
      <c r="B794" s="303"/>
      <c r="C794" s="303"/>
      <c r="D794" s="303"/>
      <c r="E794" s="303"/>
      <c r="F794" s="303"/>
      <c r="G794" s="303"/>
      <c r="H794" s="303"/>
      <c r="I794" s="303"/>
      <c r="J794" s="303"/>
      <c r="K794" s="303"/>
      <c r="L794" s="303"/>
      <c r="M794" s="303"/>
      <c r="N794" s="303"/>
      <c r="O794" s="303"/>
      <c r="P794" s="303"/>
      <c r="Q794" s="303"/>
      <c r="R794" s="303"/>
      <c r="S794" s="303"/>
      <c r="T794" s="303"/>
      <c r="U794" s="303"/>
      <c r="V794" s="303"/>
      <c r="W794" s="303"/>
      <c r="X794" s="303"/>
      <c r="Y794" s="303"/>
      <c r="Z794" s="303"/>
    </row>
    <row r="795" customFormat="false" ht="12.75" hidden="false" customHeight="true" outlineLevel="0" collapsed="false">
      <c r="A795" s="303"/>
      <c r="B795" s="303"/>
      <c r="C795" s="303"/>
      <c r="D795" s="303"/>
      <c r="E795" s="303"/>
      <c r="F795" s="303"/>
      <c r="G795" s="303"/>
      <c r="H795" s="303"/>
      <c r="I795" s="303"/>
      <c r="J795" s="303"/>
      <c r="K795" s="303"/>
      <c r="L795" s="303"/>
      <c r="M795" s="303"/>
      <c r="N795" s="303"/>
      <c r="O795" s="303"/>
      <c r="P795" s="303"/>
      <c r="Q795" s="303"/>
      <c r="R795" s="303"/>
      <c r="S795" s="303"/>
      <c r="T795" s="303"/>
      <c r="U795" s="303"/>
      <c r="V795" s="303"/>
      <c r="W795" s="303"/>
      <c r="X795" s="303"/>
      <c r="Y795" s="303"/>
      <c r="Z795" s="303"/>
    </row>
    <row r="796" customFormat="false" ht="12.75" hidden="false" customHeight="true" outlineLevel="0" collapsed="false">
      <c r="A796" s="303"/>
      <c r="B796" s="303"/>
      <c r="C796" s="303"/>
      <c r="D796" s="303"/>
      <c r="E796" s="303"/>
      <c r="F796" s="303"/>
      <c r="G796" s="303"/>
      <c r="H796" s="303"/>
      <c r="I796" s="303"/>
      <c r="J796" s="303"/>
      <c r="K796" s="303"/>
      <c r="L796" s="303"/>
      <c r="M796" s="303"/>
      <c r="N796" s="303"/>
      <c r="O796" s="303"/>
      <c r="P796" s="303"/>
      <c r="Q796" s="303"/>
      <c r="R796" s="303"/>
      <c r="S796" s="303"/>
      <c r="T796" s="303"/>
      <c r="U796" s="303"/>
      <c r="V796" s="303"/>
      <c r="W796" s="303"/>
      <c r="X796" s="303"/>
      <c r="Y796" s="303"/>
      <c r="Z796" s="303"/>
    </row>
    <row r="797" customFormat="false" ht="12.75" hidden="false" customHeight="true" outlineLevel="0" collapsed="false">
      <c r="A797" s="303"/>
      <c r="B797" s="303"/>
      <c r="C797" s="303"/>
      <c r="D797" s="303"/>
      <c r="E797" s="303"/>
      <c r="F797" s="303"/>
      <c r="G797" s="303"/>
      <c r="H797" s="303"/>
      <c r="I797" s="303"/>
      <c r="J797" s="303"/>
      <c r="K797" s="303"/>
      <c r="L797" s="303"/>
      <c r="M797" s="303"/>
      <c r="N797" s="303"/>
      <c r="O797" s="303"/>
      <c r="P797" s="303"/>
      <c r="Q797" s="303"/>
      <c r="R797" s="303"/>
      <c r="S797" s="303"/>
      <c r="T797" s="303"/>
      <c r="U797" s="303"/>
      <c r="V797" s="303"/>
      <c r="W797" s="303"/>
      <c r="X797" s="303"/>
      <c r="Y797" s="303"/>
      <c r="Z797" s="303"/>
    </row>
    <row r="798" customFormat="false" ht="12.75" hidden="false" customHeight="true" outlineLevel="0" collapsed="false">
      <c r="A798" s="303"/>
      <c r="B798" s="303"/>
      <c r="C798" s="303"/>
      <c r="D798" s="303"/>
      <c r="E798" s="303"/>
      <c r="F798" s="303"/>
      <c r="G798" s="303"/>
      <c r="H798" s="303"/>
      <c r="I798" s="303"/>
      <c r="J798" s="303"/>
      <c r="K798" s="303"/>
      <c r="L798" s="303"/>
      <c r="M798" s="303"/>
      <c r="N798" s="303"/>
      <c r="O798" s="303"/>
      <c r="P798" s="303"/>
      <c r="Q798" s="303"/>
      <c r="R798" s="303"/>
      <c r="S798" s="303"/>
      <c r="T798" s="303"/>
      <c r="U798" s="303"/>
      <c r="V798" s="303"/>
      <c r="W798" s="303"/>
      <c r="X798" s="303"/>
      <c r="Y798" s="303"/>
      <c r="Z798" s="303"/>
    </row>
    <row r="799" customFormat="false" ht="12.75" hidden="false" customHeight="true" outlineLevel="0" collapsed="false">
      <c r="A799" s="303"/>
      <c r="B799" s="303"/>
      <c r="C799" s="303"/>
      <c r="D799" s="303"/>
      <c r="E799" s="303"/>
      <c r="F799" s="303"/>
      <c r="G799" s="303"/>
      <c r="H799" s="303"/>
      <c r="I799" s="303"/>
      <c r="J799" s="303"/>
      <c r="K799" s="303"/>
      <c r="L799" s="303"/>
      <c r="M799" s="303"/>
      <c r="N799" s="303"/>
      <c r="O799" s="303"/>
      <c r="P799" s="303"/>
      <c r="Q799" s="303"/>
      <c r="R799" s="303"/>
      <c r="S799" s="303"/>
      <c r="T799" s="303"/>
      <c r="U799" s="303"/>
      <c r="V799" s="303"/>
      <c r="W799" s="303"/>
      <c r="X799" s="303"/>
      <c r="Y799" s="303"/>
      <c r="Z799" s="303"/>
    </row>
    <row r="800" customFormat="false" ht="12.75" hidden="false" customHeight="true" outlineLevel="0" collapsed="false">
      <c r="A800" s="303"/>
      <c r="B800" s="303"/>
      <c r="C800" s="303"/>
      <c r="D800" s="303"/>
      <c r="E800" s="303"/>
      <c r="F800" s="303"/>
      <c r="G800" s="303"/>
      <c r="H800" s="303"/>
      <c r="I800" s="303"/>
      <c r="J800" s="303"/>
      <c r="K800" s="303"/>
      <c r="L800" s="303"/>
      <c r="M800" s="303"/>
      <c r="N800" s="303"/>
      <c r="O800" s="303"/>
      <c r="P800" s="303"/>
      <c r="Q800" s="303"/>
      <c r="R800" s="303"/>
      <c r="S800" s="303"/>
      <c r="T800" s="303"/>
      <c r="U800" s="303"/>
      <c r="V800" s="303"/>
      <c r="W800" s="303"/>
      <c r="X800" s="303"/>
      <c r="Y800" s="303"/>
      <c r="Z800" s="303"/>
    </row>
    <row r="801" customFormat="false" ht="12.75" hidden="false" customHeight="true" outlineLevel="0" collapsed="false">
      <c r="A801" s="303"/>
      <c r="B801" s="303"/>
      <c r="C801" s="303"/>
      <c r="D801" s="303"/>
      <c r="E801" s="303"/>
      <c r="F801" s="303"/>
      <c r="G801" s="303"/>
      <c r="H801" s="303"/>
      <c r="I801" s="303"/>
      <c r="J801" s="303"/>
      <c r="K801" s="303"/>
      <c r="L801" s="303"/>
      <c r="M801" s="303"/>
      <c r="N801" s="303"/>
      <c r="O801" s="303"/>
      <c r="P801" s="303"/>
      <c r="Q801" s="303"/>
      <c r="R801" s="303"/>
      <c r="S801" s="303"/>
      <c r="T801" s="303"/>
      <c r="U801" s="303"/>
      <c r="V801" s="303"/>
      <c r="W801" s="303"/>
      <c r="X801" s="303"/>
      <c r="Y801" s="303"/>
      <c r="Z801" s="303"/>
    </row>
    <row r="802" customFormat="false" ht="12.75" hidden="false" customHeight="true" outlineLevel="0" collapsed="false">
      <c r="A802" s="303"/>
      <c r="B802" s="303"/>
      <c r="C802" s="303"/>
      <c r="D802" s="303"/>
      <c r="E802" s="303"/>
      <c r="F802" s="303"/>
      <c r="G802" s="303"/>
      <c r="H802" s="303"/>
      <c r="I802" s="303"/>
      <c r="J802" s="303"/>
      <c r="K802" s="303"/>
      <c r="L802" s="303"/>
      <c r="M802" s="303"/>
      <c r="N802" s="303"/>
      <c r="O802" s="303"/>
      <c r="P802" s="303"/>
      <c r="Q802" s="303"/>
      <c r="R802" s="303"/>
      <c r="S802" s="303"/>
      <c r="T802" s="303"/>
      <c r="U802" s="303"/>
      <c r="V802" s="303"/>
      <c r="W802" s="303"/>
      <c r="X802" s="303"/>
      <c r="Y802" s="303"/>
      <c r="Z802" s="303"/>
    </row>
    <row r="803" customFormat="false" ht="12.75" hidden="false" customHeight="true" outlineLevel="0" collapsed="false">
      <c r="A803" s="303"/>
      <c r="B803" s="303"/>
      <c r="C803" s="303"/>
      <c r="D803" s="303"/>
      <c r="E803" s="303"/>
      <c r="F803" s="303"/>
      <c r="G803" s="303"/>
      <c r="H803" s="303"/>
      <c r="I803" s="303"/>
      <c r="J803" s="303"/>
      <c r="K803" s="303"/>
      <c r="L803" s="303"/>
      <c r="M803" s="303"/>
      <c r="N803" s="303"/>
      <c r="O803" s="303"/>
      <c r="P803" s="303"/>
      <c r="Q803" s="303"/>
      <c r="R803" s="303"/>
      <c r="S803" s="303"/>
      <c r="T803" s="303"/>
      <c r="U803" s="303"/>
      <c r="V803" s="303"/>
      <c r="W803" s="303"/>
      <c r="X803" s="303"/>
      <c r="Y803" s="303"/>
      <c r="Z803" s="303"/>
    </row>
    <row r="804" customFormat="false" ht="12.75" hidden="false" customHeight="true" outlineLevel="0" collapsed="false">
      <c r="A804" s="303"/>
      <c r="B804" s="303"/>
      <c r="C804" s="303"/>
      <c r="D804" s="303"/>
      <c r="E804" s="303"/>
      <c r="F804" s="303"/>
      <c r="G804" s="303"/>
      <c r="H804" s="303"/>
      <c r="I804" s="303"/>
      <c r="J804" s="303"/>
      <c r="K804" s="303"/>
      <c r="L804" s="303"/>
      <c r="M804" s="303"/>
      <c r="N804" s="303"/>
      <c r="O804" s="303"/>
      <c r="P804" s="303"/>
      <c r="Q804" s="303"/>
      <c r="R804" s="303"/>
      <c r="S804" s="303"/>
      <c r="T804" s="303"/>
      <c r="U804" s="303"/>
      <c r="V804" s="303"/>
      <c r="W804" s="303"/>
      <c r="X804" s="303"/>
      <c r="Y804" s="303"/>
      <c r="Z804" s="303"/>
    </row>
    <row r="805" customFormat="false" ht="12.75" hidden="false" customHeight="true" outlineLevel="0" collapsed="false">
      <c r="A805" s="303"/>
      <c r="B805" s="303"/>
      <c r="C805" s="303"/>
      <c r="D805" s="303"/>
      <c r="E805" s="303"/>
      <c r="F805" s="303"/>
      <c r="G805" s="303"/>
      <c r="H805" s="303"/>
      <c r="I805" s="303"/>
      <c r="J805" s="303"/>
      <c r="K805" s="303"/>
      <c r="L805" s="303"/>
      <c r="M805" s="303"/>
      <c r="N805" s="303"/>
      <c r="O805" s="303"/>
      <c r="P805" s="303"/>
      <c r="Q805" s="303"/>
      <c r="R805" s="303"/>
      <c r="S805" s="303"/>
      <c r="T805" s="303"/>
      <c r="U805" s="303"/>
      <c r="V805" s="303"/>
      <c r="W805" s="303"/>
      <c r="X805" s="303"/>
      <c r="Y805" s="303"/>
      <c r="Z805" s="303"/>
    </row>
    <row r="806" customFormat="false" ht="12.75" hidden="false" customHeight="true" outlineLevel="0" collapsed="false">
      <c r="A806" s="303"/>
      <c r="B806" s="303"/>
      <c r="C806" s="303"/>
      <c r="D806" s="303"/>
      <c r="E806" s="303"/>
      <c r="F806" s="303"/>
      <c r="G806" s="303"/>
      <c r="H806" s="303"/>
      <c r="I806" s="303"/>
      <c r="J806" s="303"/>
      <c r="K806" s="303"/>
      <c r="L806" s="303"/>
      <c r="M806" s="303"/>
      <c r="N806" s="303"/>
      <c r="O806" s="303"/>
      <c r="P806" s="303"/>
      <c r="Q806" s="303"/>
      <c r="R806" s="303"/>
      <c r="S806" s="303"/>
      <c r="T806" s="303"/>
      <c r="U806" s="303"/>
      <c r="V806" s="303"/>
      <c r="W806" s="303"/>
      <c r="X806" s="303"/>
      <c r="Y806" s="303"/>
      <c r="Z806" s="303"/>
    </row>
    <row r="807" customFormat="false" ht="12.75" hidden="false" customHeight="true" outlineLevel="0" collapsed="false">
      <c r="A807" s="303"/>
      <c r="B807" s="303"/>
      <c r="C807" s="303"/>
      <c r="D807" s="303"/>
      <c r="E807" s="303"/>
      <c r="F807" s="303"/>
      <c r="G807" s="303"/>
      <c r="H807" s="303"/>
      <c r="I807" s="303"/>
      <c r="J807" s="303"/>
      <c r="K807" s="303"/>
      <c r="L807" s="303"/>
      <c r="M807" s="303"/>
      <c r="N807" s="303"/>
      <c r="O807" s="303"/>
      <c r="P807" s="303"/>
      <c r="Q807" s="303"/>
      <c r="R807" s="303"/>
      <c r="S807" s="303"/>
      <c r="T807" s="303"/>
      <c r="U807" s="303"/>
      <c r="V807" s="303"/>
      <c r="W807" s="303"/>
      <c r="X807" s="303"/>
      <c r="Y807" s="303"/>
      <c r="Z807" s="303"/>
    </row>
    <row r="808" customFormat="false" ht="12.75" hidden="false" customHeight="true" outlineLevel="0" collapsed="false">
      <c r="A808" s="303"/>
      <c r="B808" s="303"/>
      <c r="C808" s="303"/>
      <c r="D808" s="303"/>
      <c r="E808" s="303"/>
      <c r="F808" s="303"/>
      <c r="G808" s="303"/>
      <c r="H808" s="303"/>
      <c r="I808" s="303"/>
      <c r="J808" s="303"/>
      <c r="K808" s="303"/>
      <c r="L808" s="303"/>
      <c r="M808" s="303"/>
      <c r="N808" s="303"/>
      <c r="O808" s="303"/>
      <c r="P808" s="303"/>
      <c r="Q808" s="303"/>
      <c r="R808" s="303"/>
      <c r="S808" s="303"/>
      <c r="T808" s="303"/>
      <c r="U808" s="303"/>
      <c r="V808" s="303"/>
      <c r="W808" s="303"/>
      <c r="X808" s="303"/>
      <c r="Y808" s="303"/>
      <c r="Z808" s="303"/>
    </row>
    <row r="809" customFormat="false" ht="12.75" hidden="false" customHeight="true" outlineLevel="0" collapsed="false">
      <c r="A809" s="303"/>
      <c r="B809" s="303"/>
      <c r="C809" s="303"/>
      <c r="D809" s="303"/>
      <c r="E809" s="303"/>
      <c r="F809" s="303"/>
      <c r="G809" s="303"/>
      <c r="H809" s="303"/>
      <c r="I809" s="303"/>
      <c r="J809" s="303"/>
      <c r="K809" s="303"/>
      <c r="L809" s="303"/>
      <c r="M809" s="303"/>
      <c r="N809" s="303"/>
      <c r="O809" s="303"/>
      <c r="P809" s="303"/>
      <c r="Q809" s="303"/>
      <c r="R809" s="303"/>
      <c r="S809" s="303"/>
      <c r="T809" s="303"/>
      <c r="U809" s="303"/>
      <c r="V809" s="303"/>
      <c r="W809" s="303"/>
      <c r="X809" s="303"/>
      <c r="Y809" s="303"/>
      <c r="Z809" s="303"/>
    </row>
    <row r="810" customFormat="false" ht="12.75" hidden="false" customHeight="true" outlineLevel="0" collapsed="false">
      <c r="A810" s="303"/>
      <c r="B810" s="303"/>
      <c r="C810" s="303"/>
      <c r="D810" s="303"/>
      <c r="E810" s="303"/>
      <c r="F810" s="303"/>
      <c r="G810" s="303"/>
      <c r="H810" s="303"/>
      <c r="I810" s="303"/>
      <c r="J810" s="303"/>
      <c r="K810" s="303"/>
      <c r="L810" s="303"/>
      <c r="M810" s="303"/>
      <c r="N810" s="303"/>
      <c r="O810" s="303"/>
      <c r="P810" s="303"/>
      <c r="Q810" s="303"/>
      <c r="R810" s="303"/>
      <c r="S810" s="303"/>
      <c r="T810" s="303"/>
      <c r="U810" s="303"/>
      <c r="V810" s="303"/>
      <c r="W810" s="303"/>
      <c r="X810" s="303"/>
      <c r="Y810" s="303"/>
      <c r="Z810" s="303"/>
    </row>
    <row r="811" customFormat="false" ht="12.75" hidden="false" customHeight="true" outlineLevel="0" collapsed="false">
      <c r="A811" s="303"/>
      <c r="B811" s="303"/>
      <c r="C811" s="303"/>
      <c r="D811" s="303"/>
      <c r="E811" s="303"/>
      <c r="F811" s="303"/>
      <c r="G811" s="303"/>
      <c r="H811" s="303"/>
      <c r="I811" s="303"/>
      <c r="J811" s="303"/>
      <c r="K811" s="303"/>
      <c r="L811" s="303"/>
      <c r="M811" s="303"/>
      <c r="N811" s="303"/>
      <c r="O811" s="303"/>
      <c r="P811" s="303"/>
      <c r="Q811" s="303"/>
      <c r="R811" s="303"/>
      <c r="S811" s="303"/>
      <c r="T811" s="303"/>
      <c r="U811" s="303"/>
      <c r="V811" s="303"/>
      <c r="W811" s="303"/>
      <c r="X811" s="303"/>
      <c r="Y811" s="303"/>
      <c r="Z811" s="303"/>
    </row>
    <row r="812" customFormat="false" ht="12.75" hidden="false" customHeight="true" outlineLevel="0" collapsed="false">
      <c r="A812" s="303"/>
      <c r="B812" s="303"/>
      <c r="C812" s="303"/>
      <c r="D812" s="303"/>
      <c r="E812" s="303"/>
      <c r="F812" s="303"/>
      <c r="G812" s="303"/>
      <c r="H812" s="303"/>
      <c r="I812" s="303"/>
      <c r="J812" s="303"/>
      <c r="K812" s="303"/>
      <c r="L812" s="303"/>
      <c r="M812" s="303"/>
      <c r="N812" s="303"/>
      <c r="O812" s="303"/>
      <c r="P812" s="303"/>
      <c r="Q812" s="303"/>
      <c r="R812" s="303"/>
      <c r="S812" s="303"/>
      <c r="T812" s="303"/>
      <c r="U812" s="303"/>
      <c r="V812" s="303"/>
      <c r="W812" s="303"/>
      <c r="X812" s="303"/>
      <c r="Y812" s="303"/>
      <c r="Z812" s="303"/>
    </row>
    <row r="813" customFormat="false" ht="12.75" hidden="false" customHeight="true" outlineLevel="0" collapsed="false">
      <c r="A813" s="303"/>
      <c r="B813" s="303"/>
      <c r="C813" s="303"/>
      <c r="D813" s="303"/>
      <c r="E813" s="303"/>
      <c r="F813" s="303"/>
      <c r="G813" s="303"/>
      <c r="H813" s="303"/>
      <c r="I813" s="303"/>
      <c r="J813" s="303"/>
      <c r="K813" s="303"/>
      <c r="L813" s="303"/>
      <c r="M813" s="303"/>
      <c r="N813" s="303"/>
      <c r="O813" s="303"/>
      <c r="P813" s="303"/>
      <c r="Q813" s="303"/>
      <c r="R813" s="303"/>
      <c r="S813" s="303"/>
      <c r="T813" s="303"/>
      <c r="U813" s="303"/>
      <c r="V813" s="303"/>
      <c r="W813" s="303"/>
      <c r="X813" s="303"/>
      <c r="Y813" s="303"/>
      <c r="Z813" s="303"/>
    </row>
    <row r="814" customFormat="false" ht="12.75" hidden="false" customHeight="true" outlineLevel="0" collapsed="false">
      <c r="A814" s="303"/>
      <c r="B814" s="303"/>
      <c r="C814" s="303"/>
      <c r="D814" s="303"/>
      <c r="E814" s="303"/>
      <c r="F814" s="303"/>
      <c r="G814" s="303"/>
      <c r="H814" s="303"/>
      <c r="I814" s="303"/>
      <c r="J814" s="303"/>
      <c r="K814" s="303"/>
      <c r="L814" s="303"/>
      <c r="M814" s="303"/>
      <c r="N814" s="303"/>
      <c r="O814" s="303"/>
      <c r="P814" s="303"/>
      <c r="Q814" s="303"/>
      <c r="R814" s="303"/>
      <c r="S814" s="303"/>
      <c r="T814" s="303"/>
      <c r="U814" s="303"/>
      <c r="V814" s="303"/>
      <c r="W814" s="303"/>
      <c r="X814" s="303"/>
      <c r="Y814" s="303"/>
      <c r="Z814" s="303"/>
    </row>
    <row r="815" customFormat="false" ht="12.75" hidden="false" customHeight="true" outlineLevel="0" collapsed="false">
      <c r="A815" s="303"/>
      <c r="B815" s="303"/>
      <c r="C815" s="303"/>
      <c r="D815" s="303"/>
      <c r="E815" s="303"/>
      <c r="F815" s="303"/>
      <c r="G815" s="303"/>
      <c r="H815" s="303"/>
      <c r="I815" s="303"/>
      <c r="J815" s="303"/>
      <c r="K815" s="303"/>
      <c r="L815" s="303"/>
      <c r="M815" s="303"/>
      <c r="N815" s="303"/>
      <c r="O815" s="303"/>
      <c r="P815" s="303"/>
      <c r="Q815" s="303"/>
      <c r="R815" s="303"/>
      <c r="S815" s="303"/>
      <c r="T815" s="303"/>
      <c r="U815" s="303"/>
      <c r="V815" s="303"/>
      <c r="W815" s="303"/>
      <c r="X815" s="303"/>
      <c r="Y815" s="303"/>
      <c r="Z815" s="303"/>
    </row>
    <row r="816" customFormat="false" ht="12.75" hidden="false" customHeight="true" outlineLevel="0" collapsed="false">
      <c r="A816" s="303"/>
      <c r="B816" s="303"/>
      <c r="C816" s="303"/>
      <c r="D816" s="303"/>
      <c r="E816" s="303"/>
      <c r="F816" s="303"/>
      <c r="G816" s="303"/>
      <c r="H816" s="303"/>
      <c r="I816" s="303"/>
      <c r="J816" s="303"/>
      <c r="K816" s="303"/>
      <c r="L816" s="303"/>
      <c r="M816" s="303"/>
      <c r="N816" s="303"/>
      <c r="O816" s="303"/>
      <c r="P816" s="303"/>
      <c r="Q816" s="303"/>
      <c r="R816" s="303"/>
      <c r="S816" s="303"/>
      <c r="T816" s="303"/>
      <c r="U816" s="303"/>
      <c r="V816" s="303"/>
      <c r="W816" s="303"/>
      <c r="X816" s="303"/>
      <c r="Y816" s="303"/>
      <c r="Z816" s="303"/>
    </row>
    <row r="817" customFormat="false" ht="12.75" hidden="false" customHeight="true" outlineLevel="0" collapsed="false">
      <c r="A817" s="303"/>
      <c r="B817" s="303"/>
      <c r="C817" s="303"/>
      <c r="D817" s="303"/>
      <c r="E817" s="303"/>
      <c r="F817" s="303"/>
      <c r="G817" s="303"/>
      <c r="H817" s="303"/>
      <c r="I817" s="303"/>
      <c r="J817" s="303"/>
      <c r="K817" s="303"/>
      <c r="L817" s="303"/>
      <c r="M817" s="303"/>
      <c r="N817" s="303"/>
      <c r="O817" s="303"/>
      <c r="P817" s="303"/>
      <c r="Q817" s="303"/>
      <c r="R817" s="303"/>
      <c r="S817" s="303"/>
      <c r="T817" s="303"/>
      <c r="U817" s="303"/>
      <c r="V817" s="303"/>
      <c r="W817" s="303"/>
      <c r="X817" s="303"/>
      <c r="Y817" s="303"/>
      <c r="Z817" s="303"/>
    </row>
    <row r="818" customFormat="false" ht="12.75" hidden="false" customHeight="true" outlineLevel="0" collapsed="false">
      <c r="A818" s="303"/>
      <c r="B818" s="303"/>
      <c r="C818" s="303"/>
      <c r="D818" s="303"/>
      <c r="E818" s="303"/>
      <c r="F818" s="303"/>
      <c r="G818" s="303"/>
      <c r="H818" s="303"/>
      <c r="I818" s="303"/>
      <c r="J818" s="303"/>
      <c r="K818" s="303"/>
      <c r="L818" s="303"/>
      <c r="M818" s="303"/>
      <c r="N818" s="303"/>
      <c r="O818" s="303"/>
      <c r="P818" s="303"/>
      <c r="Q818" s="303"/>
      <c r="R818" s="303"/>
      <c r="S818" s="303"/>
      <c r="T818" s="303"/>
      <c r="U818" s="303"/>
      <c r="V818" s="303"/>
      <c r="W818" s="303"/>
      <c r="X818" s="303"/>
      <c r="Y818" s="303"/>
      <c r="Z818" s="303"/>
    </row>
    <row r="819" customFormat="false" ht="12.75" hidden="false" customHeight="true" outlineLevel="0" collapsed="false">
      <c r="A819" s="303"/>
      <c r="B819" s="303"/>
      <c r="C819" s="303"/>
      <c r="D819" s="303"/>
      <c r="E819" s="303"/>
      <c r="F819" s="303"/>
      <c r="G819" s="303"/>
      <c r="H819" s="303"/>
      <c r="I819" s="303"/>
      <c r="J819" s="303"/>
      <c r="K819" s="303"/>
      <c r="L819" s="303"/>
      <c r="M819" s="303"/>
      <c r="N819" s="303"/>
      <c r="O819" s="303"/>
      <c r="P819" s="303"/>
      <c r="Q819" s="303"/>
      <c r="R819" s="303"/>
      <c r="S819" s="303"/>
      <c r="T819" s="303"/>
      <c r="U819" s="303"/>
      <c r="V819" s="303"/>
      <c r="W819" s="303"/>
      <c r="X819" s="303"/>
      <c r="Y819" s="303"/>
      <c r="Z819" s="303"/>
    </row>
    <row r="820" customFormat="false" ht="12.75" hidden="false" customHeight="true" outlineLevel="0" collapsed="false">
      <c r="A820" s="303"/>
      <c r="B820" s="303"/>
      <c r="C820" s="303"/>
      <c r="D820" s="303"/>
      <c r="E820" s="303"/>
      <c r="F820" s="303"/>
      <c r="G820" s="303"/>
      <c r="H820" s="303"/>
      <c r="I820" s="303"/>
      <c r="J820" s="303"/>
      <c r="K820" s="303"/>
      <c r="L820" s="303"/>
      <c r="M820" s="303"/>
      <c r="N820" s="303"/>
      <c r="O820" s="303"/>
      <c r="P820" s="303"/>
      <c r="Q820" s="303"/>
      <c r="R820" s="303"/>
      <c r="S820" s="303"/>
      <c r="T820" s="303"/>
      <c r="U820" s="303"/>
      <c r="V820" s="303"/>
      <c r="W820" s="303"/>
      <c r="X820" s="303"/>
      <c r="Y820" s="303"/>
      <c r="Z820" s="303"/>
    </row>
    <row r="821" customFormat="false" ht="12.75" hidden="false" customHeight="true" outlineLevel="0" collapsed="false">
      <c r="A821" s="303"/>
      <c r="B821" s="303"/>
      <c r="C821" s="303"/>
      <c r="D821" s="303"/>
      <c r="E821" s="303"/>
      <c r="F821" s="303"/>
      <c r="G821" s="303"/>
      <c r="H821" s="303"/>
      <c r="I821" s="303"/>
      <c r="J821" s="303"/>
      <c r="K821" s="303"/>
      <c r="L821" s="303"/>
      <c r="M821" s="303"/>
      <c r="N821" s="303"/>
      <c r="O821" s="303"/>
      <c r="P821" s="303"/>
      <c r="Q821" s="303"/>
      <c r="R821" s="303"/>
      <c r="S821" s="303"/>
      <c r="T821" s="303"/>
      <c r="U821" s="303"/>
      <c r="V821" s="303"/>
      <c r="W821" s="303"/>
      <c r="X821" s="303"/>
      <c r="Y821" s="303"/>
      <c r="Z821" s="303"/>
    </row>
    <row r="822" customFormat="false" ht="12.75" hidden="false" customHeight="true" outlineLevel="0" collapsed="false">
      <c r="A822" s="303"/>
      <c r="B822" s="303"/>
      <c r="C822" s="303"/>
      <c r="D822" s="303"/>
      <c r="E822" s="303"/>
      <c r="F822" s="303"/>
      <c r="G822" s="303"/>
      <c r="H822" s="303"/>
      <c r="I822" s="303"/>
      <c r="J822" s="303"/>
      <c r="K822" s="303"/>
      <c r="L822" s="303"/>
      <c r="M822" s="303"/>
      <c r="N822" s="303"/>
      <c r="O822" s="303"/>
      <c r="P822" s="303"/>
      <c r="Q822" s="303"/>
      <c r="R822" s="303"/>
      <c r="S822" s="303"/>
      <c r="T822" s="303"/>
      <c r="U822" s="303"/>
      <c r="V822" s="303"/>
      <c r="W822" s="303"/>
      <c r="X822" s="303"/>
      <c r="Y822" s="303"/>
      <c r="Z822" s="303"/>
    </row>
    <row r="823" customFormat="false" ht="12.75" hidden="false" customHeight="true" outlineLevel="0" collapsed="false">
      <c r="A823" s="303"/>
      <c r="B823" s="303"/>
      <c r="C823" s="303"/>
      <c r="D823" s="303"/>
      <c r="E823" s="303"/>
      <c r="F823" s="303"/>
      <c r="G823" s="303"/>
      <c r="H823" s="303"/>
      <c r="I823" s="303"/>
      <c r="J823" s="303"/>
      <c r="K823" s="303"/>
      <c r="L823" s="303"/>
      <c r="M823" s="303"/>
      <c r="N823" s="303"/>
      <c r="O823" s="303"/>
      <c r="P823" s="303"/>
      <c r="Q823" s="303"/>
      <c r="R823" s="303"/>
      <c r="S823" s="303"/>
      <c r="T823" s="303"/>
      <c r="U823" s="303"/>
      <c r="V823" s="303"/>
      <c r="W823" s="303"/>
      <c r="X823" s="303"/>
      <c r="Y823" s="303"/>
      <c r="Z823" s="303"/>
    </row>
    <row r="824" customFormat="false" ht="12.75" hidden="false" customHeight="true" outlineLevel="0" collapsed="false">
      <c r="A824" s="303"/>
      <c r="B824" s="303"/>
      <c r="C824" s="303"/>
      <c r="D824" s="303"/>
      <c r="E824" s="303"/>
      <c r="F824" s="303"/>
      <c r="G824" s="303"/>
      <c r="H824" s="303"/>
      <c r="I824" s="303"/>
      <c r="J824" s="303"/>
      <c r="K824" s="303"/>
      <c r="L824" s="303"/>
      <c r="M824" s="303"/>
      <c r="N824" s="303"/>
      <c r="O824" s="303"/>
      <c r="P824" s="303"/>
      <c r="Q824" s="303"/>
      <c r="R824" s="303"/>
      <c r="S824" s="303"/>
      <c r="T824" s="303"/>
      <c r="U824" s="303"/>
      <c r="V824" s="303"/>
      <c r="W824" s="303"/>
      <c r="X824" s="303"/>
      <c r="Y824" s="303"/>
      <c r="Z824" s="303"/>
    </row>
    <row r="825" customFormat="false" ht="12.75" hidden="false" customHeight="true" outlineLevel="0" collapsed="false">
      <c r="A825" s="303"/>
      <c r="B825" s="303"/>
      <c r="C825" s="303"/>
      <c r="D825" s="303"/>
      <c r="E825" s="303"/>
      <c r="F825" s="303"/>
      <c r="G825" s="303"/>
      <c r="H825" s="303"/>
      <c r="I825" s="303"/>
      <c r="J825" s="303"/>
      <c r="K825" s="303"/>
      <c r="L825" s="303"/>
      <c r="M825" s="303"/>
      <c r="N825" s="303"/>
      <c r="O825" s="303"/>
      <c r="P825" s="303"/>
      <c r="Q825" s="303"/>
      <c r="R825" s="303"/>
      <c r="S825" s="303"/>
      <c r="T825" s="303"/>
      <c r="U825" s="303"/>
      <c r="V825" s="303"/>
      <c r="W825" s="303"/>
      <c r="X825" s="303"/>
      <c r="Y825" s="303"/>
      <c r="Z825" s="303"/>
    </row>
    <row r="826" customFormat="false" ht="12.75" hidden="false" customHeight="true" outlineLevel="0" collapsed="false">
      <c r="A826" s="303"/>
      <c r="B826" s="303"/>
      <c r="C826" s="303"/>
      <c r="D826" s="303"/>
      <c r="E826" s="303"/>
      <c r="F826" s="303"/>
      <c r="G826" s="303"/>
      <c r="H826" s="303"/>
      <c r="I826" s="303"/>
      <c r="J826" s="303"/>
      <c r="K826" s="303"/>
      <c r="L826" s="303"/>
      <c r="M826" s="303"/>
      <c r="N826" s="303"/>
      <c r="O826" s="303"/>
      <c r="P826" s="303"/>
      <c r="Q826" s="303"/>
      <c r="R826" s="303"/>
      <c r="S826" s="303"/>
      <c r="T826" s="303"/>
      <c r="U826" s="303"/>
      <c r="V826" s="303"/>
      <c r="W826" s="303"/>
      <c r="X826" s="303"/>
      <c r="Y826" s="303"/>
      <c r="Z826" s="303"/>
    </row>
    <row r="827" customFormat="false" ht="12.75" hidden="false" customHeight="true" outlineLevel="0" collapsed="false">
      <c r="A827" s="303"/>
      <c r="B827" s="303"/>
      <c r="C827" s="303"/>
      <c r="D827" s="303"/>
      <c r="E827" s="303"/>
      <c r="F827" s="303"/>
      <c r="G827" s="303"/>
      <c r="H827" s="303"/>
      <c r="I827" s="303"/>
      <c r="J827" s="303"/>
      <c r="K827" s="303"/>
      <c r="L827" s="303"/>
      <c r="M827" s="303"/>
      <c r="N827" s="303"/>
      <c r="O827" s="303"/>
      <c r="P827" s="303"/>
      <c r="Q827" s="303"/>
      <c r="R827" s="303"/>
      <c r="S827" s="303"/>
      <c r="T827" s="303"/>
      <c r="U827" s="303"/>
      <c r="V827" s="303"/>
      <c r="W827" s="303"/>
      <c r="X827" s="303"/>
      <c r="Y827" s="303"/>
      <c r="Z827" s="303"/>
    </row>
    <row r="828" customFormat="false" ht="12.75" hidden="false" customHeight="true" outlineLevel="0" collapsed="false">
      <c r="A828" s="303"/>
      <c r="B828" s="303"/>
      <c r="C828" s="303"/>
      <c r="D828" s="303"/>
      <c r="E828" s="303"/>
      <c r="F828" s="303"/>
      <c r="G828" s="303"/>
      <c r="H828" s="303"/>
      <c r="I828" s="303"/>
      <c r="J828" s="303"/>
      <c r="K828" s="303"/>
      <c r="L828" s="303"/>
      <c r="M828" s="303"/>
      <c r="N828" s="303"/>
      <c r="O828" s="303"/>
      <c r="P828" s="303"/>
      <c r="Q828" s="303"/>
      <c r="R828" s="303"/>
      <c r="S828" s="303"/>
      <c r="T828" s="303"/>
      <c r="U828" s="303"/>
      <c r="V828" s="303"/>
      <c r="W828" s="303"/>
      <c r="X828" s="303"/>
      <c r="Y828" s="303"/>
      <c r="Z828" s="303"/>
    </row>
    <row r="829" customFormat="false" ht="12.75" hidden="false" customHeight="true" outlineLevel="0" collapsed="false">
      <c r="A829" s="303"/>
      <c r="B829" s="303"/>
      <c r="C829" s="303"/>
      <c r="D829" s="303"/>
      <c r="E829" s="303"/>
      <c r="F829" s="303"/>
      <c r="G829" s="303"/>
      <c r="H829" s="303"/>
      <c r="I829" s="303"/>
      <c r="J829" s="303"/>
      <c r="K829" s="303"/>
      <c r="L829" s="303"/>
      <c r="M829" s="303"/>
      <c r="N829" s="303"/>
      <c r="O829" s="303"/>
      <c r="P829" s="303"/>
      <c r="Q829" s="303"/>
      <c r="R829" s="303"/>
      <c r="S829" s="303"/>
      <c r="T829" s="303"/>
      <c r="U829" s="303"/>
      <c r="V829" s="303"/>
      <c r="W829" s="303"/>
      <c r="X829" s="303"/>
      <c r="Y829" s="303"/>
      <c r="Z829" s="303"/>
    </row>
    <row r="830" customFormat="false" ht="12.75" hidden="false" customHeight="true" outlineLevel="0" collapsed="false">
      <c r="A830" s="303"/>
      <c r="B830" s="303"/>
      <c r="C830" s="303"/>
      <c r="D830" s="303"/>
      <c r="E830" s="303"/>
      <c r="F830" s="303"/>
      <c r="G830" s="303"/>
      <c r="H830" s="303"/>
      <c r="I830" s="303"/>
      <c r="J830" s="303"/>
      <c r="K830" s="303"/>
      <c r="L830" s="303"/>
      <c r="M830" s="303"/>
      <c r="N830" s="303"/>
      <c r="O830" s="303"/>
      <c r="P830" s="303"/>
      <c r="Q830" s="303"/>
      <c r="R830" s="303"/>
      <c r="S830" s="303"/>
      <c r="T830" s="303"/>
      <c r="U830" s="303"/>
      <c r="V830" s="303"/>
      <c r="W830" s="303"/>
      <c r="X830" s="303"/>
      <c r="Y830" s="303"/>
      <c r="Z830" s="303"/>
    </row>
    <row r="831" customFormat="false" ht="12.75" hidden="false" customHeight="true" outlineLevel="0" collapsed="false">
      <c r="A831" s="303"/>
      <c r="B831" s="303"/>
      <c r="C831" s="303"/>
      <c r="D831" s="303"/>
      <c r="E831" s="303"/>
      <c r="F831" s="303"/>
      <c r="G831" s="303"/>
      <c r="H831" s="303"/>
      <c r="I831" s="303"/>
      <c r="J831" s="303"/>
      <c r="K831" s="303"/>
      <c r="L831" s="303"/>
      <c r="M831" s="303"/>
      <c r="N831" s="303"/>
      <c r="O831" s="303"/>
      <c r="P831" s="303"/>
      <c r="Q831" s="303"/>
      <c r="R831" s="303"/>
      <c r="S831" s="303"/>
      <c r="T831" s="303"/>
      <c r="U831" s="303"/>
      <c r="V831" s="303"/>
      <c r="W831" s="303"/>
      <c r="X831" s="303"/>
      <c r="Y831" s="303"/>
      <c r="Z831" s="303"/>
    </row>
    <row r="832" customFormat="false" ht="12.75" hidden="false" customHeight="true" outlineLevel="0" collapsed="false">
      <c r="A832" s="303"/>
      <c r="B832" s="303"/>
      <c r="C832" s="303"/>
      <c r="D832" s="303"/>
      <c r="E832" s="303"/>
      <c r="F832" s="303"/>
      <c r="G832" s="303"/>
      <c r="H832" s="303"/>
      <c r="I832" s="303"/>
      <c r="J832" s="303"/>
      <c r="K832" s="303"/>
      <c r="L832" s="303"/>
      <c r="M832" s="303"/>
      <c r="N832" s="303"/>
      <c r="O832" s="303"/>
      <c r="P832" s="303"/>
      <c r="Q832" s="303"/>
      <c r="R832" s="303"/>
      <c r="S832" s="303"/>
      <c r="T832" s="303"/>
      <c r="U832" s="303"/>
      <c r="V832" s="303"/>
      <c r="W832" s="303"/>
      <c r="X832" s="303"/>
      <c r="Y832" s="303"/>
      <c r="Z832" s="303"/>
    </row>
    <row r="833" customFormat="false" ht="12.75" hidden="false" customHeight="true" outlineLevel="0" collapsed="false">
      <c r="A833" s="303"/>
      <c r="B833" s="303"/>
      <c r="C833" s="303"/>
      <c r="D833" s="303"/>
      <c r="E833" s="303"/>
      <c r="F833" s="303"/>
      <c r="G833" s="303"/>
      <c r="H833" s="303"/>
      <c r="I833" s="303"/>
      <c r="J833" s="303"/>
      <c r="K833" s="303"/>
      <c r="L833" s="303"/>
      <c r="M833" s="303"/>
      <c r="N833" s="303"/>
      <c r="O833" s="303"/>
      <c r="P833" s="303"/>
      <c r="Q833" s="303"/>
      <c r="R833" s="303"/>
      <c r="S833" s="303"/>
      <c r="T833" s="303"/>
      <c r="U833" s="303"/>
      <c r="V833" s="303"/>
      <c r="W833" s="303"/>
      <c r="X833" s="303"/>
      <c r="Y833" s="303"/>
      <c r="Z833" s="303"/>
    </row>
    <row r="834" customFormat="false" ht="12.75" hidden="false" customHeight="true" outlineLevel="0" collapsed="false">
      <c r="A834" s="303"/>
      <c r="B834" s="303"/>
      <c r="C834" s="303"/>
      <c r="D834" s="303"/>
      <c r="E834" s="303"/>
      <c r="F834" s="303"/>
      <c r="G834" s="303"/>
      <c r="H834" s="303"/>
      <c r="I834" s="303"/>
      <c r="J834" s="303"/>
      <c r="K834" s="303"/>
      <c r="L834" s="303"/>
      <c r="M834" s="303"/>
      <c r="N834" s="303"/>
      <c r="O834" s="303"/>
      <c r="P834" s="303"/>
      <c r="Q834" s="303"/>
      <c r="R834" s="303"/>
      <c r="S834" s="303"/>
      <c r="T834" s="303"/>
      <c r="U834" s="303"/>
      <c r="V834" s="303"/>
      <c r="W834" s="303"/>
      <c r="X834" s="303"/>
      <c r="Y834" s="303"/>
      <c r="Z834" s="303"/>
    </row>
    <row r="835" customFormat="false" ht="12.75" hidden="false" customHeight="true" outlineLevel="0" collapsed="false">
      <c r="A835" s="303"/>
      <c r="B835" s="303"/>
      <c r="C835" s="303"/>
      <c r="D835" s="303"/>
      <c r="E835" s="303"/>
      <c r="F835" s="303"/>
      <c r="G835" s="303"/>
      <c r="H835" s="303"/>
      <c r="I835" s="303"/>
      <c r="J835" s="303"/>
      <c r="K835" s="303"/>
      <c r="L835" s="303"/>
      <c r="M835" s="303"/>
      <c r="N835" s="303"/>
      <c r="O835" s="303"/>
      <c r="P835" s="303"/>
      <c r="Q835" s="303"/>
      <c r="R835" s="303"/>
      <c r="S835" s="303"/>
      <c r="T835" s="303"/>
      <c r="U835" s="303"/>
      <c r="V835" s="303"/>
      <c r="W835" s="303"/>
      <c r="X835" s="303"/>
      <c r="Y835" s="303"/>
      <c r="Z835" s="303"/>
    </row>
    <row r="836" customFormat="false" ht="12.75" hidden="false" customHeight="true" outlineLevel="0" collapsed="false">
      <c r="A836" s="303"/>
      <c r="B836" s="303"/>
      <c r="C836" s="303"/>
      <c r="D836" s="303"/>
      <c r="E836" s="303"/>
      <c r="F836" s="303"/>
      <c r="G836" s="303"/>
      <c r="H836" s="303"/>
      <c r="I836" s="303"/>
      <c r="J836" s="303"/>
      <c r="K836" s="303"/>
      <c r="L836" s="303"/>
      <c r="M836" s="303"/>
      <c r="N836" s="303"/>
      <c r="O836" s="303"/>
      <c r="P836" s="303"/>
      <c r="Q836" s="303"/>
      <c r="R836" s="303"/>
      <c r="S836" s="303"/>
      <c r="T836" s="303"/>
      <c r="U836" s="303"/>
      <c r="V836" s="303"/>
      <c r="W836" s="303"/>
      <c r="X836" s="303"/>
      <c r="Y836" s="303"/>
      <c r="Z836" s="303"/>
    </row>
    <row r="837" customFormat="false" ht="12.75" hidden="false" customHeight="true" outlineLevel="0" collapsed="false">
      <c r="A837" s="303"/>
      <c r="B837" s="303"/>
      <c r="C837" s="303"/>
      <c r="D837" s="303"/>
      <c r="E837" s="303"/>
      <c r="F837" s="303"/>
      <c r="G837" s="303"/>
      <c r="H837" s="303"/>
      <c r="I837" s="303"/>
      <c r="J837" s="303"/>
      <c r="K837" s="303"/>
      <c r="L837" s="303"/>
      <c r="M837" s="303"/>
      <c r="N837" s="303"/>
      <c r="O837" s="303"/>
      <c r="P837" s="303"/>
      <c r="Q837" s="303"/>
      <c r="R837" s="303"/>
      <c r="S837" s="303"/>
      <c r="T837" s="303"/>
      <c r="U837" s="303"/>
      <c r="V837" s="303"/>
      <c r="W837" s="303"/>
      <c r="X837" s="303"/>
      <c r="Y837" s="303"/>
      <c r="Z837" s="303"/>
    </row>
    <row r="838" customFormat="false" ht="12.75" hidden="false" customHeight="true" outlineLevel="0" collapsed="false">
      <c r="A838" s="303"/>
      <c r="B838" s="303"/>
      <c r="C838" s="303"/>
      <c r="D838" s="303"/>
      <c r="E838" s="303"/>
      <c r="F838" s="303"/>
      <c r="G838" s="303"/>
      <c r="H838" s="303"/>
      <c r="I838" s="303"/>
      <c r="J838" s="303"/>
      <c r="K838" s="303"/>
      <c r="L838" s="303"/>
      <c r="M838" s="303"/>
      <c r="N838" s="303"/>
      <c r="O838" s="303"/>
      <c r="P838" s="303"/>
      <c r="Q838" s="303"/>
      <c r="R838" s="303"/>
      <c r="S838" s="303"/>
      <c r="T838" s="303"/>
      <c r="U838" s="303"/>
      <c r="V838" s="303"/>
      <c r="W838" s="303"/>
      <c r="X838" s="303"/>
      <c r="Y838" s="303"/>
      <c r="Z838" s="303"/>
    </row>
    <row r="839" customFormat="false" ht="12.75" hidden="false" customHeight="true" outlineLevel="0" collapsed="false">
      <c r="A839" s="303"/>
      <c r="B839" s="303"/>
      <c r="C839" s="303"/>
      <c r="D839" s="303"/>
      <c r="E839" s="303"/>
      <c r="F839" s="303"/>
      <c r="G839" s="303"/>
      <c r="H839" s="303"/>
      <c r="I839" s="303"/>
      <c r="J839" s="303"/>
      <c r="K839" s="303"/>
      <c r="L839" s="303"/>
      <c r="M839" s="303"/>
      <c r="N839" s="303"/>
      <c r="O839" s="303"/>
      <c r="P839" s="303"/>
      <c r="Q839" s="303"/>
      <c r="R839" s="303"/>
      <c r="S839" s="303"/>
      <c r="T839" s="303"/>
      <c r="U839" s="303"/>
      <c r="V839" s="303"/>
      <c r="W839" s="303"/>
      <c r="X839" s="303"/>
      <c r="Y839" s="303"/>
      <c r="Z839" s="303"/>
    </row>
    <row r="840" customFormat="false" ht="12.75" hidden="false" customHeight="true" outlineLevel="0" collapsed="false">
      <c r="A840" s="303"/>
      <c r="B840" s="303"/>
      <c r="C840" s="303"/>
      <c r="D840" s="303"/>
      <c r="E840" s="303"/>
      <c r="F840" s="303"/>
      <c r="G840" s="303"/>
      <c r="H840" s="303"/>
      <c r="I840" s="303"/>
      <c r="J840" s="303"/>
      <c r="K840" s="303"/>
      <c r="L840" s="303"/>
      <c r="M840" s="303"/>
      <c r="N840" s="303"/>
      <c r="O840" s="303"/>
      <c r="P840" s="303"/>
      <c r="Q840" s="303"/>
      <c r="R840" s="303"/>
      <c r="S840" s="303"/>
      <c r="T840" s="303"/>
      <c r="U840" s="303"/>
      <c r="V840" s="303"/>
      <c r="W840" s="303"/>
      <c r="X840" s="303"/>
      <c r="Y840" s="303"/>
      <c r="Z840" s="303"/>
    </row>
    <row r="841" customFormat="false" ht="12.75" hidden="false" customHeight="true" outlineLevel="0" collapsed="false">
      <c r="A841" s="303"/>
      <c r="B841" s="303"/>
      <c r="C841" s="303"/>
      <c r="D841" s="303"/>
      <c r="E841" s="303"/>
      <c r="F841" s="303"/>
      <c r="G841" s="303"/>
      <c r="H841" s="303"/>
      <c r="I841" s="303"/>
      <c r="J841" s="303"/>
      <c r="K841" s="303"/>
      <c r="L841" s="303"/>
      <c r="M841" s="303"/>
      <c r="N841" s="303"/>
      <c r="O841" s="303"/>
      <c r="P841" s="303"/>
      <c r="Q841" s="303"/>
      <c r="R841" s="303"/>
      <c r="S841" s="303"/>
      <c r="T841" s="303"/>
      <c r="U841" s="303"/>
      <c r="V841" s="303"/>
      <c r="W841" s="303"/>
      <c r="X841" s="303"/>
      <c r="Y841" s="303"/>
      <c r="Z841" s="303"/>
    </row>
    <row r="842" customFormat="false" ht="12.75" hidden="false" customHeight="true" outlineLevel="0" collapsed="false">
      <c r="A842" s="303"/>
      <c r="B842" s="303"/>
      <c r="C842" s="303"/>
      <c r="D842" s="303"/>
      <c r="E842" s="303"/>
      <c r="F842" s="303"/>
      <c r="G842" s="303"/>
      <c r="H842" s="303"/>
      <c r="I842" s="303"/>
      <c r="J842" s="303"/>
      <c r="K842" s="303"/>
      <c r="L842" s="303"/>
      <c r="M842" s="303"/>
      <c r="N842" s="303"/>
      <c r="O842" s="303"/>
      <c r="P842" s="303"/>
      <c r="Q842" s="303"/>
      <c r="R842" s="303"/>
      <c r="S842" s="303"/>
      <c r="T842" s="303"/>
      <c r="U842" s="303"/>
      <c r="V842" s="303"/>
      <c r="W842" s="303"/>
      <c r="X842" s="303"/>
      <c r="Y842" s="303"/>
      <c r="Z842" s="303"/>
    </row>
    <row r="843" customFormat="false" ht="12.75" hidden="false" customHeight="true" outlineLevel="0" collapsed="false">
      <c r="A843" s="303"/>
      <c r="B843" s="303"/>
      <c r="C843" s="303"/>
      <c r="D843" s="303"/>
      <c r="E843" s="303"/>
      <c r="F843" s="303"/>
      <c r="G843" s="303"/>
      <c r="H843" s="303"/>
      <c r="I843" s="303"/>
      <c r="J843" s="303"/>
      <c r="K843" s="303"/>
      <c r="L843" s="303"/>
      <c r="M843" s="303"/>
      <c r="N843" s="303"/>
      <c r="O843" s="303"/>
      <c r="P843" s="303"/>
      <c r="Q843" s="303"/>
      <c r="R843" s="303"/>
      <c r="S843" s="303"/>
      <c r="T843" s="303"/>
      <c r="U843" s="303"/>
      <c r="V843" s="303"/>
      <c r="W843" s="303"/>
      <c r="X843" s="303"/>
      <c r="Y843" s="303"/>
      <c r="Z843" s="303"/>
    </row>
    <row r="844" customFormat="false" ht="12.75" hidden="false" customHeight="true" outlineLevel="0" collapsed="false">
      <c r="A844" s="303"/>
      <c r="B844" s="303"/>
      <c r="C844" s="303"/>
      <c r="D844" s="303"/>
      <c r="E844" s="303"/>
      <c r="F844" s="303"/>
      <c r="G844" s="303"/>
      <c r="H844" s="303"/>
      <c r="I844" s="303"/>
      <c r="J844" s="303"/>
      <c r="K844" s="303"/>
      <c r="L844" s="303"/>
      <c r="M844" s="303"/>
      <c r="N844" s="303"/>
      <c r="O844" s="303"/>
      <c r="P844" s="303"/>
      <c r="Q844" s="303"/>
      <c r="R844" s="303"/>
      <c r="S844" s="303"/>
      <c r="T844" s="303"/>
      <c r="U844" s="303"/>
      <c r="V844" s="303"/>
      <c r="W844" s="303"/>
      <c r="X844" s="303"/>
      <c r="Y844" s="303"/>
      <c r="Z844" s="303"/>
    </row>
    <row r="845" customFormat="false" ht="12.75" hidden="false" customHeight="true" outlineLevel="0" collapsed="false">
      <c r="A845" s="303"/>
      <c r="B845" s="303"/>
      <c r="C845" s="303"/>
      <c r="D845" s="303"/>
      <c r="E845" s="303"/>
      <c r="F845" s="303"/>
      <c r="G845" s="303"/>
      <c r="H845" s="303"/>
      <c r="I845" s="303"/>
      <c r="J845" s="303"/>
      <c r="K845" s="303"/>
      <c r="L845" s="303"/>
      <c r="M845" s="303"/>
      <c r="N845" s="303"/>
      <c r="O845" s="303"/>
      <c r="P845" s="303"/>
      <c r="Q845" s="303"/>
      <c r="R845" s="303"/>
      <c r="S845" s="303"/>
      <c r="T845" s="303"/>
      <c r="U845" s="303"/>
      <c r="V845" s="303"/>
      <c r="W845" s="303"/>
      <c r="X845" s="303"/>
      <c r="Y845" s="303"/>
      <c r="Z845" s="303"/>
    </row>
    <row r="846" customFormat="false" ht="12.75" hidden="false" customHeight="true" outlineLevel="0" collapsed="false">
      <c r="A846" s="303"/>
      <c r="B846" s="303"/>
      <c r="C846" s="303"/>
      <c r="D846" s="303"/>
      <c r="E846" s="303"/>
      <c r="F846" s="303"/>
      <c r="G846" s="303"/>
      <c r="H846" s="303"/>
      <c r="I846" s="303"/>
      <c r="J846" s="303"/>
      <c r="K846" s="303"/>
      <c r="L846" s="303"/>
      <c r="M846" s="303"/>
      <c r="N846" s="303"/>
      <c r="O846" s="303"/>
      <c r="P846" s="303"/>
      <c r="Q846" s="303"/>
      <c r="R846" s="303"/>
      <c r="S846" s="303"/>
      <c r="T846" s="303"/>
      <c r="U846" s="303"/>
      <c r="V846" s="303"/>
      <c r="W846" s="303"/>
      <c r="X846" s="303"/>
      <c r="Y846" s="303"/>
      <c r="Z846" s="303"/>
    </row>
    <row r="847" customFormat="false" ht="12.75" hidden="false" customHeight="true" outlineLevel="0" collapsed="false">
      <c r="A847" s="303"/>
      <c r="B847" s="303"/>
      <c r="C847" s="303"/>
      <c r="D847" s="303"/>
      <c r="E847" s="303"/>
      <c r="F847" s="303"/>
      <c r="G847" s="303"/>
      <c r="H847" s="303"/>
      <c r="I847" s="303"/>
      <c r="J847" s="303"/>
      <c r="K847" s="303"/>
      <c r="L847" s="303"/>
      <c r="M847" s="303"/>
      <c r="N847" s="303"/>
      <c r="O847" s="303"/>
      <c r="P847" s="303"/>
      <c r="Q847" s="303"/>
      <c r="R847" s="303"/>
      <c r="S847" s="303"/>
      <c r="T847" s="303"/>
      <c r="U847" s="303"/>
      <c r="V847" s="303"/>
      <c r="W847" s="303"/>
      <c r="X847" s="303"/>
      <c r="Y847" s="303"/>
      <c r="Z847" s="303"/>
    </row>
    <row r="848" customFormat="false" ht="12.75" hidden="false" customHeight="true" outlineLevel="0" collapsed="false">
      <c r="A848" s="303"/>
      <c r="B848" s="303"/>
      <c r="C848" s="303"/>
      <c r="D848" s="303"/>
      <c r="E848" s="303"/>
      <c r="F848" s="303"/>
      <c r="G848" s="303"/>
      <c r="H848" s="303"/>
      <c r="I848" s="303"/>
      <c r="J848" s="303"/>
      <c r="K848" s="303"/>
      <c r="L848" s="303"/>
      <c r="M848" s="303"/>
      <c r="N848" s="303"/>
      <c r="O848" s="303"/>
      <c r="P848" s="303"/>
      <c r="Q848" s="303"/>
      <c r="R848" s="303"/>
      <c r="S848" s="303"/>
      <c r="T848" s="303"/>
      <c r="U848" s="303"/>
      <c r="V848" s="303"/>
      <c r="W848" s="303"/>
      <c r="X848" s="303"/>
      <c r="Y848" s="303"/>
      <c r="Z848" s="303"/>
    </row>
    <row r="849" customFormat="false" ht="12.75" hidden="false" customHeight="true" outlineLevel="0" collapsed="false">
      <c r="A849" s="303"/>
      <c r="B849" s="303"/>
      <c r="C849" s="303"/>
      <c r="D849" s="303"/>
      <c r="E849" s="303"/>
      <c r="F849" s="303"/>
      <c r="G849" s="303"/>
      <c r="H849" s="303"/>
      <c r="I849" s="303"/>
      <c r="J849" s="303"/>
      <c r="K849" s="303"/>
      <c r="L849" s="303"/>
      <c r="M849" s="303"/>
      <c r="N849" s="303"/>
      <c r="O849" s="303"/>
      <c r="P849" s="303"/>
      <c r="Q849" s="303"/>
      <c r="R849" s="303"/>
      <c r="S849" s="303"/>
      <c r="T849" s="303"/>
      <c r="U849" s="303"/>
      <c r="V849" s="303"/>
      <c r="W849" s="303"/>
      <c r="X849" s="303"/>
      <c r="Y849" s="303"/>
      <c r="Z849" s="303"/>
    </row>
    <row r="850" customFormat="false" ht="12.75" hidden="false" customHeight="true" outlineLevel="0" collapsed="false">
      <c r="A850" s="303"/>
      <c r="B850" s="303"/>
      <c r="C850" s="303"/>
      <c r="D850" s="303"/>
      <c r="E850" s="303"/>
      <c r="F850" s="303"/>
      <c r="G850" s="303"/>
      <c r="H850" s="303"/>
      <c r="I850" s="303"/>
      <c r="J850" s="303"/>
      <c r="K850" s="303"/>
      <c r="L850" s="303"/>
      <c r="M850" s="303"/>
      <c r="N850" s="303"/>
      <c r="O850" s="303"/>
      <c r="P850" s="303"/>
      <c r="Q850" s="303"/>
      <c r="R850" s="303"/>
      <c r="S850" s="303"/>
      <c r="T850" s="303"/>
      <c r="U850" s="303"/>
      <c r="V850" s="303"/>
      <c r="W850" s="303"/>
      <c r="X850" s="303"/>
      <c r="Y850" s="303"/>
      <c r="Z850" s="303"/>
    </row>
    <row r="851" customFormat="false" ht="12.75" hidden="false" customHeight="true" outlineLevel="0" collapsed="false">
      <c r="A851" s="303"/>
      <c r="B851" s="303"/>
      <c r="C851" s="303"/>
      <c r="D851" s="303"/>
      <c r="E851" s="303"/>
      <c r="F851" s="303"/>
      <c r="G851" s="303"/>
      <c r="H851" s="303"/>
      <c r="I851" s="303"/>
      <c r="J851" s="303"/>
      <c r="K851" s="303"/>
      <c r="L851" s="303"/>
      <c r="M851" s="303"/>
      <c r="N851" s="303"/>
      <c r="O851" s="303"/>
      <c r="P851" s="303"/>
      <c r="Q851" s="303"/>
      <c r="R851" s="303"/>
      <c r="S851" s="303"/>
      <c r="T851" s="303"/>
      <c r="U851" s="303"/>
      <c r="V851" s="303"/>
      <c r="W851" s="303"/>
      <c r="X851" s="303"/>
      <c r="Y851" s="303"/>
      <c r="Z851" s="303"/>
    </row>
    <row r="852" customFormat="false" ht="12.75" hidden="false" customHeight="true" outlineLevel="0" collapsed="false">
      <c r="A852" s="303"/>
      <c r="B852" s="303"/>
      <c r="C852" s="303"/>
      <c r="D852" s="303"/>
      <c r="E852" s="303"/>
      <c r="F852" s="303"/>
      <c r="G852" s="303"/>
      <c r="H852" s="303"/>
      <c r="I852" s="303"/>
      <c r="J852" s="303"/>
      <c r="K852" s="303"/>
      <c r="L852" s="303"/>
      <c r="M852" s="303"/>
      <c r="N852" s="303"/>
      <c r="O852" s="303"/>
      <c r="P852" s="303"/>
      <c r="Q852" s="303"/>
      <c r="R852" s="303"/>
      <c r="S852" s="303"/>
      <c r="T852" s="303"/>
      <c r="U852" s="303"/>
      <c r="V852" s="303"/>
      <c r="W852" s="303"/>
      <c r="X852" s="303"/>
      <c r="Y852" s="303"/>
      <c r="Z852" s="303"/>
    </row>
    <row r="853" customFormat="false" ht="12.75" hidden="false" customHeight="true" outlineLevel="0" collapsed="false">
      <c r="A853" s="303"/>
      <c r="B853" s="303"/>
      <c r="C853" s="303"/>
      <c r="D853" s="303"/>
      <c r="E853" s="303"/>
      <c r="F853" s="303"/>
      <c r="G853" s="303"/>
      <c r="H853" s="303"/>
      <c r="I853" s="303"/>
      <c r="J853" s="303"/>
      <c r="K853" s="303"/>
      <c r="L853" s="303"/>
      <c r="M853" s="303"/>
      <c r="N853" s="303"/>
      <c r="O853" s="303"/>
      <c r="P853" s="303"/>
      <c r="Q853" s="303"/>
      <c r="R853" s="303"/>
      <c r="S853" s="303"/>
      <c r="T853" s="303"/>
      <c r="U853" s="303"/>
      <c r="V853" s="303"/>
      <c r="W853" s="303"/>
      <c r="X853" s="303"/>
      <c r="Y853" s="303"/>
      <c r="Z853" s="303"/>
    </row>
    <row r="854" customFormat="false" ht="12.75" hidden="false" customHeight="true" outlineLevel="0" collapsed="false">
      <c r="A854" s="303"/>
      <c r="B854" s="303"/>
      <c r="C854" s="303"/>
      <c r="D854" s="303"/>
      <c r="E854" s="303"/>
      <c r="F854" s="303"/>
      <c r="G854" s="303"/>
      <c r="H854" s="303"/>
      <c r="I854" s="303"/>
      <c r="J854" s="303"/>
      <c r="K854" s="303"/>
      <c r="L854" s="303"/>
      <c r="M854" s="303"/>
      <c r="N854" s="303"/>
      <c r="O854" s="303"/>
      <c r="P854" s="303"/>
      <c r="Q854" s="303"/>
      <c r="R854" s="303"/>
      <c r="S854" s="303"/>
      <c r="T854" s="303"/>
      <c r="U854" s="303"/>
      <c r="V854" s="303"/>
      <c r="W854" s="303"/>
      <c r="X854" s="303"/>
      <c r="Y854" s="303"/>
      <c r="Z854" s="303"/>
    </row>
    <row r="855" customFormat="false" ht="12.75" hidden="false" customHeight="true" outlineLevel="0" collapsed="false">
      <c r="A855" s="303"/>
      <c r="B855" s="303"/>
      <c r="C855" s="303"/>
      <c r="D855" s="303"/>
      <c r="E855" s="303"/>
      <c r="F855" s="303"/>
      <c r="G855" s="303"/>
      <c r="H855" s="303"/>
      <c r="I855" s="303"/>
      <c r="J855" s="303"/>
      <c r="K855" s="303"/>
      <c r="L855" s="303"/>
      <c r="M855" s="303"/>
      <c r="N855" s="303"/>
      <c r="O855" s="303"/>
      <c r="P855" s="303"/>
      <c r="Q855" s="303"/>
      <c r="R855" s="303"/>
      <c r="S855" s="303"/>
      <c r="T855" s="303"/>
      <c r="U855" s="303"/>
      <c r="V855" s="303"/>
      <c r="W855" s="303"/>
      <c r="X855" s="303"/>
      <c r="Y855" s="303"/>
      <c r="Z855" s="303"/>
    </row>
    <row r="856" customFormat="false" ht="12.75" hidden="false" customHeight="true" outlineLevel="0" collapsed="false">
      <c r="A856" s="303"/>
      <c r="B856" s="303"/>
      <c r="C856" s="303"/>
      <c r="D856" s="303"/>
      <c r="E856" s="303"/>
      <c r="F856" s="303"/>
      <c r="G856" s="303"/>
      <c r="H856" s="303"/>
      <c r="I856" s="303"/>
      <c r="J856" s="303"/>
      <c r="K856" s="303"/>
      <c r="L856" s="303"/>
      <c r="M856" s="303"/>
      <c r="N856" s="303"/>
      <c r="O856" s="303"/>
      <c r="P856" s="303"/>
      <c r="Q856" s="303"/>
      <c r="R856" s="303"/>
      <c r="S856" s="303"/>
      <c r="T856" s="303"/>
      <c r="U856" s="303"/>
      <c r="V856" s="303"/>
      <c r="W856" s="303"/>
      <c r="X856" s="303"/>
      <c r="Y856" s="303"/>
      <c r="Z856" s="303"/>
    </row>
    <row r="857" customFormat="false" ht="12.75" hidden="false" customHeight="true" outlineLevel="0" collapsed="false">
      <c r="A857" s="303"/>
      <c r="B857" s="303"/>
      <c r="C857" s="303"/>
      <c r="D857" s="303"/>
      <c r="E857" s="303"/>
      <c r="F857" s="303"/>
      <c r="G857" s="303"/>
      <c r="H857" s="303"/>
      <c r="I857" s="303"/>
      <c r="J857" s="303"/>
      <c r="K857" s="303"/>
      <c r="L857" s="303"/>
      <c r="M857" s="303"/>
      <c r="N857" s="303"/>
      <c r="O857" s="303"/>
      <c r="P857" s="303"/>
      <c r="Q857" s="303"/>
      <c r="R857" s="303"/>
      <c r="S857" s="303"/>
      <c r="T857" s="303"/>
      <c r="U857" s="303"/>
      <c r="V857" s="303"/>
      <c r="W857" s="303"/>
      <c r="X857" s="303"/>
      <c r="Y857" s="303"/>
      <c r="Z857" s="303"/>
    </row>
    <row r="858" customFormat="false" ht="12.75" hidden="false" customHeight="true" outlineLevel="0" collapsed="false">
      <c r="A858" s="303"/>
      <c r="B858" s="303"/>
      <c r="C858" s="303"/>
      <c r="D858" s="303"/>
      <c r="E858" s="303"/>
      <c r="F858" s="303"/>
      <c r="G858" s="303"/>
      <c r="H858" s="303"/>
      <c r="I858" s="303"/>
      <c r="J858" s="303"/>
      <c r="K858" s="303"/>
      <c r="L858" s="303"/>
      <c r="M858" s="303"/>
      <c r="N858" s="303"/>
      <c r="O858" s="303"/>
      <c r="P858" s="303"/>
      <c r="Q858" s="303"/>
      <c r="R858" s="303"/>
      <c r="S858" s="303"/>
      <c r="T858" s="303"/>
      <c r="U858" s="303"/>
      <c r="V858" s="303"/>
      <c r="W858" s="303"/>
      <c r="X858" s="303"/>
      <c r="Y858" s="303"/>
      <c r="Z858" s="303"/>
    </row>
    <row r="859" customFormat="false" ht="12.75" hidden="false" customHeight="true" outlineLevel="0" collapsed="false">
      <c r="A859" s="303"/>
      <c r="B859" s="303"/>
      <c r="C859" s="303"/>
      <c r="D859" s="303"/>
      <c r="E859" s="303"/>
      <c r="F859" s="303"/>
      <c r="G859" s="303"/>
      <c r="H859" s="303"/>
      <c r="I859" s="303"/>
      <c r="J859" s="303"/>
      <c r="K859" s="303"/>
      <c r="L859" s="303"/>
      <c r="M859" s="303"/>
      <c r="N859" s="303"/>
      <c r="O859" s="303"/>
      <c r="P859" s="303"/>
      <c r="Q859" s="303"/>
      <c r="R859" s="303"/>
      <c r="S859" s="303"/>
      <c r="T859" s="303"/>
      <c r="U859" s="303"/>
      <c r="V859" s="303"/>
      <c r="W859" s="303"/>
      <c r="X859" s="303"/>
      <c r="Y859" s="303"/>
      <c r="Z859" s="303"/>
    </row>
    <row r="860" customFormat="false" ht="12.75" hidden="false" customHeight="true" outlineLevel="0" collapsed="false">
      <c r="A860" s="303"/>
      <c r="B860" s="303"/>
      <c r="C860" s="303"/>
      <c r="D860" s="303"/>
      <c r="E860" s="303"/>
      <c r="F860" s="303"/>
      <c r="G860" s="303"/>
      <c r="H860" s="303"/>
      <c r="I860" s="303"/>
      <c r="J860" s="303"/>
      <c r="K860" s="303"/>
      <c r="L860" s="303"/>
      <c r="M860" s="303"/>
      <c r="N860" s="303"/>
      <c r="O860" s="303"/>
      <c r="P860" s="303"/>
      <c r="Q860" s="303"/>
      <c r="R860" s="303"/>
      <c r="S860" s="303"/>
      <c r="T860" s="303"/>
      <c r="U860" s="303"/>
      <c r="V860" s="303"/>
      <c r="W860" s="303"/>
      <c r="X860" s="303"/>
      <c r="Y860" s="303"/>
      <c r="Z860" s="303"/>
    </row>
    <row r="861" customFormat="false" ht="12.75" hidden="false" customHeight="true" outlineLevel="0" collapsed="false">
      <c r="A861" s="303"/>
      <c r="B861" s="303"/>
      <c r="C861" s="303"/>
      <c r="D861" s="303"/>
      <c r="E861" s="303"/>
      <c r="F861" s="303"/>
      <c r="G861" s="303"/>
      <c r="H861" s="303"/>
      <c r="I861" s="303"/>
      <c r="J861" s="303"/>
      <c r="K861" s="303"/>
      <c r="L861" s="303"/>
      <c r="M861" s="303"/>
      <c r="N861" s="303"/>
      <c r="O861" s="303"/>
      <c r="P861" s="303"/>
      <c r="Q861" s="303"/>
      <c r="R861" s="303"/>
      <c r="S861" s="303"/>
      <c r="T861" s="303"/>
      <c r="U861" s="303"/>
      <c r="V861" s="303"/>
      <c r="W861" s="303"/>
      <c r="X861" s="303"/>
      <c r="Y861" s="303"/>
      <c r="Z861" s="303"/>
    </row>
    <row r="862" customFormat="false" ht="12.75" hidden="false" customHeight="true" outlineLevel="0" collapsed="false">
      <c r="A862" s="303"/>
      <c r="B862" s="303"/>
      <c r="C862" s="303"/>
      <c r="D862" s="303"/>
      <c r="E862" s="303"/>
      <c r="F862" s="303"/>
      <c r="G862" s="303"/>
      <c r="H862" s="303"/>
      <c r="I862" s="303"/>
      <c r="J862" s="303"/>
      <c r="K862" s="303"/>
      <c r="L862" s="303"/>
      <c r="M862" s="303"/>
      <c r="N862" s="303"/>
      <c r="O862" s="303"/>
      <c r="P862" s="303"/>
      <c r="Q862" s="303"/>
      <c r="R862" s="303"/>
      <c r="S862" s="303"/>
      <c r="T862" s="303"/>
      <c r="U862" s="303"/>
      <c r="V862" s="303"/>
      <c r="W862" s="303"/>
      <c r="X862" s="303"/>
      <c r="Y862" s="303"/>
      <c r="Z862" s="303"/>
    </row>
    <row r="863" customFormat="false" ht="12.75" hidden="false" customHeight="true" outlineLevel="0" collapsed="false">
      <c r="A863" s="303"/>
      <c r="B863" s="303"/>
      <c r="C863" s="303"/>
      <c r="D863" s="303"/>
      <c r="E863" s="303"/>
      <c r="F863" s="303"/>
      <c r="G863" s="303"/>
      <c r="H863" s="303"/>
      <c r="I863" s="303"/>
      <c r="J863" s="303"/>
      <c r="K863" s="303"/>
      <c r="L863" s="303"/>
      <c r="M863" s="303"/>
      <c r="N863" s="303"/>
      <c r="O863" s="303"/>
      <c r="P863" s="303"/>
      <c r="Q863" s="303"/>
      <c r="R863" s="303"/>
      <c r="S863" s="303"/>
      <c r="T863" s="303"/>
      <c r="U863" s="303"/>
      <c r="V863" s="303"/>
      <c r="W863" s="303"/>
      <c r="X863" s="303"/>
      <c r="Y863" s="303"/>
      <c r="Z863" s="303"/>
    </row>
    <row r="864" customFormat="false" ht="12.75" hidden="false" customHeight="true" outlineLevel="0" collapsed="false">
      <c r="A864" s="303"/>
      <c r="B864" s="303"/>
      <c r="C864" s="303"/>
      <c r="D864" s="303"/>
      <c r="E864" s="303"/>
      <c r="F864" s="303"/>
      <c r="G864" s="303"/>
      <c r="H864" s="303"/>
      <c r="I864" s="303"/>
      <c r="J864" s="303"/>
      <c r="K864" s="303"/>
      <c r="L864" s="303"/>
      <c r="M864" s="303"/>
      <c r="N864" s="303"/>
      <c r="O864" s="303"/>
      <c r="P864" s="303"/>
      <c r="Q864" s="303"/>
      <c r="R864" s="303"/>
      <c r="S864" s="303"/>
      <c r="T864" s="303"/>
      <c r="U864" s="303"/>
      <c r="V864" s="303"/>
      <c r="W864" s="303"/>
      <c r="X864" s="303"/>
      <c r="Y864" s="303"/>
      <c r="Z864" s="303"/>
    </row>
    <row r="865" customFormat="false" ht="12.75" hidden="false" customHeight="true" outlineLevel="0" collapsed="false">
      <c r="A865" s="303"/>
      <c r="B865" s="303"/>
      <c r="C865" s="303"/>
      <c r="D865" s="303"/>
      <c r="E865" s="303"/>
      <c r="F865" s="303"/>
      <c r="G865" s="303"/>
      <c r="H865" s="303"/>
      <c r="I865" s="303"/>
      <c r="J865" s="303"/>
      <c r="K865" s="303"/>
      <c r="L865" s="303"/>
      <c r="M865" s="303"/>
      <c r="N865" s="303"/>
      <c r="O865" s="303"/>
      <c r="P865" s="303"/>
      <c r="Q865" s="303"/>
      <c r="R865" s="303"/>
      <c r="S865" s="303"/>
      <c r="T865" s="303"/>
      <c r="U865" s="303"/>
      <c r="V865" s="303"/>
      <c r="W865" s="303"/>
      <c r="X865" s="303"/>
      <c r="Y865" s="303"/>
      <c r="Z865" s="303"/>
    </row>
    <row r="866" customFormat="false" ht="12.75" hidden="false" customHeight="true" outlineLevel="0" collapsed="false">
      <c r="A866" s="303"/>
      <c r="B866" s="303"/>
      <c r="C866" s="303"/>
      <c r="D866" s="303"/>
      <c r="E866" s="303"/>
      <c r="F866" s="303"/>
      <c r="G866" s="303"/>
      <c r="H866" s="303"/>
      <c r="I866" s="303"/>
      <c r="J866" s="303"/>
      <c r="K866" s="303"/>
      <c r="L866" s="303"/>
      <c r="M866" s="303"/>
      <c r="N866" s="303"/>
      <c r="O866" s="303"/>
      <c r="P866" s="303"/>
      <c r="Q866" s="303"/>
      <c r="R866" s="303"/>
      <c r="S866" s="303"/>
      <c r="T866" s="303"/>
      <c r="U866" s="303"/>
      <c r="V866" s="303"/>
      <c r="W866" s="303"/>
      <c r="X866" s="303"/>
      <c r="Y866" s="303"/>
      <c r="Z866" s="303"/>
    </row>
    <row r="867" customFormat="false" ht="12.75" hidden="false" customHeight="true" outlineLevel="0" collapsed="false">
      <c r="A867" s="303"/>
      <c r="B867" s="303"/>
      <c r="C867" s="303"/>
      <c r="D867" s="303"/>
      <c r="E867" s="303"/>
      <c r="F867" s="303"/>
      <c r="G867" s="303"/>
      <c r="H867" s="303"/>
      <c r="I867" s="303"/>
      <c r="J867" s="303"/>
      <c r="K867" s="303"/>
      <c r="L867" s="303"/>
      <c r="M867" s="303"/>
      <c r="N867" s="303"/>
      <c r="O867" s="303"/>
      <c r="P867" s="303"/>
      <c r="Q867" s="303"/>
      <c r="R867" s="303"/>
      <c r="S867" s="303"/>
      <c r="T867" s="303"/>
      <c r="U867" s="303"/>
      <c r="V867" s="303"/>
      <c r="W867" s="303"/>
      <c r="X867" s="303"/>
      <c r="Y867" s="303"/>
      <c r="Z867" s="303"/>
    </row>
    <row r="868" customFormat="false" ht="12.75" hidden="false" customHeight="true" outlineLevel="0" collapsed="false">
      <c r="A868" s="303"/>
      <c r="B868" s="303"/>
      <c r="C868" s="303"/>
      <c r="D868" s="303"/>
      <c r="E868" s="303"/>
      <c r="F868" s="303"/>
      <c r="G868" s="303"/>
      <c r="H868" s="303"/>
      <c r="I868" s="303"/>
      <c r="J868" s="303"/>
      <c r="K868" s="303"/>
      <c r="L868" s="303"/>
      <c r="M868" s="303"/>
      <c r="N868" s="303"/>
      <c r="O868" s="303"/>
      <c r="P868" s="303"/>
      <c r="Q868" s="303"/>
      <c r="R868" s="303"/>
      <c r="S868" s="303"/>
      <c r="T868" s="303"/>
      <c r="U868" s="303"/>
      <c r="V868" s="303"/>
      <c r="W868" s="303"/>
      <c r="X868" s="303"/>
      <c r="Y868" s="303"/>
      <c r="Z868" s="303"/>
    </row>
    <row r="869" customFormat="false" ht="12.75" hidden="false" customHeight="true" outlineLevel="0" collapsed="false">
      <c r="A869" s="303"/>
      <c r="B869" s="303"/>
      <c r="C869" s="303"/>
      <c r="D869" s="303"/>
      <c r="E869" s="303"/>
      <c r="F869" s="303"/>
      <c r="G869" s="303"/>
      <c r="H869" s="303"/>
      <c r="I869" s="303"/>
      <c r="J869" s="303"/>
      <c r="K869" s="303"/>
      <c r="L869" s="303"/>
      <c r="M869" s="303"/>
      <c r="N869" s="303"/>
      <c r="O869" s="303"/>
      <c r="P869" s="303"/>
      <c r="Q869" s="303"/>
      <c r="R869" s="303"/>
      <c r="S869" s="303"/>
      <c r="T869" s="303"/>
      <c r="U869" s="303"/>
      <c r="V869" s="303"/>
      <c r="W869" s="303"/>
      <c r="X869" s="303"/>
      <c r="Y869" s="303"/>
      <c r="Z869" s="303"/>
    </row>
    <row r="870" customFormat="false" ht="12.75" hidden="false" customHeight="true" outlineLevel="0" collapsed="false">
      <c r="A870" s="303"/>
      <c r="B870" s="303"/>
      <c r="C870" s="303"/>
      <c r="D870" s="303"/>
      <c r="E870" s="303"/>
      <c r="F870" s="303"/>
      <c r="G870" s="303"/>
      <c r="H870" s="303"/>
      <c r="I870" s="303"/>
      <c r="J870" s="303"/>
      <c r="K870" s="303"/>
      <c r="L870" s="303"/>
      <c r="M870" s="303"/>
      <c r="N870" s="303"/>
      <c r="O870" s="303"/>
      <c r="P870" s="303"/>
      <c r="Q870" s="303"/>
      <c r="R870" s="303"/>
      <c r="S870" s="303"/>
      <c r="T870" s="303"/>
      <c r="U870" s="303"/>
      <c r="V870" s="303"/>
      <c r="W870" s="303"/>
      <c r="X870" s="303"/>
      <c r="Y870" s="303"/>
      <c r="Z870" s="303"/>
    </row>
    <row r="871" customFormat="false" ht="12.75" hidden="false" customHeight="true" outlineLevel="0" collapsed="false">
      <c r="A871" s="303"/>
      <c r="B871" s="303"/>
      <c r="C871" s="303"/>
      <c r="D871" s="303"/>
      <c r="E871" s="303"/>
      <c r="F871" s="303"/>
      <c r="G871" s="303"/>
      <c r="H871" s="303"/>
      <c r="I871" s="303"/>
      <c r="J871" s="303"/>
      <c r="K871" s="303"/>
      <c r="L871" s="303"/>
      <c r="M871" s="303"/>
      <c r="N871" s="303"/>
      <c r="O871" s="303"/>
      <c r="P871" s="303"/>
      <c r="Q871" s="303"/>
      <c r="R871" s="303"/>
      <c r="S871" s="303"/>
      <c r="T871" s="303"/>
      <c r="U871" s="303"/>
      <c r="V871" s="303"/>
      <c r="W871" s="303"/>
      <c r="X871" s="303"/>
      <c r="Y871" s="303"/>
      <c r="Z871" s="303"/>
    </row>
    <row r="872" customFormat="false" ht="12.75" hidden="false" customHeight="true" outlineLevel="0" collapsed="false">
      <c r="A872" s="303"/>
      <c r="B872" s="303"/>
      <c r="C872" s="303"/>
      <c r="D872" s="303"/>
      <c r="E872" s="303"/>
      <c r="F872" s="303"/>
      <c r="G872" s="303"/>
      <c r="H872" s="303"/>
      <c r="I872" s="303"/>
      <c r="J872" s="303"/>
      <c r="K872" s="303"/>
      <c r="L872" s="303"/>
      <c r="M872" s="303"/>
      <c r="N872" s="303"/>
      <c r="O872" s="303"/>
      <c r="P872" s="303"/>
      <c r="Q872" s="303"/>
      <c r="R872" s="303"/>
      <c r="S872" s="303"/>
      <c r="T872" s="303"/>
      <c r="U872" s="303"/>
      <c r="V872" s="303"/>
      <c r="W872" s="303"/>
      <c r="X872" s="303"/>
      <c r="Y872" s="303"/>
      <c r="Z872" s="303"/>
    </row>
    <row r="873" customFormat="false" ht="12.75" hidden="false" customHeight="true" outlineLevel="0" collapsed="false">
      <c r="A873" s="303"/>
      <c r="B873" s="303"/>
      <c r="C873" s="303"/>
      <c r="D873" s="303"/>
      <c r="E873" s="303"/>
      <c r="F873" s="303"/>
      <c r="G873" s="303"/>
      <c r="H873" s="303"/>
      <c r="I873" s="303"/>
      <c r="J873" s="303"/>
      <c r="K873" s="303"/>
      <c r="L873" s="303"/>
      <c r="M873" s="303"/>
      <c r="N873" s="303"/>
      <c r="O873" s="303"/>
      <c r="P873" s="303"/>
      <c r="Q873" s="303"/>
      <c r="R873" s="303"/>
      <c r="S873" s="303"/>
      <c r="T873" s="303"/>
      <c r="U873" s="303"/>
      <c r="V873" s="303"/>
      <c r="W873" s="303"/>
      <c r="X873" s="303"/>
      <c r="Y873" s="303"/>
      <c r="Z873" s="303"/>
    </row>
    <row r="874" customFormat="false" ht="12.75" hidden="false" customHeight="true" outlineLevel="0" collapsed="false">
      <c r="A874" s="303"/>
      <c r="B874" s="303"/>
      <c r="C874" s="303"/>
      <c r="D874" s="303"/>
      <c r="E874" s="303"/>
      <c r="F874" s="303"/>
      <c r="G874" s="303"/>
      <c r="H874" s="303"/>
      <c r="I874" s="303"/>
      <c r="J874" s="303"/>
      <c r="K874" s="303"/>
      <c r="L874" s="303"/>
      <c r="M874" s="303"/>
      <c r="N874" s="303"/>
      <c r="O874" s="303"/>
      <c r="P874" s="303"/>
      <c r="Q874" s="303"/>
      <c r="R874" s="303"/>
      <c r="S874" s="303"/>
      <c r="T874" s="303"/>
      <c r="U874" s="303"/>
      <c r="V874" s="303"/>
      <c r="W874" s="303"/>
      <c r="X874" s="303"/>
      <c r="Y874" s="303"/>
      <c r="Z874" s="303"/>
    </row>
    <row r="875" customFormat="false" ht="12.75" hidden="false" customHeight="true" outlineLevel="0" collapsed="false">
      <c r="A875" s="303"/>
      <c r="B875" s="303"/>
      <c r="C875" s="303"/>
      <c r="D875" s="303"/>
      <c r="E875" s="303"/>
      <c r="F875" s="303"/>
      <c r="G875" s="303"/>
      <c r="H875" s="303"/>
      <c r="I875" s="303"/>
      <c r="J875" s="303"/>
      <c r="K875" s="303"/>
      <c r="L875" s="303"/>
      <c r="M875" s="303"/>
      <c r="N875" s="303"/>
      <c r="O875" s="303"/>
      <c r="P875" s="303"/>
      <c r="Q875" s="303"/>
      <c r="R875" s="303"/>
      <c r="S875" s="303"/>
      <c r="T875" s="303"/>
      <c r="U875" s="303"/>
      <c r="V875" s="303"/>
      <c r="W875" s="303"/>
      <c r="X875" s="303"/>
      <c r="Y875" s="303"/>
      <c r="Z875" s="303"/>
    </row>
    <row r="876" customFormat="false" ht="12.75" hidden="false" customHeight="true" outlineLevel="0" collapsed="false">
      <c r="A876" s="303"/>
      <c r="B876" s="303"/>
      <c r="C876" s="303"/>
      <c r="D876" s="303"/>
      <c r="E876" s="303"/>
      <c r="F876" s="303"/>
      <c r="G876" s="303"/>
      <c r="H876" s="303"/>
      <c r="I876" s="303"/>
      <c r="J876" s="303"/>
      <c r="K876" s="303"/>
      <c r="L876" s="303"/>
      <c r="M876" s="303"/>
      <c r="N876" s="303"/>
      <c r="O876" s="303"/>
      <c r="P876" s="303"/>
      <c r="Q876" s="303"/>
      <c r="R876" s="303"/>
      <c r="S876" s="303"/>
      <c r="T876" s="303"/>
      <c r="U876" s="303"/>
      <c r="V876" s="303"/>
      <c r="W876" s="303"/>
      <c r="X876" s="303"/>
      <c r="Y876" s="303"/>
      <c r="Z876" s="303"/>
    </row>
    <row r="877" customFormat="false" ht="12.75" hidden="false" customHeight="true" outlineLevel="0" collapsed="false">
      <c r="A877" s="303"/>
      <c r="B877" s="303"/>
      <c r="C877" s="303"/>
      <c r="D877" s="303"/>
      <c r="E877" s="303"/>
      <c r="F877" s="303"/>
      <c r="G877" s="303"/>
      <c r="H877" s="303"/>
      <c r="I877" s="303"/>
      <c r="J877" s="303"/>
      <c r="K877" s="303"/>
      <c r="L877" s="303"/>
      <c r="M877" s="303"/>
      <c r="N877" s="303"/>
      <c r="O877" s="303"/>
      <c r="P877" s="303"/>
      <c r="Q877" s="303"/>
      <c r="R877" s="303"/>
      <c r="S877" s="303"/>
      <c r="T877" s="303"/>
      <c r="U877" s="303"/>
      <c r="V877" s="303"/>
      <c r="W877" s="303"/>
      <c r="X877" s="303"/>
      <c r="Y877" s="303"/>
      <c r="Z877" s="303"/>
    </row>
    <row r="878" customFormat="false" ht="12.75" hidden="false" customHeight="true" outlineLevel="0" collapsed="false">
      <c r="A878" s="303"/>
      <c r="B878" s="303"/>
      <c r="C878" s="303"/>
      <c r="D878" s="303"/>
      <c r="E878" s="303"/>
      <c r="F878" s="303"/>
      <c r="G878" s="303"/>
      <c r="H878" s="303"/>
      <c r="I878" s="303"/>
      <c r="J878" s="303"/>
      <c r="K878" s="303"/>
      <c r="L878" s="303"/>
      <c r="M878" s="303"/>
      <c r="N878" s="303"/>
      <c r="O878" s="303"/>
      <c r="P878" s="303"/>
      <c r="Q878" s="303"/>
      <c r="R878" s="303"/>
      <c r="S878" s="303"/>
      <c r="T878" s="303"/>
      <c r="U878" s="303"/>
      <c r="V878" s="303"/>
      <c r="W878" s="303"/>
      <c r="X878" s="303"/>
      <c r="Y878" s="303"/>
      <c r="Z878" s="303"/>
    </row>
    <row r="879" customFormat="false" ht="12.75" hidden="false" customHeight="true" outlineLevel="0" collapsed="false">
      <c r="A879" s="303"/>
      <c r="B879" s="303"/>
      <c r="C879" s="303"/>
      <c r="D879" s="303"/>
      <c r="E879" s="303"/>
      <c r="F879" s="303"/>
      <c r="G879" s="303"/>
      <c r="H879" s="303"/>
      <c r="I879" s="303"/>
      <c r="J879" s="303"/>
      <c r="K879" s="303"/>
      <c r="L879" s="303"/>
      <c r="M879" s="303"/>
      <c r="N879" s="303"/>
      <c r="O879" s="303"/>
      <c r="P879" s="303"/>
      <c r="Q879" s="303"/>
      <c r="R879" s="303"/>
      <c r="S879" s="303"/>
      <c r="T879" s="303"/>
      <c r="U879" s="303"/>
      <c r="V879" s="303"/>
      <c r="W879" s="303"/>
      <c r="X879" s="303"/>
      <c r="Y879" s="303"/>
      <c r="Z879" s="303"/>
    </row>
    <row r="880" customFormat="false" ht="12.75" hidden="false" customHeight="true" outlineLevel="0" collapsed="false">
      <c r="A880" s="303"/>
      <c r="B880" s="303"/>
      <c r="C880" s="303"/>
      <c r="D880" s="303"/>
      <c r="E880" s="303"/>
      <c r="F880" s="303"/>
      <c r="G880" s="303"/>
      <c r="H880" s="303"/>
      <c r="I880" s="303"/>
      <c r="J880" s="303"/>
      <c r="K880" s="303"/>
      <c r="L880" s="303"/>
      <c r="M880" s="303"/>
      <c r="N880" s="303"/>
      <c r="O880" s="303"/>
      <c r="P880" s="303"/>
      <c r="Q880" s="303"/>
      <c r="R880" s="303"/>
      <c r="S880" s="303"/>
      <c r="T880" s="303"/>
      <c r="U880" s="303"/>
      <c r="V880" s="303"/>
      <c r="W880" s="303"/>
      <c r="X880" s="303"/>
      <c r="Y880" s="303"/>
      <c r="Z880" s="303"/>
    </row>
    <row r="881" customFormat="false" ht="12.75" hidden="false" customHeight="true" outlineLevel="0" collapsed="false">
      <c r="A881" s="303"/>
      <c r="B881" s="303"/>
      <c r="C881" s="303"/>
      <c r="D881" s="303"/>
      <c r="E881" s="303"/>
      <c r="F881" s="303"/>
      <c r="G881" s="303"/>
      <c r="H881" s="303"/>
      <c r="I881" s="303"/>
      <c r="J881" s="303"/>
      <c r="K881" s="303"/>
      <c r="L881" s="303"/>
      <c r="M881" s="303"/>
      <c r="N881" s="303"/>
      <c r="O881" s="303"/>
      <c r="P881" s="303"/>
      <c r="Q881" s="303"/>
      <c r="R881" s="303"/>
      <c r="S881" s="303"/>
      <c r="T881" s="303"/>
      <c r="U881" s="303"/>
      <c r="V881" s="303"/>
      <c r="W881" s="303"/>
      <c r="X881" s="303"/>
      <c r="Y881" s="303"/>
      <c r="Z881" s="303"/>
    </row>
    <row r="882" customFormat="false" ht="12.75" hidden="false" customHeight="true" outlineLevel="0" collapsed="false">
      <c r="A882" s="303"/>
      <c r="B882" s="303"/>
      <c r="C882" s="303"/>
      <c r="D882" s="303"/>
      <c r="E882" s="303"/>
      <c r="F882" s="303"/>
      <c r="G882" s="303"/>
      <c r="H882" s="303"/>
      <c r="I882" s="303"/>
      <c r="J882" s="303"/>
      <c r="K882" s="303"/>
      <c r="L882" s="303"/>
      <c r="M882" s="303"/>
      <c r="N882" s="303"/>
      <c r="O882" s="303"/>
      <c r="P882" s="303"/>
      <c r="Q882" s="303"/>
      <c r="R882" s="303"/>
      <c r="S882" s="303"/>
      <c r="T882" s="303"/>
      <c r="U882" s="303"/>
      <c r="V882" s="303"/>
      <c r="W882" s="303"/>
      <c r="X882" s="303"/>
      <c r="Y882" s="303"/>
      <c r="Z882" s="303"/>
    </row>
    <row r="883" customFormat="false" ht="12.75" hidden="false" customHeight="true" outlineLevel="0" collapsed="false">
      <c r="A883" s="303"/>
      <c r="B883" s="303"/>
      <c r="C883" s="303"/>
      <c r="D883" s="303"/>
      <c r="E883" s="303"/>
      <c r="F883" s="303"/>
      <c r="G883" s="303"/>
      <c r="H883" s="303"/>
      <c r="I883" s="303"/>
      <c r="J883" s="303"/>
      <c r="K883" s="303"/>
      <c r="L883" s="303"/>
      <c r="M883" s="303"/>
      <c r="N883" s="303"/>
      <c r="O883" s="303"/>
      <c r="P883" s="303"/>
      <c r="Q883" s="303"/>
      <c r="R883" s="303"/>
      <c r="S883" s="303"/>
      <c r="T883" s="303"/>
      <c r="U883" s="303"/>
      <c r="V883" s="303"/>
      <c r="W883" s="303"/>
      <c r="X883" s="303"/>
      <c r="Y883" s="303"/>
      <c r="Z883" s="303"/>
    </row>
    <row r="884" customFormat="false" ht="12.75" hidden="false" customHeight="true" outlineLevel="0" collapsed="false">
      <c r="A884" s="303"/>
      <c r="B884" s="303"/>
      <c r="C884" s="303"/>
      <c r="D884" s="303"/>
      <c r="E884" s="303"/>
      <c r="F884" s="303"/>
      <c r="G884" s="303"/>
      <c r="H884" s="303"/>
      <c r="I884" s="303"/>
      <c r="J884" s="303"/>
      <c r="K884" s="303"/>
      <c r="L884" s="303"/>
      <c r="M884" s="303"/>
      <c r="N884" s="303"/>
      <c r="O884" s="303"/>
      <c r="P884" s="303"/>
      <c r="Q884" s="303"/>
      <c r="R884" s="303"/>
      <c r="S884" s="303"/>
      <c r="T884" s="303"/>
      <c r="U884" s="303"/>
      <c r="V884" s="303"/>
      <c r="W884" s="303"/>
      <c r="X884" s="303"/>
      <c r="Y884" s="303"/>
      <c r="Z884" s="303"/>
    </row>
    <row r="885" customFormat="false" ht="12.75" hidden="false" customHeight="true" outlineLevel="0" collapsed="false">
      <c r="A885" s="303"/>
      <c r="B885" s="303"/>
      <c r="C885" s="303"/>
      <c r="D885" s="303"/>
      <c r="E885" s="303"/>
      <c r="F885" s="303"/>
      <c r="G885" s="303"/>
      <c r="H885" s="303"/>
      <c r="I885" s="303"/>
      <c r="J885" s="303"/>
      <c r="K885" s="303"/>
      <c r="L885" s="303"/>
      <c r="M885" s="303"/>
      <c r="N885" s="303"/>
      <c r="O885" s="303"/>
      <c r="P885" s="303"/>
      <c r="Q885" s="303"/>
      <c r="R885" s="303"/>
      <c r="S885" s="303"/>
      <c r="T885" s="303"/>
      <c r="U885" s="303"/>
      <c r="V885" s="303"/>
      <c r="W885" s="303"/>
      <c r="X885" s="303"/>
      <c r="Y885" s="303"/>
      <c r="Z885" s="303"/>
    </row>
    <row r="886" customFormat="false" ht="12.75" hidden="false" customHeight="true" outlineLevel="0" collapsed="false">
      <c r="A886" s="303"/>
      <c r="B886" s="303"/>
      <c r="C886" s="303"/>
      <c r="D886" s="303"/>
      <c r="E886" s="303"/>
      <c r="F886" s="303"/>
      <c r="G886" s="303"/>
      <c r="H886" s="303"/>
      <c r="I886" s="303"/>
      <c r="J886" s="303"/>
      <c r="K886" s="303"/>
      <c r="L886" s="303"/>
      <c r="M886" s="303"/>
      <c r="N886" s="303"/>
      <c r="O886" s="303"/>
      <c r="P886" s="303"/>
      <c r="Q886" s="303"/>
      <c r="R886" s="303"/>
      <c r="S886" s="303"/>
      <c r="T886" s="303"/>
      <c r="U886" s="303"/>
      <c r="V886" s="303"/>
      <c r="W886" s="303"/>
      <c r="X886" s="303"/>
      <c r="Y886" s="303"/>
      <c r="Z886" s="303"/>
    </row>
    <row r="887" customFormat="false" ht="12.75" hidden="false" customHeight="true" outlineLevel="0" collapsed="false">
      <c r="A887" s="303"/>
      <c r="B887" s="303"/>
      <c r="C887" s="303"/>
      <c r="D887" s="303"/>
      <c r="E887" s="303"/>
      <c r="F887" s="303"/>
      <c r="G887" s="303"/>
      <c r="H887" s="303"/>
      <c r="I887" s="303"/>
      <c r="J887" s="303"/>
      <c r="K887" s="303"/>
      <c r="L887" s="303"/>
      <c r="M887" s="303"/>
      <c r="N887" s="303"/>
      <c r="O887" s="303"/>
      <c r="P887" s="303"/>
      <c r="Q887" s="303"/>
      <c r="R887" s="303"/>
      <c r="S887" s="303"/>
      <c r="T887" s="303"/>
      <c r="U887" s="303"/>
      <c r="V887" s="303"/>
      <c r="W887" s="303"/>
      <c r="X887" s="303"/>
      <c r="Y887" s="303"/>
      <c r="Z887" s="303"/>
    </row>
    <row r="888" customFormat="false" ht="12.75" hidden="false" customHeight="true" outlineLevel="0" collapsed="false">
      <c r="A888" s="303"/>
      <c r="B888" s="303"/>
      <c r="C888" s="303"/>
      <c r="D888" s="303"/>
      <c r="E888" s="303"/>
      <c r="F888" s="303"/>
      <c r="G888" s="303"/>
      <c r="H888" s="303"/>
      <c r="I888" s="303"/>
      <c r="J888" s="303"/>
      <c r="K888" s="303"/>
      <c r="L888" s="303"/>
      <c r="M888" s="303"/>
      <c r="N888" s="303"/>
      <c r="O888" s="303"/>
      <c r="P888" s="303"/>
      <c r="Q888" s="303"/>
      <c r="R888" s="303"/>
      <c r="S888" s="303"/>
      <c r="T888" s="303"/>
      <c r="U888" s="303"/>
      <c r="V888" s="303"/>
      <c r="W888" s="303"/>
      <c r="X888" s="303"/>
      <c r="Y888" s="303"/>
      <c r="Z888" s="303"/>
    </row>
    <row r="889" customFormat="false" ht="12.75" hidden="false" customHeight="true" outlineLevel="0" collapsed="false">
      <c r="A889" s="303"/>
      <c r="B889" s="303"/>
      <c r="C889" s="303"/>
      <c r="D889" s="303"/>
      <c r="E889" s="303"/>
      <c r="F889" s="303"/>
      <c r="G889" s="303"/>
      <c r="H889" s="303"/>
      <c r="I889" s="303"/>
      <c r="J889" s="303"/>
      <c r="K889" s="303"/>
      <c r="L889" s="303"/>
      <c r="M889" s="303"/>
      <c r="N889" s="303"/>
      <c r="O889" s="303"/>
      <c r="P889" s="303"/>
      <c r="Q889" s="303"/>
      <c r="R889" s="303"/>
      <c r="S889" s="303"/>
      <c r="T889" s="303"/>
      <c r="U889" s="303"/>
      <c r="V889" s="303"/>
      <c r="W889" s="303"/>
      <c r="X889" s="303"/>
      <c r="Y889" s="303"/>
      <c r="Z889" s="303"/>
    </row>
    <row r="890" customFormat="false" ht="12.75" hidden="false" customHeight="true" outlineLevel="0" collapsed="false">
      <c r="A890" s="303"/>
      <c r="B890" s="303"/>
      <c r="C890" s="303"/>
      <c r="D890" s="303"/>
      <c r="E890" s="303"/>
      <c r="F890" s="303"/>
      <c r="G890" s="303"/>
      <c r="H890" s="303"/>
      <c r="I890" s="303"/>
      <c r="J890" s="303"/>
      <c r="K890" s="303"/>
      <c r="L890" s="303"/>
      <c r="M890" s="303"/>
      <c r="N890" s="303"/>
      <c r="O890" s="303"/>
      <c r="P890" s="303"/>
      <c r="Q890" s="303"/>
      <c r="R890" s="303"/>
      <c r="S890" s="303"/>
      <c r="T890" s="303"/>
      <c r="U890" s="303"/>
      <c r="V890" s="303"/>
      <c r="W890" s="303"/>
      <c r="X890" s="303"/>
      <c r="Y890" s="303"/>
      <c r="Z890" s="303"/>
    </row>
    <row r="891" customFormat="false" ht="12.75" hidden="false" customHeight="true" outlineLevel="0" collapsed="false">
      <c r="A891" s="303"/>
      <c r="B891" s="303"/>
      <c r="C891" s="303"/>
      <c r="D891" s="303"/>
      <c r="E891" s="303"/>
      <c r="F891" s="303"/>
      <c r="G891" s="303"/>
      <c r="H891" s="303"/>
      <c r="I891" s="303"/>
      <c r="J891" s="303"/>
      <c r="K891" s="303"/>
      <c r="L891" s="303"/>
      <c r="M891" s="303"/>
      <c r="N891" s="303"/>
      <c r="O891" s="303"/>
      <c r="P891" s="303"/>
      <c r="Q891" s="303"/>
      <c r="R891" s="303"/>
      <c r="S891" s="303"/>
      <c r="T891" s="303"/>
      <c r="U891" s="303"/>
      <c r="V891" s="303"/>
      <c r="W891" s="303"/>
      <c r="X891" s="303"/>
      <c r="Y891" s="303"/>
      <c r="Z891" s="303"/>
    </row>
    <row r="892" customFormat="false" ht="12.75" hidden="false" customHeight="true" outlineLevel="0" collapsed="false">
      <c r="A892" s="303"/>
      <c r="B892" s="303"/>
      <c r="C892" s="303"/>
      <c r="D892" s="303"/>
      <c r="E892" s="303"/>
      <c r="F892" s="303"/>
      <c r="G892" s="303"/>
      <c r="H892" s="303"/>
      <c r="I892" s="303"/>
      <c r="J892" s="303"/>
      <c r="K892" s="303"/>
      <c r="L892" s="303"/>
      <c r="M892" s="303"/>
      <c r="N892" s="303"/>
      <c r="O892" s="303"/>
      <c r="P892" s="303"/>
      <c r="Q892" s="303"/>
      <c r="R892" s="303"/>
      <c r="S892" s="303"/>
      <c r="T892" s="303"/>
      <c r="U892" s="303"/>
      <c r="V892" s="303"/>
      <c r="W892" s="303"/>
      <c r="X892" s="303"/>
      <c r="Y892" s="303"/>
      <c r="Z892" s="303"/>
    </row>
    <row r="893" customFormat="false" ht="12.75" hidden="false" customHeight="true" outlineLevel="0" collapsed="false">
      <c r="A893" s="303"/>
      <c r="B893" s="303"/>
      <c r="C893" s="303"/>
      <c r="D893" s="303"/>
      <c r="E893" s="303"/>
      <c r="F893" s="303"/>
      <c r="G893" s="303"/>
      <c r="H893" s="303"/>
      <c r="I893" s="303"/>
      <c r="J893" s="303"/>
      <c r="K893" s="303"/>
      <c r="L893" s="303"/>
      <c r="M893" s="303"/>
      <c r="N893" s="303"/>
      <c r="O893" s="303"/>
      <c r="P893" s="303"/>
      <c r="Q893" s="303"/>
      <c r="R893" s="303"/>
      <c r="S893" s="303"/>
      <c r="T893" s="303"/>
      <c r="U893" s="303"/>
      <c r="V893" s="303"/>
      <c r="W893" s="303"/>
      <c r="X893" s="303"/>
      <c r="Y893" s="303"/>
      <c r="Z893" s="303"/>
    </row>
    <row r="894" customFormat="false" ht="12.75" hidden="false" customHeight="true" outlineLevel="0" collapsed="false">
      <c r="A894" s="303"/>
      <c r="B894" s="303"/>
      <c r="C894" s="303"/>
      <c r="D894" s="303"/>
      <c r="E894" s="303"/>
      <c r="F894" s="303"/>
      <c r="G894" s="303"/>
      <c r="H894" s="303"/>
      <c r="I894" s="303"/>
      <c r="J894" s="303"/>
      <c r="K894" s="303"/>
      <c r="L894" s="303"/>
      <c r="M894" s="303"/>
      <c r="N894" s="303"/>
      <c r="O894" s="303"/>
      <c r="P894" s="303"/>
      <c r="Q894" s="303"/>
      <c r="R894" s="303"/>
      <c r="S894" s="303"/>
      <c r="T894" s="303"/>
      <c r="U894" s="303"/>
      <c r="V894" s="303"/>
      <c r="W894" s="303"/>
      <c r="X894" s="303"/>
      <c r="Y894" s="303"/>
      <c r="Z894" s="303"/>
    </row>
    <row r="895" customFormat="false" ht="12.75" hidden="false" customHeight="true" outlineLevel="0" collapsed="false">
      <c r="A895" s="303"/>
      <c r="B895" s="303"/>
      <c r="C895" s="303"/>
      <c r="D895" s="303"/>
      <c r="E895" s="303"/>
      <c r="F895" s="303"/>
      <c r="G895" s="303"/>
      <c r="H895" s="303"/>
      <c r="I895" s="303"/>
      <c r="J895" s="303"/>
      <c r="K895" s="303"/>
      <c r="L895" s="303"/>
      <c r="M895" s="303"/>
      <c r="N895" s="303"/>
      <c r="O895" s="303"/>
      <c r="P895" s="303"/>
      <c r="Q895" s="303"/>
      <c r="R895" s="303"/>
      <c r="S895" s="303"/>
      <c r="T895" s="303"/>
      <c r="U895" s="303"/>
      <c r="V895" s="303"/>
      <c r="W895" s="303"/>
      <c r="X895" s="303"/>
      <c r="Y895" s="303"/>
      <c r="Z895" s="303"/>
    </row>
    <row r="896" customFormat="false" ht="12.75" hidden="false" customHeight="true" outlineLevel="0" collapsed="false">
      <c r="A896" s="303"/>
      <c r="B896" s="303"/>
      <c r="C896" s="303"/>
      <c r="D896" s="303"/>
      <c r="E896" s="303"/>
      <c r="F896" s="303"/>
      <c r="G896" s="303"/>
      <c r="H896" s="303"/>
      <c r="I896" s="303"/>
      <c r="J896" s="303"/>
      <c r="K896" s="303"/>
      <c r="L896" s="303"/>
      <c r="M896" s="303"/>
      <c r="N896" s="303"/>
      <c r="O896" s="303"/>
      <c r="P896" s="303"/>
      <c r="Q896" s="303"/>
      <c r="R896" s="303"/>
      <c r="S896" s="303"/>
      <c r="T896" s="303"/>
      <c r="U896" s="303"/>
      <c r="V896" s="303"/>
      <c r="W896" s="303"/>
      <c r="X896" s="303"/>
      <c r="Y896" s="303"/>
      <c r="Z896" s="303"/>
    </row>
    <row r="897" customFormat="false" ht="12.75" hidden="false" customHeight="true" outlineLevel="0" collapsed="false">
      <c r="A897" s="303"/>
      <c r="B897" s="303"/>
      <c r="C897" s="303"/>
      <c r="D897" s="303"/>
      <c r="E897" s="303"/>
      <c r="F897" s="303"/>
      <c r="G897" s="303"/>
      <c r="H897" s="303"/>
      <c r="I897" s="303"/>
      <c r="J897" s="303"/>
      <c r="K897" s="303"/>
      <c r="L897" s="303"/>
      <c r="M897" s="303"/>
      <c r="N897" s="303"/>
      <c r="O897" s="303"/>
      <c r="P897" s="303"/>
      <c r="Q897" s="303"/>
      <c r="R897" s="303"/>
      <c r="S897" s="303"/>
      <c r="T897" s="303"/>
      <c r="U897" s="303"/>
      <c r="V897" s="303"/>
      <c r="W897" s="303"/>
      <c r="X897" s="303"/>
      <c r="Y897" s="303"/>
      <c r="Z897" s="303"/>
    </row>
    <row r="898" customFormat="false" ht="12.75" hidden="false" customHeight="true" outlineLevel="0" collapsed="false">
      <c r="A898" s="303"/>
      <c r="B898" s="303"/>
      <c r="C898" s="303"/>
      <c r="D898" s="303"/>
      <c r="E898" s="303"/>
      <c r="F898" s="303"/>
      <c r="G898" s="303"/>
      <c r="H898" s="303"/>
      <c r="I898" s="303"/>
      <c r="J898" s="303"/>
      <c r="K898" s="303"/>
      <c r="L898" s="303"/>
      <c r="M898" s="303"/>
      <c r="N898" s="303"/>
      <c r="O898" s="303"/>
      <c r="P898" s="303"/>
      <c r="Q898" s="303"/>
      <c r="R898" s="303"/>
      <c r="S898" s="303"/>
      <c r="T898" s="303"/>
      <c r="U898" s="303"/>
      <c r="V898" s="303"/>
      <c r="W898" s="303"/>
      <c r="X898" s="303"/>
      <c r="Y898" s="303"/>
      <c r="Z898" s="303"/>
    </row>
    <row r="899" customFormat="false" ht="12.75" hidden="false" customHeight="true" outlineLevel="0" collapsed="false">
      <c r="A899" s="303"/>
      <c r="B899" s="303"/>
      <c r="C899" s="303"/>
      <c r="D899" s="303"/>
      <c r="E899" s="303"/>
      <c r="F899" s="303"/>
      <c r="G899" s="303"/>
      <c r="H899" s="303"/>
      <c r="I899" s="303"/>
      <c r="J899" s="303"/>
      <c r="K899" s="303"/>
      <c r="L899" s="303"/>
      <c r="M899" s="303"/>
      <c r="N899" s="303"/>
      <c r="O899" s="303"/>
      <c r="P899" s="303"/>
      <c r="Q899" s="303"/>
      <c r="R899" s="303"/>
      <c r="S899" s="303"/>
      <c r="T899" s="303"/>
      <c r="U899" s="303"/>
      <c r="V899" s="303"/>
      <c r="W899" s="303"/>
      <c r="X899" s="303"/>
      <c r="Y899" s="303"/>
      <c r="Z899" s="303"/>
    </row>
    <row r="900" customFormat="false" ht="12.75" hidden="false" customHeight="true" outlineLevel="0" collapsed="false">
      <c r="A900" s="303"/>
      <c r="B900" s="303"/>
      <c r="C900" s="303"/>
      <c r="D900" s="303"/>
      <c r="E900" s="303"/>
      <c r="F900" s="303"/>
      <c r="G900" s="303"/>
      <c r="H900" s="303"/>
      <c r="I900" s="303"/>
      <c r="J900" s="303"/>
      <c r="K900" s="303"/>
      <c r="L900" s="303"/>
      <c r="M900" s="303"/>
      <c r="N900" s="303"/>
      <c r="O900" s="303"/>
      <c r="P900" s="303"/>
      <c r="Q900" s="303"/>
      <c r="R900" s="303"/>
      <c r="S900" s="303"/>
      <c r="T900" s="303"/>
      <c r="U900" s="303"/>
      <c r="V900" s="303"/>
      <c r="W900" s="303"/>
      <c r="X900" s="303"/>
      <c r="Y900" s="303"/>
      <c r="Z900" s="303"/>
    </row>
    <row r="901" customFormat="false" ht="12.75" hidden="false" customHeight="true" outlineLevel="0" collapsed="false">
      <c r="A901" s="303"/>
      <c r="B901" s="303"/>
      <c r="C901" s="303"/>
      <c r="D901" s="303"/>
      <c r="E901" s="303"/>
      <c r="F901" s="303"/>
      <c r="G901" s="303"/>
      <c r="H901" s="303"/>
      <c r="I901" s="303"/>
      <c r="J901" s="303"/>
      <c r="K901" s="303"/>
      <c r="L901" s="303"/>
      <c r="M901" s="303"/>
      <c r="N901" s="303"/>
      <c r="O901" s="303"/>
      <c r="P901" s="303"/>
      <c r="Q901" s="303"/>
      <c r="R901" s="303"/>
      <c r="S901" s="303"/>
      <c r="T901" s="303"/>
      <c r="U901" s="303"/>
      <c r="V901" s="303"/>
      <c r="W901" s="303"/>
      <c r="X901" s="303"/>
      <c r="Y901" s="303"/>
      <c r="Z901" s="303"/>
    </row>
    <row r="902" customFormat="false" ht="12.75" hidden="false" customHeight="true" outlineLevel="0" collapsed="false">
      <c r="A902" s="303"/>
      <c r="B902" s="303"/>
      <c r="C902" s="303"/>
      <c r="D902" s="303"/>
      <c r="E902" s="303"/>
      <c r="F902" s="303"/>
      <c r="G902" s="303"/>
      <c r="H902" s="303"/>
      <c r="I902" s="303"/>
      <c r="J902" s="303"/>
      <c r="K902" s="303"/>
      <c r="L902" s="303"/>
      <c r="M902" s="303"/>
      <c r="N902" s="303"/>
      <c r="O902" s="303"/>
      <c r="P902" s="303"/>
      <c r="Q902" s="303"/>
      <c r="R902" s="303"/>
      <c r="S902" s="303"/>
      <c r="T902" s="303"/>
      <c r="U902" s="303"/>
      <c r="V902" s="303"/>
      <c r="W902" s="303"/>
      <c r="X902" s="303"/>
      <c r="Y902" s="303"/>
      <c r="Z902" s="303"/>
    </row>
    <row r="903" customFormat="false" ht="12.75" hidden="false" customHeight="true" outlineLevel="0" collapsed="false">
      <c r="A903" s="303"/>
      <c r="B903" s="303"/>
      <c r="C903" s="303"/>
      <c r="D903" s="303"/>
      <c r="E903" s="303"/>
      <c r="F903" s="303"/>
      <c r="G903" s="303"/>
      <c r="H903" s="303"/>
      <c r="I903" s="303"/>
      <c r="J903" s="303"/>
      <c r="K903" s="303"/>
      <c r="L903" s="303"/>
      <c r="M903" s="303"/>
      <c r="N903" s="303"/>
      <c r="O903" s="303"/>
      <c r="P903" s="303"/>
      <c r="Q903" s="303"/>
      <c r="R903" s="303"/>
      <c r="S903" s="303"/>
      <c r="T903" s="303"/>
      <c r="U903" s="303"/>
      <c r="V903" s="303"/>
      <c r="W903" s="303"/>
      <c r="X903" s="303"/>
      <c r="Y903" s="303"/>
      <c r="Z903" s="303"/>
    </row>
    <row r="904" customFormat="false" ht="12.75" hidden="false" customHeight="true" outlineLevel="0" collapsed="false">
      <c r="A904" s="303"/>
      <c r="B904" s="303"/>
      <c r="C904" s="303"/>
      <c r="D904" s="303"/>
      <c r="E904" s="303"/>
      <c r="F904" s="303"/>
      <c r="G904" s="303"/>
      <c r="H904" s="303"/>
      <c r="I904" s="303"/>
      <c r="J904" s="303"/>
      <c r="K904" s="303"/>
      <c r="L904" s="303"/>
      <c r="M904" s="303"/>
      <c r="N904" s="303"/>
      <c r="O904" s="303"/>
      <c r="P904" s="303"/>
      <c r="Q904" s="303"/>
      <c r="R904" s="303"/>
      <c r="S904" s="303"/>
      <c r="T904" s="303"/>
      <c r="U904" s="303"/>
      <c r="V904" s="303"/>
      <c r="W904" s="303"/>
      <c r="X904" s="303"/>
      <c r="Y904" s="303"/>
      <c r="Z904" s="303"/>
    </row>
    <row r="905" customFormat="false" ht="12.75" hidden="false" customHeight="true" outlineLevel="0" collapsed="false">
      <c r="A905" s="303"/>
      <c r="B905" s="303"/>
      <c r="C905" s="303"/>
      <c r="D905" s="303"/>
      <c r="E905" s="303"/>
      <c r="F905" s="303"/>
      <c r="G905" s="303"/>
      <c r="H905" s="303"/>
      <c r="I905" s="303"/>
      <c r="J905" s="303"/>
      <c r="K905" s="303"/>
      <c r="L905" s="303"/>
      <c r="M905" s="303"/>
      <c r="N905" s="303"/>
      <c r="O905" s="303"/>
      <c r="P905" s="303"/>
      <c r="Q905" s="303"/>
      <c r="R905" s="303"/>
      <c r="S905" s="303"/>
      <c r="T905" s="303"/>
      <c r="U905" s="303"/>
      <c r="V905" s="303"/>
      <c r="W905" s="303"/>
      <c r="X905" s="303"/>
      <c r="Y905" s="303"/>
      <c r="Z905" s="303"/>
    </row>
    <row r="906" customFormat="false" ht="12.75" hidden="false" customHeight="true" outlineLevel="0" collapsed="false">
      <c r="A906" s="303"/>
      <c r="B906" s="303"/>
      <c r="C906" s="303"/>
      <c r="D906" s="303"/>
      <c r="E906" s="303"/>
      <c r="F906" s="303"/>
      <c r="G906" s="303"/>
      <c r="H906" s="303"/>
      <c r="I906" s="303"/>
      <c r="J906" s="303"/>
      <c r="K906" s="303"/>
      <c r="L906" s="303"/>
      <c r="M906" s="303"/>
      <c r="N906" s="303"/>
      <c r="O906" s="303"/>
      <c r="P906" s="303"/>
      <c r="Q906" s="303"/>
      <c r="R906" s="303"/>
      <c r="S906" s="303"/>
      <c r="T906" s="303"/>
      <c r="U906" s="303"/>
      <c r="V906" s="303"/>
      <c r="W906" s="303"/>
      <c r="X906" s="303"/>
      <c r="Y906" s="303"/>
      <c r="Z906" s="303"/>
    </row>
    <row r="907" customFormat="false" ht="12.75" hidden="false" customHeight="true" outlineLevel="0" collapsed="false">
      <c r="A907" s="303"/>
      <c r="B907" s="303"/>
      <c r="C907" s="303"/>
      <c r="D907" s="303"/>
      <c r="E907" s="303"/>
      <c r="F907" s="303"/>
      <c r="G907" s="303"/>
      <c r="H907" s="303"/>
      <c r="I907" s="303"/>
      <c r="J907" s="303"/>
      <c r="K907" s="303"/>
      <c r="L907" s="303"/>
      <c r="M907" s="303"/>
      <c r="N907" s="303"/>
      <c r="O907" s="303"/>
      <c r="P907" s="303"/>
      <c r="Q907" s="303"/>
      <c r="R907" s="303"/>
      <c r="S907" s="303"/>
      <c r="T907" s="303"/>
      <c r="U907" s="303"/>
      <c r="V907" s="303"/>
      <c r="W907" s="303"/>
      <c r="X907" s="303"/>
      <c r="Y907" s="303"/>
      <c r="Z907" s="303"/>
    </row>
    <row r="908" customFormat="false" ht="12.75" hidden="false" customHeight="true" outlineLevel="0" collapsed="false">
      <c r="A908" s="303"/>
      <c r="B908" s="303"/>
      <c r="C908" s="303"/>
      <c r="D908" s="303"/>
      <c r="E908" s="303"/>
      <c r="F908" s="303"/>
      <c r="G908" s="303"/>
      <c r="H908" s="303"/>
      <c r="I908" s="303"/>
      <c r="J908" s="303"/>
      <c r="K908" s="303"/>
      <c r="L908" s="303"/>
      <c r="M908" s="303"/>
      <c r="N908" s="303"/>
      <c r="O908" s="303"/>
      <c r="P908" s="303"/>
      <c r="Q908" s="303"/>
      <c r="R908" s="303"/>
      <c r="S908" s="303"/>
      <c r="T908" s="303"/>
      <c r="U908" s="303"/>
      <c r="V908" s="303"/>
      <c r="W908" s="303"/>
      <c r="X908" s="303"/>
      <c r="Y908" s="303"/>
      <c r="Z908" s="303"/>
    </row>
    <row r="909" customFormat="false" ht="12.75" hidden="false" customHeight="true" outlineLevel="0" collapsed="false">
      <c r="A909" s="303"/>
      <c r="B909" s="303"/>
      <c r="C909" s="303"/>
      <c r="D909" s="303"/>
      <c r="E909" s="303"/>
      <c r="F909" s="303"/>
      <c r="G909" s="303"/>
      <c r="H909" s="303"/>
      <c r="I909" s="303"/>
      <c r="J909" s="303"/>
      <c r="K909" s="303"/>
      <c r="L909" s="303"/>
      <c r="M909" s="303"/>
      <c r="N909" s="303"/>
      <c r="O909" s="303"/>
      <c r="P909" s="303"/>
      <c r="Q909" s="303"/>
      <c r="R909" s="303"/>
      <c r="S909" s="303"/>
      <c r="T909" s="303"/>
      <c r="U909" s="303"/>
      <c r="V909" s="303"/>
      <c r="W909" s="303"/>
      <c r="X909" s="303"/>
      <c r="Y909" s="303"/>
      <c r="Z909" s="303"/>
    </row>
    <row r="910" customFormat="false" ht="12.75" hidden="false" customHeight="true" outlineLevel="0" collapsed="false">
      <c r="A910" s="303"/>
      <c r="B910" s="303"/>
      <c r="C910" s="303"/>
      <c r="D910" s="303"/>
      <c r="E910" s="303"/>
      <c r="F910" s="303"/>
      <c r="G910" s="303"/>
      <c r="H910" s="303"/>
      <c r="I910" s="303"/>
      <c r="J910" s="303"/>
      <c r="K910" s="303"/>
      <c r="L910" s="303"/>
      <c r="M910" s="303"/>
      <c r="N910" s="303"/>
      <c r="O910" s="303"/>
      <c r="P910" s="303"/>
      <c r="Q910" s="303"/>
      <c r="R910" s="303"/>
      <c r="S910" s="303"/>
      <c r="T910" s="303"/>
      <c r="U910" s="303"/>
      <c r="V910" s="303"/>
      <c r="W910" s="303"/>
      <c r="X910" s="303"/>
      <c r="Y910" s="303"/>
      <c r="Z910" s="303"/>
    </row>
    <row r="911" customFormat="false" ht="12.75" hidden="false" customHeight="true" outlineLevel="0" collapsed="false">
      <c r="A911" s="303"/>
      <c r="B911" s="303"/>
      <c r="C911" s="303"/>
      <c r="D911" s="303"/>
      <c r="E911" s="303"/>
      <c r="F911" s="303"/>
      <c r="G911" s="303"/>
      <c r="H911" s="303"/>
      <c r="I911" s="303"/>
      <c r="J911" s="303"/>
      <c r="K911" s="303"/>
      <c r="L911" s="303"/>
      <c r="M911" s="303"/>
      <c r="N911" s="303"/>
      <c r="O911" s="303"/>
      <c r="P911" s="303"/>
      <c r="Q911" s="303"/>
      <c r="R911" s="303"/>
      <c r="S911" s="303"/>
      <c r="T911" s="303"/>
      <c r="U911" s="303"/>
      <c r="V911" s="303"/>
      <c r="W911" s="303"/>
      <c r="X911" s="303"/>
      <c r="Y911" s="303"/>
      <c r="Z911" s="303"/>
    </row>
    <row r="912" customFormat="false" ht="12.75" hidden="false" customHeight="true" outlineLevel="0" collapsed="false">
      <c r="A912" s="303"/>
      <c r="B912" s="303"/>
      <c r="C912" s="303"/>
      <c r="D912" s="303"/>
      <c r="E912" s="303"/>
      <c r="F912" s="303"/>
      <c r="G912" s="303"/>
      <c r="H912" s="303"/>
      <c r="I912" s="303"/>
      <c r="J912" s="303"/>
      <c r="K912" s="303"/>
      <c r="L912" s="303"/>
      <c r="M912" s="303"/>
      <c r="N912" s="303"/>
      <c r="O912" s="303"/>
      <c r="P912" s="303"/>
      <c r="Q912" s="303"/>
      <c r="R912" s="303"/>
      <c r="S912" s="303"/>
      <c r="T912" s="303"/>
      <c r="U912" s="303"/>
      <c r="V912" s="303"/>
      <c r="W912" s="303"/>
      <c r="X912" s="303"/>
      <c r="Y912" s="303"/>
      <c r="Z912" s="303"/>
    </row>
    <row r="913" customFormat="false" ht="12.75" hidden="false" customHeight="true" outlineLevel="0" collapsed="false">
      <c r="A913" s="303"/>
      <c r="B913" s="303"/>
      <c r="C913" s="303"/>
      <c r="D913" s="303"/>
      <c r="E913" s="303"/>
      <c r="F913" s="303"/>
      <c r="G913" s="303"/>
      <c r="H913" s="303"/>
      <c r="I913" s="303"/>
      <c r="J913" s="303"/>
      <c r="K913" s="303"/>
      <c r="L913" s="303"/>
      <c r="M913" s="303"/>
      <c r="N913" s="303"/>
      <c r="O913" s="303"/>
      <c r="P913" s="303"/>
      <c r="Q913" s="303"/>
      <c r="R913" s="303"/>
      <c r="S913" s="303"/>
      <c r="T913" s="303"/>
      <c r="U913" s="303"/>
      <c r="V913" s="303"/>
      <c r="W913" s="303"/>
      <c r="X913" s="303"/>
      <c r="Y913" s="303"/>
      <c r="Z913" s="303"/>
    </row>
    <row r="914" customFormat="false" ht="12.75" hidden="false" customHeight="true" outlineLevel="0" collapsed="false">
      <c r="A914" s="303"/>
      <c r="B914" s="303"/>
      <c r="C914" s="303"/>
      <c r="D914" s="303"/>
      <c r="E914" s="303"/>
      <c r="F914" s="303"/>
      <c r="G914" s="303"/>
      <c r="H914" s="303"/>
      <c r="I914" s="303"/>
      <c r="J914" s="303"/>
      <c r="K914" s="303"/>
      <c r="L914" s="303"/>
      <c r="M914" s="303"/>
      <c r="N914" s="303"/>
      <c r="O914" s="303"/>
      <c r="P914" s="303"/>
      <c r="Q914" s="303"/>
      <c r="R914" s="303"/>
      <c r="S914" s="303"/>
      <c r="T914" s="303"/>
      <c r="U914" s="303"/>
      <c r="V914" s="303"/>
      <c r="W914" s="303"/>
      <c r="X914" s="303"/>
      <c r="Y914" s="303"/>
      <c r="Z914" s="303"/>
    </row>
    <row r="915" customFormat="false" ht="12.75" hidden="false" customHeight="true" outlineLevel="0" collapsed="false">
      <c r="A915" s="303"/>
      <c r="B915" s="303"/>
      <c r="C915" s="303"/>
      <c r="D915" s="303"/>
      <c r="E915" s="303"/>
      <c r="F915" s="303"/>
      <c r="G915" s="303"/>
      <c r="H915" s="303"/>
      <c r="I915" s="303"/>
      <c r="J915" s="303"/>
      <c r="K915" s="303"/>
      <c r="L915" s="303"/>
      <c r="M915" s="303"/>
      <c r="N915" s="303"/>
      <c r="O915" s="303"/>
      <c r="P915" s="303"/>
      <c r="Q915" s="303"/>
      <c r="R915" s="303"/>
      <c r="S915" s="303"/>
      <c r="T915" s="303"/>
      <c r="U915" s="303"/>
      <c r="V915" s="303"/>
      <c r="W915" s="303"/>
      <c r="X915" s="303"/>
      <c r="Y915" s="303"/>
      <c r="Z915" s="303"/>
    </row>
    <row r="916" customFormat="false" ht="12.75" hidden="false" customHeight="true" outlineLevel="0" collapsed="false">
      <c r="A916" s="303"/>
      <c r="B916" s="303"/>
      <c r="C916" s="303"/>
      <c r="D916" s="303"/>
      <c r="E916" s="303"/>
      <c r="F916" s="303"/>
      <c r="G916" s="303"/>
      <c r="H916" s="303"/>
      <c r="I916" s="303"/>
      <c r="J916" s="303"/>
      <c r="K916" s="303"/>
      <c r="L916" s="303"/>
      <c r="M916" s="303"/>
      <c r="N916" s="303"/>
      <c r="O916" s="303"/>
      <c r="P916" s="303"/>
      <c r="Q916" s="303"/>
      <c r="R916" s="303"/>
      <c r="S916" s="303"/>
      <c r="T916" s="303"/>
      <c r="U916" s="303"/>
      <c r="V916" s="303"/>
      <c r="W916" s="303"/>
      <c r="X916" s="303"/>
      <c r="Y916" s="303"/>
      <c r="Z916" s="303"/>
    </row>
    <row r="917" customFormat="false" ht="12.75" hidden="false" customHeight="true" outlineLevel="0" collapsed="false">
      <c r="A917" s="303"/>
      <c r="B917" s="303"/>
      <c r="C917" s="303"/>
      <c r="D917" s="303"/>
      <c r="E917" s="303"/>
      <c r="F917" s="303"/>
      <c r="G917" s="303"/>
      <c r="H917" s="303"/>
      <c r="I917" s="303"/>
      <c r="J917" s="303"/>
      <c r="K917" s="303"/>
      <c r="L917" s="303"/>
      <c r="M917" s="303"/>
      <c r="N917" s="303"/>
      <c r="O917" s="303"/>
      <c r="P917" s="303"/>
      <c r="Q917" s="303"/>
      <c r="R917" s="303"/>
      <c r="S917" s="303"/>
      <c r="T917" s="303"/>
      <c r="U917" s="303"/>
      <c r="V917" s="303"/>
      <c r="W917" s="303"/>
      <c r="X917" s="303"/>
      <c r="Y917" s="303"/>
      <c r="Z917" s="303"/>
    </row>
    <row r="918" customFormat="false" ht="12.75" hidden="false" customHeight="true" outlineLevel="0" collapsed="false">
      <c r="A918" s="303"/>
      <c r="B918" s="303"/>
      <c r="C918" s="303"/>
      <c r="D918" s="303"/>
      <c r="E918" s="303"/>
      <c r="F918" s="303"/>
      <c r="G918" s="303"/>
      <c r="H918" s="303"/>
      <c r="I918" s="303"/>
      <c r="J918" s="303"/>
      <c r="K918" s="303"/>
      <c r="L918" s="303"/>
      <c r="M918" s="303"/>
      <c r="N918" s="303"/>
      <c r="O918" s="303"/>
      <c r="P918" s="303"/>
      <c r="Q918" s="303"/>
      <c r="R918" s="303"/>
      <c r="S918" s="303"/>
      <c r="T918" s="303"/>
      <c r="U918" s="303"/>
      <c r="V918" s="303"/>
      <c r="W918" s="303"/>
      <c r="X918" s="303"/>
      <c r="Y918" s="303"/>
      <c r="Z918" s="303"/>
    </row>
    <row r="919" customFormat="false" ht="12.75" hidden="false" customHeight="true" outlineLevel="0" collapsed="false">
      <c r="A919" s="303"/>
      <c r="B919" s="303"/>
      <c r="C919" s="303"/>
      <c r="D919" s="303"/>
      <c r="E919" s="303"/>
      <c r="F919" s="303"/>
      <c r="G919" s="303"/>
      <c r="H919" s="303"/>
      <c r="I919" s="303"/>
      <c r="J919" s="303"/>
      <c r="K919" s="303"/>
      <c r="L919" s="303"/>
      <c r="M919" s="303"/>
      <c r="N919" s="303"/>
      <c r="O919" s="303"/>
      <c r="P919" s="303"/>
      <c r="Q919" s="303"/>
      <c r="R919" s="303"/>
      <c r="S919" s="303"/>
      <c r="T919" s="303"/>
      <c r="U919" s="303"/>
      <c r="V919" s="303"/>
      <c r="W919" s="303"/>
      <c r="X919" s="303"/>
      <c r="Y919" s="303"/>
      <c r="Z919" s="303"/>
    </row>
    <row r="920" customFormat="false" ht="12.75" hidden="false" customHeight="true" outlineLevel="0" collapsed="false">
      <c r="A920" s="303"/>
      <c r="B920" s="303"/>
      <c r="C920" s="303"/>
      <c r="D920" s="303"/>
      <c r="E920" s="303"/>
      <c r="F920" s="303"/>
      <c r="G920" s="303"/>
      <c r="H920" s="303"/>
      <c r="I920" s="303"/>
      <c r="J920" s="303"/>
      <c r="K920" s="303"/>
      <c r="L920" s="303"/>
      <c r="M920" s="303"/>
      <c r="N920" s="303"/>
      <c r="O920" s="303"/>
      <c r="P920" s="303"/>
      <c r="Q920" s="303"/>
      <c r="R920" s="303"/>
      <c r="S920" s="303"/>
      <c r="T920" s="303"/>
      <c r="U920" s="303"/>
      <c r="V920" s="303"/>
      <c r="W920" s="303"/>
      <c r="X920" s="303"/>
      <c r="Y920" s="303"/>
      <c r="Z920" s="303"/>
    </row>
    <row r="921" customFormat="false" ht="12.75" hidden="false" customHeight="true" outlineLevel="0" collapsed="false">
      <c r="A921" s="303"/>
      <c r="B921" s="303"/>
      <c r="C921" s="303"/>
      <c r="D921" s="303"/>
      <c r="E921" s="303"/>
      <c r="F921" s="303"/>
      <c r="G921" s="303"/>
      <c r="H921" s="303"/>
      <c r="I921" s="303"/>
      <c r="J921" s="303"/>
      <c r="K921" s="303"/>
      <c r="L921" s="303"/>
      <c r="M921" s="303"/>
      <c r="N921" s="303"/>
      <c r="O921" s="303"/>
      <c r="P921" s="303"/>
      <c r="Q921" s="303"/>
      <c r="R921" s="303"/>
      <c r="S921" s="303"/>
      <c r="T921" s="303"/>
      <c r="U921" s="303"/>
      <c r="V921" s="303"/>
      <c r="W921" s="303"/>
      <c r="X921" s="303"/>
      <c r="Y921" s="303"/>
      <c r="Z921" s="303"/>
    </row>
    <row r="922" customFormat="false" ht="12.75" hidden="false" customHeight="true" outlineLevel="0" collapsed="false">
      <c r="A922" s="303"/>
      <c r="B922" s="303"/>
      <c r="C922" s="303"/>
      <c r="D922" s="303"/>
      <c r="E922" s="303"/>
      <c r="F922" s="303"/>
      <c r="G922" s="303"/>
      <c r="H922" s="303"/>
      <c r="I922" s="303"/>
      <c r="J922" s="303"/>
      <c r="K922" s="303"/>
      <c r="L922" s="303"/>
      <c r="M922" s="303"/>
      <c r="N922" s="303"/>
      <c r="O922" s="303"/>
      <c r="P922" s="303"/>
      <c r="Q922" s="303"/>
      <c r="R922" s="303"/>
      <c r="S922" s="303"/>
      <c r="T922" s="303"/>
      <c r="U922" s="303"/>
      <c r="V922" s="303"/>
      <c r="W922" s="303"/>
      <c r="X922" s="303"/>
      <c r="Y922" s="303"/>
      <c r="Z922" s="303"/>
    </row>
    <row r="923" customFormat="false" ht="12.75" hidden="false" customHeight="true" outlineLevel="0" collapsed="false">
      <c r="A923" s="303"/>
      <c r="B923" s="303"/>
      <c r="C923" s="303"/>
      <c r="D923" s="303"/>
      <c r="E923" s="303"/>
      <c r="F923" s="303"/>
      <c r="G923" s="303"/>
      <c r="H923" s="303"/>
      <c r="I923" s="303"/>
      <c r="J923" s="303"/>
      <c r="K923" s="303"/>
      <c r="L923" s="303"/>
      <c r="M923" s="303"/>
      <c r="N923" s="303"/>
      <c r="O923" s="303"/>
      <c r="P923" s="303"/>
      <c r="Q923" s="303"/>
      <c r="R923" s="303"/>
      <c r="S923" s="303"/>
      <c r="T923" s="303"/>
      <c r="U923" s="303"/>
      <c r="V923" s="303"/>
      <c r="W923" s="303"/>
      <c r="X923" s="303"/>
      <c r="Y923" s="303"/>
      <c r="Z923" s="303"/>
    </row>
    <row r="924" customFormat="false" ht="12.75" hidden="false" customHeight="true" outlineLevel="0" collapsed="false">
      <c r="A924" s="303"/>
      <c r="B924" s="303"/>
      <c r="C924" s="303"/>
      <c r="D924" s="303"/>
      <c r="E924" s="303"/>
      <c r="F924" s="303"/>
      <c r="G924" s="303"/>
      <c r="H924" s="303"/>
      <c r="I924" s="303"/>
      <c r="J924" s="303"/>
      <c r="K924" s="303"/>
      <c r="L924" s="303"/>
      <c r="M924" s="303"/>
      <c r="N924" s="303"/>
      <c r="O924" s="303"/>
      <c r="P924" s="303"/>
      <c r="Q924" s="303"/>
      <c r="R924" s="303"/>
      <c r="S924" s="303"/>
      <c r="T924" s="303"/>
      <c r="U924" s="303"/>
      <c r="V924" s="303"/>
      <c r="W924" s="303"/>
      <c r="X924" s="303"/>
      <c r="Y924" s="303"/>
      <c r="Z924" s="303"/>
    </row>
    <row r="925" customFormat="false" ht="12.75" hidden="false" customHeight="true" outlineLevel="0" collapsed="false">
      <c r="A925" s="303"/>
      <c r="B925" s="303"/>
      <c r="C925" s="303"/>
      <c r="D925" s="303"/>
      <c r="E925" s="303"/>
      <c r="F925" s="303"/>
      <c r="G925" s="303"/>
      <c r="H925" s="303"/>
      <c r="I925" s="303"/>
      <c r="J925" s="303"/>
      <c r="K925" s="303"/>
      <c r="L925" s="303"/>
      <c r="M925" s="303"/>
      <c r="N925" s="303"/>
      <c r="O925" s="303"/>
      <c r="P925" s="303"/>
      <c r="Q925" s="303"/>
      <c r="R925" s="303"/>
      <c r="S925" s="303"/>
      <c r="T925" s="303"/>
      <c r="U925" s="303"/>
      <c r="V925" s="303"/>
      <c r="W925" s="303"/>
      <c r="X925" s="303"/>
      <c r="Y925" s="303"/>
      <c r="Z925" s="303"/>
    </row>
    <row r="926" customFormat="false" ht="12.75" hidden="false" customHeight="true" outlineLevel="0" collapsed="false">
      <c r="A926" s="303"/>
      <c r="B926" s="303"/>
      <c r="C926" s="303"/>
      <c r="D926" s="303"/>
      <c r="E926" s="303"/>
      <c r="F926" s="303"/>
      <c r="G926" s="303"/>
      <c r="H926" s="303"/>
      <c r="I926" s="303"/>
      <c r="J926" s="303"/>
      <c r="K926" s="303"/>
      <c r="L926" s="303"/>
      <c r="M926" s="303"/>
      <c r="N926" s="303"/>
      <c r="O926" s="303"/>
      <c r="P926" s="303"/>
      <c r="Q926" s="303"/>
      <c r="R926" s="303"/>
      <c r="S926" s="303"/>
      <c r="T926" s="303"/>
      <c r="U926" s="303"/>
      <c r="V926" s="303"/>
      <c r="W926" s="303"/>
      <c r="X926" s="303"/>
      <c r="Y926" s="303"/>
      <c r="Z926" s="303"/>
    </row>
    <row r="927" customFormat="false" ht="12.75" hidden="false" customHeight="true" outlineLevel="0" collapsed="false">
      <c r="A927" s="303"/>
      <c r="B927" s="303"/>
      <c r="C927" s="303"/>
      <c r="D927" s="303"/>
      <c r="E927" s="303"/>
      <c r="F927" s="303"/>
      <c r="G927" s="303"/>
      <c r="H927" s="303"/>
      <c r="I927" s="303"/>
      <c r="J927" s="303"/>
      <c r="K927" s="303"/>
      <c r="L927" s="303"/>
      <c r="M927" s="303"/>
      <c r="N927" s="303"/>
      <c r="O927" s="303"/>
      <c r="P927" s="303"/>
      <c r="Q927" s="303"/>
      <c r="R927" s="303"/>
      <c r="S927" s="303"/>
      <c r="T927" s="303"/>
      <c r="U927" s="303"/>
      <c r="V927" s="303"/>
      <c r="W927" s="303"/>
      <c r="X927" s="303"/>
      <c r="Y927" s="303"/>
      <c r="Z927" s="303"/>
    </row>
    <row r="928" customFormat="false" ht="12.75" hidden="false" customHeight="true" outlineLevel="0" collapsed="false">
      <c r="A928" s="303"/>
      <c r="B928" s="303"/>
      <c r="C928" s="303"/>
      <c r="D928" s="303"/>
      <c r="E928" s="303"/>
      <c r="F928" s="303"/>
      <c r="G928" s="303"/>
      <c r="H928" s="303"/>
      <c r="I928" s="303"/>
      <c r="J928" s="303"/>
      <c r="K928" s="303"/>
      <c r="L928" s="303"/>
      <c r="M928" s="303"/>
      <c r="N928" s="303"/>
      <c r="O928" s="303"/>
      <c r="P928" s="303"/>
      <c r="Q928" s="303"/>
      <c r="R928" s="303"/>
      <c r="S928" s="303"/>
      <c r="T928" s="303"/>
      <c r="U928" s="303"/>
      <c r="V928" s="303"/>
      <c r="W928" s="303"/>
      <c r="X928" s="303"/>
      <c r="Y928" s="303"/>
      <c r="Z928" s="303"/>
    </row>
    <row r="929" customFormat="false" ht="12.75" hidden="false" customHeight="true" outlineLevel="0" collapsed="false">
      <c r="A929" s="303"/>
      <c r="B929" s="303"/>
      <c r="C929" s="303"/>
      <c r="D929" s="303"/>
      <c r="E929" s="303"/>
      <c r="F929" s="303"/>
      <c r="G929" s="303"/>
      <c r="H929" s="303"/>
      <c r="I929" s="303"/>
      <c r="J929" s="303"/>
      <c r="K929" s="303"/>
      <c r="L929" s="303"/>
      <c r="M929" s="303"/>
      <c r="N929" s="303"/>
      <c r="O929" s="303"/>
      <c r="P929" s="303"/>
      <c r="Q929" s="303"/>
      <c r="R929" s="303"/>
      <c r="S929" s="303"/>
      <c r="T929" s="303"/>
      <c r="U929" s="303"/>
      <c r="V929" s="303"/>
      <c r="W929" s="303"/>
      <c r="X929" s="303"/>
      <c r="Y929" s="303"/>
      <c r="Z929" s="303"/>
    </row>
    <row r="930" customFormat="false" ht="12.75" hidden="false" customHeight="true" outlineLevel="0" collapsed="false">
      <c r="A930" s="303"/>
      <c r="B930" s="303"/>
      <c r="C930" s="303"/>
      <c r="D930" s="303"/>
      <c r="E930" s="303"/>
      <c r="F930" s="303"/>
      <c r="G930" s="303"/>
      <c r="H930" s="303"/>
      <c r="I930" s="303"/>
      <c r="J930" s="303"/>
      <c r="K930" s="303"/>
      <c r="L930" s="303"/>
      <c r="M930" s="303"/>
      <c r="N930" s="303"/>
      <c r="O930" s="303"/>
      <c r="P930" s="303"/>
      <c r="Q930" s="303"/>
      <c r="R930" s="303"/>
      <c r="S930" s="303"/>
      <c r="T930" s="303"/>
      <c r="U930" s="303"/>
      <c r="V930" s="303"/>
      <c r="W930" s="303"/>
      <c r="X930" s="303"/>
      <c r="Y930" s="303"/>
      <c r="Z930" s="303"/>
    </row>
    <row r="931" customFormat="false" ht="12.75" hidden="false" customHeight="true" outlineLevel="0" collapsed="false">
      <c r="A931" s="303"/>
      <c r="B931" s="303"/>
      <c r="C931" s="303"/>
      <c r="D931" s="303"/>
      <c r="E931" s="303"/>
      <c r="F931" s="303"/>
      <c r="G931" s="303"/>
      <c r="H931" s="303"/>
      <c r="I931" s="303"/>
      <c r="J931" s="303"/>
      <c r="K931" s="303"/>
      <c r="L931" s="303"/>
      <c r="M931" s="303"/>
      <c r="N931" s="303"/>
      <c r="O931" s="303"/>
      <c r="P931" s="303"/>
      <c r="Q931" s="303"/>
      <c r="R931" s="303"/>
      <c r="S931" s="303"/>
      <c r="T931" s="303"/>
      <c r="U931" s="303"/>
      <c r="V931" s="303"/>
      <c r="W931" s="303"/>
      <c r="X931" s="303"/>
      <c r="Y931" s="303"/>
      <c r="Z931" s="303"/>
    </row>
    <row r="932" customFormat="false" ht="12.75" hidden="false" customHeight="true" outlineLevel="0" collapsed="false">
      <c r="A932" s="303"/>
      <c r="B932" s="303"/>
      <c r="C932" s="303"/>
      <c r="D932" s="303"/>
      <c r="E932" s="303"/>
      <c r="F932" s="303"/>
      <c r="G932" s="303"/>
      <c r="H932" s="303"/>
      <c r="I932" s="303"/>
      <c r="J932" s="303"/>
      <c r="K932" s="303"/>
      <c r="L932" s="303"/>
      <c r="M932" s="303"/>
      <c r="N932" s="303"/>
      <c r="O932" s="303"/>
      <c r="P932" s="303"/>
      <c r="Q932" s="303"/>
      <c r="R932" s="303"/>
      <c r="S932" s="303"/>
      <c r="T932" s="303"/>
      <c r="U932" s="303"/>
      <c r="V932" s="303"/>
      <c r="W932" s="303"/>
      <c r="X932" s="303"/>
      <c r="Y932" s="303"/>
      <c r="Z932" s="303"/>
    </row>
    <row r="933" customFormat="false" ht="12.75" hidden="false" customHeight="true" outlineLevel="0" collapsed="false">
      <c r="A933" s="303"/>
      <c r="B933" s="303"/>
      <c r="C933" s="303"/>
      <c r="D933" s="303"/>
      <c r="E933" s="303"/>
      <c r="F933" s="303"/>
      <c r="G933" s="303"/>
      <c r="H933" s="303"/>
      <c r="I933" s="303"/>
      <c r="J933" s="303"/>
      <c r="K933" s="303"/>
      <c r="L933" s="303"/>
      <c r="M933" s="303"/>
      <c r="N933" s="303"/>
      <c r="O933" s="303"/>
      <c r="P933" s="303"/>
      <c r="Q933" s="303"/>
      <c r="R933" s="303"/>
      <c r="S933" s="303"/>
      <c r="T933" s="303"/>
      <c r="U933" s="303"/>
      <c r="V933" s="303"/>
      <c r="W933" s="303"/>
      <c r="X933" s="303"/>
      <c r="Y933" s="303"/>
      <c r="Z933" s="303"/>
    </row>
    <row r="934" customFormat="false" ht="12.75" hidden="false" customHeight="true" outlineLevel="0" collapsed="false">
      <c r="A934" s="303"/>
      <c r="B934" s="303"/>
      <c r="C934" s="303"/>
      <c r="D934" s="303"/>
      <c r="E934" s="303"/>
      <c r="F934" s="303"/>
      <c r="G934" s="303"/>
      <c r="H934" s="303"/>
      <c r="I934" s="303"/>
      <c r="J934" s="303"/>
      <c r="K934" s="303"/>
      <c r="L934" s="303"/>
      <c r="M934" s="303"/>
      <c r="N934" s="303"/>
      <c r="O934" s="303"/>
      <c r="P934" s="303"/>
      <c r="Q934" s="303"/>
      <c r="R934" s="303"/>
      <c r="S934" s="303"/>
      <c r="T934" s="303"/>
      <c r="U934" s="303"/>
      <c r="V934" s="303"/>
      <c r="W934" s="303"/>
      <c r="X934" s="303"/>
      <c r="Y934" s="303"/>
      <c r="Z934" s="303"/>
    </row>
    <row r="935" customFormat="false" ht="12.75" hidden="false" customHeight="true" outlineLevel="0" collapsed="false">
      <c r="A935" s="303"/>
      <c r="B935" s="303"/>
      <c r="C935" s="303"/>
      <c r="D935" s="303"/>
      <c r="E935" s="303"/>
      <c r="F935" s="303"/>
      <c r="G935" s="303"/>
      <c r="H935" s="303"/>
      <c r="I935" s="303"/>
      <c r="J935" s="303"/>
      <c r="K935" s="303"/>
      <c r="L935" s="303"/>
      <c r="M935" s="303"/>
      <c r="N935" s="303"/>
      <c r="O935" s="303"/>
      <c r="P935" s="303"/>
      <c r="Q935" s="303"/>
      <c r="R935" s="303"/>
      <c r="S935" s="303"/>
      <c r="T935" s="303"/>
      <c r="U935" s="303"/>
      <c r="V935" s="303"/>
      <c r="W935" s="303"/>
      <c r="X935" s="303"/>
      <c r="Y935" s="303"/>
      <c r="Z935" s="303"/>
    </row>
    <row r="936" customFormat="false" ht="12.75" hidden="false" customHeight="true" outlineLevel="0" collapsed="false">
      <c r="A936" s="303"/>
      <c r="B936" s="303"/>
      <c r="C936" s="303"/>
      <c r="D936" s="303"/>
      <c r="E936" s="303"/>
      <c r="F936" s="303"/>
      <c r="G936" s="303"/>
      <c r="H936" s="303"/>
      <c r="I936" s="303"/>
      <c r="J936" s="303"/>
      <c r="K936" s="303"/>
      <c r="L936" s="303"/>
      <c r="M936" s="303"/>
      <c r="N936" s="303"/>
      <c r="O936" s="303"/>
      <c r="P936" s="303"/>
      <c r="Q936" s="303"/>
      <c r="R936" s="303"/>
      <c r="S936" s="303"/>
      <c r="T936" s="303"/>
      <c r="U936" s="303"/>
      <c r="V936" s="303"/>
      <c r="W936" s="303"/>
      <c r="X936" s="303"/>
      <c r="Y936" s="303"/>
      <c r="Z936" s="303"/>
    </row>
    <row r="937" customFormat="false" ht="12.75" hidden="false" customHeight="true" outlineLevel="0" collapsed="false">
      <c r="A937" s="303"/>
      <c r="B937" s="303"/>
      <c r="C937" s="303"/>
      <c r="D937" s="303"/>
      <c r="E937" s="303"/>
      <c r="F937" s="303"/>
      <c r="G937" s="303"/>
      <c r="H937" s="303"/>
      <c r="I937" s="303"/>
      <c r="J937" s="303"/>
      <c r="K937" s="303"/>
      <c r="L937" s="303"/>
      <c r="M937" s="303"/>
      <c r="N937" s="303"/>
      <c r="O937" s="303"/>
      <c r="P937" s="303"/>
      <c r="Q937" s="303"/>
      <c r="R937" s="303"/>
      <c r="S937" s="303"/>
      <c r="T937" s="303"/>
      <c r="U937" s="303"/>
      <c r="V937" s="303"/>
      <c r="W937" s="303"/>
      <c r="X937" s="303"/>
      <c r="Y937" s="303"/>
      <c r="Z937" s="303"/>
    </row>
    <row r="938" customFormat="false" ht="12.75" hidden="false" customHeight="true" outlineLevel="0" collapsed="false">
      <c r="A938" s="303"/>
      <c r="B938" s="303"/>
      <c r="C938" s="303"/>
      <c r="D938" s="303"/>
      <c r="E938" s="303"/>
      <c r="F938" s="303"/>
      <c r="G938" s="303"/>
      <c r="H938" s="303"/>
      <c r="I938" s="303"/>
      <c r="J938" s="303"/>
      <c r="K938" s="303"/>
      <c r="L938" s="303"/>
      <c r="M938" s="303"/>
      <c r="N938" s="303"/>
      <c r="O938" s="303"/>
      <c r="P938" s="303"/>
      <c r="Q938" s="303"/>
      <c r="R938" s="303"/>
      <c r="S938" s="303"/>
      <c r="T938" s="303"/>
      <c r="U938" s="303"/>
      <c r="V938" s="303"/>
      <c r="W938" s="303"/>
      <c r="X938" s="303"/>
      <c r="Y938" s="303"/>
      <c r="Z938" s="303"/>
    </row>
    <row r="939" customFormat="false" ht="12.75" hidden="false" customHeight="true" outlineLevel="0" collapsed="false">
      <c r="A939" s="303"/>
      <c r="B939" s="303"/>
      <c r="C939" s="303"/>
      <c r="D939" s="303"/>
      <c r="E939" s="303"/>
      <c r="F939" s="303"/>
      <c r="G939" s="303"/>
      <c r="H939" s="303"/>
      <c r="I939" s="303"/>
      <c r="J939" s="303"/>
      <c r="K939" s="303"/>
      <c r="L939" s="303"/>
      <c r="M939" s="303"/>
      <c r="N939" s="303"/>
      <c r="O939" s="303"/>
      <c r="P939" s="303"/>
      <c r="Q939" s="303"/>
      <c r="R939" s="303"/>
      <c r="S939" s="303"/>
      <c r="T939" s="303"/>
      <c r="U939" s="303"/>
      <c r="V939" s="303"/>
      <c r="W939" s="303"/>
      <c r="X939" s="303"/>
      <c r="Y939" s="303"/>
      <c r="Z939" s="303"/>
    </row>
    <row r="940" customFormat="false" ht="12.75" hidden="false" customHeight="true" outlineLevel="0" collapsed="false">
      <c r="A940" s="303"/>
      <c r="B940" s="303"/>
      <c r="C940" s="303"/>
      <c r="D940" s="303"/>
      <c r="E940" s="303"/>
      <c r="F940" s="303"/>
      <c r="G940" s="303"/>
      <c r="H940" s="303"/>
      <c r="I940" s="303"/>
      <c r="J940" s="303"/>
      <c r="K940" s="303"/>
      <c r="L940" s="303"/>
      <c r="M940" s="303"/>
      <c r="N940" s="303"/>
      <c r="O940" s="303"/>
      <c r="P940" s="303"/>
      <c r="Q940" s="303"/>
      <c r="R940" s="303"/>
      <c r="S940" s="303"/>
      <c r="T940" s="303"/>
      <c r="U940" s="303"/>
      <c r="V940" s="303"/>
      <c r="W940" s="303"/>
      <c r="X940" s="303"/>
      <c r="Y940" s="303"/>
      <c r="Z940" s="303"/>
    </row>
    <row r="941" customFormat="false" ht="12.75" hidden="false" customHeight="true" outlineLevel="0" collapsed="false">
      <c r="A941" s="303"/>
      <c r="B941" s="303"/>
      <c r="C941" s="303"/>
      <c r="D941" s="303"/>
      <c r="E941" s="303"/>
      <c r="F941" s="303"/>
      <c r="G941" s="303"/>
      <c r="H941" s="303"/>
      <c r="I941" s="303"/>
      <c r="J941" s="303"/>
      <c r="K941" s="303"/>
      <c r="L941" s="303"/>
      <c r="M941" s="303"/>
      <c r="N941" s="303"/>
      <c r="O941" s="303"/>
      <c r="P941" s="303"/>
      <c r="Q941" s="303"/>
      <c r="R941" s="303"/>
      <c r="S941" s="303"/>
      <c r="T941" s="303"/>
      <c r="U941" s="303"/>
      <c r="V941" s="303"/>
      <c r="W941" s="303"/>
      <c r="X941" s="303"/>
      <c r="Y941" s="303"/>
      <c r="Z941" s="303"/>
    </row>
    <row r="942" customFormat="false" ht="12.75" hidden="false" customHeight="true" outlineLevel="0" collapsed="false">
      <c r="A942" s="303"/>
      <c r="B942" s="303"/>
      <c r="C942" s="303"/>
      <c r="D942" s="303"/>
      <c r="E942" s="303"/>
      <c r="F942" s="303"/>
      <c r="G942" s="303"/>
      <c r="H942" s="303"/>
      <c r="I942" s="303"/>
      <c r="J942" s="303"/>
      <c r="K942" s="303"/>
      <c r="L942" s="303"/>
      <c r="M942" s="303"/>
      <c r="N942" s="303"/>
      <c r="O942" s="303"/>
      <c r="P942" s="303"/>
      <c r="Q942" s="303"/>
      <c r="R942" s="303"/>
      <c r="S942" s="303"/>
      <c r="T942" s="303"/>
      <c r="U942" s="303"/>
      <c r="V942" s="303"/>
      <c r="W942" s="303"/>
      <c r="X942" s="303"/>
      <c r="Y942" s="303"/>
      <c r="Z942" s="303"/>
    </row>
    <row r="943" customFormat="false" ht="12.75" hidden="false" customHeight="true" outlineLevel="0" collapsed="false">
      <c r="A943" s="303"/>
      <c r="B943" s="303"/>
      <c r="C943" s="303"/>
      <c r="D943" s="303"/>
      <c r="E943" s="303"/>
      <c r="F943" s="303"/>
      <c r="G943" s="303"/>
      <c r="H943" s="303"/>
      <c r="I943" s="303"/>
      <c r="J943" s="303"/>
      <c r="K943" s="303"/>
      <c r="L943" s="303"/>
      <c r="M943" s="303"/>
      <c r="N943" s="303"/>
      <c r="O943" s="303"/>
      <c r="P943" s="303"/>
      <c r="Q943" s="303"/>
      <c r="R943" s="303"/>
      <c r="S943" s="303"/>
      <c r="T943" s="303"/>
      <c r="U943" s="303"/>
      <c r="V943" s="303"/>
      <c r="W943" s="303"/>
      <c r="X943" s="303"/>
      <c r="Y943" s="303"/>
      <c r="Z943" s="303"/>
    </row>
    <row r="944" customFormat="false" ht="12.75" hidden="false" customHeight="true" outlineLevel="0" collapsed="false">
      <c r="A944" s="303"/>
      <c r="B944" s="303"/>
      <c r="C944" s="303"/>
      <c r="D944" s="303"/>
      <c r="E944" s="303"/>
      <c r="F944" s="303"/>
      <c r="G944" s="303"/>
      <c r="H944" s="303"/>
      <c r="I944" s="303"/>
      <c r="J944" s="303"/>
      <c r="K944" s="303"/>
      <c r="L944" s="303"/>
      <c r="M944" s="303"/>
      <c r="N944" s="303"/>
      <c r="O944" s="303"/>
      <c r="P944" s="303"/>
      <c r="Q944" s="303"/>
      <c r="R944" s="303"/>
      <c r="S944" s="303"/>
      <c r="T944" s="303"/>
      <c r="U944" s="303"/>
      <c r="V944" s="303"/>
      <c r="W944" s="303"/>
      <c r="X944" s="303"/>
      <c r="Y944" s="303"/>
      <c r="Z944" s="303"/>
    </row>
    <row r="945" customFormat="false" ht="12.75" hidden="false" customHeight="true" outlineLevel="0" collapsed="false">
      <c r="A945" s="303"/>
      <c r="B945" s="303"/>
      <c r="C945" s="303"/>
      <c r="D945" s="303"/>
      <c r="E945" s="303"/>
      <c r="F945" s="303"/>
      <c r="G945" s="303"/>
      <c r="H945" s="303"/>
      <c r="I945" s="303"/>
      <c r="J945" s="303"/>
      <c r="K945" s="303"/>
      <c r="L945" s="303"/>
      <c r="M945" s="303"/>
      <c r="N945" s="303"/>
      <c r="O945" s="303"/>
      <c r="P945" s="303"/>
      <c r="Q945" s="303"/>
      <c r="R945" s="303"/>
      <c r="S945" s="303"/>
      <c r="T945" s="303"/>
      <c r="U945" s="303"/>
      <c r="V945" s="303"/>
      <c r="W945" s="303"/>
      <c r="X945" s="303"/>
      <c r="Y945" s="303"/>
      <c r="Z945" s="303"/>
    </row>
    <row r="946" customFormat="false" ht="12.75" hidden="false" customHeight="true" outlineLevel="0" collapsed="false">
      <c r="A946" s="303"/>
      <c r="B946" s="303"/>
      <c r="C946" s="303"/>
      <c r="D946" s="303"/>
      <c r="E946" s="303"/>
      <c r="F946" s="303"/>
      <c r="G946" s="303"/>
      <c r="H946" s="303"/>
      <c r="I946" s="303"/>
      <c r="J946" s="303"/>
      <c r="K946" s="303"/>
      <c r="L946" s="303"/>
      <c r="M946" s="303"/>
      <c r="N946" s="303"/>
      <c r="O946" s="303"/>
      <c r="P946" s="303"/>
      <c r="Q946" s="303"/>
      <c r="R946" s="303"/>
      <c r="S946" s="303"/>
      <c r="T946" s="303"/>
      <c r="U946" s="303"/>
      <c r="V946" s="303"/>
      <c r="W946" s="303"/>
      <c r="X946" s="303"/>
      <c r="Y946" s="303"/>
      <c r="Z946" s="303"/>
    </row>
    <row r="947" customFormat="false" ht="12.75" hidden="false" customHeight="true" outlineLevel="0" collapsed="false">
      <c r="A947" s="303"/>
      <c r="B947" s="303"/>
      <c r="C947" s="303"/>
      <c r="D947" s="303"/>
      <c r="E947" s="303"/>
      <c r="F947" s="303"/>
      <c r="G947" s="303"/>
      <c r="H947" s="303"/>
      <c r="I947" s="303"/>
      <c r="J947" s="303"/>
      <c r="K947" s="303"/>
      <c r="L947" s="303"/>
      <c r="M947" s="303"/>
      <c r="N947" s="303"/>
      <c r="O947" s="303"/>
      <c r="P947" s="303"/>
      <c r="Q947" s="303"/>
      <c r="R947" s="303"/>
      <c r="S947" s="303"/>
      <c r="T947" s="303"/>
      <c r="U947" s="303"/>
      <c r="V947" s="303"/>
      <c r="W947" s="303"/>
      <c r="X947" s="303"/>
      <c r="Y947" s="303"/>
      <c r="Z947" s="303"/>
    </row>
    <row r="948" customFormat="false" ht="12.75" hidden="false" customHeight="true" outlineLevel="0" collapsed="false">
      <c r="A948" s="303"/>
      <c r="B948" s="303"/>
      <c r="C948" s="303"/>
      <c r="D948" s="303"/>
      <c r="E948" s="303"/>
      <c r="F948" s="303"/>
      <c r="G948" s="303"/>
      <c r="H948" s="303"/>
      <c r="I948" s="303"/>
      <c r="J948" s="303"/>
      <c r="K948" s="303"/>
      <c r="L948" s="303"/>
      <c r="M948" s="303"/>
      <c r="N948" s="303"/>
      <c r="O948" s="303"/>
      <c r="P948" s="303"/>
      <c r="Q948" s="303"/>
      <c r="R948" s="303"/>
      <c r="S948" s="303"/>
      <c r="T948" s="303"/>
      <c r="U948" s="303"/>
      <c r="V948" s="303"/>
      <c r="W948" s="303"/>
      <c r="X948" s="303"/>
      <c r="Y948" s="303"/>
      <c r="Z948" s="303"/>
    </row>
    <row r="949" customFormat="false" ht="12.75" hidden="false" customHeight="true" outlineLevel="0" collapsed="false">
      <c r="A949" s="303"/>
      <c r="B949" s="303"/>
      <c r="C949" s="303"/>
      <c r="D949" s="303"/>
      <c r="E949" s="303"/>
      <c r="F949" s="303"/>
      <c r="G949" s="303"/>
      <c r="H949" s="303"/>
      <c r="I949" s="303"/>
      <c r="J949" s="303"/>
      <c r="K949" s="303"/>
      <c r="L949" s="303"/>
      <c r="M949" s="303"/>
      <c r="N949" s="303"/>
      <c r="O949" s="303"/>
      <c r="P949" s="303"/>
      <c r="Q949" s="303"/>
      <c r="R949" s="303"/>
      <c r="S949" s="303"/>
      <c r="T949" s="303"/>
      <c r="U949" s="303"/>
      <c r="V949" s="303"/>
      <c r="W949" s="303"/>
      <c r="X949" s="303"/>
      <c r="Y949" s="303"/>
      <c r="Z949" s="303"/>
    </row>
    <row r="950" customFormat="false" ht="12.75" hidden="false" customHeight="true" outlineLevel="0" collapsed="false">
      <c r="A950" s="303"/>
      <c r="B950" s="303"/>
      <c r="C950" s="303"/>
      <c r="D950" s="303"/>
      <c r="E950" s="303"/>
      <c r="F950" s="303"/>
      <c r="G950" s="303"/>
      <c r="H950" s="303"/>
      <c r="I950" s="303"/>
      <c r="J950" s="303"/>
      <c r="K950" s="303"/>
      <c r="L950" s="303"/>
      <c r="M950" s="303"/>
      <c r="N950" s="303"/>
      <c r="O950" s="303"/>
      <c r="P950" s="303"/>
      <c r="Q950" s="303"/>
      <c r="R950" s="303"/>
      <c r="S950" s="303"/>
      <c r="T950" s="303"/>
      <c r="U950" s="303"/>
      <c r="V950" s="303"/>
      <c r="W950" s="303"/>
      <c r="X950" s="303"/>
      <c r="Y950" s="303"/>
      <c r="Z950" s="303"/>
    </row>
    <row r="951" customFormat="false" ht="12.75" hidden="false" customHeight="true" outlineLevel="0" collapsed="false">
      <c r="A951" s="303"/>
      <c r="B951" s="303"/>
      <c r="C951" s="303"/>
      <c r="D951" s="303"/>
      <c r="E951" s="303"/>
      <c r="F951" s="303"/>
      <c r="G951" s="303"/>
      <c r="H951" s="303"/>
      <c r="I951" s="303"/>
      <c r="J951" s="303"/>
      <c r="K951" s="303"/>
      <c r="L951" s="303"/>
      <c r="M951" s="303"/>
      <c r="N951" s="303"/>
      <c r="O951" s="303"/>
      <c r="P951" s="303"/>
      <c r="Q951" s="303"/>
      <c r="R951" s="303"/>
      <c r="S951" s="303"/>
      <c r="T951" s="303"/>
      <c r="U951" s="303"/>
      <c r="V951" s="303"/>
      <c r="W951" s="303"/>
      <c r="X951" s="303"/>
      <c r="Y951" s="303"/>
      <c r="Z951" s="303"/>
    </row>
    <row r="952" customFormat="false" ht="12.75" hidden="false" customHeight="true" outlineLevel="0" collapsed="false">
      <c r="A952" s="303"/>
      <c r="B952" s="303"/>
      <c r="C952" s="303"/>
      <c r="D952" s="303"/>
      <c r="E952" s="303"/>
      <c r="F952" s="303"/>
      <c r="G952" s="303"/>
      <c r="H952" s="303"/>
      <c r="I952" s="303"/>
      <c r="J952" s="303"/>
      <c r="K952" s="303"/>
      <c r="L952" s="303"/>
      <c r="M952" s="303"/>
      <c r="N952" s="303"/>
      <c r="O952" s="303"/>
      <c r="P952" s="303"/>
      <c r="Q952" s="303"/>
      <c r="R952" s="303"/>
      <c r="S952" s="303"/>
      <c r="T952" s="303"/>
      <c r="U952" s="303"/>
      <c r="V952" s="303"/>
      <c r="W952" s="303"/>
      <c r="X952" s="303"/>
      <c r="Y952" s="303"/>
      <c r="Z952" s="303"/>
    </row>
    <row r="953" customFormat="false" ht="12.75" hidden="false" customHeight="true" outlineLevel="0" collapsed="false">
      <c r="A953" s="303"/>
      <c r="B953" s="303"/>
      <c r="C953" s="303"/>
      <c r="D953" s="303"/>
      <c r="E953" s="303"/>
      <c r="F953" s="303"/>
      <c r="G953" s="303"/>
      <c r="H953" s="303"/>
      <c r="I953" s="303"/>
      <c r="J953" s="303"/>
      <c r="K953" s="303"/>
      <c r="L953" s="303"/>
      <c r="M953" s="303"/>
      <c r="N953" s="303"/>
      <c r="O953" s="303"/>
      <c r="P953" s="303"/>
      <c r="Q953" s="303"/>
      <c r="R953" s="303"/>
      <c r="S953" s="303"/>
      <c r="T953" s="303"/>
      <c r="U953" s="303"/>
      <c r="V953" s="303"/>
      <c r="W953" s="303"/>
      <c r="X953" s="303"/>
      <c r="Y953" s="303"/>
      <c r="Z953" s="303"/>
    </row>
    <row r="954" customFormat="false" ht="12.75" hidden="false" customHeight="true" outlineLevel="0" collapsed="false">
      <c r="A954" s="303"/>
      <c r="B954" s="303"/>
      <c r="C954" s="303"/>
      <c r="D954" s="303"/>
      <c r="E954" s="303"/>
      <c r="F954" s="303"/>
      <c r="G954" s="303"/>
      <c r="H954" s="303"/>
      <c r="I954" s="303"/>
      <c r="J954" s="303"/>
      <c r="K954" s="303"/>
      <c r="L954" s="303"/>
      <c r="M954" s="303"/>
      <c r="N954" s="303"/>
      <c r="O954" s="303"/>
      <c r="P954" s="303"/>
      <c r="Q954" s="303"/>
      <c r="R954" s="303"/>
      <c r="S954" s="303"/>
      <c r="T954" s="303"/>
      <c r="U954" s="303"/>
      <c r="V954" s="303"/>
      <c r="W954" s="303"/>
      <c r="X954" s="303"/>
      <c r="Y954" s="303"/>
      <c r="Z954" s="303"/>
    </row>
    <row r="955" customFormat="false" ht="12.75" hidden="false" customHeight="true" outlineLevel="0" collapsed="false">
      <c r="A955" s="303"/>
      <c r="B955" s="303"/>
      <c r="C955" s="303"/>
      <c r="D955" s="303"/>
      <c r="E955" s="303"/>
      <c r="F955" s="303"/>
      <c r="G955" s="303"/>
      <c r="H955" s="303"/>
      <c r="I955" s="303"/>
      <c r="J955" s="303"/>
      <c r="K955" s="303"/>
      <c r="L955" s="303"/>
      <c r="M955" s="303"/>
      <c r="N955" s="303"/>
      <c r="O955" s="303"/>
      <c r="P955" s="303"/>
      <c r="Q955" s="303"/>
      <c r="R955" s="303"/>
      <c r="S955" s="303"/>
      <c r="T955" s="303"/>
      <c r="U955" s="303"/>
      <c r="V955" s="303"/>
      <c r="W955" s="303"/>
      <c r="X955" s="303"/>
      <c r="Y955" s="303"/>
      <c r="Z955" s="303"/>
    </row>
    <row r="956" customFormat="false" ht="12.75" hidden="false" customHeight="true" outlineLevel="0" collapsed="false">
      <c r="A956" s="303"/>
      <c r="B956" s="303"/>
      <c r="C956" s="303"/>
      <c r="D956" s="303"/>
      <c r="E956" s="303"/>
      <c r="F956" s="303"/>
      <c r="G956" s="303"/>
      <c r="H956" s="303"/>
      <c r="I956" s="303"/>
      <c r="J956" s="303"/>
      <c r="K956" s="303"/>
      <c r="L956" s="303"/>
      <c r="M956" s="303"/>
      <c r="N956" s="303"/>
      <c r="O956" s="303"/>
      <c r="P956" s="303"/>
      <c r="Q956" s="303"/>
      <c r="R956" s="303"/>
      <c r="S956" s="303"/>
      <c r="T956" s="303"/>
      <c r="U956" s="303"/>
      <c r="V956" s="303"/>
      <c r="W956" s="303"/>
      <c r="X956" s="303"/>
      <c r="Y956" s="303"/>
      <c r="Z956" s="303"/>
    </row>
    <row r="957" customFormat="false" ht="12.75" hidden="false" customHeight="true" outlineLevel="0" collapsed="false">
      <c r="A957" s="303"/>
      <c r="B957" s="303"/>
      <c r="C957" s="303"/>
      <c r="D957" s="303"/>
      <c r="E957" s="303"/>
      <c r="F957" s="303"/>
      <c r="G957" s="303"/>
      <c r="H957" s="303"/>
      <c r="I957" s="303"/>
      <c r="J957" s="303"/>
      <c r="K957" s="303"/>
      <c r="L957" s="303"/>
      <c r="M957" s="303"/>
      <c r="N957" s="303"/>
      <c r="O957" s="303"/>
      <c r="P957" s="303"/>
      <c r="Q957" s="303"/>
      <c r="R957" s="303"/>
      <c r="S957" s="303"/>
      <c r="T957" s="303"/>
      <c r="U957" s="303"/>
      <c r="V957" s="303"/>
      <c r="W957" s="303"/>
      <c r="X957" s="303"/>
      <c r="Y957" s="303"/>
      <c r="Z957" s="303"/>
    </row>
    <row r="958" customFormat="false" ht="12.75" hidden="false" customHeight="true" outlineLevel="0" collapsed="false">
      <c r="A958" s="303"/>
      <c r="B958" s="303"/>
      <c r="C958" s="303"/>
      <c r="D958" s="303"/>
      <c r="E958" s="303"/>
      <c r="F958" s="303"/>
      <c r="G958" s="303"/>
      <c r="H958" s="303"/>
      <c r="I958" s="303"/>
      <c r="J958" s="303"/>
      <c r="K958" s="303"/>
      <c r="L958" s="303"/>
      <c r="M958" s="303"/>
      <c r="N958" s="303"/>
      <c r="O958" s="303"/>
      <c r="P958" s="303"/>
      <c r="Q958" s="303"/>
      <c r="R958" s="303"/>
      <c r="S958" s="303"/>
      <c r="T958" s="303"/>
      <c r="U958" s="303"/>
      <c r="V958" s="303"/>
      <c r="W958" s="303"/>
      <c r="X958" s="303"/>
      <c r="Y958" s="303"/>
      <c r="Z958" s="303"/>
    </row>
    <row r="959" customFormat="false" ht="12.75" hidden="false" customHeight="true" outlineLevel="0" collapsed="false">
      <c r="A959" s="303"/>
      <c r="B959" s="303"/>
      <c r="C959" s="303"/>
      <c r="D959" s="303"/>
      <c r="E959" s="303"/>
      <c r="F959" s="303"/>
      <c r="G959" s="303"/>
      <c r="H959" s="303"/>
      <c r="I959" s="303"/>
      <c r="J959" s="303"/>
      <c r="K959" s="303"/>
      <c r="L959" s="303"/>
      <c r="M959" s="303"/>
      <c r="N959" s="303"/>
      <c r="O959" s="303"/>
      <c r="P959" s="303"/>
      <c r="Q959" s="303"/>
      <c r="R959" s="303"/>
      <c r="S959" s="303"/>
      <c r="T959" s="303"/>
      <c r="U959" s="303"/>
      <c r="V959" s="303"/>
      <c r="W959" s="303"/>
      <c r="X959" s="303"/>
      <c r="Y959" s="303"/>
      <c r="Z959" s="303"/>
    </row>
    <row r="960" customFormat="false" ht="12.75" hidden="false" customHeight="true" outlineLevel="0" collapsed="false">
      <c r="A960" s="303"/>
      <c r="B960" s="303"/>
      <c r="C960" s="303"/>
      <c r="D960" s="303"/>
      <c r="E960" s="303"/>
      <c r="F960" s="303"/>
      <c r="G960" s="303"/>
      <c r="H960" s="303"/>
      <c r="I960" s="303"/>
      <c r="J960" s="303"/>
      <c r="K960" s="303"/>
      <c r="L960" s="303"/>
      <c r="M960" s="303"/>
      <c r="N960" s="303"/>
      <c r="O960" s="303"/>
      <c r="P960" s="303"/>
      <c r="Q960" s="303"/>
      <c r="R960" s="303"/>
      <c r="S960" s="303"/>
      <c r="T960" s="303"/>
      <c r="U960" s="303"/>
      <c r="V960" s="303"/>
      <c r="W960" s="303"/>
      <c r="X960" s="303"/>
      <c r="Y960" s="303"/>
      <c r="Z960" s="303"/>
    </row>
    <row r="961" customFormat="false" ht="12.75" hidden="false" customHeight="true" outlineLevel="0" collapsed="false">
      <c r="A961" s="303"/>
      <c r="B961" s="303"/>
      <c r="C961" s="303"/>
      <c r="D961" s="303"/>
      <c r="E961" s="303"/>
      <c r="F961" s="303"/>
      <c r="G961" s="303"/>
      <c r="H961" s="303"/>
      <c r="I961" s="303"/>
      <c r="J961" s="303"/>
      <c r="K961" s="303"/>
      <c r="L961" s="303"/>
      <c r="M961" s="303"/>
      <c r="N961" s="303"/>
      <c r="O961" s="303"/>
      <c r="P961" s="303"/>
      <c r="Q961" s="303"/>
      <c r="R961" s="303"/>
      <c r="S961" s="303"/>
      <c r="T961" s="303"/>
      <c r="U961" s="303"/>
      <c r="V961" s="303"/>
      <c r="W961" s="303"/>
      <c r="X961" s="303"/>
      <c r="Y961" s="303"/>
      <c r="Z961" s="303"/>
    </row>
    <row r="962" customFormat="false" ht="12.75" hidden="false" customHeight="true" outlineLevel="0" collapsed="false">
      <c r="A962" s="303"/>
      <c r="B962" s="303"/>
      <c r="C962" s="303"/>
      <c r="D962" s="303"/>
      <c r="E962" s="303"/>
      <c r="F962" s="303"/>
      <c r="G962" s="303"/>
      <c r="H962" s="303"/>
      <c r="I962" s="303"/>
      <c r="J962" s="303"/>
      <c r="K962" s="303"/>
      <c r="L962" s="303"/>
      <c r="M962" s="303"/>
      <c r="N962" s="303"/>
      <c r="O962" s="303"/>
      <c r="P962" s="303"/>
      <c r="Q962" s="303"/>
      <c r="R962" s="303"/>
      <c r="S962" s="303"/>
      <c r="T962" s="303"/>
      <c r="U962" s="303"/>
      <c r="V962" s="303"/>
      <c r="W962" s="303"/>
      <c r="X962" s="303"/>
      <c r="Y962" s="303"/>
      <c r="Z962" s="303"/>
    </row>
    <row r="963" customFormat="false" ht="12.75" hidden="false" customHeight="true" outlineLevel="0" collapsed="false">
      <c r="A963" s="303"/>
      <c r="B963" s="303"/>
      <c r="C963" s="303"/>
      <c r="D963" s="303"/>
      <c r="E963" s="303"/>
      <c r="F963" s="303"/>
      <c r="G963" s="303"/>
      <c r="H963" s="303"/>
      <c r="I963" s="303"/>
      <c r="J963" s="303"/>
      <c r="K963" s="303"/>
      <c r="L963" s="303"/>
      <c r="M963" s="303"/>
      <c r="N963" s="303"/>
      <c r="O963" s="303"/>
      <c r="P963" s="303"/>
      <c r="Q963" s="303"/>
      <c r="R963" s="303"/>
      <c r="S963" s="303"/>
      <c r="T963" s="303"/>
      <c r="U963" s="303"/>
      <c r="V963" s="303"/>
      <c r="W963" s="303"/>
      <c r="X963" s="303"/>
      <c r="Y963" s="303"/>
      <c r="Z963" s="303"/>
    </row>
    <row r="964" customFormat="false" ht="12.75" hidden="false" customHeight="true" outlineLevel="0" collapsed="false">
      <c r="A964" s="303"/>
      <c r="B964" s="303"/>
      <c r="C964" s="303"/>
      <c r="D964" s="303"/>
      <c r="E964" s="303"/>
      <c r="F964" s="303"/>
      <c r="G964" s="303"/>
      <c r="H964" s="303"/>
      <c r="I964" s="303"/>
      <c r="J964" s="303"/>
      <c r="K964" s="303"/>
      <c r="L964" s="303"/>
      <c r="M964" s="303"/>
      <c r="N964" s="303"/>
      <c r="O964" s="303"/>
      <c r="P964" s="303"/>
      <c r="Q964" s="303"/>
      <c r="R964" s="303"/>
      <c r="S964" s="303"/>
      <c r="T964" s="303"/>
      <c r="U964" s="303"/>
      <c r="V964" s="303"/>
      <c r="W964" s="303"/>
      <c r="X964" s="303"/>
      <c r="Y964" s="303"/>
      <c r="Z964" s="303"/>
    </row>
    <row r="965" customFormat="false" ht="12.75" hidden="false" customHeight="true" outlineLevel="0" collapsed="false">
      <c r="A965" s="303"/>
      <c r="B965" s="303"/>
      <c r="C965" s="303"/>
      <c r="D965" s="303"/>
      <c r="E965" s="303"/>
      <c r="F965" s="303"/>
      <c r="G965" s="303"/>
      <c r="H965" s="303"/>
      <c r="I965" s="303"/>
      <c r="J965" s="303"/>
      <c r="K965" s="303"/>
      <c r="L965" s="303"/>
      <c r="M965" s="303"/>
      <c r="N965" s="303"/>
      <c r="O965" s="303"/>
      <c r="P965" s="303"/>
      <c r="Q965" s="303"/>
      <c r="R965" s="303"/>
      <c r="S965" s="303"/>
      <c r="T965" s="303"/>
      <c r="U965" s="303"/>
      <c r="V965" s="303"/>
      <c r="W965" s="303"/>
      <c r="X965" s="303"/>
      <c r="Y965" s="303"/>
      <c r="Z965" s="303"/>
    </row>
    <row r="966" customFormat="false" ht="12.75" hidden="false" customHeight="true" outlineLevel="0" collapsed="false">
      <c r="A966" s="303"/>
      <c r="B966" s="303"/>
      <c r="C966" s="303"/>
      <c r="D966" s="303"/>
      <c r="E966" s="303"/>
      <c r="F966" s="303"/>
      <c r="G966" s="303"/>
      <c r="H966" s="303"/>
      <c r="I966" s="303"/>
      <c r="J966" s="303"/>
      <c r="K966" s="303"/>
      <c r="L966" s="303"/>
      <c r="M966" s="303"/>
      <c r="N966" s="303"/>
      <c r="O966" s="303"/>
      <c r="P966" s="303"/>
      <c r="Q966" s="303"/>
      <c r="R966" s="303"/>
      <c r="S966" s="303"/>
      <c r="T966" s="303"/>
      <c r="U966" s="303"/>
      <c r="V966" s="303"/>
      <c r="W966" s="303"/>
      <c r="X966" s="303"/>
      <c r="Y966" s="303"/>
      <c r="Z966" s="303"/>
    </row>
    <row r="967" customFormat="false" ht="12.75" hidden="false" customHeight="true" outlineLevel="0" collapsed="false">
      <c r="A967" s="303"/>
      <c r="B967" s="303"/>
      <c r="C967" s="303"/>
      <c r="D967" s="303"/>
      <c r="E967" s="303"/>
      <c r="F967" s="303"/>
      <c r="G967" s="303"/>
      <c r="H967" s="303"/>
      <c r="I967" s="303"/>
      <c r="J967" s="303"/>
      <c r="K967" s="303"/>
      <c r="L967" s="303"/>
      <c r="M967" s="303"/>
      <c r="N967" s="303"/>
      <c r="O967" s="303"/>
      <c r="P967" s="303"/>
      <c r="Q967" s="303"/>
      <c r="R967" s="303"/>
      <c r="S967" s="303"/>
      <c r="T967" s="303"/>
      <c r="U967" s="303"/>
      <c r="V967" s="303"/>
      <c r="W967" s="303"/>
      <c r="X967" s="303"/>
      <c r="Y967" s="303"/>
      <c r="Z967" s="303"/>
    </row>
    <row r="968" customFormat="false" ht="12.75" hidden="false" customHeight="true" outlineLevel="0" collapsed="false">
      <c r="A968" s="303"/>
      <c r="B968" s="303"/>
      <c r="C968" s="303"/>
      <c r="D968" s="303"/>
      <c r="E968" s="303"/>
      <c r="F968" s="303"/>
      <c r="G968" s="303"/>
      <c r="H968" s="303"/>
      <c r="I968" s="303"/>
      <c r="J968" s="303"/>
      <c r="K968" s="303"/>
      <c r="L968" s="303"/>
      <c r="M968" s="303"/>
      <c r="N968" s="303"/>
      <c r="O968" s="303"/>
      <c r="P968" s="303"/>
      <c r="Q968" s="303"/>
      <c r="R968" s="303"/>
      <c r="S968" s="303"/>
      <c r="T968" s="303"/>
      <c r="U968" s="303"/>
      <c r="V968" s="303"/>
      <c r="W968" s="303"/>
      <c r="X968" s="303"/>
      <c r="Y968" s="303"/>
      <c r="Z968" s="303"/>
    </row>
    <row r="969" customFormat="false" ht="12.75" hidden="false" customHeight="true" outlineLevel="0" collapsed="false">
      <c r="A969" s="303"/>
      <c r="B969" s="303"/>
      <c r="C969" s="303"/>
      <c r="D969" s="303"/>
      <c r="E969" s="303"/>
      <c r="F969" s="303"/>
      <c r="G969" s="303"/>
      <c r="H969" s="303"/>
      <c r="I969" s="303"/>
      <c r="J969" s="303"/>
      <c r="K969" s="303"/>
      <c r="L969" s="303"/>
      <c r="M969" s="303"/>
      <c r="N969" s="303"/>
      <c r="O969" s="303"/>
      <c r="P969" s="303"/>
      <c r="Q969" s="303"/>
      <c r="R969" s="303"/>
      <c r="S969" s="303"/>
      <c r="T969" s="303"/>
      <c r="U969" s="303"/>
      <c r="V969" s="303"/>
      <c r="W969" s="303"/>
      <c r="X969" s="303"/>
      <c r="Y969" s="303"/>
      <c r="Z969" s="303"/>
    </row>
    <row r="970" customFormat="false" ht="12.75" hidden="false" customHeight="true" outlineLevel="0" collapsed="false">
      <c r="A970" s="303"/>
      <c r="B970" s="303"/>
      <c r="C970" s="303"/>
      <c r="D970" s="303"/>
      <c r="E970" s="303"/>
      <c r="F970" s="303"/>
      <c r="G970" s="303"/>
      <c r="H970" s="303"/>
      <c r="I970" s="303"/>
      <c r="J970" s="303"/>
      <c r="K970" s="303"/>
      <c r="L970" s="303"/>
      <c r="M970" s="303"/>
      <c r="N970" s="303"/>
      <c r="O970" s="303"/>
      <c r="P970" s="303"/>
      <c r="Q970" s="303"/>
      <c r="R970" s="303"/>
      <c r="S970" s="303"/>
      <c r="T970" s="303"/>
      <c r="U970" s="303"/>
      <c r="V970" s="303"/>
      <c r="W970" s="303"/>
      <c r="X970" s="303"/>
      <c r="Y970" s="303"/>
      <c r="Z970" s="303"/>
    </row>
    <row r="971" customFormat="false" ht="12.75" hidden="false" customHeight="true" outlineLevel="0" collapsed="false">
      <c r="A971" s="303"/>
      <c r="B971" s="303"/>
      <c r="C971" s="303"/>
      <c r="D971" s="303"/>
      <c r="E971" s="303"/>
      <c r="F971" s="303"/>
      <c r="G971" s="303"/>
      <c r="H971" s="303"/>
      <c r="I971" s="303"/>
      <c r="J971" s="303"/>
      <c r="K971" s="303"/>
      <c r="L971" s="303"/>
      <c r="M971" s="303"/>
      <c r="N971" s="303"/>
      <c r="O971" s="303"/>
      <c r="P971" s="303"/>
      <c r="Q971" s="303"/>
      <c r="R971" s="303"/>
      <c r="S971" s="303"/>
      <c r="T971" s="303"/>
      <c r="U971" s="303"/>
      <c r="V971" s="303"/>
      <c r="W971" s="303"/>
      <c r="X971" s="303"/>
      <c r="Y971" s="303"/>
      <c r="Z971" s="303"/>
    </row>
    <row r="972" customFormat="false" ht="12.75" hidden="false" customHeight="true" outlineLevel="0" collapsed="false">
      <c r="A972" s="303"/>
      <c r="B972" s="303"/>
      <c r="C972" s="303"/>
      <c r="D972" s="303"/>
      <c r="E972" s="303"/>
      <c r="F972" s="303"/>
      <c r="G972" s="303"/>
      <c r="H972" s="303"/>
      <c r="I972" s="303"/>
      <c r="J972" s="303"/>
      <c r="K972" s="303"/>
      <c r="L972" s="303"/>
      <c r="M972" s="303"/>
      <c r="N972" s="303"/>
      <c r="O972" s="303"/>
      <c r="P972" s="303"/>
      <c r="Q972" s="303"/>
      <c r="R972" s="303"/>
      <c r="S972" s="303"/>
      <c r="T972" s="303"/>
      <c r="U972" s="303"/>
      <c r="V972" s="303"/>
      <c r="W972" s="303"/>
      <c r="X972" s="303"/>
      <c r="Y972" s="303"/>
      <c r="Z972" s="303"/>
    </row>
    <row r="973" customFormat="false" ht="12.75" hidden="false" customHeight="true" outlineLevel="0" collapsed="false">
      <c r="A973" s="303"/>
      <c r="B973" s="303"/>
      <c r="C973" s="303"/>
      <c r="D973" s="303"/>
      <c r="E973" s="303"/>
      <c r="F973" s="303"/>
      <c r="G973" s="303"/>
      <c r="H973" s="303"/>
      <c r="I973" s="303"/>
      <c r="J973" s="303"/>
      <c r="K973" s="303"/>
      <c r="L973" s="303"/>
      <c r="M973" s="303"/>
      <c r="N973" s="303"/>
      <c r="O973" s="303"/>
      <c r="P973" s="303"/>
      <c r="Q973" s="303"/>
      <c r="R973" s="303"/>
      <c r="S973" s="303"/>
      <c r="T973" s="303"/>
      <c r="U973" s="303"/>
      <c r="V973" s="303"/>
      <c r="W973" s="303"/>
      <c r="X973" s="303"/>
      <c r="Y973" s="303"/>
      <c r="Z973" s="303"/>
    </row>
    <row r="974" customFormat="false" ht="12.75" hidden="false" customHeight="true" outlineLevel="0" collapsed="false">
      <c r="A974" s="303"/>
      <c r="B974" s="303"/>
      <c r="C974" s="303"/>
      <c r="D974" s="303"/>
      <c r="E974" s="303"/>
      <c r="F974" s="303"/>
      <c r="G974" s="303"/>
      <c r="H974" s="303"/>
      <c r="I974" s="303"/>
      <c r="J974" s="303"/>
      <c r="K974" s="303"/>
      <c r="L974" s="303"/>
      <c r="M974" s="303"/>
      <c r="N974" s="303"/>
      <c r="O974" s="303"/>
      <c r="P974" s="303"/>
      <c r="Q974" s="303"/>
      <c r="R974" s="303"/>
      <c r="S974" s="303"/>
      <c r="T974" s="303"/>
      <c r="U974" s="303"/>
      <c r="V974" s="303"/>
      <c r="W974" s="303"/>
      <c r="X974" s="303"/>
      <c r="Y974" s="303"/>
      <c r="Z974" s="303"/>
    </row>
    <row r="975" customFormat="false" ht="12.75" hidden="false" customHeight="true" outlineLevel="0" collapsed="false">
      <c r="A975" s="303"/>
      <c r="B975" s="303"/>
      <c r="C975" s="303"/>
      <c r="D975" s="303"/>
      <c r="E975" s="303"/>
      <c r="F975" s="303"/>
      <c r="G975" s="303"/>
      <c r="H975" s="303"/>
      <c r="I975" s="303"/>
      <c r="J975" s="303"/>
      <c r="K975" s="303"/>
      <c r="L975" s="303"/>
      <c r="M975" s="303"/>
      <c r="N975" s="303"/>
      <c r="O975" s="303"/>
      <c r="P975" s="303"/>
      <c r="Q975" s="303"/>
      <c r="R975" s="303"/>
      <c r="S975" s="303"/>
      <c r="T975" s="303"/>
      <c r="U975" s="303"/>
      <c r="V975" s="303"/>
      <c r="W975" s="303"/>
      <c r="X975" s="303"/>
      <c r="Y975" s="303"/>
      <c r="Z975" s="303"/>
    </row>
    <row r="976" customFormat="false" ht="12.75" hidden="false" customHeight="true" outlineLevel="0" collapsed="false">
      <c r="A976" s="303"/>
      <c r="B976" s="303"/>
      <c r="C976" s="303"/>
      <c r="D976" s="303"/>
      <c r="E976" s="303"/>
      <c r="F976" s="303"/>
      <c r="G976" s="303"/>
      <c r="H976" s="303"/>
      <c r="I976" s="303"/>
      <c r="J976" s="303"/>
      <c r="K976" s="303"/>
      <c r="L976" s="303"/>
      <c r="M976" s="303"/>
      <c r="N976" s="303"/>
      <c r="O976" s="303"/>
      <c r="P976" s="303"/>
      <c r="Q976" s="303"/>
      <c r="R976" s="303"/>
      <c r="S976" s="303"/>
      <c r="T976" s="303"/>
      <c r="U976" s="303"/>
      <c r="V976" s="303"/>
      <c r="W976" s="303"/>
      <c r="X976" s="303"/>
      <c r="Y976" s="303"/>
      <c r="Z976" s="303"/>
    </row>
    <row r="977" customFormat="false" ht="12.75" hidden="false" customHeight="true" outlineLevel="0" collapsed="false">
      <c r="A977" s="303"/>
      <c r="B977" s="303"/>
      <c r="C977" s="303"/>
      <c r="D977" s="303"/>
      <c r="E977" s="303"/>
      <c r="F977" s="303"/>
      <c r="G977" s="303"/>
      <c r="H977" s="303"/>
      <c r="I977" s="303"/>
      <c r="J977" s="303"/>
      <c r="K977" s="303"/>
      <c r="L977" s="303"/>
      <c r="M977" s="303"/>
      <c r="N977" s="303"/>
      <c r="O977" s="303"/>
      <c r="P977" s="303"/>
      <c r="Q977" s="303"/>
      <c r="R977" s="303"/>
      <c r="S977" s="303"/>
      <c r="T977" s="303"/>
      <c r="U977" s="303"/>
      <c r="V977" s="303"/>
      <c r="W977" s="303"/>
      <c r="X977" s="303"/>
      <c r="Y977" s="303"/>
      <c r="Z977" s="303"/>
    </row>
    <row r="978" customFormat="false" ht="12.75" hidden="false" customHeight="true" outlineLevel="0" collapsed="false">
      <c r="A978" s="303"/>
      <c r="B978" s="303"/>
      <c r="C978" s="303"/>
      <c r="D978" s="303"/>
      <c r="E978" s="303"/>
      <c r="F978" s="303"/>
      <c r="G978" s="303"/>
      <c r="H978" s="303"/>
      <c r="I978" s="303"/>
      <c r="J978" s="303"/>
      <c r="K978" s="303"/>
      <c r="L978" s="303"/>
      <c r="M978" s="303"/>
      <c r="N978" s="303"/>
      <c r="O978" s="303"/>
      <c r="P978" s="303"/>
      <c r="Q978" s="303"/>
      <c r="R978" s="303"/>
      <c r="S978" s="303"/>
      <c r="T978" s="303"/>
      <c r="U978" s="303"/>
      <c r="V978" s="303"/>
      <c r="W978" s="303"/>
      <c r="X978" s="303"/>
      <c r="Y978" s="303"/>
      <c r="Z978" s="303"/>
    </row>
    <row r="979" customFormat="false" ht="12.75" hidden="false" customHeight="true" outlineLevel="0" collapsed="false">
      <c r="A979" s="303"/>
      <c r="B979" s="303"/>
      <c r="C979" s="303"/>
      <c r="D979" s="303"/>
      <c r="E979" s="303"/>
      <c r="F979" s="303"/>
      <c r="G979" s="303"/>
      <c r="H979" s="303"/>
      <c r="I979" s="303"/>
      <c r="J979" s="303"/>
      <c r="K979" s="303"/>
      <c r="L979" s="303"/>
      <c r="M979" s="303"/>
      <c r="N979" s="303"/>
      <c r="O979" s="303"/>
      <c r="P979" s="303"/>
      <c r="Q979" s="303"/>
      <c r="R979" s="303"/>
      <c r="S979" s="303"/>
      <c r="T979" s="303"/>
      <c r="U979" s="303"/>
      <c r="V979" s="303"/>
      <c r="W979" s="303"/>
      <c r="X979" s="303"/>
      <c r="Y979" s="303"/>
      <c r="Z979" s="303"/>
    </row>
    <row r="980" customFormat="false" ht="12.75" hidden="false" customHeight="true" outlineLevel="0" collapsed="false">
      <c r="A980" s="303"/>
      <c r="B980" s="303"/>
      <c r="C980" s="303"/>
      <c r="D980" s="303"/>
      <c r="E980" s="303"/>
      <c r="F980" s="303"/>
      <c r="G980" s="303"/>
      <c r="H980" s="303"/>
      <c r="I980" s="303"/>
      <c r="J980" s="303"/>
      <c r="K980" s="303"/>
      <c r="L980" s="303"/>
      <c r="M980" s="303"/>
      <c r="N980" s="303"/>
      <c r="O980" s="303"/>
      <c r="P980" s="303"/>
      <c r="Q980" s="303"/>
      <c r="R980" s="303"/>
      <c r="S980" s="303"/>
      <c r="T980" s="303"/>
      <c r="U980" s="303"/>
      <c r="V980" s="303"/>
      <c r="W980" s="303"/>
      <c r="X980" s="303"/>
      <c r="Y980" s="303"/>
      <c r="Z980" s="303"/>
    </row>
    <row r="981" customFormat="false" ht="12.75" hidden="false" customHeight="true" outlineLevel="0" collapsed="false">
      <c r="A981" s="303"/>
      <c r="B981" s="303"/>
      <c r="C981" s="303"/>
      <c r="D981" s="303"/>
      <c r="E981" s="303"/>
      <c r="F981" s="303"/>
      <c r="G981" s="303"/>
      <c r="H981" s="303"/>
      <c r="I981" s="303"/>
      <c r="J981" s="303"/>
      <c r="K981" s="303"/>
      <c r="L981" s="303"/>
      <c r="M981" s="303"/>
      <c r="N981" s="303"/>
      <c r="O981" s="303"/>
      <c r="P981" s="303"/>
      <c r="Q981" s="303"/>
      <c r="R981" s="303"/>
      <c r="S981" s="303"/>
      <c r="T981" s="303"/>
      <c r="U981" s="303"/>
      <c r="V981" s="303"/>
      <c r="W981" s="303"/>
      <c r="X981" s="303"/>
      <c r="Y981" s="303"/>
      <c r="Z981" s="303"/>
    </row>
    <row r="982" customFormat="false" ht="12.75" hidden="false" customHeight="true" outlineLevel="0" collapsed="false">
      <c r="A982" s="303"/>
      <c r="B982" s="303"/>
      <c r="C982" s="303"/>
      <c r="D982" s="303"/>
      <c r="E982" s="303"/>
      <c r="F982" s="303"/>
      <c r="G982" s="303"/>
      <c r="H982" s="303"/>
      <c r="I982" s="303"/>
      <c r="J982" s="303"/>
      <c r="K982" s="303"/>
      <c r="L982" s="303"/>
      <c r="M982" s="303"/>
      <c r="N982" s="303"/>
      <c r="O982" s="303"/>
      <c r="P982" s="303"/>
      <c r="Q982" s="303"/>
      <c r="R982" s="303"/>
      <c r="S982" s="303"/>
      <c r="T982" s="303"/>
      <c r="U982" s="303"/>
      <c r="V982" s="303"/>
      <c r="W982" s="303"/>
      <c r="X982" s="303"/>
      <c r="Y982" s="303"/>
      <c r="Z982" s="303"/>
    </row>
    <row r="983" customFormat="false" ht="12.75" hidden="false" customHeight="true" outlineLevel="0" collapsed="false">
      <c r="A983" s="303"/>
      <c r="B983" s="303"/>
      <c r="C983" s="303"/>
      <c r="D983" s="303"/>
      <c r="E983" s="303"/>
      <c r="F983" s="303"/>
      <c r="G983" s="303"/>
      <c r="H983" s="303"/>
      <c r="I983" s="303"/>
      <c r="J983" s="303"/>
      <c r="K983" s="303"/>
      <c r="L983" s="303"/>
      <c r="M983" s="303"/>
      <c r="N983" s="303"/>
      <c r="O983" s="303"/>
      <c r="P983" s="303"/>
      <c r="Q983" s="303"/>
      <c r="R983" s="303"/>
      <c r="S983" s="303"/>
      <c r="T983" s="303"/>
      <c r="U983" s="303"/>
      <c r="V983" s="303"/>
      <c r="W983" s="303"/>
      <c r="X983" s="303"/>
      <c r="Y983" s="303"/>
      <c r="Z983" s="303"/>
    </row>
    <row r="984" customFormat="false" ht="12.75" hidden="false" customHeight="true" outlineLevel="0" collapsed="false">
      <c r="A984" s="303"/>
      <c r="B984" s="303"/>
      <c r="C984" s="303"/>
      <c r="D984" s="303"/>
      <c r="E984" s="303"/>
      <c r="F984" s="303"/>
      <c r="G984" s="303"/>
      <c r="H984" s="303"/>
      <c r="I984" s="303"/>
      <c r="J984" s="303"/>
      <c r="K984" s="303"/>
      <c r="L984" s="303"/>
      <c r="M984" s="303"/>
      <c r="N984" s="303"/>
      <c r="O984" s="303"/>
      <c r="P984" s="303"/>
      <c r="Q984" s="303"/>
      <c r="R984" s="303"/>
      <c r="S984" s="303"/>
      <c r="T984" s="303"/>
      <c r="U984" s="303"/>
      <c r="V984" s="303"/>
      <c r="W984" s="303"/>
      <c r="X984" s="303"/>
      <c r="Y984" s="303"/>
      <c r="Z984" s="303"/>
    </row>
    <row r="985" customFormat="false" ht="12.75" hidden="false" customHeight="true" outlineLevel="0" collapsed="false">
      <c r="A985" s="303"/>
      <c r="B985" s="303"/>
      <c r="C985" s="303"/>
      <c r="D985" s="303"/>
      <c r="E985" s="303"/>
      <c r="F985" s="303"/>
      <c r="G985" s="303"/>
      <c r="H985" s="303"/>
      <c r="I985" s="303"/>
      <c r="J985" s="303"/>
      <c r="K985" s="303"/>
      <c r="L985" s="303"/>
      <c r="M985" s="303"/>
      <c r="N985" s="303"/>
      <c r="O985" s="303"/>
      <c r="P985" s="303"/>
      <c r="Q985" s="303"/>
      <c r="R985" s="303"/>
      <c r="S985" s="303"/>
      <c r="T985" s="303"/>
      <c r="U985" s="303"/>
      <c r="V985" s="303"/>
      <c r="W985" s="303"/>
      <c r="X985" s="303"/>
      <c r="Y985" s="303"/>
      <c r="Z985" s="303"/>
    </row>
    <row r="986" customFormat="false" ht="12.75" hidden="false" customHeight="true" outlineLevel="0" collapsed="false">
      <c r="A986" s="303"/>
      <c r="B986" s="303"/>
      <c r="C986" s="303"/>
      <c r="D986" s="303"/>
      <c r="E986" s="303"/>
      <c r="F986" s="303"/>
      <c r="G986" s="303"/>
      <c r="H986" s="303"/>
      <c r="I986" s="303"/>
      <c r="J986" s="303"/>
      <c r="K986" s="303"/>
      <c r="L986" s="303"/>
      <c r="M986" s="303"/>
      <c r="N986" s="303"/>
      <c r="O986" s="303"/>
      <c r="P986" s="303"/>
      <c r="Q986" s="303"/>
      <c r="R986" s="303"/>
      <c r="S986" s="303"/>
      <c r="T986" s="303"/>
      <c r="U986" s="303"/>
      <c r="V986" s="303"/>
      <c r="W986" s="303"/>
      <c r="X986" s="303"/>
      <c r="Y986" s="303"/>
      <c r="Z986" s="303"/>
    </row>
    <row r="987" customFormat="false" ht="12.75" hidden="false" customHeight="true" outlineLevel="0" collapsed="false">
      <c r="A987" s="303"/>
      <c r="B987" s="303"/>
      <c r="C987" s="303"/>
      <c r="D987" s="303"/>
      <c r="E987" s="303"/>
      <c r="F987" s="303"/>
      <c r="G987" s="303"/>
      <c r="H987" s="303"/>
      <c r="I987" s="303"/>
      <c r="J987" s="303"/>
      <c r="K987" s="303"/>
      <c r="L987" s="303"/>
      <c r="M987" s="303"/>
      <c r="N987" s="303"/>
      <c r="O987" s="303"/>
      <c r="P987" s="303"/>
      <c r="Q987" s="303"/>
      <c r="R987" s="303"/>
      <c r="S987" s="303"/>
      <c r="T987" s="303"/>
      <c r="U987" s="303"/>
      <c r="V987" s="303"/>
      <c r="W987" s="303"/>
      <c r="X987" s="303"/>
      <c r="Y987" s="303"/>
      <c r="Z987" s="303"/>
    </row>
    <row r="988" customFormat="false" ht="12.75" hidden="false" customHeight="true" outlineLevel="0" collapsed="false">
      <c r="A988" s="303"/>
      <c r="B988" s="303"/>
      <c r="C988" s="303"/>
      <c r="D988" s="303"/>
      <c r="E988" s="303"/>
      <c r="F988" s="303"/>
      <c r="G988" s="303"/>
      <c r="H988" s="303"/>
      <c r="I988" s="303"/>
      <c r="J988" s="303"/>
      <c r="K988" s="303"/>
      <c r="L988" s="303"/>
      <c r="M988" s="303"/>
      <c r="N988" s="303"/>
      <c r="O988" s="303"/>
      <c r="P988" s="303"/>
      <c r="Q988" s="303"/>
      <c r="R988" s="303"/>
      <c r="S988" s="303"/>
      <c r="T988" s="303"/>
      <c r="U988" s="303"/>
      <c r="V988" s="303"/>
      <c r="W988" s="303"/>
      <c r="X988" s="303"/>
      <c r="Y988" s="303"/>
      <c r="Z988" s="303"/>
    </row>
    <row r="989" customFormat="false" ht="12.75" hidden="false" customHeight="true" outlineLevel="0" collapsed="false">
      <c r="A989" s="303"/>
      <c r="B989" s="303"/>
      <c r="C989" s="303"/>
      <c r="D989" s="303"/>
      <c r="E989" s="303"/>
      <c r="F989" s="303"/>
      <c r="G989" s="303"/>
      <c r="H989" s="303"/>
      <c r="I989" s="303"/>
      <c r="J989" s="303"/>
      <c r="K989" s="303"/>
      <c r="L989" s="303"/>
      <c r="M989" s="303"/>
      <c r="N989" s="303"/>
      <c r="O989" s="303"/>
      <c r="P989" s="303"/>
      <c r="Q989" s="303"/>
      <c r="R989" s="303"/>
      <c r="S989" s="303"/>
      <c r="T989" s="303"/>
      <c r="U989" s="303"/>
      <c r="V989" s="303"/>
      <c r="W989" s="303"/>
      <c r="X989" s="303"/>
      <c r="Y989" s="303"/>
      <c r="Z989" s="303"/>
    </row>
    <row r="990" customFormat="false" ht="12.75" hidden="false" customHeight="true" outlineLevel="0" collapsed="false">
      <c r="A990" s="303"/>
      <c r="B990" s="303"/>
      <c r="C990" s="303"/>
      <c r="D990" s="303"/>
      <c r="E990" s="303"/>
      <c r="F990" s="303"/>
      <c r="G990" s="303"/>
      <c r="H990" s="303"/>
      <c r="I990" s="303"/>
      <c r="J990" s="303"/>
      <c r="K990" s="303"/>
      <c r="L990" s="303"/>
      <c r="M990" s="303"/>
      <c r="N990" s="303"/>
      <c r="O990" s="303"/>
      <c r="P990" s="303"/>
      <c r="Q990" s="303"/>
      <c r="R990" s="303"/>
      <c r="S990" s="303"/>
      <c r="T990" s="303"/>
      <c r="U990" s="303"/>
      <c r="V990" s="303"/>
      <c r="W990" s="303"/>
      <c r="X990" s="303"/>
      <c r="Y990" s="303"/>
      <c r="Z990" s="303"/>
    </row>
    <row r="991" customFormat="false" ht="12.75" hidden="false" customHeight="true" outlineLevel="0" collapsed="false">
      <c r="A991" s="303"/>
      <c r="B991" s="303"/>
      <c r="C991" s="303"/>
      <c r="D991" s="303"/>
      <c r="E991" s="303"/>
      <c r="F991" s="303"/>
      <c r="G991" s="303"/>
      <c r="H991" s="303"/>
      <c r="I991" s="303"/>
      <c r="J991" s="303"/>
      <c r="K991" s="303"/>
      <c r="L991" s="303"/>
      <c r="M991" s="303"/>
      <c r="N991" s="303"/>
      <c r="O991" s="303"/>
      <c r="P991" s="303"/>
      <c r="Q991" s="303"/>
      <c r="R991" s="303"/>
      <c r="S991" s="303"/>
      <c r="T991" s="303"/>
      <c r="U991" s="303"/>
      <c r="V991" s="303"/>
      <c r="W991" s="303"/>
      <c r="X991" s="303"/>
      <c r="Y991" s="303"/>
      <c r="Z991" s="303"/>
    </row>
    <row r="992" customFormat="false" ht="12.75" hidden="false" customHeight="true" outlineLevel="0" collapsed="false">
      <c r="A992" s="303"/>
      <c r="B992" s="303"/>
      <c r="C992" s="303"/>
      <c r="D992" s="303"/>
      <c r="E992" s="303"/>
      <c r="F992" s="303"/>
      <c r="G992" s="303"/>
      <c r="H992" s="303"/>
      <c r="I992" s="303"/>
      <c r="J992" s="303"/>
      <c r="K992" s="303"/>
      <c r="L992" s="303"/>
      <c r="M992" s="303"/>
      <c r="N992" s="303"/>
      <c r="O992" s="303"/>
      <c r="P992" s="303"/>
      <c r="Q992" s="303"/>
      <c r="R992" s="303"/>
      <c r="S992" s="303"/>
      <c r="T992" s="303"/>
      <c r="U992" s="303"/>
      <c r="V992" s="303"/>
      <c r="W992" s="303"/>
      <c r="X992" s="303"/>
      <c r="Y992" s="303"/>
      <c r="Z992" s="303"/>
    </row>
    <row r="993" customFormat="false" ht="12.75" hidden="false" customHeight="true" outlineLevel="0" collapsed="false">
      <c r="A993" s="303"/>
      <c r="B993" s="303"/>
      <c r="C993" s="303"/>
      <c r="D993" s="303"/>
      <c r="E993" s="303"/>
      <c r="F993" s="303"/>
      <c r="G993" s="303"/>
      <c r="H993" s="303"/>
      <c r="I993" s="303"/>
      <c r="J993" s="303"/>
      <c r="K993" s="303"/>
      <c r="L993" s="303"/>
      <c r="M993" s="303"/>
      <c r="N993" s="303"/>
      <c r="O993" s="303"/>
      <c r="P993" s="303"/>
      <c r="Q993" s="303"/>
      <c r="R993" s="303"/>
      <c r="S993" s="303"/>
      <c r="T993" s="303"/>
      <c r="U993" s="303"/>
      <c r="V993" s="303"/>
      <c r="W993" s="303"/>
      <c r="X993" s="303"/>
      <c r="Y993" s="303"/>
      <c r="Z993" s="303"/>
    </row>
    <row r="994" customFormat="false" ht="12.75" hidden="false" customHeight="true" outlineLevel="0" collapsed="false">
      <c r="A994" s="303"/>
      <c r="B994" s="303"/>
      <c r="C994" s="303"/>
      <c r="D994" s="303"/>
      <c r="E994" s="303"/>
      <c r="F994" s="303"/>
      <c r="G994" s="303"/>
      <c r="H994" s="303"/>
      <c r="I994" s="303"/>
      <c r="J994" s="303"/>
      <c r="K994" s="303"/>
      <c r="L994" s="303"/>
      <c r="M994" s="303"/>
      <c r="N994" s="303"/>
      <c r="O994" s="303"/>
      <c r="P994" s="303"/>
      <c r="Q994" s="303"/>
      <c r="R994" s="303"/>
      <c r="S994" s="303"/>
      <c r="T994" s="303"/>
      <c r="U994" s="303"/>
      <c r="V994" s="303"/>
      <c r="W994" s="303"/>
      <c r="X994" s="303"/>
      <c r="Y994" s="303"/>
      <c r="Z994" s="303"/>
    </row>
    <row r="995" customFormat="false" ht="12.75" hidden="false" customHeight="true" outlineLevel="0" collapsed="false">
      <c r="A995" s="303"/>
      <c r="B995" s="303"/>
      <c r="C995" s="303"/>
      <c r="D995" s="303"/>
      <c r="E995" s="303"/>
      <c r="F995" s="303"/>
      <c r="G995" s="303"/>
      <c r="H995" s="303"/>
      <c r="I995" s="303"/>
      <c r="J995" s="303"/>
      <c r="K995" s="303"/>
      <c r="L995" s="303"/>
      <c r="M995" s="303"/>
      <c r="N995" s="303"/>
      <c r="O995" s="303"/>
      <c r="P995" s="303"/>
      <c r="Q995" s="303"/>
      <c r="R995" s="303"/>
      <c r="S995" s="303"/>
      <c r="T995" s="303"/>
      <c r="U995" s="303"/>
      <c r="V995" s="303"/>
      <c r="W995" s="303"/>
      <c r="X995" s="303"/>
      <c r="Y995" s="303"/>
      <c r="Z995" s="303"/>
    </row>
    <row r="996" customFormat="false" ht="12.75" hidden="false" customHeight="true" outlineLevel="0" collapsed="false">
      <c r="A996" s="303"/>
      <c r="B996" s="303"/>
      <c r="C996" s="303"/>
      <c r="D996" s="303"/>
      <c r="E996" s="303"/>
      <c r="F996" s="303"/>
      <c r="G996" s="303"/>
      <c r="H996" s="303"/>
      <c r="I996" s="303"/>
      <c r="J996" s="303"/>
      <c r="K996" s="303"/>
      <c r="L996" s="303"/>
      <c r="M996" s="303"/>
      <c r="N996" s="303"/>
      <c r="O996" s="303"/>
      <c r="P996" s="303"/>
      <c r="Q996" s="303"/>
      <c r="R996" s="303"/>
      <c r="S996" s="303"/>
      <c r="T996" s="303"/>
      <c r="U996" s="303"/>
      <c r="V996" s="303"/>
      <c r="W996" s="303"/>
      <c r="X996" s="303"/>
      <c r="Y996" s="303"/>
      <c r="Z996" s="303"/>
    </row>
    <row r="997" customFormat="false" ht="12.75" hidden="false" customHeight="true" outlineLevel="0" collapsed="false">
      <c r="A997" s="303"/>
      <c r="B997" s="303"/>
      <c r="C997" s="303"/>
      <c r="D997" s="303"/>
      <c r="E997" s="303"/>
      <c r="F997" s="303"/>
      <c r="G997" s="303"/>
      <c r="H997" s="303"/>
      <c r="I997" s="303"/>
      <c r="J997" s="303"/>
      <c r="K997" s="303"/>
      <c r="L997" s="303"/>
      <c r="M997" s="303"/>
      <c r="N997" s="303"/>
      <c r="O997" s="303"/>
      <c r="P997" s="303"/>
      <c r="Q997" s="303"/>
      <c r="R997" s="303"/>
      <c r="S997" s="303"/>
      <c r="T997" s="303"/>
      <c r="U997" s="303"/>
      <c r="V997" s="303"/>
      <c r="W997" s="303"/>
      <c r="X997" s="303"/>
      <c r="Y997" s="303"/>
      <c r="Z997" s="303"/>
    </row>
    <row r="998" customFormat="false" ht="12.75" hidden="false" customHeight="true" outlineLevel="0" collapsed="false">
      <c r="A998" s="303"/>
      <c r="B998" s="303"/>
      <c r="C998" s="303"/>
      <c r="D998" s="303"/>
      <c r="E998" s="303"/>
      <c r="F998" s="303"/>
      <c r="G998" s="303"/>
      <c r="H998" s="303"/>
      <c r="I998" s="303"/>
      <c r="J998" s="303"/>
      <c r="K998" s="303"/>
      <c r="L998" s="303"/>
      <c r="M998" s="303"/>
      <c r="N998" s="303"/>
      <c r="O998" s="303"/>
      <c r="P998" s="303"/>
      <c r="Q998" s="303"/>
      <c r="R998" s="303"/>
      <c r="S998" s="303"/>
      <c r="T998" s="303"/>
      <c r="U998" s="303"/>
      <c r="V998" s="303"/>
      <c r="W998" s="303"/>
      <c r="X998" s="303"/>
      <c r="Y998" s="303"/>
      <c r="Z998" s="303"/>
    </row>
    <row r="999" customFormat="false" ht="12.75" hidden="false" customHeight="true" outlineLevel="0" collapsed="false">
      <c r="A999" s="303"/>
      <c r="B999" s="303"/>
      <c r="C999" s="303"/>
      <c r="D999" s="303"/>
      <c r="E999" s="303"/>
      <c r="F999" s="303"/>
      <c r="G999" s="303"/>
      <c r="H999" s="303"/>
      <c r="I999" s="303"/>
      <c r="J999" s="303"/>
      <c r="K999" s="303"/>
      <c r="L999" s="303"/>
      <c r="M999" s="303"/>
      <c r="N999" s="303"/>
      <c r="O999" s="303"/>
      <c r="P999" s="303"/>
      <c r="Q999" s="303"/>
      <c r="R999" s="303"/>
      <c r="S999" s="303"/>
      <c r="T999" s="303"/>
      <c r="U999" s="303"/>
      <c r="V999" s="303"/>
      <c r="W999" s="303"/>
      <c r="X999" s="303"/>
      <c r="Y999" s="303"/>
      <c r="Z999" s="303"/>
    </row>
    <row r="1000" customFormat="false" ht="12.75" hidden="false" customHeight="true" outlineLevel="0" collapsed="false">
      <c r="A1000" s="303"/>
      <c r="B1000" s="303"/>
      <c r="C1000" s="303"/>
      <c r="D1000" s="303"/>
      <c r="E1000" s="303"/>
      <c r="F1000" s="303"/>
      <c r="G1000" s="303"/>
      <c r="H1000" s="303"/>
      <c r="I1000" s="303"/>
      <c r="J1000" s="303"/>
      <c r="K1000" s="303"/>
      <c r="L1000" s="303"/>
      <c r="M1000" s="303"/>
      <c r="N1000" s="303"/>
      <c r="O1000" s="303"/>
      <c r="P1000" s="303"/>
      <c r="Q1000" s="303"/>
      <c r="R1000" s="303"/>
      <c r="S1000" s="303"/>
      <c r="T1000" s="303"/>
      <c r="U1000" s="303"/>
      <c r="V1000" s="303"/>
      <c r="W1000" s="303"/>
      <c r="X1000" s="303"/>
      <c r="Y1000" s="303"/>
      <c r="Z1000" s="303"/>
    </row>
  </sheetData>
  <mergeCells count="74">
    <mergeCell ref="B1:M1"/>
    <mergeCell ref="B2:M2"/>
    <mergeCell ref="C4:G4"/>
    <mergeCell ref="I4:L4"/>
    <mergeCell ref="C5:D5"/>
    <mergeCell ref="E5:G5"/>
    <mergeCell ref="J5:L5"/>
    <mergeCell ref="O5:Q5"/>
    <mergeCell ref="C6:D6"/>
    <mergeCell ref="C10:D10"/>
    <mergeCell ref="C12:G12"/>
    <mergeCell ref="I12:L12"/>
    <mergeCell ref="C13:D13"/>
    <mergeCell ref="E13:G13"/>
    <mergeCell ref="J13:L13"/>
    <mergeCell ref="O13:Q13"/>
    <mergeCell ref="C14:D14"/>
    <mergeCell ref="C18:D18"/>
    <mergeCell ref="C20:G20"/>
    <mergeCell ref="I20:L20"/>
    <mergeCell ref="C21:D21"/>
    <mergeCell ref="E21:G21"/>
    <mergeCell ref="J21:L21"/>
    <mergeCell ref="O21:Q21"/>
    <mergeCell ref="C22:D22"/>
    <mergeCell ref="C26:D26"/>
    <mergeCell ref="C28:G28"/>
    <mergeCell ref="I28:L28"/>
    <mergeCell ref="C29:D29"/>
    <mergeCell ref="E29:G29"/>
    <mergeCell ref="J29:L29"/>
    <mergeCell ref="O29:Q29"/>
    <mergeCell ref="C30:D30"/>
    <mergeCell ref="C34:D34"/>
    <mergeCell ref="C36:G36"/>
    <mergeCell ref="I36:L36"/>
    <mergeCell ref="C37:D37"/>
    <mergeCell ref="E37:G37"/>
    <mergeCell ref="J37:L37"/>
    <mergeCell ref="O37:Q37"/>
    <mergeCell ref="C38:D38"/>
    <mergeCell ref="C42:D42"/>
    <mergeCell ref="C44:G44"/>
    <mergeCell ref="I44:L44"/>
    <mergeCell ref="C45:D45"/>
    <mergeCell ref="E45:G45"/>
    <mergeCell ref="J45:L45"/>
    <mergeCell ref="O45:Q45"/>
    <mergeCell ref="C46:D46"/>
    <mergeCell ref="R47:U47"/>
    <mergeCell ref="C50:D50"/>
    <mergeCell ref="C53:D53"/>
    <mergeCell ref="F53:G53"/>
    <mergeCell ref="I53:L53"/>
    <mergeCell ref="P53:S53"/>
    <mergeCell ref="C54:D54"/>
    <mergeCell ref="F54:G54"/>
    <mergeCell ref="I54:L54"/>
    <mergeCell ref="C55:D55"/>
    <mergeCell ref="F55:G55"/>
    <mergeCell ref="I55:L55"/>
    <mergeCell ref="C56:D56"/>
    <mergeCell ref="F56:G56"/>
    <mergeCell ref="I56:L56"/>
    <mergeCell ref="B59:M59"/>
    <mergeCell ref="C61:L68"/>
    <mergeCell ref="C69:L69"/>
    <mergeCell ref="C80:G80"/>
    <mergeCell ref="I80:L80"/>
    <mergeCell ref="C81:D81"/>
    <mergeCell ref="E81:G81"/>
    <mergeCell ref="J81:L81"/>
    <mergeCell ref="C82:D82"/>
    <mergeCell ref="C86:D86"/>
  </mergeCells>
  <conditionalFormatting sqref="E55">
    <cfRule type="expression" priority="2" aboveAverage="0" equalAverage="0" bottom="0" percent="0" rank="0" text="" dxfId="6">
      <formula>$E$53="Ruble"</formula>
    </cfRule>
  </conditionalFormatting>
  <conditionalFormatting sqref="E55">
    <cfRule type="expression" priority="3" aboveAverage="0" equalAverage="0" bottom="0" percent="0" rank="0" text="" dxfId="7">
      <formula>$E$53="Rupee"</formula>
    </cfRule>
  </conditionalFormatting>
  <conditionalFormatting sqref="E55">
    <cfRule type="expression" priority="4" aboveAverage="0" equalAverage="0" bottom="0" percent="0" rank="0" text="" dxfId="8">
      <formula>$E$53="Yen"</formula>
    </cfRule>
  </conditionalFormatting>
  <conditionalFormatting sqref="E55">
    <cfRule type="expression" priority="5" aboveAverage="0" equalAverage="0" bottom="0" percent="0" rank="0" text="" dxfId="9">
      <formula>$E$53="Pound"</formula>
    </cfRule>
  </conditionalFormatting>
  <conditionalFormatting sqref="E55">
    <cfRule type="expression" priority="6" aboveAverage="0" equalAverage="0" bottom="0" percent="0" rank="0" text="" dxfId="10">
      <formula>$E$53="Euro"</formula>
    </cfRule>
  </conditionalFormatting>
  <conditionalFormatting sqref="E55">
    <cfRule type="expression" priority="7" aboveAverage="0" equalAverage="0" bottom="0" percent="0" rank="0" text="" dxfId="11">
      <formula>$E$53="Dollar"</formula>
    </cfRule>
  </conditionalFormatting>
  <conditionalFormatting sqref="E56">
    <cfRule type="expression" priority="8" aboveAverage="0" equalAverage="0" bottom="0" percent="0" rank="0" text="" dxfId="12">
      <formula>$E54="Ruble"</formula>
    </cfRule>
  </conditionalFormatting>
  <conditionalFormatting sqref="E56">
    <cfRule type="expression" priority="9" aboveAverage="0" equalAverage="0" bottom="0" percent="0" rank="0" text="" dxfId="13">
      <formula>$E54="Rupee"</formula>
    </cfRule>
  </conditionalFormatting>
  <conditionalFormatting sqref="E56">
    <cfRule type="expression" priority="10" aboveAverage="0" equalAverage="0" bottom="0" percent="0" rank="0" text="" dxfId="14">
      <formula>$E54="Yen"</formula>
    </cfRule>
  </conditionalFormatting>
  <conditionalFormatting sqref="E56">
    <cfRule type="expression" priority="11" aboveAverage="0" equalAverage="0" bottom="0" percent="0" rank="0" text="" dxfId="15">
      <formula>$E54="Pound"</formula>
    </cfRule>
  </conditionalFormatting>
  <conditionalFormatting sqref="E56">
    <cfRule type="expression" priority="12" aboveAverage="0" equalAverage="0" bottom="0" percent="0" rank="0" text="" dxfId="16">
      <formula>$E54="Euro"</formula>
    </cfRule>
  </conditionalFormatting>
  <conditionalFormatting sqref="E56">
    <cfRule type="expression" priority="13" aboveAverage="0" equalAverage="0" bottom="0" percent="0" rank="0" text="" dxfId="17">
      <formula>$E54="Dollar"</formula>
    </cfRule>
  </conditionalFormatting>
  <conditionalFormatting sqref="E56">
    <cfRule type="expression" priority="14" aboveAverage="0" equalAverage="0" bottom="0" percent="0" rank="0" text="" dxfId="18">
      <formula>$E$53="Ruble"</formula>
    </cfRule>
  </conditionalFormatting>
  <conditionalFormatting sqref="E56">
    <cfRule type="expression" priority="15" aboveAverage="0" equalAverage="0" bottom="0" percent="0" rank="0" text="" dxfId="19">
      <formula>$E$53="Rupee"</formula>
    </cfRule>
  </conditionalFormatting>
  <conditionalFormatting sqref="E56">
    <cfRule type="expression" priority="16" aboveAverage="0" equalAverage="0" bottom="0" percent="0" rank="0" text="" dxfId="20">
      <formula>$E$53="Yen"</formula>
    </cfRule>
  </conditionalFormatting>
  <conditionalFormatting sqref="E56">
    <cfRule type="expression" priority="17" aboveAverage="0" equalAverage="0" bottom="0" percent="0" rank="0" text="" dxfId="21">
      <formula>$E$53="Pound"</formula>
    </cfRule>
  </conditionalFormatting>
  <conditionalFormatting sqref="E56">
    <cfRule type="expression" priority="18" aboveAverage="0" equalAverage="0" bottom="0" percent="0" rank="0" text="" dxfId="22">
      <formula>$E$53="Euro"</formula>
    </cfRule>
  </conditionalFormatting>
  <conditionalFormatting sqref="E56">
    <cfRule type="expression" priority="19" aboveAverage="0" equalAverage="0" bottom="0" percent="0" rank="0" text="" dxfId="23">
      <formula>$E$53="Dollar"</formula>
    </cfRule>
  </conditionalFormatting>
  <dataValidations count="1">
    <dataValidation allowBlank="true" operator="between" showDropDown="false" showErrorMessage="true" showInputMessage="false" sqref="E53" type="list">
      <formula1>List_Currency</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40" colorId="64" zoomScale="90" zoomScaleNormal="90" zoomScalePageLayoutView="100" workbookViewId="0">
      <selection pane="topLeft" activeCell="H6" activeCellId="0" sqref="H6"/>
    </sheetView>
  </sheetViews>
  <sheetFormatPr defaultColWidth="14.4609375" defaultRowHeight="13.2" zeroHeight="false" outlineLevelRow="0" outlineLevelCol="0"/>
  <cols>
    <col collapsed="false" customWidth="true" hidden="false" outlineLevel="0" max="1" min="1" style="0" width="3.11"/>
    <col collapsed="false" customWidth="true" hidden="false" outlineLevel="0" max="2" min="2" style="0" width="3.89"/>
    <col collapsed="false" customWidth="true" hidden="false" outlineLevel="0" max="3" min="3" style="0" width="6.11"/>
    <col collapsed="false" customWidth="true" hidden="false" outlineLevel="0" max="4" min="4" style="0" width="32.34"/>
    <col collapsed="false" customWidth="true" hidden="false" outlineLevel="0" max="5" min="5" style="0" width="4.66"/>
    <col collapsed="false" customWidth="true" hidden="false" outlineLevel="0" max="6" min="6" style="0" width="5.55"/>
    <col collapsed="false" customWidth="true" hidden="false" outlineLevel="0" max="7" min="7" style="0" width="31.44"/>
    <col collapsed="false" customWidth="true" hidden="false" outlineLevel="0" max="8" min="8" style="0" width="13.44"/>
    <col collapsed="false" customWidth="true" hidden="false" outlineLevel="0" max="9" min="9" style="0" width="11.56"/>
    <col collapsed="false" customWidth="true" hidden="false" outlineLevel="0" max="10" min="10" style="0" width="15.34"/>
    <col collapsed="false" customWidth="true" hidden="false" outlineLevel="0" max="11" min="11" style="0" width="11.56"/>
    <col collapsed="false" customWidth="true" hidden="false" outlineLevel="0" max="12" min="12" style="0" width="3.99"/>
    <col collapsed="false" customWidth="true" hidden="false" outlineLevel="0" max="13" min="13" style="0" width="5.33"/>
    <col collapsed="false" customWidth="true" hidden="false" outlineLevel="0" max="14" min="14" style="0" width="10.11"/>
    <col collapsed="false" customWidth="true" hidden="false" outlineLevel="0" max="15" min="15" style="0" width="35.44"/>
    <col collapsed="false" customWidth="true" hidden="false" outlineLevel="0" max="16" min="16" style="0" width="12.44"/>
    <col collapsed="false" customWidth="true" hidden="false" outlineLevel="0" max="17" min="17" style="0" width="28.66"/>
    <col collapsed="false" customWidth="true" hidden="false" outlineLevel="0" max="18" min="18" style="0" width="3.11"/>
    <col collapsed="false" customWidth="true" hidden="false" outlineLevel="0" max="26" min="19" style="0" width="8.67"/>
  </cols>
  <sheetData>
    <row r="1" customFormat="false" ht="16.5" hidden="false" customHeight="true" outlineLevel="0" collapsed="false">
      <c r="A1" s="87"/>
      <c r="B1" s="87"/>
      <c r="C1" s="87"/>
      <c r="D1" s="87"/>
      <c r="E1" s="87"/>
      <c r="F1" s="87"/>
      <c r="G1" s="87"/>
      <c r="H1" s="87"/>
      <c r="I1" s="87"/>
      <c r="J1" s="87"/>
      <c r="K1" s="87"/>
      <c r="L1" s="87"/>
      <c r="M1" s="87"/>
      <c r="N1" s="87"/>
      <c r="O1" s="87"/>
      <c r="P1" s="87"/>
      <c r="Q1" s="87"/>
      <c r="R1" s="87"/>
      <c r="S1" s="87"/>
      <c r="T1" s="87"/>
      <c r="U1" s="87"/>
      <c r="V1" s="87"/>
      <c r="W1" s="87"/>
      <c r="X1" s="87"/>
      <c r="Y1" s="87"/>
      <c r="Z1" s="87"/>
    </row>
    <row r="2" customFormat="false" ht="47.25" hidden="false" customHeight="true" outlineLevel="0" collapsed="false">
      <c r="A2" s="87"/>
      <c r="B2" s="379"/>
      <c r="C2" s="380"/>
      <c r="D2" s="380"/>
      <c r="E2" s="380"/>
      <c r="F2" s="380"/>
      <c r="G2" s="380"/>
      <c r="H2" s="380"/>
      <c r="I2" s="380"/>
      <c r="J2" s="380"/>
      <c r="K2" s="380"/>
      <c r="L2" s="381"/>
      <c r="M2" s="382"/>
      <c r="N2" s="382"/>
      <c r="O2" s="382"/>
      <c r="P2" s="382"/>
      <c r="Q2" s="382"/>
      <c r="R2" s="382"/>
      <c r="S2" s="87"/>
      <c r="T2" s="87"/>
      <c r="U2" s="87"/>
      <c r="V2" s="87"/>
      <c r="W2" s="87"/>
      <c r="X2" s="87"/>
      <c r="Y2" s="87"/>
      <c r="Z2" s="87"/>
    </row>
    <row r="3" customFormat="false" ht="12.75" hidden="false" customHeight="true" outlineLevel="0" collapsed="false">
      <c r="A3" s="87"/>
      <c r="B3" s="383" t="s">
        <v>203</v>
      </c>
      <c r="C3" s="383"/>
      <c r="D3" s="383"/>
      <c r="E3" s="87"/>
      <c r="F3" s="87"/>
      <c r="G3" s="87"/>
      <c r="H3" s="87"/>
      <c r="I3" s="87"/>
      <c r="J3" s="87"/>
      <c r="K3" s="87"/>
      <c r="L3" s="384"/>
      <c r="M3" s="300"/>
      <c r="N3" s="300"/>
      <c r="O3" s="300"/>
      <c r="P3" s="300"/>
      <c r="Q3" s="300"/>
      <c r="R3" s="300"/>
      <c r="S3" s="87"/>
      <c r="T3" s="87"/>
      <c r="U3" s="87"/>
      <c r="V3" s="87"/>
      <c r="W3" s="87"/>
      <c r="X3" s="87"/>
      <c r="Y3" s="87"/>
      <c r="Z3" s="87"/>
    </row>
    <row r="4" customFormat="false" ht="16.5" hidden="false" customHeight="true" outlineLevel="0" collapsed="false">
      <c r="A4" s="87"/>
      <c r="B4" s="385"/>
      <c r="C4" s="87"/>
      <c r="D4" s="87"/>
      <c r="E4" s="87"/>
      <c r="F4" s="87"/>
      <c r="G4" s="386" t="s">
        <v>204</v>
      </c>
      <c r="H4" s="386"/>
      <c r="I4" s="386"/>
      <c r="J4" s="386"/>
      <c r="K4" s="386"/>
      <c r="L4" s="384"/>
      <c r="M4" s="300"/>
      <c r="N4" s="387"/>
      <c r="O4" s="387"/>
      <c r="P4" s="300"/>
      <c r="Q4" s="300"/>
      <c r="R4" s="300"/>
      <c r="S4" s="87"/>
      <c r="T4" s="87"/>
      <c r="U4" s="87"/>
      <c r="V4" s="87"/>
      <c r="W4" s="87"/>
      <c r="X4" s="87"/>
      <c r="Y4" s="87"/>
      <c r="Z4" s="87"/>
    </row>
    <row r="5" customFormat="false" ht="12.75" hidden="false" customHeight="true" outlineLevel="0" collapsed="false">
      <c r="A5" s="87"/>
      <c r="B5" s="385"/>
      <c r="C5" s="388" t="s">
        <v>205</v>
      </c>
      <c r="D5" s="388"/>
      <c r="E5" s="388"/>
      <c r="F5" s="87"/>
      <c r="G5" s="389"/>
      <c r="H5" s="389" t="s">
        <v>206</v>
      </c>
      <c r="I5" s="389" t="s">
        <v>107</v>
      </c>
      <c r="J5" s="389" t="s">
        <v>110</v>
      </c>
      <c r="K5" s="390" t="s">
        <v>207</v>
      </c>
      <c r="L5" s="384"/>
      <c r="M5" s="300"/>
      <c r="N5" s="300"/>
      <c r="O5" s="300"/>
      <c r="P5" s="300"/>
      <c r="Q5" s="300"/>
      <c r="R5" s="300"/>
      <c r="S5" s="87"/>
      <c r="T5" s="87"/>
      <c r="U5" s="87"/>
      <c r="V5" s="87"/>
      <c r="W5" s="87"/>
      <c r="X5" s="87"/>
      <c r="Y5" s="87"/>
      <c r="Z5" s="87"/>
    </row>
    <row r="6" customFormat="false" ht="12.75" hidden="false" customHeight="true" outlineLevel="0" collapsed="false">
      <c r="A6" s="87"/>
      <c r="B6" s="385"/>
      <c r="C6" s="388"/>
      <c r="D6" s="388"/>
      <c r="E6" s="388"/>
      <c r="F6" s="87"/>
      <c r="G6" s="391" t="s">
        <v>208</v>
      </c>
      <c r="H6" s="392" t="n">
        <f aca="false">SUM('Funções Dados'!H180:H181,'Funções Transações'!I330:I331)</f>
        <v>52.3368421052632</v>
      </c>
      <c r="I6" s="392" t="n">
        <f aca="false">SUM('Funções Dados'!R56+'Funções Transações'!R106)</f>
        <v>209.347368421053</v>
      </c>
      <c r="J6" s="393" t="n">
        <f aca="false">SUM('Funções Dados'!I180:I181,'Funções Transações'!J330:J331)</f>
        <v>0</v>
      </c>
      <c r="K6" s="393" t="n">
        <f aca="false">SUM('Funções Dados'!U56,'Funções Transações'!U106)</f>
        <v>7.8</v>
      </c>
      <c r="L6" s="384"/>
      <c r="M6" s="300"/>
      <c r="N6" s="300"/>
      <c r="O6" s="87"/>
      <c r="P6" s="87"/>
      <c r="Q6" s="87"/>
      <c r="R6" s="300"/>
      <c r="S6" s="87"/>
      <c r="T6" s="87"/>
      <c r="U6" s="87"/>
      <c r="V6" s="87"/>
      <c r="W6" s="87"/>
      <c r="X6" s="87"/>
      <c r="Y6" s="87"/>
      <c r="Z6" s="87"/>
    </row>
    <row r="7" customFormat="false" ht="12.75" hidden="false" customHeight="true" outlineLevel="0" collapsed="false">
      <c r="A7" s="87"/>
      <c r="B7" s="385"/>
      <c r="C7" s="388"/>
      <c r="D7" s="388"/>
      <c r="E7" s="388"/>
      <c r="F7" s="87"/>
      <c r="G7" s="391" t="s">
        <v>209</v>
      </c>
      <c r="H7" s="392" t="n">
        <f aca="false">SUM('Funções Dados'!H182:H183,'Funções Transações'!I332:I333)</f>
        <v>0</v>
      </c>
      <c r="I7" s="392" t="n">
        <f aca="false">SUM('Funções Dados'!R112,'Funções Transações'!R212)</f>
        <v>0</v>
      </c>
      <c r="J7" s="393" t="n">
        <f aca="false">SUM('Funções Dados'!I182:I183,'Funções Transações'!J332:J333)</f>
        <v>0</v>
      </c>
      <c r="K7" s="393" t="n">
        <f aca="false">SUM('Funções Dados'!U112,'Funções Transações'!U212)</f>
        <v>0</v>
      </c>
      <c r="L7" s="384"/>
      <c r="M7" s="300"/>
      <c r="N7" s="300"/>
      <c r="O7" s="87"/>
      <c r="P7" s="87"/>
      <c r="Q7" s="87"/>
      <c r="R7" s="300"/>
      <c r="S7" s="87"/>
      <c r="T7" s="87"/>
      <c r="U7" s="87"/>
      <c r="V7" s="87"/>
      <c r="W7" s="87"/>
      <c r="X7" s="87"/>
      <c r="Y7" s="87"/>
      <c r="Z7" s="87"/>
    </row>
    <row r="8" customFormat="false" ht="12.75" hidden="false" customHeight="true" outlineLevel="0" collapsed="false">
      <c r="A8" s="87"/>
      <c r="B8" s="385"/>
      <c r="C8" s="87"/>
      <c r="D8" s="87"/>
      <c r="E8" s="87"/>
      <c r="F8" s="87"/>
      <c r="G8" s="391" t="s">
        <v>210</v>
      </c>
      <c r="H8" s="392" t="n">
        <f aca="false">SUM('Funções Dados'!H184:H185,'Funções Transações'!G334:G335)</f>
        <v>0</v>
      </c>
      <c r="I8" s="392" t="n">
        <f aca="false">SUM('Funções Dados'!R168,'Funções Transações'!R318)</f>
        <v>0</v>
      </c>
      <c r="J8" s="394"/>
      <c r="K8" s="393" t="n">
        <f aca="false">SUM('Funções Dados'!U168,'Funções Transações'!U318)</f>
        <v>0</v>
      </c>
      <c r="L8" s="384"/>
      <c r="M8" s="300"/>
      <c r="N8" s="300"/>
      <c r="O8" s="87"/>
      <c r="P8" s="87"/>
      <c r="Q8" s="87"/>
      <c r="R8" s="300"/>
      <c r="S8" s="87"/>
      <c r="T8" s="87"/>
      <c r="U8" s="87"/>
      <c r="V8" s="87"/>
      <c r="W8" s="87"/>
      <c r="X8" s="87"/>
      <c r="Y8" s="87"/>
      <c r="Z8" s="87"/>
    </row>
    <row r="9" customFormat="false" ht="12.75" hidden="false" customHeight="true" outlineLevel="0" collapsed="false">
      <c r="A9" s="87"/>
      <c r="B9" s="385"/>
      <c r="C9" s="87"/>
      <c r="D9" s="87"/>
      <c r="E9" s="87"/>
      <c r="F9" s="87"/>
      <c r="G9" s="395"/>
      <c r="H9" s="396" t="n">
        <f aca="false">SUM(H6:H8)</f>
        <v>52.3368421052632</v>
      </c>
      <c r="I9" s="396" t="n">
        <f aca="false">SUM(I6:I8)</f>
        <v>209.347368421053</v>
      </c>
      <c r="J9" s="397" t="n">
        <f aca="false">SUM(J6:J7)</f>
        <v>0</v>
      </c>
      <c r="K9" s="398" t="n">
        <f aca="false">SUM(K6:K8)</f>
        <v>7.8</v>
      </c>
      <c r="L9" s="384"/>
      <c r="M9" s="300"/>
      <c r="N9" s="300"/>
      <c r="O9" s="300"/>
      <c r="P9" s="300"/>
      <c r="Q9" s="300"/>
      <c r="R9" s="300"/>
      <c r="S9" s="87"/>
      <c r="T9" s="87"/>
      <c r="U9" s="87"/>
      <c r="V9" s="87"/>
      <c r="W9" s="87"/>
      <c r="X9" s="87"/>
      <c r="Y9" s="87"/>
      <c r="Z9" s="87"/>
    </row>
    <row r="10" customFormat="false" ht="12.75" hidden="false" customHeight="true" outlineLevel="0" collapsed="false">
      <c r="A10" s="87"/>
      <c r="B10" s="385"/>
      <c r="C10" s="87"/>
      <c r="D10" s="87"/>
      <c r="E10" s="87"/>
      <c r="F10" s="87"/>
      <c r="G10" s="395"/>
      <c r="H10" s="399"/>
      <c r="I10" s="399"/>
      <c r="J10" s="400"/>
      <c r="K10" s="401"/>
      <c r="L10" s="384"/>
      <c r="M10" s="300"/>
      <c r="N10" s="300"/>
      <c r="O10" s="300"/>
      <c r="P10" s="300"/>
      <c r="Q10" s="300"/>
      <c r="R10" s="300"/>
      <c r="S10" s="87"/>
      <c r="T10" s="87"/>
      <c r="U10" s="87"/>
      <c r="V10" s="87"/>
      <c r="W10" s="87"/>
      <c r="X10" s="87"/>
      <c r="Y10" s="87"/>
      <c r="Z10" s="87"/>
    </row>
    <row r="11" customFormat="false" ht="16.5" hidden="false" customHeight="true" outlineLevel="0" collapsed="false">
      <c r="A11" s="87"/>
      <c r="B11" s="385"/>
      <c r="C11" s="402" t="s">
        <v>211</v>
      </c>
      <c r="D11" s="402"/>
      <c r="E11" s="402"/>
      <c r="F11" s="87"/>
      <c r="G11" s="403" t="s">
        <v>212</v>
      </c>
      <c r="H11" s="404"/>
      <c r="I11" s="405"/>
      <c r="J11" s="405"/>
      <c r="K11" s="406"/>
      <c r="L11" s="384"/>
      <c r="M11" s="300"/>
      <c r="N11" s="387"/>
      <c r="O11" s="387"/>
      <c r="P11" s="300"/>
      <c r="Q11" s="300"/>
      <c r="R11" s="300"/>
      <c r="S11" s="87"/>
      <c r="T11" s="87"/>
      <c r="U11" s="87"/>
      <c r="V11" s="87"/>
      <c r="W11" s="87"/>
      <c r="X11" s="87"/>
      <c r="Y11" s="87"/>
      <c r="Z11" s="87"/>
    </row>
    <row r="12" customFormat="false" ht="12.75" hidden="false" customHeight="true" outlineLevel="0" collapsed="false">
      <c r="A12" s="87"/>
      <c r="B12" s="385"/>
      <c r="C12" s="402"/>
      <c r="D12" s="402"/>
      <c r="E12" s="402"/>
      <c r="F12" s="87"/>
      <c r="G12" s="389"/>
      <c r="H12" s="389" t="s">
        <v>206</v>
      </c>
      <c r="I12" s="407"/>
      <c r="J12" s="407"/>
      <c r="K12" s="407"/>
      <c r="L12" s="384"/>
      <c r="M12" s="300"/>
      <c r="N12" s="300"/>
      <c r="O12" s="300"/>
      <c r="P12" s="300"/>
      <c r="Q12" s="300"/>
      <c r="R12" s="300"/>
      <c r="S12" s="87"/>
      <c r="T12" s="87"/>
      <c r="U12" s="87"/>
      <c r="V12" s="87"/>
      <c r="W12" s="87"/>
      <c r="X12" s="87"/>
      <c r="Y12" s="87"/>
      <c r="Z12" s="87"/>
    </row>
    <row r="13" customFormat="false" ht="12.75" hidden="false" customHeight="true" outlineLevel="0" collapsed="false">
      <c r="A13" s="87"/>
      <c r="B13" s="385"/>
      <c r="C13" s="402"/>
      <c r="D13" s="402"/>
      <c r="E13" s="402"/>
      <c r="F13" s="87"/>
      <c r="G13" s="391" t="s">
        <v>208</v>
      </c>
      <c r="H13" s="392" t="n">
        <f aca="false">SUM('Funções Dados'!H194:H195,'Funções Transações'!I345:I346)</f>
        <v>72</v>
      </c>
      <c r="I13" s="408"/>
      <c r="J13" s="408"/>
      <c r="K13" s="401"/>
      <c r="L13" s="384"/>
      <c r="M13" s="300"/>
      <c r="N13" s="300"/>
      <c r="O13" s="300"/>
      <c r="P13" s="300"/>
      <c r="Q13" s="300"/>
      <c r="R13" s="300"/>
      <c r="S13" s="87"/>
      <c r="T13" s="87"/>
      <c r="U13" s="87"/>
      <c r="V13" s="87"/>
      <c r="W13" s="87"/>
      <c r="X13" s="87"/>
      <c r="Y13" s="87"/>
      <c r="Z13" s="87"/>
    </row>
    <row r="14" customFormat="false" ht="12.75" hidden="false" customHeight="true" outlineLevel="0" collapsed="false">
      <c r="A14" s="87"/>
      <c r="B14" s="385"/>
      <c r="C14" s="409"/>
      <c r="D14" s="409"/>
      <c r="E14" s="409"/>
      <c r="F14" s="87"/>
      <c r="G14" s="391" t="s">
        <v>209</v>
      </c>
      <c r="H14" s="392" t="n">
        <f aca="false">SUM('Funções Dados'!H196:H197,'Funções Transações'!I347:I348)</f>
        <v>0</v>
      </c>
      <c r="I14" s="408"/>
      <c r="J14" s="408"/>
      <c r="K14" s="401"/>
      <c r="L14" s="384"/>
      <c r="M14" s="300"/>
      <c r="N14" s="300"/>
      <c r="O14" s="300"/>
      <c r="P14" s="300"/>
      <c r="Q14" s="300"/>
      <c r="R14" s="300"/>
      <c r="S14" s="87"/>
      <c r="T14" s="87"/>
      <c r="U14" s="87"/>
      <c r="V14" s="87"/>
      <c r="W14" s="87"/>
      <c r="X14" s="87"/>
      <c r="Y14" s="87"/>
      <c r="Z14" s="87"/>
    </row>
    <row r="15" customFormat="false" ht="12.75" hidden="false" customHeight="true" outlineLevel="0" collapsed="false">
      <c r="A15" s="87"/>
      <c r="B15" s="385"/>
      <c r="C15" s="87"/>
      <c r="D15" s="87"/>
      <c r="E15" s="87"/>
      <c r="F15" s="87"/>
      <c r="G15" s="391" t="s">
        <v>210</v>
      </c>
      <c r="H15" s="392" t="n">
        <f aca="false">SUM('Funções Dados'!H198:H199, 'Funções Transações'!I349:I350)</f>
        <v>0</v>
      </c>
      <c r="I15" s="408"/>
      <c r="J15" s="408"/>
      <c r="K15" s="401"/>
      <c r="L15" s="384"/>
      <c r="M15" s="300"/>
      <c r="N15" s="300"/>
      <c r="O15" s="300"/>
      <c r="P15" s="300"/>
      <c r="Q15" s="300"/>
      <c r="R15" s="300"/>
      <c r="S15" s="87"/>
      <c r="T15" s="87"/>
      <c r="U15" s="87"/>
      <c r="V15" s="87"/>
      <c r="W15" s="87"/>
      <c r="X15" s="87"/>
      <c r="Y15" s="87"/>
      <c r="Z15" s="87"/>
    </row>
    <row r="16" customFormat="false" ht="12.75" hidden="false" customHeight="true" outlineLevel="0" collapsed="false">
      <c r="A16" s="87"/>
      <c r="B16" s="385"/>
      <c r="C16" s="87"/>
      <c r="D16" s="87"/>
      <c r="E16" s="87"/>
      <c r="F16" s="87"/>
      <c r="G16" s="410" t="s">
        <v>213</v>
      </c>
      <c r="H16" s="411" t="n">
        <f aca="false">SUM(H13:H15,J20)</f>
        <v>72.368</v>
      </c>
      <c r="I16" s="87"/>
      <c r="J16" s="400"/>
      <c r="K16" s="401"/>
      <c r="L16" s="384"/>
      <c r="M16" s="300"/>
      <c r="N16" s="300"/>
      <c r="O16" s="300"/>
      <c r="P16" s="300"/>
      <c r="Q16" s="300"/>
      <c r="R16" s="300"/>
      <c r="S16" s="87"/>
      <c r="T16" s="87"/>
      <c r="U16" s="87"/>
      <c r="V16" s="87"/>
      <c r="W16" s="87"/>
      <c r="X16" s="87"/>
      <c r="Y16" s="87"/>
      <c r="Z16" s="87"/>
    </row>
    <row r="17" customFormat="false" ht="12.75" hidden="false" customHeight="true" outlineLevel="0" collapsed="false">
      <c r="A17" s="87"/>
      <c r="B17" s="385"/>
      <c r="C17" s="87"/>
      <c r="D17" s="87"/>
      <c r="E17" s="87"/>
      <c r="F17" s="87"/>
      <c r="G17" s="410" t="s">
        <v>214</v>
      </c>
      <c r="H17" s="411" t="n">
        <f aca="false">H16*J25</f>
        <v>72.368</v>
      </c>
      <c r="I17" s="87"/>
      <c r="J17" s="400"/>
      <c r="K17" s="401"/>
      <c r="L17" s="384"/>
      <c r="M17" s="300"/>
      <c r="N17" s="300"/>
      <c r="O17" s="300"/>
      <c r="P17" s="300"/>
      <c r="Q17" s="300"/>
      <c r="R17" s="300"/>
      <c r="S17" s="87"/>
      <c r="T17" s="87"/>
      <c r="U17" s="87"/>
      <c r="V17" s="87"/>
      <c r="W17" s="87"/>
      <c r="X17" s="87"/>
      <c r="Y17" s="87"/>
      <c r="Z17" s="87"/>
    </row>
    <row r="18" customFormat="false" ht="12.75" hidden="false" customHeight="true" outlineLevel="0" collapsed="false">
      <c r="A18" s="87"/>
      <c r="B18" s="385"/>
      <c r="C18" s="87"/>
      <c r="D18" s="87"/>
      <c r="E18" s="87"/>
      <c r="F18" s="87"/>
      <c r="G18" s="395"/>
      <c r="H18" s="399"/>
      <c r="I18" s="399"/>
      <c r="J18" s="399"/>
      <c r="K18" s="401"/>
      <c r="L18" s="384"/>
      <c r="M18" s="300"/>
      <c r="N18" s="300"/>
      <c r="O18" s="300"/>
      <c r="P18" s="300"/>
      <c r="Q18" s="300"/>
      <c r="R18" s="300"/>
      <c r="S18" s="87"/>
      <c r="T18" s="87"/>
      <c r="U18" s="87"/>
      <c r="V18" s="87"/>
      <c r="W18" s="87"/>
      <c r="X18" s="87"/>
      <c r="Y18" s="87"/>
      <c r="Z18" s="87"/>
    </row>
    <row r="19" customFormat="false" ht="12.75" hidden="false" customHeight="true" outlineLevel="0" collapsed="false">
      <c r="A19" s="87"/>
      <c r="B19" s="385"/>
      <c r="C19" s="388" t="s">
        <v>215</v>
      </c>
      <c r="D19" s="388"/>
      <c r="E19" s="388"/>
      <c r="F19" s="87"/>
      <c r="G19" s="412" t="s">
        <v>108</v>
      </c>
      <c r="H19" s="412"/>
      <c r="I19" s="412"/>
      <c r="J19" s="412"/>
      <c r="K19" s="401"/>
      <c r="L19" s="384"/>
      <c r="M19" s="300"/>
      <c r="N19" s="300"/>
      <c r="O19" s="300"/>
      <c r="P19" s="300"/>
      <c r="Q19" s="300"/>
      <c r="R19" s="300"/>
      <c r="S19" s="87"/>
      <c r="T19" s="87"/>
      <c r="U19" s="87"/>
      <c r="V19" s="87"/>
      <c r="W19" s="87"/>
      <c r="X19" s="87"/>
      <c r="Y19" s="87"/>
      <c r="Z19" s="87"/>
    </row>
    <row r="20" customFormat="false" ht="16.5" hidden="false" customHeight="true" outlineLevel="0" collapsed="false">
      <c r="A20" s="87"/>
      <c r="B20" s="385"/>
      <c r="C20" s="388"/>
      <c r="D20" s="388"/>
      <c r="E20" s="388"/>
      <c r="F20" s="87"/>
      <c r="G20" s="410" t="s">
        <v>216</v>
      </c>
      <c r="H20" s="410"/>
      <c r="I20" s="410"/>
      <c r="J20" s="413" t="n">
        <f aca="false">SUM(Reuso!H4:H104)</f>
        <v>0.368</v>
      </c>
      <c r="K20" s="87"/>
      <c r="L20" s="384"/>
      <c r="M20" s="300"/>
      <c r="N20" s="300"/>
      <c r="O20" s="300"/>
      <c r="P20" s="300"/>
      <c r="Q20" s="300"/>
      <c r="R20" s="300"/>
      <c r="S20" s="87"/>
      <c r="T20" s="87"/>
      <c r="U20" s="87"/>
      <c r="V20" s="87"/>
      <c r="W20" s="87"/>
      <c r="X20" s="87"/>
      <c r="Y20" s="87"/>
      <c r="Z20" s="87"/>
    </row>
    <row r="21" customFormat="false" ht="16.5" hidden="false" customHeight="true" outlineLevel="0" collapsed="false">
      <c r="A21" s="87"/>
      <c r="B21" s="385"/>
      <c r="C21" s="414"/>
      <c r="D21" s="414"/>
      <c r="E21" s="414"/>
      <c r="F21" s="87"/>
      <c r="G21" s="415" t="s">
        <v>217</v>
      </c>
      <c r="H21" s="415"/>
      <c r="I21" s="415"/>
      <c r="J21" s="416" t="n">
        <f aca="false">J20*'Indices PF'!E54</f>
        <v>1.472</v>
      </c>
      <c r="K21" s="87"/>
      <c r="L21" s="384"/>
      <c r="M21" s="300"/>
      <c r="N21" s="300"/>
      <c r="O21" s="300"/>
      <c r="P21" s="300"/>
      <c r="Q21" s="300"/>
      <c r="R21" s="300"/>
      <c r="S21" s="87"/>
      <c r="T21" s="87"/>
      <c r="U21" s="87"/>
      <c r="V21" s="87"/>
      <c r="W21" s="87"/>
      <c r="X21" s="87"/>
      <c r="Y21" s="87"/>
      <c r="Z21" s="87"/>
    </row>
    <row r="22" customFormat="false" ht="16.5" hidden="false" customHeight="true" outlineLevel="0" collapsed="false">
      <c r="A22" s="87"/>
      <c r="B22" s="385"/>
      <c r="C22" s="87"/>
      <c r="D22" s="87"/>
      <c r="E22" s="87"/>
      <c r="F22" s="87"/>
      <c r="G22" s="391" t="s">
        <v>218</v>
      </c>
      <c r="H22" s="391"/>
      <c r="I22" s="391"/>
      <c r="J22" s="417" t="n">
        <f aca="false">SUM(J9,J20)</f>
        <v>0.368</v>
      </c>
      <c r="K22" s="87"/>
      <c r="L22" s="384"/>
      <c r="M22" s="300"/>
      <c r="N22" s="300"/>
      <c r="O22" s="300"/>
      <c r="P22" s="300"/>
      <c r="Q22" s="300"/>
      <c r="R22" s="300"/>
      <c r="S22" s="87"/>
      <c r="T22" s="87"/>
      <c r="U22" s="87"/>
      <c r="V22" s="87"/>
      <c r="W22" s="87"/>
      <c r="X22" s="87"/>
      <c r="Y22" s="87"/>
      <c r="Z22" s="87"/>
    </row>
    <row r="23" customFormat="false" ht="12.75" hidden="false" customHeight="true" outlineLevel="0" collapsed="false">
      <c r="A23" s="87"/>
      <c r="B23" s="385"/>
      <c r="C23" s="87"/>
      <c r="D23" s="87"/>
      <c r="E23" s="87"/>
      <c r="F23" s="87"/>
      <c r="G23" s="395"/>
      <c r="H23" s="418"/>
      <c r="I23" s="419"/>
      <c r="J23" s="420"/>
      <c r="K23" s="401"/>
      <c r="L23" s="384"/>
      <c r="M23" s="300"/>
      <c r="N23" s="300"/>
      <c r="O23" s="300"/>
      <c r="P23" s="300"/>
      <c r="Q23" s="300"/>
      <c r="R23" s="300"/>
      <c r="S23" s="87"/>
      <c r="T23" s="87"/>
      <c r="U23" s="87"/>
      <c r="V23" s="87"/>
      <c r="W23" s="87"/>
      <c r="X23" s="87"/>
      <c r="Y23" s="87"/>
      <c r="Z23" s="87"/>
    </row>
    <row r="24" customFormat="false" ht="12.75" hidden="false" customHeight="true" outlineLevel="0" collapsed="false">
      <c r="A24" s="87"/>
      <c r="B24" s="385"/>
      <c r="C24" s="388" t="s">
        <v>219</v>
      </c>
      <c r="D24" s="388"/>
      <c r="E24" s="388"/>
      <c r="F24" s="87"/>
      <c r="G24" s="386" t="s">
        <v>220</v>
      </c>
      <c r="H24" s="386"/>
      <c r="I24" s="386"/>
      <c r="J24" s="386"/>
      <c r="K24" s="401"/>
      <c r="L24" s="384"/>
      <c r="M24" s="300"/>
      <c r="N24" s="300"/>
      <c r="O24" s="300"/>
      <c r="P24" s="300"/>
      <c r="Q24" s="300"/>
      <c r="R24" s="300"/>
      <c r="S24" s="87"/>
      <c r="T24" s="87"/>
      <c r="U24" s="87"/>
      <c r="V24" s="87"/>
      <c r="W24" s="87"/>
      <c r="X24" s="87"/>
      <c r="Y24" s="87"/>
      <c r="Z24" s="87"/>
    </row>
    <row r="25" customFormat="false" ht="16.5" hidden="false" customHeight="true" outlineLevel="0" collapsed="false">
      <c r="A25" s="87"/>
      <c r="B25" s="385"/>
      <c r="C25" s="388"/>
      <c r="D25" s="388"/>
      <c r="E25" s="388"/>
      <c r="F25" s="87"/>
      <c r="G25" s="421" t="s">
        <v>221</v>
      </c>
      <c r="H25" s="421"/>
      <c r="I25" s="421"/>
      <c r="J25" s="413" t="n">
        <f aca="false">H58</f>
        <v>1</v>
      </c>
      <c r="K25" s="87"/>
      <c r="L25" s="384"/>
      <c r="M25" s="300"/>
      <c r="N25" s="300"/>
      <c r="O25" s="300"/>
      <c r="P25" s="300"/>
      <c r="Q25" s="300"/>
      <c r="R25" s="300"/>
      <c r="S25" s="87"/>
      <c r="T25" s="87"/>
      <c r="U25" s="87"/>
      <c r="V25" s="87"/>
      <c r="W25" s="87"/>
      <c r="X25" s="87"/>
      <c r="Y25" s="87"/>
      <c r="Z25" s="87"/>
    </row>
    <row r="26" customFormat="false" ht="16.5" hidden="false" customHeight="true" outlineLevel="0" collapsed="false">
      <c r="A26" s="87"/>
      <c r="B26" s="385"/>
      <c r="C26" s="414"/>
      <c r="D26" s="414"/>
      <c r="E26" s="414"/>
      <c r="F26" s="87"/>
      <c r="G26" s="391" t="s">
        <v>222</v>
      </c>
      <c r="H26" s="391"/>
      <c r="I26" s="391"/>
      <c r="J26" s="422" t="n">
        <f aca="false">SUM(H9,J20)</f>
        <v>52.7048421052632</v>
      </c>
      <c r="K26" s="87"/>
      <c r="L26" s="384"/>
      <c r="M26" s="300"/>
      <c r="N26" s="300"/>
      <c r="O26" s="300"/>
      <c r="P26" s="300"/>
      <c r="Q26" s="300"/>
      <c r="R26" s="300"/>
      <c r="S26" s="87"/>
      <c r="T26" s="87"/>
      <c r="U26" s="87"/>
      <c r="V26" s="87"/>
      <c r="W26" s="87"/>
      <c r="X26" s="87"/>
      <c r="Y26" s="87"/>
      <c r="Z26" s="87"/>
    </row>
    <row r="27" customFormat="false" ht="12.75" hidden="false" customHeight="true" outlineLevel="0" collapsed="false">
      <c r="A27" s="87"/>
      <c r="B27" s="385"/>
      <c r="C27" s="87"/>
      <c r="D27" s="87"/>
      <c r="E27" s="87"/>
      <c r="F27" s="87"/>
      <c r="G27" s="391" t="s">
        <v>223</v>
      </c>
      <c r="H27" s="391"/>
      <c r="I27" s="391"/>
      <c r="J27" s="422" t="n">
        <f aca="false">SUM(H9,J20)*J25</f>
        <v>52.7048421052632</v>
      </c>
      <c r="K27" s="87"/>
      <c r="L27" s="384"/>
      <c r="M27" s="300"/>
      <c r="N27" s="300"/>
      <c r="O27" s="300"/>
      <c r="P27" s="300"/>
      <c r="Q27" s="300"/>
      <c r="R27" s="300"/>
      <c r="S27" s="87"/>
      <c r="T27" s="87"/>
      <c r="U27" s="87"/>
      <c r="V27" s="87"/>
      <c r="W27" s="87"/>
      <c r="X27" s="87"/>
      <c r="Y27" s="87"/>
      <c r="Z27" s="87"/>
    </row>
    <row r="28" customFormat="false" ht="17.25" hidden="false" customHeight="true" outlineLevel="0" collapsed="false">
      <c r="A28" s="87"/>
      <c r="B28" s="385"/>
      <c r="C28" s="87"/>
      <c r="D28" s="87"/>
      <c r="E28" s="87"/>
      <c r="F28" s="87"/>
      <c r="G28" s="391" t="s">
        <v>224</v>
      </c>
      <c r="H28" s="391"/>
      <c r="I28" s="391"/>
      <c r="J28" s="422" t="n">
        <f aca="false">J22*J25</f>
        <v>0.368</v>
      </c>
      <c r="K28" s="87"/>
      <c r="L28" s="384"/>
      <c r="M28" s="300"/>
      <c r="N28" s="300"/>
      <c r="O28" s="300"/>
      <c r="P28" s="300"/>
      <c r="Q28" s="300"/>
      <c r="R28" s="300"/>
      <c r="S28" s="87"/>
      <c r="T28" s="87"/>
      <c r="U28" s="87"/>
      <c r="V28" s="87"/>
      <c r="W28" s="87"/>
      <c r="X28" s="87"/>
      <c r="Y28" s="87"/>
      <c r="Z28" s="87"/>
    </row>
    <row r="29" customFormat="false" ht="14.25" hidden="false" customHeight="true" outlineLevel="0" collapsed="false">
      <c r="A29" s="87"/>
      <c r="B29" s="385"/>
      <c r="C29" s="87"/>
      <c r="D29" s="87"/>
      <c r="E29" s="87"/>
      <c r="F29" s="87"/>
      <c r="G29" s="87"/>
      <c r="H29" s="87"/>
      <c r="I29" s="87"/>
      <c r="J29" s="423"/>
      <c r="K29" s="87"/>
      <c r="L29" s="384"/>
      <c r="M29" s="300"/>
      <c r="N29" s="300"/>
      <c r="O29" s="300"/>
      <c r="P29" s="300"/>
      <c r="Q29" s="300"/>
      <c r="R29" s="300"/>
      <c r="S29" s="87"/>
      <c r="T29" s="87"/>
      <c r="U29" s="87"/>
      <c r="V29" s="87"/>
      <c r="W29" s="87"/>
      <c r="X29" s="87"/>
      <c r="Y29" s="87"/>
      <c r="Z29" s="87"/>
    </row>
    <row r="30" customFormat="false" ht="12.75" hidden="false" customHeight="true" outlineLevel="0" collapsed="false">
      <c r="A30" s="215"/>
      <c r="B30" s="424"/>
      <c r="C30" s="215"/>
      <c r="D30" s="215"/>
      <c r="E30" s="215"/>
      <c r="F30" s="215"/>
      <c r="G30" s="425" t="s">
        <v>225</v>
      </c>
      <c r="H30" s="425"/>
      <c r="I30" s="425"/>
      <c r="J30" s="425"/>
      <c r="K30" s="215"/>
      <c r="L30" s="426"/>
      <c r="M30" s="427"/>
      <c r="N30" s="427"/>
      <c r="O30" s="427"/>
      <c r="P30" s="427"/>
      <c r="Q30" s="427"/>
      <c r="R30" s="427"/>
      <c r="S30" s="215"/>
      <c r="T30" s="215"/>
      <c r="U30" s="215"/>
      <c r="V30" s="215"/>
      <c r="W30" s="215"/>
      <c r="X30" s="215"/>
      <c r="Y30" s="215"/>
      <c r="Z30" s="215"/>
    </row>
    <row r="31" customFormat="false" ht="12.75" hidden="false" customHeight="true" outlineLevel="0" collapsed="false">
      <c r="A31" s="87"/>
      <c r="B31" s="385"/>
      <c r="C31" s="87"/>
      <c r="D31" s="87"/>
      <c r="E31" s="87"/>
      <c r="F31" s="87"/>
      <c r="G31" s="428" t="s">
        <v>226</v>
      </c>
      <c r="H31" s="428"/>
      <c r="I31" s="428"/>
      <c r="J31" s="429" t="n">
        <f aca="false">I9+J21</f>
        <v>210.819368421053</v>
      </c>
      <c r="K31" s="87"/>
      <c r="L31" s="384"/>
      <c r="M31" s="300"/>
      <c r="N31" s="300"/>
      <c r="O31" s="300"/>
      <c r="P31" s="300"/>
      <c r="Q31" s="300"/>
      <c r="R31" s="300"/>
      <c r="S31" s="87"/>
      <c r="T31" s="87"/>
      <c r="U31" s="87"/>
      <c r="V31" s="87"/>
      <c r="W31" s="87"/>
      <c r="X31" s="87"/>
      <c r="Y31" s="87"/>
      <c r="Z31" s="87"/>
    </row>
    <row r="32" customFormat="false" ht="12.75" hidden="false" customHeight="true" outlineLevel="0" collapsed="false">
      <c r="A32" s="87"/>
      <c r="B32" s="385"/>
      <c r="C32" s="87"/>
      <c r="D32" s="87"/>
      <c r="E32" s="87"/>
      <c r="F32" s="430"/>
      <c r="G32" s="428" t="s">
        <v>227</v>
      </c>
      <c r="H32" s="428"/>
      <c r="I32" s="428"/>
      <c r="J32" s="429" t="n">
        <f aca="false">J31/8</f>
        <v>26.3524210526316</v>
      </c>
      <c r="K32" s="87"/>
      <c r="L32" s="384"/>
      <c r="M32" s="300"/>
      <c r="N32" s="300"/>
      <c r="O32" s="300"/>
      <c r="P32" s="300"/>
      <c r="Q32" s="300"/>
      <c r="R32" s="300"/>
      <c r="S32" s="87"/>
      <c r="T32" s="87"/>
      <c r="U32" s="87"/>
      <c r="V32" s="87"/>
      <c r="W32" s="87"/>
      <c r="X32" s="87"/>
      <c r="Y32" s="87"/>
      <c r="Z32" s="87"/>
    </row>
    <row r="33" customFormat="false" ht="12.75" hidden="false" customHeight="true" outlineLevel="0" collapsed="false">
      <c r="A33" s="87"/>
      <c r="B33" s="385"/>
      <c r="C33" s="87"/>
      <c r="D33" s="87"/>
      <c r="E33" s="87"/>
      <c r="F33" s="430"/>
      <c r="G33" s="431"/>
      <c r="H33" s="432"/>
      <c r="I33" s="191"/>
      <c r="J33" s="191"/>
      <c r="K33" s="191"/>
      <c r="L33" s="433"/>
      <c r="M33" s="300"/>
      <c r="N33" s="300"/>
      <c r="O33" s="300"/>
      <c r="P33" s="300"/>
      <c r="Q33" s="300"/>
      <c r="R33" s="300"/>
      <c r="S33" s="87"/>
      <c r="T33" s="87"/>
      <c r="U33" s="87"/>
      <c r="V33" s="87"/>
      <c r="W33" s="87"/>
      <c r="X33" s="87"/>
      <c r="Y33" s="87"/>
      <c r="Z33" s="87"/>
    </row>
    <row r="34" customFormat="false" ht="15" hidden="false" customHeight="true" outlineLevel="0" collapsed="false">
      <c r="A34" s="87"/>
      <c r="B34" s="385"/>
      <c r="C34" s="434" t="s">
        <v>228</v>
      </c>
      <c r="D34" s="434"/>
      <c r="E34" s="434"/>
      <c r="F34" s="430"/>
      <c r="G34" s="425" t="s">
        <v>229</v>
      </c>
      <c r="H34" s="425"/>
      <c r="I34" s="425"/>
      <c r="J34" s="435" t="str">
        <f aca="false">'Indices PF'!E53</f>
        <v>Dollar</v>
      </c>
      <c r="K34" s="87"/>
      <c r="L34" s="384"/>
      <c r="M34" s="300"/>
      <c r="N34" s="300"/>
      <c r="O34" s="300"/>
      <c r="P34" s="300"/>
      <c r="Q34" s="300"/>
      <c r="R34" s="300"/>
      <c r="S34" s="87"/>
      <c r="T34" s="87"/>
      <c r="U34" s="87"/>
      <c r="V34" s="87"/>
      <c r="W34" s="87"/>
      <c r="X34" s="87"/>
      <c r="Y34" s="87"/>
      <c r="Z34" s="87"/>
    </row>
    <row r="35" customFormat="false" ht="12.75" hidden="false" customHeight="true" outlineLevel="0" collapsed="false">
      <c r="A35" s="87"/>
      <c r="B35" s="385"/>
      <c r="C35" s="434"/>
      <c r="D35" s="434"/>
      <c r="E35" s="434"/>
      <c r="F35" s="430"/>
      <c r="G35" s="428" t="s">
        <v>230</v>
      </c>
      <c r="H35" s="428"/>
      <c r="I35" s="428"/>
      <c r="J35" s="436" t="n">
        <f aca="false">J27*'Indices PF'!E55</f>
        <v>5270.48421052632</v>
      </c>
      <c r="K35" s="87"/>
      <c r="L35" s="384"/>
      <c r="M35" s="300"/>
      <c r="N35" s="300"/>
      <c r="O35" s="300"/>
      <c r="P35" s="300"/>
      <c r="Q35" s="300"/>
      <c r="R35" s="300"/>
      <c r="S35" s="87"/>
      <c r="T35" s="87"/>
      <c r="U35" s="87"/>
      <c r="V35" s="87"/>
      <c r="W35" s="87"/>
      <c r="X35" s="87"/>
      <c r="Y35" s="87"/>
      <c r="Z35" s="87"/>
    </row>
    <row r="36" customFormat="false" ht="12.75" hidden="false" customHeight="true" outlineLevel="0" collapsed="false">
      <c r="A36" s="87"/>
      <c r="B36" s="385"/>
      <c r="C36" s="434"/>
      <c r="D36" s="434"/>
      <c r="E36" s="434"/>
      <c r="F36" s="430"/>
      <c r="G36" s="428" t="s">
        <v>231</v>
      </c>
      <c r="H36" s="428"/>
      <c r="I36" s="428"/>
      <c r="J36" s="436" t="n">
        <f aca="false">J28*'Indices PF'!E56</f>
        <v>27.6</v>
      </c>
      <c r="K36" s="87"/>
      <c r="L36" s="384"/>
      <c r="M36" s="300"/>
      <c r="N36" s="300"/>
      <c r="O36" s="300"/>
      <c r="P36" s="300"/>
      <c r="Q36" s="300"/>
      <c r="R36" s="300"/>
      <c r="S36" s="87"/>
      <c r="T36" s="87"/>
      <c r="U36" s="87"/>
      <c r="V36" s="87"/>
      <c r="W36" s="87"/>
      <c r="X36" s="87"/>
      <c r="Y36" s="87"/>
      <c r="Z36" s="87"/>
    </row>
    <row r="37" customFormat="false" ht="12.75" hidden="false" customHeight="true" outlineLevel="0" collapsed="false">
      <c r="A37" s="87"/>
      <c r="B37" s="385"/>
      <c r="C37" s="434"/>
      <c r="D37" s="434"/>
      <c r="E37" s="434"/>
      <c r="F37" s="430"/>
      <c r="G37" s="428" t="s">
        <v>232</v>
      </c>
      <c r="H37" s="428"/>
      <c r="I37" s="428"/>
      <c r="J37" s="436" t="n">
        <f aca="false">SUM(J35:J36)</f>
        <v>5298.08421052632</v>
      </c>
      <c r="K37" s="87"/>
      <c r="L37" s="384"/>
      <c r="M37" s="300"/>
      <c r="N37" s="300"/>
      <c r="O37" s="300"/>
      <c r="P37" s="300"/>
      <c r="Q37" s="300"/>
      <c r="R37" s="300"/>
      <c r="S37" s="87"/>
      <c r="T37" s="87"/>
      <c r="U37" s="87"/>
      <c r="V37" s="87"/>
      <c r="W37" s="87"/>
      <c r="X37" s="87"/>
      <c r="Y37" s="87"/>
      <c r="Z37" s="87"/>
    </row>
    <row r="38" customFormat="false" ht="12" hidden="false" customHeight="true" outlineLevel="0" collapsed="false">
      <c r="A38" s="87"/>
      <c r="B38" s="385"/>
      <c r="C38" s="87"/>
      <c r="D38" s="87"/>
      <c r="E38" s="87"/>
      <c r="F38" s="430"/>
      <c r="G38" s="437"/>
      <c r="H38" s="430"/>
      <c r="I38" s="430"/>
      <c r="J38" s="430"/>
      <c r="K38" s="430"/>
      <c r="L38" s="384"/>
      <c r="M38" s="300"/>
      <c r="N38" s="300"/>
      <c r="O38" s="300"/>
      <c r="P38" s="300"/>
      <c r="Q38" s="300"/>
      <c r="R38" s="300"/>
      <c r="S38" s="87"/>
      <c r="T38" s="87"/>
      <c r="U38" s="87"/>
      <c r="V38" s="87"/>
      <c r="W38" s="87"/>
      <c r="X38" s="87"/>
      <c r="Y38" s="87"/>
      <c r="Z38" s="87"/>
    </row>
    <row r="39" customFormat="false" ht="30" hidden="false" customHeight="true" outlineLevel="0" collapsed="false">
      <c r="A39" s="87"/>
      <c r="B39" s="385"/>
      <c r="C39" s="87"/>
      <c r="D39" s="87"/>
      <c r="E39" s="87"/>
      <c r="F39" s="430"/>
      <c r="G39" s="437"/>
      <c r="H39" s="430"/>
      <c r="I39" s="430"/>
      <c r="J39" s="430"/>
      <c r="K39" s="430"/>
      <c r="L39" s="384"/>
      <c r="M39" s="300"/>
      <c r="N39" s="300"/>
      <c r="O39" s="300"/>
      <c r="P39" s="300"/>
      <c r="Q39" s="300"/>
      <c r="R39" s="300"/>
      <c r="S39" s="87"/>
      <c r="T39" s="87"/>
      <c r="U39" s="87"/>
      <c r="V39" s="87"/>
      <c r="W39" s="87"/>
      <c r="X39" s="87"/>
      <c r="Y39" s="87"/>
      <c r="Z39" s="87"/>
    </row>
    <row r="40" customFormat="false" ht="12.75" hidden="false" customHeight="true" outlineLevel="0" collapsed="false">
      <c r="A40" s="87"/>
      <c r="B40" s="385"/>
      <c r="C40" s="87"/>
      <c r="D40" s="87"/>
      <c r="E40" s="87"/>
      <c r="F40" s="430"/>
      <c r="G40" s="437"/>
      <c r="H40" s="430"/>
      <c r="I40" s="430"/>
      <c r="J40" s="430"/>
      <c r="K40" s="430"/>
      <c r="L40" s="384"/>
      <c r="M40" s="300"/>
      <c r="N40" s="300"/>
      <c r="O40" s="300"/>
      <c r="P40" s="300"/>
      <c r="Q40" s="300"/>
      <c r="R40" s="300"/>
      <c r="S40" s="87"/>
      <c r="T40" s="87"/>
      <c r="U40" s="87"/>
      <c r="V40" s="87"/>
      <c r="W40" s="87"/>
      <c r="X40" s="87"/>
      <c r="Y40" s="87"/>
      <c r="Z40" s="87"/>
    </row>
    <row r="41" customFormat="false" ht="12.75" hidden="false" customHeight="true" outlineLevel="0" collapsed="false">
      <c r="A41" s="87"/>
      <c r="B41" s="385"/>
      <c r="C41" s="438" t="s">
        <v>233</v>
      </c>
      <c r="D41" s="438" t="s">
        <v>234</v>
      </c>
      <c r="E41" s="439"/>
      <c r="F41" s="438" t="s">
        <v>235</v>
      </c>
      <c r="G41" s="438" t="s">
        <v>236</v>
      </c>
      <c r="H41" s="438" t="s">
        <v>237</v>
      </c>
      <c r="I41" s="438" t="s">
        <v>238</v>
      </c>
      <c r="J41" s="438"/>
      <c r="K41" s="438"/>
      <c r="L41" s="384"/>
      <c r="M41" s="300"/>
      <c r="N41" s="440"/>
      <c r="O41" s="440"/>
      <c r="P41" s="440"/>
      <c r="Q41" s="440"/>
      <c r="R41" s="300"/>
      <c r="S41" s="87"/>
      <c r="T41" s="87"/>
      <c r="U41" s="87"/>
      <c r="V41" s="87"/>
      <c r="W41" s="87"/>
      <c r="X41" s="87"/>
      <c r="Y41" s="87"/>
      <c r="Z41" s="87"/>
    </row>
    <row r="42" customFormat="false" ht="41.25" hidden="false" customHeight="true" outlineLevel="0" collapsed="false">
      <c r="A42" s="87"/>
      <c r="B42" s="385"/>
      <c r="C42" s="441" t="n">
        <v>0</v>
      </c>
      <c r="D42" s="442" t="s">
        <v>239</v>
      </c>
      <c r="E42" s="87"/>
      <c r="F42" s="443" t="n">
        <v>1</v>
      </c>
      <c r="G42" s="444" t="s">
        <v>240</v>
      </c>
      <c r="H42" s="445" t="n">
        <v>0</v>
      </c>
      <c r="I42" s="446" t="s">
        <v>241</v>
      </c>
      <c r="J42" s="446"/>
      <c r="K42" s="446"/>
      <c r="L42" s="384"/>
      <c r="M42" s="300"/>
      <c r="N42" s="440"/>
      <c r="O42" s="447"/>
      <c r="P42" s="440"/>
      <c r="Q42" s="448"/>
      <c r="R42" s="300"/>
      <c r="S42" s="87"/>
      <c r="T42" s="87"/>
      <c r="U42" s="87"/>
      <c r="V42" s="87"/>
      <c r="W42" s="87"/>
      <c r="X42" s="87"/>
      <c r="Y42" s="87"/>
      <c r="Z42" s="87"/>
    </row>
    <row r="43" customFormat="false" ht="12.75" hidden="false" customHeight="true" outlineLevel="0" collapsed="false">
      <c r="A43" s="87"/>
      <c r="B43" s="385"/>
      <c r="C43" s="441" t="n">
        <v>1</v>
      </c>
      <c r="D43" s="442" t="s">
        <v>242</v>
      </c>
      <c r="E43" s="87"/>
      <c r="F43" s="443" t="n">
        <v>2</v>
      </c>
      <c r="G43" s="444" t="s">
        <v>243</v>
      </c>
      <c r="H43" s="445" t="n">
        <v>5</v>
      </c>
      <c r="I43" s="446"/>
      <c r="J43" s="446"/>
      <c r="K43" s="446"/>
      <c r="L43" s="384"/>
      <c r="M43" s="300"/>
      <c r="N43" s="440"/>
      <c r="O43" s="447"/>
      <c r="P43" s="449"/>
      <c r="Q43" s="448"/>
      <c r="R43" s="300"/>
      <c r="S43" s="87"/>
      <c r="T43" s="87"/>
      <c r="U43" s="87"/>
      <c r="V43" s="87"/>
      <c r="W43" s="87"/>
      <c r="X43" s="87"/>
      <c r="Y43" s="87"/>
      <c r="Z43" s="87"/>
    </row>
    <row r="44" customFormat="false" ht="12.75" hidden="false" customHeight="true" outlineLevel="0" collapsed="false">
      <c r="A44" s="87"/>
      <c r="B44" s="385"/>
      <c r="C44" s="441" t="n">
        <v>2</v>
      </c>
      <c r="D44" s="442" t="s">
        <v>244</v>
      </c>
      <c r="E44" s="87"/>
      <c r="F44" s="443" t="n">
        <v>3</v>
      </c>
      <c r="G44" s="444" t="s">
        <v>245</v>
      </c>
      <c r="H44" s="445" t="n">
        <v>0</v>
      </c>
      <c r="I44" s="446"/>
      <c r="J44" s="446"/>
      <c r="K44" s="446"/>
      <c r="L44" s="384"/>
      <c r="M44" s="300"/>
      <c r="N44" s="440"/>
      <c r="O44" s="447"/>
      <c r="P44" s="449"/>
      <c r="Q44" s="448"/>
      <c r="R44" s="300"/>
      <c r="S44" s="87"/>
      <c r="T44" s="87"/>
      <c r="U44" s="87"/>
      <c r="V44" s="87"/>
      <c r="W44" s="87"/>
      <c r="X44" s="87"/>
      <c r="Y44" s="87"/>
      <c r="Z44" s="87"/>
    </row>
    <row r="45" customFormat="false" ht="12.75" hidden="false" customHeight="true" outlineLevel="0" collapsed="false">
      <c r="A45" s="87"/>
      <c r="B45" s="385"/>
      <c r="C45" s="441" t="n">
        <v>3</v>
      </c>
      <c r="D45" s="442" t="s">
        <v>246</v>
      </c>
      <c r="E45" s="87"/>
      <c r="F45" s="443" t="n">
        <v>4</v>
      </c>
      <c r="G45" s="444" t="s">
        <v>247</v>
      </c>
      <c r="H45" s="445" t="n">
        <v>5</v>
      </c>
      <c r="I45" s="446"/>
      <c r="J45" s="446"/>
      <c r="K45" s="446"/>
      <c r="L45" s="384"/>
      <c r="M45" s="300"/>
      <c r="N45" s="440"/>
      <c r="O45" s="447"/>
      <c r="P45" s="449"/>
      <c r="Q45" s="448"/>
      <c r="R45" s="300"/>
      <c r="S45" s="87"/>
      <c r="T45" s="87"/>
      <c r="U45" s="87"/>
      <c r="V45" s="87"/>
      <c r="W45" s="87"/>
      <c r="X45" s="87"/>
      <c r="Y45" s="87"/>
      <c r="Z45" s="87"/>
    </row>
    <row r="46" customFormat="false" ht="12.75" hidden="false" customHeight="true" outlineLevel="0" collapsed="false">
      <c r="A46" s="87"/>
      <c r="B46" s="385"/>
      <c r="C46" s="441" t="n">
        <v>4</v>
      </c>
      <c r="D46" s="442" t="s">
        <v>248</v>
      </c>
      <c r="E46" s="87"/>
      <c r="F46" s="443" t="n">
        <v>5</v>
      </c>
      <c r="G46" s="444" t="s">
        <v>249</v>
      </c>
      <c r="H46" s="445" t="n">
        <v>0</v>
      </c>
      <c r="I46" s="446"/>
      <c r="J46" s="446"/>
      <c r="K46" s="446"/>
      <c r="L46" s="384"/>
      <c r="M46" s="300"/>
      <c r="N46" s="440"/>
      <c r="O46" s="447"/>
      <c r="P46" s="449"/>
      <c r="Q46" s="448"/>
      <c r="R46" s="300"/>
      <c r="S46" s="87"/>
      <c r="T46" s="87"/>
      <c r="U46" s="87"/>
      <c r="V46" s="87"/>
      <c r="W46" s="87"/>
      <c r="X46" s="87"/>
      <c r="Y46" s="87"/>
      <c r="Z46" s="87"/>
    </row>
    <row r="47" customFormat="false" ht="12.75" hidden="false" customHeight="true" outlineLevel="0" collapsed="false">
      <c r="A47" s="87"/>
      <c r="B47" s="385"/>
      <c r="C47" s="441" t="n">
        <v>5</v>
      </c>
      <c r="D47" s="442" t="s">
        <v>250</v>
      </c>
      <c r="E47" s="87"/>
      <c r="F47" s="443" t="n">
        <v>6</v>
      </c>
      <c r="G47" s="444" t="s">
        <v>251</v>
      </c>
      <c r="H47" s="445" t="n">
        <v>5</v>
      </c>
      <c r="I47" s="446"/>
      <c r="J47" s="446"/>
      <c r="K47" s="446"/>
      <c r="L47" s="384"/>
      <c r="M47" s="300"/>
      <c r="N47" s="440"/>
      <c r="O47" s="447"/>
      <c r="P47" s="449"/>
      <c r="Q47" s="448"/>
      <c r="R47" s="300"/>
      <c r="S47" s="87"/>
      <c r="T47" s="87"/>
      <c r="U47" s="87"/>
      <c r="V47" s="87"/>
      <c r="W47" s="87"/>
      <c r="X47" s="87"/>
      <c r="Y47" s="87"/>
      <c r="Z47" s="87"/>
    </row>
    <row r="48" customFormat="false" ht="12.75" hidden="false" customHeight="true" outlineLevel="0" collapsed="false">
      <c r="A48" s="87"/>
      <c r="B48" s="385"/>
      <c r="C48" s="87"/>
      <c r="D48" s="87"/>
      <c r="E48" s="87"/>
      <c r="F48" s="443" t="n">
        <v>7</v>
      </c>
      <c r="G48" s="444" t="s">
        <v>252</v>
      </c>
      <c r="H48" s="445" t="n">
        <v>0</v>
      </c>
      <c r="I48" s="446"/>
      <c r="J48" s="446"/>
      <c r="K48" s="446"/>
      <c r="L48" s="384"/>
      <c r="M48" s="300"/>
      <c r="N48" s="440"/>
      <c r="O48" s="447"/>
      <c r="P48" s="449"/>
      <c r="Q48" s="448"/>
      <c r="R48" s="300"/>
      <c r="S48" s="87"/>
      <c r="T48" s="87"/>
      <c r="U48" s="87"/>
      <c r="V48" s="87"/>
      <c r="W48" s="87"/>
      <c r="X48" s="87"/>
      <c r="Y48" s="87"/>
      <c r="Z48" s="87"/>
    </row>
    <row r="49" customFormat="false" ht="12.75" hidden="false" customHeight="true" outlineLevel="0" collapsed="false">
      <c r="A49" s="87"/>
      <c r="B49" s="385"/>
      <c r="C49" s="87"/>
      <c r="D49" s="87"/>
      <c r="E49" s="87"/>
      <c r="F49" s="443" t="n">
        <v>8</v>
      </c>
      <c r="G49" s="444" t="s">
        <v>253</v>
      </c>
      <c r="H49" s="445" t="n">
        <v>5</v>
      </c>
      <c r="I49" s="446"/>
      <c r="J49" s="446"/>
      <c r="K49" s="446"/>
      <c r="L49" s="384"/>
      <c r="M49" s="300"/>
      <c r="N49" s="440"/>
      <c r="O49" s="447"/>
      <c r="P49" s="449"/>
      <c r="Q49" s="448"/>
      <c r="R49" s="300"/>
      <c r="S49" s="87"/>
      <c r="T49" s="87"/>
      <c r="U49" s="87"/>
      <c r="V49" s="87"/>
      <c r="W49" s="87"/>
      <c r="X49" s="87"/>
      <c r="Y49" s="87"/>
      <c r="Z49" s="87"/>
    </row>
    <row r="50" customFormat="false" ht="12.75" hidden="false" customHeight="true" outlineLevel="0" collapsed="false">
      <c r="A50" s="87"/>
      <c r="B50" s="385"/>
      <c r="C50" s="87"/>
      <c r="D50" s="87"/>
      <c r="E50" s="87"/>
      <c r="F50" s="443" t="n">
        <v>9</v>
      </c>
      <c r="G50" s="444" t="s">
        <v>254</v>
      </c>
      <c r="H50" s="445" t="n">
        <v>0</v>
      </c>
      <c r="I50" s="446"/>
      <c r="J50" s="446"/>
      <c r="K50" s="446"/>
      <c r="L50" s="384"/>
      <c r="M50" s="300"/>
      <c r="N50" s="440"/>
      <c r="O50" s="447"/>
      <c r="P50" s="449"/>
      <c r="Q50" s="448"/>
      <c r="R50" s="300"/>
      <c r="S50" s="87"/>
      <c r="T50" s="87"/>
      <c r="U50" s="87"/>
      <c r="V50" s="87"/>
      <c r="W50" s="87"/>
      <c r="X50" s="87"/>
      <c r="Y50" s="87"/>
      <c r="Z50" s="87"/>
    </row>
    <row r="51" customFormat="false" ht="12.75" hidden="false" customHeight="true" outlineLevel="0" collapsed="false">
      <c r="A51" s="87"/>
      <c r="B51" s="385"/>
      <c r="C51" s="87"/>
      <c r="D51" s="87"/>
      <c r="E51" s="87"/>
      <c r="F51" s="443" t="n">
        <v>10</v>
      </c>
      <c r="G51" s="444" t="s">
        <v>255</v>
      </c>
      <c r="H51" s="445" t="n">
        <v>5</v>
      </c>
      <c r="I51" s="446"/>
      <c r="J51" s="446"/>
      <c r="K51" s="446"/>
      <c r="L51" s="384"/>
      <c r="M51" s="300"/>
      <c r="N51" s="440"/>
      <c r="O51" s="447"/>
      <c r="P51" s="449"/>
      <c r="Q51" s="448"/>
      <c r="R51" s="300"/>
      <c r="S51" s="87"/>
      <c r="T51" s="87"/>
      <c r="U51" s="87"/>
      <c r="V51" s="87"/>
      <c r="W51" s="87"/>
      <c r="X51" s="87"/>
      <c r="Y51" s="87"/>
      <c r="Z51" s="87"/>
    </row>
    <row r="52" customFormat="false" ht="12.75" hidden="false" customHeight="true" outlineLevel="0" collapsed="false">
      <c r="A52" s="87"/>
      <c r="B52" s="385"/>
      <c r="C52" s="87"/>
      <c r="D52" s="87"/>
      <c r="E52" s="87"/>
      <c r="F52" s="443" t="n">
        <v>11</v>
      </c>
      <c r="G52" s="444" t="s">
        <v>256</v>
      </c>
      <c r="H52" s="445" t="n">
        <v>0</v>
      </c>
      <c r="I52" s="446"/>
      <c r="J52" s="446"/>
      <c r="K52" s="446"/>
      <c r="L52" s="384"/>
      <c r="M52" s="300"/>
      <c r="N52" s="440"/>
      <c r="O52" s="447"/>
      <c r="P52" s="449"/>
      <c r="Q52" s="448"/>
      <c r="R52" s="300"/>
      <c r="S52" s="87"/>
      <c r="T52" s="87"/>
      <c r="U52" s="87"/>
      <c r="V52" s="87"/>
      <c r="W52" s="87"/>
      <c r="X52" s="87"/>
      <c r="Y52" s="87"/>
      <c r="Z52" s="87"/>
    </row>
    <row r="53" customFormat="false" ht="12.75" hidden="false" customHeight="true" outlineLevel="0" collapsed="false">
      <c r="A53" s="87"/>
      <c r="B53" s="385"/>
      <c r="C53" s="87"/>
      <c r="D53" s="87"/>
      <c r="E53" s="87"/>
      <c r="F53" s="443" t="n">
        <v>12</v>
      </c>
      <c r="G53" s="444" t="s">
        <v>257</v>
      </c>
      <c r="H53" s="445" t="n">
        <v>5</v>
      </c>
      <c r="I53" s="446"/>
      <c r="J53" s="446"/>
      <c r="K53" s="446"/>
      <c r="L53" s="384"/>
      <c r="M53" s="300"/>
      <c r="N53" s="440"/>
      <c r="O53" s="447"/>
      <c r="P53" s="449"/>
      <c r="Q53" s="448"/>
      <c r="R53" s="300"/>
      <c r="S53" s="87"/>
      <c r="T53" s="87"/>
      <c r="U53" s="87"/>
      <c r="V53" s="87"/>
      <c r="W53" s="87"/>
      <c r="X53" s="87"/>
      <c r="Y53" s="87"/>
      <c r="Z53" s="87"/>
    </row>
    <row r="54" customFormat="false" ht="12.75" hidden="false" customHeight="true" outlineLevel="0" collapsed="false">
      <c r="A54" s="87"/>
      <c r="B54" s="385"/>
      <c r="C54" s="87"/>
      <c r="D54" s="87"/>
      <c r="E54" s="87"/>
      <c r="F54" s="443" t="n">
        <v>13</v>
      </c>
      <c r="G54" s="444" t="s">
        <v>258</v>
      </c>
      <c r="H54" s="445" t="n">
        <v>0</v>
      </c>
      <c r="I54" s="446"/>
      <c r="J54" s="446"/>
      <c r="K54" s="446"/>
      <c r="L54" s="384"/>
      <c r="M54" s="300"/>
      <c r="N54" s="440"/>
      <c r="O54" s="447"/>
      <c r="P54" s="449"/>
      <c r="Q54" s="448"/>
      <c r="R54" s="300"/>
      <c r="S54" s="87"/>
      <c r="T54" s="87"/>
      <c r="U54" s="87"/>
      <c r="V54" s="87"/>
      <c r="W54" s="87"/>
      <c r="X54" s="87"/>
      <c r="Y54" s="87"/>
      <c r="Z54" s="87"/>
    </row>
    <row r="55" customFormat="false" ht="12.75" hidden="false" customHeight="true" outlineLevel="0" collapsed="false">
      <c r="A55" s="87"/>
      <c r="B55" s="385"/>
      <c r="C55" s="87"/>
      <c r="D55" s="87"/>
      <c r="E55" s="87"/>
      <c r="F55" s="443" t="n">
        <v>14</v>
      </c>
      <c r="G55" s="444" t="s">
        <v>259</v>
      </c>
      <c r="H55" s="445" t="n">
        <v>5</v>
      </c>
      <c r="I55" s="446"/>
      <c r="J55" s="446"/>
      <c r="K55" s="446"/>
      <c r="L55" s="384"/>
      <c r="M55" s="300"/>
      <c r="N55" s="440"/>
      <c r="O55" s="447"/>
      <c r="P55" s="449"/>
      <c r="Q55" s="448"/>
      <c r="R55" s="300"/>
      <c r="S55" s="87"/>
      <c r="T55" s="87"/>
      <c r="U55" s="87"/>
      <c r="V55" s="87"/>
      <c r="W55" s="87"/>
      <c r="X55" s="87"/>
      <c r="Y55" s="87"/>
      <c r="Z55" s="87"/>
    </row>
    <row r="56" customFormat="false" ht="12.75" hidden="false" customHeight="true" outlineLevel="0" collapsed="false">
      <c r="A56" s="87"/>
      <c r="B56" s="385"/>
      <c r="C56" s="87"/>
      <c r="D56" s="87"/>
      <c r="E56" s="87"/>
      <c r="F56" s="450"/>
      <c r="G56" s="451" t="s">
        <v>260</v>
      </c>
      <c r="H56" s="452" t="n">
        <f aca="false">SUM(H42:H55)</f>
        <v>35</v>
      </c>
      <c r="I56" s="430"/>
      <c r="J56" s="430"/>
      <c r="K56" s="430"/>
      <c r="L56" s="384"/>
      <c r="M56" s="300"/>
      <c r="N56" s="447"/>
      <c r="O56" s="453"/>
      <c r="P56" s="454"/>
      <c r="Q56" s="447"/>
      <c r="R56" s="300"/>
      <c r="S56" s="87"/>
      <c r="T56" s="87"/>
      <c r="U56" s="87"/>
      <c r="V56" s="87"/>
      <c r="W56" s="87"/>
      <c r="X56" s="87"/>
      <c r="Y56" s="87"/>
      <c r="Z56" s="87"/>
    </row>
    <row r="57" customFormat="false" ht="12.75" hidden="false" customHeight="true" outlineLevel="0" collapsed="false">
      <c r="A57" s="87"/>
      <c r="B57" s="385"/>
      <c r="C57" s="87"/>
      <c r="D57" s="87"/>
      <c r="E57" s="87"/>
      <c r="F57" s="430"/>
      <c r="G57" s="430"/>
      <c r="H57" s="430"/>
      <c r="I57" s="430"/>
      <c r="J57" s="430"/>
      <c r="K57" s="430"/>
      <c r="L57" s="384"/>
      <c r="M57" s="300"/>
      <c r="N57" s="447"/>
      <c r="O57" s="447"/>
      <c r="P57" s="447"/>
      <c r="Q57" s="447"/>
      <c r="R57" s="300"/>
      <c r="S57" s="87"/>
      <c r="T57" s="87"/>
      <c r="U57" s="87"/>
      <c r="V57" s="87"/>
      <c r="W57" s="87"/>
      <c r="X57" s="87"/>
      <c r="Y57" s="87"/>
      <c r="Z57" s="87"/>
    </row>
    <row r="58" customFormat="false" ht="12.75" hidden="false" customHeight="true" outlineLevel="0" collapsed="false">
      <c r="A58" s="87"/>
      <c r="B58" s="385"/>
      <c r="C58" s="87"/>
      <c r="D58" s="87"/>
      <c r="E58" s="87"/>
      <c r="F58" s="455"/>
      <c r="G58" s="451" t="s">
        <v>261</v>
      </c>
      <c r="H58" s="456" t="n">
        <f aca="false">(H56*0.01)+0.65</f>
        <v>1</v>
      </c>
      <c r="I58" s="457"/>
      <c r="J58" s="457"/>
      <c r="K58" s="457"/>
      <c r="L58" s="384"/>
      <c r="M58" s="300"/>
      <c r="N58" s="458"/>
      <c r="O58" s="453"/>
      <c r="P58" s="459"/>
      <c r="Q58" s="458"/>
      <c r="R58" s="300"/>
      <c r="S58" s="87"/>
      <c r="T58" s="87"/>
      <c r="U58" s="87"/>
      <c r="V58" s="87"/>
      <c r="W58" s="87"/>
      <c r="X58" s="87"/>
      <c r="Y58" s="87"/>
      <c r="Z58" s="87"/>
    </row>
    <row r="59" customFormat="false" ht="16.5" hidden="false" customHeight="true" outlineLevel="0" collapsed="false">
      <c r="A59" s="87"/>
      <c r="B59" s="460"/>
      <c r="C59" s="461"/>
      <c r="D59" s="461"/>
      <c r="E59" s="461"/>
      <c r="F59" s="461"/>
      <c r="G59" s="461"/>
      <c r="H59" s="462"/>
      <c r="I59" s="462"/>
      <c r="J59" s="462"/>
      <c r="K59" s="462"/>
      <c r="L59" s="463"/>
      <c r="M59" s="300"/>
      <c r="N59" s="300"/>
      <c r="O59" s="300"/>
      <c r="P59" s="300"/>
      <c r="Q59" s="300"/>
      <c r="R59" s="300"/>
      <c r="S59" s="87"/>
      <c r="T59" s="87"/>
      <c r="U59" s="87"/>
      <c r="V59" s="87"/>
      <c r="W59" s="87"/>
      <c r="X59" s="87"/>
      <c r="Y59" s="87"/>
      <c r="Z59" s="87"/>
    </row>
    <row r="60" customFormat="false" ht="12.75" hidden="false" customHeight="true" outlineLevel="0" collapsed="false">
      <c r="A60" s="87"/>
      <c r="B60" s="87"/>
      <c r="C60" s="87"/>
      <c r="D60" s="87"/>
      <c r="E60" s="87"/>
      <c r="F60" s="87"/>
      <c r="G60" s="87"/>
      <c r="H60" s="464"/>
      <c r="I60" s="464"/>
      <c r="J60" s="464"/>
      <c r="K60" s="464"/>
      <c r="L60" s="87"/>
      <c r="M60" s="87"/>
      <c r="N60" s="87"/>
      <c r="O60" s="87"/>
      <c r="P60" s="87"/>
      <c r="Q60" s="87"/>
      <c r="R60" s="87"/>
      <c r="S60" s="87"/>
      <c r="T60" s="87"/>
      <c r="U60" s="87"/>
      <c r="V60" s="87"/>
      <c r="W60" s="87"/>
      <c r="X60" s="87"/>
      <c r="Y60" s="87"/>
      <c r="Z60" s="87"/>
    </row>
    <row r="61" customFormat="false" ht="12.75" hidden="false" customHeight="true" outlineLevel="0" collapsed="false">
      <c r="A61" s="87"/>
      <c r="B61" s="87"/>
      <c r="C61" s="465" t="s">
        <v>262</v>
      </c>
      <c r="D61" s="465"/>
      <c r="E61" s="465"/>
      <c r="F61" s="465"/>
      <c r="G61" s="465"/>
      <c r="H61" s="465"/>
      <c r="I61" s="465"/>
      <c r="J61" s="465"/>
      <c r="K61" s="465"/>
      <c r="L61" s="87"/>
      <c r="M61" s="87"/>
      <c r="N61" s="87"/>
      <c r="O61" s="87"/>
      <c r="P61" s="87"/>
      <c r="Q61" s="87"/>
      <c r="R61" s="87"/>
      <c r="S61" s="87"/>
      <c r="T61" s="87"/>
      <c r="U61" s="87"/>
      <c r="V61" s="87"/>
      <c r="W61" s="87"/>
      <c r="X61" s="87"/>
      <c r="Y61" s="87"/>
      <c r="Z61" s="87"/>
    </row>
    <row r="62" customFormat="false" ht="12.75" hidden="false" customHeight="true" outlineLevel="0" collapsed="false">
      <c r="A62" s="87"/>
      <c r="B62" s="87"/>
      <c r="C62" s="466" t="s">
        <v>263</v>
      </c>
      <c r="D62" s="466"/>
      <c r="E62" s="466"/>
      <c r="F62" s="466"/>
      <c r="G62" s="466"/>
      <c r="H62" s="466"/>
      <c r="I62" s="466"/>
      <c r="J62" s="466"/>
      <c r="K62" s="466"/>
      <c r="L62" s="87"/>
      <c r="M62" s="87"/>
      <c r="N62" s="87"/>
      <c r="O62" s="87"/>
      <c r="P62" s="87"/>
      <c r="Q62" s="87"/>
      <c r="R62" s="87"/>
      <c r="S62" s="87"/>
      <c r="T62" s="87"/>
      <c r="U62" s="87"/>
      <c r="V62" s="87"/>
      <c r="W62" s="87"/>
      <c r="X62" s="87"/>
      <c r="Y62" s="87"/>
      <c r="Z62" s="87"/>
    </row>
    <row r="63" customFormat="false" ht="12.75" hidden="false" customHeight="true" outlineLevel="0" collapsed="false">
      <c r="A63" s="87"/>
      <c r="B63" s="87"/>
      <c r="C63" s="87"/>
      <c r="D63" s="87"/>
      <c r="E63" s="87"/>
      <c r="F63" s="87"/>
      <c r="G63" s="87"/>
      <c r="H63" s="87"/>
      <c r="I63" s="87"/>
      <c r="J63" s="87"/>
      <c r="K63" s="87"/>
      <c r="L63" s="87"/>
      <c r="M63" s="87"/>
      <c r="N63" s="87"/>
      <c r="O63" s="87"/>
      <c r="P63" s="87"/>
      <c r="Q63" s="87"/>
      <c r="R63" s="87"/>
      <c r="S63" s="87"/>
      <c r="T63" s="87"/>
      <c r="U63" s="87"/>
      <c r="V63" s="87"/>
      <c r="W63" s="87"/>
      <c r="X63" s="87"/>
      <c r="Y63" s="87"/>
      <c r="Z63" s="87"/>
    </row>
    <row r="64" customFormat="false" ht="12.75" hidden="false" customHeight="true" outlineLevel="0" collapsed="false">
      <c r="A64" s="87"/>
      <c r="B64" s="87"/>
      <c r="C64" s="87"/>
      <c r="D64" s="87"/>
      <c r="E64" s="87"/>
      <c r="F64" s="87"/>
      <c r="G64" s="87"/>
      <c r="H64" s="87"/>
      <c r="I64" s="87"/>
      <c r="J64" s="87"/>
      <c r="K64" s="87"/>
      <c r="L64" s="87"/>
      <c r="M64" s="87"/>
      <c r="N64" s="87"/>
      <c r="O64" s="87"/>
      <c r="P64" s="87"/>
      <c r="Q64" s="87"/>
      <c r="R64" s="87"/>
      <c r="S64" s="87"/>
      <c r="T64" s="87"/>
      <c r="U64" s="87"/>
      <c r="V64" s="87"/>
      <c r="W64" s="87"/>
      <c r="X64" s="87"/>
      <c r="Y64" s="87"/>
      <c r="Z64" s="87"/>
    </row>
    <row r="65" customFormat="false" ht="12.75" hidden="false" customHeight="true" outlineLevel="0" collapsed="false">
      <c r="A65" s="87"/>
      <c r="B65" s="87"/>
      <c r="C65" s="87"/>
      <c r="D65" s="87"/>
      <c r="E65" s="87"/>
      <c r="F65" s="87"/>
      <c r="G65" s="87"/>
      <c r="H65" s="87"/>
      <c r="I65" s="87"/>
      <c r="J65" s="87"/>
      <c r="K65" s="87"/>
      <c r="L65" s="87"/>
      <c r="M65" s="87"/>
      <c r="N65" s="87"/>
      <c r="O65" s="87"/>
      <c r="P65" s="87"/>
      <c r="Q65" s="87"/>
      <c r="R65" s="87"/>
      <c r="S65" s="87"/>
      <c r="T65" s="87"/>
      <c r="U65" s="87"/>
      <c r="V65" s="87"/>
      <c r="W65" s="87"/>
      <c r="X65" s="87"/>
      <c r="Y65" s="87"/>
      <c r="Z65" s="87"/>
    </row>
    <row r="66" customFormat="false" ht="12.75" hidden="false" customHeight="true" outlineLevel="0" collapsed="false">
      <c r="A66" s="87"/>
      <c r="B66" s="87"/>
      <c r="C66" s="87"/>
      <c r="D66" s="87"/>
      <c r="E66" s="87"/>
      <c r="F66" s="87"/>
      <c r="G66" s="87"/>
      <c r="H66" s="87"/>
      <c r="I66" s="87"/>
      <c r="J66" s="87"/>
      <c r="K66" s="87"/>
      <c r="L66" s="87"/>
      <c r="M66" s="87"/>
      <c r="N66" s="87"/>
      <c r="O66" s="87"/>
      <c r="P66" s="87"/>
      <c r="Q66" s="87"/>
      <c r="R66" s="87"/>
      <c r="S66" s="87"/>
      <c r="T66" s="87"/>
      <c r="U66" s="87"/>
      <c r="V66" s="87"/>
      <c r="W66" s="87"/>
      <c r="X66" s="87"/>
      <c r="Y66" s="87"/>
      <c r="Z66" s="87"/>
    </row>
    <row r="67" customFormat="false" ht="12.75" hidden="false" customHeight="true" outlineLevel="0" collapsed="false">
      <c r="A67" s="87"/>
      <c r="B67" s="87"/>
      <c r="C67" s="87"/>
      <c r="D67" s="87"/>
      <c r="E67" s="87"/>
      <c r="F67" s="87"/>
      <c r="G67" s="87"/>
      <c r="H67" s="87"/>
      <c r="I67" s="87"/>
      <c r="J67" s="87"/>
      <c r="K67" s="87"/>
      <c r="L67" s="87"/>
      <c r="M67" s="87"/>
      <c r="N67" s="87"/>
      <c r="O67" s="87"/>
      <c r="P67" s="87"/>
      <c r="Q67" s="87"/>
      <c r="R67" s="87"/>
      <c r="S67" s="87"/>
      <c r="T67" s="87"/>
      <c r="U67" s="87"/>
      <c r="V67" s="87"/>
      <c r="W67" s="87"/>
      <c r="X67" s="87"/>
      <c r="Y67" s="87"/>
      <c r="Z67" s="87"/>
    </row>
    <row r="68" customFormat="false" ht="12.75" hidden="false" customHeight="true" outlineLevel="0" collapsed="false">
      <c r="A68" s="87"/>
      <c r="B68" s="87"/>
      <c r="C68" s="87"/>
      <c r="D68" s="87"/>
      <c r="E68" s="87"/>
      <c r="F68" s="87"/>
      <c r="G68" s="87"/>
      <c r="H68" s="87"/>
      <c r="I68" s="87"/>
      <c r="J68" s="87"/>
      <c r="K68" s="87"/>
      <c r="L68" s="87"/>
      <c r="M68" s="87"/>
      <c r="N68" s="87"/>
      <c r="O68" s="87"/>
      <c r="P68" s="87"/>
      <c r="Q68" s="87"/>
      <c r="R68" s="87"/>
      <c r="S68" s="87"/>
      <c r="T68" s="87"/>
      <c r="U68" s="87"/>
      <c r="V68" s="87"/>
      <c r="W68" s="87"/>
      <c r="X68" s="87"/>
      <c r="Y68" s="87"/>
      <c r="Z68" s="87"/>
    </row>
    <row r="69" customFormat="false" ht="12.75" hidden="false" customHeight="true" outlineLevel="0" collapsed="false">
      <c r="A69" s="87"/>
      <c r="B69" s="87"/>
      <c r="C69" s="87"/>
      <c r="D69" s="87"/>
      <c r="E69" s="87"/>
      <c r="F69" s="87"/>
      <c r="G69" s="87"/>
      <c r="H69" s="87"/>
      <c r="I69" s="87"/>
      <c r="J69" s="87"/>
      <c r="K69" s="87"/>
      <c r="L69" s="87"/>
      <c r="M69" s="87"/>
      <c r="N69" s="87"/>
      <c r="O69" s="87"/>
      <c r="P69" s="87"/>
      <c r="Q69" s="87"/>
      <c r="R69" s="87"/>
      <c r="S69" s="87"/>
      <c r="T69" s="87"/>
      <c r="U69" s="87"/>
      <c r="V69" s="87"/>
      <c r="W69" s="87"/>
      <c r="X69" s="87"/>
      <c r="Y69" s="87"/>
      <c r="Z69" s="87"/>
    </row>
    <row r="70" customFormat="false" ht="12.75" hidden="false" customHeight="true" outlineLevel="0" collapsed="false">
      <c r="A70" s="87"/>
      <c r="B70" s="87"/>
      <c r="C70" s="87"/>
      <c r="D70" s="87"/>
      <c r="E70" s="87"/>
      <c r="F70" s="87"/>
      <c r="G70" s="87"/>
      <c r="H70" s="87"/>
      <c r="I70" s="87"/>
      <c r="J70" s="87"/>
      <c r="K70" s="87"/>
      <c r="L70" s="87"/>
      <c r="M70" s="87"/>
      <c r="N70" s="87"/>
      <c r="O70" s="87"/>
      <c r="P70" s="87"/>
      <c r="Q70" s="87"/>
      <c r="R70" s="87"/>
      <c r="S70" s="87"/>
      <c r="T70" s="87"/>
      <c r="U70" s="87"/>
      <c r="V70" s="87"/>
      <c r="W70" s="87"/>
      <c r="X70" s="87"/>
      <c r="Y70" s="87"/>
      <c r="Z70" s="87"/>
    </row>
    <row r="71" customFormat="false" ht="12.75" hidden="false" customHeight="true" outlineLevel="0" collapsed="false">
      <c r="A71" s="87"/>
      <c r="B71" s="87"/>
      <c r="C71" s="87"/>
      <c r="D71" s="87"/>
      <c r="E71" s="87"/>
      <c r="F71" s="87"/>
      <c r="G71" s="87"/>
      <c r="H71" s="87"/>
      <c r="I71" s="87"/>
      <c r="J71" s="87"/>
      <c r="K71" s="87"/>
      <c r="L71" s="87"/>
      <c r="M71" s="87"/>
      <c r="N71" s="87"/>
      <c r="O71" s="87"/>
      <c r="P71" s="87"/>
      <c r="Q71" s="87"/>
      <c r="R71" s="87"/>
      <c r="S71" s="87"/>
      <c r="T71" s="87"/>
      <c r="U71" s="87"/>
      <c r="V71" s="87"/>
      <c r="W71" s="87"/>
      <c r="X71" s="87"/>
      <c r="Y71" s="87"/>
      <c r="Z71" s="87"/>
    </row>
    <row r="72" customFormat="false" ht="12.75" hidden="false" customHeight="true" outlineLevel="0" collapsed="false">
      <c r="A72" s="87"/>
      <c r="B72" s="87"/>
      <c r="C72" s="87"/>
      <c r="D72" s="87"/>
      <c r="E72" s="87"/>
      <c r="F72" s="87"/>
      <c r="G72" s="87"/>
      <c r="H72" s="87"/>
      <c r="I72" s="87"/>
      <c r="J72" s="87"/>
      <c r="K72" s="87"/>
      <c r="L72" s="87"/>
      <c r="M72" s="87"/>
      <c r="N72" s="87"/>
      <c r="O72" s="87"/>
      <c r="P72" s="87"/>
      <c r="Q72" s="87"/>
      <c r="R72" s="87"/>
      <c r="S72" s="87"/>
      <c r="T72" s="87"/>
      <c r="U72" s="87"/>
      <c r="V72" s="87"/>
      <c r="W72" s="87"/>
      <c r="X72" s="87"/>
      <c r="Y72" s="87"/>
      <c r="Z72" s="87"/>
    </row>
    <row r="73" customFormat="false" ht="12.75" hidden="false" customHeight="true" outlineLevel="0" collapsed="false">
      <c r="A73" s="87"/>
      <c r="B73" s="87"/>
      <c r="C73" s="87"/>
      <c r="D73" s="87"/>
      <c r="E73" s="87"/>
      <c r="F73" s="87"/>
      <c r="G73" s="87"/>
      <c r="H73" s="87"/>
      <c r="I73" s="87"/>
      <c r="J73" s="87"/>
      <c r="K73" s="87"/>
      <c r="L73" s="87"/>
      <c r="M73" s="87"/>
      <c r="N73" s="87"/>
      <c r="O73" s="87"/>
      <c r="P73" s="87"/>
      <c r="Q73" s="87"/>
      <c r="R73" s="87"/>
      <c r="S73" s="87"/>
      <c r="T73" s="87"/>
      <c r="U73" s="87"/>
      <c r="V73" s="87"/>
      <c r="W73" s="87"/>
      <c r="X73" s="87"/>
      <c r="Y73" s="87"/>
      <c r="Z73" s="87"/>
    </row>
    <row r="74" customFormat="false" ht="12.75" hidden="false" customHeight="true" outlineLevel="0" collapsed="false">
      <c r="A74" s="87"/>
      <c r="B74" s="87"/>
      <c r="C74" s="87"/>
      <c r="D74" s="87"/>
      <c r="E74" s="87"/>
      <c r="F74" s="87"/>
      <c r="G74" s="87"/>
      <c r="H74" s="87"/>
      <c r="I74" s="87"/>
      <c r="J74" s="87"/>
      <c r="K74" s="87"/>
      <c r="L74" s="87"/>
      <c r="M74" s="87"/>
      <c r="N74" s="87"/>
      <c r="O74" s="87"/>
      <c r="P74" s="87"/>
      <c r="Q74" s="87"/>
      <c r="R74" s="87"/>
      <c r="S74" s="87"/>
      <c r="T74" s="87"/>
      <c r="U74" s="87"/>
      <c r="V74" s="87"/>
      <c r="W74" s="87"/>
      <c r="X74" s="87"/>
      <c r="Y74" s="87"/>
      <c r="Z74" s="87"/>
    </row>
    <row r="75" customFormat="false" ht="12.75" hidden="false" customHeight="true" outlineLevel="0" collapsed="false">
      <c r="A75" s="87"/>
      <c r="B75" s="87"/>
      <c r="C75" s="87"/>
      <c r="D75" s="87"/>
      <c r="E75" s="87"/>
      <c r="F75" s="430"/>
      <c r="G75" s="87"/>
      <c r="H75" s="87"/>
      <c r="I75" s="464"/>
      <c r="J75" s="464"/>
      <c r="K75" s="464"/>
      <c r="L75" s="87"/>
      <c r="M75" s="87"/>
      <c r="N75" s="87"/>
      <c r="O75" s="87"/>
      <c r="P75" s="87"/>
      <c r="Q75" s="87"/>
      <c r="R75" s="87"/>
      <c r="S75" s="87"/>
      <c r="T75" s="87"/>
      <c r="U75" s="87"/>
      <c r="V75" s="87"/>
      <c r="W75" s="87"/>
      <c r="X75" s="87"/>
      <c r="Y75" s="87"/>
      <c r="Z75" s="87"/>
    </row>
    <row r="76" customFormat="false" ht="12.75" hidden="false" customHeight="true" outlineLevel="0" collapsed="false">
      <c r="A76" s="87"/>
      <c r="B76" s="87"/>
      <c r="C76" s="87"/>
      <c r="D76" s="87"/>
      <c r="E76" s="87"/>
      <c r="F76" s="430"/>
      <c r="G76" s="430"/>
      <c r="H76" s="464"/>
      <c r="I76" s="464"/>
      <c r="J76" s="464"/>
      <c r="K76" s="464"/>
      <c r="L76" s="87"/>
      <c r="M76" s="87"/>
      <c r="N76" s="87"/>
      <c r="O76" s="87"/>
      <c r="P76" s="87"/>
      <c r="Q76" s="87"/>
      <c r="R76" s="87"/>
      <c r="S76" s="87"/>
      <c r="T76" s="87"/>
      <c r="U76" s="87"/>
      <c r="V76" s="87"/>
      <c r="W76" s="87"/>
      <c r="X76" s="87"/>
      <c r="Y76" s="87"/>
      <c r="Z76" s="87"/>
    </row>
    <row r="77" customFormat="false" ht="12.75" hidden="false" customHeight="true" outlineLevel="0" collapsed="false">
      <c r="A77" s="87"/>
      <c r="B77" s="87"/>
      <c r="C77" s="87"/>
      <c r="D77" s="87"/>
      <c r="E77" s="87"/>
      <c r="F77" s="87"/>
      <c r="G77" s="87"/>
      <c r="H77" s="87"/>
      <c r="I77" s="87"/>
      <c r="J77" s="87"/>
      <c r="K77" s="87"/>
      <c r="L77" s="87"/>
      <c r="M77" s="87"/>
      <c r="N77" s="87"/>
      <c r="O77" s="87"/>
      <c r="P77" s="87"/>
      <c r="Q77" s="87"/>
      <c r="R77" s="87"/>
      <c r="S77" s="87"/>
      <c r="T77" s="87"/>
      <c r="U77" s="87"/>
      <c r="V77" s="87"/>
      <c r="W77" s="87"/>
      <c r="X77" s="87"/>
      <c r="Y77" s="87"/>
      <c r="Z77" s="87"/>
    </row>
    <row r="78" customFormat="false" ht="12.75" hidden="false" customHeight="true" outlineLevel="0" collapsed="false">
      <c r="A78" s="87"/>
      <c r="B78" s="87"/>
      <c r="C78" s="87"/>
      <c r="D78" s="87"/>
      <c r="E78" s="87"/>
      <c r="F78" s="87"/>
      <c r="G78" s="87"/>
      <c r="H78" s="87"/>
      <c r="I78" s="87"/>
      <c r="J78" s="87"/>
      <c r="K78" s="87"/>
      <c r="L78" s="87"/>
      <c r="M78" s="87"/>
      <c r="N78" s="87"/>
      <c r="O78" s="87"/>
      <c r="P78" s="87"/>
      <c r="Q78" s="87"/>
      <c r="R78" s="87"/>
      <c r="S78" s="87"/>
      <c r="T78" s="87"/>
      <c r="U78" s="87"/>
      <c r="V78" s="87"/>
      <c r="W78" s="87"/>
      <c r="X78" s="87"/>
      <c r="Y78" s="87"/>
      <c r="Z78" s="87"/>
    </row>
    <row r="79" customFormat="false" ht="12.75" hidden="false" customHeight="true" outlineLevel="0" collapsed="false">
      <c r="A79" s="87"/>
      <c r="B79" s="87"/>
      <c r="C79" s="87"/>
      <c r="D79" s="87"/>
      <c r="E79" s="87"/>
      <c r="F79" s="87"/>
      <c r="G79" s="87"/>
      <c r="H79" s="87"/>
      <c r="I79" s="87"/>
      <c r="J79" s="87"/>
      <c r="K79" s="87"/>
      <c r="L79" s="87"/>
      <c r="M79" s="87"/>
      <c r="N79" s="87"/>
      <c r="O79" s="87"/>
      <c r="P79" s="87"/>
      <c r="Q79" s="87"/>
      <c r="R79" s="87"/>
      <c r="S79" s="87"/>
      <c r="T79" s="87"/>
      <c r="U79" s="87"/>
      <c r="V79" s="87"/>
      <c r="W79" s="87"/>
      <c r="X79" s="87"/>
      <c r="Y79" s="87"/>
      <c r="Z79" s="87"/>
    </row>
    <row r="80" customFormat="false" ht="12.75" hidden="false" customHeight="true" outlineLevel="0" collapsed="false">
      <c r="A80" s="87"/>
      <c r="B80" s="87"/>
      <c r="C80" s="87"/>
      <c r="D80" s="87"/>
      <c r="E80" s="87"/>
      <c r="F80" s="87"/>
      <c r="G80" s="87"/>
      <c r="H80" s="87"/>
      <c r="I80" s="87"/>
      <c r="J80" s="87"/>
      <c r="K80" s="87"/>
      <c r="L80" s="87"/>
      <c r="M80" s="87"/>
      <c r="N80" s="87"/>
      <c r="O80" s="87"/>
      <c r="P80" s="87"/>
      <c r="Q80" s="87"/>
      <c r="R80" s="87"/>
      <c r="S80" s="87"/>
      <c r="T80" s="87"/>
      <c r="U80" s="87"/>
      <c r="V80" s="87"/>
      <c r="W80" s="87"/>
      <c r="X80" s="87"/>
      <c r="Y80" s="87"/>
      <c r="Z80" s="87"/>
    </row>
    <row r="81" customFormat="false" ht="12.75" hidden="false" customHeight="true" outlineLevel="0" collapsed="false">
      <c r="A81" s="87"/>
      <c r="B81" s="87"/>
      <c r="C81" s="87"/>
      <c r="D81" s="87"/>
      <c r="E81" s="87"/>
      <c r="F81" s="87"/>
      <c r="G81" s="87"/>
      <c r="H81" s="87"/>
      <c r="I81" s="87"/>
      <c r="J81" s="87"/>
      <c r="K81" s="87"/>
      <c r="L81" s="87"/>
      <c r="M81" s="87"/>
      <c r="N81" s="87"/>
      <c r="O81" s="87"/>
      <c r="P81" s="87"/>
      <c r="Q81" s="87"/>
      <c r="R81" s="87"/>
      <c r="S81" s="87"/>
      <c r="T81" s="87"/>
      <c r="U81" s="87"/>
      <c r="V81" s="87"/>
      <c r="W81" s="87"/>
      <c r="X81" s="87"/>
      <c r="Y81" s="87"/>
      <c r="Z81" s="87"/>
    </row>
    <row r="82" customFormat="false" ht="12.75" hidden="false" customHeight="true" outlineLevel="0" collapsed="false">
      <c r="A82" s="87"/>
      <c r="B82" s="87"/>
      <c r="C82" s="87"/>
      <c r="D82" s="87"/>
      <c r="E82" s="87"/>
      <c r="F82" s="87"/>
      <c r="G82" s="87"/>
      <c r="H82" s="87"/>
      <c r="I82" s="87"/>
      <c r="J82" s="87"/>
      <c r="K82" s="87"/>
      <c r="L82" s="87"/>
      <c r="M82" s="87"/>
      <c r="N82" s="87"/>
      <c r="O82" s="87"/>
      <c r="P82" s="87"/>
      <c r="Q82" s="87"/>
      <c r="R82" s="87"/>
      <c r="S82" s="87"/>
      <c r="T82" s="87"/>
      <c r="U82" s="87"/>
      <c r="V82" s="87"/>
      <c r="W82" s="87"/>
      <c r="X82" s="87"/>
      <c r="Y82" s="87"/>
      <c r="Z82" s="87"/>
    </row>
    <row r="83" customFormat="false" ht="12.75" hidden="false" customHeight="true" outlineLevel="0" collapsed="false">
      <c r="A83" s="87"/>
      <c r="B83" s="87"/>
      <c r="C83" s="87"/>
      <c r="D83" s="87"/>
      <c r="E83" s="87"/>
      <c r="F83" s="87"/>
      <c r="G83" s="87"/>
      <c r="H83" s="87"/>
      <c r="I83" s="87"/>
      <c r="J83" s="87"/>
      <c r="K83" s="87"/>
      <c r="L83" s="87"/>
      <c r="M83" s="87"/>
      <c r="N83" s="87"/>
      <c r="O83" s="87"/>
      <c r="P83" s="87"/>
      <c r="Q83" s="87"/>
      <c r="R83" s="87"/>
      <c r="S83" s="87"/>
      <c r="T83" s="87"/>
      <c r="U83" s="87"/>
      <c r="V83" s="87"/>
      <c r="W83" s="87"/>
      <c r="X83" s="87"/>
      <c r="Y83" s="87"/>
      <c r="Z83" s="87"/>
    </row>
    <row r="84" customFormat="false" ht="12.75" hidden="false" customHeight="true" outlineLevel="0" collapsed="false">
      <c r="A84" s="87"/>
      <c r="B84" s="87"/>
      <c r="C84" s="87"/>
      <c r="D84" s="87"/>
      <c r="E84" s="87"/>
      <c r="F84" s="87"/>
      <c r="G84" s="87"/>
      <c r="H84" s="87"/>
      <c r="I84" s="87"/>
      <c r="J84" s="87"/>
      <c r="K84" s="87"/>
      <c r="L84" s="87"/>
      <c r="M84" s="87"/>
      <c r="N84" s="87"/>
      <c r="O84" s="87"/>
      <c r="P84" s="87"/>
      <c r="Q84" s="87"/>
      <c r="R84" s="87"/>
      <c r="S84" s="87"/>
      <c r="T84" s="87"/>
      <c r="U84" s="87"/>
      <c r="V84" s="87"/>
      <c r="W84" s="87"/>
      <c r="X84" s="87"/>
      <c r="Y84" s="87"/>
      <c r="Z84" s="87"/>
    </row>
    <row r="85" customFormat="false" ht="12.75" hidden="false" customHeight="true" outlineLevel="0" collapsed="false">
      <c r="A85" s="87"/>
      <c r="B85" s="87"/>
      <c r="C85" s="87"/>
      <c r="D85" s="87"/>
      <c r="E85" s="87"/>
      <c r="F85" s="87"/>
      <c r="G85" s="87"/>
      <c r="H85" s="87"/>
      <c r="I85" s="87"/>
      <c r="J85" s="87"/>
      <c r="K85" s="87"/>
      <c r="L85" s="87"/>
      <c r="M85" s="87"/>
      <c r="N85" s="87"/>
      <c r="O85" s="87"/>
      <c r="P85" s="87"/>
      <c r="Q85" s="87"/>
      <c r="R85" s="87"/>
      <c r="S85" s="87"/>
      <c r="T85" s="87"/>
      <c r="U85" s="87"/>
      <c r="V85" s="87"/>
      <c r="W85" s="87"/>
      <c r="X85" s="87"/>
      <c r="Y85" s="87"/>
      <c r="Z85" s="87"/>
    </row>
    <row r="86" customFormat="false" ht="12.75" hidden="false" customHeight="true" outlineLevel="0" collapsed="false">
      <c r="A86" s="87"/>
      <c r="B86" s="87"/>
      <c r="C86" s="87"/>
      <c r="D86" s="87"/>
      <c r="E86" s="87"/>
      <c r="F86" s="87"/>
      <c r="G86" s="87"/>
      <c r="H86" s="87"/>
      <c r="I86" s="87"/>
      <c r="J86" s="87"/>
      <c r="K86" s="87"/>
      <c r="L86" s="87"/>
      <c r="M86" s="87"/>
      <c r="N86" s="87"/>
      <c r="O86" s="87"/>
      <c r="P86" s="87"/>
      <c r="Q86" s="87"/>
      <c r="R86" s="87"/>
      <c r="S86" s="87"/>
      <c r="T86" s="87"/>
      <c r="U86" s="87"/>
      <c r="V86" s="87"/>
      <c r="W86" s="87"/>
      <c r="X86" s="87"/>
      <c r="Y86" s="87"/>
      <c r="Z86" s="87"/>
    </row>
    <row r="87" customFormat="false" ht="12.75" hidden="false" customHeight="true" outlineLevel="0" collapsed="false">
      <c r="A87" s="87"/>
      <c r="B87" s="87"/>
      <c r="C87" s="87"/>
      <c r="D87" s="87"/>
      <c r="E87" s="87"/>
      <c r="F87" s="87"/>
      <c r="G87" s="87"/>
      <c r="H87" s="87"/>
      <c r="I87" s="87"/>
      <c r="J87" s="87"/>
      <c r="K87" s="87"/>
      <c r="L87" s="87"/>
      <c r="M87" s="87"/>
      <c r="N87" s="87"/>
      <c r="O87" s="87"/>
      <c r="P87" s="87"/>
      <c r="Q87" s="87"/>
      <c r="R87" s="87"/>
      <c r="S87" s="87"/>
      <c r="T87" s="87"/>
      <c r="U87" s="87"/>
      <c r="V87" s="87"/>
      <c r="W87" s="87"/>
      <c r="X87" s="87"/>
      <c r="Y87" s="87"/>
      <c r="Z87" s="87"/>
    </row>
    <row r="88" customFormat="false" ht="12.75" hidden="false" customHeight="true" outlineLevel="0" collapsed="false">
      <c r="A88" s="87"/>
      <c r="B88" s="87"/>
      <c r="C88" s="87"/>
      <c r="D88" s="87"/>
      <c r="E88" s="87"/>
      <c r="F88" s="87"/>
      <c r="G88" s="87"/>
      <c r="H88" s="87"/>
      <c r="I88" s="87"/>
      <c r="J88" s="87"/>
      <c r="K88" s="87"/>
      <c r="L88" s="87"/>
      <c r="M88" s="87"/>
      <c r="N88" s="87"/>
      <c r="O88" s="87"/>
      <c r="P88" s="87"/>
      <c r="Q88" s="87"/>
      <c r="R88" s="87"/>
      <c r="S88" s="87"/>
      <c r="T88" s="87"/>
      <c r="U88" s="87"/>
      <c r="V88" s="87"/>
      <c r="W88" s="87"/>
      <c r="X88" s="87"/>
      <c r="Y88" s="87"/>
      <c r="Z88" s="87"/>
    </row>
    <row r="89" customFormat="false" ht="12.75" hidden="false" customHeight="true" outlineLevel="0" collapsed="false">
      <c r="A89" s="87"/>
      <c r="B89" s="87"/>
      <c r="C89" s="87"/>
      <c r="D89" s="87"/>
      <c r="E89" s="87"/>
      <c r="F89" s="87"/>
      <c r="G89" s="87"/>
      <c r="H89" s="87"/>
      <c r="I89" s="87"/>
      <c r="J89" s="87"/>
      <c r="K89" s="87"/>
      <c r="L89" s="87"/>
      <c r="M89" s="87"/>
      <c r="N89" s="87"/>
      <c r="O89" s="87"/>
      <c r="P89" s="87"/>
      <c r="Q89" s="87"/>
      <c r="R89" s="87"/>
      <c r="S89" s="87"/>
      <c r="T89" s="87"/>
      <c r="U89" s="87"/>
      <c r="V89" s="87"/>
      <c r="W89" s="87"/>
      <c r="X89" s="87"/>
      <c r="Y89" s="87"/>
      <c r="Z89" s="87"/>
    </row>
    <row r="90" customFormat="false" ht="12.75" hidden="false" customHeight="true" outlineLevel="0" collapsed="false">
      <c r="A90" s="87"/>
      <c r="B90" s="87"/>
      <c r="C90" s="87"/>
      <c r="D90" s="87"/>
      <c r="E90" s="87"/>
      <c r="F90" s="87"/>
      <c r="G90" s="87"/>
      <c r="H90" s="87"/>
      <c r="I90" s="87"/>
      <c r="J90" s="87"/>
      <c r="K90" s="87"/>
      <c r="L90" s="87"/>
      <c r="M90" s="87"/>
      <c r="N90" s="87"/>
      <c r="O90" s="87"/>
      <c r="P90" s="87"/>
      <c r="Q90" s="87"/>
      <c r="R90" s="87"/>
      <c r="S90" s="87"/>
      <c r="T90" s="87"/>
      <c r="U90" s="87"/>
      <c r="V90" s="87"/>
      <c r="W90" s="87"/>
      <c r="X90" s="87"/>
      <c r="Y90" s="87"/>
      <c r="Z90" s="87"/>
    </row>
    <row r="91" customFormat="false" ht="12.75" hidden="false" customHeight="true" outlineLevel="0" collapsed="false">
      <c r="A91" s="87"/>
      <c r="B91" s="87"/>
      <c r="C91" s="87"/>
      <c r="D91" s="87"/>
      <c r="E91" s="87"/>
      <c r="F91" s="87"/>
      <c r="G91" s="87"/>
      <c r="H91" s="87"/>
      <c r="I91" s="87"/>
      <c r="J91" s="87"/>
      <c r="K91" s="87"/>
      <c r="L91" s="87"/>
      <c r="M91" s="87"/>
      <c r="N91" s="87"/>
      <c r="O91" s="87"/>
      <c r="P91" s="87"/>
      <c r="Q91" s="87"/>
      <c r="R91" s="87"/>
      <c r="S91" s="87"/>
      <c r="T91" s="87"/>
      <c r="U91" s="87"/>
      <c r="V91" s="87"/>
      <c r="W91" s="87"/>
      <c r="X91" s="87"/>
      <c r="Y91" s="87"/>
      <c r="Z91" s="87"/>
    </row>
    <row r="92" customFormat="false" ht="12.75" hidden="false" customHeight="true" outlineLevel="0" collapsed="false">
      <c r="A92" s="87"/>
      <c r="B92" s="87"/>
      <c r="C92" s="87"/>
      <c r="D92" s="87"/>
      <c r="E92" s="87"/>
      <c r="F92" s="87"/>
      <c r="G92" s="87"/>
      <c r="H92" s="87"/>
      <c r="I92" s="87"/>
      <c r="J92" s="87"/>
      <c r="K92" s="87"/>
      <c r="L92" s="87"/>
      <c r="M92" s="87"/>
      <c r="N92" s="87"/>
      <c r="O92" s="87"/>
      <c r="P92" s="87"/>
      <c r="Q92" s="87"/>
      <c r="R92" s="87"/>
      <c r="S92" s="87"/>
      <c r="T92" s="87"/>
      <c r="U92" s="87"/>
      <c r="V92" s="87"/>
      <c r="W92" s="87"/>
      <c r="X92" s="87"/>
      <c r="Y92" s="87"/>
      <c r="Z92" s="87"/>
    </row>
    <row r="93" customFormat="false" ht="12.75" hidden="false" customHeight="true" outlineLevel="0" collapsed="false">
      <c r="A93" s="87"/>
      <c r="B93" s="87"/>
      <c r="C93" s="87"/>
      <c r="D93" s="87"/>
      <c r="E93" s="87"/>
      <c r="F93" s="87"/>
      <c r="G93" s="87"/>
      <c r="H93" s="87"/>
      <c r="I93" s="87"/>
      <c r="J93" s="87"/>
      <c r="K93" s="87"/>
      <c r="L93" s="87"/>
      <c r="M93" s="87"/>
      <c r="N93" s="87"/>
      <c r="O93" s="87"/>
      <c r="P93" s="87"/>
      <c r="Q93" s="87"/>
      <c r="R93" s="87"/>
      <c r="S93" s="87"/>
      <c r="T93" s="87"/>
      <c r="U93" s="87"/>
      <c r="V93" s="87"/>
      <c r="W93" s="87"/>
      <c r="X93" s="87"/>
      <c r="Y93" s="87"/>
      <c r="Z93" s="87"/>
    </row>
    <row r="94" customFormat="false" ht="12.75" hidden="false" customHeight="true" outlineLevel="0" collapsed="false">
      <c r="A94" s="87"/>
      <c r="B94" s="87"/>
      <c r="C94" s="87"/>
      <c r="D94" s="87"/>
      <c r="E94" s="87"/>
      <c r="F94" s="87"/>
      <c r="G94" s="87"/>
      <c r="H94" s="87"/>
      <c r="I94" s="87"/>
      <c r="J94" s="87"/>
      <c r="K94" s="87"/>
      <c r="L94" s="87"/>
      <c r="M94" s="87"/>
      <c r="N94" s="87"/>
      <c r="O94" s="87"/>
      <c r="P94" s="87"/>
      <c r="Q94" s="87"/>
      <c r="R94" s="87"/>
      <c r="S94" s="87"/>
      <c r="T94" s="87"/>
      <c r="U94" s="87"/>
      <c r="V94" s="87"/>
      <c r="W94" s="87"/>
      <c r="X94" s="87"/>
      <c r="Y94" s="87"/>
      <c r="Z94" s="87"/>
    </row>
    <row r="95" customFormat="false" ht="12.75" hidden="false" customHeight="true" outlineLevel="0" collapsed="false">
      <c r="A95" s="87"/>
      <c r="B95" s="87"/>
      <c r="C95" s="87"/>
      <c r="D95" s="87"/>
      <c r="E95" s="87"/>
      <c r="F95" s="87"/>
      <c r="G95" s="87"/>
      <c r="H95" s="87"/>
      <c r="I95" s="87"/>
      <c r="J95" s="87"/>
      <c r="K95" s="87"/>
      <c r="L95" s="87"/>
      <c r="M95" s="87"/>
      <c r="N95" s="87"/>
      <c r="O95" s="87"/>
      <c r="P95" s="87"/>
      <c r="Q95" s="87"/>
      <c r="R95" s="87"/>
      <c r="S95" s="87"/>
      <c r="T95" s="87"/>
      <c r="U95" s="87"/>
      <c r="V95" s="87"/>
      <c r="W95" s="87"/>
      <c r="X95" s="87"/>
      <c r="Y95" s="87"/>
      <c r="Z95" s="87"/>
    </row>
    <row r="96" customFormat="false" ht="12.75" hidden="false" customHeight="true" outlineLevel="0" collapsed="false">
      <c r="A96" s="87"/>
      <c r="B96" s="87"/>
      <c r="C96" s="87"/>
      <c r="D96" s="87"/>
      <c r="E96" s="87"/>
      <c r="F96" s="87"/>
      <c r="G96" s="87"/>
      <c r="H96" s="87"/>
      <c r="I96" s="87"/>
      <c r="J96" s="87"/>
      <c r="K96" s="87"/>
      <c r="L96" s="87"/>
      <c r="M96" s="87"/>
      <c r="N96" s="87"/>
      <c r="O96" s="87"/>
      <c r="P96" s="87"/>
      <c r="Q96" s="87"/>
      <c r="R96" s="87"/>
      <c r="S96" s="87"/>
      <c r="T96" s="87"/>
      <c r="U96" s="87"/>
      <c r="V96" s="87"/>
      <c r="W96" s="87"/>
      <c r="X96" s="87"/>
      <c r="Y96" s="87"/>
      <c r="Z96" s="87"/>
    </row>
    <row r="97" customFormat="false" ht="12.75" hidden="false" customHeight="true" outlineLevel="0" collapsed="false">
      <c r="A97" s="87"/>
      <c r="B97" s="87"/>
      <c r="C97" s="87"/>
      <c r="D97" s="87"/>
      <c r="E97" s="87"/>
      <c r="F97" s="87"/>
      <c r="G97" s="87"/>
      <c r="H97" s="87"/>
      <c r="I97" s="87"/>
      <c r="J97" s="87"/>
      <c r="K97" s="87"/>
      <c r="L97" s="87"/>
      <c r="M97" s="87"/>
      <c r="N97" s="87"/>
      <c r="O97" s="87"/>
      <c r="P97" s="87"/>
      <c r="Q97" s="87"/>
      <c r="R97" s="87"/>
      <c r="S97" s="87"/>
      <c r="T97" s="87"/>
      <c r="U97" s="87"/>
      <c r="V97" s="87"/>
      <c r="W97" s="87"/>
      <c r="X97" s="87"/>
      <c r="Y97" s="87"/>
      <c r="Z97" s="87"/>
    </row>
    <row r="98" customFormat="false" ht="12.75" hidden="false" customHeight="true" outlineLevel="0" collapsed="false">
      <c r="A98" s="87"/>
      <c r="B98" s="87"/>
      <c r="C98" s="87"/>
      <c r="D98" s="87"/>
      <c r="E98" s="87"/>
      <c r="F98" s="87"/>
      <c r="G98" s="87"/>
      <c r="H98" s="87"/>
      <c r="I98" s="87"/>
      <c r="J98" s="87"/>
      <c r="K98" s="87"/>
      <c r="L98" s="87"/>
      <c r="M98" s="87"/>
      <c r="N98" s="87"/>
      <c r="O98" s="87"/>
      <c r="P98" s="87"/>
      <c r="Q98" s="87"/>
      <c r="R98" s="87"/>
      <c r="S98" s="87"/>
      <c r="T98" s="87"/>
      <c r="U98" s="87"/>
      <c r="V98" s="87"/>
      <c r="W98" s="87"/>
      <c r="X98" s="87"/>
      <c r="Y98" s="87"/>
      <c r="Z98" s="87"/>
    </row>
    <row r="99" customFormat="false" ht="12.75" hidden="false" customHeight="true" outlineLevel="0" collapsed="false">
      <c r="A99" s="87"/>
      <c r="B99" s="87"/>
      <c r="C99" s="87"/>
      <c r="D99" s="87"/>
      <c r="E99" s="87"/>
      <c r="F99" s="87"/>
      <c r="G99" s="87"/>
      <c r="H99" s="87"/>
      <c r="I99" s="87"/>
      <c r="J99" s="87"/>
      <c r="K99" s="87"/>
      <c r="L99" s="87"/>
      <c r="M99" s="87"/>
      <c r="N99" s="87"/>
      <c r="O99" s="87"/>
      <c r="P99" s="87"/>
      <c r="Q99" s="87"/>
      <c r="R99" s="87"/>
      <c r="S99" s="87"/>
      <c r="T99" s="87"/>
      <c r="U99" s="87"/>
      <c r="V99" s="87"/>
      <c r="W99" s="87"/>
      <c r="X99" s="87"/>
      <c r="Y99" s="87"/>
      <c r="Z99" s="87"/>
    </row>
    <row r="100" customFormat="false" ht="12.75" hidden="false" customHeight="true" outlineLevel="0" collapsed="false">
      <c r="A100" s="87"/>
      <c r="B100" s="87"/>
      <c r="C100" s="87"/>
      <c r="D100" s="87"/>
      <c r="E100" s="87"/>
      <c r="F100" s="87"/>
      <c r="G100" s="87"/>
      <c r="H100" s="87"/>
      <c r="I100" s="87"/>
      <c r="J100" s="87"/>
      <c r="K100" s="87"/>
      <c r="L100" s="87"/>
      <c r="M100" s="87"/>
      <c r="N100" s="87"/>
      <c r="O100" s="87"/>
      <c r="P100" s="87"/>
      <c r="Q100" s="87"/>
      <c r="R100" s="87"/>
      <c r="S100" s="87"/>
      <c r="T100" s="87"/>
      <c r="U100" s="87"/>
      <c r="V100" s="87"/>
      <c r="W100" s="87"/>
      <c r="X100" s="87"/>
      <c r="Y100" s="87"/>
      <c r="Z100" s="87"/>
    </row>
    <row r="101" customFormat="false" ht="12.75" hidden="false" customHeight="true" outlineLevel="0" collapsed="false">
      <c r="A101" s="87"/>
      <c r="B101" s="87"/>
      <c r="C101" s="87"/>
      <c r="D101" s="87"/>
      <c r="E101" s="87"/>
      <c r="F101" s="87"/>
      <c r="G101" s="87"/>
      <c r="H101" s="87"/>
      <c r="I101" s="87"/>
      <c r="J101" s="87"/>
      <c r="K101" s="87"/>
      <c r="L101" s="87"/>
      <c r="M101" s="87"/>
      <c r="N101" s="87"/>
      <c r="O101" s="87"/>
      <c r="P101" s="87"/>
      <c r="Q101" s="87"/>
      <c r="R101" s="87"/>
      <c r="S101" s="87"/>
      <c r="T101" s="87"/>
      <c r="U101" s="87"/>
      <c r="V101" s="87"/>
      <c r="W101" s="87"/>
      <c r="X101" s="87"/>
      <c r="Y101" s="87"/>
      <c r="Z101" s="87"/>
    </row>
    <row r="102" customFormat="false" ht="12.75" hidden="false" customHeight="true" outlineLevel="0" collapsed="false">
      <c r="A102" s="87"/>
      <c r="B102" s="87"/>
      <c r="C102" s="87"/>
      <c r="D102" s="87"/>
      <c r="E102" s="87"/>
      <c r="F102" s="87"/>
      <c r="G102" s="87"/>
      <c r="H102" s="87"/>
      <c r="I102" s="87"/>
      <c r="J102" s="87"/>
      <c r="K102" s="87"/>
      <c r="L102" s="87"/>
      <c r="M102" s="87"/>
      <c r="N102" s="87"/>
      <c r="O102" s="87"/>
      <c r="P102" s="87"/>
      <c r="Q102" s="87"/>
      <c r="R102" s="87"/>
      <c r="S102" s="87"/>
      <c r="T102" s="87"/>
      <c r="U102" s="87"/>
      <c r="V102" s="87"/>
      <c r="W102" s="87"/>
      <c r="X102" s="87"/>
      <c r="Y102" s="87"/>
      <c r="Z102" s="87"/>
    </row>
    <row r="103" customFormat="false" ht="12.75" hidden="false" customHeight="true" outlineLevel="0" collapsed="false">
      <c r="A103" s="87"/>
      <c r="B103" s="87"/>
      <c r="C103" s="87"/>
      <c r="D103" s="87"/>
      <c r="E103" s="87"/>
      <c r="F103" s="87"/>
      <c r="G103" s="87"/>
      <c r="H103" s="87"/>
      <c r="I103" s="87"/>
      <c r="J103" s="87"/>
      <c r="K103" s="87"/>
      <c r="L103" s="87"/>
      <c r="M103" s="87"/>
      <c r="N103" s="87"/>
      <c r="O103" s="87"/>
      <c r="P103" s="87"/>
      <c r="Q103" s="87"/>
      <c r="R103" s="87"/>
      <c r="S103" s="87"/>
      <c r="T103" s="87"/>
      <c r="U103" s="87"/>
      <c r="V103" s="87"/>
      <c r="W103" s="87"/>
      <c r="X103" s="87"/>
      <c r="Y103" s="87"/>
      <c r="Z103" s="87"/>
    </row>
    <row r="104" customFormat="false" ht="12.75" hidden="false" customHeight="true" outlineLevel="0" collapsed="false">
      <c r="A104" s="87"/>
      <c r="B104" s="87"/>
      <c r="C104" s="87"/>
      <c r="D104" s="87"/>
      <c r="E104" s="87"/>
      <c r="F104" s="87"/>
      <c r="G104" s="87"/>
      <c r="H104" s="87"/>
      <c r="I104" s="87"/>
      <c r="J104" s="87"/>
      <c r="K104" s="87"/>
      <c r="L104" s="87"/>
      <c r="M104" s="87"/>
      <c r="N104" s="87"/>
      <c r="O104" s="87"/>
      <c r="P104" s="87"/>
      <c r="Q104" s="87"/>
      <c r="R104" s="87"/>
      <c r="S104" s="87"/>
      <c r="T104" s="87"/>
      <c r="U104" s="87"/>
      <c r="V104" s="87"/>
      <c r="W104" s="87"/>
      <c r="X104" s="87"/>
      <c r="Y104" s="87"/>
      <c r="Z104" s="87"/>
    </row>
    <row r="105" customFormat="false" ht="12.75" hidden="false" customHeight="true" outlineLevel="0" collapsed="false">
      <c r="A105" s="87"/>
      <c r="B105" s="87"/>
      <c r="C105" s="87"/>
      <c r="D105" s="87"/>
      <c r="E105" s="87"/>
      <c r="F105" s="87"/>
      <c r="G105" s="87"/>
      <c r="H105" s="87"/>
      <c r="I105" s="87"/>
      <c r="J105" s="87"/>
      <c r="K105" s="87"/>
      <c r="L105" s="87"/>
      <c r="M105" s="87"/>
      <c r="N105" s="87"/>
      <c r="O105" s="87"/>
      <c r="P105" s="87"/>
      <c r="Q105" s="87"/>
      <c r="R105" s="87"/>
      <c r="S105" s="87"/>
      <c r="T105" s="87"/>
      <c r="U105" s="87"/>
      <c r="V105" s="87"/>
      <c r="W105" s="87"/>
      <c r="X105" s="87"/>
      <c r="Y105" s="87"/>
      <c r="Z105" s="87"/>
    </row>
    <row r="106" customFormat="false" ht="12.75" hidden="false" customHeight="true" outlineLevel="0" collapsed="false">
      <c r="A106" s="87"/>
      <c r="B106" s="87"/>
      <c r="C106" s="87"/>
      <c r="D106" s="87"/>
      <c r="E106" s="87"/>
      <c r="F106" s="87"/>
      <c r="G106" s="87"/>
      <c r="H106" s="87"/>
      <c r="I106" s="87"/>
      <c r="J106" s="87"/>
      <c r="K106" s="87"/>
      <c r="L106" s="87"/>
      <c r="M106" s="87"/>
      <c r="N106" s="87"/>
      <c r="O106" s="87"/>
      <c r="P106" s="87"/>
      <c r="Q106" s="87"/>
      <c r="R106" s="87"/>
      <c r="S106" s="87"/>
      <c r="T106" s="87"/>
      <c r="U106" s="87"/>
      <c r="V106" s="87"/>
      <c r="W106" s="87"/>
      <c r="X106" s="87"/>
      <c r="Y106" s="87"/>
      <c r="Z106" s="87"/>
    </row>
    <row r="107" customFormat="false" ht="12.75" hidden="false" customHeight="true" outlineLevel="0" collapsed="false">
      <c r="A107" s="87"/>
      <c r="B107" s="87"/>
      <c r="C107" s="87"/>
      <c r="D107" s="87"/>
      <c r="E107" s="87"/>
      <c r="F107" s="87"/>
      <c r="G107" s="87"/>
      <c r="H107" s="87"/>
      <c r="I107" s="87"/>
      <c r="J107" s="87"/>
      <c r="K107" s="87"/>
      <c r="L107" s="87"/>
      <c r="M107" s="87"/>
      <c r="N107" s="87"/>
      <c r="O107" s="87"/>
      <c r="P107" s="87"/>
      <c r="Q107" s="87"/>
      <c r="R107" s="87"/>
      <c r="S107" s="87"/>
      <c r="T107" s="87"/>
      <c r="U107" s="87"/>
      <c r="V107" s="87"/>
      <c r="W107" s="87"/>
      <c r="X107" s="87"/>
      <c r="Y107" s="87"/>
      <c r="Z107" s="87"/>
    </row>
    <row r="108" customFormat="false" ht="12.75" hidden="false" customHeight="true" outlineLevel="0" collapsed="false">
      <c r="A108" s="87"/>
      <c r="B108" s="87"/>
      <c r="C108" s="87"/>
      <c r="D108" s="87"/>
      <c r="E108" s="87"/>
      <c r="F108" s="87"/>
      <c r="G108" s="87"/>
      <c r="H108" s="87"/>
      <c r="I108" s="87"/>
      <c r="J108" s="87"/>
      <c r="K108" s="87"/>
      <c r="L108" s="87"/>
      <c r="M108" s="87"/>
      <c r="N108" s="87"/>
      <c r="O108" s="87"/>
      <c r="P108" s="87"/>
      <c r="Q108" s="87"/>
      <c r="R108" s="87"/>
      <c r="S108" s="87"/>
      <c r="T108" s="87"/>
      <c r="U108" s="87"/>
      <c r="V108" s="87"/>
      <c r="W108" s="87"/>
      <c r="X108" s="87"/>
      <c r="Y108" s="87"/>
      <c r="Z108" s="87"/>
    </row>
    <row r="109" customFormat="false" ht="12.75" hidden="false" customHeight="true" outlineLevel="0" collapsed="false">
      <c r="A109" s="87"/>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row>
    <row r="110" customFormat="false" ht="12.75" hidden="false" customHeight="true" outlineLevel="0" collapsed="false">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row>
    <row r="111" customFormat="false" ht="12.75" hidden="false" customHeight="true" outlineLevel="0" collapsed="false">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row>
    <row r="112" customFormat="false" ht="12.75" hidden="false" customHeight="true" outlineLevel="0" collapsed="false">
      <c r="A112" s="87"/>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row>
    <row r="113" customFormat="false" ht="12.75" hidden="false" customHeight="true" outlineLevel="0" collapsed="false">
      <c r="A113" s="87"/>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row>
    <row r="114" customFormat="false" ht="12.75" hidden="false" customHeight="true" outlineLevel="0" collapsed="false">
      <c r="A114" s="87"/>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row>
    <row r="115" customFormat="false" ht="12.75" hidden="false" customHeight="true" outlineLevel="0" collapsed="false">
      <c r="A115" s="87"/>
      <c r="B115" s="87"/>
      <c r="C115" s="87"/>
      <c r="D115" s="87"/>
      <c r="E115" s="87"/>
      <c r="F115" s="87"/>
      <c r="G115" s="87"/>
      <c r="H115" s="87"/>
      <c r="I115" s="87"/>
      <c r="J115" s="87"/>
      <c r="K115" s="87"/>
      <c r="L115" s="87"/>
      <c r="M115" s="87"/>
      <c r="N115" s="87"/>
      <c r="O115" s="87"/>
      <c r="P115" s="87"/>
      <c r="Q115" s="87"/>
      <c r="R115" s="87"/>
      <c r="S115" s="87"/>
      <c r="T115" s="87"/>
      <c r="U115" s="87"/>
      <c r="V115" s="87"/>
      <c r="W115" s="87"/>
      <c r="X115" s="87"/>
      <c r="Y115" s="87"/>
      <c r="Z115" s="87"/>
    </row>
    <row r="116" customFormat="false" ht="12.75" hidden="false" customHeight="true" outlineLevel="0" collapsed="false">
      <c r="A116" s="87"/>
      <c r="B116" s="87"/>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row>
    <row r="117" customFormat="false" ht="12.75" hidden="false" customHeight="true" outlineLevel="0" collapsed="false">
      <c r="A117" s="87"/>
      <c r="B117" s="87"/>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row>
    <row r="118" customFormat="false" ht="12.75" hidden="false" customHeight="true" outlineLevel="0" collapsed="false">
      <c r="A118" s="87"/>
      <c r="B118" s="87"/>
      <c r="C118" s="87"/>
      <c r="D118" s="87"/>
      <c r="E118" s="87"/>
      <c r="F118" s="87"/>
      <c r="G118" s="87"/>
      <c r="H118" s="87"/>
      <c r="I118" s="87"/>
      <c r="J118" s="87"/>
      <c r="K118" s="87"/>
      <c r="L118" s="87"/>
      <c r="M118" s="87"/>
      <c r="N118" s="87"/>
      <c r="O118" s="87"/>
      <c r="P118" s="87"/>
      <c r="Q118" s="87"/>
      <c r="R118" s="87"/>
      <c r="S118" s="87"/>
      <c r="T118" s="87"/>
      <c r="U118" s="87"/>
      <c r="V118" s="87"/>
      <c r="W118" s="87"/>
      <c r="X118" s="87"/>
      <c r="Y118" s="87"/>
      <c r="Z118" s="87"/>
    </row>
    <row r="119" customFormat="false" ht="12.75" hidden="false" customHeight="true" outlineLevel="0" collapsed="false">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c r="Z119" s="87"/>
    </row>
    <row r="120" customFormat="false" ht="12.75" hidden="false" customHeight="true" outlineLevel="0" collapsed="false">
      <c r="A120" s="87"/>
      <c r="B120" s="87"/>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row>
    <row r="121" customFormat="false" ht="12.75" hidden="false" customHeight="true" outlineLevel="0" collapsed="false">
      <c r="A121" s="87"/>
      <c r="B121" s="87"/>
      <c r="C121" s="87"/>
      <c r="D121" s="87"/>
      <c r="E121" s="87"/>
      <c r="F121" s="87"/>
      <c r="G121" s="87"/>
      <c r="H121" s="87"/>
      <c r="I121" s="87"/>
      <c r="J121" s="87"/>
      <c r="K121" s="87"/>
      <c r="L121" s="87"/>
      <c r="M121" s="87"/>
      <c r="N121" s="87"/>
      <c r="O121" s="87"/>
      <c r="P121" s="87"/>
      <c r="Q121" s="87"/>
      <c r="R121" s="87"/>
      <c r="S121" s="87"/>
      <c r="T121" s="87"/>
      <c r="U121" s="87"/>
      <c r="V121" s="87"/>
      <c r="W121" s="87"/>
      <c r="X121" s="87"/>
      <c r="Y121" s="87"/>
      <c r="Z121" s="87"/>
    </row>
    <row r="122" customFormat="false" ht="12.75" hidden="false" customHeight="true" outlineLevel="0" collapsed="false">
      <c r="A122" s="87"/>
      <c r="B122" s="87"/>
      <c r="C122" s="87"/>
      <c r="D122" s="87"/>
      <c r="E122" s="87"/>
      <c r="F122" s="87"/>
      <c r="G122" s="87"/>
      <c r="H122" s="87"/>
      <c r="I122" s="87"/>
      <c r="J122" s="87"/>
      <c r="K122" s="87"/>
      <c r="L122" s="87"/>
      <c r="M122" s="87"/>
      <c r="N122" s="87"/>
      <c r="O122" s="87"/>
      <c r="P122" s="87"/>
      <c r="Q122" s="87"/>
      <c r="R122" s="87"/>
      <c r="S122" s="87"/>
      <c r="T122" s="87"/>
      <c r="U122" s="87"/>
      <c r="V122" s="87"/>
      <c r="W122" s="87"/>
      <c r="X122" s="87"/>
      <c r="Y122" s="87"/>
      <c r="Z122" s="87"/>
    </row>
    <row r="123" customFormat="false" ht="12.75" hidden="false" customHeight="true" outlineLevel="0" collapsed="false">
      <c r="A123" s="87"/>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row>
    <row r="124" customFormat="false" ht="12.75" hidden="false" customHeight="true" outlineLevel="0" collapsed="false">
      <c r="A124" s="87"/>
      <c r="B124" s="87"/>
      <c r="C124" s="87"/>
      <c r="D124" s="87"/>
      <c r="E124" s="87"/>
      <c r="F124" s="87"/>
      <c r="G124" s="87"/>
      <c r="H124" s="87"/>
      <c r="I124" s="87"/>
      <c r="J124" s="87"/>
      <c r="K124" s="87"/>
      <c r="L124" s="87"/>
      <c r="M124" s="87"/>
      <c r="N124" s="87"/>
      <c r="O124" s="87"/>
      <c r="P124" s="87"/>
      <c r="Q124" s="87"/>
      <c r="R124" s="87"/>
      <c r="S124" s="87"/>
      <c r="T124" s="87"/>
      <c r="U124" s="87"/>
      <c r="V124" s="87"/>
      <c r="W124" s="87"/>
      <c r="X124" s="87"/>
      <c r="Y124" s="87"/>
      <c r="Z124" s="87"/>
    </row>
    <row r="125" customFormat="false" ht="12.75" hidden="false" customHeight="true" outlineLevel="0" collapsed="false">
      <c r="A125" s="87"/>
      <c r="B125" s="87"/>
      <c r="C125" s="87"/>
      <c r="D125" s="87"/>
      <c r="E125" s="87"/>
      <c r="F125" s="87"/>
      <c r="G125" s="87"/>
      <c r="H125" s="87"/>
      <c r="I125" s="87"/>
      <c r="J125" s="87"/>
      <c r="K125" s="87"/>
      <c r="L125" s="87"/>
      <c r="M125" s="87"/>
      <c r="N125" s="87"/>
      <c r="O125" s="87"/>
      <c r="P125" s="87"/>
      <c r="Q125" s="87"/>
      <c r="R125" s="87"/>
      <c r="S125" s="87"/>
      <c r="T125" s="87"/>
      <c r="U125" s="87"/>
      <c r="V125" s="87"/>
      <c r="W125" s="87"/>
      <c r="X125" s="87"/>
      <c r="Y125" s="87"/>
      <c r="Z125" s="87"/>
    </row>
    <row r="126" customFormat="false" ht="12.75" hidden="false" customHeight="true" outlineLevel="0" collapsed="false">
      <c r="A126" s="87"/>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row>
    <row r="127" customFormat="false" ht="12.75" hidden="false" customHeight="true" outlineLevel="0" collapsed="false">
      <c r="A127" s="87"/>
      <c r="B127" s="87"/>
      <c r="C127" s="87"/>
      <c r="D127" s="87"/>
      <c r="E127" s="87"/>
      <c r="F127" s="87"/>
      <c r="G127" s="87"/>
      <c r="H127" s="87"/>
      <c r="I127" s="87"/>
      <c r="J127" s="87"/>
      <c r="K127" s="87"/>
      <c r="L127" s="87"/>
      <c r="M127" s="87"/>
      <c r="N127" s="87"/>
      <c r="O127" s="87"/>
      <c r="P127" s="87"/>
      <c r="Q127" s="87"/>
      <c r="R127" s="87"/>
      <c r="S127" s="87"/>
      <c r="T127" s="87"/>
      <c r="U127" s="87"/>
      <c r="V127" s="87"/>
      <c r="W127" s="87"/>
      <c r="X127" s="87"/>
      <c r="Y127" s="87"/>
      <c r="Z127" s="87"/>
    </row>
    <row r="128" customFormat="false" ht="12.75" hidden="false" customHeight="true" outlineLevel="0" collapsed="false">
      <c r="A128" s="87"/>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7"/>
      <c r="Z128" s="87"/>
    </row>
    <row r="129" customFormat="false" ht="12.75" hidden="false" customHeight="true" outlineLevel="0" collapsed="false">
      <c r="A129" s="87"/>
      <c r="B129" s="87"/>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row>
    <row r="130" customFormat="false" ht="12.75" hidden="false" customHeight="true" outlineLevel="0" collapsed="false">
      <c r="A130" s="87"/>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row>
    <row r="131" customFormat="false" ht="12.75" hidden="false" customHeight="true" outlineLevel="0" collapsed="false">
      <c r="A131" s="87"/>
      <c r="B131" s="87"/>
      <c r="C131" s="87"/>
      <c r="D131" s="87"/>
      <c r="E131" s="87"/>
      <c r="F131" s="87"/>
      <c r="G131" s="87"/>
      <c r="H131" s="87"/>
      <c r="I131" s="87"/>
      <c r="J131" s="87"/>
      <c r="K131" s="87"/>
      <c r="L131" s="87"/>
      <c r="M131" s="87"/>
      <c r="N131" s="87"/>
      <c r="O131" s="87"/>
      <c r="P131" s="87"/>
      <c r="Q131" s="87"/>
      <c r="R131" s="87"/>
      <c r="S131" s="87"/>
      <c r="T131" s="87"/>
      <c r="U131" s="87"/>
      <c r="V131" s="87"/>
      <c r="W131" s="87"/>
      <c r="X131" s="87"/>
      <c r="Y131" s="87"/>
      <c r="Z131" s="87"/>
    </row>
    <row r="132" customFormat="false" ht="12.75" hidden="false" customHeight="true" outlineLevel="0" collapsed="false">
      <c r="A132" s="87"/>
      <c r="B132" s="87"/>
      <c r="C132" s="87"/>
      <c r="D132" s="87"/>
      <c r="E132" s="87"/>
      <c r="F132" s="87"/>
      <c r="G132" s="87"/>
      <c r="H132" s="87"/>
      <c r="I132" s="87"/>
      <c r="J132" s="87"/>
      <c r="K132" s="87"/>
      <c r="L132" s="87"/>
      <c r="M132" s="87"/>
      <c r="N132" s="87"/>
      <c r="O132" s="87"/>
      <c r="P132" s="87"/>
      <c r="Q132" s="87"/>
      <c r="R132" s="87"/>
      <c r="S132" s="87"/>
      <c r="T132" s="87"/>
      <c r="U132" s="87"/>
      <c r="V132" s="87"/>
      <c r="W132" s="87"/>
      <c r="X132" s="87"/>
      <c r="Y132" s="87"/>
      <c r="Z132" s="87"/>
    </row>
    <row r="133" customFormat="false" ht="12.75" hidden="false" customHeight="true" outlineLevel="0" collapsed="false">
      <c r="A133" s="87"/>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7"/>
      <c r="Z133" s="87"/>
    </row>
    <row r="134" customFormat="false" ht="12.75" hidden="false" customHeight="true" outlineLevel="0" collapsed="false">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row>
    <row r="135" customFormat="false" ht="12.75" hidden="false" customHeight="true" outlineLevel="0" collapsed="false">
      <c r="A135" s="87"/>
      <c r="B135" s="87"/>
      <c r="C135" s="87"/>
      <c r="D135" s="87"/>
      <c r="E135" s="87"/>
      <c r="F135" s="87"/>
      <c r="G135" s="87"/>
      <c r="H135" s="87"/>
      <c r="I135" s="87"/>
      <c r="J135" s="87"/>
      <c r="K135" s="87"/>
      <c r="L135" s="87"/>
      <c r="M135" s="87"/>
      <c r="N135" s="87"/>
      <c r="O135" s="87"/>
      <c r="P135" s="87"/>
      <c r="Q135" s="87"/>
      <c r="R135" s="87"/>
      <c r="S135" s="87"/>
      <c r="T135" s="87"/>
      <c r="U135" s="87"/>
      <c r="V135" s="87"/>
      <c r="W135" s="87"/>
      <c r="X135" s="87"/>
      <c r="Y135" s="87"/>
      <c r="Z135" s="87"/>
    </row>
    <row r="136" customFormat="false" ht="12.75" hidden="false" customHeight="true" outlineLevel="0" collapsed="false">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row>
    <row r="137" customFormat="false" ht="12.75" hidden="false" customHeight="true" outlineLevel="0" collapsed="false">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row>
    <row r="138" customFormat="false" ht="12.75" hidden="false" customHeight="true" outlineLevel="0" collapsed="false">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row>
    <row r="139" customFormat="false" ht="12.75" hidden="false" customHeight="true" outlineLevel="0" collapsed="false">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row>
    <row r="140" customFormat="false" ht="12.75" hidden="false" customHeight="true" outlineLevel="0" collapsed="false">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row>
    <row r="141" customFormat="false" ht="12.75" hidden="false" customHeight="true" outlineLevel="0" collapsed="false">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row>
    <row r="142" customFormat="false" ht="12.75" hidden="false" customHeight="true" outlineLevel="0" collapsed="false">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row>
    <row r="143" customFormat="false" ht="12.75" hidden="false" customHeight="true" outlineLevel="0" collapsed="false">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row>
    <row r="144" customFormat="false" ht="12.75" hidden="false" customHeight="true" outlineLevel="0" collapsed="false">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row>
    <row r="145" customFormat="false" ht="12.75" hidden="false" customHeight="true" outlineLevel="0" collapsed="false">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row>
    <row r="146" customFormat="false" ht="12.75" hidden="false" customHeight="true" outlineLevel="0" collapsed="false">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row>
    <row r="147" customFormat="false" ht="12.75" hidden="false" customHeight="true" outlineLevel="0" collapsed="false">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row>
    <row r="148" customFormat="false" ht="12.75" hidden="false" customHeight="true" outlineLevel="0" collapsed="false">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row>
    <row r="149" customFormat="false" ht="12.75" hidden="false" customHeight="true" outlineLevel="0" collapsed="false">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row>
    <row r="150" customFormat="false" ht="12.75" hidden="false" customHeight="true" outlineLevel="0" collapsed="false">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row>
    <row r="151" customFormat="false" ht="12.75" hidden="false" customHeight="true" outlineLevel="0" collapsed="false">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row>
    <row r="152" customFormat="false" ht="12.75" hidden="false" customHeight="true" outlineLevel="0" collapsed="false">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row>
    <row r="153" customFormat="false" ht="12.75" hidden="false" customHeight="true" outlineLevel="0" collapsed="false">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row>
    <row r="154" customFormat="false" ht="12.75" hidden="false" customHeight="true" outlineLevel="0" collapsed="false">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row>
    <row r="155" customFormat="false" ht="12.75" hidden="false" customHeight="true" outlineLevel="0" collapsed="false">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row>
    <row r="156" customFormat="false" ht="12.75" hidden="false" customHeight="true" outlineLevel="0" collapsed="false">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row>
    <row r="157" customFormat="false" ht="12.75" hidden="false" customHeight="true" outlineLevel="0" collapsed="false">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row>
    <row r="158" customFormat="false" ht="12.75" hidden="false" customHeight="true" outlineLevel="0" collapsed="false">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row>
    <row r="159" customFormat="false" ht="12.75" hidden="false" customHeight="true" outlineLevel="0" collapsed="false">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row>
    <row r="160" customFormat="false" ht="12.75" hidden="false" customHeight="true" outlineLevel="0" collapsed="false">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row>
    <row r="161" customFormat="false" ht="12.75" hidden="false" customHeight="true" outlineLevel="0" collapsed="false">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row>
    <row r="162" customFormat="false" ht="12.75" hidden="false" customHeight="true" outlineLevel="0" collapsed="false">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row>
    <row r="163" customFormat="false" ht="12.75" hidden="false" customHeight="true" outlineLevel="0" collapsed="false">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row>
    <row r="164" customFormat="false" ht="12.75" hidden="false" customHeight="true" outlineLevel="0" collapsed="false">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row>
    <row r="165" customFormat="false" ht="12.75" hidden="false" customHeight="true" outlineLevel="0" collapsed="false">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row>
    <row r="166" customFormat="false" ht="12.75" hidden="false" customHeight="true" outlineLevel="0" collapsed="false">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row>
    <row r="167" customFormat="false" ht="12.75" hidden="false" customHeight="true" outlineLevel="0" collapsed="false">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row>
    <row r="168" customFormat="false" ht="12.75" hidden="false" customHeight="true" outlineLevel="0" collapsed="false">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row>
    <row r="169" customFormat="false" ht="12.75" hidden="false" customHeight="true" outlineLevel="0" collapsed="false">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row>
    <row r="170" customFormat="false" ht="12.75" hidden="false" customHeight="true" outlineLevel="0" collapsed="false">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row>
    <row r="171" customFormat="false" ht="12.75" hidden="false" customHeight="true" outlineLevel="0" collapsed="false">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row>
    <row r="172" customFormat="false" ht="12.75" hidden="false" customHeight="true" outlineLevel="0" collapsed="false">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row>
    <row r="173" customFormat="false" ht="12.75" hidden="false" customHeight="true" outlineLevel="0" collapsed="false">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row>
    <row r="174" customFormat="false" ht="12.75" hidden="false" customHeight="true" outlineLevel="0" collapsed="false">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row>
    <row r="175" customFormat="false" ht="12.75" hidden="false" customHeight="true" outlineLevel="0" collapsed="false">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row>
    <row r="176" customFormat="false" ht="12.75" hidden="false" customHeight="true" outlineLevel="0" collapsed="false">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row>
    <row r="177" customFormat="false" ht="12.75" hidden="false" customHeight="true" outlineLevel="0" collapsed="false">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row>
    <row r="178" customFormat="false" ht="12.75" hidden="false" customHeight="true" outlineLevel="0" collapsed="false">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row>
    <row r="179" customFormat="false" ht="12.75" hidden="false" customHeight="true" outlineLevel="0" collapsed="false">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row>
    <row r="180" customFormat="false" ht="12.75" hidden="false" customHeight="true" outlineLevel="0" collapsed="false">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row>
    <row r="181" customFormat="false" ht="12.75" hidden="false" customHeight="true" outlineLevel="0" collapsed="false">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row>
    <row r="182" customFormat="false" ht="12.75" hidden="false" customHeight="true" outlineLevel="0" collapsed="false">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row>
    <row r="183" customFormat="false" ht="12.75" hidden="false" customHeight="true" outlineLevel="0" collapsed="false">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row>
    <row r="184" customFormat="false" ht="12.75" hidden="false" customHeight="true" outlineLevel="0" collapsed="false">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row>
    <row r="185" customFormat="false" ht="12.75" hidden="false" customHeight="true" outlineLevel="0" collapsed="false">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row>
    <row r="186" customFormat="false" ht="12.75" hidden="false" customHeight="true" outlineLevel="0" collapsed="false">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row>
    <row r="187" customFormat="false" ht="12.75" hidden="false" customHeight="true" outlineLevel="0" collapsed="false">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row>
    <row r="188" customFormat="false" ht="12.75" hidden="false" customHeight="true" outlineLevel="0" collapsed="false">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row>
    <row r="189" customFormat="false" ht="12.75" hidden="false" customHeight="true" outlineLevel="0" collapsed="false">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row>
    <row r="190" customFormat="false" ht="12.75" hidden="false" customHeight="true" outlineLevel="0" collapsed="false">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row>
    <row r="191" customFormat="false" ht="12.75" hidden="false" customHeight="true" outlineLevel="0" collapsed="false">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row>
    <row r="192" customFormat="false" ht="12.75" hidden="false" customHeight="true" outlineLevel="0" collapsed="false">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row>
    <row r="193" customFormat="false" ht="12.75" hidden="false" customHeight="true" outlineLevel="0" collapsed="false">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row>
    <row r="194" customFormat="false" ht="12.75" hidden="false" customHeight="true" outlineLevel="0" collapsed="false">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row>
    <row r="195" customFormat="false" ht="12.75" hidden="false" customHeight="true" outlineLevel="0" collapsed="false">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row>
    <row r="196" customFormat="false" ht="12.75" hidden="false" customHeight="true" outlineLevel="0" collapsed="false">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row>
    <row r="197" customFormat="false" ht="12.75" hidden="false" customHeight="true" outlineLevel="0" collapsed="false">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row>
    <row r="198" customFormat="false" ht="12.75" hidden="false" customHeight="true" outlineLevel="0" collapsed="false">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row>
    <row r="199" customFormat="false" ht="12.75" hidden="false" customHeight="true" outlineLevel="0" collapsed="false">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row>
    <row r="200" customFormat="false" ht="12.75" hidden="false" customHeight="true" outlineLevel="0" collapsed="false">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row>
    <row r="201" customFormat="false" ht="12.75" hidden="false" customHeight="true" outlineLevel="0" collapsed="false">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row>
    <row r="202" customFormat="false" ht="12.75" hidden="false" customHeight="true" outlineLevel="0" collapsed="false">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row>
    <row r="203" customFormat="false" ht="12.75" hidden="false" customHeight="true" outlineLevel="0" collapsed="false">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row>
    <row r="204" customFormat="false" ht="12.75" hidden="false" customHeight="true" outlineLevel="0" collapsed="false">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row>
    <row r="205" customFormat="false" ht="12.75" hidden="false" customHeight="true" outlineLevel="0" collapsed="false">
      <c r="A205" s="87"/>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row>
    <row r="206" customFormat="false" ht="12.75" hidden="false" customHeight="true" outlineLevel="0" collapsed="false">
      <c r="A206" s="87"/>
      <c r="B206" s="87"/>
      <c r="C206" s="87"/>
      <c r="D206" s="87"/>
      <c r="E206" s="87"/>
      <c r="F206" s="87"/>
      <c r="G206" s="87"/>
      <c r="H206" s="87"/>
      <c r="I206" s="87"/>
      <c r="J206" s="87"/>
      <c r="K206" s="87"/>
      <c r="L206" s="87"/>
      <c r="M206" s="87"/>
      <c r="N206" s="87"/>
      <c r="O206" s="87"/>
      <c r="P206" s="87"/>
      <c r="Q206" s="87"/>
      <c r="R206" s="87"/>
      <c r="S206" s="87"/>
      <c r="T206" s="87"/>
      <c r="U206" s="87"/>
      <c r="V206" s="87"/>
      <c r="W206" s="87"/>
      <c r="X206" s="87"/>
      <c r="Y206" s="87"/>
      <c r="Z206" s="87"/>
    </row>
    <row r="207" customFormat="false" ht="12.75" hidden="false" customHeight="true" outlineLevel="0" collapsed="false">
      <c r="A207" s="87"/>
      <c r="B207" s="87"/>
      <c r="C207" s="87"/>
      <c r="D207" s="87"/>
      <c r="E207" s="87"/>
      <c r="F207" s="87"/>
      <c r="G207" s="87"/>
      <c r="H207" s="87"/>
      <c r="I207" s="87"/>
      <c r="J207" s="87"/>
      <c r="K207" s="87"/>
      <c r="L207" s="87"/>
      <c r="M207" s="87"/>
      <c r="N207" s="87"/>
      <c r="O207" s="87"/>
      <c r="P207" s="87"/>
      <c r="Q207" s="87"/>
      <c r="R207" s="87"/>
      <c r="S207" s="87"/>
      <c r="T207" s="87"/>
      <c r="U207" s="87"/>
      <c r="V207" s="87"/>
      <c r="W207" s="87"/>
      <c r="X207" s="87"/>
      <c r="Y207" s="87"/>
      <c r="Z207" s="87"/>
    </row>
    <row r="208" customFormat="false" ht="12.75" hidden="false" customHeight="true" outlineLevel="0" collapsed="false">
      <c r="A208" s="87"/>
      <c r="B208" s="87"/>
      <c r="C208" s="87"/>
      <c r="D208" s="87"/>
      <c r="E208" s="87"/>
      <c r="F208" s="87"/>
      <c r="G208" s="87"/>
      <c r="H208" s="87"/>
      <c r="I208" s="87"/>
      <c r="J208" s="87"/>
      <c r="K208" s="87"/>
      <c r="L208" s="87"/>
      <c r="M208" s="87"/>
      <c r="N208" s="87"/>
      <c r="O208" s="87"/>
      <c r="P208" s="87"/>
      <c r="Q208" s="87"/>
      <c r="R208" s="87"/>
      <c r="S208" s="87"/>
      <c r="T208" s="87"/>
      <c r="U208" s="87"/>
      <c r="V208" s="87"/>
      <c r="W208" s="87"/>
      <c r="X208" s="87"/>
      <c r="Y208" s="87"/>
      <c r="Z208" s="87"/>
    </row>
    <row r="209" customFormat="false" ht="12.75" hidden="false" customHeight="true" outlineLevel="0" collapsed="false">
      <c r="A209" s="87"/>
      <c r="B209" s="87"/>
      <c r="C209" s="87"/>
      <c r="D209" s="87"/>
      <c r="E209" s="87"/>
      <c r="F209" s="87"/>
      <c r="G209" s="87"/>
      <c r="H209" s="87"/>
      <c r="I209" s="87"/>
      <c r="J209" s="87"/>
      <c r="K209" s="87"/>
      <c r="L209" s="87"/>
      <c r="M209" s="87"/>
      <c r="N209" s="87"/>
      <c r="O209" s="87"/>
      <c r="P209" s="87"/>
      <c r="Q209" s="87"/>
      <c r="R209" s="87"/>
      <c r="S209" s="87"/>
      <c r="T209" s="87"/>
      <c r="U209" s="87"/>
      <c r="V209" s="87"/>
      <c r="W209" s="87"/>
      <c r="X209" s="87"/>
      <c r="Y209" s="87"/>
      <c r="Z209" s="87"/>
    </row>
    <row r="210" customFormat="false" ht="12.75" hidden="false" customHeight="true" outlineLevel="0" collapsed="false">
      <c r="A210" s="87"/>
      <c r="B210" s="87"/>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row>
    <row r="211" customFormat="false" ht="12.75" hidden="false" customHeight="true" outlineLevel="0" collapsed="false">
      <c r="A211" s="87"/>
      <c r="B211" s="87"/>
      <c r="C211" s="87"/>
      <c r="D211" s="87"/>
      <c r="E211" s="87"/>
      <c r="F211" s="87"/>
      <c r="G211" s="87"/>
      <c r="H211" s="87"/>
      <c r="I211" s="87"/>
      <c r="J211" s="87"/>
      <c r="K211" s="87"/>
      <c r="L211" s="87"/>
      <c r="M211" s="87"/>
      <c r="N211" s="87"/>
      <c r="O211" s="87"/>
      <c r="P211" s="87"/>
      <c r="Q211" s="87"/>
      <c r="R211" s="87"/>
      <c r="S211" s="87"/>
      <c r="T211" s="87"/>
      <c r="U211" s="87"/>
      <c r="V211" s="87"/>
      <c r="W211" s="87"/>
      <c r="X211" s="87"/>
      <c r="Y211" s="87"/>
      <c r="Z211" s="87"/>
    </row>
    <row r="212" customFormat="false" ht="12.75" hidden="false" customHeight="true" outlineLevel="0" collapsed="false">
      <c r="A212" s="87"/>
      <c r="B212" s="87"/>
      <c r="C212" s="87"/>
      <c r="D212" s="87"/>
      <c r="E212" s="87"/>
      <c r="F212" s="87"/>
      <c r="G212" s="87"/>
      <c r="H212" s="87"/>
      <c r="I212" s="87"/>
      <c r="J212" s="87"/>
      <c r="K212" s="87"/>
      <c r="L212" s="87"/>
      <c r="M212" s="87"/>
      <c r="N212" s="87"/>
      <c r="O212" s="87"/>
      <c r="P212" s="87"/>
      <c r="Q212" s="87"/>
      <c r="R212" s="87"/>
      <c r="S212" s="87"/>
      <c r="T212" s="87"/>
      <c r="U212" s="87"/>
      <c r="V212" s="87"/>
      <c r="W212" s="87"/>
      <c r="X212" s="87"/>
      <c r="Y212" s="87"/>
      <c r="Z212" s="87"/>
    </row>
    <row r="213" customFormat="false" ht="12.75" hidden="false" customHeight="true" outlineLevel="0" collapsed="false">
      <c r="A213" s="87"/>
      <c r="B213" s="87"/>
      <c r="C213" s="87"/>
      <c r="D213" s="87"/>
      <c r="E213" s="87"/>
      <c r="F213" s="87"/>
      <c r="G213" s="87"/>
      <c r="H213" s="87"/>
      <c r="I213" s="87"/>
      <c r="J213" s="87"/>
      <c r="K213" s="87"/>
      <c r="L213" s="87"/>
      <c r="M213" s="87"/>
      <c r="N213" s="87"/>
      <c r="O213" s="87"/>
      <c r="P213" s="87"/>
      <c r="Q213" s="87"/>
      <c r="R213" s="87"/>
      <c r="S213" s="87"/>
      <c r="T213" s="87"/>
      <c r="U213" s="87"/>
      <c r="V213" s="87"/>
      <c r="W213" s="87"/>
      <c r="X213" s="87"/>
      <c r="Y213" s="87"/>
      <c r="Z213" s="87"/>
    </row>
    <row r="214" customFormat="false" ht="12.75" hidden="false" customHeight="true" outlineLevel="0" collapsed="false">
      <c r="A214" s="87"/>
      <c r="B214" s="87"/>
      <c r="C214" s="87"/>
      <c r="D214" s="87"/>
      <c r="E214" s="87"/>
      <c r="F214" s="87"/>
      <c r="G214" s="87"/>
      <c r="H214" s="87"/>
      <c r="I214" s="87"/>
      <c r="J214" s="87"/>
      <c r="K214" s="87"/>
      <c r="L214" s="87"/>
      <c r="M214" s="87"/>
      <c r="N214" s="87"/>
      <c r="O214" s="87"/>
      <c r="P214" s="87"/>
      <c r="Q214" s="87"/>
      <c r="R214" s="87"/>
      <c r="S214" s="87"/>
      <c r="T214" s="87"/>
      <c r="U214" s="87"/>
      <c r="V214" s="87"/>
      <c r="W214" s="87"/>
      <c r="X214" s="87"/>
      <c r="Y214" s="87"/>
      <c r="Z214" s="87"/>
    </row>
    <row r="215" customFormat="false" ht="12.75" hidden="false" customHeight="true" outlineLevel="0" collapsed="false">
      <c r="A215" s="87"/>
      <c r="B215" s="87"/>
      <c r="C215" s="87"/>
      <c r="D215" s="87"/>
      <c r="E215" s="87"/>
      <c r="F215" s="87"/>
      <c r="G215" s="87"/>
      <c r="H215" s="87"/>
      <c r="I215" s="87"/>
      <c r="J215" s="87"/>
      <c r="K215" s="87"/>
      <c r="L215" s="87"/>
      <c r="M215" s="87"/>
      <c r="N215" s="87"/>
      <c r="O215" s="87"/>
      <c r="P215" s="87"/>
      <c r="Q215" s="87"/>
      <c r="R215" s="87"/>
      <c r="S215" s="87"/>
      <c r="T215" s="87"/>
      <c r="U215" s="87"/>
      <c r="V215" s="87"/>
      <c r="W215" s="87"/>
      <c r="X215" s="87"/>
      <c r="Y215" s="87"/>
      <c r="Z215" s="87"/>
    </row>
    <row r="216" customFormat="false" ht="12.75" hidden="false" customHeight="true" outlineLevel="0" collapsed="false">
      <c r="A216" s="87"/>
      <c r="B216" s="87"/>
      <c r="C216" s="87"/>
      <c r="D216" s="87"/>
      <c r="E216" s="87"/>
      <c r="F216" s="87"/>
      <c r="G216" s="87"/>
      <c r="H216" s="87"/>
      <c r="I216" s="87"/>
      <c r="J216" s="87"/>
      <c r="K216" s="87"/>
      <c r="L216" s="87"/>
      <c r="M216" s="87"/>
      <c r="N216" s="87"/>
      <c r="O216" s="87"/>
      <c r="P216" s="87"/>
      <c r="Q216" s="87"/>
      <c r="R216" s="87"/>
      <c r="S216" s="87"/>
      <c r="T216" s="87"/>
      <c r="U216" s="87"/>
      <c r="V216" s="87"/>
      <c r="W216" s="87"/>
      <c r="X216" s="87"/>
      <c r="Y216" s="87"/>
      <c r="Z216" s="87"/>
    </row>
    <row r="217" customFormat="false" ht="12.75" hidden="false" customHeight="true" outlineLevel="0" collapsed="false">
      <c r="A217" s="87"/>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row>
    <row r="218" customFormat="false" ht="12.75" hidden="false" customHeight="true" outlineLevel="0" collapsed="false">
      <c r="A218" s="87"/>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row>
    <row r="219" customFormat="false" ht="12.75" hidden="false" customHeight="true" outlineLevel="0" collapsed="false">
      <c r="A219" s="87"/>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row>
    <row r="220" customFormat="false" ht="12.75" hidden="false" customHeight="true" outlineLevel="0" collapsed="false">
      <c r="A220" s="87"/>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row>
    <row r="221" customFormat="false" ht="12.75" hidden="false" customHeight="true" outlineLevel="0" collapsed="false">
      <c r="A221" s="87"/>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row>
    <row r="222" customFormat="false" ht="12.75" hidden="false" customHeight="true" outlineLevel="0" collapsed="false">
      <c r="A222" s="87"/>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row>
    <row r="223" customFormat="false" ht="12.75" hidden="false" customHeight="true" outlineLevel="0" collapsed="false">
      <c r="A223" s="87"/>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row>
    <row r="224" customFormat="false" ht="12.75" hidden="false" customHeight="true" outlineLevel="0" collapsed="false">
      <c r="A224" s="87"/>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row>
    <row r="225" customFormat="false" ht="12.75" hidden="false" customHeight="true" outlineLevel="0" collapsed="false">
      <c r="A225" s="87"/>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row>
    <row r="226" customFormat="false" ht="12.75" hidden="false" customHeight="true" outlineLevel="0" collapsed="false">
      <c r="A226" s="87"/>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row>
    <row r="227" customFormat="false" ht="12.75" hidden="false" customHeight="true" outlineLevel="0" collapsed="false">
      <c r="A227" s="87"/>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row>
    <row r="228" customFormat="false" ht="12.75" hidden="false" customHeight="true" outlineLevel="0" collapsed="false">
      <c r="A228" s="87"/>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row>
    <row r="229" customFormat="false" ht="12.75" hidden="false" customHeight="true" outlineLevel="0" collapsed="false">
      <c r="A229" s="87"/>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row>
    <row r="230" customFormat="false" ht="12.75" hidden="false" customHeight="true" outlineLevel="0" collapsed="false">
      <c r="A230" s="87"/>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row>
    <row r="231" customFormat="false" ht="12.75" hidden="false" customHeight="true" outlineLevel="0" collapsed="false">
      <c r="A231" s="87"/>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row>
    <row r="232" customFormat="false" ht="12.75" hidden="false" customHeight="true" outlineLevel="0" collapsed="false">
      <c r="A232" s="87"/>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row>
    <row r="233" customFormat="false" ht="12.75" hidden="false" customHeight="true" outlineLevel="0" collapsed="false">
      <c r="A233" s="87"/>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row>
    <row r="234" customFormat="false" ht="12.75" hidden="false" customHeight="true" outlineLevel="0" collapsed="false">
      <c r="A234" s="87"/>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row>
    <row r="235" customFormat="false" ht="12.75" hidden="false" customHeight="true" outlineLevel="0" collapsed="false">
      <c r="A235" s="87"/>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row>
    <row r="236" customFormat="false" ht="12.75" hidden="false" customHeight="true" outlineLevel="0" collapsed="false">
      <c r="A236" s="87"/>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row>
    <row r="237" customFormat="false" ht="12.75" hidden="false" customHeight="true" outlineLevel="0" collapsed="false">
      <c r="A237" s="87"/>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row>
    <row r="238" customFormat="false" ht="12.75" hidden="false" customHeight="true" outlineLevel="0" collapsed="false">
      <c r="A238" s="87"/>
      <c r="B238" s="87"/>
      <c r="C238" s="87"/>
      <c r="D238" s="87"/>
      <c r="E238" s="87"/>
      <c r="F238" s="87"/>
      <c r="G238" s="87"/>
      <c r="H238" s="87"/>
      <c r="I238" s="87"/>
      <c r="J238" s="87"/>
      <c r="K238" s="87"/>
      <c r="L238" s="87"/>
      <c r="M238" s="87"/>
      <c r="N238" s="87"/>
      <c r="O238" s="87"/>
      <c r="P238" s="87"/>
      <c r="Q238" s="87"/>
      <c r="R238" s="87"/>
      <c r="S238" s="87"/>
      <c r="T238" s="87"/>
      <c r="U238" s="87"/>
      <c r="V238" s="87"/>
      <c r="W238" s="87"/>
      <c r="X238" s="87"/>
      <c r="Y238" s="87"/>
      <c r="Z238" s="87"/>
    </row>
    <row r="239" customFormat="false" ht="12.75" hidden="false" customHeight="true" outlineLevel="0" collapsed="false">
      <c r="A239" s="87"/>
      <c r="B239" s="87"/>
      <c r="C239" s="87"/>
      <c r="D239" s="87"/>
      <c r="E239" s="87"/>
      <c r="F239" s="87"/>
      <c r="G239" s="87"/>
      <c r="H239" s="87"/>
      <c r="I239" s="87"/>
      <c r="J239" s="87"/>
      <c r="K239" s="87"/>
      <c r="L239" s="87"/>
      <c r="M239" s="87"/>
      <c r="N239" s="87"/>
      <c r="O239" s="87"/>
      <c r="P239" s="87"/>
      <c r="Q239" s="87"/>
      <c r="R239" s="87"/>
      <c r="S239" s="87"/>
      <c r="T239" s="87"/>
      <c r="U239" s="87"/>
      <c r="V239" s="87"/>
      <c r="W239" s="87"/>
      <c r="X239" s="87"/>
      <c r="Y239" s="87"/>
      <c r="Z239" s="87"/>
    </row>
    <row r="240" customFormat="false" ht="12.75" hidden="false" customHeight="true" outlineLevel="0" collapsed="false">
      <c r="A240" s="87"/>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row>
    <row r="241" customFormat="false" ht="12.75" hidden="false" customHeight="true" outlineLevel="0" collapsed="false">
      <c r="A241" s="87"/>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row>
    <row r="242" customFormat="false" ht="12.75" hidden="false" customHeight="true" outlineLevel="0" collapsed="false">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row>
    <row r="243" customFormat="false" ht="12.75" hidden="false" customHeight="true" outlineLevel="0" collapsed="false">
      <c r="A243" s="87"/>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row>
    <row r="244" customFormat="false" ht="12.75" hidden="false" customHeight="true" outlineLevel="0" collapsed="false">
      <c r="A244" s="87"/>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row>
    <row r="245" customFormat="false" ht="12.75" hidden="false" customHeight="true" outlineLevel="0" collapsed="false">
      <c r="A245" s="87"/>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row>
    <row r="246" customFormat="false" ht="12.75" hidden="false" customHeight="true" outlineLevel="0" collapsed="false">
      <c r="A246" s="87"/>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row>
    <row r="247" customFormat="false" ht="12.75" hidden="false" customHeight="true" outlineLevel="0" collapsed="false">
      <c r="A247" s="87"/>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row>
    <row r="248" customFormat="false" ht="12.75" hidden="false" customHeight="true" outlineLevel="0" collapsed="false">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row>
    <row r="249" customFormat="false" ht="12.75" hidden="false" customHeight="true" outlineLevel="0" collapsed="false">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row>
    <row r="250" customFormat="false" ht="12.75" hidden="false" customHeight="true" outlineLevel="0" collapsed="false">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row>
    <row r="251" customFormat="false" ht="12.75" hidden="false" customHeight="true" outlineLevel="0" collapsed="false">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row>
    <row r="252" customFormat="false" ht="12.75" hidden="false" customHeight="true" outlineLevel="0" collapsed="false">
      <c r="A252" s="87"/>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row>
    <row r="253" customFormat="false" ht="12.75" hidden="false" customHeight="true" outlineLevel="0" collapsed="false">
      <c r="A253" s="87"/>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row>
    <row r="254" customFormat="false" ht="12.75" hidden="false" customHeight="true" outlineLevel="0" collapsed="false">
      <c r="A254" s="87"/>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row>
    <row r="255" customFormat="false" ht="12.75" hidden="false" customHeight="true" outlineLevel="0" collapsed="false">
      <c r="A255" s="87"/>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row>
    <row r="256" customFormat="false" ht="12.75" hidden="false" customHeight="true" outlineLevel="0" collapsed="false">
      <c r="A256" s="87"/>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row>
    <row r="257" customFormat="false" ht="12.75" hidden="false" customHeight="true" outlineLevel="0" collapsed="false">
      <c r="A257" s="87"/>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row>
    <row r="258" customFormat="false" ht="12.75" hidden="false" customHeight="true" outlineLevel="0" collapsed="false">
      <c r="A258" s="87"/>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row>
    <row r="259" customFormat="false" ht="12.75" hidden="false" customHeight="true" outlineLevel="0" collapsed="false">
      <c r="A259" s="87"/>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row>
    <row r="260" customFormat="false" ht="12.75" hidden="false" customHeight="true" outlineLevel="0" collapsed="false">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row>
    <row r="261" customFormat="false" ht="12.75" hidden="false" customHeight="true" outlineLevel="0" collapsed="false">
      <c r="A261" s="87"/>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row>
    <row r="262" customFormat="false" ht="12.75" hidden="false" customHeight="true" outlineLevel="0" collapsed="false">
      <c r="A262" s="87"/>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row>
    <row r="263" customFormat="false" ht="12.75" hidden="false" customHeight="true" outlineLevel="0" collapsed="false">
      <c r="A263" s="87"/>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row>
    <row r="264" customFormat="false" ht="12.75" hidden="false" customHeight="true" outlineLevel="0" collapsed="false">
      <c r="A264" s="87"/>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row>
    <row r="265" customFormat="false" ht="12.75" hidden="false" customHeight="true" outlineLevel="0" collapsed="false">
      <c r="A265" s="87"/>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row>
    <row r="266" customFormat="false" ht="12.75" hidden="false" customHeight="true" outlineLevel="0" collapsed="false">
      <c r="A266" s="87"/>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row>
    <row r="267" customFormat="false" ht="12.75" hidden="false" customHeight="true" outlineLevel="0" collapsed="false">
      <c r="A267" s="87"/>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row>
    <row r="268" customFormat="false" ht="12.75" hidden="false" customHeight="true" outlineLevel="0" collapsed="false">
      <c r="A268" s="87"/>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row>
    <row r="269" customFormat="false" ht="12.75" hidden="false" customHeight="true" outlineLevel="0" collapsed="false">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row>
    <row r="270" customFormat="false" ht="12.75" hidden="false" customHeight="true" outlineLevel="0" collapsed="false">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row>
    <row r="271" customFormat="false" ht="12.75" hidden="false" customHeight="true" outlineLevel="0" collapsed="false">
      <c r="A271" s="87"/>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row>
    <row r="272" customFormat="false" ht="12.75" hidden="false" customHeight="true" outlineLevel="0" collapsed="false">
      <c r="A272" s="87"/>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row>
    <row r="273" customFormat="false" ht="12.75" hidden="false" customHeight="true" outlineLevel="0" collapsed="false">
      <c r="A273" s="87"/>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row>
    <row r="274" customFormat="false" ht="12.75" hidden="false" customHeight="true" outlineLevel="0" collapsed="false">
      <c r="A274" s="87"/>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row>
    <row r="275" customFormat="false" ht="12.75" hidden="false" customHeight="true" outlineLevel="0" collapsed="false">
      <c r="A275" s="87"/>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row>
    <row r="276" customFormat="false" ht="12.75" hidden="false" customHeight="true" outlineLevel="0" collapsed="false">
      <c r="A276" s="87"/>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row>
    <row r="277" customFormat="false" ht="12.75" hidden="false" customHeight="true" outlineLevel="0" collapsed="false">
      <c r="A277" s="87"/>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row>
    <row r="278" customFormat="false" ht="12.75" hidden="false" customHeight="true" outlineLevel="0" collapsed="false">
      <c r="A278" s="87"/>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row>
    <row r="279" customFormat="false" ht="12.75" hidden="false" customHeight="true" outlineLevel="0" collapsed="false">
      <c r="A279" s="87"/>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row>
    <row r="280" customFormat="false" ht="12.75" hidden="false" customHeight="true" outlineLevel="0" collapsed="false">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row>
    <row r="281" customFormat="false" ht="12.75" hidden="false" customHeight="true" outlineLevel="0" collapsed="false">
      <c r="A281" s="87"/>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row>
    <row r="282" customFormat="false" ht="12.75" hidden="false" customHeight="true" outlineLevel="0" collapsed="false">
      <c r="A282" s="87"/>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row>
    <row r="283" customFormat="false" ht="12.75" hidden="false" customHeight="true" outlineLevel="0" collapsed="false">
      <c r="A283" s="87"/>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row>
    <row r="284" customFormat="false" ht="12.75" hidden="false" customHeight="true" outlineLevel="0" collapsed="false">
      <c r="A284" s="87"/>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row>
    <row r="285" customFormat="false" ht="12.75" hidden="false" customHeight="true" outlineLevel="0" collapsed="false">
      <c r="A285" s="87"/>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row>
    <row r="286" customFormat="false" ht="12.75" hidden="false" customHeight="true" outlineLevel="0" collapsed="false">
      <c r="A286" s="87"/>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row>
    <row r="287" customFormat="false" ht="12.75" hidden="false" customHeight="true" outlineLevel="0" collapsed="false">
      <c r="A287" s="87"/>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row>
    <row r="288" customFormat="false" ht="12.75" hidden="false" customHeight="true" outlineLevel="0" collapsed="false">
      <c r="A288" s="87"/>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row>
    <row r="289" customFormat="false" ht="12.75" hidden="false" customHeight="true" outlineLevel="0" collapsed="false">
      <c r="A289" s="87"/>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row>
    <row r="290" customFormat="false" ht="12.75" hidden="false" customHeight="true" outlineLevel="0" collapsed="false">
      <c r="A290" s="87"/>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row>
    <row r="291" customFormat="false" ht="12.75" hidden="false" customHeight="true" outlineLevel="0" collapsed="false">
      <c r="A291" s="87"/>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row>
    <row r="292" customFormat="false" ht="12.75" hidden="false" customHeight="true" outlineLevel="0" collapsed="false">
      <c r="A292" s="87"/>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row>
    <row r="293" customFormat="false" ht="12.75" hidden="false" customHeight="true" outlineLevel="0" collapsed="false">
      <c r="A293" s="87"/>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row>
    <row r="294" customFormat="false" ht="12.75" hidden="false" customHeight="true" outlineLevel="0" collapsed="false">
      <c r="A294" s="87"/>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row>
    <row r="295" customFormat="false" ht="12.75" hidden="false" customHeight="true" outlineLevel="0" collapsed="false">
      <c r="A295" s="87"/>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row>
    <row r="296" customFormat="false" ht="12.75" hidden="false" customHeight="true" outlineLevel="0" collapsed="false">
      <c r="A296" s="87"/>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row>
    <row r="297" customFormat="false" ht="12.75" hidden="false" customHeight="true" outlineLevel="0" collapsed="false">
      <c r="A297" s="87"/>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row>
    <row r="298" customFormat="false" ht="12.75" hidden="false" customHeight="true" outlineLevel="0" collapsed="false">
      <c r="A298" s="87"/>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row>
    <row r="299" customFormat="false" ht="12.75" hidden="false" customHeight="true" outlineLevel="0" collapsed="false">
      <c r="A299" s="87"/>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row>
    <row r="300" customFormat="false" ht="12.75" hidden="false" customHeight="true" outlineLevel="0" collapsed="false">
      <c r="A300" s="87"/>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row>
    <row r="301" customFormat="false" ht="12.75" hidden="false" customHeight="true" outlineLevel="0" collapsed="false">
      <c r="A301" s="87"/>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row>
    <row r="302" customFormat="false" ht="12.75" hidden="false" customHeight="true" outlineLevel="0" collapsed="false">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row>
    <row r="303" customFormat="false" ht="12.75" hidden="false" customHeight="true" outlineLevel="0" collapsed="false">
      <c r="A303" s="87"/>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row>
    <row r="304" customFormat="false" ht="12.75" hidden="false" customHeight="true" outlineLevel="0" collapsed="false">
      <c r="A304" s="87"/>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row>
    <row r="305" customFormat="false" ht="12.75" hidden="false" customHeight="true" outlineLevel="0" collapsed="false">
      <c r="A305" s="87"/>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row>
    <row r="306" customFormat="false" ht="12.75" hidden="false" customHeight="true" outlineLevel="0" collapsed="false">
      <c r="A306" s="87"/>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row>
    <row r="307" customFormat="false" ht="12.75" hidden="false" customHeight="true" outlineLevel="0" collapsed="false">
      <c r="A307" s="87"/>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row>
    <row r="308" customFormat="false" ht="12.75" hidden="false" customHeight="true" outlineLevel="0" collapsed="false">
      <c r="A308" s="87"/>
      <c r="B308" s="87"/>
      <c r="C308" s="87"/>
      <c r="D308" s="87"/>
      <c r="E308" s="87"/>
      <c r="F308" s="87"/>
      <c r="G308" s="87"/>
      <c r="H308" s="87"/>
      <c r="I308" s="87"/>
      <c r="J308" s="87"/>
      <c r="K308" s="87"/>
      <c r="L308" s="87"/>
      <c r="M308" s="87"/>
      <c r="N308" s="87"/>
      <c r="O308" s="87"/>
      <c r="P308" s="87"/>
      <c r="Q308" s="87"/>
      <c r="R308" s="87"/>
      <c r="S308" s="87"/>
      <c r="T308" s="87"/>
      <c r="U308" s="87"/>
      <c r="V308" s="87"/>
      <c r="W308" s="87"/>
      <c r="X308" s="87"/>
      <c r="Y308" s="87"/>
      <c r="Z308" s="87"/>
    </row>
    <row r="309" customFormat="false" ht="12.75" hidden="false" customHeight="true" outlineLevel="0" collapsed="false">
      <c r="A309" s="87"/>
      <c r="B309" s="87"/>
      <c r="C309" s="87"/>
      <c r="D309" s="87"/>
      <c r="E309" s="87"/>
      <c r="F309" s="87"/>
      <c r="G309" s="87"/>
      <c r="H309" s="87"/>
      <c r="I309" s="87"/>
      <c r="J309" s="87"/>
      <c r="K309" s="87"/>
      <c r="L309" s="87"/>
      <c r="M309" s="87"/>
      <c r="N309" s="87"/>
      <c r="O309" s="87"/>
      <c r="P309" s="87"/>
      <c r="Q309" s="87"/>
      <c r="R309" s="87"/>
      <c r="S309" s="87"/>
      <c r="T309" s="87"/>
      <c r="U309" s="87"/>
      <c r="V309" s="87"/>
      <c r="W309" s="87"/>
      <c r="X309" s="87"/>
      <c r="Y309" s="87"/>
      <c r="Z309" s="87"/>
    </row>
    <row r="310" customFormat="false" ht="12.75" hidden="false" customHeight="true" outlineLevel="0" collapsed="false">
      <c r="A310" s="87"/>
      <c r="B310" s="87"/>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row>
    <row r="311" customFormat="false" ht="12.75" hidden="false" customHeight="true" outlineLevel="0" collapsed="false">
      <c r="A311" s="87"/>
      <c r="B311" s="87"/>
      <c r="C311" s="87"/>
      <c r="D311" s="87"/>
      <c r="E311" s="87"/>
      <c r="F311" s="87"/>
      <c r="G311" s="87"/>
      <c r="H311" s="87"/>
      <c r="I311" s="87"/>
      <c r="J311" s="87"/>
      <c r="K311" s="87"/>
      <c r="L311" s="87"/>
      <c r="M311" s="87"/>
      <c r="N311" s="87"/>
      <c r="O311" s="87"/>
      <c r="P311" s="87"/>
      <c r="Q311" s="87"/>
      <c r="R311" s="87"/>
      <c r="S311" s="87"/>
      <c r="T311" s="87"/>
      <c r="U311" s="87"/>
      <c r="V311" s="87"/>
      <c r="W311" s="87"/>
      <c r="X311" s="87"/>
      <c r="Y311" s="87"/>
      <c r="Z311" s="87"/>
    </row>
    <row r="312" customFormat="false" ht="12.75" hidden="false" customHeight="true" outlineLevel="0" collapsed="false">
      <c r="A312" s="87"/>
      <c r="B312" s="87"/>
      <c r="C312" s="87"/>
      <c r="D312" s="87"/>
      <c r="E312" s="87"/>
      <c r="F312" s="87"/>
      <c r="G312" s="87"/>
      <c r="H312" s="87"/>
      <c r="I312" s="87"/>
      <c r="J312" s="87"/>
      <c r="K312" s="87"/>
      <c r="L312" s="87"/>
      <c r="M312" s="87"/>
      <c r="N312" s="87"/>
      <c r="O312" s="87"/>
      <c r="P312" s="87"/>
      <c r="Q312" s="87"/>
      <c r="R312" s="87"/>
      <c r="S312" s="87"/>
      <c r="T312" s="87"/>
      <c r="U312" s="87"/>
      <c r="V312" s="87"/>
      <c r="W312" s="87"/>
      <c r="X312" s="87"/>
      <c r="Y312" s="87"/>
      <c r="Z312" s="87"/>
    </row>
    <row r="313" customFormat="false" ht="12.75" hidden="false" customHeight="true" outlineLevel="0" collapsed="false">
      <c r="A313" s="87"/>
      <c r="B313" s="87"/>
      <c r="C313" s="87"/>
      <c r="D313" s="87"/>
      <c r="E313" s="87"/>
      <c r="F313" s="87"/>
      <c r="G313" s="87"/>
      <c r="H313" s="87"/>
      <c r="I313" s="87"/>
      <c r="J313" s="87"/>
      <c r="K313" s="87"/>
      <c r="L313" s="87"/>
      <c r="M313" s="87"/>
      <c r="N313" s="87"/>
      <c r="O313" s="87"/>
      <c r="P313" s="87"/>
      <c r="Q313" s="87"/>
      <c r="R313" s="87"/>
      <c r="S313" s="87"/>
      <c r="T313" s="87"/>
      <c r="U313" s="87"/>
      <c r="V313" s="87"/>
      <c r="W313" s="87"/>
      <c r="X313" s="87"/>
      <c r="Y313" s="87"/>
      <c r="Z313" s="87"/>
    </row>
    <row r="314" customFormat="false" ht="12.75" hidden="false" customHeight="true" outlineLevel="0" collapsed="false">
      <c r="A314" s="87"/>
      <c r="B314" s="87"/>
      <c r="C314" s="87"/>
      <c r="D314" s="87"/>
      <c r="E314" s="87"/>
      <c r="F314" s="87"/>
      <c r="G314" s="87"/>
      <c r="H314" s="87"/>
      <c r="I314" s="87"/>
      <c r="J314" s="87"/>
      <c r="K314" s="87"/>
      <c r="L314" s="87"/>
      <c r="M314" s="87"/>
      <c r="N314" s="87"/>
      <c r="O314" s="87"/>
      <c r="P314" s="87"/>
      <c r="Q314" s="87"/>
      <c r="R314" s="87"/>
      <c r="S314" s="87"/>
      <c r="T314" s="87"/>
      <c r="U314" s="87"/>
      <c r="V314" s="87"/>
      <c r="W314" s="87"/>
      <c r="X314" s="87"/>
      <c r="Y314" s="87"/>
      <c r="Z314" s="87"/>
    </row>
    <row r="315" customFormat="false" ht="12.75" hidden="false" customHeight="true" outlineLevel="0" collapsed="false">
      <c r="A315" s="87"/>
      <c r="B315" s="87"/>
      <c r="C315" s="87"/>
      <c r="D315" s="87"/>
      <c r="E315" s="87"/>
      <c r="F315" s="87"/>
      <c r="G315" s="87"/>
      <c r="H315" s="87"/>
      <c r="I315" s="87"/>
      <c r="J315" s="87"/>
      <c r="K315" s="87"/>
      <c r="L315" s="87"/>
      <c r="M315" s="87"/>
      <c r="N315" s="87"/>
      <c r="O315" s="87"/>
      <c r="P315" s="87"/>
      <c r="Q315" s="87"/>
      <c r="R315" s="87"/>
      <c r="S315" s="87"/>
      <c r="T315" s="87"/>
      <c r="U315" s="87"/>
      <c r="V315" s="87"/>
      <c r="W315" s="87"/>
      <c r="X315" s="87"/>
      <c r="Y315" s="87"/>
      <c r="Z315" s="87"/>
    </row>
    <row r="316" customFormat="false" ht="12.75" hidden="false" customHeight="true" outlineLevel="0" collapsed="false">
      <c r="A316" s="87"/>
      <c r="B316" s="87"/>
      <c r="C316" s="87"/>
      <c r="D316" s="87"/>
      <c r="E316" s="87"/>
      <c r="F316" s="87"/>
      <c r="G316" s="87"/>
      <c r="H316" s="87"/>
      <c r="I316" s="87"/>
      <c r="J316" s="87"/>
      <c r="K316" s="87"/>
      <c r="L316" s="87"/>
      <c r="M316" s="87"/>
      <c r="N316" s="87"/>
      <c r="O316" s="87"/>
      <c r="P316" s="87"/>
      <c r="Q316" s="87"/>
      <c r="R316" s="87"/>
      <c r="S316" s="87"/>
      <c r="T316" s="87"/>
      <c r="U316" s="87"/>
      <c r="V316" s="87"/>
      <c r="W316" s="87"/>
      <c r="X316" s="87"/>
      <c r="Y316" s="87"/>
      <c r="Z316" s="87"/>
    </row>
    <row r="317" customFormat="false" ht="12.75" hidden="false" customHeight="true" outlineLevel="0" collapsed="false">
      <c r="A317" s="87"/>
      <c r="B317" s="87"/>
      <c r="C317" s="87"/>
      <c r="D317" s="87"/>
      <c r="E317" s="87"/>
      <c r="F317" s="87"/>
      <c r="G317" s="87"/>
      <c r="H317" s="87"/>
      <c r="I317" s="87"/>
      <c r="J317" s="87"/>
      <c r="K317" s="87"/>
      <c r="L317" s="87"/>
      <c r="M317" s="87"/>
      <c r="N317" s="87"/>
      <c r="O317" s="87"/>
      <c r="P317" s="87"/>
      <c r="Q317" s="87"/>
      <c r="R317" s="87"/>
      <c r="S317" s="87"/>
      <c r="T317" s="87"/>
      <c r="U317" s="87"/>
      <c r="V317" s="87"/>
      <c r="W317" s="87"/>
      <c r="X317" s="87"/>
      <c r="Y317" s="87"/>
      <c r="Z317" s="87"/>
    </row>
    <row r="318" customFormat="false" ht="12.75" hidden="false" customHeight="true" outlineLevel="0" collapsed="false">
      <c r="A318" s="87"/>
      <c r="B318" s="87"/>
      <c r="C318" s="87"/>
      <c r="D318" s="87"/>
      <c r="E318" s="87"/>
      <c r="F318" s="87"/>
      <c r="G318" s="87"/>
      <c r="H318" s="87"/>
      <c r="I318" s="87"/>
      <c r="J318" s="87"/>
      <c r="K318" s="87"/>
      <c r="L318" s="87"/>
      <c r="M318" s="87"/>
      <c r="N318" s="87"/>
      <c r="O318" s="87"/>
      <c r="P318" s="87"/>
      <c r="Q318" s="87"/>
      <c r="R318" s="87"/>
      <c r="S318" s="87"/>
      <c r="T318" s="87"/>
      <c r="U318" s="87"/>
      <c r="V318" s="87"/>
      <c r="W318" s="87"/>
      <c r="X318" s="87"/>
      <c r="Y318" s="87"/>
      <c r="Z318" s="87"/>
    </row>
    <row r="319" customFormat="false" ht="12.75" hidden="false" customHeight="true" outlineLevel="0" collapsed="false">
      <c r="A319" s="87"/>
      <c r="B319" s="87"/>
      <c r="C319" s="87"/>
      <c r="D319" s="87"/>
      <c r="E319" s="87"/>
      <c r="F319" s="87"/>
      <c r="G319" s="87"/>
      <c r="H319" s="87"/>
      <c r="I319" s="87"/>
      <c r="J319" s="87"/>
      <c r="K319" s="87"/>
      <c r="L319" s="87"/>
      <c r="M319" s="87"/>
      <c r="N319" s="87"/>
      <c r="O319" s="87"/>
      <c r="P319" s="87"/>
      <c r="Q319" s="87"/>
      <c r="R319" s="87"/>
      <c r="S319" s="87"/>
      <c r="T319" s="87"/>
      <c r="U319" s="87"/>
      <c r="V319" s="87"/>
      <c r="W319" s="87"/>
      <c r="X319" s="87"/>
      <c r="Y319" s="87"/>
      <c r="Z319" s="87"/>
    </row>
    <row r="320" customFormat="false" ht="12.75" hidden="false" customHeight="true" outlineLevel="0" collapsed="false">
      <c r="A320" s="87"/>
      <c r="B320" s="87"/>
      <c r="C320" s="87"/>
      <c r="D320" s="87"/>
      <c r="E320" s="87"/>
      <c r="F320" s="87"/>
      <c r="G320" s="87"/>
      <c r="H320" s="87"/>
      <c r="I320" s="87"/>
      <c r="J320" s="87"/>
      <c r="K320" s="87"/>
      <c r="L320" s="87"/>
      <c r="M320" s="87"/>
      <c r="N320" s="87"/>
      <c r="O320" s="87"/>
      <c r="P320" s="87"/>
      <c r="Q320" s="87"/>
      <c r="R320" s="87"/>
      <c r="S320" s="87"/>
      <c r="T320" s="87"/>
      <c r="U320" s="87"/>
      <c r="V320" s="87"/>
      <c r="W320" s="87"/>
      <c r="X320" s="87"/>
      <c r="Y320" s="87"/>
      <c r="Z320" s="87"/>
    </row>
    <row r="321" customFormat="false" ht="12.75" hidden="false" customHeight="true" outlineLevel="0" collapsed="false">
      <c r="A321" s="87"/>
      <c r="B321" s="87"/>
      <c r="C321" s="87"/>
      <c r="D321" s="87"/>
      <c r="E321" s="87"/>
      <c r="F321" s="87"/>
      <c r="G321" s="87"/>
      <c r="H321" s="87"/>
      <c r="I321" s="87"/>
      <c r="J321" s="87"/>
      <c r="K321" s="87"/>
      <c r="L321" s="87"/>
      <c r="M321" s="87"/>
      <c r="N321" s="87"/>
      <c r="O321" s="87"/>
      <c r="P321" s="87"/>
      <c r="Q321" s="87"/>
      <c r="R321" s="87"/>
      <c r="S321" s="87"/>
      <c r="T321" s="87"/>
      <c r="U321" s="87"/>
      <c r="V321" s="87"/>
      <c r="W321" s="87"/>
      <c r="X321" s="87"/>
      <c r="Y321" s="87"/>
      <c r="Z321" s="87"/>
    </row>
    <row r="322" customFormat="false" ht="12.75" hidden="false" customHeight="true" outlineLevel="0" collapsed="false">
      <c r="A322" s="87"/>
      <c r="B322" s="87"/>
      <c r="C322" s="87"/>
      <c r="D322" s="87"/>
      <c r="E322" s="87"/>
      <c r="F322" s="87"/>
      <c r="G322" s="87"/>
      <c r="H322" s="87"/>
      <c r="I322" s="87"/>
      <c r="J322" s="87"/>
      <c r="K322" s="87"/>
      <c r="L322" s="87"/>
      <c r="M322" s="87"/>
      <c r="N322" s="87"/>
      <c r="O322" s="87"/>
      <c r="P322" s="87"/>
      <c r="Q322" s="87"/>
      <c r="R322" s="87"/>
      <c r="S322" s="87"/>
      <c r="T322" s="87"/>
      <c r="U322" s="87"/>
      <c r="V322" s="87"/>
      <c r="W322" s="87"/>
      <c r="X322" s="87"/>
      <c r="Y322" s="87"/>
      <c r="Z322" s="87"/>
    </row>
    <row r="323" customFormat="false" ht="12.75" hidden="false" customHeight="true" outlineLevel="0" collapsed="false">
      <c r="A323" s="87"/>
      <c r="B323" s="87"/>
      <c r="C323" s="87"/>
      <c r="D323" s="87"/>
      <c r="E323" s="87"/>
      <c r="F323" s="87"/>
      <c r="G323" s="87"/>
      <c r="H323" s="87"/>
      <c r="I323" s="87"/>
      <c r="J323" s="87"/>
      <c r="K323" s="87"/>
      <c r="L323" s="87"/>
      <c r="M323" s="87"/>
      <c r="N323" s="87"/>
      <c r="O323" s="87"/>
      <c r="P323" s="87"/>
      <c r="Q323" s="87"/>
      <c r="R323" s="87"/>
      <c r="S323" s="87"/>
      <c r="T323" s="87"/>
      <c r="U323" s="87"/>
      <c r="V323" s="87"/>
      <c r="W323" s="87"/>
      <c r="X323" s="87"/>
      <c r="Y323" s="87"/>
      <c r="Z323" s="87"/>
    </row>
    <row r="324" customFormat="false" ht="12.75" hidden="false" customHeight="true" outlineLevel="0" collapsed="false">
      <c r="A324" s="87"/>
      <c r="B324" s="87"/>
      <c r="C324" s="87"/>
      <c r="D324" s="87"/>
      <c r="E324" s="87"/>
      <c r="F324" s="87"/>
      <c r="G324" s="87"/>
      <c r="H324" s="87"/>
      <c r="I324" s="87"/>
      <c r="J324" s="87"/>
      <c r="K324" s="87"/>
      <c r="L324" s="87"/>
      <c r="M324" s="87"/>
      <c r="N324" s="87"/>
      <c r="O324" s="87"/>
      <c r="P324" s="87"/>
      <c r="Q324" s="87"/>
      <c r="R324" s="87"/>
      <c r="S324" s="87"/>
      <c r="T324" s="87"/>
      <c r="U324" s="87"/>
      <c r="V324" s="87"/>
      <c r="W324" s="87"/>
      <c r="X324" s="87"/>
      <c r="Y324" s="87"/>
      <c r="Z324" s="87"/>
    </row>
    <row r="325" customFormat="false" ht="12.75" hidden="false" customHeight="true" outlineLevel="0" collapsed="false">
      <c r="A325" s="87"/>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row>
    <row r="326" customFormat="false" ht="12.75" hidden="false" customHeight="true" outlineLevel="0" collapsed="false">
      <c r="A326" s="87"/>
      <c r="B326" s="87"/>
      <c r="C326" s="87"/>
      <c r="D326" s="87"/>
      <c r="E326" s="87"/>
      <c r="F326" s="87"/>
      <c r="G326" s="87"/>
      <c r="H326" s="87"/>
      <c r="I326" s="87"/>
      <c r="J326" s="87"/>
      <c r="K326" s="87"/>
      <c r="L326" s="87"/>
      <c r="M326" s="87"/>
      <c r="N326" s="87"/>
      <c r="O326" s="87"/>
      <c r="P326" s="87"/>
      <c r="Q326" s="87"/>
      <c r="R326" s="87"/>
      <c r="S326" s="87"/>
      <c r="T326" s="87"/>
      <c r="U326" s="87"/>
      <c r="V326" s="87"/>
      <c r="W326" s="87"/>
      <c r="X326" s="87"/>
      <c r="Y326" s="87"/>
      <c r="Z326" s="87"/>
    </row>
    <row r="327" customFormat="false" ht="12.75" hidden="false" customHeight="true" outlineLevel="0" collapsed="false">
      <c r="A327" s="87"/>
      <c r="B327" s="87"/>
      <c r="C327" s="87"/>
      <c r="D327" s="87"/>
      <c r="E327" s="87"/>
      <c r="F327" s="87"/>
      <c r="G327" s="87"/>
      <c r="H327" s="87"/>
      <c r="I327" s="87"/>
      <c r="J327" s="87"/>
      <c r="K327" s="87"/>
      <c r="L327" s="87"/>
      <c r="M327" s="87"/>
      <c r="N327" s="87"/>
      <c r="O327" s="87"/>
      <c r="P327" s="87"/>
      <c r="Q327" s="87"/>
      <c r="R327" s="87"/>
      <c r="S327" s="87"/>
      <c r="T327" s="87"/>
      <c r="U327" s="87"/>
      <c r="V327" s="87"/>
      <c r="W327" s="87"/>
      <c r="X327" s="87"/>
      <c r="Y327" s="87"/>
      <c r="Z327" s="87"/>
    </row>
    <row r="328" customFormat="false" ht="12.75" hidden="false" customHeight="true" outlineLevel="0" collapsed="false">
      <c r="A328" s="87"/>
      <c r="B328" s="87"/>
      <c r="C328" s="87"/>
      <c r="D328" s="87"/>
      <c r="E328" s="87"/>
      <c r="F328" s="87"/>
      <c r="G328" s="87"/>
      <c r="H328" s="87"/>
      <c r="I328" s="87"/>
      <c r="J328" s="87"/>
      <c r="K328" s="87"/>
      <c r="L328" s="87"/>
      <c r="M328" s="87"/>
      <c r="N328" s="87"/>
      <c r="O328" s="87"/>
      <c r="P328" s="87"/>
      <c r="Q328" s="87"/>
      <c r="R328" s="87"/>
      <c r="S328" s="87"/>
      <c r="T328" s="87"/>
      <c r="U328" s="87"/>
      <c r="V328" s="87"/>
      <c r="W328" s="87"/>
      <c r="X328" s="87"/>
      <c r="Y328" s="87"/>
      <c r="Z328" s="87"/>
    </row>
    <row r="329" customFormat="false" ht="12.75" hidden="false" customHeight="true" outlineLevel="0" collapsed="false">
      <c r="A329" s="87"/>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row>
    <row r="330" customFormat="false" ht="12.75" hidden="false" customHeight="true" outlineLevel="0" collapsed="false">
      <c r="A330" s="87"/>
      <c r="B330" s="87"/>
      <c r="C330" s="87"/>
      <c r="D330" s="87"/>
      <c r="E330" s="87"/>
      <c r="F330" s="87"/>
      <c r="G330" s="87"/>
      <c r="H330" s="87"/>
      <c r="I330" s="87"/>
      <c r="J330" s="87"/>
      <c r="K330" s="87"/>
      <c r="L330" s="87"/>
      <c r="M330" s="87"/>
      <c r="N330" s="87"/>
      <c r="O330" s="87"/>
      <c r="P330" s="87"/>
      <c r="Q330" s="87"/>
      <c r="R330" s="87"/>
      <c r="S330" s="87"/>
      <c r="T330" s="87"/>
      <c r="U330" s="87"/>
      <c r="V330" s="87"/>
      <c r="W330" s="87"/>
      <c r="X330" s="87"/>
      <c r="Y330" s="87"/>
      <c r="Z330" s="87"/>
    </row>
    <row r="331" customFormat="false" ht="12.75" hidden="false" customHeight="true" outlineLevel="0" collapsed="false">
      <c r="A331" s="87"/>
      <c r="B331" s="87"/>
      <c r="C331" s="87"/>
      <c r="D331" s="87"/>
      <c r="E331" s="87"/>
      <c r="F331" s="87"/>
      <c r="G331" s="87"/>
      <c r="H331" s="87"/>
      <c r="I331" s="87"/>
      <c r="J331" s="87"/>
      <c r="K331" s="87"/>
      <c r="L331" s="87"/>
      <c r="M331" s="87"/>
      <c r="N331" s="87"/>
      <c r="O331" s="87"/>
      <c r="P331" s="87"/>
      <c r="Q331" s="87"/>
      <c r="R331" s="87"/>
      <c r="S331" s="87"/>
      <c r="T331" s="87"/>
      <c r="U331" s="87"/>
      <c r="V331" s="87"/>
      <c r="W331" s="87"/>
      <c r="X331" s="87"/>
      <c r="Y331" s="87"/>
      <c r="Z331" s="87"/>
    </row>
    <row r="332" customFormat="false" ht="12.75" hidden="false" customHeight="true" outlineLevel="0" collapsed="false">
      <c r="A332" s="87"/>
      <c r="B332" s="87"/>
      <c r="C332" s="87"/>
      <c r="D332" s="87"/>
      <c r="E332" s="87"/>
      <c r="F332" s="87"/>
      <c r="G332" s="87"/>
      <c r="H332" s="87"/>
      <c r="I332" s="87"/>
      <c r="J332" s="87"/>
      <c r="K332" s="87"/>
      <c r="L332" s="87"/>
      <c r="M332" s="87"/>
      <c r="N332" s="87"/>
      <c r="O332" s="87"/>
      <c r="P332" s="87"/>
      <c r="Q332" s="87"/>
      <c r="R332" s="87"/>
      <c r="S332" s="87"/>
      <c r="T332" s="87"/>
      <c r="U332" s="87"/>
      <c r="V332" s="87"/>
      <c r="W332" s="87"/>
      <c r="X332" s="87"/>
      <c r="Y332" s="87"/>
      <c r="Z332" s="87"/>
    </row>
    <row r="333" customFormat="false" ht="12.75" hidden="false" customHeight="true" outlineLevel="0" collapsed="false">
      <c r="A333" s="87"/>
      <c r="B333" s="87"/>
      <c r="C333" s="87"/>
      <c r="D333" s="87"/>
      <c r="E333" s="87"/>
      <c r="F333" s="87"/>
      <c r="G333" s="87"/>
      <c r="H333" s="87"/>
      <c r="I333" s="87"/>
      <c r="J333" s="87"/>
      <c r="K333" s="87"/>
      <c r="L333" s="87"/>
      <c r="M333" s="87"/>
      <c r="N333" s="87"/>
      <c r="O333" s="87"/>
      <c r="P333" s="87"/>
      <c r="Q333" s="87"/>
      <c r="R333" s="87"/>
      <c r="S333" s="87"/>
      <c r="T333" s="87"/>
      <c r="U333" s="87"/>
      <c r="V333" s="87"/>
      <c r="W333" s="87"/>
      <c r="X333" s="87"/>
      <c r="Y333" s="87"/>
      <c r="Z333" s="87"/>
    </row>
    <row r="334" customFormat="false" ht="12.75" hidden="false" customHeight="true" outlineLevel="0" collapsed="false">
      <c r="A334" s="87"/>
      <c r="B334" s="87"/>
      <c r="C334" s="87"/>
      <c r="D334" s="87"/>
      <c r="E334" s="87"/>
      <c r="F334" s="87"/>
      <c r="G334" s="87"/>
      <c r="H334" s="87"/>
      <c r="I334" s="87"/>
      <c r="J334" s="87"/>
      <c r="K334" s="87"/>
      <c r="L334" s="87"/>
      <c r="M334" s="87"/>
      <c r="N334" s="87"/>
      <c r="O334" s="87"/>
      <c r="P334" s="87"/>
      <c r="Q334" s="87"/>
      <c r="R334" s="87"/>
      <c r="S334" s="87"/>
      <c r="T334" s="87"/>
      <c r="U334" s="87"/>
      <c r="V334" s="87"/>
      <c r="W334" s="87"/>
      <c r="X334" s="87"/>
      <c r="Y334" s="87"/>
      <c r="Z334" s="87"/>
    </row>
    <row r="335" customFormat="false" ht="12.75" hidden="false" customHeight="true" outlineLevel="0" collapsed="false">
      <c r="A335" s="87"/>
      <c r="B335" s="87"/>
      <c r="C335" s="87"/>
      <c r="D335" s="87"/>
      <c r="E335" s="87"/>
      <c r="F335" s="87"/>
      <c r="G335" s="87"/>
      <c r="H335" s="87"/>
      <c r="I335" s="87"/>
      <c r="J335" s="87"/>
      <c r="K335" s="87"/>
      <c r="L335" s="87"/>
      <c r="M335" s="87"/>
      <c r="N335" s="87"/>
      <c r="O335" s="87"/>
      <c r="P335" s="87"/>
      <c r="Q335" s="87"/>
      <c r="R335" s="87"/>
      <c r="S335" s="87"/>
      <c r="T335" s="87"/>
      <c r="U335" s="87"/>
      <c r="V335" s="87"/>
      <c r="W335" s="87"/>
      <c r="X335" s="87"/>
      <c r="Y335" s="87"/>
      <c r="Z335" s="87"/>
    </row>
    <row r="336" customFormat="false" ht="12.75" hidden="false" customHeight="true" outlineLevel="0" collapsed="false">
      <c r="A336" s="87"/>
      <c r="B336" s="87"/>
      <c r="C336" s="87"/>
      <c r="D336" s="87"/>
      <c r="E336" s="87"/>
      <c r="F336" s="87"/>
      <c r="G336" s="87"/>
      <c r="H336" s="87"/>
      <c r="I336" s="87"/>
      <c r="J336" s="87"/>
      <c r="K336" s="87"/>
      <c r="L336" s="87"/>
      <c r="M336" s="87"/>
      <c r="N336" s="87"/>
      <c r="O336" s="87"/>
      <c r="P336" s="87"/>
      <c r="Q336" s="87"/>
      <c r="R336" s="87"/>
      <c r="S336" s="87"/>
      <c r="T336" s="87"/>
      <c r="U336" s="87"/>
      <c r="V336" s="87"/>
      <c r="W336" s="87"/>
      <c r="X336" s="87"/>
      <c r="Y336" s="87"/>
      <c r="Z336" s="87"/>
    </row>
    <row r="337" customFormat="false" ht="12.75" hidden="false" customHeight="true" outlineLevel="0" collapsed="false">
      <c r="A337" s="87"/>
      <c r="B337" s="87"/>
      <c r="C337" s="87"/>
      <c r="D337" s="87"/>
      <c r="E337" s="87"/>
      <c r="F337" s="87"/>
      <c r="G337" s="87"/>
      <c r="H337" s="87"/>
      <c r="I337" s="87"/>
      <c r="J337" s="87"/>
      <c r="K337" s="87"/>
      <c r="L337" s="87"/>
      <c r="M337" s="87"/>
      <c r="N337" s="87"/>
      <c r="O337" s="87"/>
      <c r="P337" s="87"/>
      <c r="Q337" s="87"/>
      <c r="R337" s="87"/>
      <c r="S337" s="87"/>
      <c r="T337" s="87"/>
      <c r="U337" s="87"/>
      <c r="V337" s="87"/>
      <c r="W337" s="87"/>
      <c r="X337" s="87"/>
      <c r="Y337" s="87"/>
      <c r="Z337" s="87"/>
    </row>
    <row r="338" customFormat="false" ht="12.75" hidden="false" customHeight="true" outlineLevel="0" collapsed="false">
      <c r="A338" s="87"/>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row>
    <row r="339" customFormat="false" ht="12.75" hidden="false" customHeight="true" outlineLevel="0" collapsed="false">
      <c r="A339" s="87"/>
      <c r="B339" s="87"/>
      <c r="C339" s="87"/>
      <c r="D339" s="87"/>
      <c r="E339" s="87"/>
      <c r="F339" s="87"/>
      <c r="G339" s="87"/>
      <c r="H339" s="87"/>
      <c r="I339" s="87"/>
      <c r="J339" s="87"/>
      <c r="K339" s="87"/>
      <c r="L339" s="87"/>
      <c r="M339" s="87"/>
      <c r="N339" s="87"/>
      <c r="O339" s="87"/>
      <c r="P339" s="87"/>
      <c r="Q339" s="87"/>
      <c r="R339" s="87"/>
      <c r="S339" s="87"/>
      <c r="T339" s="87"/>
      <c r="U339" s="87"/>
      <c r="V339" s="87"/>
      <c r="W339" s="87"/>
      <c r="X339" s="87"/>
      <c r="Y339" s="87"/>
      <c r="Z339" s="87"/>
    </row>
    <row r="340" customFormat="false" ht="12.75" hidden="false" customHeight="true" outlineLevel="0" collapsed="false">
      <c r="A340" s="87"/>
      <c r="B340" s="87"/>
      <c r="C340" s="87"/>
      <c r="D340" s="87"/>
      <c r="E340" s="87"/>
      <c r="F340" s="87"/>
      <c r="G340" s="87"/>
      <c r="H340" s="87"/>
      <c r="I340" s="87"/>
      <c r="J340" s="87"/>
      <c r="K340" s="87"/>
      <c r="L340" s="87"/>
      <c r="M340" s="87"/>
      <c r="N340" s="87"/>
      <c r="O340" s="87"/>
      <c r="P340" s="87"/>
      <c r="Q340" s="87"/>
      <c r="R340" s="87"/>
      <c r="S340" s="87"/>
      <c r="T340" s="87"/>
      <c r="U340" s="87"/>
      <c r="V340" s="87"/>
      <c r="W340" s="87"/>
      <c r="X340" s="87"/>
      <c r="Y340" s="87"/>
      <c r="Z340" s="87"/>
    </row>
    <row r="341" customFormat="false" ht="12.75" hidden="false" customHeight="true" outlineLevel="0" collapsed="false">
      <c r="A341" s="87"/>
      <c r="B341" s="87"/>
      <c r="C341" s="87"/>
      <c r="D341" s="87"/>
      <c r="E341" s="87"/>
      <c r="F341" s="87"/>
      <c r="G341" s="87"/>
      <c r="H341" s="87"/>
      <c r="I341" s="87"/>
      <c r="J341" s="87"/>
      <c r="K341" s="87"/>
      <c r="L341" s="87"/>
      <c r="M341" s="87"/>
      <c r="N341" s="87"/>
      <c r="O341" s="87"/>
      <c r="P341" s="87"/>
      <c r="Q341" s="87"/>
      <c r="R341" s="87"/>
      <c r="S341" s="87"/>
      <c r="T341" s="87"/>
      <c r="U341" s="87"/>
      <c r="V341" s="87"/>
      <c r="W341" s="87"/>
      <c r="X341" s="87"/>
      <c r="Y341" s="87"/>
      <c r="Z341" s="87"/>
    </row>
    <row r="342" customFormat="false" ht="12.75" hidden="false" customHeight="true" outlineLevel="0" collapsed="false">
      <c r="A342" s="87"/>
      <c r="B342" s="87"/>
      <c r="C342" s="87"/>
      <c r="D342" s="87"/>
      <c r="E342" s="87"/>
      <c r="F342" s="87"/>
      <c r="G342" s="87"/>
      <c r="H342" s="87"/>
      <c r="I342" s="87"/>
      <c r="J342" s="87"/>
      <c r="K342" s="87"/>
      <c r="L342" s="87"/>
      <c r="M342" s="87"/>
      <c r="N342" s="87"/>
      <c r="O342" s="87"/>
      <c r="P342" s="87"/>
      <c r="Q342" s="87"/>
      <c r="R342" s="87"/>
      <c r="S342" s="87"/>
      <c r="T342" s="87"/>
      <c r="U342" s="87"/>
      <c r="V342" s="87"/>
      <c r="W342" s="87"/>
      <c r="X342" s="87"/>
      <c r="Y342" s="87"/>
      <c r="Z342" s="87"/>
    </row>
    <row r="343" customFormat="false" ht="12.75" hidden="false" customHeight="true" outlineLevel="0" collapsed="false">
      <c r="A343" s="87"/>
      <c r="B343" s="87"/>
      <c r="C343" s="87"/>
      <c r="D343" s="87"/>
      <c r="E343" s="87"/>
      <c r="F343" s="87"/>
      <c r="G343" s="87"/>
      <c r="H343" s="87"/>
      <c r="I343" s="87"/>
      <c r="J343" s="87"/>
      <c r="K343" s="87"/>
      <c r="L343" s="87"/>
      <c r="M343" s="87"/>
      <c r="N343" s="87"/>
      <c r="O343" s="87"/>
      <c r="P343" s="87"/>
      <c r="Q343" s="87"/>
      <c r="R343" s="87"/>
      <c r="S343" s="87"/>
      <c r="T343" s="87"/>
      <c r="U343" s="87"/>
      <c r="V343" s="87"/>
      <c r="W343" s="87"/>
      <c r="X343" s="87"/>
      <c r="Y343" s="87"/>
      <c r="Z343" s="87"/>
    </row>
    <row r="344" customFormat="false" ht="12.75" hidden="false" customHeight="true" outlineLevel="0" collapsed="false">
      <c r="A344" s="87"/>
      <c r="B344" s="87"/>
      <c r="C344" s="87"/>
      <c r="D344" s="87"/>
      <c r="E344" s="87"/>
      <c r="F344" s="87"/>
      <c r="G344" s="87"/>
      <c r="H344" s="87"/>
      <c r="I344" s="87"/>
      <c r="J344" s="87"/>
      <c r="K344" s="87"/>
      <c r="L344" s="87"/>
      <c r="M344" s="87"/>
      <c r="N344" s="87"/>
      <c r="O344" s="87"/>
      <c r="P344" s="87"/>
      <c r="Q344" s="87"/>
      <c r="R344" s="87"/>
      <c r="S344" s="87"/>
      <c r="T344" s="87"/>
      <c r="U344" s="87"/>
      <c r="V344" s="87"/>
      <c r="W344" s="87"/>
      <c r="X344" s="87"/>
      <c r="Y344" s="87"/>
      <c r="Z344" s="87"/>
    </row>
    <row r="345" customFormat="false" ht="12.75" hidden="false" customHeight="true" outlineLevel="0" collapsed="false">
      <c r="A345" s="87"/>
      <c r="B345" s="87"/>
      <c r="C345" s="87"/>
      <c r="D345" s="87"/>
      <c r="E345" s="87"/>
      <c r="F345" s="87"/>
      <c r="G345" s="87"/>
      <c r="H345" s="87"/>
      <c r="I345" s="87"/>
      <c r="J345" s="87"/>
      <c r="K345" s="87"/>
      <c r="L345" s="87"/>
      <c r="M345" s="87"/>
      <c r="N345" s="87"/>
      <c r="O345" s="87"/>
      <c r="P345" s="87"/>
      <c r="Q345" s="87"/>
      <c r="R345" s="87"/>
      <c r="S345" s="87"/>
      <c r="T345" s="87"/>
      <c r="U345" s="87"/>
      <c r="V345" s="87"/>
      <c r="W345" s="87"/>
      <c r="X345" s="87"/>
      <c r="Y345" s="87"/>
      <c r="Z345" s="87"/>
    </row>
    <row r="346" customFormat="false" ht="12.75" hidden="false" customHeight="true" outlineLevel="0" collapsed="false">
      <c r="A346" s="87"/>
      <c r="B346" s="87"/>
      <c r="C346" s="87"/>
      <c r="D346" s="87"/>
      <c r="E346" s="87"/>
      <c r="F346" s="87"/>
      <c r="G346" s="87"/>
      <c r="H346" s="87"/>
      <c r="I346" s="87"/>
      <c r="J346" s="87"/>
      <c r="K346" s="87"/>
      <c r="L346" s="87"/>
      <c r="M346" s="87"/>
      <c r="N346" s="87"/>
      <c r="O346" s="87"/>
      <c r="P346" s="87"/>
      <c r="Q346" s="87"/>
      <c r="R346" s="87"/>
      <c r="S346" s="87"/>
      <c r="T346" s="87"/>
      <c r="U346" s="87"/>
      <c r="V346" s="87"/>
      <c r="W346" s="87"/>
      <c r="X346" s="87"/>
      <c r="Y346" s="87"/>
      <c r="Z346" s="87"/>
    </row>
    <row r="347" customFormat="false" ht="12.75" hidden="false" customHeight="true" outlineLevel="0" collapsed="false">
      <c r="A347" s="87"/>
      <c r="B347" s="87"/>
      <c r="C347" s="87"/>
      <c r="D347" s="87"/>
      <c r="E347" s="87"/>
      <c r="F347" s="87"/>
      <c r="G347" s="87"/>
      <c r="H347" s="87"/>
      <c r="I347" s="87"/>
      <c r="J347" s="87"/>
      <c r="K347" s="87"/>
      <c r="L347" s="87"/>
      <c r="M347" s="87"/>
      <c r="N347" s="87"/>
      <c r="O347" s="87"/>
      <c r="P347" s="87"/>
      <c r="Q347" s="87"/>
      <c r="R347" s="87"/>
      <c r="S347" s="87"/>
      <c r="T347" s="87"/>
      <c r="U347" s="87"/>
      <c r="V347" s="87"/>
      <c r="W347" s="87"/>
      <c r="X347" s="87"/>
      <c r="Y347" s="87"/>
      <c r="Z347" s="87"/>
    </row>
    <row r="348" customFormat="false" ht="12.75" hidden="false" customHeight="true" outlineLevel="0" collapsed="false">
      <c r="A348" s="87"/>
      <c r="B348" s="87"/>
      <c r="C348" s="87"/>
      <c r="D348" s="87"/>
      <c r="E348" s="87"/>
      <c r="F348" s="87"/>
      <c r="G348" s="87"/>
      <c r="H348" s="87"/>
      <c r="I348" s="87"/>
      <c r="J348" s="87"/>
      <c r="K348" s="87"/>
      <c r="L348" s="87"/>
      <c r="M348" s="87"/>
      <c r="N348" s="87"/>
      <c r="O348" s="87"/>
      <c r="P348" s="87"/>
      <c r="Q348" s="87"/>
      <c r="R348" s="87"/>
      <c r="S348" s="87"/>
      <c r="T348" s="87"/>
      <c r="U348" s="87"/>
      <c r="V348" s="87"/>
      <c r="W348" s="87"/>
      <c r="X348" s="87"/>
      <c r="Y348" s="87"/>
      <c r="Z348" s="87"/>
    </row>
    <row r="349" customFormat="false" ht="12.75" hidden="false" customHeight="true" outlineLevel="0" collapsed="false">
      <c r="A349" s="87"/>
      <c r="B349" s="87"/>
      <c r="C349" s="87"/>
      <c r="D349" s="87"/>
      <c r="E349" s="87"/>
      <c r="F349" s="87"/>
      <c r="G349" s="87"/>
      <c r="H349" s="87"/>
      <c r="I349" s="87"/>
      <c r="J349" s="87"/>
      <c r="K349" s="87"/>
      <c r="L349" s="87"/>
      <c r="M349" s="87"/>
      <c r="N349" s="87"/>
      <c r="O349" s="87"/>
      <c r="P349" s="87"/>
      <c r="Q349" s="87"/>
      <c r="R349" s="87"/>
      <c r="S349" s="87"/>
      <c r="T349" s="87"/>
      <c r="U349" s="87"/>
      <c r="V349" s="87"/>
      <c r="W349" s="87"/>
      <c r="X349" s="87"/>
      <c r="Y349" s="87"/>
      <c r="Z349" s="87"/>
    </row>
    <row r="350" customFormat="false" ht="12.75" hidden="false" customHeight="true" outlineLevel="0" collapsed="false">
      <c r="A350" s="87"/>
      <c r="B350" s="87"/>
      <c r="C350" s="87"/>
      <c r="D350" s="87"/>
      <c r="E350" s="87"/>
      <c r="F350" s="87"/>
      <c r="G350" s="87"/>
      <c r="H350" s="87"/>
      <c r="I350" s="87"/>
      <c r="J350" s="87"/>
      <c r="K350" s="87"/>
      <c r="L350" s="87"/>
      <c r="M350" s="87"/>
      <c r="N350" s="87"/>
      <c r="O350" s="87"/>
      <c r="P350" s="87"/>
      <c r="Q350" s="87"/>
      <c r="R350" s="87"/>
      <c r="S350" s="87"/>
      <c r="T350" s="87"/>
      <c r="U350" s="87"/>
      <c r="V350" s="87"/>
      <c r="W350" s="87"/>
      <c r="X350" s="87"/>
      <c r="Y350" s="87"/>
      <c r="Z350" s="87"/>
    </row>
    <row r="351" customFormat="false" ht="12.75" hidden="false" customHeight="true" outlineLevel="0" collapsed="false">
      <c r="A351" s="87"/>
      <c r="B351" s="87"/>
      <c r="C351" s="87"/>
      <c r="D351" s="87"/>
      <c r="E351" s="87"/>
      <c r="F351" s="87"/>
      <c r="G351" s="87"/>
      <c r="H351" s="87"/>
      <c r="I351" s="87"/>
      <c r="J351" s="87"/>
      <c r="K351" s="87"/>
      <c r="L351" s="87"/>
      <c r="M351" s="87"/>
      <c r="N351" s="87"/>
      <c r="O351" s="87"/>
      <c r="P351" s="87"/>
      <c r="Q351" s="87"/>
      <c r="R351" s="87"/>
      <c r="S351" s="87"/>
      <c r="T351" s="87"/>
      <c r="U351" s="87"/>
      <c r="V351" s="87"/>
      <c r="W351" s="87"/>
      <c r="X351" s="87"/>
      <c r="Y351" s="87"/>
      <c r="Z351" s="87"/>
    </row>
    <row r="352" customFormat="false" ht="12.75" hidden="false" customHeight="true" outlineLevel="0" collapsed="false">
      <c r="A352" s="87"/>
      <c r="B352" s="87"/>
      <c r="C352" s="87"/>
      <c r="D352" s="87"/>
      <c r="E352" s="87"/>
      <c r="F352" s="87"/>
      <c r="G352" s="87"/>
      <c r="H352" s="87"/>
      <c r="I352" s="87"/>
      <c r="J352" s="87"/>
      <c r="K352" s="87"/>
      <c r="L352" s="87"/>
      <c r="M352" s="87"/>
      <c r="N352" s="87"/>
      <c r="O352" s="87"/>
      <c r="P352" s="87"/>
      <c r="Q352" s="87"/>
      <c r="R352" s="87"/>
      <c r="S352" s="87"/>
      <c r="T352" s="87"/>
      <c r="U352" s="87"/>
      <c r="V352" s="87"/>
      <c r="W352" s="87"/>
      <c r="X352" s="87"/>
      <c r="Y352" s="87"/>
      <c r="Z352" s="87"/>
    </row>
    <row r="353" customFormat="false" ht="12.75" hidden="false" customHeight="true" outlineLevel="0" collapsed="false">
      <c r="A353" s="87"/>
      <c r="B353" s="87"/>
      <c r="C353" s="87"/>
      <c r="D353" s="87"/>
      <c r="E353" s="87"/>
      <c r="F353" s="87"/>
      <c r="G353" s="87"/>
      <c r="H353" s="87"/>
      <c r="I353" s="87"/>
      <c r="J353" s="87"/>
      <c r="K353" s="87"/>
      <c r="L353" s="87"/>
      <c r="M353" s="87"/>
      <c r="N353" s="87"/>
      <c r="O353" s="87"/>
      <c r="P353" s="87"/>
      <c r="Q353" s="87"/>
      <c r="R353" s="87"/>
      <c r="S353" s="87"/>
      <c r="T353" s="87"/>
      <c r="U353" s="87"/>
      <c r="V353" s="87"/>
      <c r="W353" s="87"/>
      <c r="X353" s="87"/>
      <c r="Y353" s="87"/>
      <c r="Z353" s="87"/>
    </row>
    <row r="354" customFormat="false" ht="12.75" hidden="false" customHeight="true" outlineLevel="0" collapsed="false">
      <c r="A354" s="87"/>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row>
    <row r="355" customFormat="false" ht="12.75" hidden="false" customHeight="true" outlineLevel="0" collapsed="false">
      <c r="A355" s="87"/>
      <c r="B355" s="87"/>
      <c r="C355" s="87"/>
      <c r="D355" s="87"/>
      <c r="E355" s="87"/>
      <c r="F355" s="87"/>
      <c r="G355" s="87"/>
      <c r="H355" s="87"/>
      <c r="I355" s="87"/>
      <c r="J355" s="87"/>
      <c r="K355" s="87"/>
      <c r="L355" s="87"/>
      <c r="M355" s="87"/>
      <c r="N355" s="87"/>
      <c r="O355" s="87"/>
      <c r="P355" s="87"/>
      <c r="Q355" s="87"/>
      <c r="R355" s="87"/>
      <c r="S355" s="87"/>
      <c r="T355" s="87"/>
      <c r="U355" s="87"/>
      <c r="V355" s="87"/>
      <c r="W355" s="87"/>
      <c r="X355" s="87"/>
      <c r="Y355" s="87"/>
      <c r="Z355" s="87"/>
    </row>
    <row r="356" customFormat="false" ht="12.75" hidden="false" customHeight="true" outlineLevel="0" collapsed="false">
      <c r="A356" s="87"/>
      <c r="B356" s="87"/>
      <c r="C356" s="87"/>
      <c r="D356" s="87"/>
      <c r="E356" s="87"/>
      <c r="F356" s="87"/>
      <c r="G356" s="87"/>
      <c r="H356" s="87"/>
      <c r="I356" s="87"/>
      <c r="J356" s="87"/>
      <c r="K356" s="87"/>
      <c r="L356" s="87"/>
      <c r="M356" s="87"/>
      <c r="N356" s="87"/>
      <c r="O356" s="87"/>
      <c r="P356" s="87"/>
      <c r="Q356" s="87"/>
      <c r="R356" s="87"/>
      <c r="S356" s="87"/>
      <c r="T356" s="87"/>
      <c r="U356" s="87"/>
      <c r="V356" s="87"/>
      <c r="W356" s="87"/>
      <c r="X356" s="87"/>
      <c r="Y356" s="87"/>
      <c r="Z356" s="87"/>
    </row>
    <row r="357" customFormat="false" ht="12.75" hidden="false" customHeight="true" outlineLevel="0" collapsed="false">
      <c r="A357" s="87"/>
      <c r="B357" s="87"/>
      <c r="C357" s="87"/>
      <c r="D357" s="87"/>
      <c r="E357" s="87"/>
      <c r="F357" s="87"/>
      <c r="G357" s="87"/>
      <c r="H357" s="87"/>
      <c r="I357" s="87"/>
      <c r="J357" s="87"/>
      <c r="K357" s="87"/>
      <c r="L357" s="87"/>
      <c r="M357" s="87"/>
      <c r="N357" s="87"/>
      <c r="O357" s="87"/>
      <c r="P357" s="87"/>
      <c r="Q357" s="87"/>
      <c r="R357" s="87"/>
      <c r="S357" s="87"/>
      <c r="T357" s="87"/>
      <c r="U357" s="87"/>
      <c r="V357" s="87"/>
      <c r="W357" s="87"/>
      <c r="X357" s="87"/>
      <c r="Y357" s="87"/>
      <c r="Z357" s="87"/>
    </row>
    <row r="358" customFormat="false" ht="12.75" hidden="false" customHeight="true" outlineLevel="0" collapsed="false">
      <c r="A358" s="87"/>
      <c r="B358" s="87"/>
      <c r="C358" s="87"/>
      <c r="D358" s="87"/>
      <c r="E358" s="87"/>
      <c r="F358" s="87"/>
      <c r="G358" s="87"/>
      <c r="H358" s="87"/>
      <c r="I358" s="87"/>
      <c r="J358" s="87"/>
      <c r="K358" s="87"/>
      <c r="L358" s="87"/>
      <c r="M358" s="87"/>
      <c r="N358" s="87"/>
      <c r="O358" s="87"/>
      <c r="P358" s="87"/>
      <c r="Q358" s="87"/>
      <c r="R358" s="87"/>
      <c r="S358" s="87"/>
      <c r="T358" s="87"/>
      <c r="U358" s="87"/>
      <c r="V358" s="87"/>
      <c r="W358" s="87"/>
      <c r="X358" s="87"/>
      <c r="Y358" s="87"/>
      <c r="Z358" s="87"/>
    </row>
    <row r="359" customFormat="false" ht="12.75" hidden="false" customHeight="true" outlineLevel="0" collapsed="false">
      <c r="A359" s="87"/>
      <c r="B359" s="87"/>
      <c r="C359" s="87"/>
      <c r="D359" s="87"/>
      <c r="E359" s="87"/>
      <c r="F359" s="87"/>
      <c r="G359" s="87"/>
      <c r="H359" s="87"/>
      <c r="I359" s="87"/>
      <c r="J359" s="87"/>
      <c r="K359" s="87"/>
      <c r="L359" s="87"/>
      <c r="M359" s="87"/>
      <c r="N359" s="87"/>
      <c r="O359" s="87"/>
      <c r="P359" s="87"/>
      <c r="Q359" s="87"/>
      <c r="R359" s="87"/>
      <c r="S359" s="87"/>
      <c r="T359" s="87"/>
      <c r="U359" s="87"/>
      <c r="V359" s="87"/>
      <c r="W359" s="87"/>
      <c r="X359" s="87"/>
      <c r="Y359" s="87"/>
      <c r="Z359" s="87"/>
    </row>
    <row r="360" customFormat="false" ht="12.75" hidden="false" customHeight="true" outlineLevel="0" collapsed="false">
      <c r="A360" s="87"/>
      <c r="B360" s="87"/>
      <c r="C360" s="87"/>
      <c r="D360" s="87"/>
      <c r="E360" s="87"/>
      <c r="F360" s="87"/>
      <c r="G360" s="87"/>
      <c r="H360" s="87"/>
      <c r="I360" s="87"/>
      <c r="J360" s="87"/>
      <c r="K360" s="87"/>
      <c r="L360" s="87"/>
      <c r="M360" s="87"/>
      <c r="N360" s="87"/>
      <c r="O360" s="87"/>
      <c r="P360" s="87"/>
      <c r="Q360" s="87"/>
      <c r="R360" s="87"/>
      <c r="S360" s="87"/>
      <c r="T360" s="87"/>
      <c r="U360" s="87"/>
      <c r="V360" s="87"/>
      <c r="W360" s="87"/>
      <c r="X360" s="87"/>
      <c r="Y360" s="87"/>
      <c r="Z360" s="87"/>
    </row>
    <row r="361" customFormat="false" ht="12.75" hidden="false" customHeight="true" outlineLevel="0" collapsed="false">
      <c r="A361" s="87"/>
      <c r="B361" s="87"/>
      <c r="C361" s="87"/>
      <c r="D361" s="87"/>
      <c r="E361" s="87"/>
      <c r="F361" s="87"/>
      <c r="G361" s="87"/>
      <c r="H361" s="87"/>
      <c r="I361" s="87"/>
      <c r="J361" s="87"/>
      <c r="K361" s="87"/>
      <c r="L361" s="87"/>
      <c r="M361" s="87"/>
      <c r="N361" s="87"/>
      <c r="O361" s="87"/>
      <c r="P361" s="87"/>
      <c r="Q361" s="87"/>
      <c r="R361" s="87"/>
      <c r="S361" s="87"/>
      <c r="T361" s="87"/>
      <c r="U361" s="87"/>
      <c r="V361" s="87"/>
      <c r="W361" s="87"/>
      <c r="X361" s="87"/>
      <c r="Y361" s="87"/>
      <c r="Z361" s="87"/>
    </row>
    <row r="362" customFormat="false" ht="12.75" hidden="false" customHeight="true" outlineLevel="0" collapsed="false">
      <c r="A362" s="87"/>
      <c r="B362" s="87"/>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row>
    <row r="363" customFormat="false" ht="12.75" hidden="false" customHeight="true" outlineLevel="0" collapsed="false">
      <c r="A363" s="87"/>
      <c r="B363" s="87"/>
      <c r="C363" s="87"/>
      <c r="D363" s="87"/>
      <c r="E363" s="87"/>
      <c r="F363" s="87"/>
      <c r="G363" s="87"/>
      <c r="H363" s="87"/>
      <c r="I363" s="87"/>
      <c r="J363" s="87"/>
      <c r="K363" s="87"/>
      <c r="L363" s="87"/>
      <c r="M363" s="87"/>
      <c r="N363" s="87"/>
      <c r="O363" s="87"/>
      <c r="P363" s="87"/>
      <c r="Q363" s="87"/>
      <c r="R363" s="87"/>
      <c r="S363" s="87"/>
      <c r="T363" s="87"/>
      <c r="U363" s="87"/>
      <c r="V363" s="87"/>
      <c r="W363" s="87"/>
      <c r="X363" s="87"/>
      <c r="Y363" s="87"/>
      <c r="Z363" s="87"/>
    </row>
    <row r="364" customFormat="false" ht="12.75" hidden="false" customHeight="true" outlineLevel="0" collapsed="false">
      <c r="A364" s="87"/>
      <c r="B364" s="87"/>
      <c r="C364" s="87"/>
      <c r="D364" s="87"/>
      <c r="E364" s="87"/>
      <c r="F364" s="87"/>
      <c r="G364" s="87"/>
      <c r="H364" s="87"/>
      <c r="I364" s="87"/>
      <c r="J364" s="87"/>
      <c r="K364" s="87"/>
      <c r="L364" s="87"/>
      <c r="M364" s="87"/>
      <c r="N364" s="87"/>
      <c r="O364" s="87"/>
      <c r="P364" s="87"/>
      <c r="Q364" s="87"/>
      <c r="R364" s="87"/>
      <c r="S364" s="87"/>
      <c r="T364" s="87"/>
      <c r="U364" s="87"/>
      <c r="V364" s="87"/>
      <c r="W364" s="87"/>
      <c r="X364" s="87"/>
      <c r="Y364" s="87"/>
      <c r="Z364" s="87"/>
    </row>
    <row r="365" customFormat="false" ht="12.75" hidden="false" customHeight="true" outlineLevel="0" collapsed="false">
      <c r="A365" s="87"/>
      <c r="B365" s="87"/>
      <c r="C365" s="87"/>
      <c r="D365" s="87"/>
      <c r="E365" s="87"/>
      <c r="F365" s="87"/>
      <c r="G365" s="87"/>
      <c r="H365" s="87"/>
      <c r="I365" s="87"/>
      <c r="J365" s="87"/>
      <c r="K365" s="87"/>
      <c r="L365" s="87"/>
      <c r="M365" s="87"/>
      <c r="N365" s="87"/>
      <c r="O365" s="87"/>
      <c r="P365" s="87"/>
      <c r="Q365" s="87"/>
      <c r="R365" s="87"/>
      <c r="S365" s="87"/>
      <c r="T365" s="87"/>
      <c r="U365" s="87"/>
      <c r="V365" s="87"/>
      <c r="W365" s="87"/>
      <c r="X365" s="87"/>
      <c r="Y365" s="87"/>
      <c r="Z365" s="87"/>
    </row>
    <row r="366" customFormat="false" ht="12.75" hidden="false" customHeight="true" outlineLevel="0" collapsed="false">
      <c r="A366" s="87"/>
      <c r="B366" s="87"/>
      <c r="C366" s="87"/>
      <c r="D366" s="87"/>
      <c r="E366" s="87"/>
      <c r="F366" s="87"/>
      <c r="G366" s="87"/>
      <c r="H366" s="87"/>
      <c r="I366" s="87"/>
      <c r="J366" s="87"/>
      <c r="K366" s="87"/>
      <c r="L366" s="87"/>
      <c r="M366" s="87"/>
      <c r="N366" s="87"/>
      <c r="O366" s="87"/>
      <c r="P366" s="87"/>
      <c r="Q366" s="87"/>
      <c r="R366" s="87"/>
      <c r="S366" s="87"/>
      <c r="T366" s="87"/>
      <c r="U366" s="87"/>
      <c r="V366" s="87"/>
      <c r="W366" s="87"/>
      <c r="X366" s="87"/>
      <c r="Y366" s="87"/>
      <c r="Z366" s="87"/>
    </row>
    <row r="367" customFormat="false" ht="12.75" hidden="false" customHeight="true" outlineLevel="0" collapsed="false">
      <c r="A367" s="87"/>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row>
    <row r="368" customFormat="false" ht="12.75" hidden="false" customHeight="true" outlineLevel="0" collapsed="false">
      <c r="A368" s="87"/>
      <c r="B368" s="87"/>
      <c r="C368" s="87"/>
      <c r="D368" s="87"/>
      <c r="E368" s="87"/>
      <c r="F368" s="87"/>
      <c r="G368" s="87"/>
      <c r="H368" s="87"/>
      <c r="I368" s="87"/>
      <c r="J368" s="87"/>
      <c r="K368" s="87"/>
      <c r="L368" s="87"/>
      <c r="M368" s="87"/>
      <c r="N368" s="87"/>
      <c r="O368" s="87"/>
      <c r="P368" s="87"/>
      <c r="Q368" s="87"/>
      <c r="R368" s="87"/>
      <c r="S368" s="87"/>
      <c r="T368" s="87"/>
      <c r="U368" s="87"/>
      <c r="V368" s="87"/>
      <c r="W368" s="87"/>
      <c r="X368" s="87"/>
      <c r="Y368" s="87"/>
      <c r="Z368" s="87"/>
    </row>
    <row r="369" customFormat="false" ht="12.75" hidden="false" customHeight="true" outlineLevel="0" collapsed="false">
      <c r="A369" s="87"/>
      <c r="B369" s="87"/>
      <c r="C369" s="87"/>
      <c r="D369" s="87"/>
      <c r="E369" s="87"/>
      <c r="F369" s="87"/>
      <c r="G369" s="87"/>
      <c r="H369" s="87"/>
      <c r="I369" s="87"/>
      <c r="J369" s="87"/>
      <c r="K369" s="87"/>
      <c r="L369" s="87"/>
      <c r="M369" s="87"/>
      <c r="N369" s="87"/>
      <c r="O369" s="87"/>
      <c r="P369" s="87"/>
      <c r="Q369" s="87"/>
      <c r="R369" s="87"/>
      <c r="S369" s="87"/>
      <c r="T369" s="87"/>
      <c r="U369" s="87"/>
      <c r="V369" s="87"/>
      <c r="W369" s="87"/>
      <c r="X369" s="87"/>
      <c r="Y369" s="87"/>
      <c r="Z369" s="87"/>
    </row>
    <row r="370" customFormat="false" ht="12.75" hidden="false" customHeight="true" outlineLevel="0" collapsed="false">
      <c r="A370" s="87"/>
      <c r="B370" s="87"/>
      <c r="C370" s="87"/>
      <c r="D370" s="87"/>
      <c r="E370" s="87"/>
      <c r="F370" s="87"/>
      <c r="G370" s="87"/>
      <c r="H370" s="87"/>
      <c r="I370" s="87"/>
      <c r="J370" s="87"/>
      <c r="K370" s="87"/>
      <c r="L370" s="87"/>
      <c r="M370" s="87"/>
      <c r="N370" s="87"/>
      <c r="O370" s="87"/>
      <c r="P370" s="87"/>
      <c r="Q370" s="87"/>
      <c r="R370" s="87"/>
      <c r="S370" s="87"/>
      <c r="T370" s="87"/>
      <c r="U370" s="87"/>
      <c r="V370" s="87"/>
      <c r="W370" s="87"/>
      <c r="X370" s="87"/>
      <c r="Y370" s="87"/>
      <c r="Z370" s="87"/>
    </row>
    <row r="371" customFormat="false" ht="12.75" hidden="false" customHeight="true" outlineLevel="0" collapsed="false">
      <c r="A371" s="87"/>
      <c r="B371" s="87"/>
      <c r="C371" s="87"/>
      <c r="D371" s="87"/>
      <c r="E371" s="87"/>
      <c r="F371" s="87"/>
      <c r="G371" s="87"/>
      <c r="H371" s="87"/>
      <c r="I371" s="87"/>
      <c r="J371" s="87"/>
      <c r="K371" s="87"/>
      <c r="L371" s="87"/>
      <c r="M371" s="87"/>
      <c r="N371" s="87"/>
      <c r="O371" s="87"/>
      <c r="P371" s="87"/>
      <c r="Q371" s="87"/>
      <c r="R371" s="87"/>
      <c r="S371" s="87"/>
      <c r="T371" s="87"/>
      <c r="U371" s="87"/>
      <c r="V371" s="87"/>
      <c r="W371" s="87"/>
      <c r="X371" s="87"/>
      <c r="Y371" s="87"/>
      <c r="Z371" s="87"/>
    </row>
    <row r="372" customFormat="false" ht="12.75" hidden="false" customHeight="true" outlineLevel="0" collapsed="false">
      <c r="A372" s="87"/>
      <c r="B372" s="87"/>
      <c r="C372" s="87"/>
      <c r="D372" s="87"/>
      <c r="E372" s="87"/>
      <c r="F372" s="87"/>
      <c r="G372" s="87"/>
      <c r="H372" s="87"/>
      <c r="I372" s="87"/>
      <c r="J372" s="87"/>
      <c r="K372" s="87"/>
      <c r="L372" s="87"/>
      <c r="M372" s="87"/>
      <c r="N372" s="87"/>
      <c r="O372" s="87"/>
      <c r="P372" s="87"/>
      <c r="Q372" s="87"/>
      <c r="R372" s="87"/>
      <c r="S372" s="87"/>
      <c r="T372" s="87"/>
      <c r="U372" s="87"/>
      <c r="V372" s="87"/>
      <c r="W372" s="87"/>
      <c r="X372" s="87"/>
      <c r="Y372" s="87"/>
      <c r="Z372" s="87"/>
    </row>
    <row r="373" customFormat="false" ht="12.75" hidden="false" customHeight="true" outlineLevel="0" collapsed="false">
      <c r="A373" s="87"/>
      <c r="B373" s="87"/>
      <c r="C373" s="87"/>
      <c r="D373" s="87"/>
      <c r="E373" s="87"/>
      <c r="F373" s="87"/>
      <c r="G373" s="87"/>
      <c r="H373" s="87"/>
      <c r="I373" s="87"/>
      <c r="J373" s="87"/>
      <c r="K373" s="87"/>
      <c r="L373" s="87"/>
      <c r="M373" s="87"/>
      <c r="N373" s="87"/>
      <c r="O373" s="87"/>
      <c r="P373" s="87"/>
      <c r="Q373" s="87"/>
      <c r="R373" s="87"/>
      <c r="S373" s="87"/>
      <c r="T373" s="87"/>
      <c r="U373" s="87"/>
      <c r="V373" s="87"/>
      <c r="W373" s="87"/>
      <c r="X373" s="87"/>
      <c r="Y373" s="87"/>
      <c r="Z373" s="87"/>
    </row>
    <row r="374" customFormat="false" ht="12.75" hidden="false" customHeight="true" outlineLevel="0" collapsed="false">
      <c r="A374" s="87"/>
      <c r="B374" s="87"/>
      <c r="C374" s="87"/>
      <c r="D374" s="87"/>
      <c r="E374" s="87"/>
      <c r="F374" s="87"/>
      <c r="G374" s="87"/>
      <c r="H374" s="87"/>
      <c r="I374" s="87"/>
      <c r="J374" s="87"/>
      <c r="K374" s="87"/>
      <c r="L374" s="87"/>
      <c r="M374" s="87"/>
      <c r="N374" s="87"/>
      <c r="O374" s="87"/>
      <c r="P374" s="87"/>
      <c r="Q374" s="87"/>
      <c r="R374" s="87"/>
      <c r="S374" s="87"/>
      <c r="T374" s="87"/>
      <c r="U374" s="87"/>
      <c r="V374" s="87"/>
      <c r="W374" s="87"/>
      <c r="X374" s="87"/>
      <c r="Y374" s="87"/>
      <c r="Z374" s="87"/>
    </row>
    <row r="375" customFormat="false" ht="12.75" hidden="false" customHeight="true" outlineLevel="0" collapsed="false">
      <c r="A375" s="87"/>
      <c r="B375" s="87"/>
      <c r="C375" s="87"/>
      <c r="D375" s="87"/>
      <c r="E375" s="87"/>
      <c r="F375" s="87"/>
      <c r="G375" s="87"/>
      <c r="H375" s="87"/>
      <c r="I375" s="87"/>
      <c r="J375" s="87"/>
      <c r="K375" s="87"/>
      <c r="L375" s="87"/>
      <c r="M375" s="87"/>
      <c r="N375" s="87"/>
      <c r="O375" s="87"/>
      <c r="P375" s="87"/>
      <c r="Q375" s="87"/>
      <c r="R375" s="87"/>
      <c r="S375" s="87"/>
      <c r="T375" s="87"/>
      <c r="U375" s="87"/>
      <c r="V375" s="87"/>
      <c r="W375" s="87"/>
      <c r="X375" s="87"/>
      <c r="Y375" s="87"/>
      <c r="Z375" s="87"/>
    </row>
    <row r="376" customFormat="false" ht="12.75" hidden="false" customHeight="true" outlineLevel="0" collapsed="false">
      <c r="A376" s="87"/>
      <c r="B376" s="87"/>
      <c r="C376" s="87"/>
      <c r="D376" s="87"/>
      <c r="E376" s="87"/>
      <c r="F376" s="87"/>
      <c r="G376" s="87"/>
      <c r="H376" s="87"/>
      <c r="I376" s="87"/>
      <c r="J376" s="87"/>
      <c r="K376" s="87"/>
      <c r="L376" s="87"/>
      <c r="M376" s="87"/>
      <c r="N376" s="87"/>
      <c r="O376" s="87"/>
      <c r="P376" s="87"/>
      <c r="Q376" s="87"/>
      <c r="R376" s="87"/>
      <c r="S376" s="87"/>
      <c r="T376" s="87"/>
      <c r="U376" s="87"/>
      <c r="V376" s="87"/>
      <c r="W376" s="87"/>
      <c r="X376" s="87"/>
      <c r="Y376" s="87"/>
      <c r="Z376" s="87"/>
    </row>
    <row r="377" customFormat="false" ht="12.75" hidden="false" customHeight="true" outlineLevel="0" collapsed="false">
      <c r="A377" s="87"/>
      <c r="B377" s="87"/>
      <c r="C377" s="87"/>
      <c r="D377" s="87"/>
      <c r="E377" s="87"/>
      <c r="F377" s="87"/>
      <c r="G377" s="87"/>
      <c r="H377" s="87"/>
      <c r="I377" s="87"/>
      <c r="J377" s="87"/>
      <c r="K377" s="87"/>
      <c r="L377" s="87"/>
      <c r="M377" s="87"/>
      <c r="N377" s="87"/>
      <c r="O377" s="87"/>
      <c r="P377" s="87"/>
      <c r="Q377" s="87"/>
      <c r="R377" s="87"/>
      <c r="S377" s="87"/>
      <c r="T377" s="87"/>
      <c r="U377" s="87"/>
      <c r="V377" s="87"/>
      <c r="W377" s="87"/>
      <c r="X377" s="87"/>
      <c r="Y377" s="87"/>
      <c r="Z377" s="87"/>
    </row>
    <row r="378" customFormat="false" ht="12.75" hidden="false" customHeight="true" outlineLevel="0" collapsed="false">
      <c r="A378" s="87"/>
      <c r="B378" s="87"/>
      <c r="C378" s="87"/>
      <c r="D378" s="87"/>
      <c r="E378" s="87"/>
      <c r="F378" s="87"/>
      <c r="G378" s="87"/>
      <c r="H378" s="87"/>
      <c r="I378" s="87"/>
      <c r="J378" s="87"/>
      <c r="K378" s="87"/>
      <c r="L378" s="87"/>
      <c r="M378" s="87"/>
      <c r="N378" s="87"/>
      <c r="O378" s="87"/>
      <c r="P378" s="87"/>
      <c r="Q378" s="87"/>
      <c r="R378" s="87"/>
      <c r="S378" s="87"/>
      <c r="T378" s="87"/>
      <c r="U378" s="87"/>
      <c r="V378" s="87"/>
      <c r="W378" s="87"/>
      <c r="X378" s="87"/>
      <c r="Y378" s="87"/>
      <c r="Z378" s="87"/>
    </row>
    <row r="379" customFormat="false" ht="12.75" hidden="false" customHeight="true" outlineLevel="0" collapsed="false">
      <c r="A379" s="87"/>
      <c r="B379" s="87"/>
      <c r="C379" s="87"/>
      <c r="D379" s="87"/>
      <c r="E379" s="87"/>
      <c r="F379" s="87"/>
      <c r="G379" s="87"/>
      <c r="H379" s="87"/>
      <c r="I379" s="87"/>
      <c r="J379" s="87"/>
      <c r="K379" s="87"/>
      <c r="L379" s="87"/>
      <c r="M379" s="87"/>
      <c r="N379" s="87"/>
      <c r="O379" s="87"/>
      <c r="P379" s="87"/>
      <c r="Q379" s="87"/>
      <c r="R379" s="87"/>
      <c r="S379" s="87"/>
      <c r="T379" s="87"/>
      <c r="U379" s="87"/>
      <c r="V379" s="87"/>
      <c r="W379" s="87"/>
      <c r="X379" s="87"/>
      <c r="Y379" s="87"/>
      <c r="Z379" s="87"/>
    </row>
    <row r="380" customFormat="false" ht="12.75" hidden="false" customHeight="true" outlineLevel="0" collapsed="false">
      <c r="A380" s="87"/>
      <c r="B380" s="87"/>
      <c r="C380" s="87"/>
      <c r="D380" s="87"/>
      <c r="E380" s="87"/>
      <c r="F380" s="87"/>
      <c r="G380" s="87"/>
      <c r="H380" s="87"/>
      <c r="I380" s="87"/>
      <c r="J380" s="87"/>
      <c r="K380" s="87"/>
      <c r="L380" s="87"/>
      <c r="M380" s="87"/>
      <c r="N380" s="87"/>
      <c r="O380" s="87"/>
      <c r="P380" s="87"/>
      <c r="Q380" s="87"/>
      <c r="R380" s="87"/>
      <c r="S380" s="87"/>
      <c r="T380" s="87"/>
      <c r="U380" s="87"/>
      <c r="V380" s="87"/>
      <c r="W380" s="87"/>
      <c r="X380" s="87"/>
      <c r="Y380" s="87"/>
      <c r="Z380" s="87"/>
    </row>
    <row r="381" customFormat="false" ht="12.75" hidden="false" customHeight="true" outlineLevel="0" collapsed="false">
      <c r="A381" s="87"/>
      <c r="B381" s="87"/>
      <c r="C381" s="87"/>
      <c r="D381" s="87"/>
      <c r="E381" s="87"/>
      <c r="F381" s="87"/>
      <c r="G381" s="87"/>
      <c r="H381" s="87"/>
      <c r="I381" s="87"/>
      <c r="J381" s="87"/>
      <c r="K381" s="87"/>
      <c r="L381" s="87"/>
      <c r="M381" s="87"/>
      <c r="N381" s="87"/>
      <c r="O381" s="87"/>
      <c r="P381" s="87"/>
      <c r="Q381" s="87"/>
      <c r="R381" s="87"/>
      <c r="S381" s="87"/>
      <c r="T381" s="87"/>
      <c r="U381" s="87"/>
      <c r="V381" s="87"/>
      <c r="W381" s="87"/>
      <c r="X381" s="87"/>
      <c r="Y381" s="87"/>
      <c r="Z381" s="87"/>
    </row>
    <row r="382" customFormat="false" ht="12.75" hidden="false" customHeight="true" outlineLevel="0" collapsed="false">
      <c r="A382" s="87"/>
      <c r="B382" s="87"/>
      <c r="C382" s="87"/>
      <c r="D382" s="87"/>
      <c r="E382" s="87"/>
      <c r="F382" s="87"/>
      <c r="G382" s="87"/>
      <c r="H382" s="87"/>
      <c r="I382" s="87"/>
      <c r="J382" s="87"/>
      <c r="K382" s="87"/>
      <c r="L382" s="87"/>
      <c r="M382" s="87"/>
      <c r="N382" s="87"/>
      <c r="O382" s="87"/>
      <c r="P382" s="87"/>
      <c r="Q382" s="87"/>
      <c r="R382" s="87"/>
      <c r="S382" s="87"/>
      <c r="T382" s="87"/>
      <c r="U382" s="87"/>
      <c r="V382" s="87"/>
      <c r="W382" s="87"/>
      <c r="X382" s="87"/>
      <c r="Y382" s="87"/>
      <c r="Z382" s="87"/>
    </row>
    <row r="383" customFormat="false" ht="12.75" hidden="false" customHeight="true" outlineLevel="0" collapsed="false">
      <c r="A383" s="87"/>
      <c r="B383" s="87"/>
      <c r="C383" s="87"/>
      <c r="D383" s="87"/>
      <c r="E383" s="87"/>
      <c r="F383" s="87"/>
      <c r="G383" s="87"/>
      <c r="H383" s="87"/>
      <c r="I383" s="87"/>
      <c r="J383" s="87"/>
      <c r="K383" s="87"/>
      <c r="L383" s="87"/>
      <c r="M383" s="87"/>
      <c r="N383" s="87"/>
      <c r="O383" s="87"/>
      <c r="P383" s="87"/>
      <c r="Q383" s="87"/>
      <c r="R383" s="87"/>
      <c r="S383" s="87"/>
      <c r="T383" s="87"/>
      <c r="U383" s="87"/>
      <c r="V383" s="87"/>
      <c r="W383" s="87"/>
      <c r="X383" s="87"/>
      <c r="Y383" s="87"/>
      <c r="Z383" s="87"/>
    </row>
    <row r="384" customFormat="false" ht="12.75" hidden="false" customHeight="true" outlineLevel="0" collapsed="false">
      <c r="A384" s="87"/>
      <c r="B384" s="87"/>
      <c r="C384" s="87"/>
      <c r="D384" s="87"/>
      <c r="E384" s="87"/>
      <c r="F384" s="87"/>
      <c r="G384" s="87"/>
      <c r="H384" s="87"/>
      <c r="I384" s="87"/>
      <c r="J384" s="87"/>
      <c r="K384" s="87"/>
      <c r="L384" s="87"/>
      <c r="M384" s="87"/>
      <c r="N384" s="87"/>
      <c r="O384" s="87"/>
      <c r="P384" s="87"/>
      <c r="Q384" s="87"/>
      <c r="R384" s="87"/>
      <c r="S384" s="87"/>
      <c r="T384" s="87"/>
      <c r="U384" s="87"/>
      <c r="V384" s="87"/>
      <c r="W384" s="87"/>
      <c r="X384" s="87"/>
      <c r="Y384" s="87"/>
      <c r="Z384" s="87"/>
    </row>
    <row r="385" customFormat="false" ht="12.75" hidden="false" customHeight="true" outlineLevel="0" collapsed="false">
      <c r="A385" s="87"/>
      <c r="B385" s="87"/>
      <c r="C385" s="87"/>
      <c r="D385" s="87"/>
      <c r="E385" s="87"/>
      <c r="F385" s="87"/>
      <c r="G385" s="87"/>
      <c r="H385" s="87"/>
      <c r="I385" s="87"/>
      <c r="J385" s="87"/>
      <c r="K385" s="87"/>
      <c r="L385" s="87"/>
      <c r="M385" s="87"/>
      <c r="N385" s="87"/>
      <c r="O385" s="87"/>
      <c r="P385" s="87"/>
      <c r="Q385" s="87"/>
      <c r="R385" s="87"/>
      <c r="S385" s="87"/>
      <c r="T385" s="87"/>
      <c r="U385" s="87"/>
      <c r="V385" s="87"/>
      <c r="W385" s="87"/>
      <c r="X385" s="87"/>
      <c r="Y385" s="87"/>
      <c r="Z385" s="87"/>
    </row>
    <row r="386" customFormat="false" ht="12.75" hidden="false" customHeight="true" outlineLevel="0" collapsed="false">
      <c r="A386" s="87"/>
      <c r="B386" s="87"/>
      <c r="C386" s="87"/>
      <c r="D386" s="87"/>
      <c r="E386" s="87"/>
      <c r="F386" s="87"/>
      <c r="G386" s="87"/>
      <c r="H386" s="87"/>
      <c r="I386" s="87"/>
      <c r="J386" s="87"/>
      <c r="K386" s="87"/>
      <c r="L386" s="87"/>
      <c r="M386" s="87"/>
      <c r="N386" s="87"/>
      <c r="O386" s="87"/>
      <c r="P386" s="87"/>
      <c r="Q386" s="87"/>
      <c r="R386" s="87"/>
      <c r="S386" s="87"/>
      <c r="T386" s="87"/>
      <c r="U386" s="87"/>
      <c r="V386" s="87"/>
      <c r="W386" s="87"/>
      <c r="X386" s="87"/>
      <c r="Y386" s="87"/>
      <c r="Z386" s="87"/>
    </row>
    <row r="387" customFormat="false" ht="12.75" hidden="false" customHeight="true" outlineLevel="0" collapsed="false">
      <c r="A387" s="87"/>
      <c r="B387" s="87"/>
      <c r="C387" s="87"/>
      <c r="D387" s="87"/>
      <c r="E387" s="87"/>
      <c r="F387" s="87"/>
      <c r="G387" s="87"/>
      <c r="H387" s="87"/>
      <c r="I387" s="87"/>
      <c r="J387" s="87"/>
      <c r="K387" s="87"/>
      <c r="L387" s="87"/>
      <c r="M387" s="87"/>
      <c r="N387" s="87"/>
      <c r="O387" s="87"/>
      <c r="P387" s="87"/>
      <c r="Q387" s="87"/>
      <c r="R387" s="87"/>
      <c r="S387" s="87"/>
      <c r="T387" s="87"/>
      <c r="U387" s="87"/>
      <c r="V387" s="87"/>
      <c r="W387" s="87"/>
      <c r="X387" s="87"/>
      <c r="Y387" s="87"/>
      <c r="Z387" s="87"/>
    </row>
    <row r="388" customFormat="false" ht="12.75" hidden="false" customHeight="true" outlineLevel="0" collapsed="false">
      <c r="A388" s="87"/>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row>
    <row r="389" customFormat="false" ht="12.75" hidden="false" customHeight="true" outlineLevel="0" collapsed="false">
      <c r="A389" s="87"/>
      <c r="B389" s="87"/>
      <c r="C389" s="87"/>
      <c r="D389" s="87"/>
      <c r="E389" s="87"/>
      <c r="F389" s="87"/>
      <c r="G389" s="87"/>
      <c r="H389" s="87"/>
      <c r="I389" s="87"/>
      <c r="J389" s="87"/>
      <c r="K389" s="87"/>
      <c r="L389" s="87"/>
      <c r="M389" s="87"/>
      <c r="N389" s="87"/>
      <c r="O389" s="87"/>
      <c r="P389" s="87"/>
      <c r="Q389" s="87"/>
      <c r="R389" s="87"/>
      <c r="S389" s="87"/>
      <c r="T389" s="87"/>
      <c r="U389" s="87"/>
      <c r="V389" s="87"/>
      <c r="W389" s="87"/>
      <c r="X389" s="87"/>
      <c r="Y389" s="87"/>
      <c r="Z389" s="87"/>
    </row>
    <row r="390" customFormat="false" ht="12.75" hidden="false" customHeight="true" outlineLevel="0" collapsed="false">
      <c r="A390" s="87"/>
      <c r="B390" s="87"/>
      <c r="C390" s="87"/>
      <c r="D390" s="87"/>
      <c r="E390" s="87"/>
      <c r="F390" s="87"/>
      <c r="G390" s="87"/>
      <c r="H390" s="87"/>
      <c r="I390" s="87"/>
      <c r="J390" s="87"/>
      <c r="K390" s="87"/>
      <c r="L390" s="87"/>
      <c r="M390" s="87"/>
      <c r="N390" s="87"/>
      <c r="O390" s="87"/>
      <c r="P390" s="87"/>
      <c r="Q390" s="87"/>
      <c r="R390" s="87"/>
      <c r="S390" s="87"/>
      <c r="T390" s="87"/>
      <c r="U390" s="87"/>
      <c r="V390" s="87"/>
      <c r="W390" s="87"/>
      <c r="X390" s="87"/>
      <c r="Y390" s="87"/>
      <c r="Z390" s="87"/>
    </row>
    <row r="391" customFormat="false" ht="12.75" hidden="false" customHeight="true" outlineLevel="0" collapsed="false">
      <c r="A391" s="87"/>
      <c r="B391" s="87"/>
      <c r="C391" s="87"/>
      <c r="D391" s="87"/>
      <c r="E391" s="87"/>
      <c r="F391" s="87"/>
      <c r="G391" s="87"/>
      <c r="H391" s="87"/>
      <c r="I391" s="87"/>
      <c r="J391" s="87"/>
      <c r="K391" s="87"/>
      <c r="L391" s="87"/>
      <c r="M391" s="87"/>
      <c r="N391" s="87"/>
      <c r="O391" s="87"/>
      <c r="P391" s="87"/>
      <c r="Q391" s="87"/>
      <c r="R391" s="87"/>
      <c r="S391" s="87"/>
      <c r="T391" s="87"/>
      <c r="U391" s="87"/>
      <c r="V391" s="87"/>
      <c r="W391" s="87"/>
      <c r="X391" s="87"/>
      <c r="Y391" s="87"/>
      <c r="Z391" s="87"/>
    </row>
    <row r="392" customFormat="false" ht="12.75" hidden="false" customHeight="true" outlineLevel="0" collapsed="false">
      <c r="A392" s="87"/>
      <c r="B392" s="87"/>
      <c r="C392" s="87"/>
      <c r="D392" s="87"/>
      <c r="E392" s="87"/>
      <c r="F392" s="87"/>
      <c r="G392" s="87"/>
      <c r="H392" s="87"/>
      <c r="I392" s="87"/>
      <c r="J392" s="87"/>
      <c r="K392" s="87"/>
      <c r="L392" s="87"/>
      <c r="M392" s="87"/>
      <c r="N392" s="87"/>
      <c r="O392" s="87"/>
      <c r="P392" s="87"/>
      <c r="Q392" s="87"/>
      <c r="R392" s="87"/>
      <c r="S392" s="87"/>
      <c r="T392" s="87"/>
      <c r="U392" s="87"/>
      <c r="V392" s="87"/>
      <c r="W392" s="87"/>
      <c r="X392" s="87"/>
      <c r="Y392" s="87"/>
      <c r="Z392" s="87"/>
    </row>
    <row r="393" customFormat="false" ht="12.75" hidden="false" customHeight="true" outlineLevel="0" collapsed="false">
      <c r="A393" s="87"/>
      <c r="B393" s="87"/>
      <c r="C393" s="87"/>
      <c r="D393" s="87"/>
      <c r="E393" s="87"/>
      <c r="F393" s="87"/>
      <c r="G393" s="87"/>
      <c r="H393" s="87"/>
      <c r="I393" s="87"/>
      <c r="J393" s="87"/>
      <c r="K393" s="87"/>
      <c r="L393" s="87"/>
      <c r="M393" s="87"/>
      <c r="N393" s="87"/>
      <c r="O393" s="87"/>
      <c r="P393" s="87"/>
      <c r="Q393" s="87"/>
      <c r="R393" s="87"/>
      <c r="S393" s="87"/>
      <c r="T393" s="87"/>
      <c r="U393" s="87"/>
      <c r="V393" s="87"/>
      <c r="W393" s="87"/>
      <c r="X393" s="87"/>
      <c r="Y393" s="87"/>
      <c r="Z393" s="87"/>
    </row>
    <row r="394" customFormat="false" ht="12.75" hidden="false" customHeight="true" outlineLevel="0" collapsed="false">
      <c r="A394" s="87"/>
      <c r="B394" s="87"/>
      <c r="C394" s="87"/>
      <c r="D394" s="87"/>
      <c r="E394" s="87"/>
      <c r="F394" s="87"/>
      <c r="G394" s="87"/>
      <c r="H394" s="87"/>
      <c r="I394" s="87"/>
      <c r="J394" s="87"/>
      <c r="K394" s="87"/>
      <c r="L394" s="87"/>
      <c r="M394" s="87"/>
      <c r="N394" s="87"/>
      <c r="O394" s="87"/>
      <c r="P394" s="87"/>
      <c r="Q394" s="87"/>
      <c r="R394" s="87"/>
      <c r="S394" s="87"/>
      <c r="T394" s="87"/>
      <c r="U394" s="87"/>
      <c r="V394" s="87"/>
      <c r="W394" s="87"/>
      <c r="X394" s="87"/>
      <c r="Y394" s="87"/>
      <c r="Z394" s="87"/>
    </row>
    <row r="395" customFormat="false" ht="12.75" hidden="false" customHeight="true" outlineLevel="0" collapsed="false">
      <c r="A395" s="87"/>
      <c r="B395" s="87"/>
      <c r="C395" s="87"/>
      <c r="D395" s="87"/>
      <c r="E395" s="87"/>
      <c r="F395" s="87"/>
      <c r="G395" s="87"/>
      <c r="H395" s="87"/>
      <c r="I395" s="87"/>
      <c r="J395" s="87"/>
      <c r="K395" s="87"/>
      <c r="L395" s="87"/>
      <c r="M395" s="87"/>
      <c r="N395" s="87"/>
      <c r="O395" s="87"/>
      <c r="P395" s="87"/>
      <c r="Q395" s="87"/>
      <c r="R395" s="87"/>
      <c r="S395" s="87"/>
      <c r="T395" s="87"/>
      <c r="U395" s="87"/>
      <c r="V395" s="87"/>
      <c r="W395" s="87"/>
      <c r="X395" s="87"/>
      <c r="Y395" s="87"/>
      <c r="Z395" s="87"/>
    </row>
    <row r="396" customFormat="false" ht="12.75" hidden="false" customHeight="true" outlineLevel="0" collapsed="false">
      <c r="A396" s="87"/>
      <c r="B396" s="87"/>
      <c r="C396" s="87"/>
      <c r="D396" s="87"/>
      <c r="E396" s="87"/>
      <c r="F396" s="87"/>
      <c r="G396" s="87"/>
      <c r="H396" s="87"/>
      <c r="I396" s="87"/>
      <c r="J396" s="87"/>
      <c r="K396" s="87"/>
      <c r="L396" s="87"/>
      <c r="M396" s="87"/>
      <c r="N396" s="87"/>
      <c r="O396" s="87"/>
      <c r="P396" s="87"/>
      <c r="Q396" s="87"/>
      <c r="R396" s="87"/>
      <c r="S396" s="87"/>
      <c r="T396" s="87"/>
      <c r="U396" s="87"/>
      <c r="V396" s="87"/>
      <c r="W396" s="87"/>
      <c r="X396" s="87"/>
      <c r="Y396" s="87"/>
      <c r="Z396" s="87"/>
    </row>
    <row r="397" customFormat="false" ht="12.75" hidden="false" customHeight="true" outlineLevel="0" collapsed="false">
      <c r="A397" s="87"/>
      <c r="B397" s="87"/>
      <c r="C397" s="87"/>
      <c r="D397" s="87"/>
      <c r="E397" s="87"/>
      <c r="F397" s="87"/>
      <c r="G397" s="87"/>
      <c r="H397" s="87"/>
      <c r="I397" s="87"/>
      <c r="J397" s="87"/>
      <c r="K397" s="87"/>
      <c r="L397" s="87"/>
      <c r="M397" s="87"/>
      <c r="N397" s="87"/>
      <c r="O397" s="87"/>
      <c r="P397" s="87"/>
      <c r="Q397" s="87"/>
      <c r="R397" s="87"/>
      <c r="S397" s="87"/>
      <c r="T397" s="87"/>
      <c r="U397" s="87"/>
      <c r="V397" s="87"/>
      <c r="W397" s="87"/>
      <c r="X397" s="87"/>
      <c r="Y397" s="87"/>
      <c r="Z397" s="87"/>
    </row>
    <row r="398" customFormat="false" ht="12.75" hidden="false" customHeight="true" outlineLevel="0" collapsed="false">
      <c r="A398" s="87"/>
      <c r="B398" s="87"/>
      <c r="C398" s="87"/>
      <c r="D398" s="87"/>
      <c r="E398" s="87"/>
      <c r="F398" s="87"/>
      <c r="G398" s="87"/>
      <c r="H398" s="87"/>
      <c r="I398" s="87"/>
      <c r="J398" s="87"/>
      <c r="K398" s="87"/>
      <c r="L398" s="87"/>
      <c r="M398" s="87"/>
      <c r="N398" s="87"/>
      <c r="O398" s="87"/>
      <c r="P398" s="87"/>
      <c r="Q398" s="87"/>
      <c r="R398" s="87"/>
      <c r="S398" s="87"/>
      <c r="T398" s="87"/>
      <c r="U398" s="87"/>
      <c r="V398" s="87"/>
      <c r="W398" s="87"/>
      <c r="X398" s="87"/>
      <c r="Y398" s="87"/>
      <c r="Z398" s="87"/>
    </row>
    <row r="399" customFormat="false" ht="12.75" hidden="false" customHeight="true" outlineLevel="0" collapsed="false">
      <c r="A399" s="87"/>
      <c r="B399" s="87"/>
      <c r="C399" s="87"/>
      <c r="D399" s="87"/>
      <c r="E399" s="87"/>
      <c r="F399" s="87"/>
      <c r="G399" s="87"/>
      <c r="H399" s="87"/>
      <c r="I399" s="87"/>
      <c r="J399" s="87"/>
      <c r="K399" s="87"/>
      <c r="L399" s="87"/>
      <c r="M399" s="87"/>
      <c r="N399" s="87"/>
      <c r="O399" s="87"/>
      <c r="P399" s="87"/>
      <c r="Q399" s="87"/>
      <c r="R399" s="87"/>
      <c r="S399" s="87"/>
      <c r="T399" s="87"/>
      <c r="U399" s="87"/>
      <c r="V399" s="87"/>
      <c r="W399" s="87"/>
      <c r="X399" s="87"/>
      <c r="Y399" s="87"/>
      <c r="Z399" s="87"/>
    </row>
    <row r="400" customFormat="false" ht="12.75" hidden="false" customHeight="true" outlineLevel="0" collapsed="false">
      <c r="A400" s="87"/>
      <c r="B400" s="87"/>
      <c r="C400" s="87"/>
      <c r="D400" s="87"/>
      <c r="E400" s="87"/>
      <c r="F400" s="87"/>
      <c r="G400" s="87"/>
      <c r="H400" s="87"/>
      <c r="I400" s="87"/>
      <c r="J400" s="87"/>
      <c r="K400" s="87"/>
      <c r="L400" s="87"/>
      <c r="M400" s="87"/>
      <c r="N400" s="87"/>
      <c r="O400" s="87"/>
      <c r="P400" s="87"/>
      <c r="Q400" s="87"/>
      <c r="R400" s="87"/>
      <c r="S400" s="87"/>
      <c r="T400" s="87"/>
      <c r="U400" s="87"/>
      <c r="V400" s="87"/>
      <c r="W400" s="87"/>
      <c r="X400" s="87"/>
      <c r="Y400" s="87"/>
      <c r="Z400" s="87"/>
    </row>
    <row r="401" customFormat="false" ht="12.75" hidden="false" customHeight="true" outlineLevel="0" collapsed="false">
      <c r="A401" s="87"/>
      <c r="B401" s="87"/>
      <c r="C401" s="87"/>
      <c r="D401" s="87"/>
      <c r="E401" s="87"/>
      <c r="F401" s="87"/>
      <c r="G401" s="87"/>
      <c r="H401" s="87"/>
      <c r="I401" s="87"/>
      <c r="J401" s="87"/>
      <c r="K401" s="87"/>
      <c r="L401" s="87"/>
      <c r="M401" s="87"/>
      <c r="N401" s="87"/>
      <c r="O401" s="87"/>
      <c r="P401" s="87"/>
      <c r="Q401" s="87"/>
      <c r="R401" s="87"/>
      <c r="S401" s="87"/>
      <c r="T401" s="87"/>
      <c r="U401" s="87"/>
      <c r="V401" s="87"/>
      <c r="W401" s="87"/>
      <c r="X401" s="87"/>
      <c r="Y401" s="87"/>
      <c r="Z401" s="87"/>
    </row>
    <row r="402" customFormat="false" ht="12.75" hidden="false" customHeight="true" outlineLevel="0" collapsed="false">
      <c r="A402" s="87"/>
      <c r="B402" s="87"/>
      <c r="C402" s="87"/>
      <c r="D402" s="87"/>
      <c r="E402" s="87"/>
      <c r="F402" s="87"/>
      <c r="G402" s="87"/>
      <c r="H402" s="87"/>
      <c r="I402" s="87"/>
      <c r="J402" s="87"/>
      <c r="K402" s="87"/>
      <c r="L402" s="87"/>
      <c r="M402" s="87"/>
      <c r="N402" s="87"/>
      <c r="O402" s="87"/>
      <c r="P402" s="87"/>
      <c r="Q402" s="87"/>
      <c r="R402" s="87"/>
      <c r="S402" s="87"/>
      <c r="T402" s="87"/>
      <c r="U402" s="87"/>
      <c r="V402" s="87"/>
      <c r="W402" s="87"/>
      <c r="X402" s="87"/>
      <c r="Y402" s="87"/>
      <c r="Z402" s="87"/>
    </row>
    <row r="403" customFormat="false" ht="12.75" hidden="false" customHeight="true" outlineLevel="0" collapsed="false">
      <c r="A403" s="87"/>
      <c r="B403" s="87"/>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row>
    <row r="404" customFormat="false" ht="12.75" hidden="false" customHeight="true" outlineLevel="0" collapsed="false">
      <c r="A404" s="87"/>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row>
    <row r="405" customFormat="false" ht="12.75" hidden="false" customHeight="true" outlineLevel="0" collapsed="false">
      <c r="A405" s="87"/>
      <c r="B405" s="87"/>
      <c r="C405" s="87"/>
      <c r="D405" s="87"/>
      <c r="E405" s="87"/>
      <c r="F405" s="87"/>
      <c r="G405" s="87"/>
      <c r="H405" s="87"/>
      <c r="I405" s="87"/>
      <c r="J405" s="87"/>
      <c r="K405" s="87"/>
      <c r="L405" s="87"/>
      <c r="M405" s="87"/>
      <c r="N405" s="87"/>
      <c r="O405" s="87"/>
      <c r="P405" s="87"/>
      <c r="Q405" s="87"/>
      <c r="R405" s="87"/>
      <c r="S405" s="87"/>
      <c r="T405" s="87"/>
      <c r="U405" s="87"/>
      <c r="V405" s="87"/>
      <c r="W405" s="87"/>
      <c r="X405" s="87"/>
      <c r="Y405" s="87"/>
      <c r="Z405" s="87"/>
    </row>
    <row r="406" customFormat="false" ht="12.75" hidden="false" customHeight="true" outlineLevel="0" collapsed="false">
      <c r="A406" s="87"/>
      <c r="B406" s="87"/>
      <c r="C406" s="87"/>
      <c r="D406" s="87"/>
      <c r="E406" s="87"/>
      <c r="F406" s="87"/>
      <c r="G406" s="87"/>
      <c r="H406" s="87"/>
      <c r="I406" s="87"/>
      <c r="J406" s="87"/>
      <c r="K406" s="87"/>
      <c r="L406" s="87"/>
      <c r="M406" s="87"/>
      <c r="N406" s="87"/>
      <c r="O406" s="87"/>
      <c r="P406" s="87"/>
      <c r="Q406" s="87"/>
      <c r="R406" s="87"/>
      <c r="S406" s="87"/>
      <c r="T406" s="87"/>
      <c r="U406" s="87"/>
      <c r="V406" s="87"/>
      <c r="W406" s="87"/>
      <c r="X406" s="87"/>
      <c r="Y406" s="87"/>
      <c r="Z406" s="87"/>
    </row>
    <row r="407" customFormat="false" ht="12.75" hidden="false" customHeight="true" outlineLevel="0" collapsed="false">
      <c r="A407" s="87"/>
      <c r="B407" s="87"/>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row>
    <row r="408" customFormat="false" ht="12.75" hidden="false" customHeight="true" outlineLevel="0" collapsed="false">
      <c r="A408" s="87"/>
      <c r="B408" s="87"/>
      <c r="C408" s="87"/>
      <c r="D408" s="87"/>
      <c r="E408" s="87"/>
      <c r="F408" s="87"/>
      <c r="G408" s="87"/>
      <c r="H408" s="87"/>
      <c r="I408" s="87"/>
      <c r="J408" s="87"/>
      <c r="K408" s="87"/>
      <c r="L408" s="87"/>
      <c r="M408" s="87"/>
      <c r="N408" s="87"/>
      <c r="O408" s="87"/>
      <c r="P408" s="87"/>
      <c r="Q408" s="87"/>
      <c r="R408" s="87"/>
      <c r="S408" s="87"/>
      <c r="T408" s="87"/>
      <c r="U408" s="87"/>
      <c r="V408" s="87"/>
      <c r="W408" s="87"/>
      <c r="X408" s="87"/>
      <c r="Y408" s="87"/>
      <c r="Z408" s="87"/>
    </row>
    <row r="409" customFormat="false" ht="12.75" hidden="false" customHeight="true" outlineLevel="0" collapsed="false">
      <c r="A409" s="87"/>
      <c r="B409" s="87"/>
      <c r="C409" s="87"/>
      <c r="D409" s="87"/>
      <c r="E409" s="87"/>
      <c r="F409" s="87"/>
      <c r="G409" s="87"/>
      <c r="H409" s="87"/>
      <c r="I409" s="87"/>
      <c r="J409" s="87"/>
      <c r="K409" s="87"/>
      <c r="L409" s="87"/>
      <c r="M409" s="87"/>
      <c r="N409" s="87"/>
      <c r="O409" s="87"/>
      <c r="P409" s="87"/>
      <c r="Q409" s="87"/>
      <c r="R409" s="87"/>
      <c r="S409" s="87"/>
      <c r="T409" s="87"/>
      <c r="U409" s="87"/>
      <c r="V409" s="87"/>
      <c r="W409" s="87"/>
      <c r="X409" s="87"/>
      <c r="Y409" s="87"/>
      <c r="Z409" s="87"/>
    </row>
    <row r="410" customFormat="false" ht="12.75" hidden="false" customHeight="true" outlineLevel="0" collapsed="false">
      <c r="A410" s="87"/>
      <c r="B410" s="87"/>
      <c r="C410" s="87"/>
      <c r="D410" s="87"/>
      <c r="E410" s="87"/>
      <c r="F410" s="87"/>
      <c r="G410" s="87"/>
      <c r="H410" s="87"/>
      <c r="I410" s="87"/>
      <c r="J410" s="87"/>
      <c r="K410" s="87"/>
      <c r="L410" s="87"/>
      <c r="M410" s="87"/>
      <c r="N410" s="87"/>
      <c r="O410" s="87"/>
      <c r="P410" s="87"/>
      <c r="Q410" s="87"/>
      <c r="R410" s="87"/>
      <c r="S410" s="87"/>
      <c r="T410" s="87"/>
      <c r="U410" s="87"/>
      <c r="V410" s="87"/>
      <c r="W410" s="87"/>
      <c r="X410" s="87"/>
      <c r="Y410" s="87"/>
      <c r="Z410" s="87"/>
    </row>
    <row r="411" customFormat="false" ht="12.75" hidden="false" customHeight="true" outlineLevel="0" collapsed="false">
      <c r="A411" s="87"/>
      <c r="B411" s="87"/>
      <c r="C411" s="87"/>
      <c r="D411" s="87"/>
      <c r="E411" s="87"/>
      <c r="F411" s="87"/>
      <c r="G411" s="87"/>
      <c r="H411" s="87"/>
      <c r="I411" s="87"/>
      <c r="J411" s="87"/>
      <c r="K411" s="87"/>
      <c r="L411" s="87"/>
      <c r="M411" s="87"/>
      <c r="N411" s="87"/>
      <c r="O411" s="87"/>
      <c r="P411" s="87"/>
      <c r="Q411" s="87"/>
      <c r="R411" s="87"/>
      <c r="S411" s="87"/>
      <c r="T411" s="87"/>
      <c r="U411" s="87"/>
      <c r="V411" s="87"/>
      <c r="W411" s="87"/>
      <c r="X411" s="87"/>
      <c r="Y411" s="87"/>
      <c r="Z411" s="87"/>
    </row>
    <row r="412" customFormat="false" ht="12.75" hidden="false" customHeight="true" outlineLevel="0" collapsed="false">
      <c r="A412" s="87"/>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row>
    <row r="413" customFormat="false" ht="12.75" hidden="false" customHeight="true" outlineLevel="0" collapsed="false">
      <c r="A413" s="87"/>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row>
    <row r="414" customFormat="false" ht="12.75" hidden="false" customHeight="true" outlineLevel="0" collapsed="false">
      <c r="A414" s="87"/>
      <c r="B414" s="87"/>
      <c r="C414" s="87"/>
      <c r="D414" s="87"/>
      <c r="E414" s="87"/>
      <c r="F414" s="87"/>
      <c r="G414" s="87"/>
      <c r="H414" s="87"/>
      <c r="I414" s="87"/>
      <c r="J414" s="87"/>
      <c r="K414" s="87"/>
      <c r="L414" s="87"/>
      <c r="M414" s="87"/>
      <c r="N414" s="87"/>
      <c r="O414" s="87"/>
      <c r="P414" s="87"/>
      <c r="Q414" s="87"/>
      <c r="R414" s="87"/>
      <c r="S414" s="87"/>
      <c r="T414" s="87"/>
      <c r="U414" s="87"/>
      <c r="V414" s="87"/>
      <c r="W414" s="87"/>
      <c r="X414" s="87"/>
      <c r="Y414" s="87"/>
      <c r="Z414" s="87"/>
    </row>
    <row r="415" customFormat="false" ht="12.75" hidden="false" customHeight="true" outlineLevel="0" collapsed="false">
      <c r="A415" s="87"/>
      <c r="B415" s="87"/>
      <c r="C415" s="87"/>
      <c r="D415" s="87"/>
      <c r="E415" s="87"/>
      <c r="F415" s="87"/>
      <c r="G415" s="87"/>
      <c r="H415" s="87"/>
      <c r="I415" s="87"/>
      <c r="J415" s="87"/>
      <c r="K415" s="87"/>
      <c r="L415" s="87"/>
      <c r="M415" s="87"/>
      <c r="N415" s="87"/>
      <c r="O415" s="87"/>
      <c r="P415" s="87"/>
      <c r="Q415" s="87"/>
      <c r="R415" s="87"/>
      <c r="S415" s="87"/>
      <c r="T415" s="87"/>
      <c r="U415" s="87"/>
      <c r="V415" s="87"/>
      <c r="W415" s="87"/>
      <c r="X415" s="87"/>
      <c r="Y415" s="87"/>
      <c r="Z415" s="87"/>
    </row>
    <row r="416" customFormat="false" ht="12.75" hidden="false" customHeight="true" outlineLevel="0" collapsed="false">
      <c r="A416" s="87"/>
      <c r="B416" s="87"/>
      <c r="C416" s="87"/>
      <c r="D416" s="87"/>
      <c r="E416" s="87"/>
      <c r="F416" s="87"/>
      <c r="G416" s="87"/>
      <c r="H416" s="87"/>
      <c r="I416" s="87"/>
      <c r="J416" s="87"/>
      <c r="K416" s="87"/>
      <c r="L416" s="87"/>
      <c r="M416" s="87"/>
      <c r="N416" s="87"/>
      <c r="O416" s="87"/>
      <c r="P416" s="87"/>
      <c r="Q416" s="87"/>
      <c r="R416" s="87"/>
      <c r="S416" s="87"/>
      <c r="T416" s="87"/>
      <c r="U416" s="87"/>
      <c r="V416" s="87"/>
      <c r="W416" s="87"/>
      <c r="X416" s="87"/>
      <c r="Y416" s="87"/>
      <c r="Z416" s="87"/>
    </row>
    <row r="417" customFormat="false" ht="12.75" hidden="false" customHeight="true" outlineLevel="0" collapsed="false">
      <c r="A417" s="87"/>
      <c r="B417" s="87"/>
      <c r="C417" s="87"/>
      <c r="D417" s="87"/>
      <c r="E417" s="87"/>
      <c r="F417" s="87"/>
      <c r="G417" s="87"/>
      <c r="H417" s="87"/>
      <c r="I417" s="87"/>
      <c r="J417" s="87"/>
      <c r="K417" s="87"/>
      <c r="L417" s="87"/>
      <c r="M417" s="87"/>
      <c r="N417" s="87"/>
      <c r="O417" s="87"/>
      <c r="P417" s="87"/>
      <c r="Q417" s="87"/>
      <c r="R417" s="87"/>
      <c r="S417" s="87"/>
      <c r="T417" s="87"/>
      <c r="U417" s="87"/>
      <c r="V417" s="87"/>
      <c r="W417" s="87"/>
      <c r="X417" s="87"/>
      <c r="Y417" s="87"/>
      <c r="Z417" s="87"/>
    </row>
    <row r="418" customFormat="false" ht="12.75" hidden="false" customHeight="true" outlineLevel="0" collapsed="false">
      <c r="A418" s="87"/>
      <c r="B418" s="87"/>
      <c r="C418" s="87"/>
      <c r="D418" s="87"/>
      <c r="E418" s="87"/>
      <c r="F418" s="87"/>
      <c r="G418" s="87"/>
      <c r="H418" s="87"/>
      <c r="I418" s="87"/>
      <c r="J418" s="87"/>
      <c r="K418" s="87"/>
      <c r="L418" s="87"/>
      <c r="M418" s="87"/>
      <c r="N418" s="87"/>
      <c r="O418" s="87"/>
      <c r="P418" s="87"/>
      <c r="Q418" s="87"/>
      <c r="R418" s="87"/>
      <c r="S418" s="87"/>
      <c r="T418" s="87"/>
      <c r="U418" s="87"/>
      <c r="V418" s="87"/>
      <c r="W418" s="87"/>
      <c r="X418" s="87"/>
      <c r="Y418" s="87"/>
      <c r="Z418" s="87"/>
    </row>
    <row r="419" customFormat="false" ht="12.75" hidden="false" customHeight="true" outlineLevel="0" collapsed="false">
      <c r="A419" s="87"/>
      <c r="B419" s="87"/>
      <c r="C419" s="87"/>
      <c r="D419" s="87"/>
      <c r="E419" s="87"/>
      <c r="F419" s="87"/>
      <c r="G419" s="87"/>
      <c r="H419" s="87"/>
      <c r="I419" s="87"/>
      <c r="J419" s="87"/>
      <c r="K419" s="87"/>
      <c r="L419" s="87"/>
      <c r="M419" s="87"/>
      <c r="N419" s="87"/>
      <c r="O419" s="87"/>
      <c r="P419" s="87"/>
      <c r="Q419" s="87"/>
      <c r="R419" s="87"/>
      <c r="S419" s="87"/>
      <c r="T419" s="87"/>
      <c r="U419" s="87"/>
      <c r="V419" s="87"/>
      <c r="W419" s="87"/>
      <c r="X419" s="87"/>
      <c r="Y419" s="87"/>
      <c r="Z419" s="87"/>
    </row>
    <row r="420" customFormat="false" ht="12.75" hidden="false" customHeight="true" outlineLevel="0" collapsed="false">
      <c r="A420" s="87"/>
      <c r="B420" s="87"/>
      <c r="C420" s="87"/>
      <c r="D420" s="87"/>
      <c r="E420" s="87"/>
      <c r="F420" s="87"/>
      <c r="G420" s="87"/>
      <c r="H420" s="87"/>
      <c r="I420" s="87"/>
      <c r="J420" s="87"/>
      <c r="K420" s="87"/>
      <c r="L420" s="87"/>
      <c r="M420" s="87"/>
      <c r="N420" s="87"/>
      <c r="O420" s="87"/>
      <c r="P420" s="87"/>
      <c r="Q420" s="87"/>
      <c r="R420" s="87"/>
      <c r="S420" s="87"/>
      <c r="T420" s="87"/>
      <c r="U420" s="87"/>
      <c r="V420" s="87"/>
      <c r="W420" s="87"/>
      <c r="X420" s="87"/>
      <c r="Y420" s="87"/>
      <c r="Z420" s="87"/>
    </row>
    <row r="421" customFormat="false" ht="12.75" hidden="false" customHeight="true" outlineLevel="0" collapsed="false">
      <c r="A421" s="87"/>
      <c r="B421" s="87"/>
      <c r="C421" s="87"/>
      <c r="D421" s="87"/>
      <c r="E421" s="87"/>
      <c r="F421" s="87"/>
      <c r="G421" s="87"/>
      <c r="H421" s="87"/>
      <c r="I421" s="87"/>
      <c r="J421" s="87"/>
      <c r="K421" s="87"/>
      <c r="L421" s="87"/>
      <c r="M421" s="87"/>
      <c r="N421" s="87"/>
      <c r="O421" s="87"/>
      <c r="P421" s="87"/>
      <c r="Q421" s="87"/>
      <c r="R421" s="87"/>
      <c r="S421" s="87"/>
      <c r="T421" s="87"/>
      <c r="U421" s="87"/>
      <c r="V421" s="87"/>
      <c r="W421" s="87"/>
      <c r="X421" s="87"/>
      <c r="Y421" s="87"/>
      <c r="Z421" s="87"/>
    </row>
    <row r="422" customFormat="false" ht="12.75" hidden="false" customHeight="true" outlineLevel="0" collapsed="false">
      <c r="A422" s="87"/>
      <c r="B422" s="87"/>
      <c r="C422" s="87"/>
      <c r="D422" s="87"/>
      <c r="E422" s="87"/>
      <c r="F422" s="87"/>
      <c r="G422" s="87"/>
      <c r="H422" s="87"/>
      <c r="I422" s="87"/>
      <c r="J422" s="87"/>
      <c r="K422" s="87"/>
      <c r="L422" s="87"/>
      <c r="M422" s="87"/>
      <c r="N422" s="87"/>
      <c r="O422" s="87"/>
      <c r="P422" s="87"/>
      <c r="Q422" s="87"/>
      <c r="R422" s="87"/>
      <c r="S422" s="87"/>
      <c r="T422" s="87"/>
      <c r="U422" s="87"/>
      <c r="V422" s="87"/>
      <c r="W422" s="87"/>
      <c r="X422" s="87"/>
      <c r="Y422" s="87"/>
      <c r="Z422" s="87"/>
    </row>
    <row r="423" customFormat="false" ht="12.75" hidden="false" customHeight="true" outlineLevel="0" collapsed="false">
      <c r="A423" s="87"/>
      <c r="B423" s="87"/>
      <c r="C423" s="87"/>
      <c r="D423" s="87"/>
      <c r="E423" s="87"/>
      <c r="F423" s="87"/>
      <c r="G423" s="87"/>
      <c r="H423" s="87"/>
      <c r="I423" s="87"/>
      <c r="J423" s="87"/>
      <c r="K423" s="87"/>
      <c r="L423" s="87"/>
      <c r="M423" s="87"/>
      <c r="N423" s="87"/>
      <c r="O423" s="87"/>
      <c r="P423" s="87"/>
      <c r="Q423" s="87"/>
      <c r="R423" s="87"/>
      <c r="S423" s="87"/>
      <c r="T423" s="87"/>
      <c r="U423" s="87"/>
      <c r="V423" s="87"/>
      <c r="W423" s="87"/>
      <c r="X423" s="87"/>
      <c r="Y423" s="87"/>
      <c r="Z423" s="87"/>
    </row>
    <row r="424" customFormat="false" ht="12.75" hidden="false" customHeight="true" outlineLevel="0" collapsed="false">
      <c r="A424" s="87"/>
      <c r="B424" s="87"/>
      <c r="C424" s="87"/>
      <c r="D424" s="87"/>
      <c r="E424" s="87"/>
      <c r="F424" s="87"/>
      <c r="G424" s="87"/>
      <c r="H424" s="87"/>
      <c r="I424" s="87"/>
      <c r="J424" s="87"/>
      <c r="K424" s="87"/>
      <c r="L424" s="87"/>
      <c r="M424" s="87"/>
      <c r="N424" s="87"/>
      <c r="O424" s="87"/>
      <c r="P424" s="87"/>
      <c r="Q424" s="87"/>
      <c r="R424" s="87"/>
      <c r="S424" s="87"/>
      <c r="T424" s="87"/>
      <c r="U424" s="87"/>
      <c r="V424" s="87"/>
      <c r="W424" s="87"/>
      <c r="X424" s="87"/>
      <c r="Y424" s="87"/>
      <c r="Z424" s="87"/>
    </row>
    <row r="425" customFormat="false" ht="12.75" hidden="false" customHeight="true" outlineLevel="0" collapsed="false">
      <c r="A425" s="87"/>
      <c r="B425" s="87"/>
      <c r="C425" s="87"/>
      <c r="D425" s="87"/>
      <c r="E425" s="87"/>
      <c r="F425" s="87"/>
      <c r="G425" s="87"/>
      <c r="H425" s="87"/>
      <c r="I425" s="87"/>
      <c r="J425" s="87"/>
      <c r="K425" s="87"/>
      <c r="L425" s="87"/>
      <c r="M425" s="87"/>
      <c r="N425" s="87"/>
      <c r="O425" s="87"/>
      <c r="P425" s="87"/>
      <c r="Q425" s="87"/>
      <c r="R425" s="87"/>
      <c r="S425" s="87"/>
      <c r="T425" s="87"/>
      <c r="U425" s="87"/>
      <c r="V425" s="87"/>
      <c r="W425" s="87"/>
      <c r="X425" s="87"/>
      <c r="Y425" s="87"/>
      <c r="Z425" s="87"/>
    </row>
    <row r="426" customFormat="false" ht="12.75" hidden="false" customHeight="true" outlineLevel="0" collapsed="false">
      <c r="A426" s="87"/>
      <c r="B426" s="87"/>
      <c r="C426" s="87"/>
      <c r="D426" s="87"/>
      <c r="E426" s="87"/>
      <c r="F426" s="87"/>
      <c r="G426" s="87"/>
      <c r="H426" s="87"/>
      <c r="I426" s="87"/>
      <c r="J426" s="87"/>
      <c r="K426" s="87"/>
      <c r="L426" s="87"/>
      <c r="M426" s="87"/>
      <c r="N426" s="87"/>
      <c r="O426" s="87"/>
      <c r="P426" s="87"/>
      <c r="Q426" s="87"/>
      <c r="R426" s="87"/>
      <c r="S426" s="87"/>
      <c r="T426" s="87"/>
      <c r="U426" s="87"/>
      <c r="V426" s="87"/>
      <c r="W426" s="87"/>
      <c r="X426" s="87"/>
      <c r="Y426" s="87"/>
      <c r="Z426" s="87"/>
    </row>
    <row r="427" customFormat="false" ht="12.75" hidden="false" customHeight="true" outlineLevel="0" collapsed="false">
      <c r="A427" s="87"/>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row>
    <row r="428" customFormat="false" ht="12.75" hidden="false" customHeight="true" outlineLevel="0" collapsed="false">
      <c r="A428" s="87"/>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row>
    <row r="429" customFormat="false" ht="12.75" hidden="false" customHeight="true" outlineLevel="0" collapsed="false">
      <c r="A429" s="87"/>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row>
    <row r="430" customFormat="false" ht="12.75" hidden="false" customHeight="true" outlineLevel="0" collapsed="false">
      <c r="A430" s="87"/>
      <c r="B430" s="87"/>
      <c r="C430" s="87"/>
      <c r="D430" s="87"/>
      <c r="E430" s="87"/>
      <c r="F430" s="87"/>
      <c r="G430" s="87"/>
      <c r="H430" s="87"/>
      <c r="I430" s="87"/>
      <c r="J430" s="87"/>
      <c r="K430" s="87"/>
      <c r="L430" s="87"/>
      <c r="M430" s="87"/>
      <c r="N430" s="87"/>
      <c r="O430" s="87"/>
      <c r="P430" s="87"/>
      <c r="Q430" s="87"/>
      <c r="R430" s="87"/>
      <c r="S430" s="87"/>
      <c r="T430" s="87"/>
      <c r="U430" s="87"/>
      <c r="V430" s="87"/>
      <c r="W430" s="87"/>
      <c r="X430" s="87"/>
      <c r="Y430" s="87"/>
      <c r="Z430" s="87"/>
    </row>
    <row r="431" customFormat="false" ht="12.75" hidden="false" customHeight="true" outlineLevel="0" collapsed="false">
      <c r="A431" s="87"/>
      <c r="B431" s="87"/>
      <c r="C431" s="87"/>
      <c r="D431" s="87"/>
      <c r="E431" s="87"/>
      <c r="F431" s="87"/>
      <c r="G431" s="87"/>
      <c r="H431" s="87"/>
      <c r="I431" s="87"/>
      <c r="J431" s="87"/>
      <c r="K431" s="87"/>
      <c r="L431" s="87"/>
      <c r="M431" s="87"/>
      <c r="N431" s="87"/>
      <c r="O431" s="87"/>
      <c r="P431" s="87"/>
      <c r="Q431" s="87"/>
      <c r="R431" s="87"/>
      <c r="S431" s="87"/>
      <c r="T431" s="87"/>
      <c r="U431" s="87"/>
      <c r="V431" s="87"/>
      <c r="W431" s="87"/>
      <c r="X431" s="87"/>
      <c r="Y431" s="87"/>
      <c r="Z431" s="87"/>
    </row>
    <row r="432" customFormat="false" ht="12.75" hidden="false" customHeight="true" outlineLevel="0" collapsed="false">
      <c r="A432" s="87"/>
      <c r="B432" s="87"/>
      <c r="C432" s="87"/>
      <c r="D432" s="87"/>
      <c r="E432" s="87"/>
      <c r="F432" s="87"/>
      <c r="G432" s="87"/>
      <c r="H432" s="87"/>
      <c r="I432" s="87"/>
      <c r="J432" s="87"/>
      <c r="K432" s="87"/>
      <c r="L432" s="87"/>
      <c r="M432" s="87"/>
      <c r="N432" s="87"/>
      <c r="O432" s="87"/>
      <c r="P432" s="87"/>
      <c r="Q432" s="87"/>
      <c r="R432" s="87"/>
      <c r="S432" s="87"/>
      <c r="T432" s="87"/>
      <c r="U432" s="87"/>
      <c r="V432" s="87"/>
      <c r="W432" s="87"/>
      <c r="X432" s="87"/>
      <c r="Y432" s="87"/>
      <c r="Z432" s="87"/>
    </row>
    <row r="433" customFormat="false" ht="12.75" hidden="false" customHeight="true" outlineLevel="0" collapsed="false">
      <c r="A433" s="87"/>
      <c r="B433" s="87"/>
      <c r="C433" s="87"/>
      <c r="D433" s="87"/>
      <c r="E433" s="87"/>
      <c r="F433" s="87"/>
      <c r="G433" s="87"/>
      <c r="H433" s="87"/>
      <c r="I433" s="87"/>
      <c r="J433" s="87"/>
      <c r="K433" s="87"/>
      <c r="L433" s="87"/>
      <c r="M433" s="87"/>
      <c r="N433" s="87"/>
      <c r="O433" s="87"/>
      <c r="P433" s="87"/>
      <c r="Q433" s="87"/>
      <c r="R433" s="87"/>
      <c r="S433" s="87"/>
      <c r="T433" s="87"/>
      <c r="U433" s="87"/>
      <c r="V433" s="87"/>
      <c r="W433" s="87"/>
      <c r="X433" s="87"/>
      <c r="Y433" s="87"/>
      <c r="Z433" s="87"/>
    </row>
    <row r="434" customFormat="false" ht="12.75" hidden="false" customHeight="true" outlineLevel="0" collapsed="false">
      <c r="A434" s="87"/>
      <c r="B434" s="87"/>
      <c r="C434" s="87"/>
      <c r="D434" s="87"/>
      <c r="E434" s="87"/>
      <c r="F434" s="87"/>
      <c r="G434" s="87"/>
      <c r="H434" s="87"/>
      <c r="I434" s="87"/>
      <c r="J434" s="87"/>
      <c r="K434" s="87"/>
      <c r="L434" s="87"/>
      <c r="M434" s="87"/>
      <c r="N434" s="87"/>
      <c r="O434" s="87"/>
      <c r="P434" s="87"/>
      <c r="Q434" s="87"/>
      <c r="R434" s="87"/>
      <c r="S434" s="87"/>
      <c r="T434" s="87"/>
      <c r="U434" s="87"/>
      <c r="V434" s="87"/>
      <c r="W434" s="87"/>
      <c r="X434" s="87"/>
      <c r="Y434" s="87"/>
      <c r="Z434" s="87"/>
    </row>
    <row r="435" customFormat="false" ht="12.75" hidden="false" customHeight="true" outlineLevel="0" collapsed="false">
      <c r="A435" s="87"/>
      <c r="B435" s="87"/>
      <c r="C435" s="87"/>
      <c r="D435" s="87"/>
      <c r="E435" s="87"/>
      <c r="F435" s="87"/>
      <c r="G435" s="87"/>
      <c r="H435" s="87"/>
      <c r="I435" s="87"/>
      <c r="J435" s="87"/>
      <c r="K435" s="87"/>
      <c r="L435" s="87"/>
      <c r="M435" s="87"/>
      <c r="N435" s="87"/>
      <c r="O435" s="87"/>
      <c r="P435" s="87"/>
      <c r="Q435" s="87"/>
      <c r="R435" s="87"/>
      <c r="S435" s="87"/>
      <c r="T435" s="87"/>
      <c r="U435" s="87"/>
      <c r="V435" s="87"/>
      <c r="W435" s="87"/>
      <c r="X435" s="87"/>
      <c r="Y435" s="87"/>
      <c r="Z435" s="87"/>
    </row>
    <row r="436" customFormat="false" ht="12.75" hidden="false" customHeight="true" outlineLevel="0" collapsed="false">
      <c r="A436" s="87"/>
      <c r="B436" s="87"/>
      <c r="C436" s="87"/>
      <c r="D436" s="87"/>
      <c r="E436" s="87"/>
      <c r="F436" s="87"/>
      <c r="G436" s="87"/>
      <c r="H436" s="87"/>
      <c r="I436" s="87"/>
      <c r="J436" s="87"/>
      <c r="K436" s="87"/>
      <c r="L436" s="87"/>
      <c r="M436" s="87"/>
      <c r="N436" s="87"/>
      <c r="O436" s="87"/>
      <c r="P436" s="87"/>
      <c r="Q436" s="87"/>
      <c r="R436" s="87"/>
      <c r="S436" s="87"/>
      <c r="T436" s="87"/>
      <c r="U436" s="87"/>
      <c r="V436" s="87"/>
      <c r="W436" s="87"/>
      <c r="X436" s="87"/>
      <c r="Y436" s="87"/>
      <c r="Z436" s="87"/>
    </row>
    <row r="437" customFormat="false" ht="12.75" hidden="false" customHeight="true" outlineLevel="0" collapsed="false">
      <c r="A437" s="87"/>
      <c r="B437" s="87"/>
      <c r="C437" s="87"/>
      <c r="D437" s="87"/>
      <c r="E437" s="87"/>
      <c r="F437" s="87"/>
      <c r="G437" s="87"/>
      <c r="H437" s="87"/>
      <c r="I437" s="87"/>
      <c r="J437" s="87"/>
      <c r="K437" s="87"/>
      <c r="L437" s="87"/>
      <c r="M437" s="87"/>
      <c r="N437" s="87"/>
      <c r="O437" s="87"/>
      <c r="P437" s="87"/>
      <c r="Q437" s="87"/>
      <c r="R437" s="87"/>
      <c r="S437" s="87"/>
      <c r="T437" s="87"/>
      <c r="U437" s="87"/>
      <c r="V437" s="87"/>
      <c r="W437" s="87"/>
      <c r="X437" s="87"/>
      <c r="Y437" s="87"/>
      <c r="Z437" s="87"/>
    </row>
    <row r="438" customFormat="false" ht="12.75" hidden="false" customHeight="true" outlineLevel="0" collapsed="false">
      <c r="A438" s="87"/>
      <c r="B438" s="87"/>
      <c r="C438" s="87"/>
      <c r="D438" s="87"/>
      <c r="E438" s="87"/>
      <c r="F438" s="87"/>
      <c r="G438" s="87"/>
      <c r="H438" s="87"/>
      <c r="I438" s="87"/>
      <c r="J438" s="87"/>
      <c r="K438" s="87"/>
      <c r="L438" s="87"/>
      <c r="M438" s="87"/>
      <c r="N438" s="87"/>
      <c r="O438" s="87"/>
      <c r="P438" s="87"/>
      <c r="Q438" s="87"/>
      <c r="R438" s="87"/>
      <c r="S438" s="87"/>
      <c r="T438" s="87"/>
      <c r="U438" s="87"/>
      <c r="V438" s="87"/>
      <c r="W438" s="87"/>
      <c r="X438" s="87"/>
      <c r="Y438" s="87"/>
      <c r="Z438" s="87"/>
    </row>
    <row r="439" customFormat="false" ht="12.75" hidden="false" customHeight="true" outlineLevel="0" collapsed="false">
      <c r="A439" s="87"/>
      <c r="B439" s="87"/>
      <c r="C439" s="87"/>
      <c r="D439" s="87"/>
      <c r="E439" s="87"/>
      <c r="F439" s="87"/>
      <c r="G439" s="87"/>
      <c r="H439" s="87"/>
      <c r="I439" s="87"/>
      <c r="J439" s="87"/>
      <c r="K439" s="87"/>
      <c r="L439" s="87"/>
      <c r="M439" s="87"/>
      <c r="N439" s="87"/>
      <c r="O439" s="87"/>
      <c r="P439" s="87"/>
      <c r="Q439" s="87"/>
      <c r="R439" s="87"/>
      <c r="S439" s="87"/>
      <c r="T439" s="87"/>
      <c r="U439" s="87"/>
      <c r="V439" s="87"/>
      <c r="W439" s="87"/>
      <c r="X439" s="87"/>
      <c r="Y439" s="87"/>
      <c r="Z439" s="87"/>
    </row>
    <row r="440" customFormat="false" ht="12.75" hidden="false" customHeight="true" outlineLevel="0" collapsed="false">
      <c r="A440" s="87"/>
      <c r="B440" s="87"/>
      <c r="C440" s="87"/>
      <c r="D440" s="87"/>
      <c r="E440" s="87"/>
      <c r="F440" s="87"/>
      <c r="G440" s="87"/>
      <c r="H440" s="87"/>
      <c r="I440" s="87"/>
      <c r="J440" s="87"/>
      <c r="K440" s="87"/>
      <c r="L440" s="87"/>
      <c r="M440" s="87"/>
      <c r="N440" s="87"/>
      <c r="O440" s="87"/>
      <c r="P440" s="87"/>
      <c r="Q440" s="87"/>
      <c r="R440" s="87"/>
      <c r="S440" s="87"/>
      <c r="T440" s="87"/>
      <c r="U440" s="87"/>
      <c r="V440" s="87"/>
      <c r="W440" s="87"/>
      <c r="X440" s="87"/>
      <c r="Y440" s="87"/>
      <c r="Z440" s="87"/>
    </row>
    <row r="441" customFormat="false" ht="12.75" hidden="false" customHeight="true" outlineLevel="0" collapsed="false">
      <c r="A441" s="87"/>
      <c r="B441" s="87"/>
      <c r="C441" s="87"/>
      <c r="D441" s="87"/>
      <c r="E441" s="87"/>
      <c r="F441" s="87"/>
      <c r="G441" s="87"/>
      <c r="H441" s="87"/>
      <c r="I441" s="87"/>
      <c r="J441" s="87"/>
      <c r="K441" s="87"/>
      <c r="L441" s="87"/>
      <c r="M441" s="87"/>
      <c r="N441" s="87"/>
      <c r="O441" s="87"/>
      <c r="P441" s="87"/>
      <c r="Q441" s="87"/>
      <c r="R441" s="87"/>
      <c r="S441" s="87"/>
      <c r="T441" s="87"/>
      <c r="U441" s="87"/>
      <c r="V441" s="87"/>
      <c r="W441" s="87"/>
      <c r="X441" s="87"/>
      <c r="Y441" s="87"/>
      <c r="Z441" s="87"/>
    </row>
    <row r="442" customFormat="false" ht="12.75" hidden="false" customHeight="true" outlineLevel="0" collapsed="false">
      <c r="A442" s="87"/>
      <c r="B442" s="87"/>
      <c r="C442" s="87"/>
      <c r="D442" s="87"/>
      <c r="E442" s="87"/>
      <c r="F442" s="87"/>
      <c r="G442" s="87"/>
      <c r="H442" s="87"/>
      <c r="I442" s="87"/>
      <c r="J442" s="87"/>
      <c r="K442" s="87"/>
      <c r="L442" s="87"/>
      <c r="M442" s="87"/>
      <c r="N442" s="87"/>
      <c r="O442" s="87"/>
      <c r="P442" s="87"/>
      <c r="Q442" s="87"/>
      <c r="R442" s="87"/>
      <c r="S442" s="87"/>
      <c r="T442" s="87"/>
      <c r="U442" s="87"/>
      <c r="V442" s="87"/>
      <c r="W442" s="87"/>
      <c r="X442" s="87"/>
      <c r="Y442" s="87"/>
      <c r="Z442" s="87"/>
    </row>
    <row r="443" customFormat="false" ht="12.75" hidden="false" customHeight="true" outlineLevel="0" collapsed="false">
      <c r="A443" s="87"/>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row>
    <row r="444" customFormat="false" ht="12.75" hidden="false" customHeight="true" outlineLevel="0" collapsed="false">
      <c r="A444" s="87"/>
      <c r="B444" s="87"/>
      <c r="C444" s="87"/>
      <c r="D444" s="87"/>
      <c r="E444" s="87"/>
      <c r="F444" s="87"/>
      <c r="G444" s="87"/>
      <c r="H444" s="87"/>
      <c r="I444" s="87"/>
      <c r="J444" s="87"/>
      <c r="K444" s="87"/>
      <c r="L444" s="87"/>
      <c r="M444" s="87"/>
      <c r="N444" s="87"/>
      <c r="O444" s="87"/>
      <c r="P444" s="87"/>
      <c r="Q444" s="87"/>
      <c r="R444" s="87"/>
      <c r="S444" s="87"/>
      <c r="T444" s="87"/>
      <c r="U444" s="87"/>
      <c r="V444" s="87"/>
      <c r="W444" s="87"/>
      <c r="X444" s="87"/>
      <c r="Y444" s="87"/>
      <c r="Z444" s="87"/>
    </row>
    <row r="445" customFormat="false" ht="12.75" hidden="false" customHeight="true" outlineLevel="0" collapsed="false">
      <c r="A445" s="87"/>
      <c r="B445" s="87"/>
      <c r="C445" s="87"/>
      <c r="D445" s="87"/>
      <c r="E445" s="87"/>
      <c r="F445" s="87"/>
      <c r="G445" s="87"/>
      <c r="H445" s="87"/>
      <c r="I445" s="87"/>
      <c r="J445" s="87"/>
      <c r="K445" s="87"/>
      <c r="L445" s="87"/>
      <c r="M445" s="87"/>
      <c r="N445" s="87"/>
      <c r="O445" s="87"/>
      <c r="P445" s="87"/>
      <c r="Q445" s="87"/>
      <c r="R445" s="87"/>
      <c r="S445" s="87"/>
      <c r="T445" s="87"/>
      <c r="U445" s="87"/>
      <c r="V445" s="87"/>
      <c r="W445" s="87"/>
      <c r="X445" s="87"/>
      <c r="Y445" s="87"/>
      <c r="Z445" s="87"/>
    </row>
    <row r="446" customFormat="false" ht="12.75" hidden="false" customHeight="true" outlineLevel="0" collapsed="false">
      <c r="A446" s="87"/>
      <c r="B446" s="87"/>
      <c r="C446" s="87"/>
      <c r="D446" s="87"/>
      <c r="E446" s="87"/>
      <c r="F446" s="87"/>
      <c r="G446" s="87"/>
      <c r="H446" s="87"/>
      <c r="I446" s="87"/>
      <c r="J446" s="87"/>
      <c r="K446" s="87"/>
      <c r="L446" s="87"/>
      <c r="M446" s="87"/>
      <c r="N446" s="87"/>
      <c r="O446" s="87"/>
      <c r="P446" s="87"/>
      <c r="Q446" s="87"/>
      <c r="R446" s="87"/>
      <c r="S446" s="87"/>
      <c r="T446" s="87"/>
      <c r="U446" s="87"/>
      <c r="V446" s="87"/>
      <c r="W446" s="87"/>
      <c r="X446" s="87"/>
      <c r="Y446" s="87"/>
      <c r="Z446" s="87"/>
    </row>
    <row r="447" customFormat="false" ht="12.75" hidden="false" customHeight="true" outlineLevel="0" collapsed="false">
      <c r="A447" s="87"/>
      <c r="B447" s="87"/>
      <c r="C447" s="87"/>
      <c r="D447" s="87"/>
      <c r="E447" s="87"/>
      <c r="F447" s="87"/>
      <c r="G447" s="87"/>
      <c r="H447" s="87"/>
      <c r="I447" s="87"/>
      <c r="J447" s="87"/>
      <c r="K447" s="87"/>
      <c r="L447" s="87"/>
      <c r="M447" s="87"/>
      <c r="N447" s="87"/>
      <c r="O447" s="87"/>
      <c r="P447" s="87"/>
      <c r="Q447" s="87"/>
      <c r="R447" s="87"/>
      <c r="S447" s="87"/>
      <c r="T447" s="87"/>
      <c r="U447" s="87"/>
      <c r="V447" s="87"/>
      <c r="W447" s="87"/>
      <c r="X447" s="87"/>
      <c r="Y447" s="87"/>
      <c r="Z447" s="87"/>
    </row>
    <row r="448" customFormat="false" ht="12.75" hidden="false" customHeight="true" outlineLevel="0" collapsed="false">
      <c r="A448" s="87"/>
      <c r="B448" s="87"/>
      <c r="C448" s="87"/>
      <c r="D448" s="87"/>
      <c r="E448" s="87"/>
      <c r="F448" s="87"/>
      <c r="G448" s="87"/>
      <c r="H448" s="87"/>
      <c r="I448" s="87"/>
      <c r="J448" s="87"/>
      <c r="K448" s="87"/>
      <c r="L448" s="87"/>
      <c r="M448" s="87"/>
      <c r="N448" s="87"/>
      <c r="O448" s="87"/>
      <c r="P448" s="87"/>
      <c r="Q448" s="87"/>
      <c r="R448" s="87"/>
      <c r="S448" s="87"/>
      <c r="T448" s="87"/>
      <c r="U448" s="87"/>
      <c r="V448" s="87"/>
      <c r="W448" s="87"/>
      <c r="X448" s="87"/>
      <c r="Y448" s="87"/>
      <c r="Z448" s="87"/>
    </row>
    <row r="449" customFormat="false" ht="12.75" hidden="false" customHeight="true" outlineLevel="0" collapsed="false">
      <c r="A449" s="87"/>
      <c r="B449" s="87"/>
      <c r="C449" s="87"/>
      <c r="D449" s="87"/>
      <c r="E449" s="87"/>
      <c r="F449" s="87"/>
      <c r="G449" s="87"/>
      <c r="H449" s="87"/>
      <c r="I449" s="87"/>
      <c r="J449" s="87"/>
      <c r="K449" s="87"/>
      <c r="L449" s="87"/>
      <c r="M449" s="87"/>
      <c r="N449" s="87"/>
      <c r="O449" s="87"/>
      <c r="P449" s="87"/>
      <c r="Q449" s="87"/>
      <c r="R449" s="87"/>
      <c r="S449" s="87"/>
      <c r="T449" s="87"/>
      <c r="U449" s="87"/>
      <c r="V449" s="87"/>
      <c r="W449" s="87"/>
      <c r="X449" s="87"/>
      <c r="Y449" s="87"/>
      <c r="Z449" s="87"/>
    </row>
    <row r="450" customFormat="false" ht="12.75" hidden="false" customHeight="true" outlineLevel="0" collapsed="false">
      <c r="A450" s="87"/>
      <c r="B450" s="87"/>
      <c r="C450" s="87"/>
      <c r="D450" s="87"/>
      <c r="E450" s="87"/>
      <c r="F450" s="87"/>
      <c r="G450" s="87"/>
      <c r="H450" s="87"/>
      <c r="I450" s="87"/>
      <c r="J450" s="87"/>
      <c r="K450" s="87"/>
      <c r="L450" s="87"/>
      <c r="M450" s="87"/>
      <c r="N450" s="87"/>
      <c r="O450" s="87"/>
      <c r="P450" s="87"/>
      <c r="Q450" s="87"/>
      <c r="R450" s="87"/>
      <c r="S450" s="87"/>
      <c r="T450" s="87"/>
      <c r="U450" s="87"/>
      <c r="V450" s="87"/>
      <c r="W450" s="87"/>
      <c r="X450" s="87"/>
      <c r="Y450" s="87"/>
      <c r="Z450" s="87"/>
    </row>
    <row r="451" customFormat="false" ht="12.75" hidden="false" customHeight="true" outlineLevel="0" collapsed="false">
      <c r="A451" s="87"/>
      <c r="B451" s="87"/>
      <c r="C451" s="87"/>
      <c r="D451" s="87"/>
      <c r="E451" s="87"/>
      <c r="F451" s="87"/>
      <c r="G451" s="87"/>
      <c r="H451" s="87"/>
      <c r="I451" s="87"/>
      <c r="J451" s="87"/>
      <c r="K451" s="87"/>
      <c r="L451" s="87"/>
      <c r="M451" s="87"/>
      <c r="N451" s="87"/>
      <c r="O451" s="87"/>
      <c r="P451" s="87"/>
      <c r="Q451" s="87"/>
      <c r="R451" s="87"/>
      <c r="S451" s="87"/>
      <c r="T451" s="87"/>
      <c r="U451" s="87"/>
      <c r="V451" s="87"/>
      <c r="W451" s="87"/>
      <c r="X451" s="87"/>
      <c r="Y451" s="87"/>
      <c r="Z451" s="87"/>
    </row>
    <row r="452" customFormat="false" ht="12.75" hidden="false" customHeight="true" outlineLevel="0" collapsed="false">
      <c r="A452" s="87"/>
      <c r="B452" s="87"/>
      <c r="C452" s="87"/>
      <c r="D452" s="87"/>
      <c r="E452" s="87"/>
      <c r="F452" s="87"/>
      <c r="G452" s="87"/>
      <c r="H452" s="87"/>
      <c r="I452" s="87"/>
      <c r="J452" s="87"/>
      <c r="K452" s="87"/>
      <c r="L452" s="87"/>
      <c r="M452" s="87"/>
      <c r="N452" s="87"/>
      <c r="O452" s="87"/>
      <c r="P452" s="87"/>
      <c r="Q452" s="87"/>
      <c r="R452" s="87"/>
      <c r="S452" s="87"/>
      <c r="T452" s="87"/>
      <c r="U452" s="87"/>
      <c r="V452" s="87"/>
      <c r="W452" s="87"/>
      <c r="X452" s="87"/>
      <c r="Y452" s="87"/>
      <c r="Z452" s="87"/>
    </row>
    <row r="453" customFormat="false" ht="12.75" hidden="false" customHeight="true" outlineLevel="0" collapsed="false">
      <c r="A453" s="87"/>
      <c r="B453" s="87"/>
      <c r="C453" s="87"/>
      <c r="D453" s="87"/>
      <c r="E453" s="87"/>
      <c r="F453" s="87"/>
      <c r="G453" s="87"/>
      <c r="H453" s="87"/>
      <c r="I453" s="87"/>
      <c r="J453" s="87"/>
      <c r="K453" s="87"/>
      <c r="L453" s="87"/>
      <c r="M453" s="87"/>
      <c r="N453" s="87"/>
      <c r="O453" s="87"/>
      <c r="P453" s="87"/>
      <c r="Q453" s="87"/>
      <c r="R453" s="87"/>
      <c r="S453" s="87"/>
      <c r="T453" s="87"/>
      <c r="U453" s="87"/>
      <c r="V453" s="87"/>
      <c r="W453" s="87"/>
      <c r="X453" s="87"/>
      <c r="Y453" s="87"/>
      <c r="Z453" s="87"/>
    </row>
    <row r="454" customFormat="false" ht="12.75" hidden="false" customHeight="true" outlineLevel="0" collapsed="false">
      <c r="A454" s="87"/>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row>
    <row r="455" customFormat="false" ht="12.75" hidden="false" customHeight="true" outlineLevel="0" collapsed="false">
      <c r="A455" s="87"/>
      <c r="B455" s="87"/>
      <c r="C455" s="87"/>
      <c r="D455" s="87"/>
      <c r="E455" s="87"/>
      <c r="F455" s="87"/>
      <c r="G455" s="87"/>
      <c r="H455" s="87"/>
      <c r="I455" s="87"/>
      <c r="J455" s="87"/>
      <c r="K455" s="87"/>
      <c r="L455" s="87"/>
      <c r="M455" s="87"/>
      <c r="N455" s="87"/>
      <c r="O455" s="87"/>
      <c r="P455" s="87"/>
      <c r="Q455" s="87"/>
      <c r="R455" s="87"/>
      <c r="S455" s="87"/>
      <c r="T455" s="87"/>
      <c r="U455" s="87"/>
      <c r="V455" s="87"/>
      <c r="W455" s="87"/>
      <c r="X455" s="87"/>
      <c r="Y455" s="87"/>
      <c r="Z455" s="87"/>
    </row>
    <row r="456" customFormat="false" ht="12.75" hidden="false" customHeight="true" outlineLevel="0" collapsed="false">
      <c r="A456" s="87"/>
      <c r="B456" s="87"/>
      <c r="C456" s="87"/>
      <c r="D456" s="87"/>
      <c r="E456" s="87"/>
      <c r="F456" s="87"/>
      <c r="G456" s="87"/>
      <c r="H456" s="87"/>
      <c r="I456" s="87"/>
      <c r="J456" s="87"/>
      <c r="K456" s="87"/>
      <c r="L456" s="87"/>
      <c r="M456" s="87"/>
      <c r="N456" s="87"/>
      <c r="O456" s="87"/>
      <c r="P456" s="87"/>
      <c r="Q456" s="87"/>
      <c r="R456" s="87"/>
      <c r="S456" s="87"/>
      <c r="T456" s="87"/>
      <c r="U456" s="87"/>
      <c r="V456" s="87"/>
      <c r="W456" s="87"/>
      <c r="X456" s="87"/>
      <c r="Y456" s="87"/>
      <c r="Z456" s="87"/>
    </row>
    <row r="457" customFormat="false" ht="12.75" hidden="false" customHeight="true" outlineLevel="0" collapsed="false">
      <c r="A457" s="87"/>
      <c r="B457" s="87"/>
      <c r="C457" s="87"/>
      <c r="D457" s="87"/>
      <c r="E457" s="87"/>
      <c r="F457" s="87"/>
      <c r="G457" s="87"/>
      <c r="H457" s="87"/>
      <c r="I457" s="87"/>
      <c r="J457" s="87"/>
      <c r="K457" s="87"/>
      <c r="L457" s="87"/>
      <c r="M457" s="87"/>
      <c r="N457" s="87"/>
      <c r="O457" s="87"/>
      <c r="P457" s="87"/>
      <c r="Q457" s="87"/>
      <c r="R457" s="87"/>
      <c r="S457" s="87"/>
      <c r="T457" s="87"/>
      <c r="U457" s="87"/>
      <c r="V457" s="87"/>
      <c r="W457" s="87"/>
      <c r="X457" s="87"/>
      <c r="Y457" s="87"/>
      <c r="Z457" s="87"/>
    </row>
    <row r="458" customFormat="false" ht="12.75" hidden="false" customHeight="true" outlineLevel="0" collapsed="false">
      <c r="A458" s="87"/>
      <c r="B458" s="87"/>
      <c r="C458" s="87"/>
      <c r="D458" s="87"/>
      <c r="E458" s="87"/>
      <c r="F458" s="87"/>
      <c r="G458" s="87"/>
      <c r="H458" s="87"/>
      <c r="I458" s="87"/>
      <c r="J458" s="87"/>
      <c r="K458" s="87"/>
      <c r="L458" s="87"/>
      <c r="M458" s="87"/>
      <c r="N458" s="87"/>
      <c r="O458" s="87"/>
      <c r="P458" s="87"/>
      <c r="Q458" s="87"/>
      <c r="R458" s="87"/>
      <c r="S458" s="87"/>
      <c r="T458" s="87"/>
      <c r="U458" s="87"/>
      <c r="V458" s="87"/>
      <c r="W458" s="87"/>
      <c r="X458" s="87"/>
      <c r="Y458" s="87"/>
      <c r="Z458" s="87"/>
    </row>
    <row r="459" customFormat="false" ht="12.75" hidden="false" customHeight="true" outlineLevel="0" collapsed="false">
      <c r="A459" s="87"/>
      <c r="B459" s="87"/>
      <c r="C459" s="87"/>
      <c r="D459" s="87"/>
      <c r="E459" s="87"/>
      <c r="F459" s="87"/>
      <c r="G459" s="87"/>
      <c r="H459" s="87"/>
      <c r="I459" s="87"/>
      <c r="J459" s="87"/>
      <c r="K459" s="87"/>
      <c r="L459" s="87"/>
      <c r="M459" s="87"/>
      <c r="N459" s="87"/>
      <c r="O459" s="87"/>
      <c r="P459" s="87"/>
      <c r="Q459" s="87"/>
      <c r="R459" s="87"/>
      <c r="S459" s="87"/>
      <c r="T459" s="87"/>
      <c r="U459" s="87"/>
      <c r="V459" s="87"/>
      <c r="W459" s="87"/>
      <c r="X459" s="87"/>
      <c r="Y459" s="87"/>
      <c r="Z459" s="87"/>
    </row>
    <row r="460" customFormat="false" ht="12.75" hidden="false" customHeight="true" outlineLevel="0" collapsed="false">
      <c r="A460" s="87"/>
      <c r="B460" s="87"/>
      <c r="C460" s="87"/>
      <c r="D460" s="87"/>
      <c r="E460" s="87"/>
      <c r="F460" s="87"/>
      <c r="G460" s="87"/>
      <c r="H460" s="87"/>
      <c r="I460" s="87"/>
      <c r="J460" s="87"/>
      <c r="K460" s="87"/>
      <c r="L460" s="87"/>
      <c r="M460" s="87"/>
      <c r="N460" s="87"/>
      <c r="O460" s="87"/>
      <c r="P460" s="87"/>
      <c r="Q460" s="87"/>
      <c r="R460" s="87"/>
      <c r="S460" s="87"/>
      <c r="T460" s="87"/>
      <c r="U460" s="87"/>
      <c r="V460" s="87"/>
      <c r="W460" s="87"/>
      <c r="X460" s="87"/>
      <c r="Y460" s="87"/>
      <c r="Z460" s="87"/>
    </row>
    <row r="461" customFormat="false" ht="12.75" hidden="false" customHeight="true" outlineLevel="0" collapsed="false">
      <c r="A461" s="87"/>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row>
    <row r="462" customFormat="false" ht="12.75" hidden="false" customHeight="true" outlineLevel="0" collapsed="false">
      <c r="A462" s="87"/>
      <c r="B462" s="87"/>
      <c r="C462" s="87"/>
      <c r="D462" s="87"/>
      <c r="E462" s="87"/>
      <c r="F462" s="87"/>
      <c r="G462" s="87"/>
      <c r="H462" s="87"/>
      <c r="I462" s="87"/>
      <c r="J462" s="87"/>
      <c r="K462" s="87"/>
      <c r="L462" s="87"/>
      <c r="M462" s="87"/>
      <c r="N462" s="87"/>
      <c r="O462" s="87"/>
      <c r="P462" s="87"/>
      <c r="Q462" s="87"/>
      <c r="R462" s="87"/>
      <c r="S462" s="87"/>
      <c r="T462" s="87"/>
      <c r="U462" s="87"/>
      <c r="V462" s="87"/>
      <c r="W462" s="87"/>
      <c r="X462" s="87"/>
      <c r="Y462" s="87"/>
      <c r="Z462" s="87"/>
    </row>
    <row r="463" customFormat="false" ht="12.75" hidden="false" customHeight="true" outlineLevel="0" collapsed="false">
      <c r="A463" s="87"/>
      <c r="B463" s="87"/>
      <c r="C463" s="87"/>
      <c r="D463" s="87"/>
      <c r="E463" s="87"/>
      <c r="F463" s="87"/>
      <c r="G463" s="87"/>
      <c r="H463" s="87"/>
      <c r="I463" s="87"/>
      <c r="J463" s="87"/>
      <c r="K463" s="87"/>
      <c r="L463" s="87"/>
      <c r="M463" s="87"/>
      <c r="N463" s="87"/>
      <c r="O463" s="87"/>
      <c r="P463" s="87"/>
      <c r="Q463" s="87"/>
      <c r="R463" s="87"/>
      <c r="S463" s="87"/>
      <c r="T463" s="87"/>
      <c r="U463" s="87"/>
      <c r="V463" s="87"/>
      <c r="W463" s="87"/>
      <c r="X463" s="87"/>
      <c r="Y463" s="87"/>
      <c r="Z463" s="87"/>
    </row>
    <row r="464" customFormat="false" ht="12.75" hidden="false" customHeight="true" outlineLevel="0" collapsed="false">
      <c r="A464" s="87"/>
      <c r="B464" s="87"/>
      <c r="C464" s="87"/>
      <c r="D464" s="87"/>
      <c r="E464" s="87"/>
      <c r="F464" s="87"/>
      <c r="G464" s="87"/>
      <c r="H464" s="87"/>
      <c r="I464" s="87"/>
      <c r="J464" s="87"/>
      <c r="K464" s="87"/>
      <c r="L464" s="87"/>
      <c r="M464" s="87"/>
      <c r="N464" s="87"/>
      <c r="O464" s="87"/>
      <c r="P464" s="87"/>
      <c r="Q464" s="87"/>
      <c r="R464" s="87"/>
      <c r="S464" s="87"/>
      <c r="T464" s="87"/>
      <c r="U464" s="87"/>
      <c r="V464" s="87"/>
      <c r="W464" s="87"/>
      <c r="X464" s="87"/>
      <c r="Y464" s="87"/>
      <c r="Z464" s="87"/>
    </row>
    <row r="465" customFormat="false" ht="12.75" hidden="false" customHeight="true" outlineLevel="0" collapsed="false">
      <c r="A465" s="87"/>
      <c r="B465" s="87"/>
      <c r="C465" s="87"/>
      <c r="D465" s="87"/>
      <c r="E465" s="87"/>
      <c r="F465" s="87"/>
      <c r="G465" s="87"/>
      <c r="H465" s="87"/>
      <c r="I465" s="87"/>
      <c r="J465" s="87"/>
      <c r="K465" s="87"/>
      <c r="L465" s="87"/>
      <c r="M465" s="87"/>
      <c r="N465" s="87"/>
      <c r="O465" s="87"/>
      <c r="P465" s="87"/>
      <c r="Q465" s="87"/>
      <c r="R465" s="87"/>
      <c r="S465" s="87"/>
      <c r="T465" s="87"/>
      <c r="U465" s="87"/>
      <c r="V465" s="87"/>
      <c r="W465" s="87"/>
      <c r="X465" s="87"/>
      <c r="Y465" s="87"/>
      <c r="Z465" s="87"/>
    </row>
    <row r="466" customFormat="false" ht="12.75" hidden="false" customHeight="true" outlineLevel="0" collapsed="false">
      <c r="A466" s="87"/>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row>
    <row r="467" customFormat="false" ht="12.75" hidden="false" customHeight="true" outlineLevel="0" collapsed="false">
      <c r="A467" s="87"/>
      <c r="B467" s="87"/>
      <c r="C467" s="87"/>
      <c r="D467" s="87"/>
      <c r="E467" s="87"/>
      <c r="F467" s="87"/>
      <c r="G467" s="87"/>
      <c r="H467" s="87"/>
      <c r="I467" s="87"/>
      <c r="J467" s="87"/>
      <c r="K467" s="87"/>
      <c r="L467" s="87"/>
      <c r="M467" s="87"/>
      <c r="N467" s="87"/>
      <c r="O467" s="87"/>
      <c r="P467" s="87"/>
      <c r="Q467" s="87"/>
      <c r="R467" s="87"/>
      <c r="S467" s="87"/>
      <c r="T467" s="87"/>
      <c r="U467" s="87"/>
      <c r="V467" s="87"/>
      <c r="W467" s="87"/>
      <c r="X467" s="87"/>
      <c r="Y467" s="87"/>
      <c r="Z467" s="87"/>
    </row>
    <row r="468" customFormat="false" ht="12.75" hidden="false" customHeight="true" outlineLevel="0" collapsed="false">
      <c r="A468" s="87"/>
      <c r="B468" s="87"/>
      <c r="C468" s="87"/>
      <c r="D468" s="87"/>
      <c r="E468" s="87"/>
      <c r="F468" s="87"/>
      <c r="G468" s="87"/>
      <c r="H468" s="87"/>
      <c r="I468" s="87"/>
      <c r="J468" s="87"/>
      <c r="K468" s="87"/>
      <c r="L468" s="87"/>
      <c r="M468" s="87"/>
      <c r="N468" s="87"/>
      <c r="O468" s="87"/>
      <c r="P468" s="87"/>
      <c r="Q468" s="87"/>
      <c r="R468" s="87"/>
      <c r="S468" s="87"/>
      <c r="T468" s="87"/>
      <c r="U468" s="87"/>
      <c r="V468" s="87"/>
      <c r="W468" s="87"/>
      <c r="X468" s="87"/>
      <c r="Y468" s="87"/>
      <c r="Z468" s="87"/>
    </row>
    <row r="469" customFormat="false" ht="12.75" hidden="false" customHeight="true" outlineLevel="0" collapsed="false">
      <c r="A469" s="87"/>
      <c r="B469" s="87"/>
      <c r="C469" s="87"/>
      <c r="D469" s="87"/>
      <c r="E469" s="87"/>
      <c r="F469" s="87"/>
      <c r="G469" s="87"/>
      <c r="H469" s="87"/>
      <c r="I469" s="87"/>
      <c r="J469" s="87"/>
      <c r="K469" s="87"/>
      <c r="L469" s="87"/>
      <c r="M469" s="87"/>
      <c r="N469" s="87"/>
      <c r="O469" s="87"/>
      <c r="P469" s="87"/>
      <c r="Q469" s="87"/>
      <c r="R469" s="87"/>
      <c r="S469" s="87"/>
      <c r="T469" s="87"/>
      <c r="U469" s="87"/>
      <c r="V469" s="87"/>
      <c r="W469" s="87"/>
      <c r="X469" s="87"/>
      <c r="Y469" s="87"/>
      <c r="Z469" s="87"/>
    </row>
    <row r="470" customFormat="false" ht="12.75" hidden="false" customHeight="true" outlineLevel="0" collapsed="false">
      <c r="A470" s="87"/>
      <c r="B470" s="87"/>
      <c r="C470" s="87"/>
      <c r="D470" s="87"/>
      <c r="E470" s="87"/>
      <c r="F470" s="87"/>
      <c r="G470" s="87"/>
      <c r="H470" s="87"/>
      <c r="I470" s="87"/>
      <c r="J470" s="87"/>
      <c r="K470" s="87"/>
      <c r="L470" s="87"/>
      <c r="M470" s="87"/>
      <c r="N470" s="87"/>
      <c r="O470" s="87"/>
      <c r="P470" s="87"/>
      <c r="Q470" s="87"/>
      <c r="R470" s="87"/>
      <c r="S470" s="87"/>
      <c r="T470" s="87"/>
      <c r="U470" s="87"/>
      <c r="V470" s="87"/>
      <c r="W470" s="87"/>
      <c r="X470" s="87"/>
      <c r="Y470" s="87"/>
      <c r="Z470" s="87"/>
    </row>
    <row r="471" customFormat="false" ht="12.75" hidden="false" customHeight="true" outlineLevel="0" collapsed="false">
      <c r="A471" s="87"/>
      <c r="B471" s="87"/>
      <c r="C471" s="87"/>
      <c r="D471" s="87"/>
      <c r="E471" s="87"/>
      <c r="F471" s="87"/>
      <c r="G471" s="87"/>
      <c r="H471" s="87"/>
      <c r="I471" s="87"/>
      <c r="J471" s="87"/>
      <c r="K471" s="87"/>
      <c r="L471" s="87"/>
      <c r="M471" s="87"/>
      <c r="N471" s="87"/>
      <c r="O471" s="87"/>
      <c r="P471" s="87"/>
      <c r="Q471" s="87"/>
      <c r="R471" s="87"/>
      <c r="S471" s="87"/>
      <c r="T471" s="87"/>
      <c r="U471" s="87"/>
      <c r="V471" s="87"/>
      <c r="W471" s="87"/>
      <c r="X471" s="87"/>
      <c r="Y471" s="87"/>
      <c r="Z471" s="87"/>
    </row>
    <row r="472" customFormat="false" ht="12.75" hidden="false" customHeight="true" outlineLevel="0" collapsed="false">
      <c r="A472" s="87"/>
      <c r="B472" s="87"/>
      <c r="C472" s="87"/>
      <c r="D472" s="87"/>
      <c r="E472" s="87"/>
      <c r="F472" s="87"/>
      <c r="G472" s="87"/>
      <c r="H472" s="87"/>
      <c r="I472" s="87"/>
      <c r="J472" s="87"/>
      <c r="K472" s="87"/>
      <c r="L472" s="87"/>
      <c r="M472" s="87"/>
      <c r="N472" s="87"/>
      <c r="O472" s="87"/>
      <c r="P472" s="87"/>
      <c r="Q472" s="87"/>
      <c r="R472" s="87"/>
      <c r="S472" s="87"/>
      <c r="T472" s="87"/>
      <c r="U472" s="87"/>
      <c r="V472" s="87"/>
      <c r="W472" s="87"/>
      <c r="X472" s="87"/>
      <c r="Y472" s="87"/>
      <c r="Z472" s="87"/>
    </row>
    <row r="473" customFormat="false" ht="12.75" hidden="false" customHeight="true" outlineLevel="0" collapsed="false">
      <c r="A473" s="87"/>
      <c r="B473" s="87"/>
      <c r="C473" s="87"/>
      <c r="D473" s="87"/>
      <c r="E473" s="87"/>
      <c r="F473" s="87"/>
      <c r="G473" s="87"/>
      <c r="H473" s="87"/>
      <c r="I473" s="87"/>
      <c r="J473" s="87"/>
      <c r="K473" s="87"/>
      <c r="L473" s="87"/>
      <c r="M473" s="87"/>
      <c r="N473" s="87"/>
      <c r="O473" s="87"/>
      <c r="P473" s="87"/>
      <c r="Q473" s="87"/>
      <c r="R473" s="87"/>
      <c r="S473" s="87"/>
      <c r="T473" s="87"/>
      <c r="U473" s="87"/>
      <c r="V473" s="87"/>
      <c r="W473" s="87"/>
      <c r="X473" s="87"/>
      <c r="Y473" s="87"/>
      <c r="Z473" s="87"/>
    </row>
    <row r="474" customFormat="false" ht="12.75" hidden="false" customHeight="true" outlineLevel="0" collapsed="false">
      <c r="A474" s="87"/>
      <c r="B474" s="87"/>
      <c r="C474" s="87"/>
      <c r="D474" s="87"/>
      <c r="E474" s="87"/>
      <c r="F474" s="87"/>
      <c r="G474" s="87"/>
      <c r="H474" s="87"/>
      <c r="I474" s="87"/>
      <c r="J474" s="87"/>
      <c r="K474" s="87"/>
      <c r="L474" s="87"/>
      <c r="M474" s="87"/>
      <c r="N474" s="87"/>
      <c r="O474" s="87"/>
      <c r="P474" s="87"/>
      <c r="Q474" s="87"/>
      <c r="R474" s="87"/>
      <c r="S474" s="87"/>
      <c r="T474" s="87"/>
      <c r="U474" s="87"/>
      <c r="V474" s="87"/>
      <c r="W474" s="87"/>
      <c r="X474" s="87"/>
      <c r="Y474" s="87"/>
      <c r="Z474" s="87"/>
    </row>
    <row r="475" customFormat="false" ht="12.75" hidden="false" customHeight="true" outlineLevel="0" collapsed="false">
      <c r="A475" s="87"/>
      <c r="B475" s="87"/>
      <c r="C475" s="87"/>
      <c r="D475" s="87"/>
      <c r="E475" s="87"/>
      <c r="F475" s="87"/>
      <c r="G475" s="87"/>
      <c r="H475" s="87"/>
      <c r="I475" s="87"/>
      <c r="J475" s="87"/>
      <c r="K475" s="87"/>
      <c r="L475" s="87"/>
      <c r="M475" s="87"/>
      <c r="N475" s="87"/>
      <c r="O475" s="87"/>
      <c r="P475" s="87"/>
      <c r="Q475" s="87"/>
      <c r="R475" s="87"/>
      <c r="S475" s="87"/>
      <c r="T475" s="87"/>
      <c r="U475" s="87"/>
      <c r="V475" s="87"/>
      <c r="W475" s="87"/>
      <c r="X475" s="87"/>
      <c r="Y475" s="87"/>
      <c r="Z475" s="87"/>
    </row>
    <row r="476" customFormat="false" ht="12.75" hidden="false" customHeight="true" outlineLevel="0" collapsed="false">
      <c r="A476" s="87"/>
      <c r="B476" s="87"/>
      <c r="C476" s="87"/>
      <c r="D476" s="87"/>
      <c r="E476" s="87"/>
      <c r="F476" s="87"/>
      <c r="G476" s="87"/>
      <c r="H476" s="87"/>
      <c r="I476" s="87"/>
      <c r="J476" s="87"/>
      <c r="K476" s="87"/>
      <c r="L476" s="87"/>
      <c r="M476" s="87"/>
      <c r="N476" s="87"/>
      <c r="O476" s="87"/>
      <c r="P476" s="87"/>
      <c r="Q476" s="87"/>
      <c r="R476" s="87"/>
      <c r="S476" s="87"/>
      <c r="T476" s="87"/>
      <c r="U476" s="87"/>
      <c r="V476" s="87"/>
      <c r="W476" s="87"/>
      <c r="X476" s="87"/>
      <c r="Y476" s="87"/>
      <c r="Z476" s="87"/>
    </row>
    <row r="477" customFormat="false" ht="12.75" hidden="false" customHeight="true" outlineLevel="0" collapsed="false">
      <c r="A477" s="87"/>
      <c r="B477" s="87"/>
      <c r="C477" s="87"/>
      <c r="D477" s="87"/>
      <c r="E477" s="87"/>
      <c r="F477" s="87"/>
      <c r="G477" s="87"/>
      <c r="H477" s="87"/>
      <c r="I477" s="87"/>
      <c r="J477" s="87"/>
      <c r="K477" s="87"/>
      <c r="L477" s="87"/>
      <c r="M477" s="87"/>
      <c r="N477" s="87"/>
      <c r="O477" s="87"/>
      <c r="P477" s="87"/>
      <c r="Q477" s="87"/>
      <c r="R477" s="87"/>
      <c r="S477" s="87"/>
      <c r="T477" s="87"/>
      <c r="U477" s="87"/>
      <c r="V477" s="87"/>
      <c r="W477" s="87"/>
      <c r="X477" s="87"/>
      <c r="Y477" s="87"/>
      <c r="Z477" s="87"/>
    </row>
    <row r="478" customFormat="false" ht="12.75" hidden="false" customHeight="true" outlineLevel="0" collapsed="false">
      <c r="A478" s="87"/>
      <c r="B478" s="87"/>
      <c r="C478" s="87"/>
      <c r="D478" s="87"/>
      <c r="E478" s="87"/>
      <c r="F478" s="87"/>
      <c r="G478" s="87"/>
      <c r="H478" s="87"/>
      <c r="I478" s="87"/>
      <c r="J478" s="87"/>
      <c r="K478" s="87"/>
      <c r="L478" s="87"/>
      <c r="M478" s="87"/>
      <c r="N478" s="87"/>
      <c r="O478" s="87"/>
      <c r="P478" s="87"/>
      <c r="Q478" s="87"/>
      <c r="R478" s="87"/>
      <c r="S478" s="87"/>
      <c r="T478" s="87"/>
      <c r="U478" s="87"/>
      <c r="V478" s="87"/>
      <c r="W478" s="87"/>
      <c r="X478" s="87"/>
      <c r="Y478" s="87"/>
      <c r="Z478" s="87"/>
    </row>
    <row r="479" customFormat="false" ht="12.75" hidden="false" customHeight="true" outlineLevel="0" collapsed="false">
      <c r="A479" s="87"/>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row>
    <row r="480" customFormat="false" ht="12.75" hidden="false" customHeight="true" outlineLevel="0" collapsed="false">
      <c r="A480" s="87"/>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row>
    <row r="481" customFormat="false" ht="12.75" hidden="false" customHeight="true" outlineLevel="0" collapsed="false">
      <c r="A481" s="87"/>
      <c r="B481" s="87"/>
      <c r="C481" s="87"/>
      <c r="D481" s="87"/>
      <c r="E481" s="87"/>
      <c r="F481" s="87"/>
      <c r="G481" s="87"/>
      <c r="H481" s="87"/>
      <c r="I481" s="87"/>
      <c r="J481" s="87"/>
      <c r="K481" s="87"/>
      <c r="L481" s="87"/>
      <c r="M481" s="87"/>
      <c r="N481" s="87"/>
      <c r="O481" s="87"/>
      <c r="P481" s="87"/>
      <c r="Q481" s="87"/>
      <c r="R481" s="87"/>
      <c r="S481" s="87"/>
      <c r="T481" s="87"/>
      <c r="U481" s="87"/>
      <c r="V481" s="87"/>
      <c r="W481" s="87"/>
      <c r="X481" s="87"/>
      <c r="Y481" s="87"/>
      <c r="Z481" s="87"/>
    </row>
    <row r="482" customFormat="false" ht="12.75" hidden="false" customHeight="true" outlineLevel="0" collapsed="false">
      <c r="A482" s="87"/>
      <c r="B482" s="87"/>
      <c r="C482" s="87"/>
      <c r="D482" s="87"/>
      <c r="E482" s="87"/>
      <c r="F482" s="87"/>
      <c r="G482" s="87"/>
      <c r="H482" s="87"/>
      <c r="I482" s="87"/>
      <c r="J482" s="87"/>
      <c r="K482" s="87"/>
      <c r="L482" s="87"/>
      <c r="M482" s="87"/>
      <c r="N482" s="87"/>
      <c r="O482" s="87"/>
      <c r="P482" s="87"/>
      <c r="Q482" s="87"/>
      <c r="R482" s="87"/>
      <c r="S482" s="87"/>
      <c r="T482" s="87"/>
      <c r="U482" s="87"/>
      <c r="V482" s="87"/>
      <c r="W482" s="87"/>
      <c r="X482" s="87"/>
      <c r="Y482" s="87"/>
      <c r="Z482" s="87"/>
    </row>
    <row r="483" customFormat="false" ht="12.75" hidden="false" customHeight="true" outlineLevel="0" collapsed="false">
      <c r="A483" s="87"/>
      <c r="B483" s="87"/>
      <c r="C483" s="87"/>
      <c r="D483" s="87"/>
      <c r="E483" s="87"/>
      <c r="F483" s="87"/>
      <c r="G483" s="87"/>
      <c r="H483" s="87"/>
      <c r="I483" s="87"/>
      <c r="J483" s="87"/>
      <c r="K483" s="87"/>
      <c r="L483" s="87"/>
      <c r="M483" s="87"/>
      <c r="N483" s="87"/>
      <c r="O483" s="87"/>
      <c r="P483" s="87"/>
      <c r="Q483" s="87"/>
      <c r="R483" s="87"/>
      <c r="S483" s="87"/>
      <c r="T483" s="87"/>
      <c r="U483" s="87"/>
      <c r="V483" s="87"/>
      <c r="W483" s="87"/>
      <c r="X483" s="87"/>
      <c r="Y483" s="87"/>
      <c r="Z483" s="87"/>
    </row>
    <row r="484" customFormat="false" ht="12.75" hidden="false" customHeight="true" outlineLevel="0" collapsed="false">
      <c r="A484" s="87"/>
      <c r="B484" s="87"/>
      <c r="C484" s="87"/>
      <c r="D484" s="87"/>
      <c r="E484" s="87"/>
      <c r="F484" s="87"/>
      <c r="G484" s="87"/>
      <c r="H484" s="87"/>
      <c r="I484" s="87"/>
      <c r="J484" s="87"/>
      <c r="K484" s="87"/>
      <c r="L484" s="87"/>
      <c r="M484" s="87"/>
      <c r="N484" s="87"/>
      <c r="O484" s="87"/>
      <c r="P484" s="87"/>
      <c r="Q484" s="87"/>
      <c r="R484" s="87"/>
      <c r="S484" s="87"/>
      <c r="T484" s="87"/>
      <c r="U484" s="87"/>
      <c r="V484" s="87"/>
      <c r="W484" s="87"/>
      <c r="X484" s="87"/>
      <c r="Y484" s="87"/>
      <c r="Z484" s="87"/>
    </row>
    <row r="485" customFormat="false" ht="12.75" hidden="false" customHeight="true" outlineLevel="0" collapsed="false">
      <c r="A485" s="87"/>
      <c r="B485" s="87"/>
      <c r="C485" s="87"/>
      <c r="D485" s="87"/>
      <c r="E485" s="87"/>
      <c r="F485" s="87"/>
      <c r="G485" s="87"/>
      <c r="H485" s="87"/>
      <c r="I485" s="87"/>
      <c r="J485" s="87"/>
      <c r="K485" s="87"/>
      <c r="L485" s="87"/>
      <c r="M485" s="87"/>
      <c r="N485" s="87"/>
      <c r="O485" s="87"/>
      <c r="P485" s="87"/>
      <c r="Q485" s="87"/>
      <c r="R485" s="87"/>
      <c r="S485" s="87"/>
      <c r="T485" s="87"/>
      <c r="U485" s="87"/>
      <c r="V485" s="87"/>
      <c r="W485" s="87"/>
      <c r="X485" s="87"/>
      <c r="Y485" s="87"/>
      <c r="Z485" s="87"/>
    </row>
    <row r="486" customFormat="false" ht="12.75" hidden="false" customHeight="true" outlineLevel="0" collapsed="false">
      <c r="A486" s="87"/>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row>
    <row r="487" customFormat="false" ht="12.75" hidden="false" customHeight="true" outlineLevel="0" collapsed="false">
      <c r="A487" s="87"/>
      <c r="B487" s="87"/>
      <c r="C487" s="87"/>
      <c r="D487" s="87"/>
      <c r="E487" s="87"/>
      <c r="F487" s="87"/>
      <c r="G487" s="87"/>
      <c r="H487" s="87"/>
      <c r="I487" s="87"/>
      <c r="J487" s="87"/>
      <c r="K487" s="87"/>
      <c r="L487" s="87"/>
      <c r="M487" s="87"/>
      <c r="N487" s="87"/>
      <c r="O487" s="87"/>
      <c r="P487" s="87"/>
      <c r="Q487" s="87"/>
      <c r="R487" s="87"/>
      <c r="S487" s="87"/>
      <c r="T487" s="87"/>
      <c r="U487" s="87"/>
      <c r="V487" s="87"/>
      <c r="W487" s="87"/>
      <c r="X487" s="87"/>
      <c r="Y487" s="87"/>
      <c r="Z487" s="87"/>
    </row>
    <row r="488" customFormat="false" ht="12.75" hidden="false" customHeight="true" outlineLevel="0" collapsed="false">
      <c r="A488" s="87"/>
      <c r="B488" s="87"/>
      <c r="C488" s="87"/>
      <c r="D488" s="87"/>
      <c r="E488" s="87"/>
      <c r="F488" s="87"/>
      <c r="G488" s="87"/>
      <c r="H488" s="87"/>
      <c r="I488" s="87"/>
      <c r="J488" s="87"/>
      <c r="K488" s="87"/>
      <c r="L488" s="87"/>
      <c r="M488" s="87"/>
      <c r="N488" s="87"/>
      <c r="O488" s="87"/>
      <c r="P488" s="87"/>
      <c r="Q488" s="87"/>
      <c r="R488" s="87"/>
      <c r="S488" s="87"/>
      <c r="T488" s="87"/>
      <c r="U488" s="87"/>
      <c r="V488" s="87"/>
      <c r="W488" s="87"/>
      <c r="X488" s="87"/>
      <c r="Y488" s="87"/>
      <c r="Z488" s="87"/>
    </row>
    <row r="489" customFormat="false" ht="12.75" hidden="false" customHeight="true" outlineLevel="0" collapsed="false">
      <c r="A489" s="87"/>
      <c r="B489" s="87"/>
      <c r="C489" s="87"/>
      <c r="D489" s="87"/>
      <c r="E489" s="87"/>
      <c r="F489" s="87"/>
      <c r="G489" s="87"/>
      <c r="H489" s="87"/>
      <c r="I489" s="87"/>
      <c r="J489" s="87"/>
      <c r="K489" s="87"/>
      <c r="L489" s="87"/>
      <c r="M489" s="87"/>
      <c r="N489" s="87"/>
      <c r="O489" s="87"/>
      <c r="P489" s="87"/>
      <c r="Q489" s="87"/>
      <c r="R489" s="87"/>
      <c r="S489" s="87"/>
      <c r="T489" s="87"/>
      <c r="U489" s="87"/>
      <c r="V489" s="87"/>
      <c r="W489" s="87"/>
      <c r="X489" s="87"/>
      <c r="Y489" s="87"/>
      <c r="Z489" s="87"/>
    </row>
    <row r="490" customFormat="false" ht="12.75" hidden="false" customHeight="true" outlineLevel="0" collapsed="false">
      <c r="A490" s="87"/>
      <c r="B490" s="87"/>
      <c r="C490" s="87"/>
      <c r="D490" s="87"/>
      <c r="E490" s="87"/>
      <c r="F490" s="87"/>
      <c r="G490" s="87"/>
      <c r="H490" s="87"/>
      <c r="I490" s="87"/>
      <c r="J490" s="87"/>
      <c r="K490" s="87"/>
      <c r="L490" s="87"/>
      <c r="M490" s="87"/>
      <c r="N490" s="87"/>
      <c r="O490" s="87"/>
      <c r="P490" s="87"/>
      <c r="Q490" s="87"/>
      <c r="R490" s="87"/>
      <c r="S490" s="87"/>
      <c r="T490" s="87"/>
      <c r="U490" s="87"/>
      <c r="V490" s="87"/>
      <c r="W490" s="87"/>
      <c r="X490" s="87"/>
      <c r="Y490" s="87"/>
      <c r="Z490" s="87"/>
    </row>
    <row r="491" customFormat="false" ht="12.75" hidden="false" customHeight="true" outlineLevel="0" collapsed="false">
      <c r="A491" s="87"/>
      <c r="B491" s="87"/>
      <c r="C491" s="87"/>
      <c r="D491" s="87"/>
      <c r="E491" s="87"/>
      <c r="F491" s="87"/>
      <c r="G491" s="87"/>
      <c r="H491" s="87"/>
      <c r="I491" s="87"/>
      <c r="J491" s="87"/>
      <c r="K491" s="87"/>
      <c r="L491" s="87"/>
      <c r="M491" s="87"/>
      <c r="N491" s="87"/>
      <c r="O491" s="87"/>
      <c r="P491" s="87"/>
      <c r="Q491" s="87"/>
      <c r="R491" s="87"/>
      <c r="S491" s="87"/>
      <c r="T491" s="87"/>
      <c r="U491" s="87"/>
      <c r="V491" s="87"/>
      <c r="W491" s="87"/>
      <c r="X491" s="87"/>
      <c r="Y491" s="87"/>
      <c r="Z491" s="87"/>
    </row>
    <row r="492" customFormat="false" ht="12.75" hidden="false" customHeight="true" outlineLevel="0" collapsed="false">
      <c r="A492" s="87"/>
      <c r="B492" s="87"/>
      <c r="C492" s="87"/>
      <c r="D492" s="87"/>
      <c r="E492" s="87"/>
      <c r="F492" s="87"/>
      <c r="G492" s="87"/>
      <c r="H492" s="87"/>
      <c r="I492" s="87"/>
      <c r="J492" s="87"/>
      <c r="K492" s="87"/>
      <c r="L492" s="87"/>
      <c r="M492" s="87"/>
      <c r="N492" s="87"/>
      <c r="O492" s="87"/>
      <c r="P492" s="87"/>
      <c r="Q492" s="87"/>
      <c r="R492" s="87"/>
      <c r="S492" s="87"/>
      <c r="T492" s="87"/>
      <c r="U492" s="87"/>
      <c r="V492" s="87"/>
      <c r="W492" s="87"/>
      <c r="X492" s="87"/>
      <c r="Y492" s="87"/>
      <c r="Z492" s="87"/>
    </row>
    <row r="493" customFormat="false" ht="12.75" hidden="false" customHeight="true" outlineLevel="0" collapsed="false">
      <c r="A493" s="87"/>
      <c r="B493" s="87"/>
      <c r="C493" s="87"/>
      <c r="D493" s="87"/>
      <c r="E493" s="87"/>
      <c r="F493" s="87"/>
      <c r="G493" s="87"/>
      <c r="H493" s="87"/>
      <c r="I493" s="87"/>
      <c r="J493" s="87"/>
      <c r="K493" s="87"/>
      <c r="L493" s="87"/>
      <c r="M493" s="87"/>
      <c r="N493" s="87"/>
      <c r="O493" s="87"/>
      <c r="P493" s="87"/>
      <c r="Q493" s="87"/>
      <c r="R493" s="87"/>
      <c r="S493" s="87"/>
      <c r="T493" s="87"/>
      <c r="U493" s="87"/>
      <c r="V493" s="87"/>
      <c r="W493" s="87"/>
      <c r="X493" s="87"/>
      <c r="Y493" s="87"/>
      <c r="Z493" s="87"/>
    </row>
    <row r="494" customFormat="false" ht="12.75" hidden="false" customHeight="true" outlineLevel="0" collapsed="false">
      <c r="A494" s="87"/>
      <c r="B494" s="87"/>
      <c r="C494" s="87"/>
      <c r="D494" s="87"/>
      <c r="E494" s="87"/>
      <c r="F494" s="87"/>
      <c r="G494" s="87"/>
      <c r="H494" s="87"/>
      <c r="I494" s="87"/>
      <c r="J494" s="87"/>
      <c r="K494" s="87"/>
      <c r="L494" s="87"/>
      <c r="M494" s="87"/>
      <c r="N494" s="87"/>
      <c r="O494" s="87"/>
      <c r="P494" s="87"/>
      <c r="Q494" s="87"/>
      <c r="R494" s="87"/>
      <c r="S494" s="87"/>
      <c r="T494" s="87"/>
      <c r="U494" s="87"/>
      <c r="V494" s="87"/>
      <c r="W494" s="87"/>
      <c r="X494" s="87"/>
      <c r="Y494" s="87"/>
      <c r="Z494" s="87"/>
    </row>
    <row r="495" customFormat="false" ht="12.75" hidden="false" customHeight="true" outlineLevel="0" collapsed="false">
      <c r="A495" s="87"/>
      <c r="B495" s="87"/>
      <c r="C495" s="87"/>
      <c r="D495" s="87"/>
      <c r="E495" s="87"/>
      <c r="F495" s="87"/>
      <c r="G495" s="87"/>
      <c r="H495" s="87"/>
      <c r="I495" s="87"/>
      <c r="J495" s="87"/>
      <c r="K495" s="87"/>
      <c r="L495" s="87"/>
      <c r="M495" s="87"/>
      <c r="N495" s="87"/>
      <c r="O495" s="87"/>
      <c r="P495" s="87"/>
      <c r="Q495" s="87"/>
      <c r="R495" s="87"/>
      <c r="S495" s="87"/>
      <c r="T495" s="87"/>
      <c r="U495" s="87"/>
      <c r="V495" s="87"/>
      <c r="W495" s="87"/>
      <c r="X495" s="87"/>
      <c r="Y495" s="87"/>
      <c r="Z495" s="87"/>
    </row>
    <row r="496" customFormat="false" ht="12.75" hidden="false" customHeight="true" outlineLevel="0" collapsed="false">
      <c r="A496" s="87"/>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row>
    <row r="497" customFormat="false" ht="12.75" hidden="false" customHeight="true" outlineLevel="0" collapsed="false">
      <c r="A497" s="87"/>
      <c r="B497" s="87"/>
      <c r="C497" s="87"/>
      <c r="D497" s="87"/>
      <c r="E497" s="87"/>
      <c r="F497" s="87"/>
      <c r="G497" s="87"/>
      <c r="H497" s="87"/>
      <c r="I497" s="87"/>
      <c r="J497" s="87"/>
      <c r="K497" s="87"/>
      <c r="L497" s="87"/>
      <c r="M497" s="87"/>
      <c r="N497" s="87"/>
      <c r="O497" s="87"/>
      <c r="P497" s="87"/>
      <c r="Q497" s="87"/>
      <c r="R497" s="87"/>
      <c r="S497" s="87"/>
      <c r="T497" s="87"/>
      <c r="U497" s="87"/>
      <c r="V497" s="87"/>
      <c r="W497" s="87"/>
      <c r="X497" s="87"/>
      <c r="Y497" s="87"/>
      <c r="Z497" s="87"/>
    </row>
    <row r="498" customFormat="false" ht="12.75" hidden="false" customHeight="true" outlineLevel="0" collapsed="false">
      <c r="A498" s="87"/>
      <c r="B498" s="87"/>
      <c r="C498" s="87"/>
      <c r="D498" s="87"/>
      <c r="E498" s="87"/>
      <c r="F498" s="87"/>
      <c r="G498" s="87"/>
      <c r="H498" s="87"/>
      <c r="I498" s="87"/>
      <c r="J498" s="87"/>
      <c r="K498" s="87"/>
      <c r="L498" s="87"/>
      <c r="M498" s="87"/>
      <c r="N498" s="87"/>
      <c r="O498" s="87"/>
      <c r="P498" s="87"/>
      <c r="Q498" s="87"/>
      <c r="R498" s="87"/>
      <c r="S498" s="87"/>
      <c r="T498" s="87"/>
      <c r="U498" s="87"/>
      <c r="V498" s="87"/>
      <c r="W498" s="87"/>
      <c r="X498" s="87"/>
      <c r="Y498" s="87"/>
      <c r="Z498" s="87"/>
    </row>
    <row r="499" customFormat="false" ht="12.75" hidden="false" customHeight="true" outlineLevel="0" collapsed="false">
      <c r="A499" s="87"/>
      <c r="B499" s="87"/>
      <c r="C499" s="87"/>
      <c r="D499" s="87"/>
      <c r="E499" s="87"/>
      <c r="F499" s="87"/>
      <c r="G499" s="87"/>
      <c r="H499" s="87"/>
      <c r="I499" s="87"/>
      <c r="J499" s="87"/>
      <c r="K499" s="87"/>
      <c r="L499" s="87"/>
      <c r="M499" s="87"/>
      <c r="N499" s="87"/>
      <c r="O499" s="87"/>
      <c r="P499" s="87"/>
      <c r="Q499" s="87"/>
      <c r="R499" s="87"/>
      <c r="S499" s="87"/>
      <c r="T499" s="87"/>
      <c r="U499" s="87"/>
      <c r="V499" s="87"/>
      <c r="W499" s="87"/>
      <c r="X499" s="87"/>
      <c r="Y499" s="87"/>
      <c r="Z499" s="87"/>
    </row>
    <row r="500" customFormat="false" ht="12.75" hidden="false" customHeight="true" outlineLevel="0" collapsed="false">
      <c r="A500" s="87"/>
      <c r="B500" s="87"/>
      <c r="C500" s="87"/>
      <c r="D500" s="87"/>
      <c r="E500" s="87"/>
      <c r="F500" s="87"/>
      <c r="G500" s="87"/>
      <c r="H500" s="87"/>
      <c r="I500" s="87"/>
      <c r="J500" s="87"/>
      <c r="K500" s="87"/>
      <c r="L500" s="87"/>
      <c r="M500" s="87"/>
      <c r="N500" s="87"/>
      <c r="O500" s="87"/>
      <c r="P500" s="87"/>
      <c r="Q500" s="87"/>
      <c r="R500" s="87"/>
      <c r="S500" s="87"/>
      <c r="T500" s="87"/>
      <c r="U500" s="87"/>
      <c r="V500" s="87"/>
      <c r="W500" s="87"/>
      <c r="X500" s="87"/>
      <c r="Y500" s="87"/>
      <c r="Z500" s="87"/>
    </row>
    <row r="501" customFormat="false" ht="12.75" hidden="false" customHeight="true" outlineLevel="0" collapsed="false">
      <c r="A501" s="87"/>
      <c r="B501" s="87"/>
      <c r="C501" s="87"/>
      <c r="D501" s="87"/>
      <c r="E501" s="87"/>
      <c r="F501" s="87"/>
      <c r="G501" s="87"/>
      <c r="H501" s="87"/>
      <c r="I501" s="87"/>
      <c r="J501" s="87"/>
      <c r="K501" s="87"/>
      <c r="L501" s="87"/>
      <c r="M501" s="87"/>
      <c r="N501" s="87"/>
      <c r="O501" s="87"/>
      <c r="P501" s="87"/>
      <c r="Q501" s="87"/>
      <c r="R501" s="87"/>
      <c r="S501" s="87"/>
      <c r="T501" s="87"/>
      <c r="U501" s="87"/>
      <c r="V501" s="87"/>
      <c r="W501" s="87"/>
      <c r="X501" s="87"/>
      <c r="Y501" s="87"/>
      <c r="Z501" s="87"/>
    </row>
    <row r="502" customFormat="false" ht="12.75" hidden="false" customHeight="true" outlineLevel="0" collapsed="false">
      <c r="A502" s="87"/>
      <c r="B502" s="87"/>
      <c r="C502" s="87"/>
      <c r="D502" s="87"/>
      <c r="E502" s="87"/>
      <c r="F502" s="87"/>
      <c r="G502" s="87"/>
      <c r="H502" s="87"/>
      <c r="I502" s="87"/>
      <c r="J502" s="87"/>
      <c r="K502" s="87"/>
      <c r="L502" s="87"/>
      <c r="M502" s="87"/>
      <c r="N502" s="87"/>
      <c r="O502" s="87"/>
      <c r="P502" s="87"/>
      <c r="Q502" s="87"/>
      <c r="R502" s="87"/>
      <c r="S502" s="87"/>
      <c r="T502" s="87"/>
      <c r="U502" s="87"/>
      <c r="V502" s="87"/>
      <c r="W502" s="87"/>
      <c r="X502" s="87"/>
      <c r="Y502" s="87"/>
      <c r="Z502" s="87"/>
    </row>
    <row r="503" customFormat="false" ht="12.75" hidden="false" customHeight="true" outlineLevel="0" collapsed="false">
      <c r="A503" s="87"/>
      <c r="B503" s="87"/>
      <c r="C503" s="87"/>
      <c r="D503" s="87"/>
      <c r="E503" s="87"/>
      <c r="F503" s="87"/>
      <c r="G503" s="87"/>
      <c r="H503" s="87"/>
      <c r="I503" s="87"/>
      <c r="J503" s="87"/>
      <c r="K503" s="87"/>
      <c r="L503" s="87"/>
      <c r="M503" s="87"/>
      <c r="N503" s="87"/>
      <c r="O503" s="87"/>
      <c r="P503" s="87"/>
      <c r="Q503" s="87"/>
      <c r="R503" s="87"/>
      <c r="S503" s="87"/>
      <c r="T503" s="87"/>
      <c r="U503" s="87"/>
      <c r="V503" s="87"/>
      <c r="W503" s="87"/>
      <c r="X503" s="87"/>
      <c r="Y503" s="87"/>
      <c r="Z503" s="87"/>
    </row>
    <row r="504" customFormat="false" ht="12.75" hidden="false" customHeight="true" outlineLevel="0" collapsed="false">
      <c r="A504" s="87"/>
      <c r="B504" s="87"/>
      <c r="C504" s="87"/>
      <c r="D504" s="87"/>
      <c r="E504" s="87"/>
      <c r="F504" s="87"/>
      <c r="G504" s="87"/>
      <c r="H504" s="87"/>
      <c r="I504" s="87"/>
      <c r="J504" s="87"/>
      <c r="K504" s="87"/>
      <c r="L504" s="87"/>
      <c r="M504" s="87"/>
      <c r="N504" s="87"/>
      <c r="O504" s="87"/>
      <c r="P504" s="87"/>
      <c r="Q504" s="87"/>
      <c r="R504" s="87"/>
      <c r="S504" s="87"/>
      <c r="T504" s="87"/>
      <c r="U504" s="87"/>
      <c r="V504" s="87"/>
      <c r="W504" s="87"/>
      <c r="X504" s="87"/>
      <c r="Y504" s="87"/>
      <c r="Z504" s="87"/>
    </row>
    <row r="505" customFormat="false" ht="12.75" hidden="false" customHeight="true" outlineLevel="0" collapsed="false">
      <c r="A505" s="87"/>
      <c r="B505" s="87"/>
      <c r="C505" s="87"/>
      <c r="D505" s="87"/>
      <c r="E505" s="87"/>
      <c r="F505" s="87"/>
      <c r="G505" s="87"/>
      <c r="H505" s="87"/>
      <c r="I505" s="87"/>
      <c r="J505" s="87"/>
      <c r="K505" s="87"/>
      <c r="L505" s="87"/>
      <c r="M505" s="87"/>
      <c r="N505" s="87"/>
      <c r="O505" s="87"/>
      <c r="P505" s="87"/>
      <c r="Q505" s="87"/>
      <c r="R505" s="87"/>
      <c r="S505" s="87"/>
      <c r="T505" s="87"/>
      <c r="U505" s="87"/>
      <c r="V505" s="87"/>
      <c r="W505" s="87"/>
      <c r="X505" s="87"/>
      <c r="Y505" s="87"/>
      <c r="Z505" s="87"/>
    </row>
    <row r="506" customFormat="false" ht="12.75" hidden="false" customHeight="true" outlineLevel="0" collapsed="false">
      <c r="A506" s="87"/>
      <c r="B506" s="87"/>
      <c r="C506" s="87"/>
      <c r="D506" s="87"/>
      <c r="E506" s="87"/>
      <c r="F506" s="87"/>
      <c r="G506" s="87"/>
      <c r="H506" s="87"/>
      <c r="I506" s="87"/>
      <c r="J506" s="87"/>
      <c r="K506" s="87"/>
      <c r="L506" s="87"/>
      <c r="M506" s="87"/>
      <c r="N506" s="87"/>
      <c r="O506" s="87"/>
      <c r="P506" s="87"/>
      <c r="Q506" s="87"/>
      <c r="R506" s="87"/>
      <c r="S506" s="87"/>
      <c r="T506" s="87"/>
      <c r="U506" s="87"/>
      <c r="V506" s="87"/>
      <c r="W506" s="87"/>
      <c r="X506" s="87"/>
      <c r="Y506" s="87"/>
      <c r="Z506" s="87"/>
    </row>
    <row r="507" customFormat="false" ht="12.75" hidden="false" customHeight="true" outlineLevel="0" collapsed="false">
      <c r="A507" s="87"/>
      <c r="B507" s="87"/>
      <c r="C507" s="87"/>
      <c r="D507" s="87"/>
      <c r="E507" s="87"/>
      <c r="F507" s="87"/>
      <c r="G507" s="87"/>
      <c r="H507" s="87"/>
      <c r="I507" s="87"/>
      <c r="J507" s="87"/>
      <c r="K507" s="87"/>
      <c r="L507" s="87"/>
      <c r="M507" s="87"/>
      <c r="N507" s="87"/>
      <c r="O507" s="87"/>
      <c r="P507" s="87"/>
      <c r="Q507" s="87"/>
      <c r="R507" s="87"/>
      <c r="S507" s="87"/>
      <c r="T507" s="87"/>
      <c r="U507" s="87"/>
      <c r="V507" s="87"/>
      <c r="W507" s="87"/>
      <c r="X507" s="87"/>
      <c r="Y507" s="87"/>
      <c r="Z507" s="87"/>
    </row>
    <row r="508" customFormat="false" ht="12.75" hidden="false" customHeight="true" outlineLevel="0" collapsed="false">
      <c r="A508" s="87"/>
      <c r="B508" s="87"/>
      <c r="C508" s="87"/>
      <c r="D508" s="87"/>
      <c r="E508" s="87"/>
      <c r="F508" s="87"/>
      <c r="G508" s="87"/>
      <c r="H508" s="87"/>
      <c r="I508" s="87"/>
      <c r="J508" s="87"/>
      <c r="K508" s="87"/>
      <c r="L508" s="87"/>
      <c r="M508" s="87"/>
      <c r="N508" s="87"/>
      <c r="O508" s="87"/>
      <c r="P508" s="87"/>
      <c r="Q508" s="87"/>
      <c r="R508" s="87"/>
      <c r="S508" s="87"/>
      <c r="T508" s="87"/>
      <c r="U508" s="87"/>
      <c r="V508" s="87"/>
      <c r="W508" s="87"/>
      <c r="X508" s="87"/>
      <c r="Y508" s="87"/>
      <c r="Z508" s="87"/>
    </row>
    <row r="509" customFormat="false" ht="12.75" hidden="false" customHeight="true" outlineLevel="0" collapsed="false">
      <c r="A509" s="87"/>
      <c r="B509" s="87"/>
      <c r="C509" s="87"/>
      <c r="D509" s="87"/>
      <c r="E509" s="87"/>
      <c r="F509" s="87"/>
      <c r="G509" s="87"/>
      <c r="H509" s="87"/>
      <c r="I509" s="87"/>
      <c r="J509" s="87"/>
      <c r="K509" s="87"/>
      <c r="L509" s="87"/>
      <c r="M509" s="87"/>
      <c r="N509" s="87"/>
      <c r="O509" s="87"/>
      <c r="P509" s="87"/>
      <c r="Q509" s="87"/>
      <c r="R509" s="87"/>
      <c r="S509" s="87"/>
      <c r="T509" s="87"/>
      <c r="U509" s="87"/>
      <c r="V509" s="87"/>
      <c r="W509" s="87"/>
      <c r="X509" s="87"/>
      <c r="Y509" s="87"/>
      <c r="Z509" s="87"/>
    </row>
    <row r="510" customFormat="false" ht="12.75" hidden="false" customHeight="true" outlineLevel="0" collapsed="false">
      <c r="A510" s="87"/>
      <c r="B510" s="87"/>
      <c r="C510" s="87"/>
      <c r="D510" s="87"/>
      <c r="E510" s="87"/>
      <c r="F510" s="87"/>
      <c r="G510" s="87"/>
      <c r="H510" s="87"/>
      <c r="I510" s="87"/>
      <c r="J510" s="87"/>
      <c r="K510" s="87"/>
      <c r="L510" s="87"/>
      <c r="M510" s="87"/>
      <c r="N510" s="87"/>
      <c r="O510" s="87"/>
      <c r="P510" s="87"/>
      <c r="Q510" s="87"/>
      <c r="R510" s="87"/>
      <c r="S510" s="87"/>
      <c r="T510" s="87"/>
      <c r="U510" s="87"/>
      <c r="V510" s="87"/>
      <c r="W510" s="87"/>
      <c r="X510" s="87"/>
      <c r="Y510" s="87"/>
      <c r="Z510" s="87"/>
    </row>
    <row r="511" customFormat="false" ht="12.75" hidden="false" customHeight="true" outlineLevel="0" collapsed="false">
      <c r="A511" s="87"/>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row>
    <row r="512" customFormat="false" ht="12.75" hidden="false" customHeight="true" outlineLevel="0" collapsed="false">
      <c r="A512" s="87"/>
      <c r="B512" s="87"/>
      <c r="C512" s="87"/>
      <c r="D512" s="87"/>
      <c r="E512" s="87"/>
      <c r="F512" s="87"/>
      <c r="G512" s="87"/>
      <c r="H512" s="87"/>
      <c r="I512" s="87"/>
      <c r="J512" s="87"/>
      <c r="K512" s="87"/>
      <c r="L512" s="87"/>
      <c r="M512" s="87"/>
      <c r="N512" s="87"/>
      <c r="O512" s="87"/>
      <c r="P512" s="87"/>
      <c r="Q512" s="87"/>
      <c r="R512" s="87"/>
      <c r="S512" s="87"/>
      <c r="T512" s="87"/>
      <c r="U512" s="87"/>
      <c r="V512" s="87"/>
      <c r="W512" s="87"/>
      <c r="X512" s="87"/>
      <c r="Y512" s="87"/>
      <c r="Z512" s="87"/>
    </row>
    <row r="513" customFormat="false" ht="12.75" hidden="false" customHeight="true" outlineLevel="0" collapsed="false">
      <c r="A513" s="87"/>
      <c r="B513" s="87"/>
      <c r="C513" s="87"/>
      <c r="D513" s="87"/>
      <c r="E513" s="87"/>
      <c r="F513" s="87"/>
      <c r="G513" s="87"/>
      <c r="H513" s="87"/>
      <c r="I513" s="87"/>
      <c r="J513" s="87"/>
      <c r="K513" s="87"/>
      <c r="L513" s="87"/>
      <c r="M513" s="87"/>
      <c r="N513" s="87"/>
      <c r="O513" s="87"/>
      <c r="P513" s="87"/>
      <c r="Q513" s="87"/>
      <c r="R513" s="87"/>
      <c r="S513" s="87"/>
      <c r="T513" s="87"/>
      <c r="U513" s="87"/>
      <c r="V513" s="87"/>
      <c r="W513" s="87"/>
      <c r="X513" s="87"/>
      <c r="Y513" s="87"/>
      <c r="Z513" s="87"/>
    </row>
    <row r="514" customFormat="false" ht="12.75" hidden="false" customHeight="true" outlineLevel="0" collapsed="false">
      <c r="A514" s="87"/>
      <c r="B514" s="87"/>
      <c r="C514" s="87"/>
      <c r="D514" s="87"/>
      <c r="E514" s="87"/>
      <c r="F514" s="87"/>
      <c r="G514" s="87"/>
      <c r="H514" s="87"/>
      <c r="I514" s="87"/>
      <c r="J514" s="87"/>
      <c r="K514" s="87"/>
      <c r="L514" s="87"/>
      <c r="M514" s="87"/>
      <c r="N514" s="87"/>
      <c r="O514" s="87"/>
      <c r="P514" s="87"/>
      <c r="Q514" s="87"/>
      <c r="R514" s="87"/>
      <c r="S514" s="87"/>
      <c r="T514" s="87"/>
      <c r="U514" s="87"/>
      <c r="V514" s="87"/>
      <c r="W514" s="87"/>
      <c r="X514" s="87"/>
      <c r="Y514" s="87"/>
      <c r="Z514" s="87"/>
    </row>
    <row r="515" customFormat="false" ht="12.75" hidden="false" customHeight="true" outlineLevel="0" collapsed="false">
      <c r="A515" s="87"/>
      <c r="B515" s="87"/>
      <c r="C515" s="87"/>
      <c r="D515" s="87"/>
      <c r="E515" s="87"/>
      <c r="F515" s="87"/>
      <c r="G515" s="87"/>
      <c r="H515" s="87"/>
      <c r="I515" s="87"/>
      <c r="J515" s="87"/>
      <c r="K515" s="87"/>
      <c r="L515" s="87"/>
      <c r="M515" s="87"/>
      <c r="N515" s="87"/>
      <c r="O515" s="87"/>
      <c r="P515" s="87"/>
      <c r="Q515" s="87"/>
      <c r="R515" s="87"/>
      <c r="S515" s="87"/>
      <c r="T515" s="87"/>
      <c r="U515" s="87"/>
      <c r="V515" s="87"/>
      <c r="W515" s="87"/>
      <c r="X515" s="87"/>
      <c r="Y515" s="87"/>
      <c r="Z515" s="87"/>
    </row>
    <row r="516" customFormat="false" ht="12.75" hidden="false" customHeight="true" outlineLevel="0" collapsed="false">
      <c r="A516" s="87"/>
      <c r="B516" s="87"/>
      <c r="C516" s="87"/>
      <c r="D516" s="87"/>
      <c r="E516" s="87"/>
      <c r="F516" s="87"/>
      <c r="G516" s="87"/>
      <c r="H516" s="87"/>
      <c r="I516" s="87"/>
      <c r="J516" s="87"/>
      <c r="K516" s="87"/>
      <c r="L516" s="87"/>
      <c r="M516" s="87"/>
      <c r="N516" s="87"/>
      <c r="O516" s="87"/>
      <c r="P516" s="87"/>
      <c r="Q516" s="87"/>
      <c r="R516" s="87"/>
      <c r="S516" s="87"/>
      <c r="T516" s="87"/>
      <c r="U516" s="87"/>
      <c r="V516" s="87"/>
      <c r="W516" s="87"/>
      <c r="X516" s="87"/>
      <c r="Y516" s="87"/>
      <c r="Z516" s="87"/>
    </row>
    <row r="517" customFormat="false" ht="12.75" hidden="false" customHeight="true" outlineLevel="0" collapsed="false">
      <c r="A517" s="87"/>
      <c r="B517" s="87"/>
      <c r="C517" s="87"/>
      <c r="D517" s="87"/>
      <c r="E517" s="87"/>
      <c r="F517" s="87"/>
      <c r="G517" s="87"/>
      <c r="H517" s="87"/>
      <c r="I517" s="87"/>
      <c r="J517" s="87"/>
      <c r="K517" s="87"/>
      <c r="L517" s="87"/>
      <c r="M517" s="87"/>
      <c r="N517" s="87"/>
      <c r="O517" s="87"/>
      <c r="P517" s="87"/>
      <c r="Q517" s="87"/>
      <c r="R517" s="87"/>
      <c r="S517" s="87"/>
      <c r="T517" s="87"/>
      <c r="U517" s="87"/>
      <c r="V517" s="87"/>
      <c r="W517" s="87"/>
      <c r="X517" s="87"/>
      <c r="Y517" s="87"/>
      <c r="Z517" s="87"/>
    </row>
    <row r="518" customFormat="false" ht="12.75" hidden="false" customHeight="true" outlineLevel="0" collapsed="false">
      <c r="A518" s="87"/>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row>
    <row r="519" customFormat="false" ht="12.75" hidden="false" customHeight="true" outlineLevel="0" collapsed="false">
      <c r="A519" s="87"/>
      <c r="B519" s="87"/>
      <c r="C519" s="87"/>
      <c r="D519" s="87"/>
      <c r="E519" s="87"/>
      <c r="F519" s="87"/>
      <c r="G519" s="87"/>
      <c r="H519" s="87"/>
      <c r="I519" s="87"/>
      <c r="J519" s="87"/>
      <c r="K519" s="87"/>
      <c r="L519" s="87"/>
      <c r="M519" s="87"/>
      <c r="N519" s="87"/>
      <c r="O519" s="87"/>
      <c r="P519" s="87"/>
      <c r="Q519" s="87"/>
      <c r="R519" s="87"/>
      <c r="S519" s="87"/>
      <c r="T519" s="87"/>
      <c r="U519" s="87"/>
      <c r="V519" s="87"/>
      <c r="W519" s="87"/>
      <c r="X519" s="87"/>
      <c r="Y519" s="87"/>
      <c r="Z519" s="87"/>
    </row>
    <row r="520" customFormat="false" ht="12.75" hidden="false" customHeight="true" outlineLevel="0" collapsed="false">
      <c r="A520" s="87"/>
      <c r="B520" s="87"/>
      <c r="C520" s="87"/>
      <c r="D520" s="87"/>
      <c r="E520" s="87"/>
      <c r="F520" s="87"/>
      <c r="G520" s="87"/>
      <c r="H520" s="87"/>
      <c r="I520" s="87"/>
      <c r="J520" s="87"/>
      <c r="K520" s="87"/>
      <c r="L520" s="87"/>
      <c r="M520" s="87"/>
      <c r="N520" s="87"/>
      <c r="O520" s="87"/>
      <c r="P520" s="87"/>
      <c r="Q520" s="87"/>
      <c r="R520" s="87"/>
      <c r="S520" s="87"/>
      <c r="T520" s="87"/>
      <c r="U520" s="87"/>
      <c r="V520" s="87"/>
      <c r="W520" s="87"/>
      <c r="X520" s="87"/>
      <c r="Y520" s="87"/>
      <c r="Z520" s="87"/>
    </row>
    <row r="521" customFormat="false" ht="12.75" hidden="false" customHeight="true" outlineLevel="0" collapsed="false">
      <c r="A521" s="87"/>
      <c r="B521" s="87"/>
      <c r="C521" s="87"/>
      <c r="D521" s="87"/>
      <c r="E521" s="87"/>
      <c r="F521" s="87"/>
      <c r="G521" s="87"/>
      <c r="H521" s="87"/>
      <c r="I521" s="87"/>
      <c r="J521" s="87"/>
      <c r="K521" s="87"/>
      <c r="L521" s="87"/>
      <c r="M521" s="87"/>
      <c r="N521" s="87"/>
      <c r="O521" s="87"/>
      <c r="P521" s="87"/>
      <c r="Q521" s="87"/>
      <c r="R521" s="87"/>
      <c r="S521" s="87"/>
      <c r="T521" s="87"/>
      <c r="U521" s="87"/>
      <c r="V521" s="87"/>
      <c r="W521" s="87"/>
      <c r="X521" s="87"/>
      <c r="Y521" s="87"/>
      <c r="Z521" s="87"/>
    </row>
    <row r="522" customFormat="false" ht="12.75" hidden="false" customHeight="true" outlineLevel="0" collapsed="false">
      <c r="A522" s="87"/>
      <c r="B522" s="87"/>
      <c r="C522" s="87"/>
      <c r="D522" s="87"/>
      <c r="E522" s="87"/>
      <c r="F522" s="87"/>
      <c r="G522" s="87"/>
      <c r="H522" s="87"/>
      <c r="I522" s="87"/>
      <c r="J522" s="87"/>
      <c r="K522" s="87"/>
      <c r="L522" s="87"/>
      <c r="M522" s="87"/>
      <c r="N522" s="87"/>
      <c r="O522" s="87"/>
      <c r="P522" s="87"/>
      <c r="Q522" s="87"/>
      <c r="R522" s="87"/>
      <c r="S522" s="87"/>
      <c r="T522" s="87"/>
      <c r="U522" s="87"/>
      <c r="V522" s="87"/>
      <c r="W522" s="87"/>
      <c r="X522" s="87"/>
      <c r="Y522" s="87"/>
      <c r="Z522" s="87"/>
    </row>
    <row r="523" customFormat="false" ht="12.75" hidden="false" customHeight="true" outlineLevel="0" collapsed="false">
      <c r="A523" s="87"/>
      <c r="B523" s="87"/>
      <c r="C523" s="87"/>
      <c r="D523" s="87"/>
      <c r="E523" s="87"/>
      <c r="F523" s="87"/>
      <c r="G523" s="87"/>
      <c r="H523" s="87"/>
      <c r="I523" s="87"/>
      <c r="J523" s="87"/>
      <c r="K523" s="87"/>
      <c r="L523" s="87"/>
      <c r="M523" s="87"/>
      <c r="N523" s="87"/>
      <c r="O523" s="87"/>
      <c r="P523" s="87"/>
      <c r="Q523" s="87"/>
      <c r="R523" s="87"/>
      <c r="S523" s="87"/>
      <c r="T523" s="87"/>
      <c r="U523" s="87"/>
      <c r="V523" s="87"/>
      <c r="W523" s="87"/>
      <c r="X523" s="87"/>
      <c r="Y523" s="87"/>
      <c r="Z523" s="87"/>
    </row>
    <row r="524" customFormat="false" ht="12.75" hidden="false" customHeight="true" outlineLevel="0" collapsed="false">
      <c r="A524" s="87"/>
      <c r="B524" s="87"/>
      <c r="C524" s="87"/>
      <c r="D524" s="87"/>
      <c r="E524" s="87"/>
      <c r="F524" s="87"/>
      <c r="G524" s="87"/>
      <c r="H524" s="87"/>
      <c r="I524" s="87"/>
      <c r="J524" s="87"/>
      <c r="K524" s="87"/>
      <c r="L524" s="87"/>
      <c r="M524" s="87"/>
      <c r="N524" s="87"/>
      <c r="O524" s="87"/>
      <c r="P524" s="87"/>
      <c r="Q524" s="87"/>
      <c r="R524" s="87"/>
      <c r="S524" s="87"/>
      <c r="T524" s="87"/>
      <c r="U524" s="87"/>
      <c r="V524" s="87"/>
      <c r="W524" s="87"/>
      <c r="X524" s="87"/>
      <c r="Y524" s="87"/>
      <c r="Z524" s="87"/>
    </row>
    <row r="525" customFormat="false" ht="12.75" hidden="false" customHeight="true" outlineLevel="0" collapsed="false">
      <c r="A525" s="87"/>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row>
    <row r="526" customFormat="false" ht="12.75" hidden="false" customHeight="true" outlineLevel="0" collapsed="false">
      <c r="A526" s="87"/>
      <c r="B526" s="87"/>
      <c r="C526" s="87"/>
      <c r="D526" s="87"/>
      <c r="E526" s="87"/>
      <c r="F526" s="87"/>
      <c r="G526" s="87"/>
      <c r="H526" s="87"/>
      <c r="I526" s="87"/>
      <c r="J526" s="87"/>
      <c r="K526" s="87"/>
      <c r="L526" s="87"/>
      <c r="M526" s="87"/>
      <c r="N526" s="87"/>
      <c r="O526" s="87"/>
      <c r="P526" s="87"/>
      <c r="Q526" s="87"/>
      <c r="R526" s="87"/>
      <c r="S526" s="87"/>
      <c r="T526" s="87"/>
      <c r="U526" s="87"/>
      <c r="V526" s="87"/>
      <c r="W526" s="87"/>
      <c r="X526" s="87"/>
      <c r="Y526" s="87"/>
      <c r="Z526" s="87"/>
    </row>
    <row r="527" customFormat="false" ht="12.75" hidden="false" customHeight="true" outlineLevel="0" collapsed="false">
      <c r="A527" s="87"/>
      <c r="B527" s="87"/>
      <c r="C527" s="87"/>
      <c r="D527" s="87"/>
      <c r="E527" s="87"/>
      <c r="F527" s="87"/>
      <c r="G527" s="87"/>
      <c r="H527" s="87"/>
      <c r="I527" s="87"/>
      <c r="J527" s="87"/>
      <c r="K527" s="87"/>
      <c r="L527" s="87"/>
      <c r="M527" s="87"/>
      <c r="N527" s="87"/>
      <c r="O527" s="87"/>
      <c r="P527" s="87"/>
      <c r="Q527" s="87"/>
      <c r="R527" s="87"/>
      <c r="S527" s="87"/>
      <c r="T527" s="87"/>
      <c r="U527" s="87"/>
      <c r="V527" s="87"/>
      <c r="W527" s="87"/>
      <c r="X527" s="87"/>
      <c r="Y527" s="87"/>
      <c r="Z527" s="87"/>
    </row>
    <row r="528" customFormat="false" ht="12.75" hidden="false" customHeight="true" outlineLevel="0" collapsed="false">
      <c r="A528" s="87"/>
      <c r="B528" s="87"/>
      <c r="C528" s="87"/>
      <c r="D528" s="87"/>
      <c r="E528" s="87"/>
      <c r="F528" s="87"/>
      <c r="G528" s="87"/>
      <c r="H528" s="87"/>
      <c r="I528" s="87"/>
      <c r="J528" s="87"/>
      <c r="K528" s="87"/>
      <c r="L528" s="87"/>
      <c r="M528" s="87"/>
      <c r="N528" s="87"/>
      <c r="O528" s="87"/>
      <c r="P528" s="87"/>
      <c r="Q528" s="87"/>
      <c r="R528" s="87"/>
      <c r="S528" s="87"/>
      <c r="T528" s="87"/>
      <c r="U528" s="87"/>
      <c r="V528" s="87"/>
      <c r="W528" s="87"/>
      <c r="X528" s="87"/>
      <c r="Y528" s="87"/>
      <c r="Z528" s="87"/>
    </row>
    <row r="529" customFormat="false" ht="12.75" hidden="false" customHeight="true" outlineLevel="0" collapsed="false">
      <c r="A529" s="87"/>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row>
    <row r="530" customFormat="false" ht="12.75" hidden="false" customHeight="true" outlineLevel="0" collapsed="false">
      <c r="A530" s="87"/>
      <c r="B530" s="87"/>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row>
    <row r="531" customFormat="false" ht="12.75" hidden="false" customHeight="true" outlineLevel="0" collapsed="false">
      <c r="A531" s="87"/>
      <c r="B531" s="87"/>
      <c r="C531" s="87"/>
      <c r="D531" s="87"/>
      <c r="E531" s="87"/>
      <c r="F531" s="87"/>
      <c r="G531" s="87"/>
      <c r="H531" s="87"/>
      <c r="I531" s="87"/>
      <c r="J531" s="87"/>
      <c r="K531" s="87"/>
      <c r="L531" s="87"/>
      <c r="M531" s="87"/>
      <c r="N531" s="87"/>
      <c r="O531" s="87"/>
      <c r="P531" s="87"/>
      <c r="Q531" s="87"/>
      <c r="R531" s="87"/>
      <c r="S531" s="87"/>
      <c r="T531" s="87"/>
      <c r="U531" s="87"/>
      <c r="V531" s="87"/>
      <c r="W531" s="87"/>
      <c r="X531" s="87"/>
      <c r="Y531" s="87"/>
      <c r="Z531" s="87"/>
    </row>
    <row r="532" customFormat="false" ht="12.75" hidden="false" customHeight="true" outlineLevel="0" collapsed="false">
      <c r="A532" s="87"/>
      <c r="B532" s="87"/>
      <c r="C532" s="87"/>
      <c r="D532" s="87"/>
      <c r="E532" s="87"/>
      <c r="F532" s="87"/>
      <c r="G532" s="87"/>
      <c r="H532" s="87"/>
      <c r="I532" s="87"/>
      <c r="J532" s="87"/>
      <c r="K532" s="87"/>
      <c r="L532" s="87"/>
      <c r="M532" s="87"/>
      <c r="N532" s="87"/>
      <c r="O532" s="87"/>
      <c r="P532" s="87"/>
      <c r="Q532" s="87"/>
      <c r="R532" s="87"/>
      <c r="S532" s="87"/>
      <c r="T532" s="87"/>
      <c r="U532" s="87"/>
      <c r="V532" s="87"/>
      <c r="W532" s="87"/>
      <c r="X532" s="87"/>
      <c r="Y532" s="87"/>
      <c r="Z532" s="87"/>
    </row>
    <row r="533" customFormat="false" ht="12.75" hidden="false" customHeight="true" outlineLevel="0" collapsed="false">
      <c r="A533" s="87"/>
      <c r="B533" s="87"/>
      <c r="C533" s="87"/>
      <c r="D533" s="87"/>
      <c r="E533" s="87"/>
      <c r="F533" s="87"/>
      <c r="G533" s="87"/>
      <c r="H533" s="87"/>
      <c r="I533" s="87"/>
      <c r="J533" s="87"/>
      <c r="K533" s="87"/>
      <c r="L533" s="87"/>
      <c r="M533" s="87"/>
      <c r="N533" s="87"/>
      <c r="O533" s="87"/>
      <c r="P533" s="87"/>
      <c r="Q533" s="87"/>
      <c r="R533" s="87"/>
      <c r="S533" s="87"/>
      <c r="T533" s="87"/>
      <c r="U533" s="87"/>
      <c r="V533" s="87"/>
      <c r="W533" s="87"/>
      <c r="X533" s="87"/>
      <c r="Y533" s="87"/>
      <c r="Z533" s="87"/>
    </row>
    <row r="534" customFormat="false" ht="12.75" hidden="false" customHeight="true" outlineLevel="0" collapsed="false">
      <c r="A534" s="87"/>
      <c r="B534" s="87"/>
      <c r="C534" s="87"/>
      <c r="D534" s="87"/>
      <c r="E534" s="87"/>
      <c r="F534" s="87"/>
      <c r="G534" s="87"/>
      <c r="H534" s="87"/>
      <c r="I534" s="87"/>
      <c r="J534" s="87"/>
      <c r="K534" s="87"/>
      <c r="L534" s="87"/>
      <c r="M534" s="87"/>
      <c r="N534" s="87"/>
      <c r="O534" s="87"/>
      <c r="P534" s="87"/>
      <c r="Q534" s="87"/>
      <c r="R534" s="87"/>
      <c r="S534" s="87"/>
      <c r="T534" s="87"/>
      <c r="U534" s="87"/>
      <c r="V534" s="87"/>
      <c r="W534" s="87"/>
      <c r="X534" s="87"/>
      <c r="Y534" s="87"/>
      <c r="Z534" s="87"/>
    </row>
    <row r="535" customFormat="false" ht="12.75" hidden="false" customHeight="true" outlineLevel="0" collapsed="false">
      <c r="A535" s="87"/>
      <c r="B535" s="87"/>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row>
    <row r="536" customFormat="false" ht="12.75" hidden="false" customHeight="true" outlineLevel="0" collapsed="false">
      <c r="A536" s="87"/>
      <c r="B536" s="87"/>
      <c r="C536" s="87"/>
      <c r="D536" s="87"/>
      <c r="E536" s="87"/>
      <c r="F536" s="87"/>
      <c r="G536" s="87"/>
      <c r="H536" s="87"/>
      <c r="I536" s="87"/>
      <c r="J536" s="87"/>
      <c r="K536" s="87"/>
      <c r="L536" s="87"/>
      <c r="M536" s="87"/>
      <c r="N536" s="87"/>
      <c r="O536" s="87"/>
      <c r="P536" s="87"/>
      <c r="Q536" s="87"/>
      <c r="R536" s="87"/>
      <c r="S536" s="87"/>
      <c r="T536" s="87"/>
      <c r="U536" s="87"/>
      <c r="V536" s="87"/>
      <c r="W536" s="87"/>
      <c r="X536" s="87"/>
      <c r="Y536" s="87"/>
      <c r="Z536" s="87"/>
    </row>
    <row r="537" customFormat="false" ht="12.75" hidden="false" customHeight="true" outlineLevel="0" collapsed="false">
      <c r="A537" s="87"/>
      <c r="B537" s="87"/>
      <c r="C537" s="87"/>
      <c r="D537" s="87"/>
      <c r="E537" s="87"/>
      <c r="F537" s="87"/>
      <c r="G537" s="87"/>
      <c r="H537" s="87"/>
      <c r="I537" s="87"/>
      <c r="J537" s="87"/>
      <c r="K537" s="87"/>
      <c r="L537" s="87"/>
      <c r="M537" s="87"/>
      <c r="N537" s="87"/>
      <c r="O537" s="87"/>
      <c r="P537" s="87"/>
      <c r="Q537" s="87"/>
      <c r="R537" s="87"/>
      <c r="S537" s="87"/>
      <c r="T537" s="87"/>
      <c r="U537" s="87"/>
      <c r="V537" s="87"/>
      <c r="W537" s="87"/>
      <c r="X537" s="87"/>
      <c r="Y537" s="87"/>
      <c r="Z537" s="87"/>
    </row>
    <row r="538" customFormat="false" ht="12.75" hidden="false" customHeight="true" outlineLevel="0" collapsed="false">
      <c r="A538" s="87"/>
      <c r="B538" s="87"/>
      <c r="C538" s="87"/>
      <c r="D538" s="87"/>
      <c r="E538" s="87"/>
      <c r="F538" s="87"/>
      <c r="G538" s="87"/>
      <c r="H538" s="87"/>
      <c r="I538" s="87"/>
      <c r="J538" s="87"/>
      <c r="K538" s="87"/>
      <c r="L538" s="87"/>
      <c r="M538" s="87"/>
      <c r="N538" s="87"/>
      <c r="O538" s="87"/>
      <c r="P538" s="87"/>
      <c r="Q538" s="87"/>
      <c r="R538" s="87"/>
      <c r="S538" s="87"/>
      <c r="T538" s="87"/>
      <c r="U538" s="87"/>
      <c r="V538" s="87"/>
      <c r="W538" s="87"/>
      <c r="X538" s="87"/>
      <c r="Y538" s="87"/>
      <c r="Z538" s="87"/>
    </row>
    <row r="539" customFormat="false" ht="12.75" hidden="false" customHeight="true" outlineLevel="0" collapsed="false">
      <c r="A539" s="87"/>
      <c r="B539" s="87"/>
      <c r="C539" s="87"/>
      <c r="D539" s="87"/>
      <c r="E539" s="87"/>
      <c r="F539" s="87"/>
      <c r="G539" s="87"/>
      <c r="H539" s="87"/>
      <c r="I539" s="87"/>
      <c r="J539" s="87"/>
      <c r="K539" s="87"/>
      <c r="L539" s="87"/>
      <c r="M539" s="87"/>
      <c r="N539" s="87"/>
      <c r="O539" s="87"/>
      <c r="P539" s="87"/>
      <c r="Q539" s="87"/>
      <c r="R539" s="87"/>
      <c r="S539" s="87"/>
      <c r="T539" s="87"/>
      <c r="U539" s="87"/>
      <c r="V539" s="87"/>
      <c r="W539" s="87"/>
      <c r="X539" s="87"/>
      <c r="Y539" s="87"/>
      <c r="Z539" s="87"/>
    </row>
    <row r="540" customFormat="false" ht="12.75" hidden="false" customHeight="true" outlineLevel="0" collapsed="false">
      <c r="A540" s="87"/>
      <c r="B540" s="87"/>
      <c r="C540" s="87"/>
      <c r="D540" s="87"/>
      <c r="E540" s="87"/>
      <c r="F540" s="87"/>
      <c r="G540" s="87"/>
      <c r="H540" s="87"/>
      <c r="I540" s="87"/>
      <c r="J540" s="87"/>
      <c r="K540" s="87"/>
      <c r="L540" s="87"/>
      <c r="M540" s="87"/>
      <c r="N540" s="87"/>
      <c r="O540" s="87"/>
      <c r="P540" s="87"/>
      <c r="Q540" s="87"/>
      <c r="R540" s="87"/>
      <c r="S540" s="87"/>
      <c r="T540" s="87"/>
      <c r="U540" s="87"/>
      <c r="V540" s="87"/>
      <c r="W540" s="87"/>
      <c r="X540" s="87"/>
      <c r="Y540" s="87"/>
      <c r="Z540" s="87"/>
    </row>
    <row r="541" customFormat="false" ht="12.75" hidden="false" customHeight="true" outlineLevel="0" collapsed="false">
      <c r="A541" s="87"/>
      <c r="B541" s="87"/>
      <c r="C541" s="87"/>
      <c r="D541" s="87"/>
      <c r="E541" s="87"/>
      <c r="F541" s="87"/>
      <c r="G541" s="87"/>
      <c r="H541" s="87"/>
      <c r="I541" s="87"/>
      <c r="J541" s="87"/>
      <c r="K541" s="87"/>
      <c r="L541" s="87"/>
      <c r="M541" s="87"/>
      <c r="N541" s="87"/>
      <c r="O541" s="87"/>
      <c r="P541" s="87"/>
      <c r="Q541" s="87"/>
      <c r="R541" s="87"/>
      <c r="S541" s="87"/>
      <c r="T541" s="87"/>
      <c r="U541" s="87"/>
      <c r="V541" s="87"/>
      <c r="W541" s="87"/>
      <c r="X541" s="87"/>
      <c r="Y541" s="87"/>
      <c r="Z541" s="87"/>
    </row>
    <row r="542" customFormat="false" ht="12.75" hidden="false" customHeight="true" outlineLevel="0" collapsed="false">
      <c r="A542" s="87"/>
      <c r="B542" s="87"/>
      <c r="C542" s="87"/>
      <c r="D542" s="87"/>
      <c r="E542" s="87"/>
      <c r="F542" s="87"/>
      <c r="G542" s="87"/>
      <c r="H542" s="87"/>
      <c r="I542" s="87"/>
      <c r="J542" s="87"/>
      <c r="K542" s="87"/>
      <c r="L542" s="87"/>
      <c r="M542" s="87"/>
      <c r="N542" s="87"/>
      <c r="O542" s="87"/>
      <c r="P542" s="87"/>
      <c r="Q542" s="87"/>
      <c r="R542" s="87"/>
      <c r="S542" s="87"/>
      <c r="T542" s="87"/>
      <c r="U542" s="87"/>
      <c r="V542" s="87"/>
      <c r="W542" s="87"/>
      <c r="X542" s="87"/>
      <c r="Y542" s="87"/>
      <c r="Z542" s="87"/>
    </row>
    <row r="543" customFormat="false" ht="12.75" hidden="false" customHeight="true" outlineLevel="0" collapsed="false">
      <c r="A543" s="87"/>
      <c r="B543" s="87"/>
      <c r="C543" s="87"/>
      <c r="D543" s="87"/>
      <c r="E543" s="87"/>
      <c r="F543" s="87"/>
      <c r="G543" s="87"/>
      <c r="H543" s="87"/>
      <c r="I543" s="87"/>
      <c r="J543" s="87"/>
      <c r="K543" s="87"/>
      <c r="L543" s="87"/>
      <c r="M543" s="87"/>
      <c r="N543" s="87"/>
      <c r="O543" s="87"/>
      <c r="P543" s="87"/>
      <c r="Q543" s="87"/>
      <c r="R543" s="87"/>
      <c r="S543" s="87"/>
      <c r="T543" s="87"/>
      <c r="U543" s="87"/>
      <c r="V543" s="87"/>
      <c r="W543" s="87"/>
      <c r="X543" s="87"/>
      <c r="Y543" s="87"/>
      <c r="Z543" s="87"/>
    </row>
    <row r="544" customFormat="false" ht="12.75" hidden="false" customHeight="true" outlineLevel="0" collapsed="false">
      <c r="A544" s="87"/>
      <c r="B544" s="87"/>
      <c r="C544" s="87"/>
      <c r="D544" s="87"/>
      <c r="E544" s="87"/>
      <c r="F544" s="87"/>
      <c r="G544" s="87"/>
      <c r="H544" s="87"/>
      <c r="I544" s="87"/>
      <c r="J544" s="87"/>
      <c r="K544" s="87"/>
      <c r="L544" s="87"/>
      <c r="M544" s="87"/>
      <c r="N544" s="87"/>
      <c r="O544" s="87"/>
      <c r="P544" s="87"/>
      <c r="Q544" s="87"/>
      <c r="R544" s="87"/>
      <c r="S544" s="87"/>
      <c r="T544" s="87"/>
      <c r="U544" s="87"/>
      <c r="V544" s="87"/>
      <c r="W544" s="87"/>
      <c r="X544" s="87"/>
      <c r="Y544" s="87"/>
      <c r="Z544" s="87"/>
    </row>
    <row r="545" customFormat="false" ht="12.75" hidden="false" customHeight="true" outlineLevel="0" collapsed="false">
      <c r="A545" s="87"/>
      <c r="B545" s="87"/>
      <c r="C545" s="87"/>
      <c r="D545" s="87"/>
      <c r="E545" s="87"/>
      <c r="F545" s="87"/>
      <c r="G545" s="87"/>
      <c r="H545" s="87"/>
      <c r="I545" s="87"/>
      <c r="J545" s="87"/>
      <c r="K545" s="87"/>
      <c r="L545" s="87"/>
      <c r="M545" s="87"/>
      <c r="N545" s="87"/>
      <c r="O545" s="87"/>
      <c r="P545" s="87"/>
      <c r="Q545" s="87"/>
      <c r="R545" s="87"/>
      <c r="S545" s="87"/>
      <c r="T545" s="87"/>
      <c r="U545" s="87"/>
      <c r="V545" s="87"/>
      <c r="W545" s="87"/>
      <c r="X545" s="87"/>
      <c r="Y545" s="87"/>
      <c r="Z545" s="87"/>
    </row>
    <row r="546" customFormat="false" ht="12.75" hidden="false" customHeight="true" outlineLevel="0" collapsed="false">
      <c r="A546" s="87"/>
      <c r="B546" s="87"/>
      <c r="C546" s="87"/>
      <c r="D546" s="87"/>
      <c r="E546" s="87"/>
      <c r="F546" s="87"/>
      <c r="G546" s="87"/>
      <c r="H546" s="87"/>
      <c r="I546" s="87"/>
      <c r="J546" s="87"/>
      <c r="K546" s="87"/>
      <c r="L546" s="87"/>
      <c r="M546" s="87"/>
      <c r="N546" s="87"/>
      <c r="O546" s="87"/>
      <c r="P546" s="87"/>
      <c r="Q546" s="87"/>
      <c r="R546" s="87"/>
      <c r="S546" s="87"/>
      <c r="T546" s="87"/>
      <c r="U546" s="87"/>
      <c r="V546" s="87"/>
      <c r="W546" s="87"/>
      <c r="X546" s="87"/>
      <c r="Y546" s="87"/>
      <c r="Z546" s="87"/>
    </row>
    <row r="547" customFormat="false" ht="12.75" hidden="false" customHeight="true" outlineLevel="0" collapsed="false">
      <c r="A547" s="87"/>
      <c r="B547" s="87"/>
      <c r="C547" s="87"/>
      <c r="D547" s="87"/>
      <c r="E547" s="87"/>
      <c r="F547" s="87"/>
      <c r="G547" s="87"/>
      <c r="H547" s="87"/>
      <c r="I547" s="87"/>
      <c r="J547" s="87"/>
      <c r="K547" s="87"/>
      <c r="L547" s="87"/>
      <c r="M547" s="87"/>
      <c r="N547" s="87"/>
      <c r="O547" s="87"/>
      <c r="P547" s="87"/>
      <c r="Q547" s="87"/>
      <c r="R547" s="87"/>
      <c r="S547" s="87"/>
      <c r="T547" s="87"/>
      <c r="U547" s="87"/>
      <c r="V547" s="87"/>
      <c r="W547" s="87"/>
      <c r="X547" s="87"/>
      <c r="Y547" s="87"/>
      <c r="Z547" s="87"/>
    </row>
    <row r="548" customFormat="false" ht="12.75" hidden="false" customHeight="true" outlineLevel="0" collapsed="false">
      <c r="A548" s="87"/>
      <c r="B548" s="87"/>
      <c r="C548" s="87"/>
      <c r="D548" s="87"/>
      <c r="E548" s="87"/>
      <c r="F548" s="87"/>
      <c r="G548" s="87"/>
      <c r="H548" s="87"/>
      <c r="I548" s="87"/>
      <c r="J548" s="87"/>
      <c r="K548" s="87"/>
      <c r="L548" s="87"/>
      <c r="M548" s="87"/>
      <c r="N548" s="87"/>
      <c r="O548" s="87"/>
      <c r="P548" s="87"/>
      <c r="Q548" s="87"/>
      <c r="R548" s="87"/>
      <c r="S548" s="87"/>
      <c r="T548" s="87"/>
      <c r="U548" s="87"/>
      <c r="V548" s="87"/>
      <c r="W548" s="87"/>
      <c r="X548" s="87"/>
      <c r="Y548" s="87"/>
      <c r="Z548" s="87"/>
    </row>
    <row r="549" customFormat="false" ht="12.75" hidden="false" customHeight="true" outlineLevel="0" collapsed="false">
      <c r="A549" s="87"/>
      <c r="B549" s="87"/>
      <c r="C549" s="87"/>
      <c r="D549" s="87"/>
      <c r="E549" s="87"/>
      <c r="F549" s="87"/>
      <c r="G549" s="87"/>
      <c r="H549" s="87"/>
      <c r="I549" s="87"/>
      <c r="J549" s="87"/>
      <c r="K549" s="87"/>
      <c r="L549" s="87"/>
      <c r="M549" s="87"/>
      <c r="N549" s="87"/>
      <c r="O549" s="87"/>
      <c r="P549" s="87"/>
      <c r="Q549" s="87"/>
      <c r="R549" s="87"/>
      <c r="S549" s="87"/>
      <c r="T549" s="87"/>
      <c r="U549" s="87"/>
      <c r="V549" s="87"/>
      <c r="W549" s="87"/>
      <c r="X549" s="87"/>
      <c r="Y549" s="87"/>
      <c r="Z549" s="87"/>
    </row>
    <row r="550" customFormat="false" ht="12.75" hidden="false" customHeight="true" outlineLevel="0" collapsed="false">
      <c r="A550" s="87"/>
      <c r="B550" s="87"/>
      <c r="C550" s="87"/>
      <c r="D550" s="87"/>
      <c r="E550" s="87"/>
      <c r="F550" s="87"/>
      <c r="G550" s="87"/>
      <c r="H550" s="87"/>
      <c r="I550" s="87"/>
      <c r="J550" s="87"/>
      <c r="K550" s="87"/>
      <c r="L550" s="87"/>
      <c r="M550" s="87"/>
      <c r="N550" s="87"/>
      <c r="O550" s="87"/>
      <c r="P550" s="87"/>
      <c r="Q550" s="87"/>
      <c r="R550" s="87"/>
      <c r="S550" s="87"/>
      <c r="T550" s="87"/>
      <c r="U550" s="87"/>
      <c r="V550" s="87"/>
      <c r="W550" s="87"/>
      <c r="X550" s="87"/>
      <c r="Y550" s="87"/>
      <c r="Z550" s="87"/>
    </row>
    <row r="551" customFormat="false" ht="12.75" hidden="false" customHeight="true" outlineLevel="0" collapsed="false">
      <c r="A551" s="87"/>
      <c r="B551" s="87"/>
      <c r="C551" s="87"/>
      <c r="D551" s="87"/>
      <c r="E551" s="87"/>
      <c r="F551" s="87"/>
      <c r="G551" s="87"/>
      <c r="H551" s="87"/>
      <c r="I551" s="87"/>
      <c r="J551" s="87"/>
      <c r="K551" s="87"/>
      <c r="L551" s="87"/>
      <c r="M551" s="87"/>
      <c r="N551" s="87"/>
      <c r="O551" s="87"/>
      <c r="P551" s="87"/>
      <c r="Q551" s="87"/>
      <c r="R551" s="87"/>
      <c r="S551" s="87"/>
      <c r="T551" s="87"/>
      <c r="U551" s="87"/>
      <c r="V551" s="87"/>
      <c r="W551" s="87"/>
      <c r="X551" s="87"/>
      <c r="Y551" s="87"/>
      <c r="Z551" s="87"/>
    </row>
    <row r="552" customFormat="false" ht="12.75" hidden="false" customHeight="true" outlineLevel="0" collapsed="false">
      <c r="A552" s="87"/>
      <c r="B552" s="87"/>
      <c r="C552" s="87"/>
      <c r="D552" s="87"/>
      <c r="E552" s="87"/>
      <c r="F552" s="87"/>
      <c r="G552" s="87"/>
      <c r="H552" s="87"/>
      <c r="I552" s="87"/>
      <c r="J552" s="87"/>
      <c r="K552" s="87"/>
      <c r="L552" s="87"/>
      <c r="M552" s="87"/>
      <c r="N552" s="87"/>
      <c r="O552" s="87"/>
      <c r="P552" s="87"/>
      <c r="Q552" s="87"/>
      <c r="R552" s="87"/>
      <c r="S552" s="87"/>
      <c r="T552" s="87"/>
      <c r="U552" s="87"/>
      <c r="V552" s="87"/>
      <c r="W552" s="87"/>
      <c r="X552" s="87"/>
      <c r="Y552" s="87"/>
      <c r="Z552" s="87"/>
    </row>
    <row r="553" customFormat="false" ht="12.75" hidden="false" customHeight="true" outlineLevel="0" collapsed="false">
      <c r="A553" s="87"/>
      <c r="B553" s="87"/>
      <c r="C553" s="87"/>
      <c r="D553" s="87"/>
      <c r="E553" s="87"/>
      <c r="F553" s="87"/>
      <c r="G553" s="87"/>
      <c r="H553" s="87"/>
      <c r="I553" s="87"/>
      <c r="J553" s="87"/>
      <c r="K553" s="87"/>
      <c r="L553" s="87"/>
      <c r="M553" s="87"/>
      <c r="N553" s="87"/>
      <c r="O553" s="87"/>
      <c r="P553" s="87"/>
      <c r="Q553" s="87"/>
      <c r="R553" s="87"/>
      <c r="S553" s="87"/>
      <c r="T553" s="87"/>
      <c r="U553" s="87"/>
      <c r="V553" s="87"/>
      <c r="W553" s="87"/>
      <c r="X553" s="87"/>
      <c r="Y553" s="87"/>
      <c r="Z553" s="87"/>
    </row>
    <row r="554" customFormat="false" ht="12.75" hidden="false" customHeight="true" outlineLevel="0" collapsed="false">
      <c r="A554" s="87"/>
      <c r="B554" s="87"/>
      <c r="C554" s="87"/>
      <c r="D554" s="87"/>
      <c r="E554" s="87"/>
      <c r="F554" s="87"/>
      <c r="G554" s="87"/>
      <c r="H554" s="87"/>
      <c r="I554" s="87"/>
      <c r="J554" s="87"/>
      <c r="K554" s="87"/>
      <c r="L554" s="87"/>
      <c r="M554" s="87"/>
      <c r="N554" s="87"/>
      <c r="O554" s="87"/>
      <c r="P554" s="87"/>
      <c r="Q554" s="87"/>
      <c r="R554" s="87"/>
      <c r="S554" s="87"/>
      <c r="T554" s="87"/>
      <c r="U554" s="87"/>
      <c r="V554" s="87"/>
      <c r="W554" s="87"/>
      <c r="X554" s="87"/>
      <c r="Y554" s="87"/>
      <c r="Z554" s="87"/>
    </row>
    <row r="555" customFormat="false" ht="12.75" hidden="false" customHeight="true" outlineLevel="0" collapsed="false">
      <c r="A555" s="87"/>
      <c r="B555" s="87"/>
      <c r="C555" s="87"/>
      <c r="D555" s="87"/>
      <c r="E555" s="87"/>
      <c r="F555" s="87"/>
      <c r="G555" s="87"/>
      <c r="H555" s="87"/>
      <c r="I555" s="87"/>
      <c r="J555" s="87"/>
      <c r="K555" s="87"/>
      <c r="L555" s="87"/>
      <c r="M555" s="87"/>
      <c r="N555" s="87"/>
      <c r="O555" s="87"/>
      <c r="P555" s="87"/>
      <c r="Q555" s="87"/>
      <c r="R555" s="87"/>
      <c r="S555" s="87"/>
      <c r="T555" s="87"/>
      <c r="U555" s="87"/>
      <c r="V555" s="87"/>
      <c r="W555" s="87"/>
      <c r="X555" s="87"/>
      <c r="Y555" s="87"/>
      <c r="Z555" s="87"/>
    </row>
    <row r="556" customFormat="false" ht="12.75" hidden="false" customHeight="true" outlineLevel="0" collapsed="false">
      <c r="A556" s="87"/>
      <c r="B556" s="87"/>
      <c r="C556" s="87"/>
      <c r="D556" s="87"/>
      <c r="E556" s="87"/>
      <c r="F556" s="87"/>
      <c r="G556" s="87"/>
      <c r="H556" s="87"/>
      <c r="I556" s="87"/>
      <c r="J556" s="87"/>
      <c r="K556" s="87"/>
      <c r="L556" s="87"/>
      <c r="M556" s="87"/>
      <c r="N556" s="87"/>
      <c r="O556" s="87"/>
      <c r="P556" s="87"/>
      <c r="Q556" s="87"/>
      <c r="R556" s="87"/>
      <c r="S556" s="87"/>
      <c r="T556" s="87"/>
      <c r="U556" s="87"/>
      <c r="V556" s="87"/>
      <c r="W556" s="87"/>
      <c r="X556" s="87"/>
      <c r="Y556" s="87"/>
      <c r="Z556" s="87"/>
    </row>
    <row r="557" customFormat="false" ht="12.75" hidden="false" customHeight="true" outlineLevel="0" collapsed="false">
      <c r="A557" s="87"/>
      <c r="B557" s="87"/>
      <c r="C557" s="87"/>
      <c r="D557" s="87"/>
      <c r="E557" s="87"/>
      <c r="F557" s="87"/>
      <c r="G557" s="87"/>
      <c r="H557" s="87"/>
      <c r="I557" s="87"/>
      <c r="J557" s="87"/>
      <c r="K557" s="87"/>
      <c r="L557" s="87"/>
      <c r="M557" s="87"/>
      <c r="N557" s="87"/>
      <c r="O557" s="87"/>
      <c r="P557" s="87"/>
      <c r="Q557" s="87"/>
      <c r="R557" s="87"/>
      <c r="S557" s="87"/>
      <c r="T557" s="87"/>
      <c r="U557" s="87"/>
      <c r="V557" s="87"/>
      <c r="W557" s="87"/>
      <c r="X557" s="87"/>
      <c r="Y557" s="87"/>
      <c r="Z557" s="87"/>
    </row>
    <row r="558" customFormat="false" ht="12.75" hidden="false" customHeight="true" outlineLevel="0" collapsed="false">
      <c r="A558" s="87"/>
      <c r="B558" s="87"/>
      <c r="C558" s="87"/>
      <c r="D558" s="87"/>
      <c r="E558" s="87"/>
      <c r="F558" s="87"/>
      <c r="G558" s="87"/>
      <c r="H558" s="87"/>
      <c r="I558" s="87"/>
      <c r="J558" s="87"/>
      <c r="K558" s="87"/>
      <c r="L558" s="87"/>
      <c r="M558" s="87"/>
      <c r="N558" s="87"/>
      <c r="O558" s="87"/>
      <c r="P558" s="87"/>
      <c r="Q558" s="87"/>
      <c r="R558" s="87"/>
      <c r="S558" s="87"/>
      <c r="T558" s="87"/>
      <c r="U558" s="87"/>
      <c r="V558" s="87"/>
      <c r="W558" s="87"/>
      <c r="X558" s="87"/>
      <c r="Y558" s="87"/>
      <c r="Z558" s="87"/>
    </row>
    <row r="559" customFormat="false" ht="12.75" hidden="false" customHeight="true" outlineLevel="0" collapsed="false">
      <c r="A559" s="87"/>
      <c r="B559" s="87"/>
      <c r="C559" s="87"/>
      <c r="D559" s="87"/>
      <c r="E559" s="87"/>
      <c r="F559" s="87"/>
      <c r="G559" s="87"/>
      <c r="H559" s="87"/>
      <c r="I559" s="87"/>
      <c r="J559" s="87"/>
      <c r="K559" s="87"/>
      <c r="L559" s="87"/>
      <c r="M559" s="87"/>
      <c r="N559" s="87"/>
      <c r="O559" s="87"/>
      <c r="P559" s="87"/>
      <c r="Q559" s="87"/>
      <c r="R559" s="87"/>
      <c r="S559" s="87"/>
      <c r="T559" s="87"/>
      <c r="U559" s="87"/>
      <c r="V559" s="87"/>
      <c r="W559" s="87"/>
      <c r="X559" s="87"/>
      <c r="Y559" s="87"/>
      <c r="Z559" s="87"/>
    </row>
    <row r="560" customFormat="false" ht="12.75" hidden="false" customHeight="true" outlineLevel="0" collapsed="false">
      <c r="A560" s="87"/>
      <c r="B560" s="87"/>
      <c r="C560" s="87"/>
      <c r="D560" s="87"/>
      <c r="E560" s="87"/>
      <c r="F560" s="87"/>
      <c r="G560" s="87"/>
      <c r="H560" s="87"/>
      <c r="I560" s="87"/>
      <c r="J560" s="87"/>
      <c r="K560" s="87"/>
      <c r="L560" s="87"/>
      <c r="M560" s="87"/>
      <c r="N560" s="87"/>
      <c r="O560" s="87"/>
      <c r="P560" s="87"/>
      <c r="Q560" s="87"/>
      <c r="R560" s="87"/>
      <c r="S560" s="87"/>
      <c r="T560" s="87"/>
      <c r="U560" s="87"/>
      <c r="V560" s="87"/>
      <c r="W560" s="87"/>
      <c r="X560" s="87"/>
      <c r="Y560" s="87"/>
      <c r="Z560" s="87"/>
    </row>
    <row r="561" customFormat="false" ht="12.75" hidden="false" customHeight="true" outlineLevel="0" collapsed="false">
      <c r="A561" s="87"/>
      <c r="B561" s="87"/>
      <c r="C561" s="87"/>
      <c r="D561" s="87"/>
      <c r="E561" s="87"/>
      <c r="F561" s="87"/>
      <c r="G561" s="87"/>
      <c r="H561" s="87"/>
      <c r="I561" s="87"/>
      <c r="J561" s="87"/>
      <c r="K561" s="87"/>
      <c r="L561" s="87"/>
      <c r="M561" s="87"/>
      <c r="N561" s="87"/>
      <c r="O561" s="87"/>
      <c r="P561" s="87"/>
      <c r="Q561" s="87"/>
      <c r="R561" s="87"/>
      <c r="S561" s="87"/>
      <c r="T561" s="87"/>
      <c r="U561" s="87"/>
      <c r="V561" s="87"/>
      <c r="W561" s="87"/>
      <c r="X561" s="87"/>
      <c r="Y561" s="87"/>
      <c r="Z561" s="87"/>
    </row>
    <row r="562" customFormat="false" ht="12.75" hidden="false" customHeight="true" outlineLevel="0" collapsed="false">
      <c r="A562" s="87"/>
      <c r="B562" s="87"/>
      <c r="C562" s="87"/>
      <c r="D562" s="87"/>
      <c r="E562" s="87"/>
      <c r="F562" s="87"/>
      <c r="G562" s="87"/>
      <c r="H562" s="87"/>
      <c r="I562" s="87"/>
      <c r="J562" s="87"/>
      <c r="K562" s="87"/>
      <c r="L562" s="87"/>
      <c r="M562" s="87"/>
      <c r="N562" s="87"/>
      <c r="O562" s="87"/>
      <c r="P562" s="87"/>
      <c r="Q562" s="87"/>
      <c r="R562" s="87"/>
      <c r="S562" s="87"/>
      <c r="T562" s="87"/>
      <c r="U562" s="87"/>
      <c r="V562" s="87"/>
      <c r="W562" s="87"/>
      <c r="X562" s="87"/>
      <c r="Y562" s="87"/>
      <c r="Z562" s="87"/>
    </row>
    <row r="563" customFormat="false" ht="12.75" hidden="false" customHeight="true" outlineLevel="0" collapsed="false">
      <c r="A563" s="87"/>
      <c r="B563" s="87"/>
      <c r="C563" s="87"/>
      <c r="D563" s="87"/>
      <c r="E563" s="87"/>
      <c r="F563" s="87"/>
      <c r="G563" s="87"/>
      <c r="H563" s="87"/>
      <c r="I563" s="87"/>
      <c r="J563" s="87"/>
      <c r="K563" s="87"/>
      <c r="L563" s="87"/>
      <c r="M563" s="87"/>
      <c r="N563" s="87"/>
      <c r="O563" s="87"/>
      <c r="P563" s="87"/>
      <c r="Q563" s="87"/>
      <c r="R563" s="87"/>
      <c r="S563" s="87"/>
      <c r="T563" s="87"/>
      <c r="U563" s="87"/>
      <c r="V563" s="87"/>
      <c r="W563" s="87"/>
      <c r="X563" s="87"/>
      <c r="Y563" s="87"/>
      <c r="Z563" s="87"/>
    </row>
    <row r="564" customFormat="false" ht="12.75" hidden="false" customHeight="true" outlineLevel="0" collapsed="false">
      <c r="A564" s="87"/>
      <c r="B564" s="87"/>
      <c r="C564" s="87"/>
      <c r="D564" s="87"/>
      <c r="E564" s="87"/>
      <c r="F564" s="87"/>
      <c r="G564" s="87"/>
      <c r="H564" s="87"/>
      <c r="I564" s="87"/>
      <c r="J564" s="87"/>
      <c r="K564" s="87"/>
      <c r="L564" s="87"/>
      <c r="M564" s="87"/>
      <c r="N564" s="87"/>
      <c r="O564" s="87"/>
      <c r="P564" s="87"/>
      <c r="Q564" s="87"/>
      <c r="R564" s="87"/>
      <c r="S564" s="87"/>
      <c r="T564" s="87"/>
      <c r="U564" s="87"/>
      <c r="V564" s="87"/>
      <c r="W564" s="87"/>
      <c r="X564" s="87"/>
      <c r="Y564" s="87"/>
      <c r="Z564" s="87"/>
    </row>
    <row r="565" customFormat="false" ht="12.75" hidden="false" customHeight="true" outlineLevel="0" collapsed="false">
      <c r="A565" s="87"/>
      <c r="B565" s="87"/>
      <c r="C565" s="87"/>
      <c r="D565" s="87"/>
      <c r="E565" s="87"/>
      <c r="F565" s="87"/>
      <c r="G565" s="87"/>
      <c r="H565" s="87"/>
      <c r="I565" s="87"/>
      <c r="J565" s="87"/>
      <c r="K565" s="87"/>
      <c r="L565" s="87"/>
      <c r="M565" s="87"/>
      <c r="N565" s="87"/>
      <c r="O565" s="87"/>
      <c r="P565" s="87"/>
      <c r="Q565" s="87"/>
      <c r="R565" s="87"/>
      <c r="S565" s="87"/>
      <c r="T565" s="87"/>
      <c r="U565" s="87"/>
      <c r="V565" s="87"/>
      <c r="W565" s="87"/>
      <c r="X565" s="87"/>
      <c r="Y565" s="87"/>
      <c r="Z565" s="87"/>
    </row>
    <row r="566" customFormat="false" ht="12.75" hidden="false" customHeight="true" outlineLevel="0" collapsed="false">
      <c r="A566" s="87"/>
      <c r="B566" s="87"/>
      <c r="C566" s="87"/>
      <c r="D566" s="87"/>
      <c r="E566" s="87"/>
      <c r="F566" s="87"/>
      <c r="G566" s="87"/>
      <c r="H566" s="87"/>
      <c r="I566" s="87"/>
      <c r="J566" s="87"/>
      <c r="K566" s="87"/>
      <c r="L566" s="87"/>
      <c r="M566" s="87"/>
      <c r="N566" s="87"/>
      <c r="O566" s="87"/>
      <c r="P566" s="87"/>
      <c r="Q566" s="87"/>
      <c r="R566" s="87"/>
      <c r="S566" s="87"/>
      <c r="T566" s="87"/>
      <c r="U566" s="87"/>
      <c r="V566" s="87"/>
      <c r="W566" s="87"/>
      <c r="X566" s="87"/>
      <c r="Y566" s="87"/>
      <c r="Z566" s="87"/>
    </row>
    <row r="567" customFormat="false" ht="12.75" hidden="false" customHeight="true" outlineLevel="0" collapsed="false">
      <c r="A567" s="87"/>
      <c r="B567" s="87"/>
      <c r="C567" s="87"/>
      <c r="D567" s="87"/>
      <c r="E567" s="87"/>
      <c r="F567" s="87"/>
      <c r="G567" s="87"/>
      <c r="H567" s="87"/>
      <c r="I567" s="87"/>
      <c r="J567" s="87"/>
      <c r="K567" s="87"/>
      <c r="L567" s="87"/>
      <c r="M567" s="87"/>
      <c r="N567" s="87"/>
      <c r="O567" s="87"/>
      <c r="P567" s="87"/>
      <c r="Q567" s="87"/>
      <c r="R567" s="87"/>
      <c r="S567" s="87"/>
      <c r="T567" s="87"/>
      <c r="U567" s="87"/>
      <c r="V567" s="87"/>
      <c r="W567" s="87"/>
      <c r="X567" s="87"/>
      <c r="Y567" s="87"/>
      <c r="Z567" s="87"/>
    </row>
    <row r="568" customFormat="false" ht="12.75" hidden="false" customHeight="true" outlineLevel="0" collapsed="false">
      <c r="A568" s="87"/>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row>
    <row r="569" customFormat="false" ht="12.75" hidden="false" customHeight="true" outlineLevel="0" collapsed="false">
      <c r="A569" s="87"/>
      <c r="B569" s="87"/>
      <c r="C569" s="87"/>
      <c r="D569" s="87"/>
      <c r="E569" s="87"/>
      <c r="F569" s="87"/>
      <c r="G569" s="87"/>
      <c r="H569" s="87"/>
      <c r="I569" s="87"/>
      <c r="J569" s="87"/>
      <c r="K569" s="87"/>
      <c r="L569" s="87"/>
      <c r="M569" s="87"/>
      <c r="N569" s="87"/>
      <c r="O569" s="87"/>
      <c r="P569" s="87"/>
      <c r="Q569" s="87"/>
      <c r="R569" s="87"/>
      <c r="S569" s="87"/>
      <c r="T569" s="87"/>
      <c r="U569" s="87"/>
      <c r="V569" s="87"/>
      <c r="W569" s="87"/>
      <c r="X569" s="87"/>
      <c r="Y569" s="87"/>
      <c r="Z569" s="87"/>
    </row>
    <row r="570" customFormat="false" ht="12.75" hidden="false" customHeight="true" outlineLevel="0" collapsed="false">
      <c r="A570" s="87"/>
      <c r="B570" s="87"/>
      <c r="C570" s="87"/>
      <c r="D570" s="87"/>
      <c r="E570" s="87"/>
      <c r="F570" s="87"/>
      <c r="G570" s="87"/>
      <c r="H570" s="87"/>
      <c r="I570" s="87"/>
      <c r="J570" s="87"/>
      <c r="K570" s="87"/>
      <c r="L570" s="87"/>
      <c r="M570" s="87"/>
      <c r="N570" s="87"/>
      <c r="O570" s="87"/>
      <c r="P570" s="87"/>
      <c r="Q570" s="87"/>
      <c r="R570" s="87"/>
      <c r="S570" s="87"/>
      <c r="T570" s="87"/>
      <c r="U570" s="87"/>
      <c r="V570" s="87"/>
      <c r="W570" s="87"/>
      <c r="X570" s="87"/>
      <c r="Y570" s="87"/>
      <c r="Z570" s="87"/>
    </row>
    <row r="571" customFormat="false" ht="12.75" hidden="false" customHeight="true" outlineLevel="0" collapsed="false">
      <c r="A571" s="87"/>
      <c r="B571" s="87"/>
      <c r="C571" s="87"/>
      <c r="D571" s="87"/>
      <c r="E571" s="87"/>
      <c r="F571" s="87"/>
      <c r="G571" s="87"/>
      <c r="H571" s="87"/>
      <c r="I571" s="87"/>
      <c r="J571" s="87"/>
      <c r="K571" s="87"/>
      <c r="L571" s="87"/>
      <c r="M571" s="87"/>
      <c r="N571" s="87"/>
      <c r="O571" s="87"/>
      <c r="P571" s="87"/>
      <c r="Q571" s="87"/>
      <c r="R571" s="87"/>
      <c r="S571" s="87"/>
      <c r="T571" s="87"/>
      <c r="U571" s="87"/>
      <c r="V571" s="87"/>
      <c r="W571" s="87"/>
      <c r="X571" s="87"/>
      <c r="Y571" s="87"/>
      <c r="Z571" s="87"/>
    </row>
    <row r="572" customFormat="false" ht="12.75" hidden="false" customHeight="true" outlineLevel="0" collapsed="false">
      <c r="A572" s="87"/>
      <c r="B572" s="87"/>
      <c r="C572" s="87"/>
      <c r="D572" s="87"/>
      <c r="E572" s="87"/>
      <c r="F572" s="87"/>
      <c r="G572" s="87"/>
      <c r="H572" s="87"/>
      <c r="I572" s="87"/>
      <c r="J572" s="87"/>
      <c r="K572" s="87"/>
      <c r="L572" s="87"/>
      <c r="M572" s="87"/>
      <c r="N572" s="87"/>
      <c r="O572" s="87"/>
      <c r="P572" s="87"/>
      <c r="Q572" s="87"/>
      <c r="R572" s="87"/>
      <c r="S572" s="87"/>
      <c r="T572" s="87"/>
      <c r="U572" s="87"/>
      <c r="V572" s="87"/>
      <c r="W572" s="87"/>
      <c r="X572" s="87"/>
      <c r="Y572" s="87"/>
      <c r="Z572" s="87"/>
    </row>
    <row r="573" customFormat="false" ht="12.75" hidden="false" customHeight="true" outlineLevel="0" collapsed="false">
      <c r="A573" s="87"/>
      <c r="B573" s="87"/>
      <c r="C573" s="87"/>
      <c r="D573" s="87"/>
      <c r="E573" s="87"/>
      <c r="F573" s="87"/>
      <c r="G573" s="87"/>
      <c r="H573" s="87"/>
      <c r="I573" s="87"/>
      <c r="J573" s="87"/>
      <c r="K573" s="87"/>
      <c r="L573" s="87"/>
      <c r="M573" s="87"/>
      <c r="N573" s="87"/>
      <c r="O573" s="87"/>
      <c r="P573" s="87"/>
      <c r="Q573" s="87"/>
      <c r="R573" s="87"/>
      <c r="S573" s="87"/>
      <c r="T573" s="87"/>
      <c r="U573" s="87"/>
      <c r="V573" s="87"/>
      <c r="W573" s="87"/>
      <c r="X573" s="87"/>
      <c r="Y573" s="87"/>
      <c r="Z573" s="87"/>
    </row>
    <row r="574" customFormat="false" ht="12.75" hidden="false" customHeight="true" outlineLevel="0" collapsed="false">
      <c r="A574" s="87"/>
      <c r="B574" s="87"/>
      <c r="C574" s="87"/>
      <c r="D574" s="87"/>
      <c r="E574" s="87"/>
      <c r="F574" s="87"/>
      <c r="G574" s="87"/>
      <c r="H574" s="87"/>
      <c r="I574" s="87"/>
      <c r="J574" s="87"/>
      <c r="K574" s="87"/>
      <c r="L574" s="87"/>
      <c r="M574" s="87"/>
      <c r="N574" s="87"/>
      <c r="O574" s="87"/>
      <c r="P574" s="87"/>
      <c r="Q574" s="87"/>
      <c r="R574" s="87"/>
      <c r="S574" s="87"/>
      <c r="T574" s="87"/>
      <c r="U574" s="87"/>
      <c r="V574" s="87"/>
      <c r="W574" s="87"/>
      <c r="X574" s="87"/>
      <c r="Y574" s="87"/>
      <c r="Z574" s="87"/>
    </row>
    <row r="575" customFormat="false" ht="12.75" hidden="false" customHeight="true" outlineLevel="0" collapsed="false">
      <c r="A575" s="87"/>
      <c r="B575" s="87"/>
      <c r="C575" s="87"/>
      <c r="D575" s="87"/>
      <c r="E575" s="87"/>
      <c r="F575" s="87"/>
      <c r="G575" s="87"/>
      <c r="H575" s="87"/>
      <c r="I575" s="87"/>
      <c r="J575" s="87"/>
      <c r="K575" s="87"/>
      <c r="L575" s="87"/>
      <c r="M575" s="87"/>
      <c r="N575" s="87"/>
      <c r="O575" s="87"/>
      <c r="P575" s="87"/>
      <c r="Q575" s="87"/>
      <c r="R575" s="87"/>
      <c r="S575" s="87"/>
      <c r="T575" s="87"/>
      <c r="U575" s="87"/>
      <c r="V575" s="87"/>
      <c r="W575" s="87"/>
      <c r="X575" s="87"/>
      <c r="Y575" s="87"/>
      <c r="Z575" s="87"/>
    </row>
    <row r="576" customFormat="false" ht="12.75" hidden="false" customHeight="true" outlineLevel="0" collapsed="false">
      <c r="A576" s="87"/>
      <c r="B576" s="87"/>
      <c r="C576" s="87"/>
      <c r="D576" s="87"/>
      <c r="E576" s="87"/>
      <c r="F576" s="87"/>
      <c r="G576" s="87"/>
      <c r="H576" s="87"/>
      <c r="I576" s="87"/>
      <c r="J576" s="87"/>
      <c r="K576" s="87"/>
      <c r="L576" s="87"/>
      <c r="M576" s="87"/>
      <c r="N576" s="87"/>
      <c r="O576" s="87"/>
      <c r="P576" s="87"/>
      <c r="Q576" s="87"/>
      <c r="R576" s="87"/>
      <c r="S576" s="87"/>
      <c r="T576" s="87"/>
      <c r="U576" s="87"/>
      <c r="V576" s="87"/>
      <c r="W576" s="87"/>
      <c r="X576" s="87"/>
      <c r="Y576" s="87"/>
      <c r="Z576" s="87"/>
    </row>
    <row r="577" customFormat="false" ht="12.75" hidden="false" customHeight="true" outlineLevel="0" collapsed="false">
      <c r="A577" s="87"/>
      <c r="B577" s="87"/>
      <c r="C577" s="87"/>
      <c r="D577" s="87"/>
      <c r="E577" s="87"/>
      <c r="F577" s="87"/>
      <c r="G577" s="87"/>
      <c r="H577" s="87"/>
      <c r="I577" s="87"/>
      <c r="J577" s="87"/>
      <c r="K577" s="87"/>
      <c r="L577" s="87"/>
      <c r="M577" s="87"/>
      <c r="N577" s="87"/>
      <c r="O577" s="87"/>
      <c r="P577" s="87"/>
      <c r="Q577" s="87"/>
      <c r="R577" s="87"/>
      <c r="S577" s="87"/>
      <c r="T577" s="87"/>
      <c r="U577" s="87"/>
      <c r="V577" s="87"/>
      <c r="W577" s="87"/>
      <c r="X577" s="87"/>
      <c r="Y577" s="87"/>
      <c r="Z577" s="87"/>
    </row>
    <row r="578" customFormat="false" ht="12.75" hidden="false" customHeight="true" outlineLevel="0" collapsed="false">
      <c r="A578" s="87"/>
      <c r="B578" s="87"/>
      <c r="C578" s="87"/>
      <c r="D578" s="87"/>
      <c r="E578" s="87"/>
      <c r="F578" s="87"/>
      <c r="G578" s="87"/>
      <c r="H578" s="87"/>
      <c r="I578" s="87"/>
      <c r="J578" s="87"/>
      <c r="K578" s="87"/>
      <c r="L578" s="87"/>
      <c r="M578" s="87"/>
      <c r="N578" s="87"/>
      <c r="O578" s="87"/>
      <c r="P578" s="87"/>
      <c r="Q578" s="87"/>
      <c r="R578" s="87"/>
      <c r="S578" s="87"/>
      <c r="T578" s="87"/>
      <c r="U578" s="87"/>
      <c r="V578" s="87"/>
      <c r="W578" s="87"/>
      <c r="X578" s="87"/>
      <c r="Y578" s="87"/>
      <c r="Z578" s="87"/>
    </row>
    <row r="579" customFormat="false" ht="12.75" hidden="false" customHeight="true" outlineLevel="0" collapsed="false">
      <c r="A579" s="87"/>
      <c r="B579" s="87"/>
      <c r="C579" s="87"/>
      <c r="D579" s="87"/>
      <c r="E579" s="87"/>
      <c r="F579" s="87"/>
      <c r="G579" s="87"/>
      <c r="H579" s="87"/>
      <c r="I579" s="87"/>
      <c r="J579" s="87"/>
      <c r="K579" s="87"/>
      <c r="L579" s="87"/>
      <c r="M579" s="87"/>
      <c r="N579" s="87"/>
      <c r="O579" s="87"/>
      <c r="P579" s="87"/>
      <c r="Q579" s="87"/>
      <c r="R579" s="87"/>
      <c r="S579" s="87"/>
      <c r="T579" s="87"/>
      <c r="U579" s="87"/>
      <c r="V579" s="87"/>
      <c r="W579" s="87"/>
      <c r="X579" s="87"/>
      <c r="Y579" s="87"/>
      <c r="Z579" s="87"/>
    </row>
    <row r="580" customFormat="false" ht="12.75" hidden="false" customHeight="true" outlineLevel="0" collapsed="false">
      <c r="A580" s="87"/>
      <c r="B580" s="87"/>
      <c r="C580" s="87"/>
      <c r="D580" s="87"/>
      <c r="E580" s="87"/>
      <c r="F580" s="87"/>
      <c r="G580" s="87"/>
      <c r="H580" s="87"/>
      <c r="I580" s="87"/>
      <c r="J580" s="87"/>
      <c r="K580" s="87"/>
      <c r="L580" s="87"/>
      <c r="M580" s="87"/>
      <c r="N580" s="87"/>
      <c r="O580" s="87"/>
      <c r="P580" s="87"/>
      <c r="Q580" s="87"/>
      <c r="R580" s="87"/>
      <c r="S580" s="87"/>
      <c r="T580" s="87"/>
      <c r="U580" s="87"/>
      <c r="V580" s="87"/>
      <c r="W580" s="87"/>
      <c r="X580" s="87"/>
      <c r="Y580" s="87"/>
      <c r="Z580" s="87"/>
    </row>
    <row r="581" customFormat="false" ht="12.75" hidden="false" customHeight="true" outlineLevel="0" collapsed="false">
      <c r="A581" s="87"/>
      <c r="B581" s="87"/>
      <c r="C581" s="87"/>
      <c r="D581" s="87"/>
      <c r="E581" s="87"/>
      <c r="F581" s="87"/>
      <c r="G581" s="87"/>
      <c r="H581" s="87"/>
      <c r="I581" s="87"/>
      <c r="J581" s="87"/>
      <c r="K581" s="87"/>
      <c r="L581" s="87"/>
      <c r="M581" s="87"/>
      <c r="N581" s="87"/>
      <c r="O581" s="87"/>
      <c r="P581" s="87"/>
      <c r="Q581" s="87"/>
      <c r="R581" s="87"/>
      <c r="S581" s="87"/>
      <c r="T581" s="87"/>
      <c r="U581" s="87"/>
      <c r="V581" s="87"/>
      <c r="W581" s="87"/>
      <c r="X581" s="87"/>
      <c r="Y581" s="87"/>
      <c r="Z581" s="87"/>
    </row>
    <row r="582" customFormat="false" ht="12.75" hidden="false" customHeight="true" outlineLevel="0" collapsed="false">
      <c r="A582" s="87"/>
      <c r="B582" s="87"/>
      <c r="C582" s="87"/>
      <c r="D582" s="87"/>
      <c r="E582" s="87"/>
      <c r="F582" s="87"/>
      <c r="G582" s="87"/>
      <c r="H582" s="87"/>
      <c r="I582" s="87"/>
      <c r="J582" s="87"/>
      <c r="K582" s="87"/>
      <c r="L582" s="87"/>
      <c r="M582" s="87"/>
      <c r="N582" s="87"/>
      <c r="O582" s="87"/>
      <c r="P582" s="87"/>
      <c r="Q582" s="87"/>
      <c r="R582" s="87"/>
      <c r="S582" s="87"/>
      <c r="T582" s="87"/>
      <c r="U582" s="87"/>
      <c r="V582" s="87"/>
      <c r="W582" s="87"/>
      <c r="X582" s="87"/>
      <c r="Y582" s="87"/>
      <c r="Z582" s="87"/>
    </row>
    <row r="583" customFormat="false" ht="12.75" hidden="false" customHeight="true" outlineLevel="0" collapsed="false">
      <c r="A583" s="87"/>
      <c r="B583" s="87"/>
      <c r="C583" s="87"/>
      <c r="D583" s="87"/>
      <c r="E583" s="87"/>
      <c r="F583" s="87"/>
      <c r="G583" s="87"/>
      <c r="H583" s="87"/>
      <c r="I583" s="87"/>
      <c r="J583" s="87"/>
      <c r="K583" s="87"/>
      <c r="L583" s="87"/>
      <c r="M583" s="87"/>
      <c r="N583" s="87"/>
      <c r="O583" s="87"/>
      <c r="P583" s="87"/>
      <c r="Q583" s="87"/>
      <c r="R583" s="87"/>
      <c r="S583" s="87"/>
      <c r="T583" s="87"/>
      <c r="U583" s="87"/>
      <c r="V583" s="87"/>
      <c r="W583" s="87"/>
      <c r="X583" s="87"/>
      <c r="Y583" s="87"/>
      <c r="Z583" s="87"/>
    </row>
    <row r="584" customFormat="false" ht="12.75" hidden="false" customHeight="true" outlineLevel="0" collapsed="false">
      <c r="A584" s="87"/>
      <c r="B584" s="87"/>
      <c r="C584" s="87"/>
      <c r="D584" s="87"/>
      <c r="E584" s="87"/>
      <c r="F584" s="87"/>
      <c r="G584" s="87"/>
      <c r="H584" s="87"/>
      <c r="I584" s="87"/>
      <c r="J584" s="87"/>
      <c r="K584" s="87"/>
      <c r="L584" s="87"/>
      <c r="M584" s="87"/>
      <c r="N584" s="87"/>
      <c r="O584" s="87"/>
      <c r="P584" s="87"/>
      <c r="Q584" s="87"/>
      <c r="R584" s="87"/>
      <c r="S584" s="87"/>
      <c r="T584" s="87"/>
      <c r="U584" s="87"/>
      <c r="V584" s="87"/>
      <c r="W584" s="87"/>
      <c r="X584" s="87"/>
      <c r="Y584" s="87"/>
      <c r="Z584" s="87"/>
    </row>
    <row r="585" customFormat="false" ht="12.75" hidden="false" customHeight="true" outlineLevel="0" collapsed="false">
      <c r="A585" s="87"/>
      <c r="B585" s="87"/>
      <c r="C585" s="87"/>
      <c r="D585" s="87"/>
      <c r="E585" s="87"/>
      <c r="F585" s="87"/>
      <c r="G585" s="87"/>
      <c r="H585" s="87"/>
      <c r="I585" s="87"/>
      <c r="J585" s="87"/>
      <c r="K585" s="87"/>
      <c r="L585" s="87"/>
      <c r="M585" s="87"/>
      <c r="N585" s="87"/>
      <c r="O585" s="87"/>
      <c r="P585" s="87"/>
      <c r="Q585" s="87"/>
      <c r="R585" s="87"/>
      <c r="S585" s="87"/>
      <c r="T585" s="87"/>
      <c r="U585" s="87"/>
      <c r="V585" s="87"/>
      <c r="W585" s="87"/>
      <c r="X585" s="87"/>
      <c r="Y585" s="87"/>
      <c r="Z585" s="87"/>
    </row>
    <row r="586" customFormat="false" ht="12.75" hidden="false" customHeight="true" outlineLevel="0" collapsed="false">
      <c r="A586" s="87"/>
      <c r="B586" s="87"/>
      <c r="C586" s="87"/>
      <c r="D586" s="87"/>
      <c r="E586" s="87"/>
      <c r="F586" s="87"/>
      <c r="G586" s="87"/>
      <c r="H586" s="87"/>
      <c r="I586" s="87"/>
      <c r="J586" s="87"/>
      <c r="K586" s="87"/>
      <c r="L586" s="87"/>
      <c r="M586" s="87"/>
      <c r="N586" s="87"/>
      <c r="O586" s="87"/>
      <c r="P586" s="87"/>
      <c r="Q586" s="87"/>
      <c r="R586" s="87"/>
      <c r="S586" s="87"/>
      <c r="T586" s="87"/>
      <c r="U586" s="87"/>
      <c r="V586" s="87"/>
      <c r="W586" s="87"/>
      <c r="X586" s="87"/>
      <c r="Y586" s="87"/>
      <c r="Z586" s="87"/>
    </row>
    <row r="587" customFormat="false" ht="12.75" hidden="false" customHeight="true" outlineLevel="0" collapsed="false">
      <c r="A587" s="87"/>
      <c r="B587" s="87"/>
      <c r="C587" s="87"/>
      <c r="D587" s="87"/>
      <c r="E587" s="87"/>
      <c r="F587" s="87"/>
      <c r="G587" s="87"/>
      <c r="H587" s="87"/>
      <c r="I587" s="87"/>
      <c r="J587" s="87"/>
      <c r="K587" s="87"/>
      <c r="L587" s="87"/>
      <c r="M587" s="87"/>
      <c r="N587" s="87"/>
      <c r="O587" s="87"/>
      <c r="P587" s="87"/>
      <c r="Q587" s="87"/>
      <c r="R587" s="87"/>
      <c r="S587" s="87"/>
      <c r="T587" s="87"/>
      <c r="U587" s="87"/>
      <c r="V587" s="87"/>
      <c r="W587" s="87"/>
      <c r="X587" s="87"/>
      <c r="Y587" s="87"/>
      <c r="Z587" s="87"/>
    </row>
    <row r="588" customFormat="false" ht="12.75" hidden="false" customHeight="true" outlineLevel="0" collapsed="false">
      <c r="A588" s="87"/>
      <c r="B588" s="87"/>
      <c r="C588" s="87"/>
      <c r="D588" s="87"/>
      <c r="E588" s="87"/>
      <c r="F588" s="87"/>
      <c r="G588" s="87"/>
      <c r="H588" s="87"/>
      <c r="I588" s="87"/>
      <c r="J588" s="87"/>
      <c r="K588" s="87"/>
      <c r="L588" s="87"/>
      <c r="M588" s="87"/>
      <c r="N588" s="87"/>
      <c r="O588" s="87"/>
      <c r="P588" s="87"/>
      <c r="Q588" s="87"/>
      <c r="R588" s="87"/>
      <c r="S588" s="87"/>
      <c r="T588" s="87"/>
      <c r="U588" s="87"/>
      <c r="V588" s="87"/>
      <c r="W588" s="87"/>
      <c r="X588" s="87"/>
      <c r="Y588" s="87"/>
      <c r="Z588" s="87"/>
    </row>
    <row r="589" customFormat="false" ht="12.75" hidden="false" customHeight="true" outlineLevel="0" collapsed="false">
      <c r="A589" s="87"/>
      <c r="B589" s="87"/>
      <c r="C589" s="87"/>
      <c r="D589" s="87"/>
      <c r="E589" s="87"/>
      <c r="F589" s="87"/>
      <c r="G589" s="87"/>
      <c r="H589" s="87"/>
      <c r="I589" s="87"/>
      <c r="J589" s="87"/>
      <c r="K589" s="87"/>
      <c r="L589" s="87"/>
      <c r="M589" s="87"/>
      <c r="N589" s="87"/>
      <c r="O589" s="87"/>
      <c r="P589" s="87"/>
      <c r="Q589" s="87"/>
      <c r="R589" s="87"/>
      <c r="S589" s="87"/>
      <c r="T589" s="87"/>
      <c r="U589" s="87"/>
      <c r="V589" s="87"/>
      <c r="W589" s="87"/>
      <c r="X589" s="87"/>
      <c r="Y589" s="87"/>
      <c r="Z589" s="87"/>
    </row>
    <row r="590" customFormat="false" ht="12.75" hidden="false" customHeight="true" outlineLevel="0" collapsed="false">
      <c r="A590" s="87"/>
      <c r="B590" s="87"/>
      <c r="C590" s="87"/>
      <c r="D590" s="87"/>
      <c r="E590" s="87"/>
      <c r="F590" s="87"/>
      <c r="G590" s="87"/>
      <c r="H590" s="87"/>
      <c r="I590" s="87"/>
      <c r="J590" s="87"/>
      <c r="K590" s="87"/>
      <c r="L590" s="87"/>
      <c r="M590" s="87"/>
      <c r="N590" s="87"/>
      <c r="O590" s="87"/>
      <c r="P590" s="87"/>
      <c r="Q590" s="87"/>
      <c r="R590" s="87"/>
      <c r="S590" s="87"/>
      <c r="T590" s="87"/>
      <c r="U590" s="87"/>
      <c r="V590" s="87"/>
      <c r="W590" s="87"/>
      <c r="X590" s="87"/>
      <c r="Y590" s="87"/>
      <c r="Z590" s="87"/>
    </row>
    <row r="591" customFormat="false" ht="12.75" hidden="false" customHeight="true" outlineLevel="0" collapsed="false">
      <c r="A591" s="87"/>
      <c r="B591" s="87"/>
      <c r="C591" s="87"/>
      <c r="D591" s="87"/>
      <c r="E591" s="87"/>
      <c r="F591" s="87"/>
      <c r="G591" s="87"/>
      <c r="H591" s="87"/>
      <c r="I591" s="87"/>
      <c r="J591" s="87"/>
      <c r="K591" s="87"/>
      <c r="L591" s="87"/>
      <c r="M591" s="87"/>
      <c r="N591" s="87"/>
      <c r="O591" s="87"/>
      <c r="P591" s="87"/>
      <c r="Q591" s="87"/>
      <c r="R591" s="87"/>
      <c r="S591" s="87"/>
      <c r="T591" s="87"/>
      <c r="U591" s="87"/>
      <c r="V591" s="87"/>
      <c r="W591" s="87"/>
      <c r="X591" s="87"/>
      <c r="Y591" s="87"/>
      <c r="Z591" s="87"/>
    </row>
    <row r="592" customFormat="false" ht="12.75" hidden="false" customHeight="true" outlineLevel="0" collapsed="false">
      <c r="A592" s="87"/>
      <c r="B592" s="87"/>
      <c r="C592" s="87"/>
      <c r="D592" s="87"/>
      <c r="E592" s="87"/>
      <c r="F592" s="87"/>
      <c r="G592" s="87"/>
      <c r="H592" s="87"/>
      <c r="I592" s="87"/>
      <c r="J592" s="87"/>
      <c r="K592" s="87"/>
      <c r="L592" s="87"/>
      <c r="M592" s="87"/>
      <c r="N592" s="87"/>
      <c r="O592" s="87"/>
      <c r="P592" s="87"/>
      <c r="Q592" s="87"/>
      <c r="R592" s="87"/>
      <c r="S592" s="87"/>
      <c r="T592" s="87"/>
      <c r="U592" s="87"/>
      <c r="V592" s="87"/>
      <c r="W592" s="87"/>
      <c r="X592" s="87"/>
      <c r="Y592" s="87"/>
      <c r="Z592" s="87"/>
    </row>
    <row r="593" customFormat="false" ht="12.75" hidden="false" customHeight="true" outlineLevel="0" collapsed="false">
      <c r="A593" s="87"/>
      <c r="B593" s="87"/>
      <c r="C593" s="87"/>
      <c r="D593" s="87"/>
      <c r="E593" s="87"/>
      <c r="F593" s="87"/>
      <c r="G593" s="87"/>
      <c r="H593" s="87"/>
      <c r="I593" s="87"/>
      <c r="J593" s="87"/>
      <c r="K593" s="87"/>
      <c r="L593" s="87"/>
      <c r="M593" s="87"/>
      <c r="N593" s="87"/>
      <c r="O593" s="87"/>
      <c r="P593" s="87"/>
      <c r="Q593" s="87"/>
      <c r="R593" s="87"/>
      <c r="S593" s="87"/>
      <c r="T593" s="87"/>
      <c r="U593" s="87"/>
      <c r="V593" s="87"/>
      <c r="W593" s="87"/>
      <c r="X593" s="87"/>
      <c r="Y593" s="87"/>
      <c r="Z593" s="87"/>
    </row>
    <row r="594" customFormat="false" ht="12.75" hidden="false" customHeight="true" outlineLevel="0" collapsed="false">
      <c r="A594" s="87"/>
      <c r="B594" s="87"/>
      <c r="C594" s="87"/>
      <c r="D594" s="87"/>
      <c r="E594" s="87"/>
      <c r="F594" s="87"/>
      <c r="G594" s="87"/>
      <c r="H594" s="87"/>
      <c r="I594" s="87"/>
      <c r="J594" s="87"/>
      <c r="K594" s="87"/>
      <c r="L594" s="87"/>
      <c r="M594" s="87"/>
      <c r="N594" s="87"/>
      <c r="O594" s="87"/>
      <c r="P594" s="87"/>
      <c r="Q594" s="87"/>
      <c r="R594" s="87"/>
      <c r="S594" s="87"/>
      <c r="T594" s="87"/>
      <c r="U594" s="87"/>
      <c r="V594" s="87"/>
      <c r="W594" s="87"/>
      <c r="X594" s="87"/>
      <c r="Y594" s="87"/>
      <c r="Z594" s="87"/>
    </row>
    <row r="595" customFormat="false" ht="12.75" hidden="false" customHeight="true" outlineLevel="0" collapsed="false">
      <c r="A595" s="87"/>
      <c r="B595" s="87"/>
      <c r="C595" s="87"/>
      <c r="D595" s="87"/>
      <c r="E595" s="87"/>
      <c r="F595" s="87"/>
      <c r="G595" s="87"/>
      <c r="H595" s="87"/>
      <c r="I595" s="87"/>
      <c r="J595" s="87"/>
      <c r="K595" s="87"/>
      <c r="L595" s="87"/>
      <c r="M595" s="87"/>
      <c r="N595" s="87"/>
      <c r="O595" s="87"/>
      <c r="P595" s="87"/>
      <c r="Q595" s="87"/>
      <c r="R595" s="87"/>
      <c r="S595" s="87"/>
      <c r="T595" s="87"/>
      <c r="U595" s="87"/>
      <c r="V595" s="87"/>
      <c r="W595" s="87"/>
      <c r="X595" s="87"/>
      <c r="Y595" s="87"/>
      <c r="Z595" s="87"/>
    </row>
    <row r="596" customFormat="false" ht="12.75" hidden="false" customHeight="true" outlineLevel="0" collapsed="false">
      <c r="A596" s="87"/>
      <c r="B596" s="87"/>
      <c r="C596" s="87"/>
      <c r="D596" s="87"/>
      <c r="E596" s="87"/>
      <c r="F596" s="87"/>
      <c r="G596" s="87"/>
      <c r="H596" s="87"/>
      <c r="I596" s="87"/>
      <c r="J596" s="87"/>
      <c r="K596" s="87"/>
      <c r="L596" s="87"/>
      <c r="M596" s="87"/>
      <c r="N596" s="87"/>
      <c r="O596" s="87"/>
      <c r="P596" s="87"/>
      <c r="Q596" s="87"/>
      <c r="R596" s="87"/>
      <c r="S596" s="87"/>
      <c r="T596" s="87"/>
      <c r="U596" s="87"/>
      <c r="V596" s="87"/>
      <c r="W596" s="87"/>
      <c r="X596" s="87"/>
      <c r="Y596" s="87"/>
      <c r="Z596" s="87"/>
    </row>
    <row r="597" customFormat="false" ht="12.75" hidden="false" customHeight="true" outlineLevel="0" collapsed="false">
      <c r="A597" s="87"/>
      <c r="B597" s="87"/>
      <c r="C597" s="87"/>
      <c r="D597" s="87"/>
      <c r="E597" s="87"/>
      <c r="F597" s="87"/>
      <c r="G597" s="87"/>
      <c r="H597" s="87"/>
      <c r="I597" s="87"/>
      <c r="J597" s="87"/>
      <c r="K597" s="87"/>
      <c r="L597" s="87"/>
      <c r="M597" s="87"/>
      <c r="N597" s="87"/>
      <c r="O597" s="87"/>
      <c r="P597" s="87"/>
      <c r="Q597" s="87"/>
      <c r="R597" s="87"/>
      <c r="S597" s="87"/>
      <c r="T597" s="87"/>
      <c r="U597" s="87"/>
      <c r="V597" s="87"/>
      <c r="W597" s="87"/>
      <c r="X597" s="87"/>
      <c r="Y597" s="87"/>
      <c r="Z597" s="87"/>
    </row>
    <row r="598" customFormat="false" ht="12.75" hidden="false" customHeight="true" outlineLevel="0" collapsed="false">
      <c r="A598" s="87"/>
      <c r="B598" s="87"/>
      <c r="C598" s="87"/>
      <c r="D598" s="87"/>
      <c r="E598" s="87"/>
      <c r="F598" s="87"/>
      <c r="G598" s="87"/>
      <c r="H598" s="87"/>
      <c r="I598" s="87"/>
      <c r="J598" s="87"/>
      <c r="K598" s="87"/>
      <c r="L598" s="87"/>
      <c r="M598" s="87"/>
      <c r="N598" s="87"/>
      <c r="O598" s="87"/>
      <c r="P598" s="87"/>
      <c r="Q598" s="87"/>
      <c r="R598" s="87"/>
      <c r="S598" s="87"/>
      <c r="T598" s="87"/>
      <c r="U598" s="87"/>
      <c r="V598" s="87"/>
      <c r="W598" s="87"/>
      <c r="X598" s="87"/>
      <c r="Y598" s="87"/>
      <c r="Z598" s="87"/>
    </row>
    <row r="599" customFormat="false" ht="12.75" hidden="false" customHeight="true" outlineLevel="0" collapsed="false">
      <c r="A599" s="87"/>
      <c r="B599" s="87"/>
      <c r="C599" s="87"/>
      <c r="D599" s="87"/>
      <c r="E599" s="87"/>
      <c r="F599" s="87"/>
      <c r="G599" s="87"/>
      <c r="H599" s="87"/>
      <c r="I599" s="87"/>
      <c r="J599" s="87"/>
      <c r="K599" s="87"/>
      <c r="L599" s="87"/>
      <c r="M599" s="87"/>
      <c r="N599" s="87"/>
      <c r="O599" s="87"/>
      <c r="P599" s="87"/>
      <c r="Q599" s="87"/>
      <c r="R599" s="87"/>
      <c r="S599" s="87"/>
      <c r="T599" s="87"/>
      <c r="U599" s="87"/>
      <c r="V599" s="87"/>
      <c r="W599" s="87"/>
      <c r="X599" s="87"/>
      <c r="Y599" s="87"/>
      <c r="Z599" s="87"/>
    </row>
    <row r="600" customFormat="false" ht="12.75" hidden="false" customHeight="true" outlineLevel="0" collapsed="false">
      <c r="A600" s="87"/>
      <c r="B600" s="87"/>
      <c r="C600" s="87"/>
      <c r="D600" s="87"/>
      <c r="E600" s="87"/>
      <c r="F600" s="87"/>
      <c r="G600" s="87"/>
      <c r="H600" s="87"/>
      <c r="I600" s="87"/>
      <c r="J600" s="87"/>
      <c r="K600" s="87"/>
      <c r="L600" s="87"/>
      <c r="M600" s="87"/>
      <c r="N600" s="87"/>
      <c r="O600" s="87"/>
      <c r="P600" s="87"/>
      <c r="Q600" s="87"/>
      <c r="R600" s="87"/>
      <c r="S600" s="87"/>
      <c r="T600" s="87"/>
      <c r="U600" s="87"/>
      <c r="V600" s="87"/>
      <c r="W600" s="87"/>
      <c r="X600" s="87"/>
      <c r="Y600" s="87"/>
      <c r="Z600" s="87"/>
    </row>
    <row r="601" customFormat="false" ht="12.75" hidden="false" customHeight="true" outlineLevel="0" collapsed="false">
      <c r="A601" s="87"/>
      <c r="B601" s="87"/>
      <c r="C601" s="87"/>
      <c r="D601" s="87"/>
      <c r="E601" s="87"/>
      <c r="F601" s="87"/>
      <c r="G601" s="87"/>
      <c r="H601" s="87"/>
      <c r="I601" s="87"/>
      <c r="J601" s="87"/>
      <c r="K601" s="87"/>
      <c r="L601" s="87"/>
      <c r="M601" s="87"/>
      <c r="N601" s="87"/>
      <c r="O601" s="87"/>
      <c r="P601" s="87"/>
      <c r="Q601" s="87"/>
      <c r="R601" s="87"/>
      <c r="S601" s="87"/>
      <c r="T601" s="87"/>
      <c r="U601" s="87"/>
      <c r="V601" s="87"/>
      <c r="W601" s="87"/>
      <c r="X601" s="87"/>
      <c r="Y601" s="87"/>
      <c r="Z601" s="87"/>
    </row>
    <row r="602" customFormat="false" ht="12.75" hidden="false" customHeight="true" outlineLevel="0" collapsed="false">
      <c r="A602" s="87"/>
      <c r="B602" s="87"/>
      <c r="C602" s="87"/>
      <c r="D602" s="87"/>
      <c r="E602" s="87"/>
      <c r="F602" s="87"/>
      <c r="G602" s="87"/>
      <c r="H602" s="87"/>
      <c r="I602" s="87"/>
      <c r="J602" s="87"/>
      <c r="K602" s="87"/>
      <c r="L602" s="87"/>
      <c r="M602" s="87"/>
      <c r="N602" s="87"/>
      <c r="O602" s="87"/>
      <c r="P602" s="87"/>
      <c r="Q602" s="87"/>
      <c r="R602" s="87"/>
      <c r="S602" s="87"/>
      <c r="T602" s="87"/>
      <c r="U602" s="87"/>
      <c r="V602" s="87"/>
      <c r="W602" s="87"/>
      <c r="X602" s="87"/>
      <c r="Y602" s="87"/>
      <c r="Z602" s="87"/>
    </row>
    <row r="603" customFormat="false" ht="12.75" hidden="false" customHeight="true" outlineLevel="0" collapsed="false">
      <c r="A603" s="87"/>
      <c r="B603" s="87"/>
      <c r="C603" s="87"/>
      <c r="D603" s="87"/>
      <c r="E603" s="87"/>
      <c r="F603" s="87"/>
      <c r="G603" s="87"/>
      <c r="H603" s="87"/>
      <c r="I603" s="87"/>
      <c r="J603" s="87"/>
      <c r="K603" s="87"/>
      <c r="L603" s="87"/>
      <c r="M603" s="87"/>
      <c r="N603" s="87"/>
      <c r="O603" s="87"/>
      <c r="P603" s="87"/>
      <c r="Q603" s="87"/>
      <c r="R603" s="87"/>
      <c r="S603" s="87"/>
      <c r="T603" s="87"/>
      <c r="U603" s="87"/>
      <c r="V603" s="87"/>
      <c r="W603" s="87"/>
      <c r="X603" s="87"/>
      <c r="Y603" s="87"/>
      <c r="Z603" s="87"/>
    </row>
    <row r="604" customFormat="false" ht="12.75" hidden="false" customHeight="true" outlineLevel="0" collapsed="false">
      <c r="A604" s="87"/>
      <c r="B604" s="87"/>
      <c r="C604" s="87"/>
      <c r="D604" s="87"/>
      <c r="E604" s="87"/>
      <c r="F604" s="87"/>
      <c r="G604" s="87"/>
      <c r="H604" s="87"/>
      <c r="I604" s="87"/>
      <c r="J604" s="87"/>
      <c r="K604" s="87"/>
      <c r="L604" s="87"/>
      <c r="M604" s="87"/>
      <c r="N604" s="87"/>
      <c r="O604" s="87"/>
      <c r="P604" s="87"/>
      <c r="Q604" s="87"/>
      <c r="R604" s="87"/>
      <c r="S604" s="87"/>
      <c r="T604" s="87"/>
      <c r="U604" s="87"/>
      <c r="V604" s="87"/>
      <c r="W604" s="87"/>
      <c r="X604" s="87"/>
      <c r="Y604" s="87"/>
      <c r="Z604" s="87"/>
    </row>
    <row r="605" customFormat="false" ht="12.75" hidden="false" customHeight="true" outlineLevel="0" collapsed="false">
      <c r="A605" s="87"/>
      <c r="B605" s="87"/>
      <c r="C605" s="87"/>
      <c r="D605" s="87"/>
      <c r="E605" s="87"/>
      <c r="F605" s="87"/>
      <c r="G605" s="87"/>
      <c r="H605" s="87"/>
      <c r="I605" s="87"/>
      <c r="J605" s="87"/>
      <c r="K605" s="87"/>
      <c r="L605" s="87"/>
      <c r="M605" s="87"/>
      <c r="N605" s="87"/>
      <c r="O605" s="87"/>
      <c r="P605" s="87"/>
      <c r="Q605" s="87"/>
      <c r="R605" s="87"/>
      <c r="S605" s="87"/>
      <c r="T605" s="87"/>
      <c r="U605" s="87"/>
      <c r="V605" s="87"/>
      <c r="W605" s="87"/>
      <c r="X605" s="87"/>
      <c r="Y605" s="87"/>
      <c r="Z605" s="87"/>
    </row>
    <row r="606" customFormat="false" ht="12.75" hidden="false" customHeight="true" outlineLevel="0" collapsed="false">
      <c r="A606" s="87"/>
      <c r="B606" s="87"/>
      <c r="C606" s="87"/>
      <c r="D606" s="87"/>
      <c r="E606" s="87"/>
      <c r="F606" s="87"/>
      <c r="G606" s="87"/>
      <c r="H606" s="87"/>
      <c r="I606" s="87"/>
      <c r="J606" s="87"/>
      <c r="K606" s="87"/>
      <c r="L606" s="87"/>
      <c r="M606" s="87"/>
      <c r="N606" s="87"/>
      <c r="O606" s="87"/>
      <c r="P606" s="87"/>
      <c r="Q606" s="87"/>
      <c r="R606" s="87"/>
      <c r="S606" s="87"/>
      <c r="T606" s="87"/>
      <c r="U606" s="87"/>
      <c r="V606" s="87"/>
      <c r="W606" s="87"/>
      <c r="X606" s="87"/>
      <c r="Y606" s="87"/>
      <c r="Z606" s="87"/>
    </row>
    <row r="607" customFormat="false" ht="12.75" hidden="false" customHeight="true" outlineLevel="0" collapsed="false">
      <c r="A607" s="87"/>
      <c r="B607" s="87"/>
      <c r="C607" s="87"/>
      <c r="D607" s="87"/>
      <c r="E607" s="87"/>
      <c r="F607" s="87"/>
      <c r="G607" s="87"/>
      <c r="H607" s="87"/>
      <c r="I607" s="87"/>
      <c r="J607" s="87"/>
      <c r="K607" s="87"/>
      <c r="L607" s="87"/>
      <c r="M607" s="87"/>
      <c r="N607" s="87"/>
      <c r="O607" s="87"/>
      <c r="P607" s="87"/>
      <c r="Q607" s="87"/>
      <c r="R607" s="87"/>
      <c r="S607" s="87"/>
      <c r="T607" s="87"/>
      <c r="U607" s="87"/>
      <c r="V607" s="87"/>
      <c r="W607" s="87"/>
      <c r="X607" s="87"/>
      <c r="Y607" s="87"/>
      <c r="Z607" s="87"/>
    </row>
    <row r="608" customFormat="false" ht="12.75" hidden="false" customHeight="true" outlineLevel="0" collapsed="false">
      <c r="A608" s="87"/>
      <c r="B608" s="87"/>
      <c r="C608" s="87"/>
      <c r="D608" s="87"/>
      <c r="E608" s="87"/>
      <c r="F608" s="87"/>
      <c r="G608" s="87"/>
      <c r="H608" s="87"/>
      <c r="I608" s="87"/>
      <c r="J608" s="87"/>
      <c r="K608" s="87"/>
      <c r="L608" s="87"/>
      <c r="M608" s="87"/>
      <c r="N608" s="87"/>
      <c r="O608" s="87"/>
      <c r="P608" s="87"/>
      <c r="Q608" s="87"/>
      <c r="R608" s="87"/>
      <c r="S608" s="87"/>
      <c r="T608" s="87"/>
      <c r="U608" s="87"/>
      <c r="V608" s="87"/>
      <c r="W608" s="87"/>
      <c r="X608" s="87"/>
      <c r="Y608" s="87"/>
      <c r="Z608" s="87"/>
    </row>
    <row r="609" customFormat="false" ht="12.75" hidden="false" customHeight="true" outlineLevel="0" collapsed="false">
      <c r="A609" s="87"/>
      <c r="B609" s="87"/>
      <c r="C609" s="87"/>
      <c r="D609" s="87"/>
      <c r="E609" s="87"/>
      <c r="F609" s="87"/>
      <c r="G609" s="87"/>
      <c r="H609" s="87"/>
      <c r="I609" s="87"/>
      <c r="J609" s="87"/>
      <c r="K609" s="87"/>
      <c r="L609" s="87"/>
      <c r="M609" s="87"/>
      <c r="N609" s="87"/>
      <c r="O609" s="87"/>
      <c r="P609" s="87"/>
      <c r="Q609" s="87"/>
      <c r="R609" s="87"/>
      <c r="S609" s="87"/>
      <c r="T609" s="87"/>
      <c r="U609" s="87"/>
      <c r="V609" s="87"/>
      <c r="W609" s="87"/>
      <c r="X609" s="87"/>
      <c r="Y609" s="87"/>
      <c r="Z609" s="87"/>
    </row>
    <row r="610" customFormat="false" ht="12.75" hidden="false" customHeight="true" outlineLevel="0" collapsed="false">
      <c r="A610" s="87"/>
      <c r="B610" s="87"/>
      <c r="C610" s="87"/>
      <c r="D610" s="87"/>
      <c r="E610" s="87"/>
      <c r="F610" s="87"/>
      <c r="G610" s="87"/>
      <c r="H610" s="87"/>
      <c r="I610" s="87"/>
      <c r="J610" s="87"/>
      <c r="K610" s="87"/>
      <c r="L610" s="87"/>
      <c r="M610" s="87"/>
      <c r="N610" s="87"/>
      <c r="O610" s="87"/>
      <c r="P610" s="87"/>
      <c r="Q610" s="87"/>
      <c r="R610" s="87"/>
      <c r="S610" s="87"/>
      <c r="T610" s="87"/>
      <c r="U610" s="87"/>
      <c r="V610" s="87"/>
      <c r="W610" s="87"/>
      <c r="X610" s="87"/>
      <c r="Y610" s="87"/>
      <c r="Z610" s="87"/>
    </row>
    <row r="611" customFormat="false" ht="12.75" hidden="false" customHeight="true" outlineLevel="0" collapsed="false">
      <c r="A611" s="87"/>
      <c r="B611" s="87"/>
      <c r="C611" s="87"/>
      <c r="D611" s="87"/>
      <c r="E611" s="87"/>
      <c r="F611" s="87"/>
      <c r="G611" s="87"/>
      <c r="H611" s="87"/>
      <c r="I611" s="87"/>
      <c r="J611" s="87"/>
      <c r="K611" s="87"/>
      <c r="L611" s="87"/>
      <c r="M611" s="87"/>
      <c r="N611" s="87"/>
      <c r="O611" s="87"/>
      <c r="P611" s="87"/>
      <c r="Q611" s="87"/>
      <c r="R611" s="87"/>
      <c r="S611" s="87"/>
      <c r="T611" s="87"/>
      <c r="U611" s="87"/>
      <c r="V611" s="87"/>
      <c r="W611" s="87"/>
      <c r="X611" s="87"/>
      <c r="Y611" s="87"/>
      <c r="Z611" s="87"/>
    </row>
    <row r="612" customFormat="false" ht="12.75" hidden="false" customHeight="true" outlineLevel="0" collapsed="false">
      <c r="A612" s="87"/>
      <c r="B612" s="87"/>
      <c r="C612" s="87"/>
      <c r="D612" s="87"/>
      <c r="E612" s="87"/>
      <c r="F612" s="87"/>
      <c r="G612" s="87"/>
      <c r="H612" s="87"/>
      <c r="I612" s="87"/>
      <c r="J612" s="87"/>
      <c r="K612" s="87"/>
      <c r="L612" s="87"/>
      <c r="M612" s="87"/>
      <c r="N612" s="87"/>
      <c r="O612" s="87"/>
      <c r="P612" s="87"/>
      <c r="Q612" s="87"/>
      <c r="R612" s="87"/>
      <c r="S612" s="87"/>
      <c r="T612" s="87"/>
      <c r="U612" s="87"/>
      <c r="V612" s="87"/>
      <c r="W612" s="87"/>
      <c r="X612" s="87"/>
      <c r="Y612" s="87"/>
      <c r="Z612" s="87"/>
    </row>
    <row r="613" customFormat="false" ht="12.75" hidden="false" customHeight="true" outlineLevel="0" collapsed="false">
      <c r="A613" s="87"/>
      <c r="B613" s="87"/>
      <c r="C613" s="87"/>
      <c r="D613" s="87"/>
      <c r="E613" s="87"/>
      <c r="F613" s="87"/>
      <c r="G613" s="87"/>
      <c r="H613" s="87"/>
      <c r="I613" s="87"/>
      <c r="J613" s="87"/>
      <c r="K613" s="87"/>
      <c r="L613" s="87"/>
      <c r="M613" s="87"/>
      <c r="N613" s="87"/>
      <c r="O613" s="87"/>
      <c r="P613" s="87"/>
      <c r="Q613" s="87"/>
      <c r="R613" s="87"/>
      <c r="S613" s="87"/>
      <c r="T613" s="87"/>
      <c r="U613" s="87"/>
      <c r="V613" s="87"/>
      <c r="W613" s="87"/>
      <c r="X613" s="87"/>
      <c r="Y613" s="87"/>
      <c r="Z613" s="87"/>
    </row>
    <row r="614" customFormat="false" ht="12.75" hidden="false" customHeight="true" outlineLevel="0" collapsed="false">
      <c r="A614" s="87"/>
      <c r="B614" s="87"/>
      <c r="C614" s="87"/>
      <c r="D614" s="87"/>
      <c r="E614" s="87"/>
      <c r="F614" s="87"/>
      <c r="G614" s="87"/>
      <c r="H614" s="87"/>
      <c r="I614" s="87"/>
      <c r="J614" s="87"/>
      <c r="K614" s="87"/>
      <c r="L614" s="87"/>
      <c r="M614" s="87"/>
      <c r="N614" s="87"/>
      <c r="O614" s="87"/>
      <c r="P614" s="87"/>
      <c r="Q614" s="87"/>
      <c r="R614" s="87"/>
      <c r="S614" s="87"/>
      <c r="T614" s="87"/>
      <c r="U614" s="87"/>
      <c r="V614" s="87"/>
      <c r="W614" s="87"/>
      <c r="X614" s="87"/>
      <c r="Y614" s="87"/>
      <c r="Z614" s="87"/>
    </row>
    <row r="615" customFormat="false" ht="12.75" hidden="false" customHeight="true" outlineLevel="0" collapsed="false">
      <c r="A615" s="87"/>
      <c r="B615" s="87"/>
      <c r="C615" s="87"/>
      <c r="D615" s="87"/>
      <c r="E615" s="87"/>
      <c r="F615" s="87"/>
      <c r="G615" s="87"/>
      <c r="H615" s="87"/>
      <c r="I615" s="87"/>
      <c r="J615" s="87"/>
      <c r="K615" s="87"/>
      <c r="L615" s="87"/>
      <c r="M615" s="87"/>
      <c r="N615" s="87"/>
      <c r="O615" s="87"/>
      <c r="P615" s="87"/>
      <c r="Q615" s="87"/>
      <c r="R615" s="87"/>
      <c r="S615" s="87"/>
      <c r="T615" s="87"/>
      <c r="U615" s="87"/>
      <c r="V615" s="87"/>
      <c r="W615" s="87"/>
      <c r="X615" s="87"/>
      <c r="Y615" s="87"/>
      <c r="Z615" s="87"/>
    </row>
    <row r="616" customFormat="false" ht="12.75" hidden="false" customHeight="true" outlineLevel="0" collapsed="false">
      <c r="A616" s="87"/>
      <c r="B616" s="87"/>
      <c r="C616" s="87"/>
      <c r="D616" s="87"/>
      <c r="E616" s="87"/>
      <c r="F616" s="87"/>
      <c r="G616" s="87"/>
      <c r="H616" s="87"/>
      <c r="I616" s="87"/>
      <c r="J616" s="87"/>
      <c r="K616" s="87"/>
      <c r="L616" s="87"/>
      <c r="M616" s="87"/>
      <c r="N616" s="87"/>
      <c r="O616" s="87"/>
      <c r="P616" s="87"/>
      <c r="Q616" s="87"/>
      <c r="R616" s="87"/>
      <c r="S616" s="87"/>
      <c r="T616" s="87"/>
      <c r="U616" s="87"/>
      <c r="V616" s="87"/>
      <c r="W616" s="87"/>
      <c r="X616" s="87"/>
      <c r="Y616" s="87"/>
      <c r="Z616" s="87"/>
    </row>
    <row r="617" customFormat="false" ht="12.75" hidden="false" customHeight="true" outlineLevel="0" collapsed="false">
      <c r="A617" s="87"/>
      <c r="B617" s="87"/>
      <c r="C617" s="87"/>
      <c r="D617" s="87"/>
      <c r="E617" s="87"/>
      <c r="F617" s="87"/>
      <c r="G617" s="87"/>
      <c r="H617" s="87"/>
      <c r="I617" s="87"/>
      <c r="J617" s="87"/>
      <c r="K617" s="87"/>
      <c r="L617" s="87"/>
      <c r="M617" s="87"/>
      <c r="N617" s="87"/>
      <c r="O617" s="87"/>
      <c r="P617" s="87"/>
      <c r="Q617" s="87"/>
      <c r="R617" s="87"/>
      <c r="S617" s="87"/>
      <c r="T617" s="87"/>
      <c r="U617" s="87"/>
      <c r="V617" s="87"/>
      <c r="W617" s="87"/>
      <c r="X617" s="87"/>
      <c r="Y617" s="87"/>
      <c r="Z617" s="87"/>
    </row>
    <row r="618" customFormat="false" ht="12.75" hidden="false" customHeight="true" outlineLevel="0" collapsed="false">
      <c r="A618" s="87"/>
      <c r="B618" s="87"/>
      <c r="C618" s="87"/>
      <c r="D618" s="87"/>
      <c r="E618" s="87"/>
      <c r="F618" s="87"/>
      <c r="G618" s="87"/>
      <c r="H618" s="87"/>
      <c r="I618" s="87"/>
      <c r="J618" s="87"/>
      <c r="K618" s="87"/>
      <c r="L618" s="87"/>
      <c r="M618" s="87"/>
      <c r="N618" s="87"/>
      <c r="O618" s="87"/>
      <c r="P618" s="87"/>
      <c r="Q618" s="87"/>
      <c r="R618" s="87"/>
      <c r="S618" s="87"/>
      <c r="T618" s="87"/>
      <c r="U618" s="87"/>
      <c r="V618" s="87"/>
      <c r="W618" s="87"/>
      <c r="X618" s="87"/>
      <c r="Y618" s="87"/>
      <c r="Z618" s="87"/>
    </row>
    <row r="619" customFormat="false" ht="12.75" hidden="false" customHeight="true" outlineLevel="0" collapsed="false">
      <c r="A619" s="87"/>
      <c r="B619" s="87"/>
      <c r="C619" s="87"/>
      <c r="D619" s="87"/>
      <c r="E619" s="87"/>
      <c r="F619" s="87"/>
      <c r="G619" s="87"/>
      <c r="H619" s="87"/>
      <c r="I619" s="87"/>
      <c r="J619" s="87"/>
      <c r="K619" s="87"/>
      <c r="L619" s="87"/>
      <c r="M619" s="87"/>
      <c r="N619" s="87"/>
      <c r="O619" s="87"/>
      <c r="P619" s="87"/>
      <c r="Q619" s="87"/>
      <c r="R619" s="87"/>
      <c r="S619" s="87"/>
      <c r="T619" s="87"/>
      <c r="U619" s="87"/>
      <c r="V619" s="87"/>
      <c r="W619" s="87"/>
      <c r="X619" s="87"/>
      <c r="Y619" s="87"/>
      <c r="Z619" s="87"/>
    </row>
    <row r="620" customFormat="false" ht="12.75" hidden="false" customHeight="true" outlineLevel="0" collapsed="false">
      <c r="A620" s="87"/>
      <c r="B620" s="87"/>
      <c r="C620" s="87"/>
      <c r="D620" s="87"/>
      <c r="E620" s="87"/>
      <c r="F620" s="87"/>
      <c r="G620" s="87"/>
      <c r="H620" s="87"/>
      <c r="I620" s="87"/>
      <c r="J620" s="87"/>
      <c r="K620" s="87"/>
      <c r="L620" s="87"/>
      <c r="M620" s="87"/>
      <c r="N620" s="87"/>
      <c r="O620" s="87"/>
      <c r="P620" s="87"/>
      <c r="Q620" s="87"/>
      <c r="R620" s="87"/>
      <c r="S620" s="87"/>
      <c r="T620" s="87"/>
      <c r="U620" s="87"/>
      <c r="V620" s="87"/>
      <c r="W620" s="87"/>
      <c r="X620" s="87"/>
      <c r="Y620" s="87"/>
      <c r="Z620" s="87"/>
    </row>
    <row r="621" customFormat="false" ht="12.75" hidden="false" customHeight="true" outlineLevel="0" collapsed="false">
      <c r="A621" s="87"/>
      <c r="B621" s="87"/>
      <c r="C621" s="87"/>
      <c r="D621" s="87"/>
      <c r="E621" s="87"/>
      <c r="F621" s="87"/>
      <c r="G621" s="87"/>
      <c r="H621" s="87"/>
      <c r="I621" s="87"/>
      <c r="J621" s="87"/>
      <c r="K621" s="87"/>
      <c r="L621" s="87"/>
      <c r="M621" s="87"/>
      <c r="N621" s="87"/>
      <c r="O621" s="87"/>
      <c r="P621" s="87"/>
      <c r="Q621" s="87"/>
      <c r="R621" s="87"/>
      <c r="S621" s="87"/>
      <c r="T621" s="87"/>
      <c r="U621" s="87"/>
      <c r="V621" s="87"/>
      <c r="W621" s="87"/>
      <c r="X621" s="87"/>
      <c r="Y621" s="87"/>
      <c r="Z621" s="87"/>
    </row>
    <row r="622" customFormat="false" ht="12.75" hidden="false" customHeight="true" outlineLevel="0" collapsed="false">
      <c r="A622" s="87"/>
      <c r="B622" s="87"/>
      <c r="C622" s="87"/>
      <c r="D622" s="87"/>
      <c r="E622" s="87"/>
      <c r="F622" s="87"/>
      <c r="G622" s="87"/>
      <c r="H622" s="87"/>
      <c r="I622" s="87"/>
      <c r="J622" s="87"/>
      <c r="K622" s="87"/>
      <c r="L622" s="87"/>
      <c r="M622" s="87"/>
      <c r="N622" s="87"/>
      <c r="O622" s="87"/>
      <c r="P622" s="87"/>
      <c r="Q622" s="87"/>
      <c r="R622" s="87"/>
      <c r="S622" s="87"/>
      <c r="T622" s="87"/>
      <c r="U622" s="87"/>
      <c r="V622" s="87"/>
      <c r="W622" s="87"/>
      <c r="X622" s="87"/>
      <c r="Y622" s="87"/>
      <c r="Z622" s="87"/>
    </row>
    <row r="623" customFormat="false" ht="12.75" hidden="false" customHeight="true" outlineLevel="0" collapsed="false">
      <c r="A623" s="87"/>
      <c r="B623" s="87"/>
      <c r="C623" s="87"/>
      <c r="D623" s="87"/>
      <c r="E623" s="87"/>
      <c r="F623" s="87"/>
      <c r="G623" s="87"/>
      <c r="H623" s="87"/>
      <c r="I623" s="87"/>
      <c r="J623" s="87"/>
      <c r="K623" s="87"/>
      <c r="L623" s="87"/>
      <c r="M623" s="87"/>
      <c r="N623" s="87"/>
      <c r="O623" s="87"/>
      <c r="P623" s="87"/>
      <c r="Q623" s="87"/>
      <c r="R623" s="87"/>
      <c r="S623" s="87"/>
      <c r="T623" s="87"/>
      <c r="U623" s="87"/>
      <c r="V623" s="87"/>
      <c r="W623" s="87"/>
      <c r="X623" s="87"/>
      <c r="Y623" s="87"/>
      <c r="Z623" s="87"/>
    </row>
    <row r="624" customFormat="false" ht="12.75" hidden="false" customHeight="true" outlineLevel="0" collapsed="false">
      <c r="A624" s="87"/>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row>
    <row r="625" customFormat="false" ht="12.75" hidden="false" customHeight="true" outlineLevel="0" collapsed="false">
      <c r="A625" s="87"/>
      <c r="B625" s="87"/>
      <c r="C625" s="87"/>
      <c r="D625" s="87"/>
      <c r="E625" s="87"/>
      <c r="F625" s="87"/>
      <c r="G625" s="87"/>
      <c r="H625" s="87"/>
      <c r="I625" s="87"/>
      <c r="J625" s="87"/>
      <c r="K625" s="87"/>
      <c r="L625" s="87"/>
      <c r="M625" s="87"/>
      <c r="N625" s="87"/>
      <c r="O625" s="87"/>
      <c r="P625" s="87"/>
      <c r="Q625" s="87"/>
      <c r="R625" s="87"/>
      <c r="S625" s="87"/>
      <c r="T625" s="87"/>
      <c r="U625" s="87"/>
      <c r="V625" s="87"/>
      <c r="W625" s="87"/>
      <c r="X625" s="87"/>
      <c r="Y625" s="87"/>
      <c r="Z625" s="87"/>
    </row>
    <row r="626" customFormat="false" ht="12.75" hidden="false" customHeight="true" outlineLevel="0" collapsed="false">
      <c r="A626" s="87"/>
      <c r="B626" s="87"/>
      <c r="C626" s="87"/>
      <c r="D626" s="87"/>
      <c r="E626" s="87"/>
      <c r="F626" s="87"/>
      <c r="G626" s="87"/>
      <c r="H626" s="87"/>
      <c r="I626" s="87"/>
      <c r="J626" s="87"/>
      <c r="K626" s="87"/>
      <c r="L626" s="87"/>
      <c r="M626" s="87"/>
      <c r="N626" s="87"/>
      <c r="O626" s="87"/>
      <c r="P626" s="87"/>
      <c r="Q626" s="87"/>
      <c r="R626" s="87"/>
      <c r="S626" s="87"/>
      <c r="T626" s="87"/>
      <c r="U626" s="87"/>
      <c r="V626" s="87"/>
      <c r="W626" s="87"/>
      <c r="X626" s="87"/>
      <c r="Y626" s="87"/>
      <c r="Z626" s="87"/>
    </row>
    <row r="627" customFormat="false" ht="12.75" hidden="false" customHeight="true" outlineLevel="0" collapsed="false">
      <c r="A627" s="87"/>
      <c r="B627" s="87"/>
      <c r="C627" s="87"/>
      <c r="D627" s="87"/>
      <c r="E627" s="87"/>
      <c r="F627" s="87"/>
      <c r="G627" s="87"/>
      <c r="H627" s="87"/>
      <c r="I627" s="87"/>
      <c r="J627" s="87"/>
      <c r="K627" s="87"/>
      <c r="L627" s="87"/>
      <c r="M627" s="87"/>
      <c r="N627" s="87"/>
      <c r="O627" s="87"/>
      <c r="P627" s="87"/>
      <c r="Q627" s="87"/>
      <c r="R627" s="87"/>
      <c r="S627" s="87"/>
      <c r="T627" s="87"/>
      <c r="U627" s="87"/>
      <c r="V627" s="87"/>
      <c r="W627" s="87"/>
      <c r="X627" s="87"/>
      <c r="Y627" s="87"/>
      <c r="Z627" s="87"/>
    </row>
    <row r="628" customFormat="false" ht="12.75" hidden="false" customHeight="true" outlineLevel="0" collapsed="false">
      <c r="A628" s="87"/>
      <c r="B628" s="87"/>
      <c r="C628" s="87"/>
      <c r="D628" s="87"/>
      <c r="E628" s="87"/>
      <c r="F628" s="87"/>
      <c r="G628" s="87"/>
      <c r="H628" s="87"/>
      <c r="I628" s="87"/>
      <c r="J628" s="87"/>
      <c r="K628" s="87"/>
      <c r="L628" s="87"/>
      <c r="M628" s="87"/>
      <c r="N628" s="87"/>
      <c r="O628" s="87"/>
      <c r="P628" s="87"/>
      <c r="Q628" s="87"/>
      <c r="R628" s="87"/>
      <c r="S628" s="87"/>
      <c r="T628" s="87"/>
      <c r="U628" s="87"/>
      <c r="V628" s="87"/>
      <c r="W628" s="87"/>
      <c r="X628" s="87"/>
      <c r="Y628" s="87"/>
      <c r="Z628" s="87"/>
    </row>
    <row r="629" customFormat="false" ht="12.75" hidden="false" customHeight="true" outlineLevel="0" collapsed="false">
      <c r="A629" s="87"/>
      <c r="B629" s="87"/>
      <c r="C629" s="87"/>
      <c r="D629" s="87"/>
      <c r="E629" s="87"/>
      <c r="F629" s="87"/>
      <c r="G629" s="87"/>
      <c r="H629" s="87"/>
      <c r="I629" s="87"/>
      <c r="J629" s="87"/>
      <c r="K629" s="87"/>
      <c r="L629" s="87"/>
      <c r="M629" s="87"/>
      <c r="N629" s="87"/>
      <c r="O629" s="87"/>
      <c r="P629" s="87"/>
      <c r="Q629" s="87"/>
      <c r="R629" s="87"/>
      <c r="S629" s="87"/>
      <c r="T629" s="87"/>
      <c r="U629" s="87"/>
      <c r="V629" s="87"/>
      <c r="W629" s="87"/>
      <c r="X629" s="87"/>
      <c r="Y629" s="87"/>
      <c r="Z629" s="87"/>
    </row>
    <row r="630" customFormat="false" ht="12.75" hidden="false" customHeight="true" outlineLevel="0" collapsed="false">
      <c r="A630" s="87"/>
      <c r="B630" s="87"/>
      <c r="C630" s="87"/>
      <c r="D630" s="87"/>
      <c r="E630" s="87"/>
      <c r="F630" s="87"/>
      <c r="G630" s="87"/>
      <c r="H630" s="87"/>
      <c r="I630" s="87"/>
      <c r="J630" s="87"/>
      <c r="K630" s="87"/>
      <c r="L630" s="87"/>
      <c r="M630" s="87"/>
      <c r="N630" s="87"/>
      <c r="O630" s="87"/>
      <c r="P630" s="87"/>
      <c r="Q630" s="87"/>
      <c r="R630" s="87"/>
      <c r="S630" s="87"/>
      <c r="T630" s="87"/>
      <c r="U630" s="87"/>
      <c r="V630" s="87"/>
      <c r="W630" s="87"/>
      <c r="X630" s="87"/>
      <c r="Y630" s="87"/>
      <c r="Z630" s="87"/>
    </row>
    <row r="631" customFormat="false" ht="12.75" hidden="false" customHeight="true" outlineLevel="0" collapsed="false">
      <c r="A631" s="87"/>
      <c r="B631" s="87"/>
      <c r="C631" s="87"/>
      <c r="D631" s="87"/>
      <c r="E631" s="87"/>
      <c r="F631" s="87"/>
      <c r="G631" s="87"/>
      <c r="H631" s="87"/>
      <c r="I631" s="87"/>
      <c r="J631" s="87"/>
      <c r="K631" s="87"/>
      <c r="L631" s="87"/>
      <c r="M631" s="87"/>
      <c r="N631" s="87"/>
      <c r="O631" s="87"/>
      <c r="P631" s="87"/>
      <c r="Q631" s="87"/>
      <c r="R631" s="87"/>
      <c r="S631" s="87"/>
      <c r="T631" s="87"/>
      <c r="U631" s="87"/>
      <c r="V631" s="87"/>
      <c r="W631" s="87"/>
      <c r="X631" s="87"/>
      <c r="Y631" s="87"/>
      <c r="Z631" s="87"/>
    </row>
    <row r="632" customFormat="false" ht="12.75" hidden="false" customHeight="true" outlineLevel="0" collapsed="false">
      <c r="A632" s="87"/>
      <c r="B632" s="87"/>
      <c r="C632" s="87"/>
      <c r="D632" s="87"/>
      <c r="E632" s="87"/>
      <c r="F632" s="87"/>
      <c r="G632" s="87"/>
      <c r="H632" s="87"/>
      <c r="I632" s="87"/>
      <c r="J632" s="87"/>
      <c r="K632" s="87"/>
      <c r="L632" s="87"/>
      <c r="M632" s="87"/>
      <c r="N632" s="87"/>
      <c r="O632" s="87"/>
      <c r="P632" s="87"/>
      <c r="Q632" s="87"/>
      <c r="R632" s="87"/>
      <c r="S632" s="87"/>
      <c r="T632" s="87"/>
      <c r="U632" s="87"/>
      <c r="V632" s="87"/>
      <c r="W632" s="87"/>
      <c r="X632" s="87"/>
      <c r="Y632" s="87"/>
      <c r="Z632" s="87"/>
    </row>
    <row r="633" customFormat="false" ht="12.75" hidden="false" customHeight="true" outlineLevel="0" collapsed="false">
      <c r="A633" s="87"/>
      <c r="B633" s="87"/>
      <c r="C633" s="87"/>
      <c r="D633" s="87"/>
      <c r="E633" s="87"/>
      <c r="F633" s="87"/>
      <c r="G633" s="87"/>
      <c r="H633" s="87"/>
      <c r="I633" s="87"/>
      <c r="J633" s="87"/>
      <c r="K633" s="87"/>
      <c r="L633" s="87"/>
      <c r="M633" s="87"/>
      <c r="N633" s="87"/>
      <c r="O633" s="87"/>
      <c r="P633" s="87"/>
      <c r="Q633" s="87"/>
      <c r="R633" s="87"/>
      <c r="S633" s="87"/>
      <c r="T633" s="87"/>
      <c r="U633" s="87"/>
      <c r="V633" s="87"/>
      <c r="W633" s="87"/>
      <c r="X633" s="87"/>
      <c r="Y633" s="87"/>
      <c r="Z633" s="87"/>
    </row>
    <row r="634" customFormat="false" ht="12.75" hidden="false" customHeight="true" outlineLevel="0" collapsed="false">
      <c r="A634" s="87"/>
      <c r="B634" s="87"/>
      <c r="C634" s="87"/>
      <c r="D634" s="87"/>
      <c r="E634" s="87"/>
      <c r="F634" s="87"/>
      <c r="G634" s="87"/>
      <c r="H634" s="87"/>
      <c r="I634" s="87"/>
      <c r="J634" s="87"/>
      <c r="K634" s="87"/>
      <c r="L634" s="87"/>
      <c r="M634" s="87"/>
      <c r="N634" s="87"/>
      <c r="O634" s="87"/>
      <c r="P634" s="87"/>
      <c r="Q634" s="87"/>
      <c r="R634" s="87"/>
      <c r="S634" s="87"/>
      <c r="T634" s="87"/>
      <c r="U634" s="87"/>
      <c r="V634" s="87"/>
      <c r="W634" s="87"/>
      <c r="X634" s="87"/>
      <c r="Y634" s="87"/>
      <c r="Z634" s="87"/>
    </row>
    <row r="635" customFormat="false" ht="12.75" hidden="false" customHeight="true" outlineLevel="0" collapsed="false">
      <c r="A635" s="87"/>
      <c r="B635" s="87"/>
      <c r="C635" s="87"/>
      <c r="D635" s="87"/>
      <c r="E635" s="87"/>
      <c r="F635" s="87"/>
      <c r="G635" s="87"/>
      <c r="H635" s="87"/>
      <c r="I635" s="87"/>
      <c r="J635" s="87"/>
      <c r="K635" s="87"/>
      <c r="L635" s="87"/>
      <c r="M635" s="87"/>
      <c r="N635" s="87"/>
      <c r="O635" s="87"/>
      <c r="P635" s="87"/>
      <c r="Q635" s="87"/>
      <c r="R635" s="87"/>
      <c r="S635" s="87"/>
      <c r="T635" s="87"/>
      <c r="U635" s="87"/>
      <c r="V635" s="87"/>
      <c r="W635" s="87"/>
      <c r="X635" s="87"/>
      <c r="Y635" s="87"/>
      <c r="Z635" s="87"/>
    </row>
    <row r="636" customFormat="false" ht="12.75" hidden="false" customHeight="true" outlineLevel="0" collapsed="false">
      <c r="A636" s="87"/>
      <c r="B636" s="87"/>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row>
    <row r="637" customFormat="false" ht="12.75" hidden="false" customHeight="true" outlineLevel="0" collapsed="false">
      <c r="A637" s="87"/>
      <c r="B637" s="87"/>
      <c r="C637" s="87"/>
      <c r="D637" s="87"/>
      <c r="E637" s="87"/>
      <c r="F637" s="87"/>
      <c r="G637" s="87"/>
      <c r="H637" s="87"/>
      <c r="I637" s="87"/>
      <c r="J637" s="87"/>
      <c r="K637" s="87"/>
      <c r="L637" s="87"/>
      <c r="M637" s="87"/>
      <c r="N637" s="87"/>
      <c r="O637" s="87"/>
      <c r="P637" s="87"/>
      <c r="Q637" s="87"/>
      <c r="R637" s="87"/>
      <c r="S637" s="87"/>
      <c r="T637" s="87"/>
      <c r="U637" s="87"/>
      <c r="V637" s="87"/>
      <c r="W637" s="87"/>
      <c r="X637" s="87"/>
      <c r="Y637" s="87"/>
      <c r="Z637" s="87"/>
    </row>
    <row r="638" customFormat="false" ht="12.75" hidden="false" customHeight="true" outlineLevel="0" collapsed="false">
      <c r="A638" s="87"/>
      <c r="B638" s="87"/>
      <c r="C638" s="87"/>
      <c r="D638" s="87"/>
      <c r="E638" s="87"/>
      <c r="F638" s="87"/>
      <c r="G638" s="87"/>
      <c r="H638" s="87"/>
      <c r="I638" s="87"/>
      <c r="J638" s="87"/>
      <c r="K638" s="87"/>
      <c r="L638" s="87"/>
      <c r="M638" s="87"/>
      <c r="N638" s="87"/>
      <c r="O638" s="87"/>
      <c r="P638" s="87"/>
      <c r="Q638" s="87"/>
      <c r="R638" s="87"/>
      <c r="S638" s="87"/>
      <c r="T638" s="87"/>
      <c r="U638" s="87"/>
      <c r="V638" s="87"/>
      <c r="W638" s="87"/>
      <c r="X638" s="87"/>
      <c r="Y638" s="87"/>
      <c r="Z638" s="87"/>
    </row>
    <row r="639" customFormat="false" ht="12.75" hidden="false" customHeight="true" outlineLevel="0" collapsed="false">
      <c r="A639" s="87"/>
      <c r="B639" s="87"/>
      <c r="C639" s="87"/>
      <c r="D639" s="87"/>
      <c r="E639" s="87"/>
      <c r="F639" s="87"/>
      <c r="G639" s="87"/>
      <c r="H639" s="87"/>
      <c r="I639" s="87"/>
      <c r="J639" s="87"/>
      <c r="K639" s="87"/>
      <c r="L639" s="87"/>
      <c r="M639" s="87"/>
      <c r="N639" s="87"/>
      <c r="O639" s="87"/>
      <c r="P639" s="87"/>
      <c r="Q639" s="87"/>
      <c r="R639" s="87"/>
      <c r="S639" s="87"/>
      <c r="T639" s="87"/>
      <c r="U639" s="87"/>
      <c r="V639" s="87"/>
      <c r="W639" s="87"/>
      <c r="X639" s="87"/>
      <c r="Y639" s="87"/>
      <c r="Z639" s="87"/>
    </row>
    <row r="640" customFormat="false" ht="12.75" hidden="false" customHeight="true" outlineLevel="0" collapsed="false">
      <c r="A640" s="87"/>
      <c r="B640" s="87"/>
      <c r="C640" s="87"/>
      <c r="D640" s="87"/>
      <c r="E640" s="87"/>
      <c r="F640" s="87"/>
      <c r="G640" s="87"/>
      <c r="H640" s="87"/>
      <c r="I640" s="87"/>
      <c r="J640" s="87"/>
      <c r="K640" s="87"/>
      <c r="L640" s="87"/>
      <c r="M640" s="87"/>
      <c r="N640" s="87"/>
      <c r="O640" s="87"/>
      <c r="P640" s="87"/>
      <c r="Q640" s="87"/>
      <c r="R640" s="87"/>
      <c r="S640" s="87"/>
      <c r="T640" s="87"/>
      <c r="U640" s="87"/>
      <c r="V640" s="87"/>
      <c r="W640" s="87"/>
      <c r="X640" s="87"/>
      <c r="Y640" s="87"/>
      <c r="Z640" s="87"/>
    </row>
    <row r="641" customFormat="false" ht="12.75" hidden="false" customHeight="true" outlineLevel="0" collapsed="false">
      <c r="A641" s="87"/>
      <c r="B641" s="87"/>
      <c r="C641" s="87"/>
      <c r="D641" s="87"/>
      <c r="E641" s="87"/>
      <c r="F641" s="87"/>
      <c r="G641" s="87"/>
      <c r="H641" s="87"/>
      <c r="I641" s="87"/>
      <c r="J641" s="87"/>
      <c r="K641" s="87"/>
      <c r="L641" s="87"/>
      <c r="M641" s="87"/>
      <c r="N641" s="87"/>
      <c r="O641" s="87"/>
      <c r="P641" s="87"/>
      <c r="Q641" s="87"/>
      <c r="R641" s="87"/>
      <c r="S641" s="87"/>
      <c r="T641" s="87"/>
      <c r="U641" s="87"/>
      <c r="V641" s="87"/>
      <c r="W641" s="87"/>
      <c r="X641" s="87"/>
      <c r="Y641" s="87"/>
      <c r="Z641" s="87"/>
    </row>
    <row r="642" customFormat="false" ht="12.75" hidden="false" customHeight="true" outlineLevel="0" collapsed="false">
      <c r="A642" s="87"/>
      <c r="B642" s="87"/>
      <c r="C642" s="87"/>
      <c r="D642" s="87"/>
      <c r="E642" s="87"/>
      <c r="F642" s="87"/>
      <c r="G642" s="87"/>
      <c r="H642" s="87"/>
      <c r="I642" s="87"/>
      <c r="J642" s="87"/>
      <c r="K642" s="87"/>
      <c r="L642" s="87"/>
      <c r="M642" s="87"/>
      <c r="N642" s="87"/>
      <c r="O642" s="87"/>
      <c r="P642" s="87"/>
      <c r="Q642" s="87"/>
      <c r="R642" s="87"/>
      <c r="S642" s="87"/>
      <c r="T642" s="87"/>
      <c r="U642" s="87"/>
      <c r="V642" s="87"/>
      <c r="W642" s="87"/>
      <c r="X642" s="87"/>
      <c r="Y642" s="87"/>
      <c r="Z642" s="87"/>
    </row>
    <row r="643" customFormat="false" ht="12.75" hidden="false" customHeight="true" outlineLevel="0" collapsed="false">
      <c r="A643" s="87"/>
      <c r="B643" s="87"/>
      <c r="C643" s="87"/>
      <c r="D643" s="87"/>
      <c r="E643" s="87"/>
      <c r="F643" s="87"/>
      <c r="G643" s="87"/>
      <c r="H643" s="87"/>
      <c r="I643" s="87"/>
      <c r="J643" s="87"/>
      <c r="K643" s="87"/>
      <c r="L643" s="87"/>
      <c r="M643" s="87"/>
      <c r="N643" s="87"/>
      <c r="O643" s="87"/>
      <c r="P643" s="87"/>
      <c r="Q643" s="87"/>
      <c r="R643" s="87"/>
      <c r="S643" s="87"/>
      <c r="T643" s="87"/>
      <c r="U643" s="87"/>
      <c r="V643" s="87"/>
      <c r="W643" s="87"/>
      <c r="X643" s="87"/>
      <c r="Y643" s="87"/>
      <c r="Z643" s="87"/>
    </row>
    <row r="644" customFormat="false" ht="12.75" hidden="false" customHeight="true" outlineLevel="0" collapsed="false">
      <c r="A644" s="87"/>
      <c r="B644" s="87"/>
      <c r="C644" s="87"/>
      <c r="D644" s="87"/>
      <c r="E644" s="87"/>
      <c r="F644" s="87"/>
      <c r="G644" s="87"/>
      <c r="H644" s="87"/>
      <c r="I644" s="87"/>
      <c r="J644" s="87"/>
      <c r="K644" s="87"/>
      <c r="L644" s="87"/>
      <c r="M644" s="87"/>
      <c r="N644" s="87"/>
      <c r="O644" s="87"/>
      <c r="P644" s="87"/>
      <c r="Q644" s="87"/>
      <c r="R644" s="87"/>
      <c r="S644" s="87"/>
      <c r="T644" s="87"/>
      <c r="U644" s="87"/>
      <c r="V644" s="87"/>
      <c r="W644" s="87"/>
      <c r="X644" s="87"/>
      <c r="Y644" s="87"/>
      <c r="Z644" s="87"/>
    </row>
    <row r="645" customFormat="false" ht="12.75" hidden="false" customHeight="true" outlineLevel="0" collapsed="false">
      <c r="A645" s="87"/>
      <c r="B645" s="87"/>
      <c r="C645" s="87"/>
      <c r="D645" s="87"/>
      <c r="E645" s="87"/>
      <c r="F645" s="87"/>
      <c r="G645" s="87"/>
      <c r="H645" s="87"/>
      <c r="I645" s="87"/>
      <c r="J645" s="87"/>
      <c r="K645" s="87"/>
      <c r="L645" s="87"/>
      <c r="M645" s="87"/>
      <c r="N645" s="87"/>
      <c r="O645" s="87"/>
      <c r="P645" s="87"/>
      <c r="Q645" s="87"/>
      <c r="R645" s="87"/>
      <c r="S645" s="87"/>
      <c r="T645" s="87"/>
      <c r="U645" s="87"/>
      <c r="V645" s="87"/>
      <c r="W645" s="87"/>
      <c r="X645" s="87"/>
      <c r="Y645" s="87"/>
      <c r="Z645" s="87"/>
    </row>
    <row r="646" customFormat="false" ht="12.75" hidden="false" customHeight="true" outlineLevel="0" collapsed="false">
      <c r="A646" s="87"/>
      <c r="B646" s="87"/>
      <c r="C646" s="87"/>
      <c r="D646" s="87"/>
      <c r="E646" s="87"/>
      <c r="F646" s="87"/>
      <c r="G646" s="87"/>
      <c r="H646" s="87"/>
      <c r="I646" s="87"/>
      <c r="J646" s="87"/>
      <c r="K646" s="87"/>
      <c r="L646" s="87"/>
      <c r="M646" s="87"/>
      <c r="N646" s="87"/>
      <c r="O646" s="87"/>
      <c r="P646" s="87"/>
      <c r="Q646" s="87"/>
      <c r="R646" s="87"/>
      <c r="S646" s="87"/>
      <c r="T646" s="87"/>
      <c r="U646" s="87"/>
      <c r="V646" s="87"/>
      <c r="W646" s="87"/>
      <c r="X646" s="87"/>
      <c r="Y646" s="87"/>
      <c r="Z646" s="87"/>
    </row>
    <row r="647" customFormat="false" ht="12.75" hidden="false" customHeight="true" outlineLevel="0" collapsed="false">
      <c r="A647" s="87"/>
      <c r="B647" s="87"/>
      <c r="C647" s="87"/>
      <c r="D647" s="87"/>
      <c r="E647" s="87"/>
      <c r="F647" s="87"/>
      <c r="G647" s="87"/>
      <c r="H647" s="87"/>
      <c r="I647" s="87"/>
      <c r="J647" s="87"/>
      <c r="K647" s="87"/>
      <c r="L647" s="87"/>
      <c r="M647" s="87"/>
      <c r="N647" s="87"/>
      <c r="O647" s="87"/>
      <c r="P647" s="87"/>
      <c r="Q647" s="87"/>
      <c r="R647" s="87"/>
      <c r="S647" s="87"/>
      <c r="T647" s="87"/>
      <c r="U647" s="87"/>
      <c r="V647" s="87"/>
      <c r="W647" s="87"/>
      <c r="X647" s="87"/>
      <c r="Y647" s="87"/>
      <c r="Z647" s="87"/>
    </row>
    <row r="648" customFormat="false" ht="12.75" hidden="false" customHeight="true" outlineLevel="0" collapsed="false">
      <c r="A648" s="87"/>
      <c r="B648" s="87"/>
      <c r="C648" s="87"/>
      <c r="D648" s="87"/>
      <c r="E648" s="87"/>
      <c r="F648" s="87"/>
      <c r="G648" s="87"/>
      <c r="H648" s="87"/>
      <c r="I648" s="87"/>
      <c r="J648" s="87"/>
      <c r="K648" s="87"/>
      <c r="L648" s="87"/>
      <c r="M648" s="87"/>
      <c r="N648" s="87"/>
      <c r="O648" s="87"/>
      <c r="P648" s="87"/>
      <c r="Q648" s="87"/>
      <c r="R648" s="87"/>
      <c r="S648" s="87"/>
      <c r="T648" s="87"/>
      <c r="U648" s="87"/>
      <c r="V648" s="87"/>
      <c r="W648" s="87"/>
      <c r="X648" s="87"/>
      <c r="Y648" s="87"/>
      <c r="Z648" s="87"/>
    </row>
    <row r="649" customFormat="false" ht="12.75" hidden="false" customHeight="true" outlineLevel="0" collapsed="false">
      <c r="A649" s="87"/>
      <c r="B649" s="87"/>
      <c r="C649" s="87"/>
      <c r="D649" s="87"/>
      <c r="E649" s="87"/>
      <c r="F649" s="87"/>
      <c r="G649" s="87"/>
      <c r="H649" s="87"/>
      <c r="I649" s="87"/>
      <c r="J649" s="87"/>
      <c r="K649" s="87"/>
      <c r="L649" s="87"/>
      <c r="M649" s="87"/>
      <c r="N649" s="87"/>
      <c r="O649" s="87"/>
      <c r="P649" s="87"/>
      <c r="Q649" s="87"/>
      <c r="R649" s="87"/>
      <c r="S649" s="87"/>
      <c r="T649" s="87"/>
      <c r="U649" s="87"/>
      <c r="V649" s="87"/>
      <c r="W649" s="87"/>
      <c r="X649" s="87"/>
      <c r="Y649" s="87"/>
      <c r="Z649" s="87"/>
    </row>
    <row r="650" customFormat="false" ht="12.75" hidden="false" customHeight="true" outlineLevel="0" collapsed="false">
      <c r="A650" s="87"/>
      <c r="B650" s="87"/>
      <c r="C650" s="87"/>
      <c r="D650" s="87"/>
      <c r="E650" s="87"/>
      <c r="F650" s="87"/>
      <c r="G650" s="87"/>
      <c r="H650" s="87"/>
      <c r="I650" s="87"/>
      <c r="J650" s="87"/>
      <c r="K650" s="87"/>
      <c r="L650" s="87"/>
      <c r="M650" s="87"/>
      <c r="N650" s="87"/>
      <c r="O650" s="87"/>
      <c r="P650" s="87"/>
      <c r="Q650" s="87"/>
      <c r="R650" s="87"/>
      <c r="S650" s="87"/>
      <c r="T650" s="87"/>
      <c r="U650" s="87"/>
      <c r="V650" s="87"/>
      <c r="W650" s="87"/>
      <c r="X650" s="87"/>
      <c r="Y650" s="87"/>
      <c r="Z650" s="87"/>
    </row>
    <row r="651" customFormat="false" ht="12.75" hidden="false" customHeight="true" outlineLevel="0" collapsed="false">
      <c r="A651" s="87"/>
      <c r="B651" s="87"/>
      <c r="C651" s="87"/>
      <c r="D651" s="87"/>
      <c r="E651" s="87"/>
      <c r="F651" s="87"/>
      <c r="G651" s="87"/>
      <c r="H651" s="87"/>
      <c r="I651" s="87"/>
      <c r="J651" s="87"/>
      <c r="K651" s="87"/>
      <c r="L651" s="87"/>
      <c r="M651" s="87"/>
      <c r="N651" s="87"/>
      <c r="O651" s="87"/>
      <c r="P651" s="87"/>
      <c r="Q651" s="87"/>
      <c r="R651" s="87"/>
      <c r="S651" s="87"/>
      <c r="T651" s="87"/>
      <c r="U651" s="87"/>
      <c r="V651" s="87"/>
      <c r="W651" s="87"/>
      <c r="X651" s="87"/>
      <c r="Y651" s="87"/>
      <c r="Z651" s="87"/>
    </row>
    <row r="652" customFormat="false" ht="12.75" hidden="false" customHeight="true" outlineLevel="0" collapsed="false">
      <c r="A652" s="87"/>
      <c r="B652" s="87"/>
      <c r="C652" s="87"/>
      <c r="D652" s="87"/>
      <c r="E652" s="87"/>
      <c r="F652" s="87"/>
      <c r="G652" s="87"/>
      <c r="H652" s="87"/>
      <c r="I652" s="87"/>
      <c r="J652" s="87"/>
      <c r="K652" s="87"/>
      <c r="L652" s="87"/>
      <c r="M652" s="87"/>
      <c r="N652" s="87"/>
      <c r="O652" s="87"/>
      <c r="P652" s="87"/>
      <c r="Q652" s="87"/>
      <c r="R652" s="87"/>
      <c r="S652" s="87"/>
      <c r="T652" s="87"/>
      <c r="U652" s="87"/>
      <c r="V652" s="87"/>
      <c r="W652" s="87"/>
      <c r="X652" s="87"/>
      <c r="Y652" s="87"/>
      <c r="Z652" s="87"/>
    </row>
    <row r="653" customFormat="false" ht="12.75" hidden="false" customHeight="true" outlineLevel="0" collapsed="false">
      <c r="A653" s="87"/>
      <c r="B653" s="87"/>
      <c r="C653" s="87"/>
      <c r="D653" s="87"/>
      <c r="E653" s="87"/>
      <c r="F653" s="87"/>
      <c r="G653" s="87"/>
      <c r="H653" s="87"/>
      <c r="I653" s="87"/>
      <c r="J653" s="87"/>
      <c r="K653" s="87"/>
      <c r="L653" s="87"/>
      <c r="M653" s="87"/>
      <c r="N653" s="87"/>
      <c r="O653" s="87"/>
      <c r="P653" s="87"/>
      <c r="Q653" s="87"/>
      <c r="R653" s="87"/>
      <c r="S653" s="87"/>
      <c r="T653" s="87"/>
      <c r="U653" s="87"/>
      <c r="V653" s="87"/>
      <c r="W653" s="87"/>
      <c r="X653" s="87"/>
      <c r="Y653" s="87"/>
      <c r="Z653" s="87"/>
    </row>
    <row r="654" customFormat="false" ht="12.75" hidden="false" customHeight="true" outlineLevel="0" collapsed="false">
      <c r="A654" s="87"/>
      <c r="B654" s="87"/>
      <c r="C654" s="87"/>
      <c r="D654" s="87"/>
      <c r="E654" s="87"/>
      <c r="F654" s="87"/>
      <c r="G654" s="87"/>
      <c r="H654" s="87"/>
      <c r="I654" s="87"/>
      <c r="J654" s="87"/>
      <c r="K654" s="87"/>
      <c r="L654" s="87"/>
      <c r="M654" s="87"/>
      <c r="N654" s="87"/>
      <c r="O654" s="87"/>
      <c r="P654" s="87"/>
      <c r="Q654" s="87"/>
      <c r="R654" s="87"/>
      <c r="S654" s="87"/>
      <c r="T654" s="87"/>
      <c r="U654" s="87"/>
      <c r="V654" s="87"/>
      <c r="W654" s="87"/>
      <c r="X654" s="87"/>
      <c r="Y654" s="87"/>
      <c r="Z654" s="87"/>
    </row>
    <row r="655" customFormat="false" ht="12.75" hidden="false" customHeight="true" outlineLevel="0" collapsed="false">
      <c r="A655" s="87"/>
      <c r="B655" s="87"/>
      <c r="C655" s="87"/>
      <c r="D655" s="87"/>
      <c r="E655" s="87"/>
      <c r="F655" s="87"/>
      <c r="G655" s="87"/>
      <c r="H655" s="87"/>
      <c r="I655" s="87"/>
      <c r="J655" s="87"/>
      <c r="K655" s="87"/>
      <c r="L655" s="87"/>
      <c r="M655" s="87"/>
      <c r="N655" s="87"/>
      <c r="O655" s="87"/>
      <c r="P655" s="87"/>
      <c r="Q655" s="87"/>
      <c r="R655" s="87"/>
      <c r="S655" s="87"/>
      <c r="T655" s="87"/>
      <c r="U655" s="87"/>
      <c r="V655" s="87"/>
      <c r="W655" s="87"/>
      <c r="X655" s="87"/>
      <c r="Y655" s="87"/>
      <c r="Z655" s="87"/>
    </row>
    <row r="656" customFormat="false" ht="12.75" hidden="false" customHeight="true" outlineLevel="0" collapsed="false">
      <c r="A656" s="87"/>
      <c r="B656" s="87"/>
      <c r="C656" s="87"/>
      <c r="D656" s="87"/>
      <c r="E656" s="87"/>
      <c r="F656" s="87"/>
      <c r="G656" s="87"/>
      <c r="H656" s="87"/>
      <c r="I656" s="87"/>
      <c r="J656" s="87"/>
      <c r="K656" s="87"/>
      <c r="L656" s="87"/>
      <c r="M656" s="87"/>
      <c r="N656" s="87"/>
      <c r="O656" s="87"/>
      <c r="P656" s="87"/>
      <c r="Q656" s="87"/>
      <c r="R656" s="87"/>
      <c r="S656" s="87"/>
      <c r="T656" s="87"/>
      <c r="U656" s="87"/>
      <c r="V656" s="87"/>
      <c r="W656" s="87"/>
      <c r="X656" s="87"/>
      <c r="Y656" s="87"/>
      <c r="Z656" s="87"/>
    </row>
    <row r="657" customFormat="false" ht="12.75" hidden="false" customHeight="true" outlineLevel="0" collapsed="false">
      <c r="A657" s="87"/>
      <c r="B657" s="87"/>
      <c r="C657" s="87"/>
      <c r="D657" s="87"/>
      <c r="E657" s="87"/>
      <c r="F657" s="87"/>
      <c r="G657" s="87"/>
      <c r="H657" s="87"/>
      <c r="I657" s="87"/>
      <c r="J657" s="87"/>
      <c r="K657" s="87"/>
      <c r="L657" s="87"/>
      <c r="M657" s="87"/>
      <c r="N657" s="87"/>
      <c r="O657" s="87"/>
      <c r="P657" s="87"/>
      <c r="Q657" s="87"/>
      <c r="R657" s="87"/>
      <c r="S657" s="87"/>
      <c r="T657" s="87"/>
      <c r="U657" s="87"/>
      <c r="V657" s="87"/>
      <c r="W657" s="87"/>
      <c r="X657" s="87"/>
      <c r="Y657" s="87"/>
      <c r="Z657" s="87"/>
    </row>
    <row r="658" customFormat="false" ht="12.75" hidden="false" customHeight="true" outlineLevel="0" collapsed="false">
      <c r="A658" s="87"/>
      <c r="B658" s="87"/>
      <c r="C658" s="87"/>
      <c r="D658" s="87"/>
      <c r="E658" s="87"/>
      <c r="F658" s="87"/>
      <c r="G658" s="87"/>
      <c r="H658" s="87"/>
      <c r="I658" s="87"/>
      <c r="J658" s="87"/>
      <c r="K658" s="87"/>
      <c r="L658" s="87"/>
      <c r="M658" s="87"/>
      <c r="N658" s="87"/>
      <c r="O658" s="87"/>
      <c r="P658" s="87"/>
      <c r="Q658" s="87"/>
      <c r="R658" s="87"/>
      <c r="S658" s="87"/>
      <c r="T658" s="87"/>
      <c r="U658" s="87"/>
      <c r="V658" s="87"/>
      <c r="W658" s="87"/>
      <c r="X658" s="87"/>
      <c r="Y658" s="87"/>
      <c r="Z658" s="87"/>
    </row>
    <row r="659" customFormat="false" ht="12.75" hidden="false" customHeight="true" outlineLevel="0" collapsed="false">
      <c r="A659" s="87"/>
      <c r="B659" s="87"/>
      <c r="C659" s="87"/>
      <c r="D659" s="87"/>
      <c r="E659" s="87"/>
      <c r="F659" s="87"/>
      <c r="G659" s="87"/>
      <c r="H659" s="87"/>
      <c r="I659" s="87"/>
      <c r="J659" s="87"/>
      <c r="K659" s="87"/>
      <c r="L659" s="87"/>
      <c r="M659" s="87"/>
      <c r="N659" s="87"/>
      <c r="O659" s="87"/>
      <c r="P659" s="87"/>
      <c r="Q659" s="87"/>
      <c r="R659" s="87"/>
      <c r="S659" s="87"/>
      <c r="T659" s="87"/>
      <c r="U659" s="87"/>
      <c r="V659" s="87"/>
      <c r="W659" s="87"/>
      <c r="X659" s="87"/>
      <c r="Y659" s="87"/>
      <c r="Z659" s="87"/>
    </row>
    <row r="660" customFormat="false" ht="12.75" hidden="false" customHeight="true" outlineLevel="0" collapsed="false">
      <c r="A660" s="87"/>
      <c r="B660" s="87"/>
      <c r="C660" s="87"/>
      <c r="D660" s="87"/>
      <c r="E660" s="87"/>
      <c r="F660" s="87"/>
      <c r="G660" s="87"/>
      <c r="H660" s="87"/>
      <c r="I660" s="87"/>
      <c r="J660" s="87"/>
      <c r="K660" s="87"/>
      <c r="L660" s="87"/>
      <c r="M660" s="87"/>
      <c r="N660" s="87"/>
      <c r="O660" s="87"/>
      <c r="P660" s="87"/>
      <c r="Q660" s="87"/>
      <c r="R660" s="87"/>
      <c r="S660" s="87"/>
      <c r="T660" s="87"/>
      <c r="U660" s="87"/>
      <c r="V660" s="87"/>
      <c r="W660" s="87"/>
      <c r="X660" s="87"/>
      <c r="Y660" s="87"/>
      <c r="Z660" s="87"/>
    </row>
    <row r="661" customFormat="false" ht="12.75" hidden="false" customHeight="true" outlineLevel="0" collapsed="false">
      <c r="A661" s="87"/>
      <c r="B661" s="87"/>
      <c r="C661" s="87"/>
      <c r="D661" s="87"/>
      <c r="E661" s="87"/>
      <c r="F661" s="87"/>
      <c r="G661" s="87"/>
      <c r="H661" s="87"/>
      <c r="I661" s="87"/>
      <c r="J661" s="87"/>
      <c r="K661" s="87"/>
      <c r="L661" s="87"/>
      <c r="M661" s="87"/>
      <c r="N661" s="87"/>
      <c r="O661" s="87"/>
      <c r="P661" s="87"/>
      <c r="Q661" s="87"/>
      <c r="R661" s="87"/>
      <c r="S661" s="87"/>
      <c r="T661" s="87"/>
      <c r="U661" s="87"/>
      <c r="V661" s="87"/>
      <c r="W661" s="87"/>
      <c r="X661" s="87"/>
      <c r="Y661" s="87"/>
      <c r="Z661" s="87"/>
    </row>
    <row r="662" customFormat="false" ht="12.75" hidden="false" customHeight="true" outlineLevel="0" collapsed="false">
      <c r="A662" s="87"/>
      <c r="B662" s="87"/>
      <c r="C662" s="87"/>
      <c r="D662" s="87"/>
      <c r="E662" s="87"/>
      <c r="F662" s="87"/>
      <c r="G662" s="87"/>
      <c r="H662" s="87"/>
      <c r="I662" s="87"/>
      <c r="J662" s="87"/>
      <c r="K662" s="87"/>
      <c r="L662" s="87"/>
      <c r="M662" s="87"/>
      <c r="N662" s="87"/>
      <c r="O662" s="87"/>
      <c r="P662" s="87"/>
      <c r="Q662" s="87"/>
      <c r="R662" s="87"/>
      <c r="S662" s="87"/>
      <c r="T662" s="87"/>
      <c r="U662" s="87"/>
      <c r="V662" s="87"/>
      <c r="W662" s="87"/>
      <c r="X662" s="87"/>
      <c r="Y662" s="87"/>
      <c r="Z662" s="87"/>
    </row>
    <row r="663" customFormat="false" ht="12.75" hidden="false" customHeight="true" outlineLevel="0" collapsed="false">
      <c r="A663" s="87"/>
      <c r="B663" s="87"/>
      <c r="C663" s="87"/>
      <c r="D663" s="87"/>
      <c r="E663" s="87"/>
      <c r="F663" s="87"/>
      <c r="G663" s="87"/>
      <c r="H663" s="87"/>
      <c r="I663" s="87"/>
      <c r="J663" s="87"/>
      <c r="K663" s="87"/>
      <c r="L663" s="87"/>
      <c r="M663" s="87"/>
      <c r="N663" s="87"/>
      <c r="O663" s="87"/>
      <c r="P663" s="87"/>
      <c r="Q663" s="87"/>
      <c r="R663" s="87"/>
      <c r="S663" s="87"/>
      <c r="T663" s="87"/>
      <c r="U663" s="87"/>
      <c r="V663" s="87"/>
      <c r="W663" s="87"/>
      <c r="X663" s="87"/>
      <c r="Y663" s="87"/>
      <c r="Z663" s="87"/>
    </row>
    <row r="664" customFormat="false" ht="12.75" hidden="false" customHeight="true" outlineLevel="0" collapsed="false">
      <c r="A664" s="87"/>
      <c r="B664" s="87"/>
      <c r="C664" s="87"/>
      <c r="D664" s="87"/>
      <c r="E664" s="87"/>
      <c r="F664" s="87"/>
      <c r="G664" s="87"/>
      <c r="H664" s="87"/>
      <c r="I664" s="87"/>
      <c r="J664" s="87"/>
      <c r="K664" s="87"/>
      <c r="L664" s="87"/>
      <c r="M664" s="87"/>
      <c r="N664" s="87"/>
      <c r="O664" s="87"/>
      <c r="P664" s="87"/>
      <c r="Q664" s="87"/>
      <c r="R664" s="87"/>
      <c r="S664" s="87"/>
      <c r="T664" s="87"/>
      <c r="U664" s="87"/>
      <c r="V664" s="87"/>
      <c r="W664" s="87"/>
      <c r="X664" s="87"/>
      <c r="Y664" s="87"/>
      <c r="Z664" s="87"/>
    </row>
    <row r="665" customFormat="false" ht="12.75" hidden="false" customHeight="true" outlineLevel="0" collapsed="false">
      <c r="A665" s="87"/>
      <c r="B665" s="87"/>
      <c r="C665" s="87"/>
      <c r="D665" s="87"/>
      <c r="E665" s="87"/>
      <c r="F665" s="87"/>
      <c r="G665" s="87"/>
      <c r="H665" s="87"/>
      <c r="I665" s="87"/>
      <c r="J665" s="87"/>
      <c r="K665" s="87"/>
      <c r="L665" s="87"/>
      <c r="M665" s="87"/>
      <c r="N665" s="87"/>
      <c r="O665" s="87"/>
      <c r="P665" s="87"/>
      <c r="Q665" s="87"/>
      <c r="R665" s="87"/>
      <c r="S665" s="87"/>
      <c r="T665" s="87"/>
      <c r="U665" s="87"/>
      <c r="V665" s="87"/>
      <c r="W665" s="87"/>
      <c r="X665" s="87"/>
      <c r="Y665" s="87"/>
      <c r="Z665" s="87"/>
    </row>
    <row r="666" customFormat="false" ht="12.75" hidden="false" customHeight="true" outlineLevel="0" collapsed="false">
      <c r="A666" s="87"/>
      <c r="B666" s="87"/>
      <c r="C666" s="87"/>
      <c r="D666" s="87"/>
      <c r="E666" s="87"/>
      <c r="F666" s="87"/>
      <c r="G666" s="87"/>
      <c r="H666" s="87"/>
      <c r="I666" s="87"/>
      <c r="J666" s="87"/>
      <c r="K666" s="87"/>
      <c r="L666" s="87"/>
      <c r="M666" s="87"/>
      <c r="N666" s="87"/>
      <c r="O666" s="87"/>
      <c r="P666" s="87"/>
      <c r="Q666" s="87"/>
      <c r="R666" s="87"/>
      <c r="S666" s="87"/>
      <c r="T666" s="87"/>
      <c r="U666" s="87"/>
      <c r="V666" s="87"/>
      <c r="W666" s="87"/>
      <c r="X666" s="87"/>
      <c r="Y666" s="87"/>
      <c r="Z666" s="87"/>
    </row>
    <row r="667" customFormat="false" ht="12.75" hidden="false" customHeight="true" outlineLevel="0" collapsed="false">
      <c r="A667" s="87"/>
      <c r="B667" s="87"/>
      <c r="C667" s="87"/>
      <c r="D667" s="87"/>
      <c r="E667" s="87"/>
      <c r="F667" s="87"/>
      <c r="G667" s="87"/>
      <c r="H667" s="87"/>
      <c r="I667" s="87"/>
      <c r="J667" s="87"/>
      <c r="K667" s="87"/>
      <c r="L667" s="87"/>
      <c r="M667" s="87"/>
      <c r="N667" s="87"/>
      <c r="O667" s="87"/>
      <c r="P667" s="87"/>
      <c r="Q667" s="87"/>
      <c r="R667" s="87"/>
      <c r="S667" s="87"/>
      <c r="T667" s="87"/>
      <c r="U667" s="87"/>
      <c r="V667" s="87"/>
      <c r="W667" s="87"/>
      <c r="X667" s="87"/>
      <c r="Y667" s="87"/>
      <c r="Z667" s="87"/>
    </row>
    <row r="668" customFormat="false" ht="12.75" hidden="false" customHeight="true" outlineLevel="0" collapsed="false">
      <c r="A668" s="87"/>
      <c r="B668" s="87"/>
      <c r="C668" s="87"/>
      <c r="D668" s="87"/>
      <c r="E668" s="87"/>
      <c r="F668" s="87"/>
      <c r="G668" s="87"/>
      <c r="H668" s="87"/>
      <c r="I668" s="87"/>
      <c r="J668" s="87"/>
      <c r="K668" s="87"/>
      <c r="L668" s="87"/>
      <c r="M668" s="87"/>
      <c r="N668" s="87"/>
      <c r="O668" s="87"/>
      <c r="P668" s="87"/>
      <c r="Q668" s="87"/>
      <c r="R668" s="87"/>
      <c r="S668" s="87"/>
      <c r="T668" s="87"/>
      <c r="U668" s="87"/>
      <c r="V668" s="87"/>
      <c r="W668" s="87"/>
      <c r="X668" s="87"/>
      <c r="Y668" s="87"/>
      <c r="Z668" s="87"/>
    </row>
    <row r="669" customFormat="false" ht="12.75" hidden="false" customHeight="true" outlineLevel="0" collapsed="false">
      <c r="A669" s="87"/>
      <c r="B669" s="87"/>
      <c r="C669" s="87"/>
      <c r="D669" s="87"/>
      <c r="E669" s="87"/>
      <c r="F669" s="87"/>
      <c r="G669" s="87"/>
      <c r="H669" s="87"/>
      <c r="I669" s="87"/>
      <c r="J669" s="87"/>
      <c r="K669" s="87"/>
      <c r="L669" s="87"/>
      <c r="M669" s="87"/>
      <c r="N669" s="87"/>
      <c r="O669" s="87"/>
      <c r="P669" s="87"/>
      <c r="Q669" s="87"/>
      <c r="R669" s="87"/>
      <c r="S669" s="87"/>
      <c r="T669" s="87"/>
      <c r="U669" s="87"/>
      <c r="V669" s="87"/>
      <c r="W669" s="87"/>
      <c r="X669" s="87"/>
      <c r="Y669" s="87"/>
      <c r="Z669" s="87"/>
    </row>
    <row r="670" customFormat="false" ht="12.75" hidden="false" customHeight="true" outlineLevel="0" collapsed="false">
      <c r="A670" s="87"/>
      <c r="B670" s="87"/>
      <c r="C670" s="87"/>
      <c r="D670" s="87"/>
      <c r="E670" s="87"/>
      <c r="F670" s="87"/>
      <c r="G670" s="87"/>
      <c r="H670" s="87"/>
      <c r="I670" s="87"/>
      <c r="J670" s="87"/>
      <c r="K670" s="87"/>
      <c r="L670" s="87"/>
      <c r="M670" s="87"/>
      <c r="N670" s="87"/>
      <c r="O670" s="87"/>
      <c r="P670" s="87"/>
      <c r="Q670" s="87"/>
      <c r="R670" s="87"/>
      <c r="S670" s="87"/>
      <c r="T670" s="87"/>
      <c r="U670" s="87"/>
      <c r="V670" s="87"/>
      <c r="W670" s="87"/>
      <c r="X670" s="87"/>
      <c r="Y670" s="87"/>
      <c r="Z670" s="87"/>
    </row>
    <row r="671" customFormat="false" ht="12.75" hidden="false" customHeight="true" outlineLevel="0" collapsed="false">
      <c r="A671" s="87"/>
      <c r="B671" s="87"/>
      <c r="C671" s="87"/>
      <c r="D671" s="87"/>
      <c r="E671" s="87"/>
      <c r="F671" s="87"/>
      <c r="G671" s="87"/>
      <c r="H671" s="87"/>
      <c r="I671" s="87"/>
      <c r="J671" s="87"/>
      <c r="K671" s="87"/>
      <c r="L671" s="87"/>
      <c r="M671" s="87"/>
      <c r="N671" s="87"/>
      <c r="O671" s="87"/>
      <c r="P671" s="87"/>
      <c r="Q671" s="87"/>
      <c r="R671" s="87"/>
      <c r="S671" s="87"/>
      <c r="T671" s="87"/>
      <c r="U671" s="87"/>
      <c r="V671" s="87"/>
      <c r="W671" s="87"/>
      <c r="X671" s="87"/>
      <c r="Y671" s="87"/>
      <c r="Z671" s="87"/>
    </row>
    <row r="672" customFormat="false" ht="12.75" hidden="false" customHeight="true" outlineLevel="0" collapsed="false">
      <c r="A672" s="87"/>
      <c r="B672" s="87"/>
      <c r="C672" s="87"/>
      <c r="D672" s="87"/>
      <c r="E672" s="87"/>
      <c r="F672" s="87"/>
      <c r="G672" s="87"/>
      <c r="H672" s="87"/>
      <c r="I672" s="87"/>
      <c r="J672" s="87"/>
      <c r="K672" s="87"/>
      <c r="L672" s="87"/>
      <c r="M672" s="87"/>
      <c r="N672" s="87"/>
      <c r="O672" s="87"/>
      <c r="P672" s="87"/>
      <c r="Q672" s="87"/>
      <c r="R672" s="87"/>
      <c r="S672" s="87"/>
      <c r="T672" s="87"/>
      <c r="U672" s="87"/>
      <c r="V672" s="87"/>
      <c r="W672" s="87"/>
      <c r="X672" s="87"/>
      <c r="Y672" s="87"/>
      <c r="Z672" s="87"/>
    </row>
    <row r="673" customFormat="false" ht="12.75" hidden="false" customHeight="true" outlineLevel="0" collapsed="false">
      <c r="A673" s="87"/>
      <c r="B673" s="87"/>
      <c r="C673" s="87"/>
      <c r="D673" s="87"/>
      <c r="E673" s="87"/>
      <c r="F673" s="87"/>
      <c r="G673" s="87"/>
      <c r="H673" s="87"/>
      <c r="I673" s="87"/>
      <c r="J673" s="87"/>
      <c r="K673" s="87"/>
      <c r="L673" s="87"/>
      <c r="M673" s="87"/>
      <c r="N673" s="87"/>
      <c r="O673" s="87"/>
      <c r="P673" s="87"/>
      <c r="Q673" s="87"/>
      <c r="R673" s="87"/>
      <c r="S673" s="87"/>
      <c r="T673" s="87"/>
      <c r="U673" s="87"/>
      <c r="V673" s="87"/>
      <c r="W673" s="87"/>
      <c r="X673" s="87"/>
      <c r="Y673" s="87"/>
      <c r="Z673" s="87"/>
    </row>
    <row r="674" customFormat="false" ht="12.75" hidden="false" customHeight="true" outlineLevel="0" collapsed="false">
      <c r="A674" s="87"/>
      <c r="B674" s="87"/>
      <c r="C674" s="87"/>
      <c r="D674" s="87"/>
      <c r="E674" s="87"/>
      <c r="F674" s="87"/>
      <c r="G674" s="87"/>
      <c r="H674" s="87"/>
      <c r="I674" s="87"/>
      <c r="J674" s="87"/>
      <c r="K674" s="87"/>
      <c r="L674" s="87"/>
      <c r="M674" s="87"/>
      <c r="N674" s="87"/>
      <c r="O674" s="87"/>
      <c r="P674" s="87"/>
      <c r="Q674" s="87"/>
      <c r="R674" s="87"/>
      <c r="S674" s="87"/>
      <c r="T674" s="87"/>
      <c r="U674" s="87"/>
      <c r="V674" s="87"/>
      <c r="W674" s="87"/>
      <c r="X674" s="87"/>
      <c r="Y674" s="87"/>
      <c r="Z674" s="87"/>
    </row>
    <row r="675" customFormat="false" ht="12.75" hidden="false" customHeight="true" outlineLevel="0" collapsed="false">
      <c r="A675" s="87"/>
      <c r="B675" s="87"/>
      <c r="C675" s="87"/>
      <c r="D675" s="87"/>
      <c r="E675" s="87"/>
      <c r="F675" s="87"/>
      <c r="G675" s="87"/>
      <c r="H675" s="87"/>
      <c r="I675" s="87"/>
      <c r="J675" s="87"/>
      <c r="K675" s="87"/>
      <c r="L675" s="87"/>
      <c r="M675" s="87"/>
      <c r="N675" s="87"/>
      <c r="O675" s="87"/>
      <c r="P675" s="87"/>
      <c r="Q675" s="87"/>
      <c r="R675" s="87"/>
      <c r="S675" s="87"/>
      <c r="T675" s="87"/>
      <c r="U675" s="87"/>
      <c r="V675" s="87"/>
      <c r="W675" s="87"/>
      <c r="X675" s="87"/>
      <c r="Y675" s="87"/>
      <c r="Z675" s="87"/>
    </row>
    <row r="676" customFormat="false" ht="12.75" hidden="false" customHeight="true" outlineLevel="0" collapsed="false">
      <c r="A676" s="87"/>
      <c r="B676" s="87"/>
      <c r="C676" s="87"/>
      <c r="D676" s="87"/>
      <c r="E676" s="87"/>
      <c r="F676" s="87"/>
      <c r="G676" s="87"/>
      <c r="H676" s="87"/>
      <c r="I676" s="87"/>
      <c r="J676" s="87"/>
      <c r="K676" s="87"/>
      <c r="L676" s="87"/>
      <c r="M676" s="87"/>
      <c r="N676" s="87"/>
      <c r="O676" s="87"/>
      <c r="P676" s="87"/>
      <c r="Q676" s="87"/>
      <c r="R676" s="87"/>
      <c r="S676" s="87"/>
      <c r="T676" s="87"/>
      <c r="U676" s="87"/>
      <c r="V676" s="87"/>
      <c r="W676" s="87"/>
      <c r="X676" s="87"/>
      <c r="Y676" s="87"/>
      <c r="Z676" s="87"/>
    </row>
    <row r="677" customFormat="false" ht="12.75" hidden="false" customHeight="true" outlineLevel="0" collapsed="false">
      <c r="A677" s="87"/>
      <c r="B677" s="87"/>
      <c r="C677" s="87"/>
      <c r="D677" s="87"/>
      <c r="E677" s="87"/>
      <c r="F677" s="87"/>
      <c r="G677" s="87"/>
      <c r="H677" s="87"/>
      <c r="I677" s="87"/>
      <c r="J677" s="87"/>
      <c r="K677" s="87"/>
      <c r="L677" s="87"/>
      <c r="M677" s="87"/>
      <c r="N677" s="87"/>
      <c r="O677" s="87"/>
      <c r="P677" s="87"/>
      <c r="Q677" s="87"/>
      <c r="R677" s="87"/>
      <c r="S677" s="87"/>
      <c r="T677" s="87"/>
      <c r="U677" s="87"/>
      <c r="V677" s="87"/>
      <c r="W677" s="87"/>
      <c r="X677" s="87"/>
      <c r="Y677" s="87"/>
      <c r="Z677" s="87"/>
    </row>
    <row r="678" customFormat="false" ht="12.75" hidden="false" customHeight="true" outlineLevel="0" collapsed="false">
      <c r="A678" s="87"/>
      <c r="B678" s="87"/>
      <c r="C678" s="87"/>
      <c r="D678" s="87"/>
      <c r="E678" s="87"/>
      <c r="F678" s="87"/>
      <c r="G678" s="87"/>
      <c r="H678" s="87"/>
      <c r="I678" s="87"/>
      <c r="J678" s="87"/>
      <c r="K678" s="87"/>
      <c r="L678" s="87"/>
      <c r="M678" s="87"/>
      <c r="N678" s="87"/>
      <c r="O678" s="87"/>
      <c r="P678" s="87"/>
      <c r="Q678" s="87"/>
      <c r="R678" s="87"/>
      <c r="S678" s="87"/>
      <c r="T678" s="87"/>
      <c r="U678" s="87"/>
      <c r="V678" s="87"/>
      <c r="W678" s="87"/>
      <c r="X678" s="87"/>
      <c r="Y678" s="87"/>
      <c r="Z678" s="87"/>
    </row>
    <row r="679" customFormat="false" ht="12.75" hidden="false" customHeight="true" outlineLevel="0" collapsed="false">
      <c r="A679" s="87"/>
      <c r="B679" s="87"/>
      <c r="C679" s="87"/>
      <c r="D679" s="87"/>
      <c r="E679" s="87"/>
      <c r="F679" s="87"/>
      <c r="G679" s="87"/>
      <c r="H679" s="87"/>
      <c r="I679" s="87"/>
      <c r="J679" s="87"/>
      <c r="K679" s="87"/>
      <c r="L679" s="87"/>
      <c r="M679" s="87"/>
      <c r="N679" s="87"/>
      <c r="O679" s="87"/>
      <c r="P679" s="87"/>
      <c r="Q679" s="87"/>
      <c r="R679" s="87"/>
      <c r="S679" s="87"/>
      <c r="T679" s="87"/>
      <c r="U679" s="87"/>
      <c r="V679" s="87"/>
      <c r="W679" s="87"/>
      <c r="X679" s="87"/>
      <c r="Y679" s="87"/>
      <c r="Z679" s="87"/>
    </row>
    <row r="680" customFormat="false" ht="12.75" hidden="false" customHeight="true" outlineLevel="0" collapsed="false">
      <c r="A680" s="87"/>
      <c r="B680" s="87"/>
      <c r="C680" s="87"/>
      <c r="D680" s="87"/>
      <c r="E680" s="87"/>
      <c r="F680" s="87"/>
      <c r="G680" s="87"/>
      <c r="H680" s="87"/>
      <c r="I680" s="87"/>
      <c r="J680" s="87"/>
      <c r="K680" s="87"/>
      <c r="L680" s="87"/>
      <c r="M680" s="87"/>
      <c r="N680" s="87"/>
      <c r="O680" s="87"/>
      <c r="P680" s="87"/>
      <c r="Q680" s="87"/>
      <c r="R680" s="87"/>
      <c r="S680" s="87"/>
      <c r="T680" s="87"/>
      <c r="U680" s="87"/>
      <c r="V680" s="87"/>
      <c r="W680" s="87"/>
      <c r="X680" s="87"/>
      <c r="Y680" s="87"/>
      <c r="Z680" s="87"/>
    </row>
    <row r="681" customFormat="false" ht="12.75" hidden="false" customHeight="true" outlineLevel="0" collapsed="false">
      <c r="A681" s="87"/>
      <c r="B681" s="87"/>
      <c r="C681" s="87"/>
      <c r="D681" s="87"/>
      <c r="E681" s="87"/>
      <c r="F681" s="87"/>
      <c r="G681" s="87"/>
      <c r="H681" s="87"/>
      <c r="I681" s="87"/>
      <c r="J681" s="87"/>
      <c r="K681" s="87"/>
      <c r="L681" s="87"/>
      <c r="M681" s="87"/>
      <c r="N681" s="87"/>
      <c r="O681" s="87"/>
      <c r="P681" s="87"/>
      <c r="Q681" s="87"/>
      <c r="R681" s="87"/>
      <c r="S681" s="87"/>
      <c r="T681" s="87"/>
      <c r="U681" s="87"/>
      <c r="V681" s="87"/>
      <c r="W681" s="87"/>
      <c r="X681" s="87"/>
      <c r="Y681" s="87"/>
      <c r="Z681" s="87"/>
    </row>
    <row r="682" customFormat="false" ht="12.75" hidden="false" customHeight="true" outlineLevel="0" collapsed="false">
      <c r="A682" s="87"/>
      <c r="B682" s="87"/>
      <c r="C682" s="87"/>
      <c r="D682" s="87"/>
      <c r="E682" s="87"/>
      <c r="F682" s="87"/>
      <c r="G682" s="87"/>
      <c r="H682" s="87"/>
      <c r="I682" s="87"/>
      <c r="J682" s="87"/>
      <c r="K682" s="87"/>
      <c r="L682" s="87"/>
      <c r="M682" s="87"/>
      <c r="N682" s="87"/>
      <c r="O682" s="87"/>
      <c r="P682" s="87"/>
      <c r="Q682" s="87"/>
      <c r="R682" s="87"/>
      <c r="S682" s="87"/>
      <c r="T682" s="87"/>
      <c r="U682" s="87"/>
      <c r="V682" s="87"/>
      <c r="W682" s="87"/>
      <c r="X682" s="87"/>
      <c r="Y682" s="87"/>
      <c r="Z682" s="87"/>
    </row>
    <row r="683" customFormat="false" ht="12.75" hidden="false" customHeight="true" outlineLevel="0" collapsed="false">
      <c r="A683" s="87"/>
      <c r="B683" s="87"/>
      <c r="C683" s="87"/>
      <c r="D683" s="87"/>
      <c r="E683" s="87"/>
      <c r="F683" s="87"/>
      <c r="G683" s="87"/>
      <c r="H683" s="87"/>
      <c r="I683" s="87"/>
      <c r="J683" s="87"/>
      <c r="K683" s="87"/>
      <c r="L683" s="87"/>
      <c r="M683" s="87"/>
      <c r="N683" s="87"/>
      <c r="O683" s="87"/>
      <c r="P683" s="87"/>
      <c r="Q683" s="87"/>
      <c r="R683" s="87"/>
      <c r="S683" s="87"/>
      <c r="T683" s="87"/>
      <c r="U683" s="87"/>
      <c r="V683" s="87"/>
      <c r="W683" s="87"/>
      <c r="X683" s="87"/>
      <c r="Y683" s="87"/>
      <c r="Z683" s="87"/>
    </row>
    <row r="684" customFormat="false" ht="12.75" hidden="false" customHeight="true" outlineLevel="0" collapsed="false">
      <c r="A684" s="87"/>
      <c r="B684" s="87"/>
      <c r="C684" s="87"/>
      <c r="D684" s="87"/>
      <c r="E684" s="87"/>
      <c r="F684" s="87"/>
      <c r="G684" s="87"/>
      <c r="H684" s="87"/>
      <c r="I684" s="87"/>
      <c r="J684" s="87"/>
      <c r="K684" s="87"/>
      <c r="L684" s="87"/>
      <c r="M684" s="87"/>
      <c r="N684" s="87"/>
      <c r="O684" s="87"/>
      <c r="P684" s="87"/>
      <c r="Q684" s="87"/>
      <c r="R684" s="87"/>
      <c r="S684" s="87"/>
      <c r="T684" s="87"/>
      <c r="U684" s="87"/>
      <c r="V684" s="87"/>
      <c r="W684" s="87"/>
      <c r="X684" s="87"/>
      <c r="Y684" s="87"/>
      <c r="Z684" s="87"/>
    </row>
    <row r="685" customFormat="false" ht="12.75" hidden="false" customHeight="true" outlineLevel="0" collapsed="false">
      <c r="A685" s="87"/>
      <c r="B685" s="87"/>
      <c r="C685" s="87"/>
      <c r="D685" s="87"/>
      <c r="E685" s="87"/>
      <c r="F685" s="87"/>
      <c r="G685" s="87"/>
      <c r="H685" s="87"/>
      <c r="I685" s="87"/>
      <c r="J685" s="87"/>
      <c r="K685" s="87"/>
      <c r="L685" s="87"/>
      <c r="M685" s="87"/>
      <c r="N685" s="87"/>
      <c r="O685" s="87"/>
      <c r="P685" s="87"/>
      <c r="Q685" s="87"/>
      <c r="R685" s="87"/>
      <c r="S685" s="87"/>
      <c r="T685" s="87"/>
      <c r="U685" s="87"/>
      <c r="V685" s="87"/>
      <c r="W685" s="87"/>
      <c r="X685" s="87"/>
      <c r="Y685" s="87"/>
      <c r="Z685" s="87"/>
    </row>
    <row r="686" customFormat="false" ht="12.75" hidden="false" customHeight="true" outlineLevel="0" collapsed="false">
      <c r="A686" s="87"/>
      <c r="B686" s="87"/>
      <c r="C686" s="87"/>
      <c r="D686" s="87"/>
      <c r="E686" s="87"/>
      <c r="F686" s="87"/>
      <c r="G686" s="87"/>
      <c r="H686" s="87"/>
      <c r="I686" s="87"/>
      <c r="J686" s="87"/>
      <c r="K686" s="87"/>
      <c r="L686" s="87"/>
      <c r="M686" s="87"/>
      <c r="N686" s="87"/>
      <c r="O686" s="87"/>
      <c r="P686" s="87"/>
      <c r="Q686" s="87"/>
      <c r="R686" s="87"/>
      <c r="S686" s="87"/>
      <c r="T686" s="87"/>
      <c r="U686" s="87"/>
      <c r="V686" s="87"/>
      <c r="W686" s="87"/>
      <c r="X686" s="87"/>
      <c r="Y686" s="87"/>
      <c r="Z686" s="87"/>
    </row>
    <row r="687" customFormat="false" ht="12.75" hidden="false" customHeight="true" outlineLevel="0" collapsed="false">
      <c r="A687" s="87"/>
      <c r="B687" s="87"/>
      <c r="C687" s="87"/>
      <c r="D687" s="87"/>
      <c r="E687" s="87"/>
      <c r="F687" s="87"/>
      <c r="G687" s="87"/>
      <c r="H687" s="87"/>
      <c r="I687" s="87"/>
      <c r="J687" s="87"/>
      <c r="K687" s="87"/>
      <c r="L687" s="87"/>
      <c r="M687" s="87"/>
      <c r="N687" s="87"/>
      <c r="O687" s="87"/>
      <c r="P687" s="87"/>
      <c r="Q687" s="87"/>
      <c r="R687" s="87"/>
      <c r="S687" s="87"/>
      <c r="T687" s="87"/>
      <c r="U687" s="87"/>
      <c r="V687" s="87"/>
      <c r="W687" s="87"/>
      <c r="X687" s="87"/>
      <c r="Y687" s="87"/>
      <c r="Z687" s="87"/>
    </row>
    <row r="688" customFormat="false" ht="12.75" hidden="false" customHeight="true" outlineLevel="0" collapsed="false">
      <c r="A688" s="87"/>
      <c r="B688" s="87"/>
      <c r="C688" s="87"/>
      <c r="D688" s="87"/>
      <c r="E688" s="87"/>
      <c r="F688" s="87"/>
      <c r="G688" s="87"/>
      <c r="H688" s="87"/>
      <c r="I688" s="87"/>
      <c r="J688" s="87"/>
      <c r="K688" s="87"/>
      <c r="L688" s="87"/>
      <c r="M688" s="87"/>
      <c r="N688" s="87"/>
      <c r="O688" s="87"/>
      <c r="P688" s="87"/>
      <c r="Q688" s="87"/>
      <c r="R688" s="87"/>
      <c r="S688" s="87"/>
      <c r="T688" s="87"/>
      <c r="U688" s="87"/>
      <c r="V688" s="87"/>
      <c r="W688" s="87"/>
      <c r="X688" s="87"/>
      <c r="Y688" s="87"/>
      <c r="Z688" s="87"/>
    </row>
    <row r="689" customFormat="false" ht="12.75" hidden="false" customHeight="true" outlineLevel="0" collapsed="false">
      <c r="A689" s="87"/>
      <c r="B689" s="87"/>
      <c r="C689" s="87"/>
      <c r="D689" s="87"/>
      <c r="E689" s="87"/>
      <c r="F689" s="87"/>
      <c r="G689" s="87"/>
      <c r="H689" s="87"/>
      <c r="I689" s="87"/>
      <c r="J689" s="87"/>
      <c r="K689" s="87"/>
      <c r="L689" s="87"/>
      <c r="M689" s="87"/>
      <c r="N689" s="87"/>
      <c r="O689" s="87"/>
      <c r="P689" s="87"/>
      <c r="Q689" s="87"/>
      <c r="R689" s="87"/>
      <c r="S689" s="87"/>
      <c r="T689" s="87"/>
      <c r="U689" s="87"/>
      <c r="V689" s="87"/>
      <c r="W689" s="87"/>
      <c r="X689" s="87"/>
      <c r="Y689" s="87"/>
      <c r="Z689" s="87"/>
    </row>
    <row r="690" customFormat="false" ht="12.75" hidden="false" customHeight="true" outlineLevel="0" collapsed="false">
      <c r="A690" s="87"/>
      <c r="B690" s="87"/>
      <c r="C690" s="87"/>
      <c r="D690" s="87"/>
      <c r="E690" s="87"/>
      <c r="F690" s="87"/>
      <c r="G690" s="87"/>
      <c r="H690" s="87"/>
      <c r="I690" s="87"/>
      <c r="J690" s="87"/>
      <c r="K690" s="87"/>
      <c r="L690" s="87"/>
      <c r="M690" s="87"/>
      <c r="N690" s="87"/>
      <c r="O690" s="87"/>
      <c r="P690" s="87"/>
      <c r="Q690" s="87"/>
      <c r="R690" s="87"/>
      <c r="S690" s="87"/>
      <c r="T690" s="87"/>
      <c r="U690" s="87"/>
      <c r="V690" s="87"/>
      <c r="W690" s="87"/>
      <c r="X690" s="87"/>
      <c r="Y690" s="87"/>
      <c r="Z690" s="87"/>
    </row>
    <row r="691" customFormat="false" ht="12.75" hidden="false" customHeight="true" outlineLevel="0" collapsed="false">
      <c r="A691" s="87"/>
      <c r="B691" s="87"/>
      <c r="C691" s="87"/>
      <c r="D691" s="87"/>
      <c r="E691" s="87"/>
      <c r="F691" s="87"/>
      <c r="G691" s="87"/>
      <c r="H691" s="87"/>
      <c r="I691" s="87"/>
      <c r="J691" s="87"/>
      <c r="K691" s="87"/>
      <c r="L691" s="87"/>
      <c r="M691" s="87"/>
      <c r="N691" s="87"/>
      <c r="O691" s="87"/>
      <c r="P691" s="87"/>
      <c r="Q691" s="87"/>
      <c r="R691" s="87"/>
      <c r="S691" s="87"/>
      <c r="T691" s="87"/>
      <c r="U691" s="87"/>
      <c r="V691" s="87"/>
      <c r="W691" s="87"/>
      <c r="X691" s="87"/>
      <c r="Y691" s="87"/>
      <c r="Z691" s="87"/>
    </row>
    <row r="692" customFormat="false" ht="12.75" hidden="false" customHeight="true" outlineLevel="0" collapsed="false">
      <c r="A692" s="87"/>
      <c r="B692" s="87"/>
      <c r="C692" s="87"/>
      <c r="D692" s="87"/>
      <c r="E692" s="87"/>
      <c r="F692" s="87"/>
      <c r="G692" s="87"/>
      <c r="H692" s="87"/>
      <c r="I692" s="87"/>
      <c r="J692" s="87"/>
      <c r="K692" s="87"/>
      <c r="L692" s="87"/>
      <c r="M692" s="87"/>
      <c r="N692" s="87"/>
      <c r="O692" s="87"/>
      <c r="P692" s="87"/>
      <c r="Q692" s="87"/>
      <c r="R692" s="87"/>
      <c r="S692" s="87"/>
      <c r="T692" s="87"/>
      <c r="U692" s="87"/>
      <c r="V692" s="87"/>
      <c r="W692" s="87"/>
      <c r="X692" s="87"/>
      <c r="Y692" s="87"/>
      <c r="Z692" s="87"/>
    </row>
    <row r="693" customFormat="false" ht="12.75" hidden="false" customHeight="true" outlineLevel="0" collapsed="false">
      <c r="A693" s="87"/>
      <c r="B693" s="87"/>
      <c r="C693" s="87"/>
      <c r="D693" s="87"/>
      <c r="E693" s="87"/>
      <c r="F693" s="87"/>
      <c r="G693" s="87"/>
      <c r="H693" s="87"/>
      <c r="I693" s="87"/>
      <c r="J693" s="87"/>
      <c r="K693" s="87"/>
      <c r="L693" s="87"/>
      <c r="M693" s="87"/>
      <c r="N693" s="87"/>
      <c r="O693" s="87"/>
      <c r="P693" s="87"/>
      <c r="Q693" s="87"/>
      <c r="R693" s="87"/>
      <c r="S693" s="87"/>
      <c r="T693" s="87"/>
      <c r="U693" s="87"/>
      <c r="V693" s="87"/>
      <c r="W693" s="87"/>
      <c r="X693" s="87"/>
      <c r="Y693" s="87"/>
      <c r="Z693" s="87"/>
    </row>
    <row r="694" customFormat="false" ht="12.75" hidden="false" customHeight="true" outlineLevel="0" collapsed="false">
      <c r="A694" s="87"/>
      <c r="B694" s="87"/>
      <c r="C694" s="87"/>
      <c r="D694" s="87"/>
      <c r="E694" s="87"/>
      <c r="F694" s="87"/>
      <c r="G694" s="87"/>
      <c r="H694" s="87"/>
      <c r="I694" s="87"/>
      <c r="J694" s="87"/>
      <c r="K694" s="87"/>
      <c r="L694" s="87"/>
      <c r="M694" s="87"/>
      <c r="N694" s="87"/>
      <c r="O694" s="87"/>
      <c r="P694" s="87"/>
      <c r="Q694" s="87"/>
      <c r="R694" s="87"/>
      <c r="S694" s="87"/>
      <c r="T694" s="87"/>
      <c r="U694" s="87"/>
      <c r="V694" s="87"/>
      <c r="W694" s="87"/>
      <c r="X694" s="87"/>
      <c r="Y694" s="87"/>
      <c r="Z694" s="87"/>
    </row>
    <row r="695" customFormat="false" ht="12.75" hidden="false" customHeight="true" outlineLevel="0" collapsed="false">
      <c r="A695" s="87"/>
      <c r="B695" s="87"/>
      <c r="C695" s="87"/>
      <c r="D695" s="87"/>
      <c r="E695" s="87"/>
      <c r="F695" s="87"/>
      <c r="G695" s="87"/>
      <c r="H695" s="87"/>
      <c r="I695" s="87"/>
      <c r="J695" s="87"/>
      <c r="K695" s="87"/>
      <c r="L695" s="87"/>
      <c r="M695" s="87"/>
      <c r="N695" s="87"/>
      <c r="O695" s="87"/>
      <c r="P695" s="87"/>
      <c r="Q695" s="87"/>
      <c r="R695" s="87"/>
      <c r="S695" s="87"/>
      <c r="T695" s="87"/>
      <c r="U695" s="87"/>
      <c r="V695" s="87"/>
      <c r="W695" s="87"/>
      <c r="X695" s="87"/>
      <c r="Y695" s="87"/>
      <c r="Z695" s="87"/>
    </row>
    <row r="696" customFormat="false" ht="12.75" hidden="false" customHeight="true" outlineLevel="0" collapsed="false">
      <c r="A696" s="87"/>
      <c r="B696" s="87"/>
      <c r="C696" s="87"/>
      <c r="D696" s="87"/>
      <c r="E696" s="87"/>
      <c r="F696" s="87"/>
      <c r="G696" s="87"/>
      <c r="H696" s="87"/>
      <c r="I696" s="87"/>
      <c r="J696" s="87"/>
      <c r="K696" s="87"/>
      <c r="L696" s="87"/>
      <c r="M696" s="87"/>
      <c r="N696" s="87"/>
      <c r="O696" s="87"/>
      <c r="P696" s="87"/>
      <c r="Q696" s="87"/>
      <c r="R696" s="87"/>
      <c r="S696" s="87"/>
      <c r="T696" s="87"/>
      <c r="U696" s="87"/>
      <c r="V696" s="87"/>
      <c r="W696" s="87"/>
      <c r="X696" s="87"/>
      <c r="Y696" s="87"/>
      <c r="Z696" s="87"/>
    </row>
    <row r="697" customFormat="false" ht="12.75" hidden="false" customHeight="true" outlineLevel="0" collapsed="false">
      <c r="A697" s="87"/>
      <c r="B697" s="87"/>
      <c r="C697" s="87"/>
      <c r="D697" s="87"/>
      <c r="E697" s="87"/>
      <c r="F697" s="87"/>
      <c r="G697" s="87"/>
      <c r="H697" s="87"/>
      <c r="I697" s="87"/>
      <c r="J697" s="87"/>
      <c r="K697" s="87"/>
      <c r="L697" s="87"/>
      <c r="M697" s="87"/>
      <c r="N697" s="87"/>
      <c r="O697" s="87"/>
      <c r="P697" s="87"/>
      <c r="Q697" s="87"/>
      <c r="R697" s="87"/>
      <c r="S697" s="87"/>
      <c r="T697" s="87"/>
      <c r="U697" s="87"/>
      <c r="V697" s="87"/>
      <c r="W697" s="87"/>
      <c r="X697" s="87"/>
      <c r="Y697" s="87"/>
      <c r="Z697" s="87"/>
    </row>
    <row r="698" customFormat="false" ht="12.75" hidden="false" customHeight="true" outlineLevel="0" collapsed="false">
      <c r="A698" s="87"/>
      <c r="B698" s="87"/>
      <c r="C698" s="87"/>
      <c r="D698" s="87"/>
      <c r="E698" s="87"/>
      <c r="F698" s="87"/>
      <c r="G698" s="87"/>
      <c r="H698" s="87"/>
      <c r="I698" s="87"/>
      <c r="J698" s="87"/>
      <c r="K698" s="87"/>
      <c r="L698" s="87"/>
      <c r="M698" s="87"/>
      <c r="N698" s="87"/>
      <c r="O698" s="87"/>
      <c r="P698" s="87"/>
      <c r="Q698" s="87"/>
      <c r="R698" s="87"/>
      <c r="S698" s="87"/>
      <c r="T698" s="87"/>
      <c r="U698" s="87"/>
      <c r="V698" s="87"/>
      <c r="W698" s="87"/>
      <c r="X698" s="87"/>
      <c r="Y698" s="87"/>
      <c r="Z698" s="87"/>
    </row>
    <row r="699" customFormat="false" ht="12.75" hidden="false" customHeight="true" outlineLevel="0" collapsed="false">
      <c r="A699" s="87"/>
      <c r="B699" s="87"/>
      <c r="C699" s="87"/>
      <c r="D699" s="87"/>
      <c r="E699" s="87"/>
      <c r="F699" s="87"/>
      <c r="G699" s="87"/>
      <c r="H699" s="87"/>
      <c r="I699" s="87"/>
      <c r="J699" s="87"/>
      <c r="K699" s="87"/>
      <c r="L699" s="87"/>
      <c r="M699" s="87"/>
      <c r="N699" s="87"/>
      <c r="O699" s="87"/>
      <c r="P699" s="87"/>
      <c r="Q699" s="87"/>
      <c r="R699" s="87"/>
      <c r="S699" s="87"/>
      <c r="T699" s="87"/>
      <c r="U699" s="87"/>
      <c r="V699" s="87"/>
      <c r="W699" s="87"/>
      <c r="X699" s="87"/>
      <c r="Y699" s="87"/>
      <c r="Z699" s="87"/>
    </row>
    <row r="700" customFormat="false" ht="12.75" hidden="false" customHeight="true" outlineLevel="0" collapsed="false">
      <c r="A700" s="87"/>
      <c r="B700" s="87"/>
      <c r="C700" s="87"/>
      <c r="D700" s="87"/>
      <c r="E700" s="87"/>
      <c r="F700" s="87"/>
      <c r="G700" s="87"/>
      <c r="H700" s="87"/>
      <c r="I700" s="87"/>
      <c r="J700" s="87"/>
      <c r="K700" s="87"/>
      <c r="L700" s="87"/>
      <c r="M700" s="87"/>
      <c r="N700" s="87"/>
      <c r="O700" s="87"/>
      <c r="P700" s="87"/>
      <c r="Q700" s="87"/>
      <c r="R700" s="87"/>
      <c r="S700" s="87"/>
      <c r="T700" s="87"/>
      <c r="U700" s="87"/>
      <c r="V700" s="87"/>
      <c r="W700" s="87"/>
      <c r="X700" s="87"/>
      <c r="Y700" s="87"/>
      <c r="Z700" s="87"/>
    </row>
    <row r="701" customFormat="false" ht="12.75" hidden="false" customHeight="true" outlineLevel="0" collapsed="false">
      <c r="A701" s="87"/>
      <c r="B701" s="87"/>
      <c r="C701" s="87"/>
      <c r="D701" s="87"/>
      <c r="E701" s="87"/>
      <c r="F701" s="87"/>
      <c r="G701" s="87"/>
      <c r="H701" s="87"/>
      <c r="I701" s="87"/>
      <c r="J701" s="87"/>
      <c r="K701" s="87"/>
      <c r="L701" s="87"/>
      <c r="M701" s="87"/>
      <c r="N701" s="87"/>
      <c r="O701" s="87"/>
      <c r="P701" s="87"/>
      <c r="Q701" s="87"/>
      <c r="R701" s="87"/>
      <c r="S701" s="87"/>
      <c r="T701" s="87"/>
      <c r="U701" s="87"/>
      <c r="V701" s="87"/>
      <c r="W701" s="87"/>
      <c r="X701" s="87"/>
      <c r="Y701" s="87"/>
      <c r="Z701" s="87"/>
    </row>
    <row r="702" customFormat="false" ht="12.75" hidden="false" customHeight="true" outlineLevel="0" collapsed="false">
      <c r="A702" s="87"/>
      <c r="B702" s="87"/>
      <c r="C702" s="87"/>
      <c r="D702" s="87"/>
      <c r="E702" s="87"/>
      <c r="F702" s="87"/>
      <c r="G702" s="87"/>
      <c r="H702" s="87"/>
      <c r="I702" s="87"/>
      <c r="J702" s="87"/>
      <c r="K702" s="87"/>
      <c r="L702" s="87"/>
      <c r="M702" s="87"/>
      <c r="N702" s="87"/>
      <c r="O702" s="87"/>
      <c r="P702" s="87"/>
      <c r="Q702" s="87"/>
      <c r="R702" s="87"/>
      <c r="S702" s="87"/>
      <c r="T702" s="87"/>
      <c r="U702" s="87"/>
      <c r="V702" s="87"/>
      <c r="W702" s="87"/>
      <c r="X702" s="87"/>
      <c r="Y702" s="87"/>
      <c r="Z702" s="87"/>
    </row>
    <row r="703" customFormat="false" ht="12.75" hidden="false" customHeight="true" outlineLevel="0" collapsed="false">
      <c r="A703" s="87"/>
      <c r="B703" s="87"/>
      <c r="C703" s="87"/>
      <c r="D703" s="87"/>
      <c r="E703" s="87"/>
      <c r="F703" s="87"/>
      <c r="G703" s="87"/>
      <c r="H703" s="87"/>
      <c r="I703" s="87"/>
      <c r="J703" s="87"/>
      <c r="K703" s="87"/>
      <c r="L703" s="87"/>
      <c r="M703" s="87"/>
      <c r="N703" s="87"/>
      <c r="O703" s="87"/>
      <c r="P703" s="87"/>
      <c r="Q703" s="87"/>
      <c r="R703" s="87"/>
      <c r="S703" s="87"/>
      <c r="T703" s="87"/>
      <c r="U703" s="87"/>
      <c r="V703" s="87"/>
      <c r="W703" s="87"/>
      <c r="X703" s="87"/>
      <c r="Y703" s="87"/>
      <c r="Z703" s="87"/>
    </row>
    <row r="704" customFormat="false" ht="12.75" hidden="false" customHeight="true" outlineLevel="0" collapsed="false">
      <c r="A704" s="87"/>
      <c r="B704" s="87"/>
      <c r="C704" s="87"/>
      <c r="D704" s="87"/>
      <c r="E704" s="87"/>
      <c r="F704" s="87"/>
      <c r="G704" s="87"/>
      <c r="H704" s="87"/>
      <c r="I704" s="87"/>
      <c r="J704" s="87"/>
      <c r="K704" s="87"/>
      <c r="L704" s="87"/>
      <c r="M704" s="87"/>
      <c r="N704" s="87"/>
      <c r="O704" s="87"/>
      <c r="P704" s="87"/>
      <c r="Q704" s="87"/>
      <c r="R704" s="87"/>
      <c r="S704" s="87"/>
      <c r="T704" s="87"/>
      <c r="U704" s="87"/>
      <c r="V704" s="87"/>
      <c r="W704" s="87"/>
      <c r="X704" s="87"/>
      <c r="Y704" s="87"/>
      <c r="Z704" s="87"/>
    </row>
    <row r="705" customFormat="false" ht="12.75" hidden="false" customHeight="true" outlineLevel="0" collapsed="false">
      <c r="A705" s="87"/>
      <c r="B705" s="87"/>
      <c r="C705" s="87"/>
      <c r="D705" s="87"/>
      <c r="E705" s="87"/>
      <c r="F705" s="87"/>
      <c r="G705" s="87"/>
      <c r="H705" s="87"/>
      <c r="I705" s="87"/>
      <c r="J705" s="87"/>
      <c r="K705" s="87"/>
      <c r="L705" s="87"/>
      <c r="M705" s="87"/>
      <c r="N705" s="87"/>
      <c r="O705" s="87"/>
      <c r="P705" s="87"/>
      <c r="Q705" s="87"/>
      <c r="R705" s="87"/>
      <c r="S705" s="87"/>
      <c r="T705" s="87"/>
      <c r="U705" s="87"/>
      <c r="V705" s="87"/>
      <c r="W705" s="87"/>
      <c r="X705" s="87"/>
      <c r="Y705" s="87"/>
      <c r="Z705" s="87"/>
    </row>
    <row r="706" customFormat="false" ht="12.75" hidden="false" customHeight="true" outlineLevel="0" collapsed="false">
      <c r="A706" s="87"/>
      <c r="B706" s="87"/>
      <c r="C706" s="87"/>
      <c r="D706" s="87"/>
      <c r="E706" s="87"/>
      <c r="F706" s="87"/>
      <c r="G706" s="87"/>
      <c r="H706" s="87"/>
      <c r="I706" s="87"/>
      <c r="J706" s="87"/>
      <c r="K706" s="87"/>
      <c r="L706" s="87"/>
      <c r="M706" s="87"/>
      <c r="N706" s="87"/>
      <c r="O706" s="87"/>
      <c r="P706" s="87"/>
      <c r="Q706" s="87"/>
      <c r="R706" s="87"/>
      <c r="S706" s="87"/>
      <c r="T706" s="87"/>
      <c r="U706" s="87"/>
      <c r="V706" s="87"/>
      <c r="W706" s="87"/>
      <c r="X706" s="87"/>
      <c r="Y706" s="87"/>
      <c r="Z706" s="87"/>
    </row>
    <row r="707" customFormat="false" ht="12.75" hidden="false" customHeight="true" outlineLevel="0" collapsed="false">
      <c r="A707" s="87"/>
      <c r="B707" s="87"/>
      <c r="C707" s="87"/>
      <c r="D707" s="87"/>
      <c r="E707" s="87"/>
      <c r="F707" s="87"/>
      <c r="G707" s="87"/>
      <c r="H707" s="87"/>
      <c r="I707" s="87"/>
      <c r="J707" s="87"/>
      <c r="K707" s="87"/>
      <c r="L707" s="87"/>
      <c r="M707" s="87"/>
      <c r="N707" s="87"/>
      <c r="O707" s="87"/>
      <c r="P707" s="87"/>
      <c r="Q707" s="87"/>
      <c r="R707" s="87"/>
      <c r="S707" s="87"/>
      <c r="T707" s="87"/>
      <c r="U707" s="87"/>
      <c r="V707" s="87"/>
      <c r="W707" s="87"/>
      <c r="X707" s="87"/>
      <c r="Y707" s="87"/>
      <c r="Z707" s="87"/>
    </row>
    <row r="708" customFormat="false" ht="12.75" hidden="false" customHeight="true" outlineLevel="0" collapsed="false">
      <c r="A708" s="87"/>
      <c r="B708" s="87"/>
      <c r="C708" s="87"/>
      <c r="D708" s="87"/>
      <c r="E708" s="87"/>
      <c r="F708" s="87"/>
      <c r="G708" s="87"/>
      <c r="H708" s="87"/>
      <c r="I708" s="87"/>
      <c r="J708" s="87"/>
      <c r="K708" s="87"/>
      <c r="L708" s="87"/>
      <c r="M708" s="87"/>
      <c r="N708" s="87"/>
      <c r="O708" s="87"/>
      <c r="P708" s="87"/>
      <c r="Q708" s="87"/>
      <c r="R708" s="87"/>
      <c r="S708" s="87"/>
      <c r="T708" s="87"/>
      <c r="U708" s="87"/>
      <c r="V708" s="87"/>
      <c r="W708" s="87"/>
      <c r="X708" s="87"/>
      <c r="Y708" s="87"/>
      <c r="Z708" s="87"/>
    </row>
    <row r="709" customFormat="false" ht="12.75" hidden="false" customHeight="true" outlineLevel="0" collapsed="false">
      <c r="A709" s="87"/>
      <c r="B709" s="87"/>
      <c r="C709" s="87"/>
      <c r="D709" s="87"/>
      <c r="E709" s="87"/>
      <c r="F709" s="87"/>
      <c r="G709" s="87"/>
      <c r="H709" s="87"/>
      <c r="I709" s="87"/>
      <c r="J709" s="87"/>
      <c r="K709" s="87"/>
      <c r="L709" s="87"/>
      <c r="M709" s="87"/>
      <c r="N709" s="87"/>
      <c r="O709" s="87"/>
      <c r="P709" s="87"/>
      <c r="Q709" s="87"/>
      <c r="R709" s="87"/>
      <c r="S709" s="87"/>
      <c r="T709" s="87"/>
      <c r="U709" s="87"/>
      <c r="V709" s="87"/>
      <c r="W709" s="87"/>
      <c r="X709" s="87"/>
      <c r="Y709" s="87"/>
      <c r="Z709" s="87"/>
    </row>
    <row r="710" customFormat="false" ht="12.75" hidden="false" customHeight="true" outlineLevel="0" collapsed="false">
      <c r="A710" s="87"/>
      <c r="B710" s="87"/>
      <c r="C710" s="87"/>
      <c r="D710" s="87"/>
      <c r="E710" s="87"/>
      <c r="F710" s="87"/>
      <c r="G710" s="87"/>
      <c r="H710" s="87"/>
      <c r="I710" s="87"/>
      <c r="J710" s="87"/>
      <c r="K710" s="87"/>
      <c r="L710" s="87"/>
      <c r="M710" s="87"/>
      <c r="N710" s="87"/>
      <c r="O710" s="87"/>
      <c r="P710" s="87"/>
      <c r="Q710" s="87"/>
      <c r="R710" s="87"/>
      <c r="S710" s="87"/>
      <c r="T710" s="87"/>
      <c r="U710" s="87"/>
      <c r="V710" s="87"/>
      <c r="W710" s="87"/>
      <c r="X710" s="87"/>
      <c r="Y710" s="87"/>
      <c r="Z710" s="87"/>
    </row>
    <row r="711" customFormat="false" ht="12.75" hidden="false" customHeight="true" outlineLevel="0" collapsed="false">
      <c r="A711" s="87"/>
      <c r="B711" s="87"/>
      <c r="C711" s="87"/>
      <c r="D711" s="87"/>
      <c r="E711" s="87"/>
      <c r="F711" s="87"/>
      <c r="G711" s="87"/>
      <c r="H711" s="87"/>
      <c r="I711" s="87"/>
      <c r="J711" s="87"/>
      <c r="K711" s="87"/>
      <c r="L711" s="87"/>
      <c r="M711" s="87"/>
      <c r="N711" s="87"/>
      <c r="O711" s="87"/>
      <c r="P711" s="87"/>
      <c r="Q711" s="87"/>
      <c r="R711" s="87"/>
      <c r="S711" s="87"/>
      <c r="T711" s="87"/>
      <c r="U711" s="87"/>
      <c r="V711" s="87"/>
      <c r="W711" s="87"/>
      <c r="X711" s="87"/>
      <c r="Y711" s="87"/>
      <c r="Z711" s="87"/>
    </row>
    <row r="712" customFormat="false" ht="12.75" hidden="false" customHeight="true" outlineLevel="0" collapsed="false">
      <c r="A712" s="87"/>
      <c r="B712" s="87"/>
      <c r="C712" s="87"/>
      <c r="D712" s="87"/>
      <c r="E712" s="87"/>
      <c r="F712" s="87"/>
      <c r="G712" s="87"/>
      <c r="H712" s="87"/>
      <c r="I712" s="87"/>
      <c r="J712" s="87"/>
      <c r="K712" s="87"/>
      <c r="L712" s="87"/>
      <c r="M712" s="87"/>
      <c r="N712" s="87"/>
      <c r="O712" s="87"/>
      <c r="P712" s="87"/>
      <c r="Q712" s="87"/>
      <c r="R712" s="87"/>
      <c r="S712" s="87"/>
      <c r="T712" s="87"/>
      <c r="U712" s="87"/>
      <c r="V712" s="87"/>
      <c r="W712" s="87"/>
      <c r="X712" s="87"/>
      <c r="Y712" s="87"/>
      <c r="Z712" s="87"/>
    </row>
    <row r="713" customFormat="false" ht="12.75" hidden="false" customHeight="true" outlineLevel="0" collapsed="false">
      <c r="A713" s="87"/>
      <c r="B713" s="87"/>
      <c r="C713" s="87"/>
      <c r="D713" s="87"/>
      <c r="E713" s="87"/>
      <c r="F713" s="87"/>
      <c r="G713" s="87"/>
      <c r="H713" s="87"/>
      <c r="I713" s="87"/>
      <c r="J713" s="87"/>
      <c r="K713" s="87"/>
      <c r="L713" s="87"/>
      <c r="M713" s="87"/>
      <c r="N713" s="87"/>
      <c r="O713" s="87"/>
      <c r="P713" s="87"/>
      <c r="Q713" s="87"/>
      <c r="R713" s="87"/>
      <c r="S713" s="87"/>
      <c r="T713" s="87"/>
      <c r="U713" s="87"/>
      <c r="V713" s="87"/>
      <c r="W713" s="87"/>
      <c r="X713" s="87"/>
      <c r="Y713" s="87"/>
      <c r="Z713" s="87"/>
    </row>
    <row r="714" customFormat="false" ht="12.75" hidden="false" customHeight="true" outlineLevel="0" collapsed="false">
      <c r="A714" s="87"/>
      <c r="B714" s="87"/>
      <c r="C714" s="87"/>
      <c r="D714" s="87"/>
      <c r="E714" s="87"/>
      <c r="F714" s="87"/>
      <c r="G714" s="87"/>
      <c r="H714" s="87"/>
      <c r="I714" s="87"/>
      <c r="J714" s="87"/>
      <c r="K714" s="87"/>
      <c r="L714" s="87"/>
      <c r="M714" s="87"/>
      <c r="N714" s="87"/>
      <c r="O714" s="87"/>
      <c r="P714" s="87"/>
      <c r="Q714" s="87"/>
      <c r="R714" s="87"/>
      <c r="S714" s="87"/>
      <c r="T714" s="87"/>
      <c r="U714" s="87"/>
      <c r="V714" s="87"/>
      <c r="W714" s="87"/>
      <c r="X714" s="87"/>
      <c r="Y714" s="87"/>
      <c r="Z714" s="87"/>
    </row>
    <row r="715" customFormat="false" ht="12.75" hidden="false" customHeight="true" outlineLevel="0" collapsed="false">
      <c r="A715" s="87"/>
      <c r="B715" s="87"/>
      <c r="C715" s="87"/>
      <c r="D715" s="87"/>
      <c r="E715" s="87"/>
      <c r="F715" s="87"/>
      <c r="G715" s="87"/>
      <c r="H715" s="87"/>
      <c r="I715" s="87"/>
      <c r="J715" s="87"/>
      <c r="K715" s="87"/>
      <c r="L715" s="87"/>
      <c r="M715" s="87"/>
      <c r="N715" s="87"/>
      <c r="O715" s="87"/>
      <c r="P715" s="87"/>
      <c r="Q715" s="87"/>
      <c r="R715" s="87"/>
      <c r="S715" s="87"/>
      <c r="T715" s="87"/>
      <c r="U715" s="87"/>
      <c r="V715" s="87"/>
      <c r="W715" s="87"/>
      <c r="X715" s="87"/>
      <c r="Y715" s="87"/>
      <c r="Z715" s="87"/>
    </row>
    <row r="716" customFormat="false" ht="12.75" hidden="false" customHeight="true" outlineLevel="0" collapsed="false">
      <c r="A716" s="87"/>
      <c r="B716" s="87"/>
      <c r="C716" s="87"/>
      <c r="D716" s="87"/>
      <c r="E716" s="87"/>
      <c r="F716" s="87"/>
      <c r="G716" s="87"/>
      <c r="H716" s="87"/>
      <c r="I716" s="87"/>
      <c r="J716" s="87"/>
      <c r="K716" s="87"/>
      <c r="L716" s="87"/>
      <c r="M716" s="87"/>
      <c r="N716" s="87"/>
      <c r="O716" s="87"/>
      <c r="P716" s="87"/>
      <c r="Q716" s="87"/>
      <c r="R716" s="87"/>
      <c r="S716" s="87"/>
      <c r="T716" s="87"/>
      <c r="U716" s="87"/>
      <c r="V716" s="87"/>
      <c r="W716" s="87"/>
      <c r="X716" s="87"/>
      <c r="Y716" s="87"/>
      <c r="Z716" s="87"/>
    </row>
    <row r="717" customFormat="false" ht="12.75" hidden="false" customHeight="true" outlineLevel="0" collapsed="false">
      <c r="A717" s="87"/>
      <c r="B717" s="87"/>
      <c r="C717" s="87"/>
      <c r="D717" s="87"/>
      <c r="E717" s="87"/>
      <c r="F717" s="87"/>
      <c r="G717" s="87"/>
      <c r="H717" s="87"/>
      <c r="I717" s="87"/>
      <c r="J717" s="87"/>
      <c r="K717" s="87"/>
      <c r="L717" s="87"/>
      <c r="M717" s="87"/>
      <c r="N717" s="87"/>
      <c r="O717" s="87"/>
      <c r="P717" s="87"/>
      <c r="Q717" s="87"/>
      <c r="R717" s="87"/>
      <c r="S717" s="87"/>
      <c r="T717" s="87"/>
      <c r="U717" s="87"/>
      <c r="V717" s="87"/>
      <c r="W717" s="87"/>
      <c r="X717" s="87"/>
      <c r="Y717" s="87"/>
      <c r="Z717" s="87"/>
    </row>
    <row r="718" customFormat="false" ht="12.75" hidden="false" customHeight="true" outlineLevel="0" collapsed="false">
      <c r="A718" s="87"/>
      <c r="B718" s="87"/>
      <c r="C718" s="87"/>
      <c r="D718" s="87"/>
      <c r="E718" s="87"/>
      <c r="F718" s="87"/>
      <c r="G718" s="87"/>
      <c r="H718" s="87"/>
      <c r="I718" s="87"/>
      <c r="J718" s="87"/>
      <c r="K718" s="87"/>
      <c r="L718" s="87"/>
      <c r="M718" s="87"/>
      <c r="N718" s="87"/>
      <c r="O718" s="87"/>
      <c r="P718" s="87"/>
      <c r="Q718" s="87"/>
      <c r="R718" s="87"/>
      <c r="S718" s="87"/>
      <c r="T718" s="87"/>
      <c r="U718" s="87"/>
      <c r="V718" s="87"/>
      <c r="W718" s="87"/>
      <c r="X718" s="87"/>
      <c r="Y718" s="87"/>
      <c r="Z718" s="87"/>
    </row>
    <row r="719" customFormat="false" ht="12.75" hidden="false" customHeight="true" outlineLevel="0" collapsed="false">
      <c r="A719" s="87"/>
      <c r="B719" s="87"/>
      <c r="C719" s="87"/>
      <c r="D719" s="87"/>
      <c r="E719" s="87"/>
      <c r="F719" s="87"/>
      <c r="G719" s="87"/>
      <c r="H719" s="87"/>
      <c r="I719" s="87"/>
      <c r="J719" s="87"/>
      <c r="K719" s="87"/>
      <c r="L719" s="87"/>
      <c r="M719" s="87"/>
      <c r="N719" s="87"/>
      <c r="O719" s="87"/>
      <c r="P719" s="87"/>
      <c r="Q719" s="87"/>
      <c r="R719" s="87"/>
      <c r="S719" s="87"/>
      <c r="T719" s="87"/>
      <c r="U719" s="87"/>
      <c r="V719" s="87"/>
      <c r="W719" s="87"/>
      <c r="X719" s="87"/>
      <c r="Y719" s="87"/>
      <c r="Z719" s="87"/>
    </row>
    <row r="720" customFormat="false" ht="12.75" hidden="false" customHeight="true" outlineLevel="0" collapsed="false">
      <c r="A720" s="87"/>
      <c r="B720" s="87"/>
      <c r="C720" s="87"/>
      <c r="D720" s="87"/>
      <c r="E720" s="87"/>
      <c r="F720" s="87"/>
      <c r="G720" s="87"/>
      <c r="H720" s="87"/>
      <c r="I720" s="87"/>
      <c r="J720" s="87"/>
      <c r="K720" s="87"/>
      <c r="L720" s="87"/>
      <c r="M720" s="87"/>
      <c r="N720" s="87"/>
      <c r="O720" s="87"/>
      <c r="P720" s="87"/>
      <c r="Q720" s="87"/>
      <c r="R720" s="87"/>
      <c r="S720" s="87"/>
      <c r="T720" s="87"/>
      <c r="U720" s="87"/>
      <c r="V720" s="87"/>
      <c r="W720" s="87"/>
      <c r="X720" s="87"/>
      <c r="Y720" s="87"/>
      <c r="Z720" s="87"/>
    </row>
    <row r="721" customFormat="false" ht="12.75" hidden="false" customHeight="true" outlineLevel="0" collapsed="false">
      <c r="A721" s="87"/>
      <c r="B721" s="87"/>
      <c r="C721" s="87"/>
      <c r="D721" s="87"/>
      <c r="E721" s="87"/>
      <c r="F721" s="87"/>
      <c r="G721" s="87"/>
      <c r="H721" s="87"/>
      <c r="I721" s="87"/>
      <c r="J721" s="87"/>
      <c r="K721" s="87"/>
      <c r="L721" s="87"/>
      <c r="M721" s="87"/>
      <c r="N721" s="87"/>
      <c r="O721" s="87"/>
      <c r="P721" s="87"/>
      <c r="Q721" s="87"/>
      <c r="R721" s="87"/>
      <c r="S721" s="87"/>
      <c r="T721" s="87"/>
      <c r="U721" s="87"/>
      <c r="V721" s="87"/>
      <c r="W721" s="87"/>
      <c r="X721" s="87"/>
      <c r="Y721" s="87"/>
      <c r="Z721" s="87"/>
    </row>
    <row r="722" customFormat="false" ht="12.75" hidden="false" customHeight="true" outlineLevel="0" collapsed="false">
      <c r="A722" s="87"/>
      <c r="B722" s="87"/>
      <c r="C722" s="87"/>
      <c r="D722" s="87"/>
      <c r="E722" s="87"/>
      <c r="F722" s="87"/>
      <c r="G722" s="87"/>
      <c r="H722" s="87"/>
      <c r="I722" s="87"/>
      <c r="J722" s="87"/>
      <c r="K722" s="87"/>
      <c r="L722" s="87"/>
      <c r="M722" s="87"/>
      <c r="N722" s="87"/>
      <c r="O722" s="87"/>
      <c r="P722" s="87"/>
      <c r="Q722" s="87"/>
      <c r="R722" s="87"/>
      <c r="S722" s="87"/>
      <c r="T722" s="87"/>
      <c r="U722" s="87"/>
      <c r="V722" s="87"/>
      <c r="W722" s="87"/>
      <c r="X722" s="87"/>
      <c r="Y722" s="87"/>
      <c r="Z722" s="87"/>
    </row>
    <row r="723" customFormat="false" ht="12.75" hidden="false" customHeight="true" outlineLevel="0" collapsed="false">
      <c r="A723" s="87"/>
      <c r="B723" s="87"/>
      <c r="C723" s="87"/>
      <c r="D723" s="87"/>
      <c r="E723" s="87"/>
      <c r="F723" s="87"/>
      <c r="G723" s="87"/>
      <c r="H723" s="87"/>
      <c r="I723" s="87"/>
      <c r="J723" s="87"/>
      <c r="K723" s="87"/>
      <c r="L723" s="87"/>
      <c r="M723" s="87"/>
      <c r="N723" s="87"/>
      <c r="O723" s="87"/>
      <c r="P723" s="87"/>
      <c r="Q723" s="87"/>
      <c r="R723" s="87"/>
      <c r="S723" s="87"/>
      <c r="T723" s="87"/>
      <c r="U723" s="87"/>
      <c r="V723" s="87"/>
      <c r="W723" s="87"/>
      <c r="X723" s="87"/>
      <c r="Y723" s="87"/>
      <c r="Z723" s="87"/>
    </row>
    <row r="724" customFormat="false" ht="12.75" hidden="false" customHeight="true" outlineLevel="0" collapsed="false">
      <c r="A724" s="87"/>
      <c r="B724" s="87"/>
      <c r="C724" s="87"/>
      <c r="D724" s="87"/>
      <c r="E724" s="87"/>
      <c r="F724" s="87"/>
      <c r="G724" s="87"/>
      <c r="H724" s="87"/>
      <c r="I724" s="87"/>
      <c r="J724" s="87"/>
      <c r="K724" s="87"/>
      <c r="L724" s="87"/>
      <c r="M724" s="87"/>
      <c r="N724" s="87"/>
      <c r="O724" s="87"/>
      <c r="P724" s="87"/>
      <c r="Q724" s="87"/>
      <c r="R724" s="87"/>
      <c r="S724" s="87"/>
      <c r="T724" s="87"/>
      <c r="U724" s="87"/>
      <c r="V724" s="87"/>
      <c r="W724" s="87"/>
      <c r="X724" s="87"/>
      <c r="Y724" s="87"/>
      <c r="Z724" s="87"/>
    </row>
    <row r="725" customFormat="false" ht="12.75" hidden="false" customHeight="true" outlineLevel="0" collapsed="false">
      <c r="A725" s="87"/>
      <c r="B725" s="87"/>
      <c r="C725" s="87"/>
      <c r="D725" s="87"/>
      <c r="E725" s="87"/>
      <c r="F725" s="87"/>
      <c r="G725" s="87"/>
      <c r="H725" s="87"/>
      <c r="I725" s="87"/>
      <c r="J725" s="87"/>
      <c r="K725" s="87"/>
      <c r="L725" s="87"/>
      <c r="M725" s="87"/>
      <c r="N725" s="87"/>
      <c r="O725" s="87"/>
      <c r="P725" s="87"/>
      <c r="Q725" s="87"/>
      <c r="R725" s="87"/>
      <c r="S725" s="87"/>
      <c r="T725" s="87"/>
      <c r="U725" s="87"/>
      <c r="V725" s="87"/>
      <c r="W725" s="87"/>
      <c r="X725" s="87"/>
      <c r="Y725" s="87"/>
      <c r="Z725" s="87"/>
    </row>
    <row r="726" customFormat="false" ht="12.75" hidden="false" customHeight="true" outlineLevel="0" collapsed="false">
      <c r="A726" s="87"/>
      <c r="B726" s="87"/>
      <c r="C726" s="87"/>
      <c r="D726" s="87"/>
      <c r="E726" s="87"/>
      <c r="F726" s="87"/>
      <c r="G726" s="87"/>
      <c r="H726" s="87"/>
      <c r="I726" s="87"/>
      <c r="J726" s="87"/>
      <c r="K726" s="87"/>
      <c r="L726" s="87"/>
      <c r="M726" s="87"/>
      <c r="N726" s="87"/>
      <c r="O726" s="87"/>
      <c r="P726" s="87"/>
      <c r="Q726" s="87"/>
      <c r="R726" s="87"/>
      <c r="S726" s="87"/>
      <c r="T726" s="87"/>
      <c r="U726" s="87"/>
      <c r="V726" s="87"/>
      <c r="W726" s="87"/>
      <c r="X726" s="87"/>
      <c r="Y726" s="87"/>
      <c r="Z726" s="87"/>
    </row>
    <row r="727" customFormat="false" ht="12.75" hidden="false" customHeight="true" outlineLevel="0" collapsed="false">
      <c r="A727" s="87"/>
      <c r="B727" s="87"/>
      <c r="C727" s="87"/>
      <c r="D727" s="87"/>
      <c r="E727" s="87"/>
      <c r="F727" s="87"/>
      <c r="G727" s="87"/>
      <c r="H727" s="87"/>
      <c r="I727" s="87"/>
      <c r="J727" s="87"/>
      <c r="K727" s="87"/>
      <c r="L727" s="87"/>
      <c r="M727" s="87"/>
      <c r="N727" s="87"/>
      <c r="O727" s="87"/>
      <c r="P727" s="87"/>
      <c r="Q727" s="87"/>
      <c r="R727" s="87"/>
      <c r="S727" s="87"/>
      <c r="T727" s="87"/>
      <c r="U727" s="87"/>
      <c r="V727" s="87"/>
      <c r="W727" s="87"/>
      <c r="X727" s="87"/>
      <c r="Y727" s="87"/>
      <c r="Z727" s="87"/>
    </row>
    <row r="728" customFormat="false" ht="12.75" hidden="false" customHeight="true" outlineLevel="0" collapsed="false">
      <c r="A728" s="87"/>
      <c r="B728" s="87"/>
      <c r="C728" s="87"/>
      <c r="D728" s="87"/>
      <c r="E728" s="87"/>
      <c r="F728" s="87"/>
      <c r="G728" s="87"/>
      <c r="H728" s="87"/>
      <c r="I728" s="87"/>
      <c r="J728" s="87"/>
      <c r="K728" s="87"/>
      <c r="L728" s="87"/>
      <c r="M728" s="87"/>
      <c r="N728" s="87"/>
      <c r="O728" s="87"/>
      <c r="P728" s="87"/>
      <c r="Q728" s="87"/>
      <c r="R728" s="87"/>
      <c r="S728" s="87"/>
      <c r="T728" s="87"/>
      <c r="U728" s="87"/>
      <c r="V728" s="87"/>
      <c r="W728" s="87"/>
      <c r="X728" s="87"/>
      <c r="Y728" s="87"/>
      <c r="Z728" s="87"/>
    </row>
    <row r="729" customFormat="false" ht="12.75" hidden="false" customHeight="true" outlineLevel="0" collapsed="false">
      <c r="A729" s="87"/>
      <c r="B729" s="87"/>
      <c r="C729" s="87"/>
      <c r="D729" s="87"/>
      <c r="E729" s="87"/>
      <c r="F729" s="87"/>
      <c r="G729" s="87"/>
      <c r="H729" s="87"/>
      <c r="I729" s="87"/>
      <c r="J729" s="87"/>
      <c r="K729" s="87"/>
      <c r="L729" s="87"/>
      <c r="M729" s="87"/>
      <c r="N729" s="87"/>
      <c r="O729" s="87"/>
      <c r="P729" s="87"/>
      <c r="Q729" s="87"/>
      <c r="R729" s="87"/>
      <c r="S729" s="87"/>
      <c r="T729" s="87"/>
      <c r="U729" s="87"/>
      <c r="V729" s="87"/>
      <c r="W729" s="87"/>
      <c r="X729" s="87"/>
      <c r="Y729" s="87"/>
      <c r="Z729" s="87"/>
    </row>
    <row r="730" customFormat="false" ht="12.75" hidden="false" customHeight="true" outlineLevel="0" collapsed="false">
      <c r="A730" s="87"/>
      <c r="B730" s="87"/>
      <c r="C730" s="87"/>
      <c r="D730" s="87"/>
      <c r="E730" s="87"/>
      <c r="F730" s="87"/>
      <c r="G730" s="87"/>
      <c r="H730" s="87"/>
      <c r="I730" s="87"/>
      <c r="J730" s="87"/>
      <c r="K730" s="87"/>
      <c r="L730" s="87"/>
      <c r="M730" s="87"/>
      <c r="N730" s="87"/>
      <c r="O730" s="87"/>
      <c r="P730" s="87"/>
      <c r="Q730" s="87"/>
      <c r="R730" s="87"/>
      <c r="S730" s="87"/>
      <c r="T730" s="87"/>
      <c r="U730" s="87"/>
      <c r="V730" s="87"/>
      <c r="W730" s="87"/>
      <c r="X730" s="87"/>
      <c r="Y730" s="87"/>
      <c r="Z730" s="87"/>
    </row>
    <row r="731" customFormat="false" ht="12.75" hidden="false" customHeight="true" outlineLevel="0" collapsed="false">
      <c r="A731" s="87"/>
      <c r="B731" s="87"/>
      <c r="C731" s="87"/>
      <c r="D731" s="87"/>
      <c r="E731" s="87"/>
      <c r="F731" s="87"/>
      <c r="G731" s="87"/>
      <c r="H731" s="87"/>
      <c r="I731" s="87"/>
      <c r="J731" s="87"/>
      <c r="K731" s="87"/>
      <c r="L731" s="87"/>
      <c r="M731" s="87"/>
      <c r="N731" s="87"/>
      <c r="O731" s="87"/>
      <c r="P731" s="87"/>
      <c r="Q731" s="87"/>
      <c r="R731" s="87"/>
      <c r="S731" s="87"/>
      <c r="T731" s="87"/>
      <c r="U731" s="87"/>
      <c r="V731" s="87"/>
      <c r="W731" s="87"/>
      <c r="X731" s="87"/>
      <c r="Y731" s="87"/>
      <c r="Z731" s="87"/>
    </row>
    <row r="732" customFormat="false" ht="12.75" hidden="false" customHeight="true" outlineLevel="0" collapsed="false">
      <c r="A732" s="87"/>
      <c r="B732" s="87"/>
      <c r="C732" s="87"/>
      <c r="D732" s="87"/>
      <c r="E732" s="87"/>
      <c r="F732" s="87"/>
      <c r="G732" s="87"/>
      <c r="H732" s="87"/>
      <c r="I732" s="87"/>
      <c r="J732" s="87"/>
      <c r="K732" s="87"/>
      <c r="L732" s="87"/>
      <c r="M732" s="87"/>
      <c r="N732" s="87"/>
      <c r="O732" s="87"/>
      <c r="P732" s="87"/>
      <c r="Q732" s="87"/>
      <c r="R732" s="87"/>
      <c r="S732" s="87"/>
      <c r="T732" s="87"/>
      <c r="U732" s="87"/>
      <c r="V732" s="87"/>
      <c r="W732" s="87"/>
      <c r="X732" s="87"/>
      <c r="Y732" s="87"/>
      <c r="Z732" s="87"/>
    </row>
    <row r="733" customFormat="false" ht="12.75" hidden="false" customHeight="true" outlineLevel="0" collapsed="false">
      <c r="A733" s="87"/>
      <c r="B733" s="87"/>
      <c r="C733" s="87"/>
      <c r="D733" s="87"/>
      <c r="E733" s="87"/>
      <c r="F733" s="87"/>
      <c r="G733" s="87"/>
      <c r="H733" s="87"/>
      <c r="I733" s="87"/>
      <c r="J733" s="87"/>
      <c r="K733" s="87"/>
      <c r="L733" s="87"/>
      <c r="M733" s="87"/>
      <c r="N733" s="87"/>
      <c r="O733" s="87"/>
      <c r="P733" s="87"/>
      <c r="Q733" s="87"/>
      <c r="R733" s="87"/>
      <c r="S733" s="87"/>
      <c r="T733" s="87"/>
      <c r="U733" s="87"/>
      <c r="V733" s="87"/>
      <c r="W733" s="87"/>
      <c r="X733" s="87"/>
      <c r="Y733" s="87"/>
      <c r="Z733" s="87"/>
    </row>
    <row r="734" customFormat="false" ht="12.75" hidden="false" customHeight="true" outlineLevel="0" collapsed="false">
      <c r="A734" s="87"/>
      <c r="B734" s="87"/>
      <c r="C734" s="87"/>
      <c r="D734" s="87"/>
      <c r="E734" s="87"/>
      <c r="F734" s="87"/>
      <c r="G734" s="87"/>
      <c r="H734" s="87"/>
      <c r="I734" s="87"/>
      <c r="J734" s="87"/>
      <c r="K734" s="87"/>
      <c r="L734" s="87"/>
      <c r="M734" s="87"/>
      <c r="N734" s="87"/>
      <c r="O734" s="87"/>
      <c r="P734" s="87"/>
      <c r="Q734" s="87"/>
      <c r="R734" s="87"/>
      <c r="S734" s="87"/>
      <c r="T734" s="87"/>
      <c r="U734" s="87"/>
      <c r="V734" s="87"/>
      <c r="W734" s="87"/>
      <c r="X734" s="87"/>
      <c r="Y734" s="87"/>
      <c r="Z734" s="87"/>
    </row>
    <row r="735" customFormat="false" ht="12.75" hidden="false" customHeight="true" outlineLevel="0" collapsed="false">
      <c r="A735" s="87"/>
      <c r="B735" s="87"/>
      <c r="C735" s="87"/>
      <c r="D735" s="87"/>
      <c r="E735" s="87"/>
      <c r="F735" s="87"/>
      <c r="G735" s="87"/>
      <c r="H735" s="87"/>
      <c r="I735" s="87"/>
      <c r="J735" s="87"/>
      <c r="K735" s="87"/>
      <c r="L735" s="87"/>
      <c r="M735" s="87"/>
      <c r="N735" s="87"/>
      <c r="O735" s="87"/>
      <c r="P735" s="87"/>
      <c r="Q735" s="87"/>
      <c r="R735" s="87"/>
      <c r="S735" s="87"/>
      <c r="T735" s="87"/>
      <c r="U735" s="87"/>
      <c r="V735" s="87"/>
      <c r="W735" s="87"/>
      <c r="X735" s="87"/>
      <c r="Y735" s="87"/>
      <c r="Z735" s="87"/>
    </row>
    <row r="736" customFormat="false" ht="12.75" hidden="false" customHeight="true" outlineLevel="0" collapsed="false">
      <c r="A736" s="87"/>
      <c r="B736" s="87"/>
      <c r="C736" s="87"/>
      <c r="D736" s="87"/>
      <c r="E736" s="87"/>
      <c r="F736" s="87"/>
      <c r="G736" s="87"/>
      <c r="H736" s="87"/>
      <c r="I736" s="87"/>
      <c r="J736" s="87"/>
      <c r="K736" s="87"/>
      <c r="L736" s="87"/>
      <c r="M736" s="87"/>
      <c r="N736" s="87"/>
      <c r="O736" s="87"/>
      <c r="P736" s="87"/>
      <c r="Q736" s="87"/>
      <c r="R736" s="87"/>
      <c r="S736" s="87"/>
      <c r="T736" s="87"/>
      <c r="U736" s="87"/>
      <c r="V736" s="87"/>
      <c r="W736" s="87"/>
      <c r="X736" s="87"/>
      <c r="Y736" s="87"/>
      <c r="Z736" s="87"/>
    </row>
    <row r="737" customFormat="false" ht="12.75" hidden="false" customHeight="true" outlineLevel="0" collapsed="false">
      <c r="A737" s="87"/>
      <c r="B737" s="87"/>
      <c r="C737" s="87"/>
      <c r="D737" s="87"/>
      <c r="E737" s="87"/>
      <c r="F737" s="87"/>
      <c r="G737" s="87"/>
      <c r="H737" s="87"/>
      <c r="I737" s="87"/>
      <c r="J737" s="87"/>
      <c r="K737" s="87"/>
      <c r="L737" s="87"/>
      <c r="M737" s="87"/>
      <c r="N737" s="87"/>
      <c r="O737" s="87"/>
      <c r="P737" s="87"/>
      <c r="Q737" s="87"/>
      <c r="R737" s="87"/>
      <c r="S737" s="87"/>
      <c r="T737" s="87"/>
      <c r="U737" s="87"/>
      <c r="V737" s="87"/>
      <c r="W737" s="87"/>
      <c r="X737" s="87"/>
      <c r="Y737" s="87"/>
      <c r="Z737" s="87"/>
    </row>
    <row r="738" customFormat="false" ht="12.75" hidden="false" customHeight="true" outlineLevel="0" collapsed="false">
      <c r="A738" s="87"/>
      <c r="B738" s="87"/>
      <c r="C738" s="87"/>
      <c r="D738" s="87"/>
      <c r="E738" s="87"/>
      <c r="F738" s="87"/>
      <c r="G738" s="87"/>
      <c r="H738" s="87"/>
      <c r="I738" s="87"/>
      <c r="J738" s="87"/>
      <c r="K738" s="87"/>
      <c r="L738" s="87"/>
      <c r="M738" s="87"/>
      <c r="N738" s="87"/>
      <c r="O738" s="87"/>
      <c r="P738" s="87"/>
      <c r="Q738" s="87"/>
      <c r="R738" s="87"/>
      <c r="S738" s="87"/>
      <c r="T738" s="87"/>
      <c r="U738" s="87"/>
      <c r="V738" s="87"/>
      <c r="W738" s="87"/>
      <c r="X738" s="87"/>
      <c r="Y738" s="87"/>
      <c r="Z738" s="87"/>
    </row>
    <row r="739" customFormat="false" ht="12.75" hidden="false" customHeight="true" outlineLevel="0" collapsed="false">
      <c r="A739" s="87"/>
      <c r="B739" s="87"/>
      <c r="C739" s="87"/>
      <c r="D739" s="87"/>
      <c r="E739" s="87"/>
      <c r="F739" s="87"/>
      <c r="G739" s="87"/>
      <c r="H739" s="87"/>
      <c r="I739" s="87"/>
      <c r="J739" s="87"/>
      <c r="K739" s="87"/>
      <c r="L739" s="87"/>
      <c r="M739" s="87"/>
      <c r="N739" s="87"/>
      <c r="O739" s="87"/>
      <c r="P739" s="87"/>
      <c r="Q739" s="87"/>
      <c r="R739" s="87"/>
      <c r="S739" s="87"/>
      <c r="T739" s="87"/>
      <c r="U739" s="87"/>
      <c r="V739" s="87"/>
      <c r="W739" s="87"/>
      <c r="X739" s="87"/>
      <c r="Y739" s="87"/>
      <c r="Z739" s="87"/>
    </row>
    <row r="740" customFormat="false" ht="12.75" hidden="false" customHeight="true" outlineLevel="0" collapsed="false">
      <c r="A740" s="87"/>
      <c r="B740" s="87"/>
      <c r="C740" s="87"/>
      <c r="D740" s="87"/>
      <c r="E740" s="87"/>
      <c r="F740" s="87"/>
      <c r="G740" s="87"/>
      <c r="H740" s="87"/>
      <c r="I740" s="87"/>
      <c r="J740" s="87"/>
      <c r="K740" s="87"/>
      <c r="L740" s="87"/>
      <c r="M740" s="87"/>
      <c r="N740" s="87"/>
      <c r="O740" s="87"/>
      <c r="P740" s="87"/>
      <c r="Q740" s="87"/>
      <c r="R740" s="87"/>
      <c r="S740" s="87"/>
      <c r="T740" s="87"/>
      <c r="U740" s="87"/>
      <c r="V740" s="87"/>
      <c r="W740" s="87"/>
      <c r="X740" s="87"/>
      <c r="Y740" s="87"/>
      <c r="Z740" s="87"/>
    </row>
    <row r="741" customFormat="false" ht="12.75" hidden="false" customHeight="true" outlineLevel="0" collapsed="false">
      <c r="A741" s="87"/>
      <c r="B741" s="87"/>
      <c r="C741" s="87"/>
      <c r="D741" s="87"/>
      <c r="E741" s="87"/>
      <c r="F741" s="87"/>
      <c r="G741" s="87"/>
      <c r="H741" s="87"/>
      <c r="I741" s="87"/>
      <c r="J741" s="87"/>
      <c r="K741" s="87"/>
      <c r="L741" s="87"/>
      <c r="M741" s="87"/>
      <c r="N741" s="87"/>
      <c r="O741" s="87"/>
      <c r="P741" s="87"/>
      <c r="Q741" s="87"/>
      <c r="R741" s="87"/>
      <c r="S741" s="87"/>
      <c r="T741" s="87"/>
      <c r="U741" s="87"/>
      <c r="V741" s="87"/>
      <c r="W741" s="87"/>
      <c r="X741" s="87"/>
      <c r="Y741" s="87"/>
      <c r="Z741" s="87"/>
    </row>
    <row r="742" customFormat="false" ht="12.75" hidden="false" customHeight="true" outlineLevel="0" collapsed="false">
      <c r="A742" s="87"/>
      <c r="B742" s="87"/>
      <c r="C742" s="87"/>
      <c r="D742" s="87"/>
      <c r="E742" s="87"/>
      <c r="F742" s="87"/>
      <c r="G742" s="87"/>
      <c r="H742" s="87"/>
      <c r="I742" s="87"/>
      <c r="J742" s="87"/>
      <c r="K742" s="87"/>
      <c r="L742" s="87"/>
      <c r="M742" s="87"/>
      <c r="N742" s="87"/>
      <c r="O742" s="87"/>
      <c r="P742" s="87"/>
      <c r="Q742" s="87"/>
      <c r="R742" s="87"/>
      <c r="S742" s="87"/>
      <c r="T742" s="87"/>
      <c r="U742" s="87"/>
      <c r="V742" s="87"/>
      <c r="W742" s="87"/>
      <c r="X742" s="87"/>
      <c r="Y742" s="87"/>
      <c r="Z742" s="87"/>
    </row>
    <row r="743" customFormat="false" ht="12.75" hidden="false" customHeight="true" outlineLevel="0" collapsed="false">
      <c r="A743" s="87"/>
      <c r="B743" s="87"/>
      <c r="C743" s="87"/>
      <c r="D743" s="87"/>
      <c r="E743" s="87"/>
      <c r="F743" s="87"/>
      <c r="G743" s="87"/>
      <c r="H743" s="87"/>
      <c r="I743" s="87"/>
      <c r="J743" s="87"/>
      <c r="K743" s="87"/>
      <c r="L743" s="87"/>
      <c r="M743" s="87"/>
      <c r="N743" s="87"/>
      <c r="O743" s="87"/>
      <c r="P743" s="87"/>
      <c r="Q743" s="87"/>
      <c r="R743" s="87"/>
      <c r="S743" s="87"/>
      <c r="T743" s="87"/>
      <c r="U743" s="87"/>
      <c r="V743" s="87"/>
      <c r="W743" s="87"/>
      <c r="X743" s="87"/>
      <c r="Y743" s="87"/>
      <c r="Z743" s="87"/>
    </row>
    <row r="744" customFormat="false" ht="12.75" hidden="false" customHeight="true" outlineLevel="0" collapsed="false">
      <c r="A744" s="87"/>
      <c r="B744" s="87"/>
      <c r="C744" s="87"/>
      <c r="D744" s="87"/>
      <c r="E744" s="87"/>
      <c r="F744" s="87"/>
      <c r="G744" s="87"/>
      <c r="H744" s="87"/>
      <c r="I744" s="87"/>
      <c r="J744" s="87"/>
      <c r="K744" s="87"/>
      <c r="L744" s="87"/>
      <c r="M744" s="87"/>
      <c r="N744" s="87"/>
      <c r="O744" s="87"/>
      <c r="P744" s="87"/>
      <c r="Q744" s="87"/>
      <c r="R744" s="87"/>
      <c r="S744" s="87"/>
      <c r="T744" s="87"/>
      <c r="U744" s="87"/>
      <c r="V744" s="87"/>
      <c r="W744" s="87"/>
      <c r="X744" s="87"/>
      <c r="Y744" s="87"/>
      <c r="Z744" s="87"/>
    </row>
    <row r="745" customFormat="false" ht="12.75" hidden="false" customHeight="true" outlineLevel="0" collapsed="false">
      <c r="A745" s="87"/>
      <c r="B745" s="87"/>
      <c r="C745" s="87"/>
      <c r="D745" s="87"/>
      <c r="E745" s="87"/>
      <c r="F745" s="87"/>
      <c r="G745" s="87"/>
      <c r="H745" s="87"/>
      <c r="I745" s="87"/>
      <c r="J745" s="87"/>
      <c r="K745" s="87"/>
      <c r="L745" s="87"/>
      <c r="M745" s="87"/>
      <c r="N745" s="87"/>
      <c r="O745" s="87"/>
      <c r="P745" s="87"/>
      <c r="Q745" s="87"/>
      <c r="R745" s="87"/>
      <c r="S745" s="87"/>
      <c r="T745" s="87"/>
      <c r="U745" s="87"/>
      <c r="V745" s="87"/>
      <c r="W745" s="87"/>
      <c r="X745" s="87"/>
      <c r="Y745" s="87"/>
      <c r="Z745" s="87"/>
    </row>
    <row r="746" customFormat="false" ht="12.75" hidden="false" customHeight="true" outlineLevel="0" collapsed="false">
      <c r="A746" s="87"/>
      <c r="B746" s="87"/>
      <c r="C746" s="87"/>
      <c r="D746" s="87"/>
      <c r="E746" s="87"/>
      <c r="F746" s="87"/>
      <c r="G746" s="87"/>
      <c r="H746" s="87"/>
      <c r="I746" s="87"/>
      <c r="J746" s="87"/>
      <c r="K746" s="87"/>
      <c r="L746" s="87"/>
      <c r="M746" s="87"/>
      <c r="N746" s="87"/>
      <c r="O746" s="87"/>
      <c r="P746" s="87"/>
      <c r="Q746" s="87"/>
      <c r="R746" s="87"/>
      <c r="S746" s="87"/>
      <c r="T746" s="87"/>
      <c r="U746" s="87"/>
      <c r="V746" s="87"/>
      <c r="W746" s="87"/>
      <c r="X746" s="87"/>
      <c r="Y746" s="87"/>
      <c r="Z746" s="87"/>
    </row>
    <row r="747" customFormat="false" ht="12.75" hidden="false" customHeight="true" outlineLevel="0" collapsed="false">
      <c r="A747" s="87"/>
      <c r="B747" s="87"/>
      <c r="C747" s="87"/>
      <c r="D747" s="87"/>
      <c r="E747" s="87"/>
      <c r="F747" s="87"/>
      <c r="G747" s="87"/>
      <c r="H747" s="87"/>
      <c r="I747" s="87"/>
      <c r="J747" s="87"/>
      <c r="K747" s="87"/>
      <c r="L747" s="87"/>
      <c r="M747" s="87"/>
      <c r="N747" s="87"/>
      <c r="O747" s="87"/>
      <c r="P747" s="87"/>
      <c r="Q747" s="87"/>
      <c r="R747" s="87"/>
      <c r="S747" s="87"/>
      <c r="T747" s="87"/>
      <c r="U747" s="87"/>
      <c r="V747" s="87"/>
      <c r="W747" s="87"/>
      <c r="X747" s="87"/>
      <c r="Y747" s="87"/>
      <c r="Z747" s="87"/>
    </row>
    <row r="748" customFormat="false" ht="12.75" hidden="false" customHeight="true" outlineLevel="0" collapsed="false">
      <c r="A748" s="87"/>
      <c r="B748" s="87"/>
      <c r="C748" s="87"/>
      <c r="D748" s="87"/>
      <c r="E748" s="87"/>
      <c r="F748" s="87"/>
      <c r="G748" s="87"/>
      <c r="H748" s="87"/>
      <c r="I748" s="87"/>
      <c r="J748" s="87"/>
      <c r="K748" s="87"/>
      <c r="L748" s="87"/>
      <c r="M748" s="87"/>
      <c r="N748" s="87"/>
      <c r="O748" s="87"/>
      <c r="P748" s="87"/>
      <c r="Q748" s="87"/>
      <c r="R748" s="87"/>
      <c r="S748" s="87"/>
      <c r="T748" s="87"/>
      <c r="U748" s="87"/>
      <c r="V748" s="87"/>
      <c r="W748" s="87"/>
      <c r="X748" s="87"/>
      <c r="Y748" s="87"/>
      <c r="Z748" s="87"/>
    </row>
    <row r="749" customFormat="false" ht="12.75" hidden="false" customHeight="true" outlineLevel="0" collapsed="false">
      <c r="A749" s="87"/>
      <c r="B749" s="87"/>
      <c r="C749" s="87"/>
      <c r="D749" s="87"/>
      <c r="E749" s="87"/>
      <c r="F749" s="87"/>
      <c r="G749" s="87"/>
      <c r="H749" s="87"/>
      <c r="I749" s="87"/>
      <c r="J749" s="87"/>
      <c r="K749" s="87"/>
      <c r="L749" s="87"/>
      <c r="M749" s="87"/>
      <c r="N749" s="87"/>
      <c r="O749" s="87"/>
      <c r="P749" s="87"/>
      <c r="Q749" s="87"/>
      <c r="R749" s="87"/>
      <c r="S749" s="87"/>
      <c r="T749" s="87"/>
      <c r="U749" s="87"/>
      <c r="V749" s="87"/>
      <c r="W749" s="87"/>
      <c r="X749" s="87"/>
      <c r="Y749" s="87"/>
      <c r="Z749" s="87"/>
    </row>
    <row r="750" customFormat="false" ht="12.75" hidden="false" customHeight="true" outlineLevel="0" collapsed="false">
      <c r="A750" s="87"/>
      <c r="B750" s="87"/>
      <c r="C750" s="87"/>
      <c r="D750" s="87"/>
      <c r="E750" s="87"/>
      <c r="F750" s="87"/>
      <c r="G750" s="87"/>
      <c r="H750" s="87"/>
      <c r="I750" s="87"/>
      <c r="J750" s="87"/>
      <c r="K750" s="87"/>
      <c r="L750" s="87"/>
      <c r="M750" s="87"/>
      <c r="N750" s="87"/>
      <c r="O750" s="87"/>
      <c r="P750" s="87"/>
      <c r="Q750" s="87"/>
      <c r="R750" s="87"/>
      <c r="S750" s="87"/>
      <c r="T750" s="87"/>
      <c r="U750" s="87"/>
      <c r="V750" s="87"/>
      <c r="W750" s="87"/>
      <c r="X750" s="87"/>
      <c r="Y750" s="87"/>
      <c r="Z750" s="87"/>
    </row>
    <row r="751" customFormat="false" ht="12.75" hidden="false" customHeight="true" outlineLevel="0" collapsed="false">
      <c r="A751" s="87"/>
      <c r="B751" s="87"/>
      <c r="C751" s="87"/>
      <c r="D751" s="87"/>
      <c r="E751" s="87"/>
      <c r="F751" s="87"/>
      <c r="G751" s="87"/>
      <c r="H751" s="87"/>
      <c r="I751" s="87"/>
      <c r="J751" s="87"/>
      <c r="K751" s="87"/>
      <c r="L751" s="87"/>
      <c r="M751" s="87"/>
      <c r="N751" s="87"/>
      <c r="O751" s="87"/>
      <c r="P751" s="87"/>
      <c r="Q751" s="87"/>
      <c r="R751" s="87"/>
      <c r="S751" s="87"/>
      <c r="T751" s="87"/>
      <c r="U751" s="87"/>
      <c r="V751" s="87"/>
      <c r="W751" s="87"/>
      <c r="X751" s="87"/>
      <c r="Y751" s="87"/>
      <c r="Z751" s="87"/>
    </row>
    <row r="752" customFormat="false" ht="12.75" hidden="false" customHeight="true" outlineLevel="0" collapsed="false">
      <c r="A752" s="87"/>
      <c r="B752" s="87"/>
      <c r="C752" s="87"/>
      <c r="D752" s="87"/>
      <c r="E752" s="87"/>
      <c r="F752" s="87"/>
      <c r="G752" s="87"/>
      <c r="H752" s="87"/>
      <c r="I752" s="87"/>
      <c r="J752" s="87"/>
      <c r="K752" s="87"/>
      <c r="L752" s="87"/>
      <c r="M752" s="87"/>
      <c r="N752" s="87"/>
      <c r="O752" s="87"/>
      <c r="P752" s="87"/>
      <c r="Q752" s="87"/>
      <c r="R752" s="87"/>
      <c r="S752" s="87"/>
      <c r="T752" s="87"/>
      <c r="U752" s="87"/>
      <c r="V752" s="87"/>
      <c r="W752" s="87"/>
      <c r="X752" s="87"/>
      <c r="Y752" s="87"/>
      <c r="Z752" s="87"/>
    </row>
    <row r="753" customFormat="false" ht="12.75" hidden="false" customHeight="true" outlineLevel="0" collapsed="false">
      <c r="A753" s="87"/>
      <c r="B753" s="87"/>
      <c r="C753" s="87"/>
      <c r="D753" s="87"/>
      <c r="E753" s="87"/>
      <c r="F753" s="87"/>
      <c r="G753" s="87"/>
      <c r="H753" s="87"/>
      <c r="I753" s="87"/>
      <c r="J753" s="87"/>
      <c r="K753" s="87"/>
      <c r="L753" s="87"/>
      <c r="M753" s="87"/>
      <c r="N753" s="87"/>
      <c r="O753" s="87"/>
      <c r="P753" s="87"/>
      <c r="Q753" s="87"/>
      <c r="R753" s="87"/>
      <c r="S753" s="87"/>
      <c r="T753" s="87"/>
      <c r="U753" s="87"/>
      <c r="V753" s="87"/>
      <c r="W753" s="87"/>
      <c r="X753" s="87"/>
      <c r="Y753" s="87"/>
      <c r="Z753" s="87"/>
    </row>
    <row r="754" customFormat="false" ht="12.75" hidden="false" customHeight="true" outlineLevel="0" collapsed="false">
      <c r="A754" s="87"/>
      <c r="B754" s="87"/>
      <c r="C754" s="87"/>
      <c r="D754" s="87"/>
      <c r="E754" s="87"/>
      <c r="F754" s="87"/>
      <c r="G754" s="87"/>
      <c r="H754" s="87"/>
      <c r="I754" s="87"/>
      <c r="J754" s="87"/>
      <c r="K754" s="87"/>
      <c r="L754" s="87"/>
      <c r="M754" s="87"/>
      <c r="N754" s="87"/>
      <c r="O754" s="87"/>
      <c r="P754" s="87"/>
      <c r="Q754" s="87"/>
      <c r="R754" s="87"/>
      <c r="S754" s="87"/>
      <c r="T754" s="87"/>
      <c r="U754" s="87"/>
      <c r="V754" s="87"/>
      <c r="W754" s="87"/>
      <c r="X754" s="87"/>
      <c r="Y754" s="87"/>
      <c r="Z754" s="87"/>
    </row>
    <row r="755" customFormat="false" ht="12.75" hidden="false" customHeight="true" outlineLevel="0" collapsed="false">
      <c r="A755" s="87"/>
      <c r="B755" s="87"/>
      <c r="C755" s="87"/>
      <c r="D755" s="87"/>
      <c r="E755" s="87"/>
      <c r="F755" s="87"/>
      <c r="G755" s="87"/>
      <c r="H755" s="87"/>
      <c r="I755" s="87"/>
      <c r="J755" s="87"/>
      <c r="K755" s="87"/>
      <c r="L755" s="87"/>
      <c r="M755" s="87"/>
      <c r="N755" s="87"/>
      <c r="O755" s="87"/>
      <c r="P755" s="87"/>
      <c r="Q755" s="87"/>
      <c r="R755" s="87"/>
      <c r="S755" s="87"/>
      <c r="T755" s="87"/>
      <c r="U755" s="87"/>
      <c r="V755" s="87"/>
      <c r="W755" s="87"/>
      <c r="X755" s="87"/>
      <c r="Y755" s="87"/>
      <c r="Z755" s="87"/>
    </row>
    <row r="756" customFormat="false" ht="12.75" hidden="false" customHeight="true" outlineLevel="0" collapsed="false">
      <c r="A756" s="87"/>
      <c r="B756" s="87"/>
      <c r="C756" s="87"/>
      <c r="D756" s="87"/>
      <c r="E756" s="87"/>
      <c r="F756" s="87"/>
      <c r="G756" s="87"/>
      <c r="H756" s="87"/>
      <c r="I756" s="87"/>
      <c r="J756" s="87"/>
      <c r="K756" s="87"/>
      <c r="L756" s="87"/>
      <c r="M756" s="87"/>
      <c r="N756" s="87"/>
      <c r="O756" s="87"/>
      <c r="P756" s="87"/>
      <c r="Q756" s="87"/>
      <c r="R756" s="87"/>
      <c r="S756" s="87"/>
      <c r="T756" s="87"/>
      <c r="U756" s="87"/>
      <c r="V756" s="87"/>
      <c r="W756" s="87"/>
      <c r="X756" s="87"/>
      <c r="Y756" s="87"/>
      <c r="Z756" s="87"/>
    </row>
    <row r="757" customFormat="false" ht="12.75" hidden="false" customHeight="true" outlineLevel="0" collapsed="false">
      <c r="A757" s="87"/>
      <c r="B757" s="87"/>
      <c r="C757" s="87"/>
      <c r="D757" s="87"/>
      <c r="E757" s="87"/>
      <c r="F757" s="87"/>
      <c r="G757" s="87"/>
      <c r="H757" s="87"/>
      <c r="I757" s="87"/>
      <c r="J757" s="87"/>
      <c r="K757" s="87"/>
      <c r="L757" s="87"/>
      <c r="M757" s="87"/>
      <c r="N757" s="87"/>
      <c r="O757" s="87"/>
      <c r="P757" s="87"/>
      <c r="Q757" s="87"/>
      <c r="R757" s="87"/>
      <c r="S757" s="87"/>
      <c r="T757" s="87"/>
      <c r="U757" s="87"/>
      <c r="V757" s="87"/>
      <c r="W757" s="87"/>
      <c r="X757" s="87"/>
      <c r="Y757" s="87"/>
      <c r="Z757" s="87"/>
    </row>
    <row r="758" customFormat="false" ht="12.75" hidden="false" customHeight="true" outlineLevel="0" collapsed="false">
      <c r="A758" s="87"/>
      <c r="B758" s="87"/>
      <c r="C758" s="87"/>
      <c r="D758" s="87"/>
      <c r="E758" s="87"/>
      <c r="F758" s="87"/>
      <c r="G758" s="87"/>
      <c r="H758" s="87"/>
      <c r="I758" s="87"/>
      <c r="J758" s="87"/>
      <c r="K758" s="87"/>
      <c r="L758" s="87"/>
      <c r="M758" s="87"/>
      <c r="N758" s="87"/>
      <c r="O758" s="87"/>
      <c r="P758" s="87"/>
      <c r="Q758" s="87"/>
      <c r="R758" s="87"/>
      <c r="S758" s="87"/>
      <c r="T758" s="87"/>
      <c r="U758" s="87"/>
      <c r="V758" s="87"/>
      <c r="W758" s="87"/>
      <c r="X758" s="87"/>
      <c r="Y758" s="87"/>
      <c r="Z758" s="87"/>
    </row>
    <row r="759" customFormat="false" ht="12.75" hidden="false" customHeight="true" outlineLevel="0" collapsed="false">
      <c r="A759" s="87"/>
      <c r="B759" s="87"/>
      <c r="C759" s="87"/>
      <c r="D759" s="87"/>
      <c r="E759" s="87"/>
      <c r="F759" s="87"/>
      <c r="G759" s="87"/>
      <c r="H759" s="87"/>
      <c r="I759" s="87"/>
      <c r="J759" s="87"/>
      <c r="K759" s="87"/>
      <c r="L759" s="87"/>
      <c r="M759" s="87"/>
      <c r="N759" s="87"/>
      <c r="O759" s="87"/>
      <c r="P759" s="87"/>
      <c r="Q759" s="87"/>
      <c r="R759" s="87"/>
      <c r="S759" s="87"/>
      <c r="T759" s="87"/>
      <c r="U759" s="87"/>
      <c r="V759" s="87"/>
      <c r="W759" s="87"/>
      <c r="X759" s="87"/>
      <c r="Y759" s="87"/>
      <c r="Z759" s="87"/>
    </row>
    <row r="760" customFormat="false" ht="12.75" hidden="false" customHeight="true" outlineLevel="0" collapsed="false">
      <c r="A760" s="87"/>
      <c r="B760" s="87"/>
      <c r="C760" s="87"/>
      <c r="D760" s="87"/>
      <c r="E760" s="87"/>
      <c r="F760" s="87"/>
      <c r="G760" s="87"/>
      <c r="H760" s="87"/>
      <c r="I760" s="87"/>
      <c r="J760" s="87"/>
      <c r="K760" s="87"/>
      <c r="L760" s="87"/>
      <c r="M760" s="87"/>
      <c r="N760" s="87"/>
      <c r="O760" s="87"/>
      <c r="P760" s="87"/>
      <c r="Q760" s="87"/>
      <c r="R760" s="87"/>
      <c r="S760" s="87"/>
      <c r="T760" s="87"/>
      <c r="U760" s="87"/>
      <c r="V760" s="87"/>
      <c r="W760" s="87"/>
      <c r="X760" s="87"/>
      <c r="Y760" s="87"/>
      <c r="Z760" s="87"/>
    </row>
    <row r="761" customFormat="false" ht="12.75" hidden="false" customHeight="true" outlineLevel="0" collapsed="false">
      <c r="A761" s="87"/>
      <c r="B761" s="87"/>
      <c r="C761" s="87"/>
      <c r="D761" s="87"/>
      <c r="E761" s="87"/>
      <c r="F761" s="87"/>
      <c r="G761" s="87"/>
      <c r="H761" s="87"/>
      <c r="I761" s="87"/>
      <c r="J761" s="87"/>
      <c r="K761" s="87"/>
      <c r="L761" s="87"/>
      <c r="M761" s="87"/>
      <c r="N761" s="87"/>
      <c r="O761" s="87"/>
      <c r="P761" s="87"/>
      <c r="Q761" s="87"/>
      <c r="R761" s="87"/>
      <c r="S761" s="87"/>
      <c r="T761" s="87"/>
      <c r="U761" s="87"/>
      <c r="V761" s="87"/>
      <c r="W761" s="87"/>
      <c r="X761" s="87"/>
      <c r="Y761" s="87"/>
      <c r="Z761" s="87"/>
    </row>
    <row r="762" customFormat="false" ht="12.75" hidden="false" customHeight="true" outlineLevel="0" collapsed="false">
      <c r="A762" s="87"/>
      <c r="B762" s="87"/>
      <c r="C762" s="87"/>
      <c r="D762" s="87"/>
      <c r="E762" s="87"/>
      <c r="F762" s="87"/>
      <c r="G762" s="87"/>
      <c r="H762" s="87"/>
      <c r="I762" s="87"/>
      <c r="J762" s="87"/>
      <c r="K762" s="87"/>
      <c r="L762" s="87"/>
      <c r="M762" s="87"/>
      <c r="N762" s="87"/>
      <c r="O762" s="87"/>
      <c r="P762" s="87"/>
      <c r="Q762" s="87"/>
      <c r="R762" s="87"/>
      <c r="S762" s="87"/>
      <c r="T762" s="87"/>
      <c r="U762" s="87"/>
      <c r="V762" s="87"/>
      <c r="W762" s="87"/>
      <c r="X762" s="87"/>
      <c r="Y762" s="87"/>
      <c r="Z762" s="87"/>
    </row>
    <row r="763" customFormat="false" ht="12.75" hidden="false" customHeight="true" outlineLevel="0" collapsed="false">
      <c r="A763" s="87"/>
      <c r="B763" s="87"/>
      <c r="C763" s="87"/>
      <c r="D763" s="87"/>
      <c r="E763" s="87"/>
      <c r="F763" s="87"/>
      <c r="G763" s="87"/>
      <c r="H763" s="87"/>
      <c r="I763" s="87"/>
      <c r="J763" s="87"/>
      <c r="K763" s="87"/>
      <c r="L763" s="87"/>
      <c r="M763" s="87"/>
      <c r="N763" s="87"/>
      <c r="O763" s="87"/>
      <c r="P763" s="87"/>
      <c r="Q763" s="87"/>
      <c r="R763" s="87"/>
      <c r="S763" s="87"/>
      <c r="T763" s="87"/>
      <c r="U763" s="87"/>
      <c r="V763" s="87"/>
      <c r="W763" s="87"/>
      <c r="X763" s="87"/>
      <c r="Y763" s="87"/>
      <c r="Z763" s="87"/>
    </row>
    <row r="764" customFormat="false" ht="12.75" hidden="false" customHeight="true" outlineLevel="0" collapsed="false">
      <c r="A764" s="87"/>
      <c r="B764" s="87"/>
      <c r="C764" s="87"/>
      <c r="D764" s="87"/>
      <c r="E764" s="87"/>
      <c r="F764" s="87"/>
      <c r="G764" s="87"/>
      <c r="H764" s="87"/>
      <c r="I764" s="87"/>
      <c r="J764" s="87"/>
      <c r="K764" s="87"/>
      <c r="L764" s="87"/>
      <c r="M764" s="87"/>
      <c r="N764" s="87"/>
      <c r="O764" s="87"/>
      <c r="P764" s="87"/>
      <c r="Q764" s="87"/>
      <c r="R764" s="87"/>
      <c r="S764" s="87"/>
      <c r="T764" s="87"/>
      <c r="U764" s="87"/>
      <c r="V764" s="87"/>
      <c r="W764" s="87"/>
      <c r="X764" s="87"/>
      <c r="Y764" s="87"/>
      <c r="Z764" s="87"/>
    </row>
    <row r="765" customFormat="false" ht="12.75" hidden="false" customHeight="true" outlineLevel="0" collapsed="false">
      <c r="A765" s="87"/>
      <c r="B765" s="87"/>
      <c r="C765" s="87"/>
      <c r="D765" s="87"/>
      <c r="E765" s="87"/>
      <c r="F765" s="87"/>
      <c r="G765" s="87"/>
      <c r="H765" s="87"/>
      <c r="I765" s="87"/>
      <c r="J765" s="87"/>
      <c r="K765" s="87"/>
      <c r="L765" s="87"/>
      <c r="M765" s="87"/>
      <c r="N765" s="87"/>
      <c r="O765" s="87"/>
      <c r="P765" s="87"/>
      <c r="Q765" s="87"/>
      <c r="R765" s="87"/>
      <c r="S765" s="87"/>
      <c r="T765" s="87"/>
      <c r="U765" s="87"/>
      <c r="V765" s="87"/>
      <c r="W765" s="87"/>
      <c r="X765" s="87"/>
      <c r="Y765" s="87"/>
      <c r="Z765" s="87"/>
    </row>
    <row r="766" customFormat="false" ht="12.75" hidden="false" customHeight="true" outlineLevel="0" collapsed="false">
      <c r="A766" s="87"/>
      <c r="B766" s="87"/>
      <c r="C766" s="87"/>
      <c r="D766" s="87"/>
      <c r="E766" s="87"/>
      <c r="F766" s="87"/>
      <c r="G766" s="87"/>
      <c r="H766" s="87"/>
      <c r="I766" s="87"/>
      <c r="J766" s="87"/>
      <c r="K766" s="87"/>
      <c r="L766" s="87"/>
      <c r="M766" s="87"/>
      <c r="N766" s="87"/>
      <c r="O766" s="87"/>
      <c r="P766" s="87"/>
      <c r="Q766" s="87"/>
      <c r="R766" s="87"/>
      <c r="S766" s="87"/>
      <c r="T766" s="87"/>
      <c r="U766" s="87"/>
      <c r="V766" s="87"/>
      <c r="W766" s="87"/>
      <c r="X766" s="87"/>
      <c r="Y766" s="87"/>
      <c r="Z766" s="87"/>
    </row>
    <row r="767" customFormat="false" ht="12.75" hidden="false" customHeight="true" outlineLevel="0" collapsed="false">
      <c r="A767" s="87"/>
      <c r="B767" s="87"/>
      <c r="C767" s="87"/>
      <c r="D767" s="87"/>
      <c r="E767" s="87"/>
      <c r="F767" s="87"/>
      <c r="G767" s="87"/>
      <c r="H767" s="87"/>
      <c r="I767" s="87"/>
      <c r="J767" s="87"/>
      <c r="K767" s="87"/>
      <c r="L767" s="87"/>
      <c r="M767" s="87"/>
      <c r="N767" s="87"/>
      <c r="O767" s="87"/>
      <c r="P767" s="87"/>
      <c r="Q767" s="87"/>
      <c r="R767" s="87"/>
      <c r="S767" s="87"/>
      <c r="T767" s="87"/>
      <c r="U767" s="87"/>
      <c r="V767" s="87"/>
      <c r="W767" s="87"/>
      <c r="X767" s="87"/>
      <c r="Y767" s="87"/>
      <c r="Z767" s="87"/>
    </row>
    <row r="768" customFormat="false" ht="12.75" hidden="false" customHeight="true" outlineLevel="0" collapsed="false">
      <c r="A768" s="87"/>
      <c r="B768" s="87"/>
      <c r="C768" s="87"/>
      <c r="D768" s="87"/>
      <c r="E768" s="87"/>
      <c r="F768" s="87"/>
      <c r="G768" s="87"/>
      <c r="H768" s="87"/>
      <c r="I768" s="87"/>
      <c r="J768" s="87"/>
      <c r="K768" s="87"/>
      <c r="L768" s="87"/>
      <c r="M768" s="87"/>
      <c r="N768" s="87"/>
      <c r="O768" s="87"/>
      <c r="P768" s="87"/>
      <c r="Q768" s="87"/>
      <c r="R768" s="87"/>
      <c r="S768" s="87"/>
      <c r="T768" s="87"/>
      <c r="U768" s="87"/>
      <c r="V768" s="87"/>
      <c r="W768" s="87"/>
      <c r="X768" s="87"/>
      <c r="Y768" s="87"/>
      <c r="Z768" s="87"/>
    </row>
    <row r="769" customFormat="false" ht="12.75" hidden="false" customHeight="true" outlineLevel="0" collapsed="false">
      <c r="A769" s="87"/>
      <c r="B769" s="87"/>
      <c r="C769" s="87"/>
      <c r="D769" s="87"/>
      <c r="E769" s="87"/>
      <c r="F769" s="87"/>
      <c r="G769" s="87"/>
      <c r="H769" s="87"/>
      <c r="I769" s="87"/>
      <c r="J769" s="87"/>
      <c r="K769" s="87"/>
      <c r="L769" s="87"/>
      <c r="M769" s="87"/>
      <c r="N769" s="87"/>
      <c r="O769" s="87"/>
      <c r="P769" s="87"/>
      <c r="Q769" s="87"/>
      <c r="R769" s="87"/>
      <c r="S769" s="87"/>
      <c r="T769" s="87"/>
      <c r="U769" s="87"/>
      <c r="V769" s="87"/>
      <c r="W769" s="87"/>
      <c r="X769" s="87"/>
      <c r="Y769" s="87"/>
      <c r="Z769" s="87"/>
    </row>
    <row r="770" customFormat="false" ht="12.75" hidden="false" customHeight="true" outlineLevel="0" collapsed="false">
      <c r="A770" s="87"/>
      <c r="B770" s="87"/>
      <c r="C770" s="87"/>
      <c r="D770" s="87"/>
      <c r="E770" s="87"/>
      <c r="F770" s="87"/>
      <c r="G770" s="87"/>
      <c r="H770" s="87"/>
      <c r="I770" s="87"/>
      <c r="J770" s="87"/>
      <c r="K770" s="87"/>
      <c r="L770" s="87"/>
      <c r="M770" s="87"/>
      <c r="N770" s="87"/>
      <c r="O770" s="87"/>
      <c r="P770" s="87"/>
      <c r="Q770" s="87"/>
      <c r="R770" s="87"/>
      <c r="S770" s="87"/>
      <c r="T770" s="87"/>
      <c r="U770" s="87"/>
      <c r="V770" s="87"/>
      <c r="W770" s="87"/>
      <c r="X770" s="87"/>
      <c r="Y770" s="87"/>
      <c r="Z770" s="87"/>
    </row>
    <row r="771" customFormat="false" ht="12.75" hidden="false" customHeight="true" outlineLevel="0" collapsed="false">
      <c r="A771" s="87"/>
      <c r="B771" s="87"/>
      <c r="C771" s="87"/>
      <c r="D771" s="87"/>
      <c r="E771" s="87"/>
      <c r="F771" s="87"/>
      <c r="G771" s="87"/>
      <c r="H771" s="87"/>
      <c r="I771" s="87"/>
      <c r="J771" s="87"/>
      <c r="K771" s="87"/>
      <c r="L771" s="87"/>
      <c r="M771" s="87"/>
      <c r="N771" s="87"/>
      <c r="O771" s="87"/>
      <c r="P771" s="87"/>
      <c r="Q771" s="87"/>
      <c r="R771" s="87"/>
      <c r="S771" s="87"/>
      <c r="T771" s="87"/>
      <c r="U771" s="87"/>
      <c r="V771" s="87"/>
      <c r="W771" s="87"/>
      <c r="X771" s="87"/>
      <c r="Y771" s="87"/>
      <c r="Z771" s="87"/>
    </row>
    <row r="772" customFormat="false" ht="12.75" hidden="false" customHeight="true" outlineLevel="0" collapsed="false">
      <c r="A772" s="87"/>
      <c r="B772" s="87"/>
      <c r="C772" s="87"/>
      <c r="D772" s="87"/>
      <c r="E772" s="87"/>
      <c r="F772" s="87"/>
      <c r="G772" s="87"/>
      <c r="H772" s="87"/>
      <c r="I772" s="87"/>
      <c r="J772" s="87"/>
      <c r="K772" s="87"/>
      <c r="L772" s="87"/>
      <c r="M772" s="87"/>
      <c r="N772" s="87"/>
      <c r="O772" s="87"/>
      <c r="P772" s="87"/>
      <c r="Q772" s="87"/>
      <c r="R772" s="87"/>
      <c r="S772" s="87"/>
      <c r="T772" s="87"/>
      <c r="U772" s="87"/>
      <c r="V772" s="87"/>
      <c r="W772" s="87"/>
      <c r="X772" s="87"/>
      <c r="Y772" s="87"/>
      <c r="Z772" s="87"/>
    </row>
    <row r="773" customFormat="false" ht="12.75" hidden="false" customHeight="true" outlineLevel="0" collapsed="false">
      <c r="A773" s="87"/>
      <c r="B773" s="87"/>
      <c r="C773" s="87"/>
      <c r="D773" s="87"/>
      <c r="E773" s="87"/>
      <c r="F773" s="87"/>
      <c r="G773" s="87"/>
      <c r="H773" s="87"/>
      <c r="I773" s="87"/>
      <c r="J773" s="87"/>
      <c r="K773" s="87"/>
      <c r="L773" s="87"/>
      <c r="M773" s="87"/>
      <c r="N773" s="87"/>
      <c r="O773" s="87"/>
      <c r="P773" s="87"/>
      <c r="Q773" s="87"/>
      <c r="R773" s="87"/>
      <c r="S773" s="87"/>
      <c r="T773" s="87"/>
      <c r="U773" s="87"/>
      <c r="V773" s="87"/>
      <c r="W773" s="87"/>
      <c r="X773" s="87"/>
      <c r="Y773" s="87"/>
      <c r="Z773" s="87"/>
    </row>
    <row r="774" customFormat="false" ht="12.75" hidden="false" customHeight="true" outlineLevel="0" collapsed="false">
      <c r="A774" s="87"/>
      <c r="B774" s="87"/>
      <c r="C774" s="87"/>
      <c r="D774" s="87"/>
      <c r="E774" s="87"/>
      <c r="F774" s="87"/>
      <c r="G774" s="87"/>
      <c r="H774" s="87"/>
      <c r="I774" s="87"/>
      <c r="J774" s="87"/>
      <c r="K774" s="87"/>
      <c r="L774" s="87"/>
      <c r="M774" s="87"/>
      <c r="N774" s="87"/>
      <c r="O774" s="87"/>
      <c r="P774" s="87"/>
      <c r="Q774" s="87"/>
      <c r="R774" s="87"/>
      <c r="S774" s="87"/>
      <c r="T774" s="87"/>
      <c r="U774" s="87"/>
      <c r="V774" s="87"/>
      <c r="W774" s="87"/>
      <c r="X774" s="87"/>
      <c r="Y774" s="87"/>
      <c r="Z774" s="87"/>
    </row>
    <row r="775" customFormat="false" ht="12.75" hidden="false" customHeight="true" outlineLevel="0" collapsed="false">
      <c r="A775" s="87"/>
      <c r="B775" s="87"/>
      <c r="C775" s="87"/>
      <c r="D775" s="87"/>
      <c r="E775" s="87"/>
      <c r="F775" s="87"/>
      <c r="G775" s="87"/>
      <c r="H775" s="87"/>
      <c r="I775" s="87"/>
      <c r="J775" s="87"/>
      <c r="K775" s="87"/>
      <c r="L775" s="87"/>
      <c r="M775" s="87"/>
      <c r="N775" s="87"/>
      <c r="O775" s="87"/>
      <c r="P775" s="87"/>
      <c r="Q775" s="87"/>
      <c r="R775" s="87"/>
      <c r="S775" s="87"/>
      <c r="T775" s="87"/>
      <c r="U775" s="87"/>
      <c r="V775" s="87"/>
      <c r="W775" s="87"/>
      <c r="X775" s="87"/>
      <c r="Y775" s="87"/>
      <c r="Z775" s="87"/>
    </row>
    <row r="776" customFormat="false" ht="12.75" hidden="false" customHeight="true" outlineLevel="0" collapsed="false">
      <c r="A776" s="87"/>
      <c r="B776" s="87"/>
      <c r="C776" s="87"/>
      <c r="D776" s="87"/>
      <c r="E776" s="87"/>
      <c r="F776" s="87"/>
      <c r="G776" s="87"/>
      <c r="H776" s="87"/>
      <c r="I776" s="87"/>
      <c r="J776" s="87"/>
      <c r="K776" s="87"/>
      <c r="L776" s="87"/>
      <c r="M776" s="87"/>
      <c r="N776" s="87"/>
      <c r="O776" s="87"/>
      <c r="P776" s="87"/>
      <c r="Q776" s="87"/>
      <c r="R776" s="87"/>
      <c r="S776" s="87"/>
      <c r="T776" s="87"/>
      <c r="U776" s="87"/>
      <c r="V776" s="87"/>
      <c r="W776" s="87"/>
      <c r="X776" s="87"/>
      <c r="Y776" s="87"/>
      <c r="Z776" s="87"/>
    </row>
    <row r="777" customFormat="false" ht="12.75" hidden="false" customHeight="true" outlineLevel="0" collapsed="false">
      <c r="A777" s="87"/>
      <c r="B777" s="87"/>
      <c r="C777" s="87"/>
      <c r="D777" s="87"/>
      <c r="E777" s="87"/>
      <c r="F777" s="87"/>
      <c r="G777" s="87"/>
      <c r="H777" s="87"/>
      <c r="I777" s="87"/>
      <c r="J777" s="87"/>
      <c r="K777" s="87"/>
      <c r="L777" s="87"/>
      <c r="M777" s="87"/>
      <c r="N777" s="87"/>
      <c r="O777" s="87"/>
      <c r="P777" s="87"/>
      <c r="Q777" s="87"/>
      <c r="R777" s="87"/>
      <c r="S777" s="87"/>
      <c r="T777" s="87"/>
      <c r="U777" s="87"/>
      <c r="V777" s="87"/>
      <c r="W777" s="87"/>
      <c r="X777" s="87"/>
      <c r="Y777" s="87"/>
      <c r="Z777" s="87"/>
    </row>
    <row r="778" customFormat="false" ht="12.75" hidden="false" customHeight="true" outlineLevel="0" collapsed="false">
      <c r="A778" s="87"/>
      <c r="B778" s="87"/>
      <c r="C778" s="87"/>
      <c r="D778" s="87"/>
      <c r="E778" s="87"/>
      <c r="F778" s="87"/>
      <c r="G778" s="87"/>
      <c r="H778" s="87"/>
      <c r="I778" s="87"/>
      <c r="J778" s="87"/>
      <c r="K778" s="87"/>
      <c r="L778" s="87"/>
      <c r="M778" s="87"/>
      <c r="N778" s="87"/>
      <c r="O778" s="87"/>
      <c r="P778" s="87"/>
      <c r="Q778" s="87"/>
      <c r="R778" s="87"/>
      <c r="S778" s="87"/>
      <c r="T778" s="87"/>
      <c r="U778" s="87"/>
      <c r="V778" s="87"/>
      <c r="W778" s="87"/>
      <c r="X778" s="87"/>
      <c r="Y778" s="87"/>
      <c r="Z778" s="87"/>
    </row>
    <row r="779" customFormat="false" ht="12.75" hidden="false" customHeight="true" outlineLevel="0" collapsed="false">
      <c r="A779" s="87"/>
      <c r="B779" s="87"/>
      <c r="C779" s="87"/>
      <c r="D779" s="87"/>
      <c r="E779" s="87"/>
      <c r="F779" s="87"/>
      <c r="G779" s="87"/>
      <c r="H779" s="87"/>
      <c r="I779" s="87"/>
      <c r="J779" s="87"/>
      <c r="K779" s="87"/>
      <c r="L779" s="87"/>
      <c r="M779" s="87"/>
      <c r="N779" s="87"/>
      <c r="O779" s="87"/>
      <c r="P779" s="87"/>
      <c r="Q779" s="87"/>
      <c r="R779" s="87"/>
      <c r="S779" s="87"/>
      <c r="T779" s="87"/>
      <c r="U779" s="87"/>
      <c r="V779" s="87"/>
      <c r="W779" s="87"/>
      <c r="X779" s="87"/>
      <c r="Y779" s="87"/>
      <c r="Z779" s="87"/>
    </row>
    <row r="780" customFormat="false" ht="12.75" hidden="false" customHeight="true" outlineLevel="0" collapsed="false">
      <c r="A780" s="87"/>
      <c r="B780" s="87"/>
      <c r="C780" s="87"/>
      <c r="D780" s="87"/>
      <c r="E780" s="87"/>
      <c r="F780" s="87"/>
      <c r="G780" s="87"/>
      <c r="H780" s="87"/>
      <c r="I780" s="87"/>
      <c r="J780" s="87"/>
      <c r="K780" s="87"/>
      <c r="L780" s="87"/>
      <c r="M780" s="87"/>
      <c r="N780" s="87"/>
      <c r="O780" s="87"/>
      <c r="P780" s="87"/>
      <c r="Q780" s="87"/>
      <c r="R780" s="87"/>
      <c r="S780" s="87"/>
      <c r="T780" s="87"/>
      <c r="U780" s="87"/>
      <c r="V780" s="87"/>
      <c r="W780" s="87"/>
      <c r="X780" s="87"/>
      <c r="Y780" s="87"/>
      <c r="Z780" s="87"/>
    </row>
    <row r="781" customFormat="false" ht="12.75" hidden="false" customHeight="true" outlineLevel="0" collapsed="false">
      <c r="A781" s="87"/>
      <c r="B781" s="87"/>
      <c r="C781" s="87"/>
      <c r="D781" s="87"/>
      <c r="E781" s="87"/>
      <c r="F781" s="87"/>
      <c r="G781" s="87"/>
      <c r="H781" s="87"/>
      <c r="I781" s="87"/>
      <c r="J781" s="87"/>
      <c r="K781" s="87"/>
      <c r="L781" s="87"/>
      <c r="M781" s="87"/>
      <c r="N781" s="87"/>
      <c r="O781" s="87"/>
      <c r="P781" s="87"/>
      <c r="Q781" s="87"/>
      <c r="R781" s="87"/>
      <c r="S781" s="87"/>
      <c r="T781" s="87"/>
      <c r="U781" s="87"/>
      <c r="V781" s="87"/>
      <c r="W781" s="87"/>
      <c r="X781" s="87"/>
      <c r="Y781" s="87"/>
      <c r="Z781" s="87"/>
    </row>
    <row r="782" customFormat="false" ht="12.75" hidden="false" customHeight="true" outlineLevel="0" collapsed="false">
      <c r="A782" s="87"/>
      <c r="B782" s="87"/>
      <c r="C782" s="87"/>
      <c r="D782" s="87"/>
      <c r="E782" s="87"/>
      <c r="F782" s="87"/>
      <c r="G782" s="87"/>
      <c r="H782" s="87"/>
      <c r="I782" s="87"/>
      <c r="J782" s="87"/>
      <c r="K782" s="87"/>
      <c r="L782" s="87"/>
      <c r="M782" s="87"/>
      <c r="N782" s="87"/>
      <c r="O782" s="87"/>
      <c r="P782" s="87"/>
      <c r="Q782" s="87"/>
      <c r="R782" s="87"/>
      <c r="S782" s="87"/>
      <c r="T782" s="87"/>
      <c r="U782" s="87"/>
      <c r="V782" s="87"/>
      <c r="W782" s="87"/>
      <c r="X782" s="87"/>
      <c r="Y782" s="87"/>
      <c r="Z782" s="87"/>
    </row>
    <row r="783" customFormat="false" ht="12.75" hidden="false" customHeight="true" outlineLevel="0" collapsed="false">
      <c r="A783" s="87"/>
      <c r="B783" s="87"/>
      <c r="C783" s="87"/>
      <c r="D783" s="87"/>
      <c r="E783" s="87"/>
      <c r="F783" s="87"/>
      <c r="G783" s="87"/>
      <c r="H783" s="87"/>
      <c r="I783" s="87"/>
      <c r="J783" s="87"/>
      <c r="K783" s="87"/>
      <c r="L783" s="87"/>
      <c r="M783" s="87"/>
      <c r="N783" s="87"/>
      <c r="O783" s="87"/>
      <c r="P783" s="87"/>
      <c r="Q783" s="87"/>
      <c r="R783" s="87"/>
      <c r="S783" s="87"/>
      <c r="T783" s="87"/>
      <c r="U783" s="87"/>
      <c r="V783" s="87"/>
      <c r="W783" s="87"/>
      <c r="X783" s="87"/>
      <c r="Y783" s="87"/>
      <c r="Z783" s="87"/>
    </row>
    <row r="784" customFormat="false" ht="12.75" hidden="false" customHeight="true" outlineLevel="0" collapsed="false">
      <c r="A784" s="87"/>
      <c r="B784" s="87"/>
      <c r="C784" s="87"/>
      <c r="D784" s="87"/>
      <c r="E784" s="87"/>
      <c r="F784" s="87"/>
      <c r="G784" s="87"/>
      <c r="H784" s="87"/>
      <c r="I784" s="87"/>
      <c r="J784" s="87"/>
      <c r="K784" s="87"/>
      <c r="L784" s="87"/>
      <c r="M784" s="87"/>
      <c r="N784" s="87"/>
      <c r="O784" s="87"/>
      <c r="P784" s="87"/>
      <c r="Q784" s="87"/>
      <c r="R784" s="87"/>
      <c r="S784" s="87"/>
      <c r="T784" s="87"/>
      <c r="U784" s="87"/>
      <c r="V784" s="87"/>
      <c r="W784" s="87"/>
      <c r="X784" s="87"/>
      <c r="Y784" s="87"/>
      <c r="Z784" s="87"/>
    </row>
    <row r="785" customFormat="false" ht="12.75" hidden="false" customHeight="true" outlineLevel="0" collapsed="false">
      <c r="A785" s="87"/>
      <c r="B785" s="87"/>
      <c r="C785" s="87"/>
      <c r="D785" s="87"/>
      <c r="E785" s="87"/>
      <c r="F785" s="87"/>
      <c r="G785" s="87"/>
      <c r="H785" s="87"/>
      <c r="I785" s="87"/>
      <c r="J785" s="87"/>
      <c r="K785" s="87"/>
      <c r="L785" s="87"/>
      <c r="M785" s="87"/>
      <c r="N785" s="87"/>
      <c r="O785" s="87"/>
      <c r="P785" s="87"/>
      <c r="Q785" s="87"/>
      <c r="R785" s="87"/>
      <c r="S785" s="87"/>
      <c r="T785" s="87"/>
      <c r="U785" s="87"/>
      <c r="V785" s="87"/>
      <c r="W785" s="87"/>
      <c r="X785" s="87"/>
      <c r="Y785" s="87"/>
      <c r="Z785" s="87"/>
    </row>
    <row r="786" customFormat="false" ht="12.75" hidden="false" customHeight="true" outlineLevel="0" collapsed="false">
      <c r="A786" s="87"/>
      <c r="B786" s="87"/>
      <c r="C786" s="87"/>
      <c r="D786" s="87"/>
      <c r="E786" s="87"/>
      <c r="F786" s="87"/>
      <c r="G786" s="87"/>
      <c r="H786" s="87"/>
      <c r="I786" s="87"/>
      <c r="J786" s="87"/>
      <c r="K786" s="87"/>
      <c r="L786" s="87"/>
      <c r="M786" s="87"/>
      <c r="N786" s="87"/>
      <c r="O786" s="87"/>
      <c r="P786" s="87"/>
      <c r="Q786" s="87"/>
      <c r="R786" s="87"/>
      <c r="S786" s="87"/>
      <c r="T786" s="87"/>
      <c r="U786" s="87"/>
      <c r="V786" s="87"/>
      <c r="W786" s="87"/>
      <c r="X786" s="87"/>
      <c r="Y786" s="87"/>
      <c r="Z786" s="87"/>
    </row>
    <row r="787" customFormat="false" ht="12.75" hidden="false" customHeight="true" outlineLevel="0" collapsed="false">
      <c r="A787" s="87"/>
      <c r="B787" s="87"/>
      <c r="C787" s="87"/>
      <c r="D787" s="87"/>
      <c r="E787" s="87"/>
      <c r="F787" s="87"/>
      <c r="G787" s="87"/>
      <c r="H787" s="87"/>
      <c r="I787" s="87"/>
      <c r="J787" s="87"/>
      <c r="K787" s="87"/>
      <c r="L787" s="87"/>
      <c r="M787" s="87"/>
      <c r="N787" s="87"/>
      <c r="O787" s="87"/>
      <c r="P787" s="87"/>
      <c r="Q787" s="87"/>
      <c r="R787" s="87"/>
      <c r="S787" s="87"/>
      <c r="T787" s="87"/>
      <c r="U787" s="87"/>
      <c r="V787" s="87"/>
      <c r="W787" s="87"/>
      <c r="X787" s="87"/>
      <c r="Y787" s="87"/>
      <c r="Z787" s="87"/>
    </row>
    <row r="788" customFormat="false" ht="12.75" hidden="false" customHeight="true" outlineLevel="0" collapsed="false">
      <c r="A788" s="87"/>
      <c r="B788" s="87"/>
      <c r="C788" s="87"/>
      <c r="D788" s="87"/>
      <c r="E788" s="87"/>
      <c r="F788" s="87"/>
      <c r="G788" s="87"/>
      <c r="H788" s="87"/>
      <c r="I788" s="87"/>
      <c r="J788" s="87"/>
      <c r="K788" s="87"/>
      <c r="L788" s="87"/>
      <c r="M788" s="87"/>
      <c r="N788" s="87"/>
      <c r="O788" s="87"/>
      <c r="P788" s="87"/>
      <c r="Q788" s="87"/>
      <c r="R788" s="87"/>
      <c r="S788" s="87"/>
      <c r="T788" s="87"/>
      <c r="U788" s="87"/>
      <c r="V788" s="87"/>
      <c r="W788" s="87"/>
      <c r="X788" s="87"/>
      <c r="Y788" s="87"/>
      <c r="Z788" s="87"/>
    </row>
    <row r="789" customFormat="false" ht="12.75" hidden="false" customHeight="true" outlineLevel="0" collapsed="false">
      <c r="A789" s="87"/>
      <c r="B789" s="87"/>
      <c r="C789" s="87"/>
      <c r="D789" s="87"/>
      <c r="E789" s="87"/>
      <c r="F789" s="87"/>
      <c r="G789" s="87"/>
      <c r="H789" s="87"/>
      <c r="I789" s="87"/>
      <c r="J789" s="87"/>
      <c r="K789" s="87"/>
      <c r="L789" s="87"/>
      <c r="M789" s="87"/>
      <c r="N789" s="87"/>
      <c r="O789" s="87"/>
      <c r="P789" s="87"/>
      <c r="Q789" s="87"/>
      <c r="R789" s="87"/>
      <c r="S789" s="87"/>
      <c r="T789" s="87"/>
      <c r="U789" s="87"/>
      <c r="V789" s="87"/>
      <c r="W789" s="87"/>
      <c r="X789" s="87"/>
      <c r="Y789" s="87"/>
      <c r="Z789" s="87"/>
    </row>
    <row r="790" customFormat="false" ht="12.75" hidden="false" customHeight="true" outlineLevel="0" collapsed="false">
      <c r="A790" s="87"/>
      <c r="B790" s="87"/>
      <c r="C790" s="87"/>
      <c r="D790" s="87"/>
      <c r="E790" s="87"/>
      <c r="F790" s="87"/>
      <c r="G790" s="87"/>
      <c r="H790" s="87"/>
      <c r="I790" s="87"/>
      <c r="J790" s="87"/>
      <c r="K790" s="87"/>
      <c r="L790" s="87"/>
      <c r="M790" s="87"/>
      <c r="N790" s="87"/>
      <c r="O790" s="87"/>
      <c r="P790" s="87"/>
      <c r="Q790" s="87"/>
      <c r="R790" s="87"/>
      <c r="S790" s="87"/>
      <c r="T790" s="87"/>
      <c r="U790" s="87"/>
      <c r="V790" s="87"/>
      <c r="W790" s="87"/>
      <c r="X790" s="87"/>
      <c r="Y790" s="87"/>
      <c r="Z790" s="87"/>
    </row>
    <row r="791" customFormat="false" ht="12.75" hidden="false" customHeight="true" outlineLevel="0" collapsed="false">
      <c r="A791" s="87"/>
      <c r="B791" s="87"/>
      <c r="C791" s="87"/>
      <c r="D791" s="87"/>
      <c r="E791" s="87"/>
      <c r="F791" s="87"/>
      <c r="G791" s="87"/>
      <c r="H791" s="87"/>
      <c r="I791" s="87"/>
      <c r="J791" s="87"/>
      <c r="K791" s="87"/>
      <c r="L791" s="87"/>
      <c r="M791" s="87"/>
      <c r="N791" s="87"/>
      <c r="O791" s="87"/>
      <c r="P791" s="87"/>
      <c r="Q791" s="87"/>
      <c r="R791" s="87"/>
      <c r="S791" s="87"/>
      <c r="T791" s="87"/>
      <c r="U791" s="87"/>
      <c r="V791" s="87"/>
      <c r="W791" s="87"/>
      <c r="X791" s="87"/>
      <c r="Y791" s="87"/>
      <c r="Z791" s="87"/>
    </row>
    <row r="792" customFormat="false" ht="12.75" hidden="false" customHeight="true" outlineLevel="0" collapsed="false">
      <c r="A792" s="87"/>
      <c r="B792" s="87"/>
      <c r="C792" s="87"/>
      <c r="D792" s="87"/>
      <c r="E792" s="87"/>
      <c r="F792" s="87"/>
      <c r="G792" s="87"/>
      <c r="H792" s="87"/>
      <c r="I792" s="87"/>
      <c r="J792" s="87"/>
      <c r="K792" s="87"/>
      <c r="L792" s="87"/>
      <c r="M792" s="87"/>
      <c r="N792" s="87"/>
      <c r="O792" s="87"/>
      <c r="P792" s="87"/>
      <c r="Q792" s="87"/>
      <c r="R792" s="87"/>
      <c r="S792" s="87"/>
      <c r="T792" s="87"/>
      <c r="U792" s="87"/>
      <c r="V792" s="87"/>
      <c r="W792" s="87"/>
      <c r="X792" s="87"/>
      <c r="Y792" s="87"/>
      <c r="Z792" s="87"/>
    </row>
    <row r="793" customFormat="false" ht="12.75" hidden="false" customHeight="true" outlineLevel="0" collapsed="false">
      <c r="A793" s="87"/>
      <c r="B793" s="87"/>
      <c r="C793" s="87"/>
      <c r="D793" s="87"/>
      <c r="E793" s="87"/>
      <c r="F793" s="87"/>
      <c r="G793" s="87"/>
      <c r="H793" s="87"/>
      <c r="I793" s="87"/>
      <c r="J793" s="87"/>
      <c r="K793" s="87"/>
      <c r="L793" s="87"/>
      <c r="M793" s="87"/>
      <c r="N793" s="87"/>
      <c r="O793" s="87"/>
      <c r="P793" s="87"/>
      <c r="Q793" s="87"/>
      <c r="R793" s="87"/>
      <c r="S793" s="87"/>
      <c r="T793" s="87"/>
      <c r="U793" s="87"/>
      <c r="V793" s="87"/>
      <c r="W793" s="87"/>
      <c r="X793" s="87"/>
      <c r="Y793" s="87"/>
      <c r="Z793" s="87"/>
    </row>
    <row r="794" customFormat="false" ht="12.75" hidden="false" customHeight="true" outlineLevel="0" collapsed="false">
      <c r="A794" s="87"/>
      <c r="B794" s="87"/>
      <c r="C794" s="87"/>
      <c r="D794" s="87"/>
      <c r="E794" s="87"/>
      <c r="F794" s="87"/>
      <c r="G794" s="87"/>
      <c r="H794" s="87"/>
      <c r="I794" s="87"/>
      <c r="J794" s="87"/>
      <c r="K794" s="87"/>
      <c r="L794" s="87"/>
      <c r="M794" s="87"/>
      <c r="N794" s="87"/>
      <c r="O794" s="87"/>
      <c r="P794" s="87"/>
      <c r="Q794" s="87"/>
      <c r="R794" s="87"/>
      <c r="S794" s="87"/>
      <c r="T794" s="87"/>
      <c r="U794" s="87"/>
      <c r="V794" s="87"/>
      <c r="W794" s="87"/>
      <c r="X794" s="87"/>
      <c r="Y794" s="87"/>
      <c r="Z794" s="87"/>
    </row>
    <row r="795" customFormat="false" ht="12.75" hidden="false" customHeight="true" outlineLevel="0" collapsed="false">
      <c r="A795" s="87"/>
      <c r="B795" s="87"/>
      <c r="C795" s="87"/>
      <c r="D795" s="87"/>
      <c r="E795" s="87"/>
      <c r="F795" s="87"/>
      <c r="G795" s="87"/>
      <c r="H795" s="87"/>
      <c r="I795" s="87"/>
      <c r="J795" s="87"/>
      <c r="K795" s="87"/>
      <c r="L795" s="87"/>
      <c r="M795" s="87"/>
      <c r="N795" s="87"/>
      <c r="O795" s="87"/>
      <c r="P795" s="87"/>
      <c r="Q795" s="87"/>
      <c r="R795" s="87"/>
      <c r="S795" s="87"/>
      <c r="T795" s="87"/>
      <c r="U795" s="87"/>
      <c r="V795" s="87"/>
      <c r="W795" s="87"/>
      <c r="X795" s="87"/>
      <c r="Y795" s="87"/>
      <c r="Z795" s="87"/>
    </row>
    <row r="796" customFormat="false" ht="12.75" hidden="false" customHeight="true" outlineLevel="0" collapsed="false">
      <c r="A796" s="87"/>
      <c r="B796" s="87"/>
      <c r="C796" s="87"/>
      <c r="D796" s="87"/>
      <c r="E796" s="87"/>
      <c r="F796" s="87"/>
      <c r="G796" s="87"/>
      <c r="H796" s="87"/>
      <c r="I796" s="87"/>
      <c r="J796" s="87"/>
      <c r="K796" s="87"/>
      <c r="L796" s="87"/>
      <c r="M796" s="87"/>
      <c r="N796" s="87"/>
      <c r="O796" s="87"/>
      <c r="P796" s="87"/>
      <c r="Q796" s="87"/>
      <c r="R796" s="87"/>
      <c r="S796" s="87"/>
      <c r="T796" s="87"/>
      <c r="U796" s="87"/>
      <c r="V796" s="87"/>
      <c r="W796" s="87"/>
      <c r="X796" s="87"/>
      <c r="Y796" s="87"/>
      <c r="Z796" s="87"/>
    </row>
    <row r="797" customFormat="false" ht="12.75" hidden="false" customHeight="true" outlineLevel="0" collapsed="false">
      <c r="A797" s="87"/>
      <c r="B797" s="87"/>
      <c r="C797" s="87"/>
      <c r="D797" s="87"/>
      <c r="E797" s="87"/>
      <c r="F797" s="87"/>
      <c r="G797" s="87"/>
      <c r="H797" s="87"/>
      <c r="I797" s="87"/>
      <c r="J797" s="87"/>
      <c r="K797" s="87"/>
      <c r="L797" s="87"/>
      <c r="M797" s="87"/>
      <c r="N797" s="87"/>
      <c r="O797" s="87"/>
      <c r="P797" s="87"/>
      <c r="Q797" s="87"/>
      <c r="R797" s="87"/>
      <c r="S797" s="87"/>
      <c r="T797" s="87"/>
      <c r="U797" s="87"/>
      <c r="V797" s="87"/>
      <c r="W797" s="87"/>
      <c r="X797" s="87"/>
      <c r="Y797" s="87"/>
      <c r="Z797" s="87"/>
    </row>
    <row r="798" customFormat="false" ht="12.75" hidden="false" customHeight="true" outlineLevel="0" collapsed="false">
      <c r="A798" s="87"/>
      <c r="B798" s="87"/>
      <c r="C798" s="87"/>
      <c r="D798" s="87"/>
      <c r="E798" s="87"/>
      <c r="F798" s="87"/>
      <c r="G798" s="87"/>
      <c r="H798" s="87"/>
      <c r="I798" s="87"/>
      <c r="J798" s="87"/>
      <c r="K798" s="87"/>
      <c r="L798" s="87"/>
      <c r="M798" s="87"/>
      <c r="N798" s="87"/>
      <c r="O798" s="87"/>
      <c r="P798" s="87"/>
      <c r="Q798" s="87"/>
      <c r="R798" s="87"/>
      <c r="S798" s="87"/>
      <c r="T798" s="87"/>
      <c r="U798" s="87"/>
      <c r="V798" s="87"/>
      <c r="W798" s="87"/>
      <c r="X798" s="87"/>
      <c r="Y798" s="87"/>
      <c r="Z798" s="87"/>
    </row>
    <row r="799" customFormat="false" ht="12.75" hidden="false" customHeight="true" outlineLevel="0" collapsed="false">
      <c r="A799" s="87"/>
      <c r="B799" s="87"/>
      <c r="C799" s="87"/>
      <c r="D799" s="87"/>
      <c r="E799" s="87"/>
      <c r="F799" s="87"/>
      <c r="G799" s="87"/>
      <c r="H799" s="87"/>
      <c r="I799" s="87"/>
      <c r="J799" s="87"/>
      <c r="K799" s="87"/>
      <c r="L799" s="87"/>
      <c r="M799" s="87"/>
      <c r="N799" s="87"/>
      <c r="O799" s="87"/>
      <c r="P799" s="87"/>
      <c r="Q799" s="87"/>
      <c r="R799" s="87"/>
      <c r="S799" s="87"/>
      <c r="T799" s="87"/>
      <c r="U799" s="87"/>
      <c r="V799" s="87"/>
      <c r="W799" s="87"/>
      <c r="X799" s="87"/>
      <c r="Y799" s="87"/>
      <c r="Z799" s="87"/>
    </row>
    <row r="800" customFormat="false" ht="12.75" hidden="false" customHeight="true" outlineLevel="0" collapsed="false">
      <c r="A800" s="87"/>
      <c r="B800" s="87"/>
      <c r="C800" s="87"/>
      <c r="D800" s="87"/>
      <c r="E800" s="87"/>
      <c r="F800" s="87"/>
      <c r="G800" s="87"/>
      <c r="H800" s="87"/>
      <c r="I800" s="87"/>
      <c r="J800" s="87"/>
      <c r="K800" s="87"/>
      <c r="L800" s="87"/>
      <c r="M800" s="87"/>
      <c r="N800" s="87"/>
      <c r="O800" s="87"/>
      <c r="P800" s="87"/>
      <c r="Q800" s="87"/>
      <c r="R800" s="87"/>
      <c r="S800" s="87"/>
      <c r="T800" s="87"/>
      <c r="U800" s="87"/>
      <c r="V800" s="87"/>
      <c r="W800" s="87"/>
      <c r="X800" s="87"/>
      <c r="Y800" s="87"/>
      <c r="Z800" s="87"/>
    </row>
    <row r="801" customFormat="false" ht="12.75" hidden="false" customHeight="true" outlineLevel="0" collapsed="false">
      <c r="A801" s="87"/>
      <c r="B801" s="87"/>
      <c r="C801" s="87"/>
      <c r="D801" s="87"/>
      <c r="E801" s="87"/>
      <c r="F801" s="87"/>
      <c r="G801" s="87"/>
      <c r="H801" s="87"/>
      <c r="I801" s="87"/>
      <c r="J801" s="87"/>
      <c r="K801" s="87"/>
      <c r="L801" s="87"/>
      <c r="M801" s="87"/>
      <c r="N801" s="87"/>
      <c r="O801" s="87"/>
      <c r="P801" s="87"/>
      <c r="Q801" s="87"/>
      <c r="R801" s="87"/>
      <c r="S801" s="87"/>
      <c r="T801" s="87"/>
      <c r="U801" s="87"/>
      <c r="V801" s="87"/>
      <c r="W801" s="87"/>
      <c r="X801" s="87"/>
      <c r="Y801" s="87"/>
      <c r="Z801" s="87"/>
    </row>
    <row r="802" customFormat="false" ht="12.75" hidden="false" customHeight="true" outlineLevel="0" collapsed="false">
      <c r="A802" s="87"/>
      <c r="B802" s="87"/>
      <c r="C802" s="87"/>
      <c r="D802" s="87"/>
      <c r="E802" s="87"/>
      <c r="F802" s="87"/>
      <c r="G802" s="87"/>
      <c r="H802" s="87"/>
      <c r="I802" s="87"/>
      <c r="J802" s="87"/>
      <c r="K802" s="87"/>
      <c r="L802" s="87"/>
      <c r="M802" s="87"/>
      <c r="N802" s="87"/>
      <c r="O802" s="87"/>
      <c r="P802" s="87"/>
      <c r="Q802" s="87"/>
      <c r="R802" s="87"/>
      <c r="S802" s="87"/>
      <c r="T802" s="87"/>
      <c r="U802" s="87"/>
      <c r="V802" s="87"/>
      <c r="W802" s="87"/>
      <c r="X802" s="87"/>
      <c r="Y802" s="87"/>
      <c r="Z802" s="87"/>
    </row>
    <row r="803" customFormat="false" ht="12.75" hidden="false" customHeight="true" outlineLevel="0" collapsed="false">
      <c r="A803" s="87"/>
      <c r="B803" s="87"/>
      <c r="C803" s="87"/>
      <c r="D803" s="87"/>
      <c r="E803" s="87"/>
      <c r="F803" s="87"/>
      <c r="G803" s="87"/>
      <c r="H803" s="87"/>
      <c r="I803" s="87"/>
      <c r="J803" s="87"/>
      <c r="K803" s="87"/>
      <c r="L803" s="87"/>
      <c r="M803" s="87"/>
      <c r="N803" s="87"/>
      <c r="O803" s="87"/>
      <c r="P803" s="87"/>
      <c r="Q803" s="87"/>
      <c r="R803" s="87"/>
      <c r="S803" s="87"/>
      <c r="T803" s="87"/>
      <c r="U803" s="87"/>
      <c r="V803" s="87"/>
      <c r="W803" s="87"/>
      <c r="X803" s="87"/>
      <c r="Y803" s="87"/>
      <c r="Z803" s="87"/>
    </row>
    <row r="804" customFormat="false" ht="12.75" hidden="false" customHeight="true" outlineLevel="0" collapsed="false">
      <c r="A804" s="87"/>
      <c r="B804" s="87"/>
      <c r="C804" s="87"/>
      <c r="D804" s="87"/>
      <c r="E804" s="87"/>
      <c r="F804" s="87"/>
      <c r="G804" s="87"/>
      <c r="H804" s="87"/>
      <c r="I804" s="87"/>
      <c r="J804" s="87"/>
      <c r="K804" s="87"/>
      <c r="L804" s="87"/>
      <c r="M804" s="87"/>
      <c r="N804" s="87"/>
      <c r="O804" s="87"/>
      <c r="P804" s="87"/>
      <c r="Q804" s="87"/>
      <c r="R804" s="87"/>
      <c r="S804" s="87"/>
      <c r="T804" s="87"/>
      <c r="U804" s="87"/>
      <c r="V804" s="87"/>
      <c r="W804" s="87"/>
      <c r="X804" s="87"/>
      <c r="Y804" s="87"/>
      <c r="Z804" s="87"/>
    </row>
    <row r="805" customFormat="false" ht="12.75" hidden="false" customHeight="true" outlineLevel="0" collapsed="false">
      <c r="A805" s="87"/>
      <c r="B805" s="87"/>
      <c r="C805" s="87"/>
      <c r="D805" s="87"/>
      <c r="E805" s="87"/>
      <c r="F805" s="87"/>
      <c r="G805" s="87"/>
      <c r="H805" s="87"/>
      <c r="I805" s="87"/>
      <c r="J805" s="87"/>
      <c r="K805" s="87"/>
      <c r="L805" s="87"/>
      <c r="M805" s="87"/>
      <c r="N805" s="87"/>
      <c r="O805" s="87"/>
      <c r="P805" s="87"/>
      <c r="Q805" s="87"/>
      <c r="R805" s="87"/>
      <c r="S805" s="87"/>
      <c r="T805" s="87"/>
      <c r="U805" s="87"/>
      <c r="V805" s="87"/>
      <c r="W805" s="87"/>
      <c r="X805" s="87"/>
      <c r="Y805" s="87"/>
      <c r="Z805" s="87"/>
    </row>
    <row r="806" customFormat="false" ht="12.75" hidden="false" customHeight="true" outlineLevel="0" collapsed="false">
      <c r="A806" s="87"/>
      <c r="B806" s="87"/>
      <c r="C806" s="87"/>
      <c r="D806" s="87"/>
      <c r="E806" s="87"/>
      <c r="F806" s="87"/>
      <c r="G806" s="87"/>
      <c r="H806" s="87"/>
      <c r="I806" s="87"/>
      <c r="J806" s="87"/>
      <c r="K806" s="87"/>
      <c r="L806" s="87"/>
      <c r="M806" s="87"/>
      <c r="N806" s="87"/>
      <c r="O806" s="87"/>
      <c r="P806" s="87"/>
      <c r="Q806" s="87"/>
      <c r="R806" s="87"/>
      <c r="S806" s="87"/>
      <c r="T806" s="87"/>
      <c r="U806" s="87"/>
      <c r="V806" s="87"/>
      <c r="W806" s="87"/>
      <c r="X806" s="87"/>
      <c r="Y806" s="87"/>
      <c r="Z806" s="87"/>
    </row>
    <row r="807" customFormat="false" ht="12.75" hidden="false" customHeight="true" outlineLevel="0" collapsed="false">
      <c r="A807" s="87"/>
      <c r="B807" s="87"/>
      <c r="C807" s="87"/>
      <c r="D807" s="87"/>
      <c r="E807" s="87"/>
      <c r="F807" s="87"/>
      <c r="G807" s="87"/>
      <c r="H807" s="87"/>
      <c r="I807" s="87"/>
      <c r="J807" s="87"/>
      <c r="K807" s="87"/>
      <c r="L807" s="87"/>
      <c r="M807" s="87"/>
      <c r="N807" s="87"/>
      <c r="O807" s="87"/>
      <c r="P807" s="87"/>
      <c r="Q807" s="87"/>
      <c r="R807" s="87"/>
      <c r="S807" s="87"/>
      <c r="T807" s="87"/>
      <c r="U807" s="87"/>
      <c r="V807" s="87"/>
      <c r="W807" s="87"/>
      <c r="X807" s="87"/>
      <c r="Y807" s="87"/>
      <c r="Z807" s="87"/>
    </row>
    <row r="808" customFormat="false" ht="12.75" hidden="false" customHeight="true" outlineLevel="0" collapsed="false">
      <c r="A808" s="87"/>
      <c r="B808" s="87"/>
      <c r="C808" s="87"/>
      <c r="D808" s="87"/>
      <c r="E808" s="87"/>
      <c r="F808" s="87"/>
      <c r="G808" s="87"/>
      <c r="H808" s="87"/>
      <c r="I808" s="87"/>
      <c r="J808" s="87"/>
      <c r="K808" s="87"/>
      <c r="L808" s="87"/>
      <c r="M808" s="87"/>
      <c r="N808" s="87"/>
      <c r="O808" s="87"/>
      <c r="P808" s="87"/>
      <c r="Q808" s="87"/>
      <c r="R808" s="87"/>
      <c r="S808" s="87"/>
      <c r="T808" s="87"/>
      <c r="U808" s="87"/>
      <c r="V808" s="87"/>
      <c r="W808" s="87"/>
      <c r="X808" s="87"/>
      <c r="Y808" s="87"/>
      <c r="Z808" s="87"/>
    </row>
    <row r="809" customFormat="false" ht="12.75" hidden="false" customHeight="true" outlineLevel="0" collapsed="false">
      <c r="A809" s="87"/>
      <c r="B809" s="87"/>
      <c r="C809" s="87"/>
      <c r="D809" s="87"/>
      <c r="E809" s="87"/>
      <c r="F809" s="87"/>
      <c r="G809" s="87"/>
      <c r="H809" s="87"/>
      <c r="I809" s="87"/>
      <c r="J809" s="87"/>
      <c r="K809" s="87"/>
      <c r="L809" s="87"/>
      <c r="M809" s="87"/>
      <c r="N809" s="87"/>
      <c r="O809" s="87"/>
      <c r="P809" s="87"/>
      <c r="Q809" s="87"/>
      <c r="R809" s="87"/>
      <c r="S809" s="87"/>
      <c r="T809" s="87"/>
      <c r="U809" s="87"/>
      <c r="V809" s="87"/>
      <c r="W809" s="87"/>
      <c r="X809" s="87"/>
      <c r="Y809" s="87"/>
      <c r="Z809" s="87"/>
    </row>
    <row r="810" customFormat="false" ht="12.75" hidden="false" customHeight="true" outlineLevel="0" collapsed="false">
      <c r="A810" s="87"/>
      <c r="B810" s="87"/>
      <c r="C810" s="87"/>
      <c r="D810" s="87"/>
      <c r="E810" s="87"/>
      <c r="F810" s="87"/>
      <c r="G810" s="87"/>
      <c r="H810" s="87"/>
      <c r="I810" s="87"/>
      <c r="J810" s="87"/>
      <c r="K810" s="87"/>
      <c r="L810" s="87"/>
      <c r="M810" s="87"/>
      <c r="N810" s="87"/>
      <c r="O810" s="87"/>
      <c r="P810" s="87"/>
      <c r="Q810" s="87"/>
      <c r="R810" s="87"/>
      <c r="S810" s="87"/>
      <c r="T810" s="87"/>
      <c r="U810" s="87"/>
      <c r="V810" s="87"/>
      <c r="W810" s="87"/>
      <c r="X810" s="87"/>
      <c r="Y810" s="87"/>
      <c r="Z810" s="87"/>
    </row>
    <row r="811" customFormat="false" ht="12.75" hidden="false" customHeight="true" outlineLevel="0" collapsed="false">
      <c r="A811" s="87"/>
      <c r="B811" s="87"/>
      <c r="C811" s="87"/>
      <c r="D811" s="87"/>
      <c r="E811" s="87"/>
      <c r="F811" s="87"/>
      <c r="G811" s="87"/>
      <c r="H811" s="87"/>
      <c r="I811" s="87"/>
      <c r="J811" s="87"/>
      <c r="K811" s="87"/>
      <c r="L811" s="87"/>
      <c r="M811" s="87"/>
      <c r="N811" s="87"/>
      <c r="O811" s="87"/>
      <c r="P811" s="87"/>
      <c r="Q811" s="87"/>
      <c r="R811" s="87"/>
      <c r="S811" s="87"/>
      <c r="T811" s="87"/>
      <c r="U811" s="87"/>
      <c r="V811" s="87"/>
      <c r="W811" s="87"/>
      <c r="X811" s="87"/>
      <c r="Y811" s="87"/>
      <c r="Z811" s="87"/>
    </row>
    <row r="812" customFormat="false" ht="12.75" hidden="false" customHeight="true" outlineLevel="0" collapsed="false">
      <c r="A812" s="87"/>
      <c r="B812" s="87"/>
      <c r="C812" s="87"/>
      <c r="D812" s="87"/>
      <c r="E812" s="87"/>
      <c r="F812" s="87"/>
      <c r="G812" s="87"/>
      <c r="H812" s="87"/>
      <c r="I812" s="87"/>
      <c r="J812" s="87"/>
      <c r="K812" s="87"/>
      <c r="L812" s="87"/>
      <c r="M812" s="87"/>
      <c r="N812" s="87"/>
      <c r="O812" s="87"/>
      <c r="P812" s="87"/>
      <c r="Q812" s="87"/>
      <c r="R812" s="87"/>
      <c r="S812" s="87"/>
      <c r="T812" s="87"/>
      <c r="U812" s="87"/>
      <c r="V812" s="87"/>
      <c r="W812" s="87"/>
      <c r="X812" s="87"/>
      <c r="Y812" s="87"/>
      <c r="Z812" s="87"/>
    </row>
    <row r="813" customFormat="false" ht="12.75" hidden="false" customHeight="true" outlineLevel="0" collapsed="false">
      <c r="A813" s="87"/>
      <c r="B813" s="87"/>
      <c r="C813" s="87"/>
      <c r="D813" s="87"/>
      <c r="E813" s="87"/>
      <c r="F813" s="87"/>
      <c r="G813" s="87"/>
      <c r="H813" s="87"/>
      <c r="I813" s="87"/>
      <c r="J813" s="87"/>
      <c r="K813" s="87"/>
      <c r="L813" s="87"/>
      <c r="M813" s="87"/>
      <c r="N813" s="87"/>
      <c r="O813" s="87"/>
      <c r="P813" s="87"/>
      <c r="Q813" s="87"/>
      <c r="R813" s="87"/>
      <c r="S813" s="87"/>
      <c r="T813" s="87"/>
      <c r="U813" s="87"/>
      <c r="V813" s="87"/>
      <c r="W813" s="87"/>
      <c r="X813" s="87"/>
      <c r="Y813" s="87"/>
      <c r="Z813" s="87"/>
    </row>
    <row r="814" customFormat="false" ht="12.75" hidden="false" customHeight="true" outlineLevel="0" collapsed="false">
      <c r="A814" s="87"/>
      <c r="B814" s="87"/>
      <c r="C814" s="87"/>
      <c r="D814" s="87"/>
      <c r="E814" s="87"/>
      <c r="F814" s="87"/>
      <c r="G814" s="87"/>
      <c r="H814" s="87"/>
      <c r="I814" s="87"/>
      <c r="J814" s="87"/>
      <c r="K814" s="87"/>
      <c r="L814" s="87"/>
      <c r="M814" s="87"/>
      <c r="N814" s="87"/>
      <c r="O814" s="87"/>
      <c r="P814" s="87"/>
      <c r="Q814" s="87"/>
      <c r="R814" s="87"/>
      <c r="S814" s="87"/>
      <c r="T814" s="87"/>
      <c r="U814" s="87"/>
      <c r="V814" s="87"/>
      <c r="W814" s="87"/>
      <c r="X814" s="87"/>
      <c r="Y814" s="87"/>
      <c r="Z814" s="87"/>
    </row>
    <row r="815" customFormat="false" ht="12.75" hidden="false" customHeight="true" outlineLevel="0" collapsed="false">
      <c r="A815" s="87"/>
      <c r="B815" s="87"/>
      <c r="C815" s="87"/>
      <c r="D815" s="87"/>
      <c r="E815" s="87"/>
      <c r="F815" s="87"/>
      <c r="G815" s="87"/>
      <c r="H815" s="87"/>
      <c r="I815" s="87"/>
      <c r="J815" s="87"/>
      <c r="K815" s="87"/>
      <c r="L815" s="87"/>
      <c r="M815" s="87"/>
      <c r="N815" s="87"/>
      <c r="O815" s="87"/>
      <c r="P815" s="87"/>
      <c r="Q815" s="87"/>
      <c r="R815" s="87"/>
      <c r="S815" s="87"/>
      <c r="T815" s="87"/>
      <c r="U815" s="87"/>
      <c r="V815" s="87"/>
      <c r="W815" s="87"/>
      <c r="X815" s="87"/>
      <c r="Y815" s="87"/>
      <c r="Z815" s="87"/>
    </row>
    <row r="816" customFormat="false" ht="12.75" hidden="false" customHeight="true" outlineLevel="0" collapsed="false">
      <c r="A816" s="87"/>
      <c r="B816" s="87"/>
      <c r="C816" s="87"/>
      <c r="D816" s="87"/>
      <c r="E816" s="87"/>
      <c r="F816" s="87"/>
      <c r="G816" s="87"/>
      <c r="H816" s="87"/>
      <c r="I816" s="87"/>
      <c r="J816" s="87"/>
      <c r="K816" s="87"/>
      <c r="L816" s="87"/>
      <c r="M816" s="87"/>
      <c r="N816" s="87"/>
      <c r="O816" s="87"/>
      <c r="P816" s="87"/>
      <c r="Q816" s="87"/>
      <c r="R816" s="87"/>
      <c r="S816" s="87"/>
      <c r="T816" s="87"/>
      <c r="U816" s="87"/>
      <c r="V816" s="87"/>
      <c r="W816" s="87"/>
      <c r="X816" s="87"/>
      <c r="Y816" s="87"/>
      <c r="Z816" s="87"/>
    </row>
    <row r="817" customFormat="false" ht="12.75" hidden="false" customHeight="true" outlineLevel="0" collapsed="false">
      <c r="A817" s="87"/>
      <c r="B817" s="87"/>
      <c r="C817" s="87"/>
      <c r="D817" s="87"/>
      <c r="E817" s="87"/>
      <c r="F817" s="87"/>
      <c r="G817" s="87"/>
      <c r="H817" s="87"/>
      <c r="I817" s="87"/>
      <c r="J817" s="87"/>
      <c r="K817" s="87"/>
      <c r="L817" s="87"/>
      <c r="M817" s="87"/>
      <c r="N817" s="87"/>
      <c r="O817" s="87"/>
      <c r="P817" s="87"/>
      <c r="Q817" s="87"/>
      <c r="R817" s="87"/>
      <c r="S817" s="87"/>
      <c r="T817" s="87"/>
      <c r="U817" s="87"/>
      <c r="V817" s="87"/>
      <c r="W817" s="87"/>
      <c r="X817" s="87"/>
      <c r="Y817" s="87"/>
      <c r="Z817" s="87"/>
    </row>
    <row r="818" customFormat="false" ht="12.75" hidden="false" customHeight="true" outlineLevel="0" collapsed="false">
      <c r="A818" s="87"/>
      <c r="B818" s="87"/>
      <c r="C818" s="87"/>
      <c r="D818" s="87"/>
      <c r="E818" s="87"/>
      <c r="F818" s="87"/>
      <c r="G818" s="87"/>
      <c r="H818" s="87"/>
      <c r="I818" s="87"/>
      <c r="J818" s="87"/>
      <c r="K818" s="87"/>
      <c r="L818" s="87"/>
      <c r="M818" s="87"/>
      <c r="N818" s="87"/>
      <c r="O818" s="87"/>
      <c r="P818" s="87"/>
      <c r="Q818" s="87"/>
      <c r="R818" s="87"/>
      <c r="S818" s="87"/>
      <c r="T818" s="87"/>
      <c r="U818" s="87"/>
      <c r="V818" s="87"/>
      <c r="W818" s="87"/>
      <c r="X818" s="87"/>
      <c r="Y818" s="87"/>
      <c r="Z818" s="87"/>
    </row>
    <row r="819" customFormat="false" ht="12.75" hidden="false" customHeight="true" outlineLevel="0" collapsed="false">
      <c r="A819" s="87"/>
      <c r="B819" s="87"/>
      <c r="C819" s="87"/>
      <c r="D819" s="87"/>
      <c r="E819" s="87"/>
      <c r="F819" s="87"/>
      <c r="G819" s="87"/>
      <c r="H819" s="87"/>
      <c r="I819" s="87"/>
      <c r="J819" s="87"/>
      <c r="K819" s="87"/>
      <c r="L819" s="87"/>
      <c r="M819" s="87"/>
      <c r="N819" s="87"/>
      <c r="O819" s="87"/>
      <c r="P819" s="87"/>
      <c r="Q819" s="87"/>
      <c r="R819" s="87"/>
      <c r="S819" s="87"/>
      <c r="T819" s="87"/>
      <c r="U819" s="87"/>
      <c r="V819" s="87"/>
      <c r="W819" s="87"/>
      <c r="X819" s="87"/>
      <c r="Y819" s="87"/>
      <c r="Z819" s="87"/>
    </row>
    <row r="820" customFormat="false" ht="12.75" hidden="false" customHeight="true" outlineLevel="0" collapsed="false">
      <c r="A820" s="87"/>
      <c r="B820" s="87"/>
      <c r="C820" s="87"/>
      <c r="D820" s="87"/>
      <c r="E820" s="87"/>
      <c r="F820" s="87"/>
      <c r="G820" s="87"/>
      <c r="H820" s="87"/>
      <c r="I820" s="87"/>
      <c r="J820" s="87"/>
      <c r="K820" s="87"/>
      <c r="L820" s="87"/>
      <c r="M820" s="87"/>
      <c r="N820" s="87"/>
      <c r="O820" s="87"/>
      <c r="P820" s="87"/>
      <c r="Q820" s="87"/>
      <c r="R820" s="87"/>
      <c r="S820" s="87"/>
      <c r="T820" s="87"/>
      <c r="U820" s="87"/>
      <c r="V820" s="87"/>
      <c r="W820" s="87"/>
      <c r="X820" s="87"/>
      <c r="Y820" s="87"/>
      <c r="Z820" s="87"/>
    </row>
    <row r="821" customFormat="false" ht="12.75" hidden="false" customHeight="true" outlineLevel="0" collapsed="false">
      <c r="A821" s="87"/>
      <c r="B821" s="87"/>
      <c r="C821" s="87"/>
      <c r="D821" s="87"/>
      <c r="E821" s="87"/>
      <c r="F821" s="87"/>
      <c r="G821" s="87"/>
      <c r="H821" s="87"/>
      <c r="I821" s="87"/>
      <c r="J821" s="87"/>
      <c r="K821" s="87"/>
      <c r="L821" s="87"/>
      <c r="M821" s="87"/>
      <c r="N821" s="87"/>
      <c r="O821" s="87"/>
      <c r="P821" s="87"/>
      <c r="Q821" s="87"/>
      <c r="R821" s="87"/>
      <c r="S821" s="87"/>
      <c r="T821" s="87"/>
      <c r="U821" s="87"/>
      <c r="V821" s="87"/>
      <c r="W821" s="87"/>
      <c r="X821" s="87"/>
      <c r="Y821" s="87"/>
      <c r="Z821" s="87"/>
    </row>
    <row r="822" customFormat="false" ht="12.75" hidden="false" customHeight="true" outlineLevel="0" collapsed="false">
      <c r="A822" s="87"/>
      <c r="B822" s="87"/>
      <c r="C822" s="87"/>
      <c r="D822" s="87"/>
      <c r="E822" s="87"/>
      <c r="F822" s="87"/>
      <c r="G822" s="87"/>
      <c r="H822" s="87"/>
      <c r="I822" s="87"/>
      <c r="J822" s="87"/>
      <c r="K822" s="87"/>
      <c r="L822" s="87"/>
      <c r="M822" s="87"/>
      <c r="N822" s="87"/>
      <c r="O822" s="87"/>
      <c r="P822" s="87"/>
      <c r="Q822" s="87"/>
      <c r="R822" s="87"/>
      <c r="S822" s="87"/>
      <c r="T822" s="87"/>
      <c r="U822" s="87"/>
      <c r="V822" s="87"/>
      <c r="W822" s="87"/>
      <c r="X822" s="87"/>
      <c r="Y822" s="87"/>
      <c r="Z822" s="87"/>
    </row>
    <row r="823" customFormat="false" ht="12.75" hidden="false" customHeight="true" outlineLevel="0" collapsed="false">
      <c r="A823" s="87"/>
      <c r="B823" s="87"/>
      <c r="C823" s="87"/>
      <c r="D823" s="87"/>
      <c r="E823" s="87"/>
      <c r="F823" s="87"/>
      <c r="G823" s="87"/>
      <c r="H823" s="87"/>
      <c r="I823" s="87"/>
      <c r="J823" s="87"/>
      <c r="K823" s="87"/>
      <c r="L823" s="87"/>
      <c r="M823" s="87"/>
      <c r="N823" s="87"/>
      <c r="O823" s="87"/>
      <c r="P823" s="87"/>
      <c r="Q823" s="87"/>
      <c r="R823" s="87"/>
      <c r="S823" s="87"/>
      <c r="T823" s="87"/>
      <c r="U823" s="87"/>
      <c r="V823" s="87"/>
      <c r="W823" s="87"/>
      <c r="X823" s="87"/>
      <c r="Y823" s="87"/>
      <c r="Z823" s="87"/>
    </row>
    <row r="824" customFormat="false" ht="12.75" hidden="false" customHeight="true" outlineLevel="0" collapsed="false">
      <c r="A824" s="87"/>
      <c r="B824" s="87"/>
      <c r="C824" s="87"/>
      <c r="D824" s="87"/>
      <c r="E824" s="87"/>
      <c r="F824" s="87"/>
      <c r="G824" s="87"/>
      <c r="H824" s="87"/>
      <c r="I824" s="87"/>
      <c r="J824" s="87"/>
      <c r="K824" s="87"/>
      <c r="L824" s="87"/>
      <c r="M824" s="87"/>
      <c r="N824" s="87"/>
      <c r="O824" s="87"/>
      <c r="P824" s="87"/>
      <c r="Q824" s="87"/>
      <c r="R824" s="87"/>
      <c r="S824" s="87"/>
      <c r="T824" s="87"/>
      <c r="U824" s="87"/>
      <c r="V824" s="87"/>
      <c r="W824" s="87"/>
      <c r="X824" s="87"/>
      <c r="Y824" s="87"/>
      <c r="Z824" s="87"/>
    </row>
    <row r="825" customFormat="false" ht="12.75" hidden="false" customHeight="true" outlineLevel="0" collapsed="false">
      <c r="A825" s="87"/>
      <c r="B825" s="87"/>
      <c r="C825" s="87"/>
      <c r="D825" s="87"/>
      <c r="E825" s="87"/>
      <c r="F825" s="87"/>
      <c r="G825" s="87"/>
      <c r="H825" s="87"/>
      <c r="I825" s="87"/>
      <c r="J825" s="87"/>
      <c r="K825" s="87"/>
      <c r="L825" s="87"/>
      <c r="M825" s="87"/>
      <c r="N825" s="87"/>
      <c r="O825" s="87"/>
      <c r="P825" s="87"/>
      <c r="Q825" s="87"/>
      <c r="R825" s="87"/>
      <c r="S825" s="87"/>
      <c r="T825" s="87"/>
      <c r="U825" s="87"/>
      <c r="V825" s="87"/>
      <c r="W825" s="87"/>
      <c r="X825" s="87"/>
      <c r="Y825" s="87"/>
      <c r="Z825" s="87"/>
    </row>
    <row r="826" customFormat="false" ht="12.75" hidden="false" customHeight="true" outlineLevel="0" collapsed="false">
      <c r="A826" s="87"/>
      <c r="B826" s="87"/>
      <c r="C826" s="87"/>
      <c r="D826" s="87"/>
      <c r="E826" s="87"/>
      <c r="F826" s="87"/>
      <c r="G826" s="87"/>
      <c r="H826" s="87"/>
      <c r="I826" s="87"/>
      <c r="J826" s="87"/>
      <c r="K826" s="87"/>
      <c r="L826" s="87"/>
      <c r="M826" s="87"/>
      <c r="N826" s="87"/>
      <c r="O826" s="87"/>
      <c r="P826" s="87"/>
      <c r="Q826" s="87"/>
      <c r="R826" s="87"/>
      <c r="S826" s="87"/>
      <c r="T826" s="87"/>
      <c r="U826" s="87"/>
      <c r="V826" s="87"/>
      <c r="W826" s="87"/>
      <c r="X826" s="87"/>
      <c r="Y826" s="87"/>
      <c r="Z826" s="87"/>
    </row>
    <row r="827" customFormat="false" ht="12.75" hidden="false" customHeight="true" outlineLevel="0" collapsed="false">
      <c r="A827" s="87"/>
      <c r="B827" s="87"/>
      <c r="C827" s="87"/>
      <c r="D827" s="87"/>
      <c r="E827" s="87"/>
      <c r="F827" s="87"/>
      <c r="G827" s="87"/>
      <c r="H827" s="87"/>
      <c r="I827" s="87"/>
      <c r="J827" s="87"/>
      <c r="K827" s="87"/>
      <c r="L827" s="87"/>
      <c r="M827" s="87"/>
      <c r="N827" s="87"/>
      <c r="O827" s="87"/>
      <c r="P827" s="87"/>
      <c r="Q827" s="87"/>
      <c r="R827" s="87"/>
      <c r="S827" s="87"/>
      <c r="T827" s="87"/>
      <c r="U827" s="87"/>
      <c r="V827" s="87"/>
      <c r="W827" s="87"/>
      <c r="X827" s="87"/>
      <c r="Y827" s="87"/>
      <c r="Z827" s="87"/>
    </row>
    <row r="828" customFormat="false" ht="12.75" hidden="false" customHeight="true" outlineLevel="0" collapsed="false">
      <c r="A828" s="87"/>
      <c r="B828" s="87"/>
      <c r="C828" s="87"/>
      <c r="D828" s="87"/>
      <c r="E828" s="87"/>
      <c r="F828" s="87"/>
      <c r="G828" s="87"/>
      <c r="H828" s="87"/>
      <c r="I828" s="87"/>
      <c r="J828" s="87"/>
      <c r="K828" s="87"/>
      <c r="L828" s="87"/>
      <c r="M828" s="87"/>
      <c r="N828" s="87"/>
      <c r="O828" s="87"/>
      <c r="P828" s="87"/>
      <c r="Q828" s="87"/>
      <c r="R828" s="87"/>
      <c r="S828" s="87"/>
      <c r="T828" s="87"/>
      <c r="U828" s="87"/>
      <c r="V828" s="87"/>
      <c r="W828" s="87"/>
      <c r="X828" s="87"/>
      <c r="Y828" s="87"/>
      <c r="Z828" s="87"/>
    </row>
    <row r="829" customFormat="false" ht="12.75" hidden="false" customHeight="true" outlineLevel="0" collapsed="false">
      <c r="A829" s="87"/>
      <c r="B829" s="87"/>
      <c r="C829" s="87"/>
      <c r="D829" s="87"/>
      <c r="E829" s="87"/>
      <c r="F829" s="87"/>
      <c r="G829" s="87"/>
      <c r="H829" s="87"/>
      <c r="I829" s="87"/>
      <c r="J829" s="87"/>
      <c r="K829" s="87"/>
      <c r="L829" s="87"/>
      <c r="M829" s="87"/>
      <c r="N829" s="87"/>
      <c r="O829" s="87"/>
      <c r="P829" s="87"/>
      <c r="Q829" s="87"/>
      <c r="R829" s="87"/>
      <c r="S829" s="87"/>
      <c r="T829" s="87"/>
      <c r="U829" s="87"/>
      <c r="V829" s="87"/>
      <c r="W829" s="87"/>
      <c r="X829" s="87"/>
      <c r="Y829" s="87"/>
      <c r="Z829" s="87"/>
    </row>
    <row r="830" customFormat="false" ht="12.75" hidden="false" customHeight="true" outlineLevel="0" collapsed="false">
      <c r="A830" s="87"/>
      <c r="B830" s="87"/>
      <c r="C830" s="87"/>
      <c r="D830" s="87"/>
      <c r="E830" s="87"/>
      <c r="F830" s="87"/>
      <c r="G830" s="87"/>
      <c r="H830" s="87"/>
      <c r="I830" s="87"/>
      <c r="J830" s="87"/>
      <c r="K830" s="87"/>
      <c r="L830" s="87"/>
      <c r="M830" s="87"/>
      <c r="N830" s="87"/>
      <c r="O830" s="87"/>
      <c r="P830" s="87"/>
      <c r="Q830" s="87"/>
      <c r="R830" s="87"/>
      <c r="S830" s="87"/>
      <c r="T830" s="87"/>
      <c r="U830" s="87"/>
      <c r="V830" s="87"/>
      <c r="W830" s="87"/>
      <c r="X830" s="87"/>
      <c r="Y830" s="87"/>
      <c r="Z830" s="87"/>
    </row>
    <row r="831" customFormat="false" ht="12.75" hidden="false" customHeight="true" outlineLevel="0" collapsed="false">
      <c r="A831" s="87"/>
      <c r="B831" s="87"/>
      <c r="C831" s="87"/>
      <c r="D831" s="87"/>
      <c r="E831" s="87"/>
      <c r="F831" s="87"/>
      <c r="G831" s="87"/>
      <c r="H831" s="87"/>
      <c r="I831" s="87"/>
      <c r="J831" s="87"/>
      <c r="K831" s="87"/>
      <c r="L831" s="87"/>
      <c r="M831" s="87"/>
      <c r="N831" s="87"/>
      <c r="O831" s="87"/>
      <c r="P831" s="87"/>
      <c r="Q831" s="87"/>
      <c r="R831" s="87"/>
      <c r="S831" s="87"/>
      <c r="T831" s="87"/>
      <c r="U831" s="87"/>
      <c r="V831" s="87"/>
      <c r="W831" s="87"/>
      <c r="X831" s="87"/>
      <c r="Y831" s="87"/>
      <c r="Z831" s="87"/>
    </row>
    <row r="832" customFormat="false" ht="12.75" hidden="false" customHeight="true" outlineLevel="0" collapsed="false">
      <c r="A832" s="87"/>
      <c r="B832" s="87"/>
      <c r="C832" s="87"/>
      <c r="D832" s="87"/>
      <c r="E832" s="87"/>
      <c r="F832" s="87"/>
      <c r="G832" s="87"/>
      <c r="H832" s="87"/>
      <c r="I832" s="87"/>
      <c r="J832" s="87"/>
      <c r="K832" s="87"/>
      <c r="L832" s="87"/>
      <c r="M832" s="87"/>
      <c r="N832" s="87"/>
      <c r="O832" s="87"/>
      <c r="P832" s="87"/>
      <c r="Q832" s="87"/>
      <c r="R832" s="87"/>
      <c r="S832" s="87"/>
      <c r="T832" s="87"/>
      <c r="U832" s="87"/>
      <c r="V832" s="87"/>
      <c r="W832" s="87"/>
      <c r="X832" s="87"/>
      <c r="Y832" s="87"/>
      <c r="Z832" s="87"/>
    </row>
    <row r="833" customFormat="false" ht="12.75" hidden="false" customHeight="true" outlineLevel="0" collapsed="false">
      <c r="A833" s="87"/>
      <c r="B833" s="87"/>
      <c r="C833" s="87"/>
      <c r="D833" s="87"/>
      <c r="E833" s="87"/>
      <c r="F833" s="87"/>
      <c r="G833" s="87"/>
      <c r="H833" s="87"/>
      <c r="I833" s="87"/>
      <c r="J833" s="87"/>
      <c r="K833" s="87"/>
      <c r="L833" s="87"/>
      <c r="M833" s="87"/>
      <c r="N833" s="87"/>
      <c r="O833" s="87"/>
      <c r="P833" s="87"/>
      <c r="Q833" s="87"/>
      <c r="R833" s="87"/>
      <c r="S833" s="87"/>
      <c r="T833" s="87"/>
      <c r="U833" s="87"/>
      <c r="V833" s="87"/>
      <c r="W833" s="87"/>
      <c r="X833" s="87"/>
      <c r="Y833" s="87"/>
      <c r="Z833" s="87"/>
    </row>
    <row r="834" customFormat="false" ht="12.75" hidden="false" customHeight="true" outlineLevel="0" collapsed="false">
      <c r="A834" s="87"/>
      <c r="B834" s="87"/>
      <c r="C834" s="87"/>
      <c r="D834" s="87"/>
      <c r="E834" s="87"/>
      <c r="F834" s="87"/>
      <c r="G834" s="87"/>
      <c r="H834" s="87"/>
      <c r="I834" s="87"/>
      <c r="J834" s="87"/>
      <c r="K834" s="87"/>
      <c r="L834" s="87"/>
      <c r="M834" s="87"/>
      <c r="N834" s="87"/>
      <c r="O834" s="87"/>
      <c r="P834" s="87"/>
      <c r="Q834" s="87"/>
      <c r="R834" s="87"/>
      <c r="S834" s="87"/>
      <c r="T834" s="87"/>
      <c r="U834" s="87"/>
      <c r="V834" s="87"/>
      <c r="W834" s="87"/>
      <c r="X834" s="87"/>
      <c r="Y834" s="87"/>
      <c r="Z834" s="87"/>
    </row>
    <row r="835" customFormat="false" ht="12.75" hidden="false" customHeight="true" outlineLevel="0" collapsed="false">
      <c r="A835" s="87"/>
      <c r="B835" s="87"/>
      <c r="C835" s="87"/>
      <c r="D835" s="87"/>
      <c r="E835" s="87"/>
      <c r="F835" s="87"/>
      <c r="G835" s="87"/>
      <c r="H835" s="87"/>
      <c r="I835" s="87"/>
      <c r="J835" s="87"/>
      <c r="K835" s="87"/>
      <c r="L835" s="87"/>
      <c r="M835" s="87"/>
      <c r="N835" s="87"/>
      <c r="O835" s="87"/>
      <c r="P835" s="87"/>
      <c r="Q835" s="87"/>
      <c r="R835" s="87"/>
      <c r="S835" s="87"/>
      <c r="T835" s="87"/>
      <c r="U835" s="87"/>
      <c r="V835" s="87"/>
      <c r="W835" s="87"/>
      <c r="X835" s="87"/>
      <c r="Y835" s="87"/>
      <c r="Z835" s="87"/>
    </row>
    <row r="836" customFormat="false" ht="12.75" hidden="false" customHeight="true" outlineLevel="0" collapsed="false">
      <c r="A836" s="87"/>
      <c r="B836" s="87"/>
      <c r="C836" s="87"/>
      <c r="D836" s="87"/>
      <c r="E836" s="87"/>
      <c r="F836" s="87"/>
      <c r="G836" s="87"/>
      <c r="H836" s="87"/>
      <c r="I836" s="87"/>
      <c r="J836" s="87"/>
      <c r="K836" s="87"/>
      <c r="L836" s="87"/>
      <c r="M836" s="87"/>
      <c r="N836" s="87"/>
      <c r="O836" s="87"/>
      <c r="P836" s="87"/>
      <c r="Q836" s="87"/>
      <c r="R836" s="87"/>
      <c r="S836" s="87"/>
      <c r="T836" s="87"/>
      <c r="U836" s="87"/>
      <c r="V836" s="87"/>
      <c r="W836" s="87"/>
      <c r="X836" s="87"/>
      <c r="Y836" s="87"/>
      <c r="Z836" s="87"/>
    </row>
    <row r="837" customFormat="false" ht="12.75" hidden="false" customHeight="true" outlineLevel="0" collapsed="false">
      <c r="A837" s="87"/>
      <c r="B837" s="87"/>
      <c r="C837" s="87"/>
      <c r="D837" s="87"/>
      <c r="E837" s="87"/>
      <c r="F837" s="87"/>
      <c r="G837" s="87"/>
      <c r="H837" s="87"/>
      <c r="I837" s="87"/>
      <c r="J837" s="87"/>
      <c r="K837" s="87"/>
      <c r="L837" s="87"/>
      <c r="M837" s="87"/>
      <c r="N837" s="87"/>
      <c r="O837" s="87"/>
      <c r="P837" s="87"/>
      <c r="Q837" s="87"/>
      <c r="R837" s="87"/>
      <c r="S837" s="87"/>
      <c r="T837" s="87"/>
      <c r="U837" s="87"/>
      <c r="V837" s="87"/>
      <c r="W837" s="87"/>
      <c r="X837" s="87"/>
      <c r="Y837" s="87"/>
      <c r="Z837" s="87"/>
    </row>
    <row r="838" customFormat="false" ht="12.75" hidden="false" customHeight="true" outlineLevel="0" collapsed="false">
      <c r="A838" s="87"/>
      <c r="B838" s="87"/>
      <c r="C838" s="87"/>
      <c r="D838" s="87"/>
      <c r="E838" s="87"/>
      <c r="F838" s="87"/>
      <c r="G838" s="87"/>
      <c r="H838" s="87"/>
      <c r="I838" s="87"/>
      <c r="J838" s="87"/>
      <c r="K838" s="87"/>
      <c r="L838" s="87"/>
      <c r="M838" s="87"/>
      <c r="N838" s="87"/>
      <c r="O838" s="87"/>
      <c r="P838" s="87"/>
      <c r="Q838" s="87"/>
      <c r="R838" s="87"/>
      <c r="S838" s="87"/>
      <c r="T838" s="87"/>
      <c r="U838" s="87"/>
      <c r="V838" s="87"/>
      <c r="W838" s="87"/>
      <c r="X838" s="87"/>
      <c r="Y838" s="87"/>
      <c r="Z838" s="87"/>
    </row>
    <row r="839" customFormat="false" ht="12.75" hidden="false" customHeight="true" outlineLevel="0" collapsed="false">
      <c r="A839" s="87"/>
      <c r="B839" s="87"/>
      <c r="C839" s="87"/>
      <c r="D839" s="87"/>
      <c r="E839" s="87"/>
      <c r="F839" s="87"/>
      <c r="G839" s="87"/>
      <c r="H839" s="87"/>
      <c r="I839" s="87"/>
      <c r="J839" s="87"/>
      <c r="K839" s="87"/>
      <c r="L839" s="87"/>
      <c r="M839" s="87"/>
      <c r="N839" s="87"/>
      <c r="O839" s="87"/>
      <c r="P839" s="87"/>
      <c r="Q839" s="87"/>
      <c r="R839" s="87"/>
      <c r="S839" s="87"/>
      <c r="T839" s="87"/>
      <c r="U839" s="87"/>
      <c r="V839" s="87"/>
      <c r="W839" s="87"/>
      <c r="X839" s="87"/>
      <c r="Y839" s="87"/>
      <c r="Z839" s="87"/>
    </row>
    <row r="840" customFormat="false" ht="12.75" hidden="false" customHeight="true" outlineLevel="0" collapsed="false">
      <c r="A840" s="87"/>
      <c r="B840" s="87"/>
      <c r="C840" s="87"/>
      <c r="D840" s="87"/>
      <c r="E840" s="87"/>
      <c r="F840" s="87"/>
      <c r="G840" s="87"/>
      <c r="H840" s="87"/>
      <c r="I840" s="87"/>
      <c r="J840" s="87"/>
      <c r="K840" s="87"/>
      <c r="L840" s="87"/>
      <c r="M840" s="87"/>
      <c r="N840" s="87"/>
      <c r="O840" s="87"/>
      <c r="P840" s="87"/>
      <c r="Q840" s="87"/>
      <c r="R840" s="87"/>
      <c r="S840" s="87"/>
      <c r="T840" s="87"/>
      <c r="U840" s="87"/>
      <c r="V840" s="87"/>
      <c r="W840" s="87"/>
      <c r="X840" s="87"/>
      <c r="Y840" s="87"/>
      <c r="Z840" s="87"/>
    </row>
    <row r="841" customFormat="false" ht="12.75" hidden="false" customHeight="true" outlineLevel="0" collapsed="false">
      <c r="A841" s="87"/>
      <c r="B841" s="87"/>
      <c r="C841" s="87"/>
      <c r="D841" s="87"/>
      <c r="E841" s="87"/>
      <c r="F841" s="87"/>
      <c r="G841" s="87"/>
      <c r="H841" s="87"/>
      <c r="I841" s="87"/>
      <c r="J841" s="87"/>
      <c r="K841" s="87"/>
      <c r="L841" s="87"/>
      <c r="M841" s="87"/>
      <c r="N841" s="87"/>
      <c r="O841" s="87"/>
      <c r="P841" s="87"/>
      <c r="Q841" s="87"/>
      <c r="R841" s="87"/>
      <c r="S841" s="87"/>
      <c r="T841" s="87"/>
      <c r="U841" s="87"/>
      <c r="V841" s="87"/>
      <c r="W841" s="87"/>
      <c r="X841" s="87"/>
      <c r="Y841" s="87"/>
      <c r="Z841" s="87"/>
    </row>
    <row r="842" customFormat="false" ht="12.75" hidden="false" customHeight="true" outlineLevel="0" collapsed="false">
      <c r="A842" s="87"/>
      <c r="B842" s="87"/>
      <c r="C842" s="87"/>
      <c r="D842" s="87"/>
      <c r="E842" s="87"/>
      <c r="F842" s="87"/>
      <c r="G842" s="87"/>
      <c r="H842" s="87"/>
      <c r="I842" s="87"/>
      <c r="J842" s="87"/>
      <c r="K842" s="87"/>
      <c r="L842" s="87"/>
      <c r="M842" s="87"/>
      <c r="N842" s="87"/>
      <c r="O842" s="87"/>
      <c r="P842" s="87"/>
      <c r="Q842" s="87"/>
      <c r="R842" s="87"/>
      <c r="S842" s="87"/>
      <c r="T842" s="87"/>
      <c r="U842" s="87"/>
      <c r="V842" s="87"/>
      <c r="W842" s="87"/>
      <c r="X842" s="87"/>
      <c r="Y842" s="87"/>
      <c r="Z842" s="87"/>
    </row>
    <row r="843" customFormat="false" ht="12.75" hidden="false" customHeight="true" outlineLevel="0" collapsed="false">
      <c r="A843" s="87"/>
      <c r="B843" s="87"/>
      <c r="C843" s="87"/>
      <c r="D843" s="87"/>
      <c r="E843" s="87"/>
      <c r="F843" s="87"/>
      <c r="G843" s="87"/>
      <c r="H843" s="87"/>
      <c r="I843" s="87"/>
      <c r="J843" s="87"/>
      <c r="K843" s="87"/>
      <c r="L843" s="87"/>
      <c r="M843" s="87"/>
      <c r="N843" s="87"/>
      <c r="O843" s="87"/>
      <c r="P843" s="87"/>
      <c r="Q843" s="87"/>
      <c r="R843" s="87"/>
      <c r="S843" s="87"/>
      <c r="T843" s="87"/>
      <c r="U843" s="87"/>
      <c r="V843" s="87"/>
      <c r="W843" s="87"/>
      <c r="X843" s="87"/>
      <c r="Y843" s="87"/>
      <c r="Z843" s="87"/>
    </row>
    <row r="844" customFormat="false" ht="12.75" hidden="false" customHeight="true" outlineLevel="0" collapsed="false">
      <c r="A844" s="87"/>
      <c r="B844" s="87"/>
      <c r="C844" s="87"/>
      <c r="D844" s="87"/>
      <c r="E844" s="87"/>
      <c r="F844" s="87"/>
      <c r="G844" s="87"/>
      <c r="H844" s="87"/>
      <c r="I844" s="87"/>
      <c r="J844" s="87"/>
      <c r="K844" s="87"/>
      <c r="L844" s="87"/>
      <c r="M844" s="87"/>
      <c r="N844" s="87"/>
      <c r="O844" s="87"/>
      <c r="P844" s="87"/>
      <c r="Q844" s="87"/>
      <c r="R844" s="87"/>
      <c r="S844" s="87"/>
      <c r="T844" s="87"/>
      <c r="U844" s="87"/>
      <c r="V844" s="87"/>
      <c r="W844" s="87"/>
      <c r="X844" s="87"/>
      <c r="Y844" s="87"/>
      <c r="Z844" s="87"/>
    </row>
    <row r="845" customFormat="false" ht="12.75" hidden="false" customHeight="true" outlineLevel="0" collapsed="false">
      <c r="A845" s="87"/>
      <c r="B845" s="87"/>
      <c r="C845" s="87"/>
      <c r="D845" s="87"/>
      <c r="E845" s="87"/>
      <c r="F845" s="87"/>
      <c r="G845" s="87"/>
      <c r="H845" s="87"/>
      <c r="I845" s="87"/>
      <c r="J845" s="87"/>
      <c r="K845" s="87"/>
      <c r="L845" s="87"/>
      <c r="M845" s="87"/>
      <c r="N845" s="87"/>
      <c r="O845" s="87"/>
      <c r="P845" s="87"/>
      <c r="Q845" s="87"/>
      <c r="R845" s="87"/>
      <c r="S845" s="87"/>
      <c r="T845" s="87"/>
      <c r="U845" s="87"/>
      <c r="V845" s="87"/>
      <c r="W845" s="87"/>
      <c r="X845" s="87"/>
      <c r="Y845" s="87"/>
      <c r="Z845" s="87"/>
    </row>
    <row r="846" customFormat="false" ht="12.75" hidden="false" customHeight="true" outlineLevel="0" collapsed="false">
      <c r="A846" s="87"/>
      <c r="B846" s="87"/>
      <c r="C846" s="87"/>
      <c r="D846" s="87"/>
      <c r="E846" s="87"/>
      <c r="F846" s="87"/>
      <c r="G846" s="87"/>
      <c r="H846" s="87"/>
      <c r="I846" s="87"/>
      <c r="J846" s="87"/>
      <c r="K846" s="87"/>
      <c r="L846" s="87"/>
      <c r="M846" s="87"/>
      <c r="N846" s="87"/>
      <c r="O846" s="87"/>
      <c r="P846" s="87"/>
      <c r="Q846" s="87"/>
      <c r="R846" s="87"/>
      <c r="S846" s="87"/>
      <c r="T846" s="87"/>
      <c r="U846" s="87"/>
      <c r="V846" s="87"/>
      <c r="W846" s="87"/>
      <c r="X846" s="87"/>
      <c r="Y846" s="87"/>
      <c r="Z846" s="87"/>
    </row>
    <row r="847" customFormat="false" ht="12.75" hidden="false" customHeight="true" outlineLevel="0" collapsed="false">
      <c r="A847" s="87"/>
      <c r="B847" s="87"/>
      <c r="C847" s="87"/>
      <c r="D847" s="87"/>
      <c r="E847" s="87"/>
      <c r="F847" s="87"/>
      <c r="G847" s="87"/>
      <c r="H847" s="87"/>
      <c r="I847" s="87"/>
      <c r="J847" s="87"/>
      <c r="K847" s="87"/>
      <c r="L847" s="87"/>
      <c r="M847" s="87"/>
      <c r="N847" s="87"/>
      <c r="O847" s="87"/>
      <c r="P847" s="87"/>
      <c r="Q847" s="87"/>
      <c r="R847" s="87"/>
      <c r="S847" s="87"/>
      <c r="T847" s="87"/>
      <c r="U847" s="87"/>
      <c r="V847" s="87"/>
      <c r="W847" s="87"/>
      <c r="X847" s="87"/>
      <c r="Y847" s="87"/>
      <c r="Z847" s="87"/>
    </row>
    <row r="848" customFormat="false" ht="12.75" hidden="false" customHeight="true" outlineLevel="0" collapsed="false">
      <c r="A848" s="87"/>
      <c r="B848" s="87"/>
      <c r="C848" s="87"/>
      <c r="D848" s="87"/>
      <c r="E848" s="87"/>
      <c r="F848" s="87"/>
      <c r="G848" s="87"/>
      <c r="H848" s="87"/>
      <c r="I848" s="87"/>
      <c r="J848" s="87"/>
      <c r="K848" s="87"/>
      <c r="L848" s="87"/>
      <c r="M848" s="87"/>
      <c r="N848" s="87"/>
      <c r="O848" s="87"/>
      <c r="P848" s="87"/>
      <c r="Q848" s="87"/>
      <c r="R848" s="87"/>
      <c r="S848" s="87"/>
      <c r="T848" s="87"/>
      <c r="U848" s="87"/>
      <c r="V848" s="87"/>
      <c r="W848" s="87"/>
      <c r="X848" s="87"/>
      <c r="Y848" s="87"/>
      <c r="Z848" s="87"/>
    </row>
    <row r="849" customFormat="false" ht="12.75" hidden="false" customHeight="true" outlineLevel="0" collapsed="false">
      <c r="A849" s="87"/>
      <c r="B849" s="87"/>
      <c r="C849" s="87"/>
      <c r="D849" s="87"/>
      <c r="E849" s="87"/>
      <c r="F849" s="87"/>
      <c r="G849" s="87"/>
      <c r="H849" s="87"/>
      <c r="I849" s="87"/>
      <c r="J849" s="87"/>
      <c r="K849" s="87"/>
      <c r="L849" s="87"/>
      <c r="M849" s="87"/>
      <c r="N849" s="87"/>
      <c r="O849" s="87"/>
      <c r="P849" s="87"/>
      <c r="Q849" s="87"/>
      <c r="R849" s="87"/>
      <c r="S849" s="87"/>
      <c r="T849" s="87"/>
      <c r="U849" s="87"/>
      <c r="V849" s="87"/>
      <c r="W849" s="87"/>
      <c r="X849" s="87"/>
      <c r="Y849" s="87"/>
      <c r="Z849" s="87"/>
    </row>
    <row r="850" customFormat="false" ht="12.75" hidden="false" customHeight="true" outlineLevel="0" collapsed="false">
      <c r="A850" s="87"/>
      <c r="B850" s="87"/>
      <c r="C850" s="87"/>
      <c r="D850" s="87"/>
      <c r="E850" s="87"/>
      <c r="F850" s="87"/>
      <c r="G850" s="87"/>
      <c r="H850" s="87"/>
      <c r="I850" s="87"/>
      <c r="J850" s="87"/>
      <c r="K850" s="87"/>
      <c r="L850" s="87"/>
      <c r="M850" s="87"/>
      <c r="N850" s="87"/>
      <c r="O850" s="87"/>
      <c r="P850" s="87"/>
      <c r="Q850" s="87"/>
      <c r="R850" s="87"/>
      <c r="S850" s="87"/>
      <c r="T850" s="87"/>
      <c r="U850" s="87"/>
      <c r="V850" s="87"/>
      <c r="W850" s="87"/>
      <c r="X850" s="87"/>
      <c r="Y850" s="87"/>
      <c r="Z850" s="87"/>
    </row>
    <row r="851" customFormat="false" ht="12.75" hidden="false" customHeight="true" outlineLevel="0" collapsed="false">
      <c r="A851" s="87"/>
      <c r="B851" s="87"/>
      <c r="C851" s="87"/>
      <c r="D851" s="87"/>
      <c r="E851" s="87"/>
      <c r="F851" s="87"/>
      <c r="G851" s="87"/>
      <c r="H851" s="87"/>
      <c r="I851" s="87"/>
      <c r="J851" s="87"/>
      <c r="K851" s="87"/>
      <c r="L851" s="87"/>
      <c r="M851" s="87"/>
      <c r="N851" s="87"/>
      <c r="O851" s="87"/>
      <c r="P851" s="87"/>
      <c r="Q851" s="87"/>
      <c r="R851" s="87"/>
      <c r="S851" s="87"/>
      <c r="T851" s="87"/>
      <c r="U851" s="87"/>
      <c r="V851" s="87"/>
      <c r="W851" s="87"/>
      <c r="X851" s="87"/>
      <c r="Y851" s="87"/>
      <c r="Z851" s="87"/>
    </row>
    <row r="852" customFormat="false" ht="12.75" hidden="false" customHeight="true" outlineLevel="0" collapsed="false">
      <c r="A852" s="87"/>
      <c r="B852" s="87"/>
      <c r="C852" s="87"/>
      <c r="D852" s="87"/>
      <c r="E852" s="87"/>
      <c r="F852" s="87"/>
      <c r="G852" s="87"/>
      <c r="H852" s="87"/>
      <c r="I852" s="87"/>
      <c r="J852" s="87"/>
      <c r="K852" s="87"/>
      <c r="L852" s="87"/>
      <c r="M852" s="87"/>
      <c r="N852" s="87"/>
      <c r="O852" s="87"/>
      <c r="P852" s="87"/>
      <c r="Q852" s="87"/>
      <c r="R852" s="87"/>
      <c r="S852" s="87"/>
      <c r="T852" s="87"/>
      <c r="U852" s="87"/>
      <c r="V852" s="87"/>
      <c r="W852" s="87"/>
      <c r="X852" s="87"/>
      <c r="Y852" s="87"/>
      <c r="Z852" s="87"/>
    </row>
    <row r="853" customFormat="false" ht="12.75" hidden="false" customHeight="true" outlineLevel="0" collapsed="false">
      <c r="A853" s="87"/>
      <c r="B853" s="87"/>
      <c r="C853" s="87"/>
      <c r="D853" s="87"/>
      <c r="E853" s="87"/>
      <c r="F853" s="87"/>
      <c r="G853" s="87"/>
      <c r="H853" s="87"/>
      <c r="I853" s="87"/>
      <c r="J853" s="87"/>
      <c r="K853" s="87"/>
      <c r="L853" s="87"/>
      <c r="M853" s="87"/>
      <c r="N853" s="87"/>
      <c r="O853" s="87"/>
      <c r="P853" s="87"/>
      <c r="Q853" s="87"/>
      <c r="R853" s="87"/>
      <c r="S853" s="87"/>
      <c r="T853" s="87"/>
      <c r="U853" s="87"/>
      <c r="V853" s="87"/>
      <c r="W853" s="87"/>
      <c r="X853" s="87"/>
      <c r="Y853" s="87"/>
      <c r="Z853" s="87"/>
    </row>
    <row r="854" customFormat="false" ht="12.75" hidden="false" customHeight="true" outlineLevel="0" collapsed="false">
      <c r="A854" s="87"/>
      <c r="B854" s="87"/>
      <c r="C854" s="87"/>
      <c r="D854" s="87"/>
      <c r="E854" s="87"/>
      <c r="F854" s="87"/>
      <c r="G854" s="87"/>
      <c r="H854" s="87"/>
      <c r="I854" s="87"/>
      <c r="J854" s="87"/>
      <c r="K854" s="87"/>
      <c r="L854" s="87"/>
      <c r="M854" s="87"/>
      <c r="N854" s="87"/>
      <c r="O854" s="87"/>
      <c r="P854" s="87"/>
      <c r="Q854" s="87"/>
      <c r="R854" s="87"/>
      <c r="S854" s="87"/>
      <c r="T854" s="87"/>
      <c r="U854" s="87"/>
      <c r="V854" s="87"/>
      <c r="W854" s="87"/>
      <c r="X854" s="87"/>
      <c r="Y854" s="87"/>
      <c r="Z854" s="87"/>
    </row>
    <row r="855" customFormat="false" ht="12.75" hidden="false" customHeight="true" outlineLevel="0" collapsed="false">
      <c r="A855" s="87"/>
      <c r="B855" s="87"/>
      <c r="C855" s="87"/>
      <c r="D855" s="87"/>
      <c r="E855" s="87"/>
      <c r="F855" s="87"/>
      <c r="G855" s="87"/>
      <c r="H855" s="87"/>
      <c r="I855" s="87"/>
      <c r="J855" s="87"/>
      <c r="K855" s="87"/>
      <c r="L855" s="87"/>
      <c r="M855" s="87"/>
      <c r="N855" s="87"/>
      <c r="O855" s="87"/>
      <c r="P855" s="87"/>
      <c r="Q855" s="87"/>
      <c r="R855" s="87"/>
      <c r="S855" s="87"/>
      <c r="T855" s="87"/>
      <c r="U855" s="87"/>
      <c r="V855" s="87"/>
      <c r="W855" s="87"/>
      <c r="X855" s="87"/>
      <c r="Y855" s="87"/>
      <c r="Z855" s="87"/>
    </row>
    <row r="856" customFormat="false" ht="12.75" hidden="false" customHeight="true" outlineLevel="0" collapsed="false">
      <c r="A856" s="87"/>
      <c r="B856" s="87"/>
      <c r="C856" s="87"/>
      <c r="D856" s="87"/>
      <c r="E856" s="87"/>
      <c r="F856" s="87"/>
      <c r="G856" s="87"/>
      <c r="H856" s="87"/>
      <c r="I856" s="87"/>
      <c r="J856" s="87"/>
      <c r="K856" s="87"/>
      <c r="L856" s="87"/>
      <c r="M856" s="87"/>
      <c r="N856" s="87"/>
      <c r="O856" s="87"/>
      <c r="P856" s="87"/>
      <c r="Q856" s="87"/>
      <c r="R856" s="87"/>
      <c r="S856" s="87"/>
      <c r="T856" s="87"/>
      <c r="U856" s="87"/>
      <c r="V856" s="87"/>
      <c r="W856" s="87"/>
      <c r="X856" s="87"/>
      <c r="Y856" s="87"/>
      <c r="Z856" s="87"/>
    </row>
    <row r="857" customFormat="false" ht="12.75" hidden="false" customHeight="true" outlineLevel="0" collapsed="false">
      <c r="A857" s="87"/>
      <c r="B857" s="87"/>
      <c r="C857" s="87"/>
      <c r="D857" s="87"/>
      <c r="E857" s="87"/>
      <c r="F857" s="87"/>
      <c r="G857" s="87"/>
      <c r="H857" s="87"/>
      <c r="I857" s="87"/>
      <c r="J857" s="87"/>
      <c r="K857" s="87"/>
      <c r="L857" s="87"/>
      <c r="M857" s="87"/>
      <c r="N857" s="87"/>
      <c r="O857" s="87"/>
      <c r="P857" s="87"/>
      <c r="Q857" s="87"/>
      <c r="R857" s="87"/>
      <c r="S857" s="87"/>
      <c r="T857" s="87"/>
      <c r="U857" s="87"/>
      <c r="V857" s="87"/>
      <c r="W857" s="87"/>
      <c r="X857" s="87"/>
      <c r="Y857" s="87"/>
      <c r="Z857" s="87"/>
    </row>
    <row r="858" customFormat="false" ht="12.75" hidden="false" customHeight="true" outlineLevel="0" collapsed="false">
      <c r="A858" s="87"/>
      <c r="B858" s="87"/>
      <c r="C858" s="87"/>
      <c r="D858" s="87"/>
      <c r="E858" s="87"/>
      <c r="F858" s="87"/>
      <c r="G858" s="87"/>
      <c r="H858" s="87"/>
      <c r="I858" s="87"/>
      <c r="J858" s="87"/>
      <c r="K858" s="87"/>
      <c r="L858" s="87"/>
      <c r="M858" s="87"/>
      <c r="N858" s="87"/>
      <c r="O858" s="87"/>
      <c r="P858" s="87"/>
      <c r="Q858" s="87"/>
      <c r="R858" s="87"/>
      <c r="S858" s="87"/>
      <c r="T858" s="87"/>
      <c r="U858" s="87"/>
      <c r="V858" s="87"/>
      <c r="W858" s="87"/>
      <c r="X858" s="87"/>
      <c r="Y858" s="87"/>
      <c r="Z858" s="87"/>
    </row>
    <row r="859" customFormat="false" ht="12.75" hidden="false" customHeight="true" outlineLevel="0" collapsed="false">
      <c r="A859" s="87"/>
      <c r="B859" s="87"/>
      <c r="C859" s="87"/>
      <c r="D859" s="87"/>
      <c r="E859" s="87"/>
      <c r="F859" s="87"/>
      <c r="G859" s="87"/>
      <c r="H859" s="87"/>
      <c r="I859" s="87"/>
      <c r="J859" s="87"/>
      <c r="K859" s="87"/>
      <c r="L859" s="87"/>
      <c r="M859" s="87"/>
      <c r="N859" s="87"/>
      <c r="O859" s="87"/>
      <c r="P859" s="87"/>
      <c r="Q859" s="87"/>
      <c r="R859" s="87"/>
      <c r="S859" s="87"/>
      <c r="T859" s="87"/>
      <c r="U859" s="87"/>
      <c r="V859" s="87"/>
      <c r="W859" s="87"/>
      <c r="X859" s="87"/>
      <c r="Y859" s="87"/>
      <c r="Z859" s="87"/>
    </row>
    <row r="860" customFormat="false" ht="12.75" hidden="false" customHeight="true" outlineLevel="0" collapsed="false">
      <c r="A860" s="87"/>
      <c r="B860" s="87"/>
      <c r="C860" s="87"/>
      <c r="D860" s="87"/>
      <c r="E860" s="87"/>
      <c r="F860" s="87"/>
      <c r="G860" s="87"/>
      <c r="H860" s="87"/>
      <c r="I860" s="87"/>
      <c r="J860" s="87"/>
      <c r="K860" s="87"/>
      <c r="L860" s="87"/>
      <c r="M860" s="87"/>
      <c r="N860" s="87"/>
      <c r="O860" s="87"/>
      <c r="P860" s="87"/>
      <c r="Q860" s="87"/>
      <c r="R860" s="87"/>
      <c r="S860" s="87"/>
      <c r="T860" s="87"/>
      <c r="U860" s="87"/>
      <c r="V860" s="87"/>
      <c r="W860" s="87"/>
      <c r="X860" s="87"/>
      <c r="Y860" s="87"/>
      <c r="Z860" s="87"/>
    </row>
    <row r="861" customFormat="false" ht="12.75" hidden="false" customHeight="true" outlineLevel="0" collapsed="false">
      <c r="A861" s="87"/>
      <c r="B861" s="87"/>
      <c r="C861" s="87"/>
      <c r="D861" s="87"/>
      <c r="E861" s="87"/>
      <c r="F861" s="87"/>
      <c r="G861" s="87"/>
      <c r="H861" s="87"/>
      <c r="I861" s="87"/>
      <c r="J861" s="87"/>
      <c r="K861" s="87"/>
      <c r="L861" s="87"/>
      <c r="M861" s="87"/>
      <c r="N861" s="87"/>
      <c r="O861" s="87"/>
      <c r="P861" s="87"/>
      <c r="Q861" s="87"/>
      <c r="R861" s="87"/>
      <c r="S861" s="87"/>
      <c r="T861" s="87"/>
      <c r="U861" s="87"/>
      <c r="V861" s="87"/>
      <c r="W861" s="87"/>
      <c r="X861" s="87"/>
      <c r="Y861" s="87"/>
      <c r="Z861" s="87"/>
    </row>
    <row r="862" customFormat="false" ht="12.75" hidden="false" customHeight="true" outlineLevel="0" collapsed="false">
      <c r="A862" s="87"/>
      <c r="B862" s="87"/>
      <c r="C862" s="87"/>
      <c r="D862" s="87"/>
      <c r="E862" s="87"/>
      <c r="F862" s="87"/>
      <c r="G862" s="87"/>
      <c r="H862" s="87"/>
      <c r="I862" s="87"/>
      <c r="J862" s="87"/>
      <c r="K862" s="87"/>
      <c r="L862" s="87"/>
      <c r="M862" s="87"/>
      <c r="N862" s="87"/>
      <c r="O862" s="87"/>
      <c r="P862" s="87"/>
      <c r="Q862" s="87"/>
      <c r="R862" s="87"/>
      <c r="S862" s="87"/>
      <c r="T862" s="87"/>
      <c r="U862" s="87"/>
      <c r="V862" s="87"/>
      <c r="W862" s="87"/>
      <c r="X862" s="87"/>
      <c r="Y862" s="87"/>
      <c r="Z862" s="87"/>
    </row>
    <row r="863" customFormat="false" ht="12.75" hidden="false" customHeight="true" outlineLevel="0" collapsed="false">
      <c r="A863" s="87"/>
      <c r="B863" s="87"/>
      <c r="C863" s="87"/>
      <c r="D863" s="87"/>
      <c r="E863" s="87"/>
      <c r="F863" s="87"/>
      <c r="G863" s="87"/>
      <c r="H863" s="87"/>
      <c r="I863" s="87"/>
      <c r="J863" s="87"/>
      <c r="K863" s="87"/>
      <c r="L863" s="87"/>
      <c r="M863" s="87"/>
      <c r="N863" s="87"/>
      <c r="O863" s="87"/>
      <c r="P863" s="87"/>
      <c r="Q863" s="87"/>
      <c r="R863" s="87"/>
      <c r="S863" s="87"/>
      <c r="T863" s="87"/>
      <c r="U863" s="87"/>
      <c r="V863" s="87"/>
      <c r="W863" s="87"/>
      <c r="X863" s="87"/>
      <c r="Y863" s="87"/>
      <c r="Z863" s="87"/>
    </row>
    <row r="864" customFormat="false" ht="12.75" hidden="false" customHeight="true" outlineLevel="0" collapsed="false">
      <c r="A864" s="87"/>
      <c r="B864" s="87"/>
      <c r="C864" s="87"/>
      <c r="D864" s="87"/>
      <c r="E864" s="87"/>
      <c r="F864" s="87"/>
      <c r="G864" s="87"/>
      <c r="H864" s="87"/>
      <c r="I864" s="87"/>
      <c r="J864" s="87"/>
      <c r="K864" s="87"/>
      <c r="L864" s="87"/>
      <c r="M864" s="87"/>
      <c r="N864" s="87"/>
      <c r="O864" s="87"/>
      <c r="P864" s="87"/>
      <c r="Q864" s="87"/>
      <c r="R864" s="87"/>
      <c r="S864" s="87"/>
      <c r="T864" s="87"/>
      <c r="U864" s="87"/>
      <c r="V864" s="87"/>
      <c r="W864" s="87"/>
      <c r="X864" s="87"/>
      <c r="Y864" s="87"/>
      <c r="Z864" s="87"/>
    </row>
    <row r="865" customFormat="false" ht="12.75" hidden="false" customHeight="true" outlineLevel="0" collapsed="false">
      <c r="A865" s="87"/>
      <c r="B865" s="87"/>
      <c r="C865" s="87"/>
      <c r="D865" s="87"/>
      <c r="E865" s="87"/>
      <c r="F865" s="87"/>
      <c r="G865" s="87"/>
      <c r="H865" s="87"/>
      <c r="I865" s="87"/>
      <c r="J865" s="87"/>
      <c r="K865" s="87"/>
      <c r="L865" s="87"/>
      <c r="M865" s="87"/>
      <c r="N865" s="87"/>
      <c r="O865" s="87"/>
      <c r="P865" s="87"/>
      <c r="Q865" s="87"/>
      <c r="R865" s="87"/>
      <c r="S865" s="87"/>
      <c r="T865" s="87"/>
      <c r="U865" s="87"/>
      <c r="V865" s="87"/>
      <c r="W865" s="87"/>
      <c r="X865" s="87"/>
      <c r="Y865" s="87"/>
      <c r="Z865" s="87"/>
    </row>
    <row r="866" customFormat="false" ht="12.75" hidden="false" customHeight="true" outlineLevel="0" collapsed="false">
      <c r="A866" s="87"/>
      <c r="B866" s="87"/>
      <c r="C866" s="87"/>
      <c r="D866" s="87"/>
      <c r="E866" s="87"/>
      <c r="F866" s="87"/>
      <c r="G866" s="87"/>
      <c r="H866" s="87"/>
      <c r="I866" s="87"/>
      <c r="J866" s="87"/>
      <c r="K866" s="87"/>
      <c r="L866" s="87"/>
      <c r="M866" s="87"/>
      <c r="N866" s="87"/>
      <c r="O866" s="87"/>
      <c r="P866" s="87"/>
      <c r="Q866" s="87"/>
      <c r="R866" s="87"/>
      <c r="S866" s="87"/>
      <c r="T866" s="87"/>
      <c r="U866" s="87"/>
      <c r="V866" s="87"/>
      <c r="W866" s="87"/>
      <c r="X866" s="87"/>
      <c r="Y866" s="87"/>
      <c r="Z866" s="87"/>
    </row>
    <row r="867" customFormat="false" ht="12.75" hidden="false" customHeight="true" outlineLevel="0" collapsed="false">
      <c r="A867" s="87"/>
      <c r="B867" s="87"/>
      <c r="C867" s="87"/>
      <c r="D867" s="87"/>
      <c r="E867" s="87"/>
      <c r="F867" s="87"/>
      <c r="G867" s="87"/>
      <c r="H867" s="87"/>
      <c r="I867" s="87"/>
      <c r="J867" s="87"/>
      <c r="K867" s="87"/>
      <c r="L867" s="87"/>
      <c r="M867" s="87"/>
      <c r="N867" s="87"/>
      <c r="O867" s="87"/>
      <c r="P867" s="87"/>
      <c r="Q867" s="87"/>
      <c r="R867" s="87"/>
      <c r="S867" s="87"/>
      <c r="T867" s="87"/>
      <c r="U867" s="87"/>
      <c r="V867" s="87"/>
      <c r="W867" s="87"/>
      <c r="X867" s="87"/>
      <c r="Y867" s="87"/>
      <c r="Z867" s="87"/>
    </row>
    <row r="868" customFormat="false" ht="12.75" hidden="false" customHeight="true" outlineLevel="0" collapsed="false">
      <c r="A868" s="87"/>
      <c r="B868" s="87"/>
      <c r="C868" s="87"/>
      <c r="D868" s="87"/>
      <c r="E868" s="87"/>
      <c r="F868" s="87"/>
      <c r="G868" s="87"/>
      <c r="H868" s="87"/>
      <c r="I868" s="87"/>
      <c r="J868" s="87"/>
      <c r="K868" s="87"/>
      <c r="L868" s="87"/>
      <c r="M868" s="87"/>
      <c r="N868" s="87"/>
      <c r="O868" s="87"/>
      <c r="P868" s="87"/>
      <c r="Q868" s="87"/>
      <c r="R868" s="87"/>
      <c r="S868" s="87"/>
      <c r="T868" s="87"/>
      <c r="U868" s="87"/>
      <c r="V868" s="87"/>
      <c r="W868" s="87"/>
      <c r="X868" s="87"/>
      <c r="Y868" s="87"/>
      <c r="Z868" s="87"/>
    </row>
    <row r="869" customFormat="false" ht="12.75" hidden="false" customHeight="true" outlineLevel="0" collapsed="false">
      <c r="A869" s="87"/>
      <c r="B869" s="87"/>
      <c r="C869" s="87"/>
      <c r="D869" s="87"/>
      <c r="E869" s="87"/>
      <c r="F869" s="87"/>
      <c r="G869" s="87"/>
      <c r="H869" s="87"/>
      <c r="I869" s="87"/>
      <c r="J869" s="87"/>
      <c r="K869" s="87"/>
      <c r="L869" s="87"/>
      <c r="M869" s="87"/>
      <c r="N869" s="87"/>
      <c r="O869" s="87"/>
      <c r="P869" s="87"/>
      <c r="Q869" s="87"/>
      <c r="R869" s="87"/>
      <c r="S869" s="87"/>
      <c r="T869" s="87"/>
      <c r="U869" s="87"/>
      <c r="V869" s="87"/>
      <c r="W869" s="87"/>
      <c r="X869" s="87"/>
      <c r="Y869" s="87"/>
      <c r="Z869" s="87"/>
    </row>
    <row r="870" customFormat="false" ht="12.75" hidden="false" customHeight="true" outlineLevel="0" collapsed="false">
      <c r="A870" s="87"/>
      <c r="B870" s="87"/>
      <c r="C870" s="87"/>
      <c r="D870" s="87"/>
      <c r="E870" s="87"/>
      <c r="F870" s="87"/>
      <c r="G870" s="87"/>
      <c r="H870" s="87"/>
      <c r="I870" s="87"/>
      <c r="J870" s="87"/>
      <c r="K870" s="87"/>
      <c r="L870" s="87"/>
      <c r="M870" s="87"/>
      <c r="N870" s="87"/>
      <c r="O870" s="87"/>
      <c r="P870" s="87"/>
      <c r="Q870" s="87"/>
      <c r="R870" s="87"/>
      <c r="S870" s="87"/>
      <c r="T870" s="87"/>
      <c r="U870" s="87"/>
      <c r="V870" s="87"/>
      <c r="W870" s="87"/>
      <c r="X870" s="87"/>
      <c r="Y870" s="87"/>
      <c r="Z870" s="87"/>
    </row>
    <row r="871" customFormat="false" ht="12.75" hidden="false" customHeight="true" outlineLevel="0" collapsed="false">
      <c r="A871" s="87"/>
      <c r="B871" s="87"/>
      <c r="C871" s="87"/>
      <c r="D871" s="87"/>
      <c r="E871" s="87"/>
      <c r="F871" s="87"/>
      <c r="G871" s="87"/>
      <c r="H871" s="87"/>
      <c r="I871" s="87"/>
      <c r="J871" s="87"/>
      <c r="K871" s="87"/>
      <c r="L871" s="87"/>
      <c r="M871" s="87"/>
      <c r="N871" s="87"/>
      <c r="O871" s="87"/>
      <c r="P871" s="87"/>
      <c r="Q871" s="87"/>
      <c r="R871" s="87"/>
      <c r="S871" s="87"/>
      <c r="T871" s="87"/>
      <c r="U871" s="87"/>
      <c r="V871" s="87"/>
      <c r="W871" s="87"/>
      <c r="X871" s="87"/>
      <c r="Y871" s="87"/>
      <c r="Z871" s="87"/>
    </row>
    <row r="872" customFormat="false" ht="12.75" hidden="false" customHeight="true" outlineLevel="0" collapsed="false">
      <c r="A872" s="87"/>
      <c r="B872" s="87"/>
      <c r="C872" s="87"/>
      <c r="D872" s="87"/>
      <c r="E872" s="87"/>
      <c r="F872" s="87"/>
      <c r="G872" s="87"/>
      <c r="H872" s="87"/>
      <c r="I872" s="87"/>
      <c r="J872" s="87"/>
      <c r="K872" s="87"/>
      <c r="L872" s="87"/>
      <c r="M872" s="87"/>
      <c r="N872" s="87"/>
      <c r="O872" s="87"/>
      <c r="P872" s="87"/>
      <c r="Q872" s="87"/>
      <c r="R872" s="87"/>
      <c r="S872" s="87"/>
      <c r="T872" s="87"/>
      <c r="U872" s="87"/>
      <c r="V872" s="87"/>
      <c r="W872" s="87"/>
      <c r="X872" s="87"/>
      <c r="Y872" s="87"/>
      <c r="Z872" s="87"/>
    </row>
    <row r="873" customFormat="false" ht="12.75" hidden="false" customHeight="true" outlineLevel="0" collapsed="false">
      <c r="A873" s="87"/>
      <c r="B873" s="87"/>
      <c r="C873" s="87"/>
      <c r="D873" s="87"/>
      <c r="E873" s="87"/>
      <c r="F873" s="87"/>
      <c r="G873" s="87"/>
      <c r="H873" s="87"/>
      <c r="I873" s="87"/>
      <c r="J873" s="87"/>
      <c r="K873" s="87"/>
      <c r="L873" s="87"/>
      <c r="M873" s="87"/>
      <c r="N873" s="87"/>
      <c r="O873" s="87"/>
      <c r="P873" s="87"/>
      <c r="Q873" s="87"/>
      <c r="R873" s="87"/>
      <c r="S873" s="87"/>
      <c r="T873" s="87"/>
      <c r="U873" s="87"/>
      <c r="V873" s="87"/>
      <c r="W873" s="87"/>
      <c r="X873" s="87"/>
      <c r="Y873" s="87"/>
      <c r="Z873" s="87"/>
    </row>
    <row r="874" customFormat="false" ht="12.75" hidden="false" customHeight="true" outlineLevel="0" collapsed="false">
      <c r="A874" s="87"/>
      <c r="B874" s="87"/>
      <c r="C874" s="87"/>
      <c r="D874" s="87"/>
      <c r="E874" s="87"/>
      <c r="F874" s="87"/>
      <c r="G874" s="87"/>
      <c r="H874" s="87"/>
      <c r="I874" s="87"/>
      <c r="J874" s="87"/>
      <c r="K874" s="87"/>
      <c r="L874" s="87"/>
      <c r="M874" s="87"/>
      <c r="N874" s="87"/>
      <c r="O874" s="87"/>
      <c r="P874" s="87"/>
      <c r="Q874" s="87"/>
      <c r="R874" s="87"/>
      <c r="S874" s="87"/>
      <c r="T874" s="87"/>
      <c r="U874" s="87"/>
      <c r="V874" s="87"/>
      <c r="W874" s="87"/>
      <c r="X874" s="87"/>
      <c r="Y874" s="87"/>
      <c r="Z874" s="87"/>
    </row>
    <row r="875" customFormat="false" ht="12.75" hidden="false" customHeight="true" outlineLevel="0" collapsed="false">
      <c r="A875" s="87"/>
      <c r="B875" s="87"/>
      <c r="C875" s="87"/>
      <c r="D875" s="87"/>
      <c r="E875" s="87"/>
      <c r="F875" s="87"/>
      <c r="G875" s="87"/>
      <c r="H875" s="87"/>
      <c r="I875" s="87"/>
      <c r="J875" s="87"/>
      <c r="K875" s="87"/>
      <c r="L875" s="87"/>
      <c r="M875" s="87"/>
      <c r="N875" s="87"/>
      <c r="O875" s="87"/>
      <c r="P875" s="87"/>
      <c r="Q875" s="87"/>
      <c r="R875" s="87"/>
      <c r="S875" s="87"/>
      <c r="T875" s="87"/>
      <c r="U875" s="87"/>
      <c r="V875" s="87"/>
      <c r="W875" s="87"/>
      <c r="X875" s="87"/>
      <c r="Y875" s="87"/>
      <c r="Z875" s="87"/>
    </row>
    <row r="876" customFormat="false" ht="12.75" hidden="false" customHeight="true" outlineLevel="0" collapsed="false">
      <c r="A876" s="87"/>
      <c r="B876" s="87"/>
      <c r="C876" s="87"/>
      <c r="D876" s="87"/>
      <c r="E876" s="87"/>
      <c r="F876" s="87"/>
      <c r="G876" s="87"/>
      <c r="H876" s="87"/>
      <c r="I876" s="87"/>
      <c r="J876" s="87"/>
      <c r="K876" s="87"/>
      <c r="L876" s="87"/>
      <c r="M876" s="87"/>
      <c r="N876" s="87"/>
      <c r="O876" s="87"/>
      <c r="P876" s="87"/>
      <c r="Q876" s="87"/>
      <c r="R876" s="87"/>
      <c r="S876" s="87"/>
      <c r="T876" s="87"/>
      <c r="U876" s="87"/>
      <c r="V876" s="87"/>
      <c r="W876" s="87"/>
      <c r="X876" s="87"/>
      <c r="Y876" s="87"/>
      <c r="Z876" s="87"/>
    </row>
    <row r="877" customFormat="false" ht="12.75" hidden="false" customHeight="true" outlineLevel="0" collapsed="false">
      <c r="A877" s="87"/>
      <c r="B877" s="87"/>
      <c r="C877" s="87"/>
      <c r="D877" s="87"/>
      <c r="E877" s="87"/>
      <c r="F877" s="87"/>
      <c r="G877" s="87"/>
      <c r="H877" s="87"/>
      <c r="I877" s="87"/>
      <c r="J877" s="87"/>
      <c r="K877" s="87"/>
      <c r="L877" s="87"/>
      <c r="M877" s="87"/>
      <c r="N877" s="87"/>
      <c r="O877" s="87"/>
      <c r="P877" s="87"/>
      <c r="Q877" s="87"/>
      <c r="R877" s="87"/>
      <c r="S877" s="87"/>
      <c r="T877" s="87"/>
      <c r="U877" s="87"/>
      <c r="V877" s="87"/>
      <c r="W877" s="87"/>
      <c r="X877" s="87"/>
      <c r="Y877" s="87"/>
      <c r="Z877" s="87"/>
    </row>
    <row r="878" customFormat="false" ht="12.75" hidden="false" customHeight="true" outlineLevel="0" collapsed="false">
      <c r="A878" s="87"/>
      <c r="B878" s="87"/>
      <c r="C878" s="87"/>
      <c r="D878" s="87"/>
      <c r="E878" s="87"/>
      <c r="F878" s="87"/>
      <c r="G878" s="87"/>
      <c r="H878" s="87"/>
      <c r="I878" s="87"/>
      <c r="J878" s="87"/>
      <c r="K878" s="87"/>
      <c r="L878" s="87"/>
      <c r="M878" s="87"/>
      <c r="N878" s="87"/>
      <c r="O878" s="87"/>
      <c r="P878" s="87"/>
      <c r="Q878" s="87"/>
      <c r="R878" s="87"/>
      <c r="S878" s="87"/>
      <c r="T878" s="87"/>
      <c r="U878" s="87"/>
      <c r="V878" s="87"/>
      <c r="W878" s="87"/>
      <c r="X878" s="87"/>
      <c r="Y878" s="87"/>
      <c r="Z878" s="87"/>
    </row>
    <row r="879" customFormat="false" ht="12.75" hidden="false" customHeight="true" outlineLevel="0" collapsed="false">
      <c r="A879" s="87"/>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row>
    <row r="880" customFormat="false" ht="12.75" hidden="false" customHeight="true" outlineLevel="0" collapsed="false">
      <c r="A880" s="87"/>
      <c r="B880" s="87"/>
      <c r="C880" s="87"/>
      <c r="D880" s="87"/>
      <c r="E880" s="87"/>
      <c r="F880" s="87"/>
      <c r="G880" s="87"/>
      <c r="H880" s="87"/>
      <c r="I880" s="87"/>
      <c r="J880" s="87"/>
      <c r="K880" s="87"/>
      <c r="L880" s="87"/>
      <c r="M880" s="87"/>
      <c r="N880" s="87"/>
      <c r="O880" s="87"/>
      <c r="P880" s="87"/>
      <c r="Q880" s="87"/>
      <c r="R880" s="87"/>
      <c r="S880" s="87"/>
      <c r="T880" s="87"/>
      <c r="U880" s="87"/>
      <c r="V880" s="87"/>
      <c r="W880" s="87"/>
      <c r="X880" s="87"/>
      <c r="Y880" s="87"/>
      <c r="Z880" s="87"/>
    </row>
    <row r="881" customFormat="false" ht="12.75" hidden="false" customHeight="true" outlineLevel="0" collapsed="false">
      <c r="A881" s="87"/>
      <c r="B881" s="87"/>
      <c r="C881" s="87"/>
      <c r="D881" s="87"/>
      <c r="E881" s="87"/>
      <c r="F881" s="87"/>
      <c r="G881" s="87"/>
      <c r="H881" s="87"/>
      <c r="I881" s="87"/>
      <c r="J881" s="87"/>
      <c r="K881" s="87"/>
      <c r="L881" s="87"/>
      <c r="M881" s="87"/>
      <c r="N881" s="87"/>
      <c r="O881" s="87"/>
      <c r="P881" s="87"/>
      <c r="Q881" s="87"/>
      <c r="R881" s="87"/>
      <c r="S881" s="87"/>
      <c r="T881" s="87"/>
      <c r="U881" s="87"/>
      <c r="V881" s="87"/>
      <c r="W881" s="87"/>
      <c r="X881" s="87"/>
      <c r="Y881" s="87"/>
      <c r="Z881" s="87"/>
    </row>
    <row r="882" customFormat="false" ht="12.75" hidden="false" customHeight="true" outlineLevel="0" collapsed="false">
      <c r="A882" s="87"/>
      <c r="B882" s="87"/>
      <c r="C882" s="87"/>
      <c r="D882" s="87"/>
      <c r="E882" s="87"/>
      <c r="F882" s="87"/>
      <c r="G882" s="87"/>
      <c r="H882" s="87"/>
      <c r="I882" s="87"/>
      <c r="J882" s="87"/>
      <c r="K882" s="87"/>
      <c r="L882" s="87"/>
      <c r="M882" s="87"/>
      <c r="N882" s="87"/>
      <c r="O882" s="87"/>
      <c r="P882" s="87"/>
      <c r="Q882" s="87"/>
      <c r="R882" s="87"/>
      <c r="S882" s="87"/>
      <c r="T882" s="87"/>
      <c r="U882" s="87"/>
      <c r="V882" s="87"/>
      <c r="W882" s="87"/>
      <c r="X882" s="87"/>
      <c r="Y882" s="87"/>
      <c r="Z882" s="87"/>
    </row>
    <row r="883" customFormat="false" ht="12.75" hidden="false" customHeight="true" outlineLevel="0" collapsed="false">
      <c r="A883" s="87"/>
      <c r="B883" s="87"/>
      <c r="C883" s="87"/>
      <c r="D883" s="87"/>
      <c r="E883" s="87"/>
      <c r="F883" s="87"/>
      <c r="G883" s="87"/>
      <c r="H883" s="87"/>
      <c r="I883" s="87"/>
      <c r="J883" s="87"/>
      <c r="K883" s="87"/>
      <c r="L883" s="87"/>
      <c r="M883" s="87"/>
      <c r="N883" s="87"/>
      <c r="O883" s="87"/>
      <c r="P883" s="87"/>
      <c r="Q883" s="87"/>
      <c r="R883" s="87"/>
      <c r="S883" s="87"/>
      <c r="T883" s="87"/>
      <c r="U883" s="87"/>
      <c r="V883" s="87"/>
      <c r="W883" s="87"/>
      <c r="X883" s="87"/>
      <c r="Y883" s="87"/>
      <c r="Z883" s="87"/>
    </row>
    <row r="884" customFormat="false" ht="12.75" hidden="false" customHeight="true" outlineLevel="0" collapsed="false">
      <c r="A884" s="87"/>
      <c r="B884" s="87"/>
      <c r="C884" s="87"/>
      <c r="D884" s="87"/>
      <c r="E884" s="87"/>
      <c r="F884" s="87"/>
      <c r="G884" s="87"/>
      <c r="H884" s="87"/>
      <c r="I884" s="87"/>
      <c r="J884" s="87"/>
      <c r="K884" s="87"/>
      <c r="L884" s="87"/>
      <c r="M884" s="87"/>
      <c r="N884" s="87"/>
      <c r="O884" s="87"/>
      <c r="P884" s="87"/>
      <c r="Q884" s="87"/>
      <c r="R884" s="87"/>
      <c r="S884" s="87"/>
      <c r="T884" s="87"/>
      <c r="U884" s="87"/>
      <c r="V884" s="87"/>
      <c r="W884" s="87"/>
      <c r="X884" s="87"/>
      <c r="Y884" s="87"/>
      <c r="Z884" s="87"/>
    </row>
    <row r="885" customFormat="false" ht="12.75" hidden="false" customHeight="true" outlineLevel="0" collapsed="false">
      <c r="A885" s="87"/>
      <c r="B885" s="87"/>
      <c r="C885" s="87"/>
      <c r="D885" s="87"/>
      <c r="E885" s="87"/>
      <c r="F885" s="87"/>
      <c r="G885" s="87"/>
      <c r="H885" s="87"/>
      <c r="I885" s="87"/>
      <c r="J885" s="87"/>
      <c r="K885" s="87"/>
      <c r="L885" s="87"/>
      <c r="M885" s="87"/>
      <c r="N885" s="87"/>
      <c r="O885" s="87"/>
      <c r="P885" s="87"/>
      <c r="Q885" s="87"/>
      <c r="R885" s="87"/>
      <c r="S885" s="87"/>
      <c r="T885" s="87"/>
      <c r="U885" s="87"/>
      <c r="V885" s="87"/>
      <c r="W885" s="87"/>
      <c r="X885" s="87"/>
      <c r="Y885" s="87"/>
      <c r="Z885" s="87"/>
    </row>
    <row r="886" customFormat="false" ht="12.75" hidden="false" customHeight="true" outlineLevel="0" collapsed="false">
      <c r="A886" s="87"/>
      <c r="B886" s="87"/>
      <c r="C886" s="87"/>
      <c r="D886" s="87"/>
      <c r="E886" s="87"/>
      <c r="F886" s="87"/>
      <c r="G886" s="87"/>
      <c r="H886" s="87"/>
      <c r="I886" s="87"/>
      <c r="J886" s="87"/>
      <c r="K886" s="87"/>
      <c r="L886" s="87"/>
      <c r="M886" s="87"/>
      <c r="N886" s="87"/>
      <c r="O886" s="87"/>
      <c r="P886" s="87"/>
      <c r="Q886" s="87"/>
      <c r="R886" s="87"/>
      <c r="S886" s="87"/>
      <c r="T886" s="87"/>
      <c r="U886" s="87"/>
      <c r="V886" s="87"/>
      <c r="W886" s="87"/>
      <c r="X886" s="87"/>
      <c r="Y886" s="87"/>
      <c r="Z886" s="87"/>
    </row>
    <row r="887" customFormat="false" ht="12.75" hidden="false" customHeight="true" outlineLevel="0" collapsed="false">
      <c r="A887" s="87"/>
      <c r="B887" s="87"/>
      <c r="C887" s="87"/>
      <c r="D887" s="87"/>
      <c r="E887" s="87"/>
      <c r="F887" s="87"/>
      <c r="G887" s="87"/>
      <c r="H887" s="87"/>
      <c r="I887" s="87"/>
      <c r="J887" s="87"/>
      <c r="K887" s="87"/>
      <c r="L887" s="87"/>
      <c r="M887" s="87"/>
      <c r="N887" s="87"/>
      <c r="O887" s="87"/>
      <c r="P887" s="87"/>
      <c r="Q887" s="87"/>
      <c r="R887" s="87"/>
      <c r="S887" s="87"/>
      <c r="T887" s="87"/>
      <c r="U887" s="87"/>
      <c r="V887" s="87"/>
      <c r="W887" s="87"/>
      <c r="X887" s="87"/>
      <c r="Y887" s="87"/>
      <c r="Z887" s="87"/>
    </row>
    <row r="888" customFormat="false" ht="12.75" hidden="false" customHeight="true" outlineLevel="0" collapsed="false">
      <c r="A888" s="87"/>
      <c r="B888" s="87"/>
      <c r="C888" s="87"/>
      <c r="D888" s="87"/>
      <c r="E888" s="87"/>
      <c r="F888" s="87"/>
      <c r="G888" s="87"/>
      <c r="H888" s="87"/>
      <c r="I888" s="87"/>
      <c r="J888" s="87"/>
      <c r="K888" s="87"/>
      <c r="L888" s="87"/>
      <c r="M888" s="87"/>
      <c r="N888" s="87"/>
      <c r="O888" s="87"/>
      <c r="P888" s="87"/>
      <c r="Q888" s="87"/>
      <c r="R888" s="87"/>
      <c r="S888" s="87"/>
      <c r="T888" s="87"/>
      <c r="U888" s="87"/>
      <c r="V888" s="87"/>
      <c r="W888" s="87"/>
      <c r="X888" s="87"/>
      <c r="Y888" s="87"/>
      <c r="Z888" s="87"/>
    </row>
    <row r="889" customFormat="false" ht="12.75" hidden="false" customHeight="true" outlineLevel="0" collapsed="false">
      <c r="A889" s="87"/>
      <c r="B889" s="87"/>
      <c r="C889" s="87"/>
      <c r="D889" s="87"/>
      <c r="E889" s="87"/>
      <c r="F889" s="87"/>
      <c r="G889" s="87"/>
      <c r="H889" s="87"/>
      <c r="I889" s="87"/>
      <c r="J889" s="87"/>
      <c r="K889" s="87"/>
      <c r="L889" s="87"/>
      <c r="M889" s="87"/>
      <c r="N889" s="87"/>
      <c r="O889" s="87"/>
      <c r="P889" s="87"/>
      <c r="Q889" s="87"/>
      <c r="R889" s="87"/>
      <c r="S889" s="87"/>
      <c r="T889" s="87"/>
      <c r="U889" s="87"/>
      <c r="V889" s="87"/>
      <c r="W889" s="87"/>
      <c r="X889" s="87"/>
      <c r="Y889" s="87"/>
      <c r="Z889" s="87"/>
    </row>
    <row r="890" customFormat="false" ht="12.75" hidden="false" customHeight="true" outlineLevel="0" collapsed="false">
      <c r="A890" s="87"/>
      <c r="B890" s="87"/>
      <c r="C890" s="87"/>
      <c r="D890" s="87"/>
      <c r="E890" s="87"/>
      <c r="F890" s="87"/>
      <c r="G890" s="87"/>
      <c r="H890" s="87"/>
      <c r="I890" s="87"/>
      <c r="J890" s="87"/>
      <c r="K890" s="87"/>
      <c r="L890" s="87"/>
      <c r="M890" s="87"/>
      <c r="N890" s="87"/>
      <c r="O890" s="87"/>
      <c r="P890" s="87"/>
      <c r="Q890" s="87"/>
      <c r="R890" s="87"/>
      <c r="S890" s="87"/>
      <c r="T890" s="87"/>
      <c r="U890" s="87"/>
      <c r="V890" s="87"/>
      <c r="W890" s="87"/>
      <c r="X890" s="87"/>
      <c r="Y890" s="87"/>
      <c r="Z890" s="87"/>
    </row>
    <row r="891" customFormat="false" ht="12.75" hidden="false" customHeight="true" outlineLevel="0" collapsed="false">
      <c r="A891" s="87"/>
      <c r="B891" s="87"/>
      <c r="C891" s="87"/>
      <c r="D891" s="87"/>
      <c r="E891" s="87"/>
      <c r="F891" s="87"/>
      <c r="G891" s="87"/>
      <c r="H891" s="87"/>
      <c r="I891" s="87"/>
      <c r="J891" s="87"/>
      <c r="K891" s="87"/>
      <c r="L891" s="87"/>
      <c r="M891" s="87"/>
      <c r="N891" s="87"/>
      <c r="O891" s="87"/>
      <c r="P891" s="87"/>
      <c r="Q891" s="87"/>
      <c r="R891" s="87"/>
      <c r="S891" s="87"/>
      <c r="T891" s="87"/>
      <c r="U891" s="87"/>
      <c r="V891" s="87"/>
      <c r="W891" s="87"/>
      <c r="X891" s="87"/>
      <c r="Y891" s="87"/>
      <c r="Z891" s="87"/>
    </row>
    <row r="892" customFormat="false" ht="12.75" hidden="false" customHeight="true" outlineLevel="0" collapsed="false">
      <c r="A892" s="87"/>
      <c r="B892" s="87"/>
      <c r="C892" s="87"/>
      <c r="D892" s="87"/>
      <c r="E892" s="87"/>
      <c r="F892" s="87"/>
      <c r="G892" s="87"/>
      <c r="H892" s="87"/>
      <c r="I892" s="87"/>
      <c r="J892" s="87"/>
      <c r="K892" s="87"/>
      <c r="L892" s="87"/>
      <c r="M892" s="87"/>
      <c r="N892" s="87"/>
      <c r="O892" s="87"/>
      <c r="P892" s="87"/>
      <c r="Q892" s="87"/>
      <c r="R892" s="87"/>
      <c r="S892" s="87"/>
      <c r="T892" s="87"/>
      <c r="U892" s="87"/>
      <c r="V892" s="87"/>
      <c r="W892" s="87"/>
      <c r="X892" s="87"/>
      <c r="Y892" s="87"/>
      <c r="Z892" s="87"/>
    </row>
    <row r="893" customFormat="false" ht="12.75" hidden="false" customHeight="true" outlineLevel="0" collapsed="false">
      <c r="A893" s="87"/>
      <c r="B893" s="87"/>
      <c r="C893" s="87"/>
      <c r="D893" s="87"/>
      <c r="E893" s="87"/>
      <c r="F893" s="87"/>
      <c r="G893" s="87"/>
      <c r="H893" s="87"/>
      <c r="I893" s="87"/>
      <c r="J893" s="87"/>
      <c r="K893" s="87"/>
      <c r="L893" s="87"/>
      <c r="M893" s="87"/>
      <c r="N893" s="87"/>
      <c r="O893" s="87"/>
      <c r="P893" s="87"/>
      <c r="Q893" s="87"/>
      <c r="R893" s="87"/>
      <c r="S893" s="87"/>
      <c r="T893" s="87"/>
      <c r="U893" s="87"/>
      <c r="V893" s="87"/>
      <c r="W893" s="87"/>
      <c r="X893" s="87"/>
      <c r="Y893" s="87"/>
      <c r="Z893" s="87"/>
    </row>
    <row r="894" customFormat="false" ht="12.75" hidden="false" customHeight="true" outlineLevel="0" collapsed="false">
      <c r="A894" s="87"/>
      <c r="B894" s="87"/>
      <c r="C894" s="87"/>
      <c r="D894" s="87"/>
      <c r="E894" s="87"/>
      <c r="F894" s="87"/>
      <c r="G894" s="87"/>
      <c r="H894" s="87"/>
      <c r="I894" s="87"/>
      <c r="J894" s="87"/>
      <c r="K894" s="87"/>
      <c r="L894" s="87"/>
      <c r="M894" s="87"/>
      <c r="N894" s="87"/>
      <c r="O894" s="87"/>
      <c r="P894" s="87"/>
      <c r="Q894" s="87"/>
      <c r="R894" s="87"/>
      <c r="S894" s="87"/>
      <c r="T894" s="87"/>
      <c r="U894" s="87"/>
      <c r="V894" s="87"/>
      <c r="W894" s="87"/>
      <c r="X894" s="87"/>
      <c r="Y894" s="87"/>
      <c r="Z894" s="87"/>
    </row>
    <row r="895" customFormat="false" ht="12.75" hidden="false" customHeight="true" outlineLevel="0" collapsed="false">
      <c r="A895" s="87"/>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row>
    <row r="896" customFormat="false" ht="12.75" hidden="false" customHeight="true" outlineLevel="0" collapsed="false">
      <c r="A896" s="87"/>
      <c r="B896" s="87"/>
      <c r="C896" s="87"/>
      <c r="D896" s="87"/>
      <c r="E896" s="87"/>
      <c r="F896" s="87"/>
      <c r="G896" s="87"/>
      <c r="H896" s="87"/>
      <c r="I896" s="87"/>
      <c r="J896" s="87"/>
      <c r="K896" s="87"/>
      <c r="L896" s="87"/>
      <c r="M896" s="87"/>
      <c r="N896" s="87"/>
      <c r="O896" s="87"/>
      <c r="P896" s="87"/>
      <c r="Q896" s="87"/>
      <c r="R896" s="87"/>
      <c r="S896" s="87"/>
      <c r="T896" s="87"/>
      <c r="U896" s="87"/>
      <c r="V896" s="87"/>
      <c r="W896" s="87"/>
      <c r="X896" s="87"/>
      <c r="Y896" s="87"/>
      <c r="Z896" s="87"/>
    </row>
    <row r="897" customFormat="false" ht="12.75" hidden="false" customHeight="true" outlineLevel="0" collapsed="false">
      <c r="A897" s="87"/>
      <c r="B897" s="87"/>
      <c r="C897" s="87"/>
      <c r="D897" s="87"/>
      <c r="E897" s="87"/>
      <c r="F897" s="87"/>
      <c r="G897" s="87"/>
      <c r="H897" s="87"/>
      <c r="I897" s="87"/>
      <c r="J897" s="87"/>
      <c r="K897" s="87"/>
      <c r="L897" s="87"/>
      <c r="M897" s="87"/>
      <c r="N897" s="87"/>
      <c r="O897" s="87"/>
      <c r="P897" s="87"/>
      <c r="Q897" s="87"/>
      <c r="R897" s="87"/>
      <c r="S897" s="87"/>
      <c r="T897" s="87"/>
      <c r="U897" s="87"/>
      <c r="V897" s="87"/>
      <c r="W897" s="87"/>
      <c r="X897" s="87"/>
      <c r="Y897" s="87"/>
      <c r="Z897" s="87"/>
    </row>
    <row r="898" customFormat="false" ht="12.75" hidden="false" customHeight="true" outlineLevel="0" collapsed="false">
      <c r="A898" s="87"/>
      <c r="B898" s="87"/>
      <c r="C898" s="87"/>
      <c r="D898" s="87"/>
      <c r="E898" s="87"/>
      <c r="F898" s="87"/>
      <c r="G898" s="87"/>
      <c r="H898" s="87"/>
      <c r="I898" s="87"/>
      <c r="J898" s="87"/>
      <c r="K898" s="87"/>
      <c r="L898" s="87"/>
      <c r="M898" s="87"/>
      <c r="N898" s="87"/>
      <c r="O898" s="87"/>
      <c r="P898" s="87"/>
      <c r="Q898" s="87"/>
      <c r="R898" s="87"/>
      <c r="S898" s="87"/>
      <c r="T898" s="87"/>
      <c r="U898" s="87"/>
      <c r="V898" s="87"/>
      <c r="W898" s="87"/>
      <c r="X898" s="87"/>
      <c r="Y898" s="87"/>
      <c r="Z898" s="87"/>
    </row>
    <row r="899" customFormat="false" ht="12.75" hidden="false" customHeight="true" outlineLevel="0" collapsed="false">
      <c r="A899" s="87"/>
      <c r="B899" s="87"/>
      <c r="C899" s="87"/>
      <c r="D899" s="87"/>
      <c r="E899" s="87"/>
      <c r="F899" s="87"/>
      <c r="G899" s="87"/>
      <c r="H899" s="87"/>
      <c r="I899" s="87"/>
      <c r="J899" s="87"/>
      <c r="K899" s="87"/>
      <c r="L899" s="87"/>
      <c r="M899" s="87"/>
      <c r="N899" s="87"/>
      <c r="O899" s="87"/>
      <c r="P899" s="87"/>
      <c r="Q899" s="87"/>
      <c r="R899" s="87"/>
      <c r="S899" s="87"/>
      <c r="T899" s="87"/>
      <c r="U899" s="87"/>
      <c r="V899" s="87"/>
      <c r="W899" s="87"/>
      <c r="X899" s="87"/>
      <c r="Y899" s="87"/>
      <c r="Z899" s="87"/>
    </row>
    <row r="900" customFormat="false" ht="12.75" hidden="false" customHeight="true" outlineLevel="0" collapsed="false">
      <c r="A900" s="87"/>
      <c r="B900" s="87"/>
      <c r="C900" s="87"/>
      <c r="D900" s="87"/>
      <c r="E900" s="87"/>
      <c r="F900" s="87"/>
      <c r="G900" s="87"/>
      <c r="H900" s="87"/>
      <c r="I900" s="87"/>
      <c r="J900" s="87"/>
      <c r="K900" s="87"/>
      <c r="L900" s="87"/>
      <c r="M900" s="87"/>
      <c r="N900" s="87"/>
      <c r="O900" s="87"/>
      <c r="P900" s="87"/>
      <c r="Q900" s="87"/>
      <c r="R900" s="87"/>
      <c r="S900" s="87"/>
      <c r="T900" s="87"/>
      <c r="U900" s="87"/>
      <c r="V900" s="87"/>
      <c r="W900" s="87"/>
      <c r="X900" s="87"/>
      <c r="Y900" s="87"/>
      <c r="Z900" s="87"/>
    </row>
    <row r="901" customFormat="false" ht="12.75" hidden="false" customHeight="true" outlineLevel="0" collapsed="false">
      <c r="A901" s="87"/>
      <c r="B901" s="87"/>
      <c r="C901" s="87"/>
      <c r="D901" s="87"/>
      <c r="E901" s="87"/>
      <c r="F901" s="87"/>
      <c r="G901" s="87"/>
      <c r="H901" s="87"/>
      <c r="I901" s="87"/>
      <c r="J901" s="87"/>
      <c r="K901" s="87"/>
      <c r="L901" s="87"/>
      <c r="M901" s="87"/>
      <c r="N901" s="87"/>
      <c r="O901" s="87"/>
      <c r="P901" s="87"/>
      <c r="Q901" s="87"/>
      <c r="R901" s="87"/>
      <c r="S901" s="87"/>
      <c r="T901" s="87"/>
      <c r="U901" s="87"/>
      <c r="V901" s="87"/>
      <c r="W901" s="87"/>
      <c r="X901" s="87"/>
      <c r="Y901" s="87"/>
      <c r="Z901" s="87"/>
    </row>
    <row r="902" customFormat="false" ht="12.75" hidden="false" customHeight="true" outlineLevel="0" collapsed="false">
      <c r="A902" s="87"/>
      <c r="B902" s="87"/>
      <c r="C902" s="87"/>
      <c r="D902" s="87"/>
      <c r="E902" s="87"/>
      <c r="F902" s="87"/>
      <c r="G902" s="87"/>
      <c r="H902" s="87"/>
      <c r="I902" s="87"/>
      <c r="J902" s="87"/>
      <c r="K902" s="87"/>
      <c r="L902" s="87"/>
      <c r="M902" s="87"/>
      <c r="N902" s="87"/>
      <c r="O902" s="87"/>
      <c r="P902" s="87"/>
      <c r="Q902" s="87"/>
      <c r="R902" s="87"/>
      <c r="S902" s="87"/>
      <c r="T902" s="87"/>
      <c r="U902" s="87"/>
      <c r="V902" s="87"/>
      <c r="W902" s="87"/>
      <c r="X902" s="87"/>
      <c r="Y902" s="87"/>
      <c r="Z902" s="87"/>
    </row>
    <row r="903" customFormat="false" ht="12.75" hidden="false" customHeight="true" outlineLevel="0" collapsed="false">
      <c r="A903" s="87"/>
      <c r="B903" s="87"/>
      <c r="C903" s="87"/>
      <c r="D903" s="87"/>
      <c r="E903" s="87"/>
      <c r="F903" s="87"/>
      <c r="G903" s="87"/>
      <c r="H903" s="87"/>
      <c r="I903" s="87"/>
      <c r="J903" s="87"/>
      <c r="K903" s="87"/>
      <c r="L903" s="87"/>
      <c r="M903" s="87"/>
      <c r="N903" s="87"/>
      <c r="O903" s="87"/>
      <c r="P903" s="87"/>
      <c r="Q903" s="87"/>
      <c r="R903" s="87"/>
      <c r="S903" s="87"/>
      <c r="T903" s="87"/>
      <c r="U903" s="87"/>
      <c r="V903" s="87"/>
      <c r="W903" s="87"/>
      <c r="X903" s="87"/>
      <c r="Y903" s="87"/>
      <c r="Z903" s="87"/>
    </row>
    <row r="904" customFormat="false" ht="12.75" hidden="false" customHeight="true" outlineLevel="0" collapsed="false">
      <c r="A904" s="87"/>
      <c r="B904" s="87"/>
      <c r="C904" s="87"/>
      <c r="D904" s="87"/>
      <c r="E904" s="87"/>
      <c r="F904" s="87"/>
      <c r="G904" s="87"/>
      <c r="H904" s="87"/>
      <c r="I904" s="87"/>
      <c r="J904" s="87"/>
      <c r="K904" s="87"/>
      <c r="L904" s="87"/>
      <c r="M904" s="87"/>
      <c r="N904" s="87"/>
      <c r="O904" s="87"/>
      <c r="P904" s="87"/>
      <c r="Q904" s="87"/>
      <c r="R904" s="87"/>
      <c r="S904" s="87"/>
      <c r="T904" s="87"/>
      <c r="U904" s="87"/>
      <c r="V904" s="87"/>
      <c r="W904" s="87"/>
      <c r="X904" s="87"/>
      <c r="Y904" s="87"/>
      <c r="Z904" s="87"/>
    </row>
    <row r="905" customFormat="false" ht="12.75" hidden="false" customHeight="true" outlineLevel="0" collapsed="false">
      <c r="A905" s="87"/>
      <c r="B905" s="87"/>
      <c r="C905" s="87"/>
      <c r="D905" s="87"/>
      <c r="E905" s="87"/>
      <c r="F905" s="87"/>
      <c r="G905" s="87"/>
      <c r="H905" s="87"/>
      <c r="I905" s="87"/>
      <c r="J905" s="87"/>
      <c r="K905" s="87"/>
      <c r="L905" s="87"/>
      <c r="M905" s="87"/>
      <c r="N905" s="87"/>
      <c r="O905" s="87"/>
      <c r="P905" s="87"/>
      <c r="Q905" s="87"/>
      <c r="R905" s="87"/>
      <c r="S905" s="87"/>
      <c r="T905" s="87"/>
      <c r="U905" s="87"/>
      <c r="V905" s="87"/>
      <c r="W905" s="87"/>
      <c r="X905" s="87"/>
      <c r="Y905" s="87"/>
      <c r="Z905" s="87"/>
    </row>
    <row r="906" customFormat="false" ht="12.75" hidden="false" customHeight="true" outlineLevel="0" collapsed="false">
      <c r="A906" s="87"/>
      <c r="B906" s="87"/>
      <c r="C906" s="87"/>
      <c r="D906" s="87"/>
      <c r="E906" s="87"/>
      <c r="F906" s="87"/>
      <c r="G906" s="87"/>
      <c r="H906" s="87"/>
      <c r="I906" s="87"/>
      <c r="J906" s="87"/>
      <c r="K906" s="87"/>
      <c r="L906" s="87"/>
      <c r="M906" s="87"/>
      <c r="N906" s="87"/>
      <c r="O906" s="87"/>
      <c r="P906" s="87"/>
      <c r="Q906" s="87"/>
      <c r="R906" s="87"/>
      <c r="S906" s="87"/>
      <c r="T906" s="87"/>
      <c r="U906" s="87"/>
      <c r="V906" s="87"/>
      <c r="W906" s="87"/>
      <c r="X906" s="87"/>
      <c r="Y906" s="87"/>
      <c r="Z906" s="87"/>
    </row>
    <row r="907" customFormat="false" ht="12.75" hidden="false" customHeight="true" outlineLevel="0" collapsed="false">
      <c r="A907" s="87"/>
      <c r="B907" s="87"/>
      <c r="C907" s="87"/>
      <c r="D907" s="87"/>
      <c r="E907" s="87"/>
      <c r="F907" s="87"/>
      <c r="G907" s="87"/>
      <c r="H907" s="87"/>
      <c r="I907" s="87"/>
      <c r="J907" s="87"/>
      <c r="K907" s="87"/>
      <c r="L907" s="87"/>
      <c r="M907" s="87"/>
      <c r="N907" s="87"/>
      <c r="O907" s="87"/>
      <c r="P907" s="87"/>
      <c r="Q907" s="87"/>
      <c r="R907" s="87"/>
      <c r="S907" s="87"/>
      <c r="T907" s="87"/>
      <c r="U907" s="87"/>
      <c r="V907" s="87"/>
      <c r="W907" s="87"/>
      <c r="X907" s="87"/>
      <c r="Y907" s="87"/>
      <c r="Z907" s="87"/>
    </row>
    <row r="908" customFormat="false" ht="12.75" hidden="false" customHeight="true" outlineLevel="0" collapsed="false">
      <c r="A908" s="87"/>
      <c r="B908" s="87"/>
      <c r="C908" s="87"/>
      <c r="D908" s="87"/>
      <c r="E908" s="87"/>
      <c r="F908" s="87"/>
      <c r="G908" s="87"/>
      <c r="H908" s="87"/>
      <c r="I908" s="87"/>
      <c r="J908" s="87"/>
      <c r="K908" s="87"/>
      <c r="L908" s="87"/>
      <c r="M908" s="87"/>
      <c r="N908" s="87"/>
      <c r="O908" s="87"/>
      <c r="P908" s="87"/>
      <c r="Q908" s="87"/>
      <c r="R908" s="87"/>
      <c r="S908" s="87"/>
      <c r="T908" s="87"/>
      <c r="U908" s="87"/>
      <c r="V908" s="87"/>
      <c r="W908" s="87"/>
      <c r="X908" s="87"/>
      <c r="Y908" s="87"/>
      <c r="Z908" s="87"/>
    </row>
    <row r="909" customFormat="false" ht="12.75" hidden="false" customHeight="true" outlineLevel="0" collapsed="false">
      <c r="A909" s="87"/>
      <c r="B909" s="87"/>
      <c r="C909" s="87"/>
      <c r="D909" s="87"/>
      <c r="E909" s="87"/>
      <c r="F909" s="87"/>
      <c r="G909" s="87"/>
      <c r="H909" s="87"/>
      <c r="I909" s="87"/>
      <c r="J909" s="87"/>
      <c r="K909" s="87"/>
      <c r="L909" s="87"/>
      <c r="M909" s="87"/>
      <c r="N909" s="87"/>
      <c r="O909" s="87"/>
      <c r="P909" s="87"/>
      <c r="Q909" s="87"/>
      <c r="R909" s="87"/>
      <c r="S909" s="87"/>
      <c r="T909" s="87"/>
      <c r="U909" s="87"/>
      <c r="V909" s="87"/>
      <c r="W909" s="87"/>
      <c r="X909" s="87"/>
      <c r="Y909" s="87"/>
      <c r="Z909" s="87"/>
    </row>
    <row r="910" customFormat="false" ht="12.75" hidden="false" customHeight="true" outlineLevel="0" collapsed="false">
      <c r="A910" s="87"/>
      <c r="B910" s="87"/>
      <c r="C910" s="87"/>
      <c r="D910" s="87"/>
      <c r="E910" s="87"/>
      <c r="F910" s="87"/>
      <c r="G910" s="87"/>
      <c r="H910" s="87"/>
      <c r="I910" s="87"/>
      <c r="J910" s="87"/>
      <c r="K910" s="87"/>
      <c r="L910" s="87"/>
      <c r="M910" s="87"/>
      <c r="N910" s="87"/>
      <c r="O910" s="87"/>
      <c r="P910" s="87"/>
      <c r="Q910" s="87"/>
      <c r="R910" s="87"/>
      <c r="S910" s="87"/>
      <c r="T910" s="87"/>
      <c r="U910" s="87"/>
      <c r="V910" s="87"/>
      <c r="W910" s="87"/>
      <c r="X910" s="87"/>
      <c r="Y910" s="87"/>
      <c r="Z910" s="87"/>
    </row>
    <row r="911" customFormat="false" ht="12.75" hidden="false" customHeight="true" outlineLevel="0" collapsed="false">
      <c r="A911" s="87"/>
      <c r="B911" s="87"/>
      <c r="C911" s="87"/>
      <c r="D911" s="87"/>
      <c r="E911" s="87"/>
      <c r="F911" s="87"/>
      <c r="G911" s="87"/>
      <c r="H911" s="87"/>
      <c r="I911" s="87"/>
      <c r="J911" s="87"/>
      <c r="K911" s="87"/>
      <c r="L911" s="87"/>
      <c r="M911" s="87"/>
      <c r="N911" s="87"/>
      <c r="O911" s="87"/>
      <c r="P911" s="87"/>
      <c r="Q911" s="87"/>
      <c r="R911" s="87"/>
      <c r="S911" s="87"/>
      <c r="T911" s="87"/>
      <c r="U911" s="87"/>
      <c r="V911" s="87"/>
      <c r="W911" s="87"/>
      <c r="X911" s="87"/>
      <c r="Y911" s="87"/>
      <c r="Z911" s="87"/>
    </row>
    <row r="912" customFormat="false" ht="12.75" hidden="false" customHeight="true" outlineLevel="0" collapsed="false">
      <c r="A912" s="87"/>
      <c r="B912" s="87"/>
      <c r="C912" s="87"/>
      <c r="D912" s="87"/>
      <c r="E912" s="87"/>
      <c r="F912" s="87"/>
      <c r="G912" s="87"/>
      <c r="H912" s="87"/>
      <c r="I912" s="87"/>
      <c r="J912" s="87"/>
      <c r="K912" s="87"/>
      <c r="L912" s="87"/>
      <c r="M912" s="87"/>
      <c r="N912" s="87"/>
      <c r="O912" s="87"/>
      <c r="P912" s="87"/>
      <c r="Q912" s="87"/>
      <c r="R912" s="87"/>
      <c r="S912" s="87"/>
      <c r="T912" s="87"/>
      <c r="U912" s="87"/>
      <c r="V912" s="87"/>
      <c r="W912" s="87"/>
      <c r="X912" s="87"/>
      <c r="Y912" s="87"/>
      <c r="Z912" s="87"/>
    </row>
    <row r="913" customFormat="false" ht="12.75" hidden="false" customHeight="true" outlineLevel="0" collapsed="false">
      <c r="A913" s="87"/>
      <c r="B913" s="87"/>
      <c r="C913" s="87"/>
      <c r="D913" s="87"/>
      <c r="E913" s="87"/>
      <c r="F913" s="87"/>
      <c r="G913" s="87"/>
      <c r="H913" s="87"/>
      <c r="I913" s="87"/>
      <c r="J913" s="87"/>
      <c r="K913" s="87"/>
      <c r="L913" s="87"/>
      <c r="M913" s="87"/>
      <c r="N913" s="87"/>
      <c r="O913" s="87"/>
      <c r="P913" s="87"/>
      <c r="Q913" s="87"/>
      <c r="R913" s="87"/>
      <c r="S913" s="87"/>
      <c r="T913" s="87"/>
      <c r="U913" s="87"/>
      <c r="V913" s="87"/>
      <c r="W913" s="87"/>
      <c r="X913" s="87"/>
      <c r="Y913" s="87"/>
      <c r="Z913" s="87"/>
    </row>
    <row r="914" customFormat="false" ht="12.75" hidden="false" customHeight="true" outlineLevel="0" collapsed="false">
      <c r="A914" s="87"/>
      <c r="B914" s="87"/>
      <c r="C914" s="87"/>
      <c r="D914" s="87"/>
      <c r="E914" s="87"/>
      <c r="F914" s="87"/>
      <c r="G914" s="87"/>
      <c r="H914" s="87"/>
      <c r="I914" s="87"/>
      <c r="J914" s="87"/>
      <c r="K914" s="87"/>
      <c r="L914" s="87"/>
      <c r="M914" s="87"/>
      <c r="N914" s="87"/>
      <c r="O914" s="87"/>
      <c r="P914" s="87"/>
      <c r="Q914" s="87"/>
      <c r="R914" s="87"/>
      <c r="S914" s="87"/>
      <c r="T914" s="87"/>
      <c r="U914" s="87"/>
      <c r="V914" s="87"/>
      <c r="W914" s="87"/>
      <c r="X914" s="87"/>
      <c r="Y914" s="87"/>
      <c r="Z914" s="87"/>
    </row>
    <row r="915" customFormat="false" ht="12.75" hidden="false" customHeight="true" outlineLevel="0" collapsed="false">
      <c r="A915" s="87"/>
      <c r="B915" s="87"/>
      <c r="C915" s="87"/>
      <c r="D915" s="87"/>
      <c r="E915" s="87"/>
      <c r="F915" s="87"/>
      <c r="G915" s="87"/>
      <c r="H915" s="87"/>
      <c r="I915" s="87"/>
      <c r="J915" s="87"/>
      <c r="K915" s="87"/>
      <c r="L915" s="87"/>
      <c r="M915" s="87"/>
      <c r="N915" s="87"/>
      <c r="O915" s="87"/>
      <c r="P915" s="87"/>
      <c r="Q915" s="87"/>
      <c r="R915" s="87"/>
      <c r="S915" s="87"/>
      <c r="T915" s="87"/>
      <c r="U915" s="87"/>
      <c r="V915" s="87"/>
      <c r="W915" s="87"/>
      <c r="X915" s="87"/>
      <c r="Y915" s="87"/>
      <c r="Z915" s="87"/>
    </row>
    <row r="916" customFormat="false" ht="12.75" hidden="false" customHeight="true" outlineLevel="0" collapsed="false">
      <c r="A916" s="87"/>
      <c r="B916" s="87"/>
      <c r="C916" s="87"/>
      <c r="D916" s="87"/>
      <c r="E916" s="87"/>
      <c r="F916" s="87"/>
      <c r="G916" s="87"/>
      <c r="H916" s="87"/>
      <c r="I916" s="87"/>
      <c r="J916" s="87"/>
      <c r="K916" s="87"/>
      <c r="L916" s="87"/>
      <c r="M916" s="87"/>
      <c r="N916" s="87"/>
      <c r="O916" s="87"/>
      <c r="P916" s="87"/>
      <c r="Q916" s="87"/>
      <c r="R916" s="87"/>
      <c r="S916" s="87"/>
      <c r="T916" s="87"/>
      <c r="U916" s="87"/>
      <c r="V916" s="87"/>
      <c r="W916" s="87"/>
      <c r="X916" s="87"/>
      <c r="Y916" s="87"/>
      <c r="Z916" s="87"/>
    </row>
    <row r="917" customFormat="false" ht="12.75" hidden="false" customHeight="true" outlineLevel="0" collapsed="false">
      <c r="A917" s="87"/>
      <c r="B917" s="87"/>
      <c r="C917" s="87"/>
      <c r="D917" s="87"/>
      <c r="E917" s="87"/>
      <c r="F917" s="87"/>
      <c r="G917" s="87"/>
      <c r="H917" s="87"/>
      <c r="I917" s="87"/>
      <c r="J917" s="87"/>
      <c r="K917" s="87"/>
      <c r="L917" s="87"/>
      <c r="M917" s="87"/>
      <c r="N917" s="87"/>
      <c r="O917" s="87"/>
      <c r="P917" s="87"/>
      <c r="Q917" s="87"/>
      <c r="R917" s="87"/>
      <c r="S917" s="87"/>
      <c r="T917" s="87"/>
      <c r="U917" s="87"/>
      <c r="V917" s="87"/>
      <c r="W917" s="87"/>
      <c r="X917" s="87"/>
      <c r="Y917" s="87"/>
      <c r="Z917" s="87"/>
    </row>
    <row r="918" customFormat="false" ht="12.75" hidden="false" customHeight="true" outlineLevel="0" collapsed="false">
      <c r="A918" s="87"/>
      <c r="B918" s="87"/>
      <c r="C918" s="87"/>
      <c r="D918" s="87"/>
      <c r="E918" s="87"/>
      <c r="F918" s="87"/>
      <c r="G918" s="87"/>
      <c r="H918" s="87"/>
      <c r="I918" s="87"/>
      <c r="J918" s="87"/>
      <c r="K918" s="87"/>
      <c r="L918" s="87"/>
      <c r="M918" s="87"/>
      <c r="N918" s="87"/>
      <c r="O918" s="87"/>
      <c r="P918" s="87"/>
      <c r="Q918" s="87"/>
      <c r="R918" s="87"/>
      <c r="S918" s="87"/>
      <c r="T918" s="87"/>
      <c r="U918" s="87"/>
      <c r="V918" s="87"/>
      <c r="W918" s="87"/>
      <c r="X918" s="87"/>
      <c r="Y918" s="87"/>
      <c r="Z918" s="87"/>
    </row>
    <row r="919" customFormat="false" ht="12.75" hidden="false" customHeight="true" outlineLevel="0" collapsed="false">
      <c r="A919" s="87"/>
      <c r="B919" s="87"/>
      <c r="C919" s="87"/>
      <c r="D919" s="87"/>
      <c r="E919" s="87"/>
      <c r="F919" s="87"/>
      <c r="G919" s="87"/>
      <c r="H919" s="87"/>
      <c r="I919" s="87"/>
      <c r="J919" s="87"/>
      <c r="K919" s="87"/>
      <c r="L919" s="87"/>
      <c r="M919" s="87"/>
      <c r="N919" s="87"/>
      <c r="O919" s="87"/>
      <c r="P919" s="87"/>
      <c r="Q919" s="87"/>
      <c r="R919" s="87"/>
      <c r="S919" s="87"/>
      <c r="T919" s="87"/>
      <c r="U919" s="87"/>
      <c r="V919" s="87"/>
      <c r="W919" s="87"/>
      <c r="X919" s="87"/>
      <c r="Y919" s="87"/>
      <c r="Z919" s="87"/>
    </row>
    <row r="920" customFormat="false" ht="12.75" hidden="false" customHeight="true" outlineLevel="0" collapsed="false">
      <c r="A920" s="87"/>
      <c r="B920" s="87"/>
      <c r="C920" s="87"/>
      <c r="D920" s="87"/>
      <c r="E920" s="87"/>
      <c r="F920" s="87"/>
      <c r="G920" s="87"/>
      <c r="H920" s="87"/>
      <c r="I920" s="87"/>
      <c r="J920" s="87"/>
      <c r="K920" s="87"/>
      <c r="L920" s="87"/>
      <c r="M920" s="87"/>
      <c r="N920" s="87"/>
      <c r="O920" s="87"/>
      <c r="P920" s="87"/>
      <c r="Q920" s="87"/>
      <c r="R920" s="87"/>
      <c r="S920" s="87"/>
      <c r="T920" s="87"/>
      <c r="U920" s="87"/>
      <c r="V920" s="87"/>
      <c r="W920" s="87"/>
      <c r="X920" s="87"/>
      <c r="Y920" s="87"/>
      <c r="Z920" s="87"/>
    </row>
    <row r="921" customFormat="false" ht="12.75" hidden="false" customHeight="true" outlineLevel="0" collapsed="false">
      <c r="A921" s="87"/>
      <c r="B921" s="87"/>
      <c r="C921" s="87"/>
      <c r="D921" s="87"/>
      <c r="E921" s="87"/>
      <c r="F921" s="87"/>
      <c r="G921" s="87"/>
      <c r="H921" s="87"/>
      <c r="I921" s="87"/>
      <c r="J921" s="87"/>
      <c r="K921" s="87"/>
      <c r="L921" s="87"/>
      <c r="M921" s="87"/>
      <c r="N921" s="87"/>
      <c r="O921" s="87"/>
      <c r="P921" s="87"/>
      <c r="Q921" s="87"/>
      <c r="R921" s="87"/>
      <c r="S921" s="87"/>
      <c r="T921" s="87"/>
      <c r="U921" s="87"/>
      <c r="V921" s="87"/>
      <c r="W921" s="87"/>
      <c r="X921" s="87"/>
      <c r="Y921" s="87"/>
      <c r="Z921" s="87"/>
    </row>
    <row r="922" customFormat="false" ht="12.75" hidden="false" customHeight="true" outlineLevel="0" collapsed="false">
      <c r="A922" s="87"/>
      <c r="B922" s="87"/>
      <c r="C922" s="87"/>
      <c r="D922" s="87"/>
      <c r="E922" s="87"/>
      <c r="F922" s="87"/>
      <c r="G922" s="87"/>
      <c r="H922" s="87"/>
      <c r="I922" s="87"/>
      <c r="J922" s="87"/>
      <c r="K922" s="87"/>
      <c r="L922" s="87"/>
      <c r="M922" s="87"/>
      <c r="N922" s="87"/>
      <c r="O922" s="87"/>
      <c r="P922" s="87"/>
      <c r="Q922" s="87"/>
      <c r="R922" s="87"/>
      <c r="S922" s="87"/>
      <c r="T922" s="87"/>
      <c r="U922" s="87"/>
      <c r="V922" s="87"/>
      <c r="W922" s="87"/>
      <c r="X922" s="87"/>
      <c r="Y922" s="87"/>
      <c r="Z922" s="87"/>
    </row>
    <row r="923" customFormat="false" ht="12.75" hidden="false" customHeight="true" outlineLevel="0" collapsed="false">
      <c r="A923" s="87"/>
      <c r="B923" s="87"/>
      <c r="C923" s="87"/>
      <c r="D923" s="87"/>
      <c r="E923" s="87"/>
      <c r="F923" s="87"/>
      <c r="G923" s="87"/>
      <c r="H923" s="87"/>
      <c r="I923" s="87"/>
      <c r="J923" s="87"/>
      <c r="K923" s="87"/>
      <c r="L923" s="87"/>
      <c r="M923" s="87"/>
      <c r="N923" s="87"/>
      <c r="O923" s="87"/>
      <c r="P923" s="87"/>
      <c r="Q923" s="87"/>
      <c r="R923" s="87"/>
      <c r="S923" s="87"/>
      <c r="T923" s="87"/>
      <c r="U923" s="87"/>
      <c r="V923" s="87"/>
      <c r="W923" s="87"/>
      <c r="X923" s="87"/>
      <c r="Y923" s="87"/>
      <c r="Z923" s="87"/>
    </row>
    <row r="924" customFormat="false" ht="12.75" hidden="false" customHeight="true" outlineLevel="0" collapsed="false">
      <c r="A924" s="87"/>
      <c r="B924" s="87"/>
      <c r="C924" s="87"/>
      <c r="D924" s="87"/>
      <c r="E924" s="87"/>
      <c r="F924" s="87"/>
      <c r="G924" s="87"/>
      <c r="H924" s="87"/>
      <c r="I924" s="87"/>
      <c r="J924" s="87"/>
      <c r="K924" s="87"/>
      <c r="L924" s="87"/>
      <c r="M924" s="87"/>
      <c r="N924" s="87"/>
      <c r="O924" s="87"/>
      <c r="P924" s="87"/>
      <c r="Q924" s="87"/>
      <c r="R924" s="87"/>
      <c r="S924" s="87"/>
      <c r="T924" s="87"/>
      <c r="U924" s="87"/>
      <c r="V924" s="87"/>
      <c r="W924" s="87"/>
      <c r="X924" s="87"/>
      <c r="Y924" s="87"/>
      <c r="Z924" s="87"/>
    </row>
    <row r="925" customFormat="false" ht="12.75" hidden="false" customHeight="true" outlineLevel="0" collapsed="false">
      <c r="A925" s="87"/>
      <c r="B925" s="87"/>
      <c r="C925" s="87"/>
      <c r="D925" s="87"/>
      <c r="E925" s="87"/>
      <c r="F925" s="87"/>
      <c r="G925" s="87"/>
      <c r="H925" s="87"/>
      <c r="I925" s="87"/>
      <c r="J925" s="87"/>
      <c r="K925" s="87"/>
      <c r="L925" s="87"/>
      <c r="M925" s="87"/>
      <c r="N925" s="87"/>
      <c r="O925" s="87"/>
      <c r="P925" s="87"/>
      <c r="Q925" s="87"/>
      <c r="R925" s="87"/>
      <c r="S925" s="87"/>
      <c r="T925" s="87"/>
      <c r="U925" s="87"/>
      <c r="V925" s="87"/>
      <c r="W925" s="87"/>
      <c r="X925" s="87"/>
      <c r="Y925" s="87"/>
      <c r="Z925" s="87"/>
    </row>
    <row r="926" customFormat="false" ht="12.75" hidden="false" customHeight="true" outlineLevel="0" collapsed="false">
      <c r="A926" s="87"/>
      <c r="B926" s="87"/>
      <c r="C926" s="87"/>
      <c r="D926" s="87"/>
      <c r="E926" s="87"/>
      <c r="F926" s="87"/>
      <c r="G926" s="87"/>
      <c r="H926" s="87"/>
      <c r="I926" s="87"/>
      <c r="J926" s="87"/>
      <c r="K926" s="87"/>
      <c r="L926" s="87"/>
      <c r="M926" s="87"/>
      <c r="N926" s="87"/>
      <c r="O926" s="87"/>
      <c r="P926" s="87"/>
      <c r="Q926" s="87"/>
      <c r="R926" s="87"/>
      <c r="S926" s="87"/>
      <c r="T926" s="87"/>
      <c r="U926" s="87"/>
      <c r="V926" s="87"/>
      <c r="W926" s="87"/>
      <c r="X926" s="87"/>
      <c r="Y926" s="87"/>
      <c r="Z926" s="87"/>
    </row>
    <row r="927" customFormat="false" ht="12.75" hidden="false" customHeight="true" outlineLevel="0" collapsed="false">
      <c r="A927" s="87"/>
      <c r="B927" s="87"/>
      <c r="C927" s="87"/>
      <c r="D927" s="87"/>
      <c r="E927" s="87"/>
      <c r="F927" s="87"/>
      <c r="G927" s="87"/>
      <c r="H927" s="87"/>
      <c r="I927" s="87"/>
      <c r="J927" s="87"/>
      <c r="K927" s="87"/>
      <c r="L927" s="87"/>
      <c r="M927" s="87"/>
      <c r="N927" s="87"/>
      <c r="O927" s="87"/>
      <c r="P927" s="87"/>
      <c r="Q927" s="87"/>
      <c r="R927" s="87"/>
      <c r="S927" s="87"/>
      <c r="T927" s="87"/>
      <c r="U927" s="87"/>
      <c r="V927" s="87"/>
      <c r="W927" s="87"/>
      <c r="X927" s="87"/>
      <c r="Y927" s="87"/>
      <c r="Z927" s="87"/>
    </row>
    <row r="928" customFormat="false" ht="12.75" hidden="false" customHeight="true" outlineLevel="0" collapsed="false">
      <c r="A928" s="87"/>
      <c r="B928" s="87"/>
      <c r="C928" s="87"/>
      <c r="D928" s="87"/>
      <c r="E928" s="87"/>
      <c r="F928" s="87"/>
      <c r="G928" s="87"/>
      <c r="H928" s="87"/>
      <c r="I928" s="87"/>
      <c r="J928" s="87"/>
      <c r="K928" s="87"/>
      <c r="L928" s="87"/>
      <c r="M928" s="87"/>
      <c r="N928" s="87"/>
      <c r="O928" s="87"/>
      <c r="P928" s="87"/>
      <c r="Q928" s="87"/>
      <c r="R928" s="87"/>
      <c r="S928" s="87"/>
      <c r="T928" s="87"/>
      <c r="U928" s="87"/>
      <c r="V928" s="87"/>
      <c r="W928" s="87"/>
      <c r="X928" s="87"/>
      <c r="Y928" s="87"/>
      <c r="Z928" s="87"/>
    </row>
    <row r="929" customFormat="false" ht="12.75" hidden="false" customHeight="true" outlineLevel="0" collapsed="false">
      <c r="A929" s="87"/>
      <c r="B929" s="87"/>
      <c r="C929" s="87"/>
      <c r="D929" s="87"/>
      <c r="E929" s="87"/>
      <c r="F929" s="87"/>
      <c r="G929" s="87"/>
      <c r="H929" s="87"/>
      <c r="I929" s="87"/>
      <c r="J929" s="87"/>
      <c r="K929" s="87"/>
      <c r="L929" s="87"/>
      <c r="M929" s="87"/>
      <c r="N929" s="87"/>
      <c r="O929" s="87"/>
      <c r="P929" s="87"/>
      <c r="Q929" s="87"/>
      <c r="R929" s="87"/>
      <c r="S929" s="87"/>
      <c r="T929" s="87"/>
      <c r="U929" s="87"/>
      <c r="V929" s="87"/>
      <c r="W929" s="87"/>
      <c r="X929" s="87"/>
      <c r="Y929" s="87"/>
      <c r="Z929" s="87"/>
    </row>
    <row r="930" customFormat="false" ht="12.75" hidden="false" customHeight="true" outlineLevel="0" collapsed="false">
      <c r="A930" s="87"/>
      <c r="B930" s="87"/>
      <c r="C930" s="87"/>
      <c r="D930" s="87"/>
      <c r="E930" s="87"/>
      <c r="F930" s="87"/>
      <c r="G930" s="87"/>
      <c r="H930" s="87"/>
      <c r="I930" s="87"/>
      <c r="J930" s="87"/>
      <c r="K930" s="87"/>
      <c r="L930" s="87"/>
      <c r="M930" s="87"/>
      <c r="N930" s="87"/>
      <c r="O930" s="87"/>
      <c r="P930" s="87"/>
      <c r="Q930" s="87"/>
      <c r="R930" s="87"/>
      <c r="S930" s="87"/>
      <c r="T930" s="87"/>
      <c r="U930" s="87"/>
      <c r="V930" s="87"/>
      <c r="W930" s="87"/>
      <c r="X930" s="87"/>
      <c r="Y930" s="87"/>
      <c r="Z930" s="87"/>
    </row>
    <row r="931" customFormat="false" ht="12.75" hidden="false" customHeight="true" outlineLevel="0" collapsed="false">
      <c r="A931" s="87"/>
      <c r="B931" s="87"/>
      <c r="C931" s="87"/>
      <c r="D931" s="87"/>
      <c r="E931" s="87"/>
      <c r="F931" s="87"/>
      <c r="G931" s="87"/>
      <c r="H931" s="87"/>
      <c r="I931" s="87"/>
      <c r="J931" s="87"/>
      <c r="K931" s="87"/>
      <c r="L931" s="87"/>
      <c r="M931" s="87"/>
      <c r="N931" s="87"/>
      <c r="O931" s="87"/>
      <c r="P931" s="87"/>
      <c r="Q931" s="87"/>
      <c r="R931" s="87"/>
      <c r="S931" s="87"/>
      <c r="T931" s="87"/>
      <c r="U931" s="87"/>
      <c r="V931" s="87"/>
      <c r="W931" s="87"/>
      <c r="X931" s="87"/>
      <c r="Y931" s="87"/>
      <c r="Z931" s="87"/>
    </row>
    <row r="932" customFormat="false" ht="12.75" hidden="false" customHeight="true" outlineLevel="0" collapsed="false">
      <c r="A932" s="87"/>
      <c r="B932" s="87"/>
      <c r="C932" s="87"/>
      <c r="D932" s="87"/>
      <c r="E932" s="87"/>
      <c r="F932" s="87"/>
      <c r="G932" s="87"/>
      <c r="H932" s="87"/>
      <c r="I932" s="87"/>
      <c r="J932" s="87"/>
      <c r="K932" s="87"/>
      <c r="L932" s="87"/>
      <c r="M932" s="87"/>
      <c r="N932" s="87"/>
      <c r="O932" s="87"/>
      <c r="P932" s="87"/>
      <c r="Q932" s="87"/>
      <c r="R932" s="87"/>
      <c r="S932" s="87"/>
      <c r="T932" s="87"/>
      <c r="U932" s="87"/>
      <c r="V932" s="87"/>
      <c r="W932" s="87"/>
      <c r="X932" s="87"/>
      <c r="Y932" s="87"/>
      <c r="Z932" s="87"/>
    </row>
    <row r="933" customFormat="false" ht="12.75" hidden="false" customHeight="true" outlineLevel="0" collapsed="false">
      <c r="A933" s="87"/>
      <c r="B933" s="87"/>
      <c r="C933" s="87"/>
      <c r="D933" s="87"/>
      <c r="E933" s="87"/>
      <c r="F933" s="87"/>
      <c r="G933" s="87"/>
      <c r="H933" s="87"/>
      <c r="I933" s="87"/>
      <c r="J933" s="87"/>
      <c r="K933" s="87"/>
      <c r="L933" s="87"/>
      <c r="M933" s="87"/>
      <c r="N933" s="87"/>
      <c r="O933" s="87"/>
      <c r="P933" s="87"/>
      <c r="Q933" s="87"/>
      <c r="R933" s="87"/>
      <c r="S933" s="87"/>
      <c r="T933" s="87"/>
      <c r="U933" s="87"/>
      <c r="V933" s="87"/>
      <c r="W933" s="87"/>
      <c r="X933" s="87"/>
      <c r="Y933" s="87"/>
      <c r="Z933" s="87"/>
    </row>
    <row r="934" customFormat="false" ht="12.75" hidden="false" customHeight="true" outlineLevel="0" collapsed="false">
      <c r="A934" s="87"/>
      <c r="B934" s="87"/>
      <c r="C934" s="87"/>
      <c r="D934" s="87"/>
      <c r="E934" s="87"/>
      <c r="F934" s="87"/>
      <c r="G934" s="87"/>
      <c r="H934" s="87"/>
      <c r="I934" s="87"/>
      <c r="J934" s="87"/>
      <c r="K934" s="87"/>
      <c r="L934" s="87"/>
      <c r="M934" s="87"/>
      <c r="N934" s="87"/>
      <c r="O934" s="87"/>
      <c r="P934" s="87"/>
      <c r="Q934" s="87"/>
      <c r="R934" s="87"/>
      <c r="S934" s="87"/>
      <c r="T934" s="87"/>
      <c r="U934" s="87"/>
      <c r="V934" s="87"/>
      <c r="W934" s="87"/>
      <c r="X934" s="87"/>
      <c r="Y934" s="87"/>
      <c r="Z934" s="87"/>
    </row>
    <row r="935" customFormat="false" ht="12.75" hidden="false" customHeight="true" outlineLevel="0" collapsed="false">
      <c r="A935" s="87"/>
      <c r="B935" s="87"/>
      <c r="C935" s="87"/>
      <c r="D935" s="87"/>
      <c r="E935" s="87"/>
      <c r="F935" s="87"/>
      <c r="G935" s="87"/>
      <c r="H935" s="87"/>
      <c r="I935" s="87"/>
      <c r="J935" s="87"/>
      <c r="K935" s="87"/>
      <c r="L935" s="87"/>
      <c r="M935" s="87"/>
      <c r="N935" s="87"/>
      <c r="O935" s="87"/>
      <c r="P935" s="87"/>
      <c r="Q935" s="87"/>
      <c r="R935" s="87"/>
      <c r="S935" s="87"/>
      <c r="T935" s="87"/>
      <c r="U935" s="87"/>
      <c r="V935" s="87"/>
      <c r="W935" s="87"/>
      <c r="X935" s="87"/>
      <c r="Y935" s="87"/>
      <c r="Z935" s="87"/>
    </row>
    <row r="936" customFormat="false" ht="12.75" hidden="false" customHeight="true" outlineLevel="0" collapsed="false">
      <c r="A936" s="87"/>
      <c r="B936" s="87"/>
      <c r="C936" s="87"/>
      <c r="D936" s="87"/>
      <c r="E936" s="87"/>
      <c r="F936" s="87"/>
      <c r="G936" s="87"/>
      <c r="H936" s="87"/>
      <c r="I936" s="87"/>
      <c r="J936" s="87"/>
      <c r="K936" s="87"/>
      <c r="L936" s="87"/>
      <c r="M936" s="87"/>
      <c r="N936" s="87"/>
      <c r="O936" s="87"/>
      <c r="P936" s="87"/>
      <c r="Q936" s="87"/>
      <c r="R936" s="87"/>
      <c r="S936" s="87"/>
      <c r="T936" s="87"/>
      <c r="U936" s="87"/>
      <c r="V936" s="87"/>
      <c r="W936" s="87"/>
      <c r="X936" s="87"/>
      <c r="Y936" s="87"/>
      <c r="Z936" s="87"/>
    </row>
    <row r="937" customFormat="false" ht="12.75" hidden="false" customHeight="true" outlineLevel="0" collapsed="false">
      <c r="A937" s="87"/>
      <c r="B937" s="87"/>
      <c r="C937" s="87"/>
      <c r="D937" s="87"/>
      <c r="E937" s="87"/>
      <c r="F937" s="87"/>
      <c r="G937" s="87"/>
      <c r="H937" s="87"/>
      <c r="I937" s="87"/>
      <c r="J937" s="87"/>
      <c r="K937" s="87"/>
      <c r="L937" s="87"/>
      <c r="M937" s="87"/>
      <c r="N937" s="87"/>
      <c r="O937" s="87"/>
      <c r="P937" s="87"/>
      <c r="Q937" s="87"/>
      <c r="R937" s="87"/>
      <c r="S937" s="87"/>
      <c r="T937" s="87"/>
      <c r="U937" s="87"/>
      <c r="V937" s="87"/>
      <c r="W937" s="87"/>
      <c r="X937" s="87"/>
      <c r="Y937" s="87"/>
      <c r="Z937" s="87"/>
    </row>
    <row r="938" customFormat="false" ht="12.75" hidden="false" customHeight="true" outlineLevel="0" collapsed="false">
      <c r="A938" s="87"/>
      <c r="B938" s="87"/>
      <c r="C938" s="87"/>
      <c r="D938" s="87"/>
      <c r="E938" s="87"/>
      <c r="F938" s="87"/>
      <c r="G938" s="87"/>
      <c r="H938" s="87"/>
      <c r="I938" s="87"/>
      <c r="J938" s="87"/>
      <c r="K938" s="87"/>
      <c r="L938" s="87"/>
      <c r="M938" s="87"/>
      <c r="N938" s="87"/>
      <c r="O938" s="87"/>
      <c r="P938" s="87"/>
      <c r="Q938" s="87"/>
      <c r="R938" s="87"/>
      <c r="S938" s="87"/>
      <c r="T938" s="87"/>
      <c r="U938" s="87"/>
      <c r="V938" s="87"/>
      <c r="W938" s="87"/>
      <c r="X938" s="87"/>
      <c r="Y938" s="87"/>
      <c r="Z938" s="87"/>
    </row>
    <row r="939" customFormat="false" ht="12.75" hidden="false" customHeight="true" outlineLevel="0" collapsed="false">
      <c r="A939" s="87"/>
      <c r="B939" s="87"/>
      <c r="C939" s="87"/>
      <c r="D939" s="87"/>
      <c r="E939" s="87"/>
      <c r="F939" s="87"/>
      <c r="G939" s="87"/>
      <c r="H939" s="87"/>
      <c r="I939" s="87"/>
      <c r="J939" s="87"/>
      <c r="K939" s="87"/>
      <c r="L939" s="87"/>
      <c r="M939" s="87"/>
      <c r="N939" s="87"/>
      <c r="O939" s="87"/>
      <c r="P939" s="87"/>
      <c r="Q939" s="87"/>
      <c r="R939" s="87"/>
      <c r="S939" s="87"/>
      <c r="T939" s="87"/>
      <c r="U939" s="87"/>
      <c r="V939" s="87"/>
      <c r="W939" s="87"/>
      <c r="X939" s="87"/>
      <c r="Y939" s="87"/>
      <c r="Z939" s="87"/>
    </row>
    <row r="940" customFormat="false" ht="12.75" hidden="false" customHeight="true" outlineLevel="0" collapsed="false">
      <c r="A940" s="87"/>
      <c r="B940" s="87"/>
      <c r="C940" s="87"/>
      <c r="D940" s="87"/>
      <c r="E940" s="87"/>
      <c r="F940" s="87"/>
      <c r="G940" s="87"/>
      <c r="H940" s="87"/>
      <c r="I940" s="87"/>
      <c r="J940" s="87"/>
      <c r="K940" s="87"/>
      <c r="L940" s="87"/>
      <c r="M940" s="87"/>
      <c r="N940" s="87"/>
      <c r="O940" s="87"/>
      <c r="P940" s="87"/>
      <c r="Q940" s="87"/>
      <c r="R940" s="87"/>
      <c r="S940" s="87"/>
      <c r="T940" s="87"/>
      <c r="U940" s="87"/>
      <c r="V940" s="87"/>
      <c r="W940" s="87"/>
      <c r="X940" s="87"/>
      <c r="Y940" s="87"/>
      <c r="Z940" s="87"/>
    </row>
    <row r="941" customFormat="false" ht="12.75" hidden="false" customHeight="true" outlineLevel="0" collapsed="false">
      <c r="A941" s="87"/>
      <c r="B941" s="87"/>
      <c r="C941" s="87"/>
      <c r="D941" s="87"/>
      <c r="E941" s="87"/>
      <c r="F941" s="87"/>
      <c r="G941" s="87"/>
      <c r="H941" s="87"/>
      <c r="I941" s="87"/>
      <c r="J941" s="87"/>
      <c r="K941" s="87"/>
      <c r="L941" s="87"/>
      <c r="M941" s="87"/>
      <c r="N941" s="87"/>
      <c r="O941" s="87"/>
      <c r="P941" s="87"/>
      <c r="Q941" s="87"/>
      <c r="R941" s="87"/>
      <c r="S941" s="87"/>
      <c r="T941" s="87"/>
      <c r="U941" s="87"/>
      <c r="V941" s="87"/>
      <c r="W941" s="87"/>
      <c r="X941" s="87"/>
      <c r="Y941" s="87"/>
      <c r="Z941" s="87"/>
    </row>
    <row r="942" customFormat="false" ht="12.75" hidden="false" customHeight="true" outlineLevel="0" collapsed="false">
      <c r="A942" s="87"/>
      <c r="B942" s="87"/>
      <c r="C942" s="87"/>
      <c r="D942" s="87"/>
      <c r="E942" s="87"/>
      <c r="F942" s="87"/>
      <c r="G942" s="87"/>
      <c r="H942" s="87"/>
      <c r="I942" s="87"/>
      <c r="J942" s="87"/>
      <c r="K942" s="87"/>
      <c r="L942" s="87"/>
      <c r="M942" s="87"/>
      <c r="N942" s="87"/>
      <c r="O942" s="87"/>
      <c r="P942" s="87"/>
      <c r="Q942" s="87"/>
      <c r="R942" s="87"/>
      <c r="S942" s="87"/>
      <c r="T942" s="87"/>
      <c r="U942" s="87"/>
      <c r="V942" s="87"/>
      <c r="W942" s="87"/>
      <c r="X942" s="87"/>
      <c r="Y942" s="87"/>
      <c r="Z942" s="87"/>
    </row>
    <row r="943" customFormat="false" ht="12.75" hidden="false" customHeight="true" outlineLevel="0" collapsed="false">
      <c r="A943" s="87"/>
      <c r="B943" s="87"/>
      <c r="C943" s="87"/>
      <c r="D943" s="87"/>
      <c r="E943" s="87"/>
      <c r="F943" s="87"/>
      <c r="G943" s="87"/>
      <c r="H943" s="87"/>
      <c r="I943" s="87"/>
      <c r="J943" s="87"/>
      <c r="K943" s="87"/>
      <c r="L943" s="87"/>
      <c r="M943" s="87"/>
      <c r="N943" s="87"/>
      <c r="O943" s="87"/>
      <c r="P943" s="87"/>
      <c r="Q943" s="87"/>
      <c r="R943" s="87"/>
      <c r="S943" s="87"/>
      <c r="T943" s="87"/>
      <c r="U943" s="87"/>
      <c r="V943" s="87"/>
      <c r="W943" s="87"/>
      <c r="X943" s="87"/>
      <c r="Y943" s="87"/>
      <c r="Z943" s="87"/>
    </row>
    <row r="944" customFormat="false" ht="12.75" hidden="false" customHeight="true" outlineLevel="0" collapsed="false">
      <c r="A944" s="87"/>
      <c r="B944" s="87"/>
      <c r="C944" s="87"/>
      <c r="D944" s="87"/>
      <c r="E944" s="87"/>
      <c r="F944" s="87"/>
      <c r="G944" s="87"/>
      <c r="H944" s="87"/>
      <c r="I944" s="87"/>
      <c r="J944" s="87"/>
      <c r="K944" s="87"/>
      <c r="L944" s="87"/>
      <c r="M944" s="87"/>
      <c r="N944" s="87"/>
      <c r="O944" s="87"/>
      <c r="P944" s="87"/>
      <c r="Q944" s="87"/>
      <c r="R944" s="87"/>
      <c r="S944" s="87"/>
      <c r="T944" s="87"/>
      <c r="U944" s="87"/>
      <c r="V944" s="87"/>
      <c r="W944" s="87"/>
      <c r="X944" s="87"/>
      <c r="Y944" s="87"/>
      <c r="Z944" s="87"/>
    </row>
    <row r="945" customFormat="false" ht="12.75" hidden="false" customHeight="true" outlineLevel="0" collapsed="false">
      <c r="A945" s="87"/>
      <c r="B945" s="87"/>
      <c r="C945" s="87"/>
      <c r="D945" s="87"/>
      <c r="E945" s="87"/>
      <c r="F945" s="87"/>
      <c r="G945" s="87"/>
      <c r="H945" s="87"/>
      <c r="I945" s="87"/>
      <c r="J945" s="87"/>
      <c r="K945" s="87"/>
      <c r="L945" s="87"/>
      <c r="M945" s="87"/>
      <c r="N945" s="87"/>
      <c r="O945" s="87"/>
      <c r="P945" s="87"/>
      <c r="Q945" s="87"/>
      <c r="R945" s="87"/>
      <c r="S945" s="87"/>
      <c r="T945" s="87"/>
      <c r="U945" s="87"/>
      <c r="V945" s="87"/>
      <c r="W945" s="87"/>
      <c r="X945" s="87"/>
      <c r="Y945" s="87"/>
      <c r="Z945" s="87"/>
    </row>
    <row r="946" customFormat="false" ht="12.75" hidden="false" customHeight="true" outlineLevel="0" collapsed="false">
      <c r="A946" s="87"/>
      <c r="B946" s="87"/>
      <c r="C946" s="87"/>
      <c r="D946" s="87"/>
      <c r="E946" s="87"/>
      <c r="F946" s="87"/>
      <c r="G946" s="87"/>
      <c r="H946" s="87"/>
      <c r="I946" s="87"/>
      <c r="J946" s="87"/>
      <c r="K946" s="87"/>
      <c r="L946" s="87"/>
      <c r="M946" s="87"/>
      <c r="N946" s="87"/>
      <c r="O946" s="87"/>
      <c r="P946" s="87"/>
      <c r="Q946" s="87"/>
      <c r="R946" s="87"/>
      <c r="S946" s="87"/>
      <c r="T946" s="87"/>
      <c r="U946" s="87"/>
      <c r="V946" s="87"/>
      <c r="W946" s="87"/>
      <c r="X946" s="87"/>
      <c r="Y946" s="87"/>
      <c r="Z946" s="87"/>
    </row>
    <row r="947" customFormat="false" ht="12.75" hidden="false" customHeight="true" outlineLevel="0" collapsed="false">
      <c r="A947" s="87"/>
      <c r="B947" s="87"/>
      <c r="C947" s="87"/>
      <c r="D947" s="87"/>
      <c r="E947" s="87"/>
      <c r="F947" s="87"/>
      <c r="G947" s="87"/>
      <c r="H947" s="87"/>
      <c r="I947" s="87"/>
      <c r="J947" s="87"/>
      <c r="K947" s="87"/>
      <c r="L947" s="87"/>
      <c r="M947" s="87"/>
      <c r="N947" s="87"/>
      <c r="O947" s="87"/>
      <c r="P947" s="87"/>
      <c r="Q947" s="87"/>
      <c r="R947" s="87"/>
      <c r="S947" s="87"/>
      <c r="T947" s="87"/>
      <c r="U947" s="87"/>
      <c r="V947" s="87"/>
      <c r="W947" s="87"/>
      <c r="X947" s="87"/>
      <c r="Y947" s="87"/>
      <c r="Z947" s="87"/>
    </row>
    <row r="948" customFormat="false" ht="12.75" hidden="false" customHeight="true" outlineLevel="0" collapsed="false">
      <c r="A948" s="87"/>
      <c r="B948" s="87"/>
      <c r="C948" s="87"/>
      <c r="D948" s="87"/>
      <c r="E948" s="87"/>
      <c r="F948" s="87"/>
      <c r="G948" s="87"/>
      <c r="H948" s="87"/>
      <c r="I948" s="87"/>
      <c r="J948" s="87"/>
      <c r="K948" s="87"/>
      <c r="L948" s="87"/>
      <c r="M948" s="87"/>
      <c r="N948" s="87"/>
      <c r="O948" s="87"/>
      <c r="P948" s="87"/>
      <c r="Q948" s="87"/>
      <c r="R948" s="87"/>
      <c r="S948" s="87"/>
      <c r="T948" s="87"/>
      <c r="U948" s="87"/>
      <c r="V948" s="87"/>
      <c r="W948" s="87"/>
      <c r="X948" s="87"/>
      <c r="Y948" s="87"/>
      <c r="Z948" s="87"/>
    </row>
    <row r="949" customFormat="false" ht="12.75" hidden="false" customHeight="true" outlineLevel="0" collapsed="false">
      <c r="A949" s="87"/>
      <c r="B949" s="87"/>
      <c r="C949" s="87"/>
      <c r="D949" s="87"/>
      <c r="E949" s="87"/>
      <c r="F949" s="87"/>
      <c r="G949" s="87"/>
      <c r="H949" s="87"/>
      <c r="I949" s="87"/>
      <c r="J949" s="87"/>
      <c r="K949" s="87"/>
      <c r="L949" s="87"/>
      <c r="M949" s="87"/>
      <c r="N949" s="87"/>
      <c r="O949" s="87"/>
      <c r="P949" s="87"/>
      <c r="Q949" s="87"/>
      <c r="R949" s="87"/>
      <c r="S949" s="87"/>
      <c r="T949" s="87"/>
      <c r="U949" s="87"/>
      <c r="V949" s="87"/>
      <c r="W949" s="87"/>
      <c r="X949" s="87"/>
      <c r="Y949" s="87"/>
      <c r="Z949" s="87"/>
    </row>
    <row r="950" customFormat="false" ht="12.75" hidden="false" customHeight="true" outlineLevel="0" collapsed="false">
      <c r="A950" s="87"/>
      <c r="B950" s="87"/>
      <c r="C950" s="87"/>
      <c r="D950" s="87"/>
      <c r="E950" s="87"/>
      <c r="F950" s="87"/>
      <c r="G950" s="87"/>
      <c r="H950" s="87"/>
      <c r="I950" s="87"/>
      <c r="J950" s="87"/>
      <c r="K950" s="87"/>
      <c r="L950" s="87"/>
      <c r="M950" s="87"/>
      <c r="N950" s="87"/>
      <c r="O950" s="87"/>
      <c r="P950" s="87"/>
      <c r="Q950" s="87"/>
      <c r="R950" s="87"/>
      <c r="S950" s="87"/>
      <c r="T950" s="87"/>
      <c r="U950" s="87"/>
      <c r="V950" s="87"/>
      <c r="W950" s="87"/>
      <c r="X950" s="87"/>
      <c r="Y950" s="87"/>
      <c r="Z950" s="87"/>
    </row>
    <row r="951" customFormat="false" ht="12.75" hidden="false" customHeight="true" outlineLevel="0" collapsed="false">
      <c r="A951" s="87"/>
      <c r="B951" s="87"/>
      <c r="C951" s="87"/>
      <c r="D951" s="87"/>
      <c r="E951" s="87"/>
      <c r="F951" s="87"/>
      <c r="G951" s="87"/>
      <c r="H951" s="87"/>
      <c r="I951" s="87"/>
      <c r="J951" s="87"/>
      <c r="K951" s="87"/>
      <c r="L951" s="87"/>
      <c r="M951" s="87"/>
      <c r="N951" s="87"/>
      <c r="O951" s="87"/>
      <c r="P951" s="87"/>
      <c r="Q951" s="87"/>
      <c r="R951" s="87"/>
      <c r="S951" s="87"/>
      <c r="T951" s="87"/>
      <c r="U951" s="87"/>
      <c r="V951" s="87"/>
      <c r="W951" s="87"/>
      <c r="X951" s="87"/>
      <c r="Y951" s="87"/>
      <c r="Z951" s="87"/>
    </row>
    <row r="952" customFormat="false" ht="12.75" hidden="false" customHeight="true" outlineLevel="0" collapsed="false">
      <c r="A952" s="87"/>
      <c r="B952" s="87"/>
      <c r="C952" s="87"/>
      <c r="D952" s="87"/>
      <c r="E952" s="87"/>
      <c r="F952" s="87"/>
      <c r="G952" s="87"/>
      <c r="H952" s="87"/>
      <c r="I952" s="87"/>
      <c r="J952" s="87"/>
      <c r="K952" s="87"/>
      <c r="L952" s="87"/>
      <c r="M952" s="87"/>
      <c r="N952" s="87"/>
      <c r="O952" s="87"/>
      <c r="P952" s="87"/>
      <c r="Q952" s="87"/>
      <c r="R952" s="87"/>
      <c r="S952" s="87"/>
      <c r="T952" s="87"/>
      <c r="U952" s="87"/>
      <c r="V952" s="87"/>
      <c r="W952" s="87"/>
      <c r="X952" s="87"/>
      <c r="Y952" s="87"/>
      <c r="Z952" s="87"/>
    </row>
    <row r="953" customFormat="false" ht="12.75" hidden="false" customHeight="true" outlineLevel="0" collapsed="false">
      <c r="A953" s="87"/>
      <c r="B953" s="87"/>
      <c r="C953" s="87"/>
      <c r="D953" s="87"/>
      <c r="E953" s="87"/>
      <c r="F953" s="87"/>
      <c r="G953" s="87"/>
      <c r="H953" s="87"/>
      <c r="I953" s="87"/>
      <c r="J953" s="87"/>
      <c r="K953" s="87"/>
      <c r="L953" s="87"/>
      <c r="M953" s="87"/>
      <c r="N953" s="87"/>
      <c r="O953" s="87"/>
      <c r="P953" s="87"/>
      <c r="Q953" s="87"/>
      <c r="R953" s="87"/>
      <c r="S953" s="87"/>
      <c r="T953" s="87"/>
      <c r="U953" s="87"/>
      <c r="V953" s="87"/>
      <c r="W953" s="87"/>
      <c r="X953" s="87"/>
      <c r="Y953" s="87"/>
      <c r="Z953" s="87"/>
    </row>
    <row r="954" customFormat="false" ht="12.75" hidden="false" customHeight="true" outlineLevel="0" collapsed="false">
      <c r="A954" s="87"/>
      <c r="B954" s="87"/>
      <c r="C954" s="87"/>
      <c r="D954" s="87"/>
      <c r="E954" s="87"/>
      <c r="F954" s="87"/>
      <c r="G954" s="87"/>
      <c r="H954" s="87"/>
      <c r="I954" s="87"/>
      <c r="J954" s="87"/>
      <c r="K954" s="87"/>
      <c r="L954" s="87"/>
      <c r="M954" s="87"/>
      <c r="N954" s="87"/>
      <c r="O954" s="87"/>
      <c r="P954" s="87"/>
      <c r="Q954" s="87"/>
      <c r="R954" s="87"/>
      <c r="S954" s="87"/>
      <c r="T954" s="87"/>
      <c r="U954" s="87"/>
      <c r="V954" s="87"/>
      <c r="W954" s="87"/>
      <c r="X954" s="87"/>
      <c r="Y954" s="87"/>
      <c r="Z954" s="87"/>
    </row>
    <row r="955" customFormat="false" ht="12.75" hidden="false" customHeight="true" outlineLevel="0" collapsed="false">
      <c r="A955" s="87"/>
      <c r="B955" s="87"/>
      <c r="C955" s="87"/>
      <c r="D955" s="87"/>
      <c r="E955" s="87"/>
      <c r="F955" s="87"/>
      <c r="G955" s="87"/>
      <c r="H955" s="87"/>
      <c r="I955" s="87"/>
      <c r="J955" s="87"/>
      <c r="K955" s="87"/>
      <c r="L955" s="87"/>
      <c r="M955" s="87"/>
      <c r="N955" s="87"/>
      <c r="O955" s="87"/>
      <c r="P955" s="87"/>
      <c r="Q955" s="87"/>
      <c r="R955" s="87"/>
      <c r="S955" s="87"/>
      <c r="T955" s="87"/>
      <c r="U955" s="87"/>
      <c r="V955" s="87"/>
      <c r="W955" s="87"/>
      <c r="X955" s="87"/>
      <c r="Y955" s="87"/>
      <c r="Z955" s="87"/>
    </row>
    <row r="956" customFormat="false" ht="12.75" hidden="false" customHeight="true" outlineLevel="0" collapsed="false">
      <c r="A956" s="87"/>
      <c r="B956" s="87"/>
      <c r="C956" s="87"/>
      <c r="D956" s="87"/>
      <c r="E956" s="87"/>
      <c r="F956" s="87"/>
      <c r="G956" s="87"/>
      <c r="H956" s="87"/>
      <c r="I956" s="87"/>
      <c r="J956" s="87"/>
      <c r="K956" s="87"/>
      <c r="L956" s="87"/>
      <c r="M956" s="87"/>
      <c r="N956" s="87"/>
      <c r="O956" s="87"/>
      <c r="P956" s="87"/>
      <c r="Q956" s="87"/>
      <c r="R956" s="87"/>
      <c r="S956" s="87"/>
      <c r="T956" s="87"/>
      <c r="U956" s="87"/>
      <c r="V956" s="87"/>
      <c r="W956" s="87"/>
      <c r="X956" s="87"/>
      <c r="Y956" s="87"/>
      <c r="Z956" s="87"/>
    </row>
    <row r="957" customFormat="false" ht="12.75" hidden="false" customHeight="true" outlineLevel="0" collapsed="false">
      <c r="A957" s="87"/>
      <c r="B957" s="87"/>
      <c r="C957" s="87"/>
      <c r="D957" s="87"/>
      <c r="E957" s="87"/>
      <c r="F957" s="87"/>
      <c r="G957" s="87"/>
      <c r="H957" s="87"/>
      <c r="I957" s="87"/>
      <c r="J957" s="87"/>
      <c r="K957" s="87"/>
      <c r="L957" s="87"/>
      <c r="M957" s="87"/>
      <c r="N957" s="87"/>
      <c r="O957" s="87"/>
      <c r="P957" s="87"/>
      <c r="Q957" s="87"/>
      <c r="R957" s="87"/>
      <c r="S957" s="87"/>
      <c r="T957" s="87"/>
      <c r="U957" s="87"/>
      <c r="V957" s="87"/>
      <c r="W957" s="87"/>
      <c r="X957" s="87"/>
      <c r="Y957" s="87"/>
      <c r="Z957" s="87"/>
    </row>
    <row r="958" customFormat="false" ht="12.75" hidden="false" customHeight="true" outlineLevel="0" collapsed="false">
      <c r="A958" s="87"/>
      <c r="B958" s="87"/>
      <c r="C958" s="87"/>
      <c r="D958" s="87"/>
      <c r="E958" s="87"/>
      <c r="F958" s="87"/>
      <c r="G958" s="87"/>
      <c r="H958" s="87"/>
      <c r="I958" s="87"/>
      <c r="J958" s="87"/>
      <c r="K958" s="87"/>
      <c r="L958" s="87"/>
      <c r="M958" s="87"/>
      <c r="N958" s="87"/>
      <c r="O958" s="87"/>
      <c r="P958" s="87"/>
      <c r="Q958" s="87"/>
      <c r="R958" s="87"/>
      <c r="S958" s="87"/>
      <c r="T958" s="87"/>
      <c r="U958" s="87"/>
      <c r="V958" s="87"/>
      <c r="W958" s="87"/>
      <c r="X958" s="87"/>
      <c r="Y958" s="87"/>
      <c r="Z958" s="87"/>
    </row>
    <row r="959" customFormat="false" ht="12.75" hidden="false" customHeight="true" outlineLevel="0" collapsed="false">
      <c r="A959" s="87"/>
      <c r="B959" s="87"/>
      <c r="C959" s="87"/>
      <c r="D959" s="87"/>
      <c r="E959" s="87"/>
      <c r="F959" s="87"/>
      <c r="G959" s="87"/>
      <c r="H959" s="87"/>
      <c r="I959" s="87"/>
      <c r="J959" s="87"/>
      <c r="K959" s="87"/>
      <c r="L959" s="87"/>
      <c r="M959" s="87"/>
      <c r="N959" s="87"/>
      <c r="O959" s="87"/>
      <c r="P959" s="87"/>
      <c r="Q959" s="87"/>
      <c r="R959" s="87"/>
      <c r="S959" s="87"/>
      <c r="T959" s="87"/>
      <c r="U959" s="87"/>
      <c r="V959" s="87"/>
      <c r="W959" s="87"/>
      <c r="X959" s="87"/>
      <c r="Y959" s="87"/>
      <c r="Z959" s="87"/>
    </row>
    <row r="960" customFormat="false" ht="12.75" hidden="false" customHeight="true" outlineLevel="0" collapsed="false">
      <c r="A960" s="87"/>
      <c r="B960" s="87"/>
      <c r="C960" s="87"/>
      <c r="D960" s="87"/>
      <c r="E960" s="87"/>
      <c r="F960" s="87"/>
      <c r="G960" s="87"/>
      <c r="H960" s="87"/>
      <c r="I960" s="87"/>
      <c r="J960" s="87"/>
      <c r="K960" s="87"/>
      <c r="L960" s="87"/>
      <c r="M960" s="87"/>
      <c r="N960" s="87"/>
      <c r="O960" s="87"/>
      <c r="P960" s="87"/>
      <c r="Q960" s="87"/>
      <c r="R960" s="87"/>
      <c r="S960" s="87"/>
      <c r="T960" s="87"/>
      <c r="U960" s="87"/>
      <c r="V960" s="87"/>
      <c r="W960" s="87"/>
      <c r="X960" s="87"/>
      <c r="Y960" s="87"/>
      <c r="Z960" s="87"/>
    </row>
    <row r="961" customFormat="false" ht="12.75" hidden="false" customHeight="true" outlineLevel="0" collapsed="false">
      <c r="A961" s="87"/>
      <c r="B961" s="87"/>
      <c r="C961" s="87"/>
      <c r="D961" s="87"/>
      <c r="E961" s="87"/>
      <c r="F961" s="87"/>
      <c r="G961" s="87"/>
      <c r="H961" s="87"/>
      <c r="I961" s="87"/>
      <c r="J961" s="87"/>
      <c r="K961" s="87"/>
      <c r="L961" s="87"/>
      <c r="M961" s="87"/>
      <c r="N961" s="87"/>
      <c r="O961" s="87"/>
      <c r="P961" s="87"/>
      <c r="Q961" s="87"/>
      <c r="R961" s="87"/>
      <c r="S961" s="87"/>
      <c r="T961" s="87"/>
      <c r="U961" s="87"/>
      <c r="V961" s="87"/>
      <c r="W961" s="87"/>
      <c r="X961" s="87"/>
      <c r="Y961" s="87"/>
      <c r="Z961" s="87"/>
    </row>
    <row r="962" customFormat="false" ht="12.75" hidden="false" customHeight="true" outlineLevel="0" collapsed="false">
      <c r="A962" s="87"/>
      <c r="B962" s="87"/>
      <c r="C962" s="87"/>
      <c r="D962" s="87"/>
      <c r="E962" s="87"/>
      <c r="F962" s="87"/>
      <c r="G962" s="87"/>
      <c r="H962" s="87"/>
      <c r="I962" s="87"/>
      <c r="J962" s="87"/>
      <c r="K962" s="87"/>
      <c r="L962" s="87"/>
      <c r="M962" s="87"/>
      <c r="N962" s="87"/>
      <c r="O962" s="87"/>
      <c r="P962" s="87"/>
      <c r="Q962" s="87"/>
      <c r="R962" s="87"/>
      <c r="S962" s="87"/>
      <c r="T962" s="87"/>
      <c r="U962" s="87"/>
      <c r="V962" s="87"/>
      <c r="W962" s="87"/>
      <c r="X962" s="87"/>
      <c r="Y962" s="87"/>
      <c r="Z962" s="87"/>
    </row>
    <row r="963" customFormat="false" ht="12.75" hidden="false" customHeight="true" outlineLevel="0" collapsed="false">
      <c r="A963" s="87"/>
      <c r="B963" s="87"/>
      <c r="C963" s="87"/>
      <c r="D963" s="87"/>
      <c r="E963" s="87"/>
      <c r="F963" s="87"/>
      <c r="G963" s="87"/>
      <c r="H963" s="87"/>
      <c r="I963" s="87"/>
      <c r="J963" s="87"/>
      <c r="K963" s="87"/>
      <c r="L963" s="87"/>
      <c r="M963" s="87"/>
      <c r="N963" s="87"/>
      <c r="O963" s="87"/>
      <c r="P963" s="87"/>
      <c r="Q963" s="87"/>
      <c r="R963" s="87"/>
      <c r="S963" s="87"/>
      <c r="T963" s="87"/>
      <c r="U963" s="87"/>
      <c r="V963" s="87"/>
      <c r="W963" s="87"/>
      <c r="X963" s="87"/>
      <c r="Y963" s="87"/>
      <c r="Z963" s="87"/>
    </row>
    <row r="964" customFormat="false" ht="12.75" hidden="false" customHeight="true" outlineLevel="0" collapsed="false">
      <c r="A964" s="87"/>
      <c r="B964" s="87"/>
      <c r="C964" s="87"/>
      <c r="D964" s="87"/>
      <c r="E964" s="87"/>
      <c r="F964" s="87"/>
      <c r="G964" s="87"/>
      <c r="H964" s="87"/>
      <c r="I964" s="87"/>
      <c r="J964" s="87"/>
      <c r="K964" s="87"/>
      <c r="L964" s="87"/>
      <c r="M964" s="87"/>
      <c r="N964" s="87"/>
      <c r="O964" s="87"/>
      <c r="P964" s="87"/>
      <c r="Q964" s="87"/>
      <c r="R964" s="87"/>
      <c r="S964" s="87"/>
      <c r="T964" s="87"/>
      <c r="U964" s="87"/>
      <c r="V964" s="87"/>
      <c r="W964" s="87"/>
      <c r="X964" s="87"/>
      <c r="Y964" s="87"/>
      <c r="Z964" s="87"/>
    </row>
    <row r="965" customFormat="false" ht="12.75" hidden="false" customHeight="true" outlineLevel="0" collapsed="false">
      <c r="A965" s="87"/>
      <c r="B965" s="87"/>
      <c r="C965" s="87"/>
      <c r="D965" s="87"/>
      <c r="E965" s="87"/>
      <c r="F965" s="87"/>
      <c r="G965" s="87"/>
      <c r="H965" s="87"/>
      <c r="I965" s="87"/>
      <c r="J965" s="87"/>
      <c r="K965" s="87"/>
      <c r="L965" s="87"/>
      <c r="M965" s="87"/>
      <c r="N965" s="87"/>
      <c r="O965" s="87"/>
      <c r="P965" s="87"/>
      <c r="Q965" s="87"/>
      <c r="R965" s="87"/>
      <c r="S965" s="87"/>
      <c r="T965" s="87"/>
      <c r="U965" s="87"/>
      <c r="V965" s="87"/>
      <c r="W965" s="87"/>
      <c r="X965" s="87"/>
      <c r="Y965" s="87"/>
      <c r="Z965" s="87"/>
    </row>
    <row r="966" customFormat="false" ht="12.75" hidden="false" customHeight="true" outlineLevel="0" collapsed="false">
      <c r="A966" s="87"/>
      <c r="B966" s="87"/>
      <c r="C966" s="87"/>
      <c r="D966" s="87"/>
      <c r="E966" s="87"/>
      <c r="F966" s="87"/>
      <c r="G966" s="87"/>
      <c r="H966" s="87"/>
      <c r="I966" s="87"/>
      <c r="J966" s="87"/>
      <c r="K966" s="87"/>
      <c r="L966" s="87"/>
      <c r="M966" s="87"/>
      <c r="N966" s="87"/>
      <c r="O966" s="87"/>
      <c r="P966" s="87"/>
      <c r="Q966" s="87"/>
      <c r="R966" s="87"/>
      <c r="S966" s="87"/>
      <c r="T966" s="87"/>
      <c r="U966" s="87"/>
      <c r="V966" s="87"/>
      <c r="W966" s="87"/>
      <c r="X966" s="87"/>
      <c r="Y966" s="87"/>
      <c r="Z966" s="87"/>
    </row>
    <row r="967" customFormat="false" ht="12.75" hidden="false" customHeight="true" outlineLevel="0" collapsed="false">
      <c r="A967" s="87"/>
      <c r="B967" s="87"/>
      <c r="C967" s="87"/>
      <c r="D967" s="87"/>
      <c r="E967" s="87"/>
      <c r="F967" s="87"/>
      <c r="G967" s="87"/>
      <c r="H967" s="87"/>
      <c r="I967" s="87"/>
      <c r="J967" s="87"/>
      <c r="K967" s="87"/>
      <c r="L967" s="87"/>
      <c r="M967" s="87"/>
      <c r="N967" s="87"/>
      <c r="O967" s="87"/>
      <c r="P967" s="87"/>
      <c r="Q967" s="87"/>
      <c r="R967" s="87"/>
      <c r="S967" s="87"/>
      <c r="T967" s="87"/>
      <c r="U967" s="87"/>
      <c r="V967" s="87"/>
      <c r="W967" s="87"/>
      <c r="X967" s="87"/>
      <c r="Y967" s="87"/>
      <c r="Z967" s="87"/>
    </row>
    <row r="968" customFormat="false" ht="12.75" hidden="false" customHeight="true" outlineLevel="0" collapsed="false">
      <c r="A968" s="87"/>
      <c r="B968" s="87"/>
      <c r="C968" s="87"/>
      <c r="D968" s="87"/>
      <c r="E968" s="87"/>
      <c r="F968" s="87"/>
      <c r="G968" s="87"/>
      <c r="H968" s="87"/>
      <c r="I968" s="87"/>
      <c r="J968" s="87"/>
      <c r="K968" s="87"/>
      <c r="L968" s="87"/>
      <c r="M968" s="87"/>
      <c r="N968" s="87"/>
      <c r="O968" s="87"/>
      <c r="P968" s="87"/>
      <c r="Q968" s="87"/>
      <c r="R968" s="87"/>
      <c r="S968" s="87"/>
      <c r="T968" s="87"/>
      <c r="U968" s="87"/>
      <c r="V968" s="87"/>
      <c r="W968" s="87"/>
      <c r="X968" s="87"/>
      <c r="Y968" s="87"/>
      <c r="Z968" s="87"/>
    </row>
    <row r="969" customFormat="false" ht="12.75" hidden="false" customHeight="true" outlineLevel="0" collapsed="false">
      <c r="A969" s="87"/>
      <c r="B969" s="87"/>
      <c r="C969" s="87"/>
      <c r="D969" s="87"/>
      <c r="E969" s="87"/>
      <c r="F969" s="87"/>
      <c r="G969" s="87"/>
      <c r="H969" s="87"/>
      <c r="I969" s="87"/>
      <c r="J969" s="87"/>
      <c r="K969" s="87"/>
      <c r="L969" s="87"/>
      <c r="M969" s="87"/>
      <c r="N969" s="87"/>
      <c r="O969" s="87"/>
      <c r="P969" s="87"/>
      <c r="Q969" s="87"/>
      <c r="R969" s="87"/>
      <c r="S969" s="87"/>
      <c r="T969" s="87"/>
      <c r="U969" s="87"/>
      <c r="V969" s="87"/>
      <c r="W969" s="87"/>
      <c r="X969" s="87"/>
      <c r="Y969" s="87"/>
      <c r="Z969" s="87"/>
    </row>
    <row r="970" customFormat="false" ht="12.75" hidden="false" customHeight="true" outlineLevel="0" collapsed="false">
      <c r="A970" s="87"/>
      <c r="B970" s="87"/>
      <c r="C970" s="87"/>
      <c r="D970" s="87"/>
      <c r="E970" s="87"/>
      <c r="F970" s="87"/>
      <c r="G970" s="87"/>
      <c r="H970" s="87"/>
      <c r="I970" s="87"/>
      <c r="J970" s="87"/>
      <c r="K970" s="87"/>
      <c r="L970" s="87"/>
      <c r="M970" s="87"/>
      <c r="N970" s="87"/>
      <c r="O970" s="87"/>
      <c r="P970" s="87"/>
      <c r="Q970" s="87"/>
      <c r="R970" s="87"/>
      <c r="S970" s="87"/>
      <c r="T970" s="87"/>
      <c r="U970" s="87"/>
      <c r="V970" s="87"/>
      <c r="W970" s="87"/>
      <c r="X970" s="87"/>
      <c r="Y970" s="87"/>
      <c r="Z970" s="87"/>
    </row>
    <row r="971" customFormat="false" ht="12.75" hidden="false" customHeight="true" outlineLevel="0" collapsed="false">
      <c r="A971" s="87"/>
      <c r="B971" s="87"/>
      <c r="C971" s="87"/>
      <c r="D971" s="87"/>
      <c r="E971" s="87"/>
      <c r="F971" s="87"/>
      <c r="G971" s="87"/>
      <c r="H971" s="87"/>
      <c r="I971" s="87"/>
      <c r="J971" s="87"/>
      <c r="K971" s="87"/>
      <c r="L971" s="87"/>
      <c r="M971" s="87"/>
      <c r="N971" s="87"/>
      <c r="O971" s="87"/>
      <c r="P971" s="87"/>
      <c r="Q971" s="87"/>
      <c r="R971" s="87"/>
      <c r="S971" s="87"/>
      <c r="T971" s="87"/>
      <c r="U971" s="87"/>
      <c r="V971" s="87"/>
      <c r="W971" s="87"/>
      <c r="X971" s="87"/>
      <c r="Y971" s="87"/>
      <c r="Z971" s="87"/>
    </row>
    <row r="972" customFormat="false" ht="12.75" hidden="false" customHeight="true" outlineLevel="0" collapsed="false">
      <c r="A972" s="87"/>
      <c r="B972" s="87"/>
      <c r="C972" s="87"/>
      <c r="D972" s="87"/>
      <c r="E972" s="87"/>
      <c r="F972" s="87"/>
      <c r="G972" s="87"/>
      <c r="H972" s="87"/>
      <c r="I972" s="87"/>
      <c r="J972" s="87"/>
      <c r="K972" s="87"/>
      <c r="L972" s="87"/>
      <c r="M972" s="87"/>
      <c r="N972" s="87"/>
      <c r="O972" s="87"/>
      <c r="P972" s="87"/>
      <c r="Q972" s="87"/>
      <c r="R972" s="87"/>
      <c r="S972" s="87"/>
      <c r="T972" s="87"/>
      <c r="U972" s="87"/>
      <c r="V972" s="87"/>
      <c r="W972" s="87"/>
      <c r="X972" s="87"/>
      <c r="Y972" s="87"/>
      <c r="Z972" s="87"/>
    </row>
    <row r="973" customFormat="false" ht="12.75" hidden="false" customHeight="true" outlineLevel="0" collapsed="false">
      <c r="A973" s="87"/>
      <c r="B973" s="87"/>
      <c r="C973" s="87"/>
      <c r="D973" s="87"/>
      <c r="E973" s="87"/>
      <c r="F973" s="87"/>
      <c r="G973" s="87"/>
      <c r="H973" s="87"/>
      <c r="I973" s="87"/>
      <c r="J973" s="87"/>
      <c r="K973" s="87"/>
      <c r="L973" s="87"/>
      <c r="M973" s="87"/>
      <c r="N973" s="87"/>
      <c r="O973" s="87"/>
      <c r="P973" s="87"/>
      <c r="Q973" s="87"/>
      <c r="R973" s="87"/>
      <c r="S973" s="87"/>
      <c r="T973" s="87"/>
      <c r="U973" s="87"/>
      <c r="V973" s="87"/>
      <c r="W973" s="87"/>
      <c r="X973" s="87"/>
      <c r="Y973" s="87"/>
      <c r="Z973" s="87"/>
    </row>
    <row r="974" customFormat="false" ht="12.75" hidden="false" customHeight="true" outlineLevel="0" collapsed="false">
      <c r="A974" s="87"/>
      <c r="B974" s="87"/>
      <c r="C974" s="87"/>
      <c r="D974" s="87"/>
      <c r="E974" s="87"/>
      <c r="F974" s="87"/>
      <c r="G974" s="87"/>
      <c r="H974" s="87"/>
      <c r="I974" s="87"/>
      <c r="J974" s="87"/>
      <c r="K974" s="87"/>
      <c r="L974" s="87"/>
      <c r="M974" s="87"/>
      <c r="N974" s="87"/>
      <c r="O974" s="87"/>
      <c r="P974" s="87"/>
      <c r="Q974" s="87"/>
      <c r="R974" s="87"/>
      <c r="S974" s="87"/>
      <c r="T974" s="87"/>
      <c r="U974" s="87"/>
      <c r="V974" s="87"/>
      <c r="W974" s="87"/>
      <c r="X974" s="87"/>
      <c r="Y974" s="87"/>
      <c r="Z974" s="87"/>
    </row>
    <row r="975" customFormat="false" ht="12.75" hidden="false" customHeight="true" outlineLevel="0" collapsed="false">
      <c r="A975" s="87"/>
      <c r="B975" s="87"/>
      <c r="C975" s="87"/>
      <c r="D975" s="87"/>
      <c r="E975" s="87"/>
      <c r="F975" s="87"/>
      <c r="G975" s="87"/>
      <c r="H975" s="87"/>
      <c r="I975" s="87"/>
      <c r="J975" s="87"/>
      <c r="K975" s="87"/>
      <c r="L975" s="87"/>
      <c r="M975" s="87"/>
      <c r="N975" s="87"/>
      <c r="O975" s="87"/>
      <c r="P975" s="87"/>
      <c r="Q975" s="87"/>
      <c r="R975" s="87"/>
      <c r="S975" s="87"/>
      <c r="T975" s="87"/>
      <c r="U975" s="87"/>
      <c r="V975" s="87"/>
      <c r="W975" s="87"/>
      <c r="X975" s="87"/>
      <c r="Y975" s="87"/>
      <c r="Z975" s="87"/>
    </row>
    <row r="976" customFormat="false" ht="12.75" hidden="false" customHeight="true" outlineLevel="0" collapsed="false">
      <c r="A976" s="87"/>
      <c r="B976" s="87"/>
      <c r="C976" s="87"/>
      <c r="D976" s="87"/>
      <c r="E976" s="87"/>
      <c r="F976" s="87"/>
      <c r="G976" s="87"/>
      <c r="H976" s="87"/>
      <c r="I976" s="87"/>
      <c r="J976" s="87"/>
      <c r="K976" s="87"/>
      <c r="L976" s="87"/>
      <c r="M976" s="87"/>
      <c r="N976" s="87"/>
      <c r="O976" s="87"/>
      <c r="P976" s="87"/>
      <c r="Q976" s="87"/>
      <c r="R976" s="87"/>
      <c r="S976" s="87"/>
      <c r="T976" s="87"/>
      <c r="U976" s="87"/>
      <c r="V976" s="87"/>
      <c r="W976" s="87"/>
      <c r="X976" s="87"/>
      <c r="Y976" s="87"/>
      <c r="Z976" s="87"/>
    </row>
    <row r="977" customFormat="false" ht="12.75" hidden="false" customHeight="true" outlineLevel="0" collapsed="false">
      <c r="A977" s="87"/>
      <c r="B977" s="87"/>
      <c r="C977" s="87"/>
      <c r="D977" s="87"/>
      <c r="E977" s="87"/>
      <c r="F977" s="87"/>
      <c r="G977" s="87"/>
      <c r="H977" s="87"/>
      <c r="I977" s="87"/>
      <c r="J977" s="87"/>
      <c r="K977" s="87"/>
      <c r="L977" s="87"/>
      <c r="M977" s="87"/>
      <c r="N977" s="87"/>
      <c r="O977" s="87"/>
      <c r="P977" s="87"/>
      <c r="Q977" s="87"/>
      <c r="R977" s="87"/>
      <c r="S977" s="87"/>
      <c r="T977" s="87"/>
      <c r="U977" s="87"/>
      <c r="V977" s="87"/>
      <c r="W977" s="87"/>
      <c r="X977" s="87"/>
      <c r="Y977" s="87"/>
      <c r="Z977" s="87"/>
    </row>
    <row r="978" customFormat="false" ht="12.75" hidden="false" customHeight="true" outlineLevel="0" collapsed="false">
      <c r="A978" s="87"/>
      <c r="B978" s="87"/>
      <c r="C978" s="87"/>
      <c r="D978" s="87"/>
      <c r="E978" s="87"/>
      <c r="F978" s="87"/>
      <c r="G978" s="87"/>
      <c r="H978" s="87"/>
      <c r="I978" s="87"/>
      <c r="J978" s="87"/>
      <c r="K978" s="87"/>
      <c r="L978" s="87"/>
      <c r="M978" s="87"/>
      <c r="N978" s="87"/>
      <c r="O978" s="87"/>
      <c r="P978" s="87"/>
      <c r="Q978" s="87"/>
      <c r="R978" s="87"/>
      <c r="S978" s="87"/>
      <c r="T978" s="87"/>
      <c r="U978" s="87"/>
      <c r="V978" s="87"/>
      <c r="W978" s="87"/>
      <c r="X978" s="87"/>
      <c r="Y978" s="87"/>
      <c r="Z978" s="87"/>
    </row>
    <row r="979" customFormat="false" ht="12.75" hidden="false" customHeight="true" outlineLevel="0" collapsed="false">
      <c r="A979" s="87"/>
      <c r="B979" s="87"/>
      <c r="C979" s="87"/>
      <c r="D979" s="87"/>
      <c r="E979" s="87"/>
      <c r="F979" s="87"/>
      <c r="G979" s="87"/>
      <c r="H979" s="87"/>
      <c r="I979" s="87"/>
      <c r="J979" s="87"/>
      <c r="K979" s="87"/>
      <c r="L979" s="87"/>
      <c r="M979" s="87"/>
      <c r="N979" s="87"/>
      <c r="O979" s="87"/>
      <c r="P979" s="87"/>
      <c r="Q979" s="87"/>
      <c r="R979" s="87"/>
      <c r="S979" s="87"/>
      <c r="T979" s="87"/>
      <c r="U979" s="87"/>
      <c r="V979" s="87"/>
      <c r="W979" s="87"/>
      <c r="X979" s="87"/>
      <c r="Y979" s="87"/>
      <c r="Z979" s="87"/>
    </row>
    <row r="980" customFormat="false" ht="12.75" hidden="false" customHeight="true" outlineLevel="0" collapsed="false">
      <c r="A980" s="87"/>
      <c r="B980" s="87"/>
      <c r="C980" s="87"/>
      <c r="D980" s="87"/>
      <c r="E980" s="87"/>
      <c r="F980" s="87"/>
      <c r="G980" s="87"/>
      <c r="H980" s="87"/>
      <c r="I980" s="87"/>
      <c r="J980" s="87"/>
      <c r="K980" s="87"/>
      <c r="L980" s="87"/>
      <c r="M980" s="87"/>
      <c r="N980" s="87"/>
      <c r="O980" s="87"/>
      <c r="P980" s="87"/>
      <c r="Q980" s="87"/>
      <c r="R980" s="87"/>
      <c r="S980" s="87"/>
      <c r="T980" s="87"/>
      <c r="U980" s="87"/>
      <c r="V980" s="87"/>
      <c r="W980" s="87"/>
      <c r="X980" s="87"/>
      <c r="Y980" s="87"/>
      <c r="Z980" s="87"/>
    </row>
    <row r="981" customFormat="false" ht="12.75" hidden="false" customHeight="true" outlineLevel="0" collapsed="false">
      <c r="A981" s="87"/>
      <c r="B981" s="87"/>
      <c r="C981" s="87"/>
      <c r="D981" s="87"/>
      <c r="E981" s="87"/>
      <c r="F981" s="87"/>
      <c r="G981" s="87"/>
      <c r="H981" s="87"/>
      <c r="I981" s="87"/>
      <c r="J981" s="87"/>
      <c r="K981" s="87"/>
      <c r="L981" s="87"/>
      <c r="M981" s="87"/>
      <c r="N981" s="87"/>
      <c r="O981" s="87"/>
      <c r="P981" s="87"/>
      <c r="Q981" s="87"/>
      <c r="R981" s="87"/>
      <c r="S981" s="87"/>
      <c r="T981" s="87"/>
      <c r="U981" s="87"/>
      <c r="V981" s="87"/>
      <c r="W981" s="87"/>
      <c r="X981" s="87"/>
      <c r="Y981" s="87"/>
      <c r="Z981" s="87"/>
    </row>
    <row r="982" customFormat="false" ht="12.75" hidden="false" customHeight="true" outlineLevel="0" collapsed="false">
      <c r="A982" s="87"/>
      <c r="B982" s="87"/>
      <c r="C982" s="87"/>
      <c r="D982" s="87"/>
      <c r="E982" s="87"/>
      <c r="F982" s="87"/>
      <c r="G982" s="87"/>
      <c r="H982" s="87"/>
      <c r="I982" s="87"/>
      <c r="J982" s="87"/>
      <c r="K982" s="87"/>
      <c r="L982" s="87"/>
      <c r="M982" s="87"/>
      <c r="N982" s="87"/>
      <c r="O982" s="87"/>
      <c r="P982" s="87"/>
      <c r="Q982" s="87"/>
      <c r="R982" s="87"/>
      <c r="S982" s="87"/>
      <c r="T982" s="87"/>
      <c r="U982" s="87"/>
      <c r="V982" s="87"/>
      <c r="W982" s="87"/>
      <c r="X982" s="87"/>
      <c r="Y982" s="87"/>
      <c r="Z982" s="87"/>
    </row>
    <row r="983" customFormat="false" ht="12.75" hidden="false" customHeight="true" outlineLevel="0" collapsed="false">
      <c r="A983" s="87"/>
      <c r="B983" s="87"/>
      <c r="C983" s="87"/>
      <c r="D983" s="87"/>
      <c r="E983" s="87"/>
      <c r="F983" s="87"/>
      <c r="G983" s="87"/>
      <c r="H983" s="87"/>
      <c r="I983" s="87"/>
      <c r="J983" s="87"/>
      <c r="K983" s="87"/>
      <c r="L983" s="87"/>
      <c r="M983" s="87"/>
      <c r="N983" s="87"/>
      <c r="O983" s="87"/>
      <c r="P983" s="87"/>
      <c r="Q983" s="87"/>
      <c r="R983" s="87"/>
      <c r="S983" s="87"/>
      <c r="T983" s="87"/>
      <c r="U983" s="87"/>
      <c r="V983" s="87"/>
      <c r="W983" s="87"/>
      <c r="X983" s="87"/>
      <c r="Y983" s="87"/>
      <c r="Z983" s="87"/>
    </row>
    <row r="984" customFormat="false" ht="12.75" hidden="false" customHeight="true" outlineLevel="0" collapsed="false">
      <c r="A984" s="87"/>
      <c r="B984" s="87"/>
      <c r="C984" s="87"/>
      <c r="D984" s="87"/>
      <c r="E984" s="87"/>
      <c r="F984" s="87"/>
      <c r="G984" s="87"/>
      <c r="H984" s="87"/>
      <c r="I984" s="87"/>
      <c r="J984" s="87"/>
      <c r="K984" s="87"/>
      <c r="L984" s="87"/>
      <c r="M984" s="87"/>
      <c r="N984" s="87"/>
      <c r="O984" s="87"/>
      <c r="P984" s="87"/>
      <c r="Q984" s="87"/>
      <c r="R984" s="87"/>
      <c r="S984" s="87"/>
      <c r="T984" s="87"/>
      <c r="U984" s="87"/>
      <c r="V984" s="87"/>
      <c r="W984" s="87"/>
      <c r="X984" s="87"/>
      <c r="Y984" s="87"/>
      <c r="Z984" s="87"/>
    </row>
    <row r="985" customFormat="false" ht="12.75" hidden="false" customHeight="true" outlineLevel="0" collapsed="false">
      <c r="A985" s="87"/>
      <c r="B985" s="87"/>
      <c r="C985" s="87"/>
      <c r="D985" s="87"/>
      <c r="E985" s="87"/>
      <c r="F985" s="87"/>
      <c r="G985" s="87"/>
      <c r="H985" s="87"/>
      <c r="I985" s="87"/>
      <c r="J985" s="87"/>
      <c r="K985" s="87"/>
      <c r="L985" s="87"/>
      <c r="M985" s="87"/>
      <c r="N985" s="87"/>
      <c r="O985" s="87"/>
      <c r="P985" s="87"/>
      <c r="Q985" s="87"/>
      <c r="R985" s="87"/>
      <c r="S985" s="87"/>
      <c r="T985" s="87"/>
      <c r="U985" s="87"/>
      <c r="V985" s="87"/>
      <c r="W985" s="87"/>
      <c r="X985" s="87"/>
      <c r="Y985" s="87"/>
      <c r="Z985" s="87"/>
    </row>
    <row r="986" customFormat="false" ht="12.75" hidden="false" customHeight="true" outlineLevel="0" collapsed="false">
      <c r="A986" s="87"/>
      <c r="B986" s="87"/>
      <c r="C986" s="87"/>
      <c r="D986" s="87"/>
      <c r="E986" s="87"/>
      <c r="F986" s="87"/>
      <c r="G986" s="87"/>
      <c r="H986" s="87"/>
      <c r="I986" s="87"/>
      <c r="J986" s="87"/>
      <c r="K986" s="87"/>
      <c r="L986" s="87"/>
      <c r="M986" s="87"/>
      <c r="N986" s="87"/>
      <c r="O986" s="87"/>
      <c r="P986" s="87"/>
      <c r="Q986" s="87"/>
      <c r="R986" s="87"/>
      <c r="S986" s="87"/>
      <c r="T986" s="87"/>
      <c r="U986" s="87"/>
      <c r="V986" s="87"/>
      <c r="W986" s="87"/>
      <c r="X986" s="87"/>
      <c r="Y986" s="87"/>
      <c r="Z986" s="87"/>
    </row>
    <row r="987" customFormat="false" ht="12.75" hidden="false" customHeight="true" outlineLevel="0" collapsed="false">
      <c r="A987" s="87"/>
      <c r="B987" s="87"/>
      <c r="C987" s="87"/>
      <c r="D987" s="87"/>
      <c r="E987" s="87"/>
      <c r="F987" s="87"/>
      <c r="G987" s="87"/>
      <c r="H987" s="87"/>
      <c r="I987" s="87"/>
      <c r="J987" s="87"/>
      <c r="K987" s="87"/>
      <c r="L987" s="87"/>
      <c r="M987" s="87"/>
      <c r="N987" s="87"/>
      <c r="O987" s="87"/>
      <c r="P987" s="87"/>
      <c r="Q987" s="87"/>
      <c r="R987" s="87"/>
      <c r="S987" s="87"/>
      <c r="T987" s="87"/>
      <c r="U987" s="87"/>
      <c r="V987" s="87"/>
      <c r="W987" s="87"/>
      <c r="X987" s="87"/>
      <c r="Y987" s="87"/>
      <c r="Z987" s="87"/>
    </row>
    <row r="988" customFormat="false" ht="12.75" hidden="false" customHeight="true" outlineLevel="0" collapsed="false">
      <c r="A988" s="87"/>
      <c r="B988" s="87"/>
      <c r="C988" s="87"/>
      <c r="D988" s="87"/>
      <c r="E988" s="87"/>
      <c r="F988" s="87"/>
      <c r="G988" s="87"/>
      <c r="H988" s="87"/>
      <c r="I988" s="87"/>
      <c r="J988" s="87"/>
      <c r="K988" s="87"/>
      <c r="L988" s="87"/>
      <c r="M988" s="87"/>
      <c r="N988" s="87"/>
      <c r="O988" s="87"/>
      <c r="P988" s="87"/>
      <c r="Q988" s="87"/>
      <c r="R988" s="87"/>
      <c r="S988" s="87"/>
      <c r="T988" s="87"/>
      <c r="U988" s="87"/>
      <c r="V988" s="87"/>
      <c r="W988" s="87"/>
      <c r="X988" s="87"/>
      <c r="Y988" s="87"/>
      <c r="Z988" s="87"/>
    </row>
    <row r="989" customFormat="false" ht="12.75" hidden="false" customHeight="true" outlineLevel="0" collapsed="false">
      <c r="A989" s="87"/>
      <c r="B989" s="87"/>
      <c r="C989" s="87"/>
      <c r="D989" s="87"/>
      <c r="E989" s="87"/>
      <c r="F989" s="87"/>
      <c r="G989" s="87"/>
      <c r="H989" s="87"/>
      <c r="I989" s="87"/>
      <c r="J989" s="87"/>
      <c r="K989" s="87"/>
      <c r="L989" s="87"/>
      <c r="M989" s="87"/>
      <c r="N989" s="87"/>
      <c r="O989" s="87"/>
      <c r="P989" s="87"/>
      <c r="Q989" s="87"/>
      <c r="R989" s="87"/>
      <c r="S989" s="87"/>
      <c r="T989" s="87"/>
      <c r="U989" s="87"/>
      <c r="V989" s="87"/>
      <c r="W989" s="87"/>
      <c r="X989" s="87"/>
      <c r="Y989" s="87"/>
      <c r="Z989" s="87"/>
    </row>
    <row r="990" customFormat="false" ht="12.75" hidden="false" customHeight="true" outlineLevel="0" collapsed="false">
      <c r="A990" s="87"/>
      <c r="B990" s="87"/>
      <c r="C990" s="87"/>
      <c r="D990" s="87"/>
      <c r="E990" s="87"/>
      <c r="F990" s="87"/>
      <c r="G990" s="87"/>
      <c r="H990" s="87"/>
      <c r="I990" s="87"/>
      <c r="J990" s="87"/>
      <c r="K990" s="87"/>
      <c r="L990" s="87"/>
      <c r="M990" s="87"/>
      <c r="N990" s="87"/>
      <c r="O990" s="87"/>
      <c r="P990" s="87"/>
      <c r="Q990" s="87"/>
      <c r="R990" s="87"/>
      <c r="S990" s="87"/>
      <c r="T990" s="87"/>
      <c r="U990" s="87"/>
      <c r="V990" s="87"/>
      <c r="W990" s="87"/>
      <c r="X990" s="87"/>
      <c r="Y990" s="87"/>
      <c r="Z990" s="87"/>
    </row>
    <row r="991" customFormat="false" ht="12.75" hidden="false" customHeight="true" outlineLevel="0" collapsed="false">
      <c r="A991" s="87"/>
      <c r="B991" s="87"/>
      <c r="C991" s="87"/>
      <c r="D991" s="87"/>
      <c r="E991" s="87"/>
      <c r="F991" s="87"/>
      <c r="G991" s="87"/>
      <c r="H991" s="87"/>
      <c r="I991" s="87"/>
      <c r="J991" s="87"/>
      <c r="K991" s="87"/>
      <c r="L991" s="87"/>
      <c r="M991" s="87"/>
      <c r="N991" s="87"/>
      <c r="O991" s="87"/>
      <c r="P991" s="87"/>
      <c r="Q991" s="87"/>
      <c r="R991" s="87"/>
      <c r="S991" s="87"/>
      <c r="T991" s="87"/>
      <c r="U991" s="87"/>
      <c r="V991" s="87"/>
      <c r="W991" s="87"/>
      <c r="X991" s="87"/>
      <c r="Y991" s="87"/>
      <c r="Z991" s="87"/>
    </row>
    <row r="992" customFormat="false" ht="12.75" hidden="false" customHeight="true" outlineLevel="0" collapsed="false">
      <c r="A992" s="87"/>
      <c r="B992" s="87"/>
      <c r="C992" s="87"/>
      <c r="D992" s="87"/>
      <c r="E992" s="87"/>
      <c r="F992" s="87"/>
      <c r="G992" s="87"/>
      <c r="H992" s="87"/>
      <c r="I992" s="87"/>
      <c r="J992" s="87"/>
      <c r="K992" s="87"/>
      <c r="L992" s="87"/>
      <c r="M992" s="87"/>
      <c r="N992" s="87"/>
      <c r="O992" s="87"/>
      <c r="P992" s="87"/>
      <c r="Q992" s="87"/>
      <c r="R992" s="87"/>
      <c r="S992" s="87"/>
      <c r="T992" s="87"/>
      <c r="U992" s="87"/>
      <c r="V992" s="87"/>
      <c r="W992" s="87"/>
      <c r="X992" s="87"/>
      <c r="Y992" s="87"/>
      <c r="Z992" s="87"/>
    </row>
    <row r="993" customFormat="false" ht="12.75" hidden="false" customHeight="true" outlineLevel="0" collapsed="false">
      <c r="A993" s="87"/>
      <c r="B993" s="87"/>
      <c r="C993" s="87"/>
      <c r="D993" s="87"/>
      <c r="E993" s="87"/>
      <c r="F993" s="87"/>
      <c r="G993" s="87"/>
      <c r="H993" s="87"/>
      <c r="I993" s="87"/>
      <c r="J993" s="87"/>
      <c r="K993" s="87"/>
      <c r="L993" s="87"/>
      <c r="M993" s="87"/>
      <c r="N993" s="87"/>
      <c r="O993" s="87"/>
      <c r="P993" s="87"/>
      <c r="Q993" s="87"/>
      <c r="R993" s="87"/>
      <c r="S993" s="87"/>
      <c r="T993" s="87"/>
      <c r="U993" s="87"/>
      <c r="V993" s="87"/>
      <c r="W993" s="87"/>
      <c r="X993" s="87"/>
      <c r="Y993" s="87"/>
      <c r="Z993" s="87"/>
    </row>
    <row r="994" customFormat="false" ht="12.75" hidden="false" customHeight="true" outlineLevel="0" collapsed="false">
      <c r="A994" s="87"/>
      <c r="B994" s="87"/>
      <c r="C994" s="87"/>
      <c r="D994" s="87"/>
      <c r="E994" s="87"/>
      <c r="F994" s="87"/>
      <c r="G994" s="87"/>
      <c r="H994" s="87"/>
      <c r="I994" s="87"/>
      <c r="J994" s="87"/>
      <c r="K994" s="87"/>
      <c r="L994" s="87"/>
      <c r="M994" s="87"/>
      <c r="N994" s="87"/>
      <c r="O994" s="87"/>
      <c r="P994" s="87"/>
      <c r="Q994" s="87"/>
      <c r="R994" s="87"/>
      <c r="S994" s="87"/>
      <c r="T994" s="87"/>
      <c r="U994" s="87"/>
      <c r="V994" s="87"/>
      <c r="W994" s="87"/>
      <c r="X994" s="87"/>
      <c r="Y994" s="87"/>
      <c r="Z994" s="87"/>
    </row>
    <row r="995" customFormat="false" ht="12.75" hidden="false" customHeight="true" outlineLevel="0" collapsed="false">
      <c r="A995" s="87"/>
      <c r="B995" s="87"/>
      <c r="C995" s="87"/>
      <c r="D995" s="87"/>
      <c r="E995" s="87"/>
      <c r="F995" s="87"/>
      <c r="G995" s="87"/>
      <c r="H995" s="87"/>
      <c r="I995" s="87"/>
      <c r="J995" s="87"/>
      <c r="K995" s="87"/>
      <c r="L995" s="87"/>
      <c r="M995" s="87"/>
      <c r="N995" s="87"/>
      <c r="O995" s="87"/>
      <c r="P995" s="87"/>
      <c r="Q995" s="87"/>
      <c r="R995" s="87"/>
      <c r="S995" s="87"/>
      <c r="T995" s="87"/>
      <c r="U995" s="87"/>
      <c r="V995" s="87"/>
      <c r="W995" s="87"/>
      <c r="X995" s="87"/>
      <c r="Y995" s="87"/>
      <c r="Z995" s="87"/>
    </row>
    <row r="996" customFormat="false" ht="12.75" hidden="false" customHeight="true" outlineLevel="0" collapsed="false">
      <c r="A996" s="87"/>
      <c r="B996" s="87"/>
      <c r="C996" s="87"/>
      <c r="D996" s="87"/>
      <c r="E996" s="87"/>
      <c r="F996" s="87"/>
      <c r="G996" s="87"/>
      <c r="H996" s="87"/>
      <c r="I996" s="87"/>
      <c r="J996" s="87"/>
      <c r="K996" s="87"/>
      <c r="L996" s="87"/>
      <c r="M996" s="87"/>
      <c r="N996" s="87"/>
      <c r="O996" s="87"/>
      <c r="P996" s="87"/>
      <c r="Q996" s="87"/>
      <c r="R996" s="87"/>
      <c r="S996" s="87"/>
      <c r="T996" s="87"/>
      <c r="U996" s="87"/>
      <c r="V996" s="87"/>
      <c r="W996" s="87"/>
      <c r="X996" s="87"/>
      <c r="Y996" s="87"/>
      <c r="Z996" s="87"/>
    </row>
    <row r="997" customFormat="false" ht="12.75" hidden="false" customHeight="true" outlineLevel="0" collapsed="false">
      <c r="A997" s="87"/>
      <c r="B997" s="87"/>
      <c r="C997" s="87"/>
      <c r="D997" s="87"/>
      <c r="E997" s="87"/>
      <c r="F997" s="87"/>
      <c r="G997" s="87"/>
      <c r="H997" s="87"/>
      <c r="I997" s="87"/>
      <c r="J997" s="87"/>
      <c r="K997" s="87"/>
      <c r="L997" s="87"/>
      <c r="M997" s="87"/>
      <c r="N997" s="87"/>
      <c r="O997" s="87"/>
      <c r="P997" s="87"/>
      <c r="Q997" s="87"/>
      <c r="R997" s="87"/>
      <c r="S997" s="87"/>
      <c r="T997" s="87"/>
      <c r="U997" s="87"/>
      <c r="V997" s="87"/>
      <c r="W997" s="87"/>
      <c r="X997" s="87"/>
      <c r="Y997" s="87"/>
      <c r="Z997" s="87"/>
    </row>
    <row r="998" customFormat="false" ht="12.75" hidden="false" customHeight="true" outlineLevel="0" collapsed="false">
      <c r="A998" s="87"/>
      <c r="B998" s="87"/>
      <c r="C998" s="87"/>
      <c r="D998" s="87"/>
      <c r="E998" s="87"/>
      <c r="F998" s="87"/>
      <c r="G998" s="87"/>
      <c r="H998" s="87"/>
      <c r="I998" s="87"/>
      <c r="J998" s="87"/>
      <c r="K998" s="87"/>
      <c r="L998" s="87"/>
      <c r="M998" s="87"/>
      <c r="N998" s="87"/>
      <c r="O998" s="87"/>
      <c r="P998" s="87"/>
      <c r="Q998" s="87"/>
      <c r="R998" s="87"/>
      <c r="S998" s="87"/>
      <c r="T998" s="87"/>
      <c r="U998" s="87"/>
      <c r="V998" s="87"/>
      <c r="W998" s="87"/>
      <c r="X998" s="87"/>
      <c r="Y998" s="87"/>
      <c r="Z998" s="87"/>
    </row>
    <row r="999" customFormat="false" ht="12.75" hidden="false" customHeight="true" outlineLevel="0" collapsed="false">
      <c r="A999" s="87"/>
      <c r="B999" s="87"/>
      <c r="C999" s="87"/>
      <c r="D999" s="87"/>
      <c r="E999" s="87"/>
      <c r="F999" s="87"/>
      <c r="G999" s="87"/>
      <c r="H999" s="87"/>
      <c r="I999" s="87"/>
      <c r="J999" s="87"/>
      <c r="K999" s="87"/>
      <c r="L999" s="87"/>
      <c r="M999" s="87"/>
      <c r="N999" s="87"/>
      <c r="O999" s="87"/>
      <c r="P999" s="87"/>
      <c r="Q999" s="87"/>
      <c r="R999" s="87"/>
      <c r="S999" s="87"/>
      <c r="T999" s="87"/>
      <c r="U999" s="87"/>
      <c r="V999" s="87"/>
      <c r="W999" s="87"/>
      <c r="X999" s="87"/>
      <c r="Y999" s="87"/>
      <c r="Z999" s="87"/>
    </row>
    <row r="1000" customFormat="false" ht="12.75" hidden="false" customHeight="true" outlineLevel="0" collapsed="false">
      <c r="A1000" s="87"/>
      <c r="B1000" s="87"/>
      <c r="C1000" s="87"/>
      <c r="D1000" s="87"/>
      <c r="E1000" s="87"/>
      <c r="F1000" s="87"/>
      <c r="G1000" s="87"/>
      <c r="H1000" s="87"/>
      <c r="I1000" s="87"/>
      <c r="J1000" s="87"/>
      <c r="K1000" s="87"/>
      <c r="L1000" s="87"/>
      <c r="M1000" s="87"/>
      <c r="N1000" s="87"/>
      <c r="O1000" s="87"/>
      <c r="P1000" s="87"/>
      <c r="Q1000" s="87"/>
      <c r="R1000" s="87"/>
      <c r="S1000" s="87"/>
      <c r="T1000" s="87"/>
      <c r="U1000" s="87"/>
      <c r="V1000" s="87"/>
      <c r="W1000" s="87"/>
      <c r="X1000" s="87"/>
      <c r="Y1000" s="87"/>
      <c r="Z1000" s="87"/>
    </row>
  </sheetData>
  <mergeCells count="40">
    <mergeCell ref="B3:D3"/>
    <mergeCell ref="G4:K4"/>
    <mergeCell ref="C5:E7"/>
    <mergeCell ref="C11:E13"/>
    <mergeCell ref="C19:E20"/>
    <mergeCell ref="G19:J19"/>
    <mergeCell ref="G20:I20"/>
    <mergeCell ref="G21:I21"/>
    <mergeCell ref="G22:I22"/>
    <mergeCell ref="C24:E25"/>
    <mergeCell ref="G24:J24"/>
    <mergeCell ref="G25:I25"/>
    <mergeCell ref="G26:I26"/>
    <mergeCell ref="G27:I27"/>
    <mergeCell ref="G28:I28"/>
    <mergeCell ref="G30:J30"/>
    <mergeCell ref="G31:I31"/>
    <mergeCell ref="G32:I32"/>
    <mergeCell ref="C34:E37"/>
    <mergeCell ref="G34:I34"/>
    <mergeCell ref="G35:I35"/>
    <mergeCell ref="G36:I36"/>
    <mergeCell ref="G37:I37"/>
    <mergeCell ref="I41:K41"/>
    <mergeCell ref="I42:K42"/>
    <mergeCell ref="I43:K43"/>
    <mergeCell ref="I44:K44"/>
    <mergeCell ref="I45:K45"/>
    <mergeCell ref="I46:K46"/>
    <mergeCell ref="I47:K47"/>
    <mergeCell ref="I48:K48"/>
    <mergeCell ref="I49:K49"/>
    <mergeCell ref="I50:K50"/>
    <mergeCell ref="I51:K51"/>
    <mergeCell ref="I52:K52"/>
    <mergeCell ref="I53:K53"/>
    <mergeCell ref="I54:K54"/>
    <mergeCell ref="I55:K55"/>
    <mergeCell ref="C61:K61"/>
    <mergeCell ref="C62:K62"/>
  </mergeCells>
  <conditionalFormatting sqref="J35:J37">
    <cfRule type="expression" priority="2" aboveAverage="0" equalAverage="0" bottom="0" percent="0" rank="0" text="" dxfId="24">
      <formula>$J$34="Ruble"</formula>
    </cfRule>
  </conditionalFormatting>
  <conditionalFormatting sqref="J35:J37">
    <cfRule type="expression" priority="3" aboveAverage="0" equalAverage="0" bottom="0" percent="0" rank="0" text="" dxfId="25">
      <formula>$J$34="Rupee"</formula>
    </cfRule>
  </conditionalFormatting>
  <conditionalFormatting sqref="J35:J37">
    <cfRule type="expression" priority="4" aboveAverage="0" equalAverage="0" bottom="0" percent="0" rank="0" text="" dxfId="26">
      <formula>$J$34="Yen"</formula>
    </cfRule>
  </conditionalFormatting>
  <conditionalFormatting sqref="J35:J37">
    <cfRule type="expression" priority="5" aboveAverage="0" equalAverage="0" bottom="0" percent="0" rank="0" text="" dxfId="27">
      <formula>$J$34="Pound"</formula>
    </cfRule>
  </conditionalFormatting>
  <conditionalFormatting sqref="J35:J37">
    <cfRule type="expression" priority="6" aboveAverage="0" equalAverage="0" bottom="0" percent="0" rank="0" text="" dxfId="28">
      <formula>$J$34="Euro"</formula>
    </cfRule>
  </conditionalFormatting>
  <conditionalFormatting sqref="J35:J37">
    <cfRule type="expression" priority="7" aboveAverage="0" equalAverage="0" bottom="0" percent="0" rank="0" text="" dxfId="29">
      <formula>$J$34="Dollar"</formula>
    </cfRule>
  </conditionalFormatting>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C5" activeCellId="0" sqref="C5"/>
    </sheetView>
  </sheetViews>
  <sheetFormatPr defaultColWidth="14.4609375" defaultRowHeight="13.2" zeroHeight="false" outlineLevelRow="0" outlineLevelCol="0"/>
  <cols>
    <col collapsed="false" customWidth="true" hidden="false" outlineLevel="0" max="1" min="1" style="0" width="12.33"/>
    <col collapsed="false" customWidth="true" hidden="false" outlineLevel="0" max="3" min="2" style="0" width="39.11"/>
    <col collapsed="false" customWidth="true" hidden="false" outlineLevel="0" max="4" min="4" style="0" width="8.89"/>
    <col collapsed="false" customWidth="true" hidden="false" outlineLevel="0" max="9" min="5" style="0" width="9.11"/>
    <col collapsed="false" customWidth="true" hidden="false" outlineLevel="0" max="10" min="10" style="0" width="11.33"/>
    <col collapsed="false" customWidth="true" hidden="false" outlineLevel="0" max="12" min="11" style="0" width="9.11"/>
    <col collapsed="false" customWidth="true" hidden="false" outlineLevel="0" max="13" min="13" style="0" width="10.89"/>
    <col collapsed="false" customWidth="true" hidden="false" outlineLevel="0" max="15" min="14" style="0" width="27.45"/>
    <col collapsed="false" customWidth="true" hidden="false" outlineLevel="0" max="16" min="16" style="0" width="27.33"/>
    <col collapsed="false" customWidth="true" hidden="false" outlineLevel="0" max="18" min="17" style="0" width="27.45"/>
    <col collapsed="false" customWidth="true" hidden="false" outlineLevel="0" max="19" min="19" style="0" width="27.66"/>
    <col collapsed="false" customWidth="true" hidden="false" outlineLevel="0" max="26" min="20" style="0" width="8.67"/>
  </cols>
  <sheetData>
    <row r="1" customFormat="false" ht="12.75" hidden="false" customHeight="true" outlineLevel="0" collapsed="false">
      <c r="A1" s="467" t="s">
        <v>264</v>
      </c>
      <c r="B1" s="467"/>
      <c r="C1" s="467"/>
      <c r="D1" s="467"/>
      <c r="E1" s="467"/>
      <c r="F1" s="467"/>
      <c r="G1" s="467"/>
      <c r="H1" s="467"/>
      <c r="I1" s="467"/>
      <c r="J1" s="467"/>
      <c r="K1" s="467"/>
      <c r="L1" s="467"/>
      <c r="M1" s="467"/>
      <c r="N1" s="467"/>
      <c r="O1" s="467"/>
      <c r="P1" s="467"/>
      <c r="Q1" s="467"/>
      <c r="R1" s="467"/>
      <c r="S1" s="467"/>
    </row>
    <row r="2" customFormat="false" ht="12.75" hidden="false" customHeight="true" outlineLevel="0" collapsed="false">
      <c r="A2" s="468" t="s">
        <v>265</v>
      </c>
      <c r="B2" s="468" t="s">
        <v>266</v>
      </c>
      <c r="C2" s="468" t="s">
        <v>267</v>
      </c>
      <c r="D2" s="469" t="s">
        <v>105</v>
      </c>
      <c r="E2" s="469" t="s">
        <v>56</v>
      </c>
      <c r="F2" s="469" t="s">
        <v>57</v>
      </c>
      <c r="G2" s="469" t="s">
        <v>58</v>
      </c>
      <c r="H2" s="469" t="s">
        <v>59</v>
      </c>
      <c r="I2" s="469" t="s">
        <v>268</v>
      </c>
      <c r="J2" s="469" t="s">
        <v>269</v>
      </c>
      <c r="K2" s="469" t="s">
        <v>62</v>
      </c>
      <c r="L2" s="469" t="s">
        <v>270</v>
      </c>
      <c r="M2" s="469" t="s">
        <v>110</v>
      </c>
      <c r="N2" s="470" t="s">
        <v>107</v>
      </c>
      <c r="O2" s="468" t="s">
        <v>111</v>
      </c>
      <c r="P2" s="468" t="s">
        <v>271</v>
      </c>
      <c r="Q2" s="468" t="s">
        <v>113</v>
      </c>
      <c r="R2" s="468" t="s">
        <v>114</v>
      </c>
      <c r="S2" s="468" t="s">
        <v>115</v>
      </c>
      <c r="T2" s="471"/>
      <c r="U2" s="471"/>
      <c r="V2" s="471"/>
      <c r="W2" s="471"/>
      <c r="X2" s="471"/>
      <c r="Y2" s="471"/>
      <c r="Z2" s="471"/>
    </row>
    <row r="3" customFormat="false" ht="12.75" hidden="false" customHeight="true" outlineLevel="0" collapsed="false">
      <c r="A3" s="472" t="n">
        <f aca="false">IF(ISBLANK('Funções Dados'!C6),"",'Funções Dados'!C6)</f>
        <v>1</v>
      </c>
      <c r="B3" s="472" t="str">
        <f aca="false">IF((A3=""),"",LOOKUP(A3,'Casos de Uso'!$B$3:B$101,'Casos de Uso'!$C$3:C$101))</f>
        <v>Criação da ordem de serviço – 2 dias</v>
      </c>
      <c r="C3" s="472" t="str">
        <f aca="false">IF(ISBLANK('Funções Dados'!B6),"",'Funções Dados'!B6)</f>
        <v>Servico</v>
      </c>
      <c r="D3" s="473" t="str">
        <f aca="false">IF(ISBLANK('Funções Dados'!M6), "", 'Funções Dados'!M6)</f>
        <v>ILF</v>
      </c>
      <c r="E3" s="473" t="n">
        <f aca="false">IF(ISBLANK('Funções Dados'!N6), "", 'Funções Dados'!N6)</f>
        <v>25</v>
      </c>
      <c r="F3" s="473" t="n">
        <f aca="false">IF(ISBLANK('Funções Dados'!O6), "", 'Funções Dados'!O6)</f>
        <v>2</v>
      </c>
      <c r="G3" s="473" t="n">
        <f aca="false">IF(ISBLANK('Funções Dados'!P6), "", 'Funções Dados'!P6)</f>
        <v>1</v>
      </c>
      <c r="H3" s="473" t="n">
        <f aca="false">IF(ISBLANK('Funções Dados'!Q6), "", 'Funções Dados'!Q6)</f>
        <v>2</v>
      </c>
      <c r="I3" s="474" t="n">
        <f aca="false">IF(ISBLANK('Funções Dados'!S6),"", 'Funções Dados'!S6)</f>
        <v>10</v>
      </c>
      <c r="J3" s="474" t="n">
        <f aca="false">IF(ISBLANK('Funções Dados'!T6),"", 'Funções Dados'!T6)</f>
        <v>5</v>
      </c>
      <c r="K3" s="474" t="n">
        <f aca="false">IF(ISBLANK('Funções Dados'!U6),"", 'Funções Dados'!U6)</f>
        <v>0.6</v>
      </c>
      <c r="L3" s="473" t="str">
        <f aca="false">IF(ISBLANK('Funções Dados'!AA6),"",'Funções Dados'!AA6)</f>
        <v/>
      </c>
      <c r="M3" s="474" t="str">
        <f aca="false">IF(ISBLANK('Funções Dados'!AB6),"",'Funções Dados'!AB6)</f>
        <v/>
      </c>
      <c r="N3" s="475" t="n">
        <f aca="false">IF(ISBLANK('Funções Dados'!R6),"", 'Funções Dados'!R6)</f>
        <v>22.4</v>
      </c>
      <c r="O3" s="476" t="str">
        <f aca="false">IF(ISBLANK('Funções Dados'!AC6),"",'Funções Dados'!AC6)</f>
        <v/>
      </c>
      <c r="P3" s="476" t="str">
        <f aca="false">IF(ISBLANK('Funções Dados'!AD6),"",'Funções Dados'!AD6)</f>
        <v/>
      </c>
      <c r="Q3" s="476" t="str">
        <f aca="false">IF(ISBLANK('Funções Dados'!AE6),"",'Funções Dados'!AE6)</f>
        <v/>
      </c>
      <c r="R3" s="476" t="str">
        <f aca="false">IF(ISBLANK('Funções Dados'!AF6),"",'Funções Dados'!AF6)</f>
        <v/>
      </c>
      <c r="S3" s="476" t="str">
        <f aca="false">IF(ISBLANK('Funções Dados'!AG6),"",'Funções Dados'!AG6)</f>
        <v/>
      </c>
    </row>
    <row r="4" customFormat="false" ht="12.75" hidden="false" customHeight="true" outlineLevel="0" collapsed="false">
      <c r="A4" s="472" t="n">
        <f aca="false">IF(ISBLANK('Funções Dados'!C7),"",'Funções Dados'!C7)</f>
        <v>2</v>
      </c>
      <c r="B4" s="472" t="str">
        <f aca="false">IF((A4=""),"",LOOKUP(A4,'Casos de Uso'!$B$3:B$101,'Casos de Uso'!$C$3:C$101))</f>
        <v>Envio de ordem de seviço – 2 dias</v>
      </c>
      <c r="C4" s="472" t="str">
        <f aca="false">IF(ISBLANK('Funções Dados'!B7),"",'Funções Dados'!B7)</f>
        <v>Envios</v>
      </c>
      <c r="D4" s="473" t="str">
        <f aca="false">IF(ISBLANK('Funções Dados'!M7), "", 'Funções Dados'!M7)</f>
        <v>ILF</v>
      </c>
      <c r="E4" s="473" t="n">
        <f aca="false">IF(ISBLANK('Funções Dados'!N7), "", 'Funções Dados'!N7)</f>
        <v>20</v>
      </c>
      <c r="F4" s="473" t="n">
        <f aca="false">IF(ISBLANK('Funções Dados'!O7), "", 'Funções Dados'!O7)</f>
        <v>1</v>
      </c>
      <c r="G4" s="473" t="n">
        <f aca="false">IF(ISBLANK('Funções Dados'!P7), "", 'Funções Dados'!P7)</f>
        <v>1</v>
      </c>
      <c r="H4" s="473" t="n">
        <f aca="false">IF(ISBLANK('Funções Dados'!Q7), "", 'Funções Dados'!Q7)</f>
        <v>2</v>
      </c>
      <c r="I4" s="474" t="n">
        <f aca="false">IF(ISBLANK('Funções Dados'!S7),"", 'Funções Dados'!S7)</f>
        <v>7</v>
      </c>
      <c r="J4" s="474" t="n">
        <f aca="false">IF(ISBLANK('Funções Dados'!T7),"", 'Funções Dados'!T7)</f>
        <v>2.8</v>
      </c>
      <c r="K4" s="474" t="n">
        <f aca="false">IF(ISBLANK('Funções Dados'!U7),"", 'Funções Dados'!U7)</f>
        <v>0.6</v>
      </c>
      <c r="L4" s="473" t="str">
        <f aca="false">IF(ISBLANK('Funções Dados'!AA7),"",'Funções Dados'!AA7)</f>
        <v/>
      </c>
      <c r="M4" s="474" t="str">
        <f aca="false">IF(ISBLANK('Funções Dados'!AB7),"",'Funções Dados'!AB7)</f>
        <v/>
      </c>
      <c r="N4" s="475" t="n">
        <f aca="false">IF(ISBLANK('Funções Dados'!R7),"", 'Funções Dados'!R7)</f>
        <v>13.6</v>
      </c>
      <c r="O4" s="476" t="str">
        <f aca="false">IF(ISBLANK('Funções Dados'!AC7),"",'Funções Dados'!AC7)</f>
        <v/>
      </c>
      <c r="P4" s="476" t="str">
        <f aca="false">IF(ISBLANK('Funções Dados'!AD7),"",'Funções Dados'!AD7)</f>
        <v/>
      </c>
      <c r="Q4" s="476" t="str">
        <f aca="false">IF(ISBLANK('Funções Dados'!AE7),"",'Funções Dados'!AE7)</f>
        <v/>
      </c>
      <c r="R4" s="476" t="str">
        <f aca="false">IF(ISBLANK('Funções Dados'!AF7),"",'Funções Dados'!AF7)</f>
        <v/>
      </c>
      <c r="S4" s="476" t="str">
        <f aca="false">IF(ISBLANK('Funções Dados'!AG7),"",'Funções Dados'!AG7)</f>
        <v/>
      </c>
    </row>
    <row r="5" customFormat="false" ht="12.75" hidden="false" customHeight="true" outlineLevel="0" collapsed="false">
      <c r="A5" s="476" t="n">
        <f aca="false">IF(ISBLANK('Funções Dados'!C8),"",'Funções Dados'!C8)</f>
        <v>3</v>
      </c>
      <c r="B5" s="476" t="str">
        <f aca="false">IF((A5=""),"",LOOKUP(A5,'Casos de Uso'!$B$3:B$101,'Casos de Uso'!$C$3:C$101))</f>
        <v>Produção prestador – 3 dias</v>
      </c>
      <c r="C5" s="476" t="str">
        <f aca="false">IF(ISBLANK('Funções Dados'!B8),"",'Funções Dados'!B8)</f>
        <v>Produção</v>
      </c>
      <c r="D5" s="477" t="str">
        <f aca="false">IF(ISBLANK('Funções Dados'!M8), "", 'Funções Dados'!M8)</f>
        <v>ILF</v>
      </c>
      <c r="E5" s="477" t="n">
        <f aca="false">IF(ISBLANK('Funções Dados'!N8), "", 'Funções Dados'!N8)</f>
        <v>12</v>
      </c>
      <c r="F5" s="477" t="n">
        <f aca="false">IF(ISBLANK('Funções Dados'!O8), "", 'Funções Dados'!O8)</f>
        <v>1</v>
      </c>
      <c r="G5" s="477" t="n">
        <f aca="false">IF(ISBLANK('Funções Dados'!P8), "", 'Funções Dados'!P8)</f>
        <v>1</v>
      </c>
      <c r="H5" s="477" t="n">
        <f aca="false">IF(ISBLANK('Funções Dados'!Q8), "", 'Funções Dados'!Q8)</f>
        <v>2</v>
      </c>
      <c r="I5" s="478" t="n">
        <f aca="false">IF(ISBLANK('Funções Dados'!S8),"", 'Funções Dados'!S8)</f>
        <v>7</v>
      </c>
      <c r="J5" s="478" t="n">
        <f aca="false">IF(ISBLANK('Funções Dados'!T8),"", 'Funções Dados'!T8)</f>
        <v>4.42105263157895</v>
      </c>
      <c r="K5" s="478" t="n">
        <f aca="false">IF(ISBLANK('Funções Dados'!U8),"", 'Funções Dados'!U8)</f>
        <v>0.6</v>
      </c>
      <c r="L5" s="477" t="str">
        <f aca="false">IF(ISBLANK('Funções Dados'!AA8),"",'Funções Dados'!AA8)</f>
        <v/>
      </c>
      <c r="M5" s="478" t="str">
        <f aca="false">IF(ISBLANK('Funções Dados'!AB8),"",'Funções Dados'!AB8)</f>
        <v/>
      </c>
      <c r="N5" s="479" t="n">
        <f aca="false">IF(ISBLANK('Funções Dados'!R8),"", 'Funções Dados'!R8)</f>
        <v>20.0842105263158</v>
      </c>
      <c r="O5" s="476" t="str">
        <f aca="false">IF(ISBLANK('Funções Dados'!AC8),"",'Funções Dados'!AC8)</f>
        <v/>
      </c>
      <c r="P5" s="476" t="str">
        <f aca="false">IF(ISBLANK('Funções Dados'!AD8),"",'Funções Dados'!AD8)</f>
        <v/>
      </c>
      <c r="Q5" s="476" t="str">
        <f aca="false">IF(ISBLANK('Funções Dados'!AE8),"",'Funções Dados'!AE8)</f>
        <v/>
      </c>
      <c r="R5" s="476" t="str">
        <f aca="false">IF(ISBLANK('Funções Dados'!AF8),"",'Funções Dados'!AF8)</f>
        <v/>
      </c>
      <c r="S5" s="476" t="str">
        <f aca="false">IF(ISBLANK('Funções Dados'!AG8),"",'Funções Dados'!AG8)</f>
        <v/>
      </c>
      <c r="T5" s="480"/>
      <c r="U5" s="480"/>
      <c r="V5" s="480"/>
      <c r="W5" s="480"/>
      <c r="X5" s="480"/>
      <c r="Y5" s="480"/>
      <c r="Z5" s="480"/>
    </row>
    <row r="6" customFormat="false" ht="12.75" hidden="false" customHeight="true" outlineLevel="0" collapsed="false">
      <c r="A6" s="476" t="n">
        <f aca="false">IF(ISBLANK('Funções Dados'!C9),"",'Funções Dados'!C9)</f>
        <v>4</v>
      </c>
      <c r="B6" s="476" t="str">
        <f aca="false">IF((A6=""),"",LOOKUP(A6,'Casos de Uso'!$B$3:B$101,'Casos de Uso'!$C$3:C$101))</f>
        <v>Retirar peças – 2 dias</v>
      </c>
      <c r="C6" s="476" t="str">
        <f aca="false">IF(ISBLANK('Funções Dados'!B9),"",'Funções Dados'!B9)</f>
        <v>Prestador</v>
      </c>
      <c r="D6" s="477" t="str">
        <f aca="false">IF(ISBLANK('Funções Dados'!M9), "", 'Funções Dados'!M9)</f>
        <v>ILF</v>
      </c>
      <c r="E6" s="477" t="n">
        <f aca="false">IF(ISBLANK('Funções Dados'!N9), "", 'Funções Dados'!N9)</f>
        <v>7</v>
      </c>
      <c r="F6" s="477" t="n">
        <f aca="false">IF(ISBLANK('Funções Dados'!O9), "", 'Funções Dados'!O9)</f>
        <v>1</v>
      </c>
      <c r="G6" s="477" t="n">
        <f aca="false">IF(ISBLANK('Funções Dados'!P9), "", 'Funções Dados'!P9)</f>
        <v>0</v>
      </c>
      <c r="H6" s="477" t="n">
        <f aca="false">IF(ISBLANK('Funções Dados'!Q9), "", 'Funções Dados'!Q9)</f>
        <v>3</v>
      </c>
      <c r="I6" s="478" t="n">
        <f aca="false">IF(ISBLANK('Funções Dados'!S9),"", 'Funções Dados'!S9)</f>
        <v>7</v>
      </c>
      <c r="J6" s="478" t="n">
        <f aca="false">IF(ISBLANK('Funções Dados'!T9),"", 'Funções Dados'!T9)</f>
        <v>2.57894736842105</v>
      </c>
      <c r="K6" s="478" t="n">
        <f aca="false">IF(ISBLANK('Funções Dados'!U9),"", 'Funções Dados'!U9)</f>
        <v>0</v>
      </c>
      <c r="L6" s="477" t="str">
        <f aca="false">IF(ISBLANK('Funções Dados'!AA9),"",'Funções Dados'!AA9)</f>
        <v/>
      </c>
      <c r="M6" s="478" t="str">
        <f aca="false">IF(ISBLANK('Funções Dados'!AB9),"",'Funções Dados'!AB9)</f>
        <v/>
      </c>
      <c r="N6" s="479" t="n">
        <f aca="false">IF(ISBLANK('Funções Dados'!R9),"", 'Funções Dados'!R9)</f>
        <v>10.3157894736842</v>
      </c>
      <c r="O6" s="476" t="str">
        <f aca="false">IF(ISBLANK('Funções Dados'!AC9),"",'Funções Dados'!AC9)</f>
        <v/>
      </c>
      <c r="P6" s="476" t="str">
        <f aca="false">IF(ISBLANK('Funções Dados'!AD9),"",'Funções Dados'!AD9)</f>
        <v/>
      </c>
      <c r="Q6" s="476" t="str">
        <f aca="false">IF(ISBLANK('Funções Dados'!AE9),"",'Funções Dados'!AE9)</f>
        <v/>
      </c>
      <c r="R6" s="476" t="str">
        <f aca="false">IF(ISBLANK('Funções Dados'!AF9),"",'Funções Dados'!AF9)</f>
        <v/>
      </c>
      <c r="S6" s="476" t="str">
        <f aca="false">IF(ISBLANK('Funções Dados'!AG9),"",'Funções Dados'!AG9)</f>
        <v/>
      </c>
      <c r="T6" s="480"/>
      <c r="U6" s="480"/>
      <c r="V6" s="480"/>
      <c r="W6" s="480"/>
      <c r="X6" s="480"/>
      <c r="Y6" s="480"/>
      <c r="Z6" s="480"/>
    </row>
    <row r="7" customFormat="false" ht="12.75" hidden="false" customHeight="true" outlineLevel="0" collapsed="false">
      <c r="A7" s="476" t="n">
        <f aca="false">IF(ISBLANK('Funções Dados'!C10),"",'Funções Dados'!C10)</f>
        <v>5</v>
      </c>
      <c r="B7" s="476" t="str">
        <f aca="false">IF((A7=""),"",LOOKUP(A7,'Casos de Uso'!$B$3:B$101,'Casos de Uso'!$C$3:C$101))</f>
        <v>Pagamento – 2 dias</v>
      </c>
      <c r="C7" s="476" t="str">
        <f aca="false">IF(ISBLANK('Funções Dados'!B10),"",'Funções Dados'!B10)</f>
        <v>Financeiro</v>
      </c>
      <c r="D7" s="477" t="str">
        <f aca="false">IF(ISBLANK('Funções Dados'!M10), "", 'Funções Dados'!M10)</f>
        <v>ILF</v>
      </c>
      <c r="E7" s="477" t="n">
        <f aca="false">IF(ISBLANK('Funções Dados'!N10), "", 'Funções Dados'!N10)</f>
        <v>8</v>
      </c>
      <c r="F7" s="477" t="n">
        <f aca="false">IF(ISBLANK('Funções Dados'!O10), "", 'Funções Dados'!O10)</f>
        <v>1</v>
      </c>
      <c r="G7" s="477" t="n">
        <f aca="false">IF(ISBLANK('Funções Dados'!P10), "", 'Funções Dados'!P10)</f>
        <v>2</v>
      </c>
      <c r="H7" s="477" t="n">
        <f aca="false">IF(ISBLANK('Funções Dados'!Q10), "", 'Funções Dados'!Q10)</f>
        <v>3</v>
      </c>
      <c r="I7" s="478" t="n">
        <f aca="false">IF(ISBLANK('Funções Dados'!S10),"", 'Funções Dados'!S10)</f>
        <v>7</v>
      </c>
      <c r="J7" s="478" t="n">
        <f aca="false">IF(ISBLANK('Funções Dados'!T10),"", 'Funções Dados'!T10)</f>
        <v>2.94736842105263</v>
      </c>
      <c r="K7" s="478" t="n">
        <f aca="false">IF(ISBLANK('Funções Dados'!U10),"", 'Funções Dados'!U10)</f>
        <v>1.2</v>
      </c>
      <c r="L7" s="477" t="str">
        <f aca="false">IF(ISBLANK('Funções Dados'!AA10),"",'Funções Dados'!AA10)</f>
        <v/>
      </c>
      <c r="M7" s="478" t="str">
        <f aca="false">IF(ISBLANK('Funções Dados'!AB10),"",'Funções Dados'!AB10)</f>
        <v/>
      </c>
      <c r="N7" s="479" t="n">
        <f aca="false">IF(ISBLANK('Funções Dados'!R10),"", 'Funções Dados'!R10)</f>
        <v>16.5894736842105</v>
      </c>
      <c r="O7" s="476" t="str">
        <f aca="false">IF(ISBLANK('Funções Dados'!AC10),"",'Funções Dados'!AC10)</f>
        <v/>
      </c>
      <c r="P7" s="476" t="str">
        <f aca="false">IF(ISBLANK('Funções Dados'!AD10),"",'Funções Dados'!AD10)</f>
        <v/>
      </c>
      <c r="Q7" s="476" t="str">
        <f aca="false">IF(ISBLANK('Funções Dados'!AE10),"",'Funções Dados'!AE10)</f>
        <v/>
      </c>
      <c r="R7" s="476" t="str">
        <f aca="false">IF(ISBLANK('Funções Dados'!AF10),"",'Funções Dados'!AF10)</f>
        <v/>
      </c>
      <c r="S7" s="476" t="str">
        <f aca="false">IF(ISBLANK('Funções Dados'!AG10),"",'Funções Dados'!AG10)</f>
        <v/>
      </c>
      <c r="T7" s="480"/>
      <c r="U7" s="480"/>
      <c r="V7" s="480"/>
      <c r="W7" s="480"/>
      <c r="X7" s="480"/>
      <c r="Y7" s="480"/>
      <c r="Z7" s="480"/>
    </row>
    <row r="8" customFormat="false" ht="12.75" hidden="false" customHeight="true" outlineLevel="0" collapsed="false">
      <c r="A8" s="476" t="str">
        <f aca="false">IF(ISBLANK('Funções Dados'!C11),"",'Funções Dados'!C11)</f>
        <v/>
      </c>
      <c r="B8" s="476" t="str">
        <f aca="false">IF((A8=""),"",LOOKUP(A8,'Casos de Uso'!$B$3:B$101,'Casos de Uso'!$C$3:C$101))</f>
        <v/>
      </c>
      <c r="C8" s="476" t="str">
        <f aca="false">IF(ISBLANK('Funções Dados'!B11),"",'Funções Dados'!B11)</f>
        <v/>
      </c>
      <c r="D8" s="477" t="str">
        <f aca="false">IF(ISBLANK('Funções Dados'!M11), "", 'Funções Dados'!M11)</f>
        <v>ILF</v>
      </c>
      <c r="E8" s="477" t="n">
        <f aca="false">IF(ISBLANK('Funções Dados'!N11), "", 'Funções Dados'!N11)</f>
        <v>12</v>
      </c>
      <c r="F8" s="477" t="n">
        <f aca="false">IF(ISBLANK('Funções Dados'!O11), "", 'Funções Dados'!O11)</f>
        <v>1</v>
      </c>
      <c r="G8" s="477" t="n">
        <f aca="false">IF(ISBLANK('Funções Dados'!P11), "", 'Funções Dados'!P11)</f>
        <v>0</v>
      </c>
      <c r="H8" s="477" t="n">
        <f aca="false">IF(ISBLANK('Funções Dados'!Q11), "", 'Funções Dados'!Q11)</f>
        <v>3</v>
      </c>
      <c r="I8" s="478" t="n">
        <f aca="false">IF(ISBLANK('Funções Dados'!S11),"", 'Funções Dados'!S11)</f>
        <v>7</v>
      </c>
      <c r="J8" s="478" t="n">
        <f aca="false">IF(ISBLANK('Funções Dados'!T11),"", 'Funções Dados'!T11)</f>
        <v>4.42105263157895</v>
      </c>
      <c r="K8" s="478" t="n">
        <f aca="false">IF(ISBLANK('Funções Dados'!U11),"", 'Funções Dados'!U11)</f>
        <v>0</v>
      </c>
      <c r="L8" s="477" t="str">
        <f aca="false">IF(ISBLANK('Funções Dados'!AA11),"",'Funções Dados'!AA11)</f>
        <v/>
      </c>
      <c r="M8" s="478" t="str">
        <f aca="false">IF(ISBLANK('Funções Dados'!AB11),"",'Funções Dados'!AB11)</f>
        <v/>
      </c>
      <c r="N8" s="479" t="n">
        <f aca="false">IF(ISBLANK('Funções Dados'!R11),"", 'Funções Dados'!R11)</f>
        <v>17.6842105263158</v>
      </c>
      <c r="O8" s="476" t="str">
        <f aca="false">IF(ISBLANK('Funções Dados'!AC11),"",'Funções Dados'!AC11)</f>
        <v/>
      </c>
      <c r="P8" s="476" t="str">
        <f aca="false">IF(ISBLANK('Funções Dados'!AD11),"",'Funções Dados'!AD11)</f>
        <v/>
      </c>
      <c r="Q8" s="476" t="str">
        <f aca="false">IF(ISBLANK('Funções Dados'!AE11),"",'Funções Dados'!AE11)</f>
        <v/>
      </c>
      <c r="R8" s="476" t="str">
        <f aca="false">IF(ISBLANK('Funções Dados'!AF11),"",'Funções Dados'!AF11)</f>
        <v/>
      </c>
      <c r="S8" s="476" t="str">
        <f aca="false">IF(ISBLANK('Funções Dados'!AG11),"",'Funções Dados'!AG11)</f>
        <v/>
      </c>
      <c r="T8" s="480"/>
      <c r="U8" s="480"/>
      <c r="V8" s="480"/>
      <c r="W8" s="480"/>
      <c r="X8" s="480"/>
      <c r="Y8" s="480"/>
      <c r="Z8" s="480"/>
    </row>
    <row r="9" customFormat="false" ht="12.75" hidden="false" customHeight="true" outlineLevel="0" collapsed="false">
      <c r="A9" s="476" t="str">
        <f aca="false">IF(ISBLANK('Funções Dados'!C12),"",'Funções Dados'!C12)</f>
        <v/>
      </c>
      <c r="B9" s="476" t="str">
        <f aca="false">IF((A9=""),"",LOOKUP(A9,'Casos de Uso'!$B$3:B$101,'Casos de Uso'!$C$3:C$101))</f>
        <v/>
      </c>
      <c r="C9" s="476" t="str">
        <f aca="false">IF(ISBLANK('Funções Dados'!B12),"",'Funções Dados'!B12)</f>
        <v/>
      </c>
      <c r="D9" s="477" t="str">
        <f aca="false">IF(ISBLANK('Funções Dados'!M12), "", 'Funções Dados'!M12)</f>
        <v>ILF</v>
      </c>
      <c r="E9" s="477" t="n">
        <f aca="false">IF(ISBLANK('Funções Dados'!N12), "", 'Funções Dados'!N12)</f>
        <v>11</v>
      </c>
      <c r="F9" s="477" t="n">
        <f aca="false">IF(ISBLANK('Funções Dados'!O12), "", 'Funções Dados'!O12)</f>
        <v>1</v>
      </c>
      <c r="G9" s="477" t="n">
        <f aca="false">IF(ISBLANK('Funções Dados'!P12), "", 'Funções Dados'!P12)</f>
        <v>3</v>
      </c>
      <c r="H9" s="477" t="n">
        <f aca="false">IF(ISBLANK('Funções Dados'!Q12), "", 'Funções Dados'!Q12)</f>
        <v>3</v>
      </c>
      <c r="I9" s="478" t="n">
        <f aca="false">IF(ISBLANK('Funções Dados'!S12),"", 'Funções Dados'!S12)</f>
        <v>7</v>
      </c>
      <c r="J9" s="478" t="n">
        <f aca="false">IF(ISBLANK('Funções Dados'!T12),"", 'Funções Dados'!T12)</f>
        <v>4.05263157894737</v>
      </c>
      <c r="K9" s="478" t="n">
        <f aca="false">IF(ISBLANK('Funções Dados'!U12),"", 'Funções Dados'!U12)</f>
        <v>1.8</v>
      </c>
      <c r="L9" s="477" t="str">
        <f aca="false">IF(ISBLANK('Funções Dados'!AA12),"",'Funções Dados'!AA12)</f>
        <v/>
      </c>
      <c r="M9" s="478" t="str">
        <f aca="false">IF(ISBLANK('Funções Dados'!AB12),"",'Funções Dados'!AB12)</f>
        <v/>
      </c>
      <c r="N9" s="479" t="n">
        <f aca="false">IF(ISBLANK('Funções Dados'!R12),"", 'Funções Dados'!R12)</f>
        <v>23.4105263157895</v>
      </c>
      <c r="O9" s="476" t="str">
        <f aca="false">IF(ISBLANK('Funções Dados'!AC12),"",'Funções Dados'!AC12)</f>
        <v/>
      </c>
      <c r="P9" s="476" t="str">
        <f aca="false">IF(ISBLANK('Funções Dados'!AD12),"",'Funções Dados'!AD12)</f>
        <v/>
      </c>
      <c r="Q9" s="476" t="str">
        <f aca="false">IF(ISBLANK('Funções Dados'!AE12),"",'Funções Dados'!AE12)</f>
        <v/>
      </c>
      <c r="R9" s="476" t="str">
        <f aca="false">IF(ISBLANK('Funções Dados'!AF12),"",'Funções Dados'!AF12)</f>
        <v/>
      </c>
      <c r="S9" s="476" t="str">
        <f aca="false">IF(ISBLANK('Funções Dados'!AG12),"",'Funções Dados'!AG12)</f>
        <v/>
      </c>
      <c r="T9" s="480"/>
      <c r="U9" s="480"/>
      <c r="V9" s="480"/>
      <c r="W9" s="480"/>
      <c r="X9" s="480"/>
      <c r="Y9" s="480"/>
      <c r="Z9" s="480"/>
    </row>
    <row r="10" customFormat="false" ht="12.75" hidden="false" customHeight="true" outlineLevel="0" collapsed="false">
      <c r="A10" s="476" t="str">
        <f aca="false">IF(ISBLANK('Funções Dados'!C13),"",'Funções Dados'!C13)</f>
        <v/>
      </c>
      <c r="B10" s="476" t="str">
        <f aca="false">IF((A10=""),"",LOOKUP(A10,'Casos de Uso'!$B$3:B$101,'Casos de Uso'!$C$3:C$101))</f>
        <v/>
      </c>
      <c r="C10" s="476" t="str">
        <f aca="false">IF(ISBLANK('Funções Dados'!B13),"",'Funções Dados'!B13)</f>
        <v/>
      </c>
      <c r="D10" s="477" t="str">
        <f aca="false">IF(ISBLANK('Funções Dados'!M13), "", 'Funções Dados'!M13)</f>
        <v/>
      </c>
      <c r="E10" s="477" t="str">
        <f aca="false">IF(ISBLANK('Funções Dados'!N13), "", 'Funções Dados'!N13)</f>
        <v/>
      </c>
      <c r="F10" s="477" t="str">
        <f aca="false">IF(ISBLANK('Funções Dados'!O13), "", 'Funções Dados'!O13)</f>
        <v/>
      </c>
      <c r="G10" s="477" t="str">
        <f aca="false">IF(ISBLANK('Funções Dados'!P13), "", 'Funções Dados'!P13)</f>
        <v/>
      </c>
      <c r="H10" s="477" t="str">
        <f aca="false">IF(ISBLANK('Funções Dados'!Q13), "", 'Funções Dados'!Q13)</f>
        <v/>
      </c>
      <c r="I10" s="478" t="str">
        <f aca="false">IF(ISBLANK('Funções Dados'!S13),"", 'Funções Dados'!S13)</f>
        <v/>
      </c>
      <c r="J10" s="478" t="str">
        <f aca="false">IF(ISBLANK('Funções Dados'!T13),"", 'Funções Dados'!T13)</f>
        <v/>
      </c>
      <c r="K10" s="478" t="str">
        <f aca="false">IF(ISBLANK('Funções Dados'!U13),"", 'Funções Dados'!U13)</f>
        <v/>
      </c>
      <c r="L10" s="477" t="str">
        <f aca="false">IF(ISBLANK('Funções Dados'!AA13),"",'Funções Dados'!AA13)</f>
        <v/>
      </c>
      <c r="M10" s="478" t="str">
        <f aca="false">IF(ISBLANK('Funções Dados'!AB13),"",'Funções Dados'!AB13)</f>
        <v/>
      </c>
      <c r="N10" s="479" t="str">
        <f aca="false">IF(ISBLANK('Funções Dados'!R13),"", 'Funções Dados'!R13)</f>
        <v/>
      </c>
      <c r="O10" s="476" t="str">
        <f aca="false">IF(ISBLANK('Funções Dados'!AC13),"",'Funções Dados'!AC13)</f>
        <v/>
      </c>
      <c r="P10" s="476" t="str">
        <f aca="false">IF(ISBLANK('Funções Dados'!AD13),"",'Funções Dados'!AD13)</f>
        <v/>
      </c>
      <c r="Q10" s="476" t="str">
        <f aca="false">IF(ISBLANK('Funções Dados'!AE13),"",'Funções Dados'!AE13)</f>
        <v/>
      </c>
      <c r="R10" s="476" t="str">
        <f aca="false">IF(ISBLANK('Funções Dados'!AF13),"",'Funções Dados'!AF13)</f>
        <v/>
      </c>
      <c r="S10" s="476" t="str">
        <f aca="false">IF(ISBLANK('Funções Dados'!AG13),"",'Funções Dados'!AG13)</f>
        <v/>
      </c>
      <c r="T10" s="480"/>
      <c r="U10" s="480"/>
      <c r="V10" s="480"/>
      <c r="W10" s="480"/>
      <c r="X10" s="480"/>
      <c r="Y10" s="480"/>
      <c r="Z10" s="480"/>
    </row>
    <row r="11" customFormat="false" ht="12.75" hidden="false" customHeight="true" outlineLevel="0" collapsed="false">
      <c r="A11" s="476" t="str">
        <f aca="false">IF(ISBLANK('Funções Dados'!C14),"",'Funções Dados'!C14)</f>
        <v/>
      </c>
      <c r="B11" s="476" t="str">
        <f aca="false">IF((A11=""),"",LOOKUP(A11,'Casos de Uso'!$B$3:B$101,'Casos de Uso'!$C$3:C$101))</f>
        <v/>
      </c>
      <c r="C11" s="476" t="str">
        <f aca="false">IF(ISBLANK('Funções Dados'!B14),"",'Funções Dados'!B14)</f>
        <v/>
      </c>
      <c r="D11" s="477" t="str">
        <f aca="false">IF(ISBLANK('Funções Dados'!M14), "", 'Funções Dados'!M14)</f>
        <v/>
      </c>
      <c r="E11" s="477" t="str">
        <f aca="false">IF(ISBLANK('Funções Dados'!N14), "", 'Funções Dados'!N14)</f>
        <v/>
      </c>
      <c r="F11" s="477" t="str">
        <f aca="false">IF(ISBLANK('Funções Dados'!O14), "", 'Funções Dados'!O14)</f>
        <v/>
      </c>
      <c r="G11" s="477" t="str">
        <f aca="false">IF(ISBLANK('Funções Dados'!P14), "", 'Funções Dados'!P14)</f>
        <v/>
      </c>
      <c r="H11" s="477" t="str">
        <f aca="false">IF(ISBLANK('Funções Dados'!Q14), "", 'Funções Dados'!Q14)</f>
        <v/>
      </c>
      <c r="I11" s="478" t="str">
        <f aca="false">IF(ISBLANK('Funções Dados'!S14),"", 'Funções Dados'!S14)</f>
        <v/>
      </c>
      <c r="J11" s="478" t="str">
        <f aca="false">IF(ISBLANK('Funções Dados'!T14),"", 'Funções Dados'!T14)</f>
        <v/>
      </c>
      <c r="K11" s="478" t="str">
        <f aca="false">IF(ISBLANK('Funções Dados'!U14),"", 'Funções Dados'!U14)</f>
        <v/>
      </c>
      <c r="L11" s="477" t="str">
        <f aca="false">IF(ISBLANK('Funções Dados'!AA14),"",'Funções Dados'!AA14)</f>
        <v/>
      </c>
      <c r="M11" s="478" t="str">
        <f aca="false">IF(ISBLANK('Funções Dados'!AB14),"",'Funções Dados'!AB14)</f>
        <v/>
      </c>
      <c r="N11" s="479" t="str">
        <f aca="false">IF(ISBLANK('Funções Dados'!R14),"", 'Funções Dados'!R14)</f>
        <v/>
      </c>
      <c r="O11" s="476" t="str">
        <f aca="false">IF(ISBLANK('Funções Dados'!AC14),"",'Funções Dados'!AC14)</f>
        <v/>
      </c>
      <c r="P11" s="476" t="str">
        <f aca="false">IF(ISBLANK('Funções Dados'!AD14),"",'Funções Dados'!AD14)</f>
        <v/>
      </c>
      <c r="Q11" s="476" t="str">
        <f aca="false">IF(ISBLANK('Funções Dados'!AE14),"",'Funções Dados'!AE14)</f>
        <v/>
      </c>
      <c r="R11" s="476" t="str">
        <f aca="false">IF(ISBLANK('Funções Dados'!AF14),"",'Funções Dados'!AF14)</f>
        <v/>
      </c>
      <c r="S11" s="476" t="str">
        <f aca="false">IF(ISBLANK('Funções Dados'!AG14),"",'Funções Dados'!AG14)</f>
        <v/>
      </c>
      <c r="T11" s="480"/>
      <c r="U11" s="480"/>
      <c r="V11" s="480"/>
      <c r="W11" s="480"/>
      <c r="X11" s="480"/>
      <c r="Y11" s="480"/>
      <c r="Z11" s="480"/>
    </row>
    <row r="12" customFormat="false" ht="12.75" hidden="false" customHeight="true" outlineLevel="0" collapsed="false">
      <c r="A12" s="476" t="str">
        <f aca="false">IF(ISBLANK('Funções Dados'!C15),"",'Funções Dados'!C15)</f>
        <v/>
      </c>
      <c r="B12" s="476" t="str">
        <f aca="false">IF((A12=""),"",LOOKUP(A12,'Casos de Uso'!$B$3:B$101,'Casos de Uso'!$C$3:C$101))</f>
        <v/>
      </c>
      <c r="C12" s="476" t="str">
        <f aca="false">IF(ISBLANK('Funções Dados'!B15),"",'Funções Dados'!B15)</f>
        <v/>
      </c>
      <c r="D12" s="477" t="str">
        <f aca="false">IF(ISBLANK('Funções Dados'!M15), "", 'Funções Dados'!M15)</f>
        <v/>
      </c>
      <c r="E12" s="477" t="str">
        <f aca="false">IF(ISBLANK('Funções Dados'!N15), "", 'Funções Dados'!N15)</f>
        <v/>
      </c>
      <c r="F12" s="477" t="str">
        <f aca="false">IF(ISBLANK('Funções Dados'!O15), "", 'Funções Dados'!O15)</f>
        <v/>
      </c>
      <c r="G12" s="477" t="str">
        <f aca="false">IF(ISBLANK('Funções Dados'!P15), "", 'Funções Dados'!P15)</f>
        <v/>
      </c>
      <c r="H12" s="477" t="str">
        <f aca="false">IF(ISBLANK('Funções Dados'!Q15), "", 'Funções Dados'!Q15)</f>
        <v/>
      </c>
      <c r="I12" s="478" t="str">
        <f aca="false">IF(ISBLANK('Funções Dados'!S15),"", 'Funções Dados'!S15)</f>
        <v/>
      </c>
      <c r="J12" s="478" t="str">
        <f aca="false">IF(ISBLANK('Funções Dados'!T15),"", 'Funções Dados'!T15)</f>
        <v/>
      </c>
      <c r="K12" s="478" t="str">
        <f aca="false">IF(ISBLANK('Funções Dados'!U15),"", 'Funções Dados'!U15)</f>
        <v/>
      </c>
      <c r="L12" s="477" t="str">
        <f aca="false">IF(ISBLANK('Funções Dados'!AA15),"",'Funções Dados'!AA15)</f>
        <v/>
      </c>
      <c r="M12" s="478" t="str">
        <f aca="false">IF(ISBLANK('Funções Dados'!AB15),"",'Funções Dados'!AB15)</f>
        <v/>
      </c>
      <c r="N12" s="479" t="str">
        <f aca="false">IF(ISBLANK('Funções Dados'!R15),"", 'Funções Dados'!R15)</f>
        <v/>
      </c>
      <c r="O12" s="476" t="str">
        <f aca="false">IF(ISBLANK('Funções Dados'!AC15),"",'Funções Dados'!AC15)</f>
        <v/>
      </c>
      <c r="P12" s="476" t="str">
        <f aca="false">IF(ISBLANK('Funções Dados'!AD15),"",'Funções Dados'!AD15)</f>
        <v/>
      </c>
      <c r="Q12" s="476" t="str">
        <f aca="false">IF(ISBLANK('Funções Dados'!AE15),"",'Funções Dados'!AE15)</f>
        <v/>
      </c>
      <c r="R12" s="476" t="str">
        <f aca="false">IF(ISBLANK('Funções Dados'!AF15),"",'Funções Dados'!AF15)</f>
        <v/>
      </c>
      <c r="S12" s="476" t="str">
        <f aca="false">IF(ISBLANK('Funções Dados'!AG15),"",'Funções Dados'!AG15)</f>
        <v/>
      </c>
      <c r="T12" s="480"/>
      <c r="U12" s="480"/>
      <c r="V12" s="480"/>
      <c r="W12" s="480"/>
      <c r="X12" s="480"/>
      <c r="Y12" s="480"/>
      <c r="Z12" s="480"/>
    </row>
    <row r="13" customFormat="false" ht="12.75" hidden="false" customHeight="true" outlineLevel="0" collapsed="false">
      <c r="A13" s="476" t="str">
        <f aca="false">IF(ISBLANK('Funções Dados'!C16),"",'Funções Dados'!C16)</f>
        <v/>
      </c>
      <c r="B13" s="476" t="str">
        <f aca="false">IF((A13=""),"",LOOKUP(A13,'Casos de Uso'!$B$3:B$101,'Casos de Uso'!$C$3:C$101))</f>
        <v/>
      </c>
      <c r="C13" s="476" t="str">
        <f aca="false">IF(ISBLANK('Funções Dados'!B16),"",'Funções Dados'!B16)</f>
        <v/>
      </c>
      <c r="D13" s="477" t="str">
        <f aca="false">IF(ISBLANK('Funções Dados'!M16), "", 'Funções Dados'!M16)</f>
        <v/>
      </c>
      <c r="E13" s="477" t="str">
        <f aca="false">IF(ISBLANK('Funções Dados'!N16), "", 'Funções Dados'!N16)</f>
        <v/>
      </c>
      <c r="F13" s="477" t="str">
        <f aca="false">IF(ISBLANK('Funções Dados'!O16), "", 'Funções Dados'!O16)</f>
        <v/>
      </c>
      <c r="G13" s="477" t="str">
        <f aca="false">IF(ISBLANK('Funções Dados'!P16), "", 'Funções Dados'!P16)</f>
        <v/>
      </c>
      <c r="H13" s="477" t="str">
        <f aca="false">IF(ISBLANK('Funções Dados'!Q16), "", 'Funções Dados'!Q16)</f>
        <v/>
      </c>
      <c r="I13" s="478" t="str">
        <f aca="false">IF(ISBLANK('Funções Dados'!S16),"", 'Funções Dados'!S16)</f>
        <v/>
      </c>
      <c r="J13" s="478" t="str">
        <f aca="false">IF(ISBLANK('Funções Dados'!T16),"", 'Funções Dados'!T16)</f>
        <v/>
      </c>
      <c r="K13" s="478" t="str">
        <f aca="false">IF(ISBLANK('Funções Dados'!U16),"", 'Funções Dados'!U16)</f>
        <v/>
      </c>
      <c r="L13" s="477" t="str">
        <f aca="false">IF(ISBLANK('Funções Dados'!AA16),"",'Funções Dados'!AA16)</f>
        <v/>
      </c>
      <c r="M13" s="478" t="str">
        <f aca="false">IF(ISBLANK('Funções Dados'!AB16),"",'Funções Dados'!AB16)</f>
        <v/>
      </c>
      <c r="N13" s="479" t="str">
        <f aca="false">IF(ISBLANK('Funções Dados'!R16),"", 'Funções Dados'!R16)</f>
        <v/>
      </c>
      <c r="O13" s="476" t="str">
        <f aca="false">IF(ISBLANK('Funções Dados'!AC16),"",'Funções Dados'!AC16)</f>
        <v/>
      </c>
      <c r="P13" s="476" t="str">
        <f aca="false">IF(ISBLANK('Funções Dados'!AD16),"",'Funções Dados'!AD16)</f>
        <v/>
      </c>
      <c r="Q13" s="476" t="str">
        <f aca="false">IF(ISBLANK('Funções Dados'!AE16),"",'Funções Dados'!AE16)</f>
        <v/>
      </c>
      <c r="R13" s="476" t="str">
        <f aca="false">IF(ISBLANK('Funções Dados'!AF16),"",'Funções Dados'!AF16)</f>
        <v/>
      </c>
      <c r="S13" s="476" t="str">
        <f aca="false">IF(ISBLANK('Funções Dados'!AG16),"",'Funções Dados'!AG16)</f>
        <v/>
      </c>
      <c r="T13" s="480"/>
      <c r="U13" s="480"/>
      <c r="V13" s="480"/>
      <c r="W13" s="480"/>
      <c r="X13" s="480"/>
      <c r="Y13" s="480"/>
      <c r="Z13" s="480"/>
    </row>
    <row r="14" customFormat="false" ht="12.75" hidden="false" customHeight="true" outlineLevel="0" collapsed="false">
      <c r="A14" s="481" t="str">
        <f aca="false">IF(ISBLANK('Funções Dados'!C17),"",'Funções Dados'!C17)</f>
        <v/>
      </c>
      <c r="B14" s="482" t="str">
        <f aca="false">IF((A14=""),"",LOOKUP(A14,'Casos de Uso'!$B$3:B$101,'Casos de Uso'!$C$3:C$101))</f>
        <v/>
      </c>
      <c r="C14" s="482" t="str">
        <f aca="false">IF(ISBLANK('Funções Dados'!B17),"",'Funções Dados'!B17)</f>
        <v/>
      </c>
      <c r="D14" s="483" t="str">
        <f aca="false">IF(ISBLANK('Funções Dados'!M17), "", 'Funções Dados'!M17)</f>
        <v/>
      </c>
      <c r="E14" s="483" t="str">
        <f aca="false">IF(ISBLANK('Funções Dados'!N17), "", 'Funções Dados'!N17)</f>
        <v/>
      </c>
      <c r="F14" s="483" t="str">
        <f aca="false">IF(ISBLANK('Funções Dados'!O17), "", 'Funções Dados'!O17)</f>
        <v/>
      </c>
      <c r="G14" s="483" t="str">
        <f aca="false">IF(ISBLANK('Funções Dados'!P17), "", 'Funções Dados'!P17)</f>
        <v/>
      </c>
      <c r="H14" s="483" t="str">
        <f aca="false">IF(ISBLANK('Funções Dados'!Q17), "", 'Funções Dados'!Q17)</f>
        <v/>
      </c>
      <c r="I14" s="484" t="str">
        <f aca="false">IF(ISBLANK('Funções Dados'!S17),"", 'Funções Dados'!S17)</f>
        <v/>
      </c>
      <c r="J14" s="484" t="str">
        <f aca="false">IF(ISBLANK('Funções Dados'!T17),"", 'Funções Dados'!T17)</f>
        <v/>
      </c>
      <c r="K14" s="484" t="str">
        <f aca="false">IF(ISBLANK('Funções Dados'!U17),"", 'Funções Dados'!U17)</f>
        <v/>
      </c>
      <c r="L14" s="483" t="str">
        <f aca="false">IF(ISBLANK('Funções Dados'!AA17),"",'Funções Dados'!AA17)</f>
        <v/>
      </c>
      <c r="M14" s="484" t="str">
        <f aca="false">IF(ISBLANK('Funções Dados'!AB17),"",'Funções Dados'!AB17)</f>
        <v/>
      </c>
      <c r="N14" s="485" t="str">
        <f aca="false">IF(ISBLANK('Funções Dados'!R17),"", 'Funções Dados'!R17)</f>
        <v/>
      </c>
      <c r="O14" s="482" t="str">
        <f aca="false">IF(ISBLANK('Funções Dados'!AC17),"",'Funções Dados'!AC17)</f>
        <v/>
      </c>
      <c r="P14" s="482" t="str">
        <f aca="false">IF(ISBLANK('Funções Dados'!AD17),"",'Funções Dados'!AD17)</f>
        <v/>
      </c>
      <c r="Q14" s="482" t="str">
        <f aca="false">IF(ISBLANK('Funções Dados'!AE17),"",'Funções Dados'!AE17)</f>
        <v/>
      </c>
      <c r="R14" s="482" t="str">
        <f aca="false">IF(ISBLANK('Funções Dados'!AF17),"",'Funções Dados'!AF17)</f>
        <v/>
      </c>
      <c r="S14" s="486" t="str">
        <f aca="false">IF(ISBLANK('Funções Dados'!AG17),"",'Funções Dados'!AG17)</f>
        <v/>
      </c>
      <c r="T14" s="480"/>
      <c r="U14" s="480"/>
      <c r="V14" s="480"/>
      <c r="W14" s="480"/>
      <c r="X14" s="480"/>
      <c r="Y14" s="480"/>
      <c r="Z14" s="480"/>
    </row>
    <row r="15" customFormat="false" ht="12.75" hidden="false" customHeight="true" outlineLevel="0" collapsed="false">
      <c r="A15" s="481" t="str">
        <f aca="false">IF(ISBLANK('Funções Dados'!C18),"",'Funções Dados'!C18)</f>
        <v/>
      </c>
      <c r="B15" s="482" t="str">
        <f aca="false">IF((A15=""),"",LOOKUP(A15,'Casos de Uso'!$B$3:B$101,'Casos de Uso'!$C$3:C$101))</f>
        <v/>
      </c>
      <c r="C15" s="482" t="str">
        <f aca="false">IF(ISBLANK('Funções Dados'!B18),"",'Funções Dados'!B18)</f>
        <v/>
      </c>
      <c r="D15" s="483" t="str">
        <f aca="false">IF(ISBLANK('Funções Dados'!M18), "", 'Funções Dados'!M18)</f>
        <v/>
      </c>
      <c r="E15" s="483" t="str">
        <f aca="false">IF(ISBLANK('Funções Dados'!N18), "", 'Funções Dados'!N18)</f>
        <v/>
      </c>
      <c r="F15" s="483" t="str">
        <f aca="false">IF(ISBLANK('Funções Dados'!O18), "", 'Funções Dados'!O18)</f>
        <v/>
      </c>
      <c r="G15" s="483" t="str">
        <f aca="false">IF(ISBLANK('Funções Dados'!P18), "", 'Funções Dados'!P18)</f>
        <v/>
      </c>
      <c r="H15" s="483" t="str">
        <f aca="false">IF(ISBLANK('Funções Dados'!Q18), "", 'Funções Dados'!Q18)</f>
        <v/>
      </c>
      <c r="I15" s="484" t="str">
        <f aca="false">IF(ISBLANK('Funções Dados'!S18),"", 'Funções Dados'!S18)</f>
        <v/>
      </c>
      <c r="J15" s="484" t="str">
        <f aca="false">IF(ISBLANK('Funções Dados'!T18),"", 'Funções Dados'!T18)</f>
        <v/>
      </c>
      <c r="K15" s="484" t="str">
        <f aca="false">IF(ISBLANK('Funções Dados'!U18),"", 'Funções Dados'!U18)</f>
        <v/>
      </c>
      <c r="L15" s="483" t="str">
        <f aca="false">IF(ISBLANK('Funções Dados'!AA18),"",'Funções Dados'!AA18)</f>
        <v/>
      </c>
      <c r="M15" s="484" t="str">
        <f aca="false">IF(ISBLANK('Funções Dados'!AB18),"",'Funções Dados'!AB18)</f>
        <v/>
      </c>
      <c r="N15" s="485" t="str">
        <f aca="false">IF(ISBLANK('Funções Dados'!R18),"", 'Funções Dados'!R18)</f>
        <v/>
      </c>
      <c r="O15" s="482" t="str">
        <f aca="false">IF(ISBLANK('Funções Dados'!AC18),"",'Funções Dados'!AC18)</f>
        <v/>
      </c>
      <c r="P15" s="482" t="str">
        <f aca="false">IF(ISBLANK('Funções Dados'!AD18),"",'Funções Dados'!AD18)</f>
        <v/>
      </c>
      <c r="Q15" s="482" t="str">
        <f aca="false">IF(ISBLANK('Funções Dados'!AE18),"",'Funções Dados'!AE18)</f>
        <v/>
      </c>
      <c r="R15" s="482" t="str">
        <f aca="false">IF(ISBLANK('Funções Dados'!AF18),"",'Funções Dados'!AF18)</f>
        <v/>
      </c>
      <c r="S15" s="486" t="str">
        <f aca="false">IF(ISBLANK('Funções Dados'!AG18),"",'Funções Dados'!AG18)</f>
        <v/>
      </c>
      <c r="T15" s="480"/>
      <c r="U15" s="480"/>
      <c r="V15" s="480"/>
      <c r="W15" s="480"/>
      <c r="X15" s="480"/>
      <c r="Y15" s="480"/>
      <c r="Z15" s="480"/>
    </row>
    <row r="16" customFormat="false" ht="12.75" hidden="false" customHeight="true" outlineLevel="0" collapsed="false">
      <c r="A16" s="481" t="str">
        <f aca="false">IF(ISBLANK('Funções Dados'!C19),"",'Funções Dados'!C19)</f>
        <v/>
      </c>
      <c r="B16" s="482" t="str">
        <f aca="false">IF((A16=""),"",LOOKUP(A16,'Casos de Uso'!$B$3:B$101,'Casos de Uso'!$C$3:C$101))</f>
        <v/>
      </c>
      <c r="C16" s="482" t="str">
        <f aca="false">IF(ISBLANK('Funções Dados'!B19),"",'Funções Dados'!B19)</f>
        <v/>
      </c>
      <c r="D16" s="483" t="str">
        <f aca="false">IF(ISBLANK('Funções Dados'!M19), "", 'Funções Dados'!M19)</f>
        <v/>
      </c>
      <c r="E16" s="483" t="str">
        <f aca="false">IF(ISBLANK('Funções Dados'!N19), "", 'Funções Dados'!N19)</f>
        <v/>
      </c>
      <c r="F16" s="483" t="str">
        <f aca="false">IF(ISBLANK('Funções Dados'!O19), "", 'Funções Dados'!O19)</f>
        <v/>
      </c>
      <c r="G16" s="483" t="str">
        <f aca="false">IF(ISBLANK('Funções Dados'!P19), "", 'Funções Dados'!P19)</f>
        <v/>
      </c>
      <c r="H16" s="483" t="str">
        <f aca="false">IF(ISBLANK('Funções Dados'!Q19), "", 'Funções Dados'!Q19)</f>
        <v/>
      </c>
      <c r="I16" s="484" t="str">
        <f aca="false">IF(ISBLANK('Funções Dados'!S19),"", 'Funções Dados'!S19)</f>
        <v/>
      </c>
      <c r="J16" s="484" t="str">
        <f aca="false">IF(ISBLANK('Funções Dados'!T19),"", 'Funções Dados'!T19)</f>
        <v/>
      </c>
      <c r="K16" s="484" t="str">
        <f aca="false">IF(ISBLANK('Funções Dados'!U19),"", 'Funções Dados'!U19)</f>
        <v/>
      </c>
      <c r="L16" s="483" t="str">
        <f aca="false">IF(ISBLANK('Funções Dados'!AA19),"",'Funções Dados'!AA19)</f>
        <v/>
      </c>
      <c r="M16" s="484" t="str">
        <f aca="false">IF(ISBLANK('Funções Dados'!AB19),"",'Funções Dados'!AB19)</f>
        <v/>
      </c>
      <c r="N16" s="485" t="str">
        <f aca="false">IF(ISBLANK('Funções Dados'!R19),"", 'Funções Dados'!R19)</f>
        <v/>
      </c>
      <c r="O16" s="482" t="str">
        <f aca="false">IF(ISBLANK('Funções Dados'!AC19),"",'Funções Dados'!AC19)</f>
        <v/>
      </c>
      <c r="P16" s="482" t="str">
        <f aca="false">IF(ISBLANK('Funções Dados'!AD19),"",'Funções Dados'!AD19)</f>
        <v/>
      </c>
      <c r="Q16" s="482" t="str">
        <f aca="false">IF(ISBLANK('Funções Dados'!AE19),"",'Funções Dados'!AE19)</f>
        <v/>
      </c>
      <c r="R16" s="482" t="str">
        <f aca="false">IF(ISBLANK('Funções Dados'!AF19),"",'Funções Dados'!AF19)</f>
        <v/>
      </c>
      <c r="S16" s="486" t="str">
        <f aca="false">IF(ISBLANK('Funções Dados'!AG19),"",'Funções Dados'!AG19)</f>
        <v/>
      </c>
      <c r="T16" s="480"/>
      <c r="U16" s="480"/>
      <c r="V16" s="480"/>
      <c r="W16" s="480"/>
      <c r="X16" s="480"/>
      <c r="Y16" s="480"/>
      <c r="Z16" s="480"/>
    </row>
    <row r="17" customFormat="false" ht="12.75" hidden="false" customHeight="true" outlineLevel="0" collapsed="false">
      <c r="A17" s="481" t="str">
        <f aca="false">IF(ISBLANK('Funções Dados'!C20),"",'Funções Dados'!C20)</f>
        <v/>
      </c>
      <c r="B17" s="482" t="str">
        <f aca="false">IF((A17=""),"",LOOKUP(A17,'Casos de Uso'!$B$3:B$101,'Casos de Uso'!$C$3:C$101))</f>
        <v/>
      </c>
      <c r="C17" s="482" t="str">
        <f aca="false">IF(ISBLANK('Funções Dados'!B20),"",'Funções Dados'!B20)</f>
        <v/>
      </c>
      <c r="D17" s="483" t="str">
        <f aca="false">IF(ISBLANK('Funções Dados'!M20), "", 'Funções Dados'!M20)</f>
        <v/>
      </c>
      <c r="E17" s="483" t="str">
        <f aca="false">IF(ISBLANK('Funções Dados'!N20), "", 'Funções Dados'!N20)</f>
        <v/>
      </c>
      <c r="F17" s="483" t="str">
        <f aca="false">IF(ISBLANK('Funções Dados'!O20), "", 'Funções Dados'!O20)</f>
        <v/>
      </c>
      <c r="G17" s="483" t="str">
        <f aca="false">IF(ISBLANK('Funções Dados'!P20), "", 'Funções Dados'!P20)</f>
        <v/>
      </c>
      <c r="H17" s="483" t="str">
        <f aca="false">IF(ISBLANK('Funções Dados'!Q20), "", 'Funções Dados'!Q20)</f>
        <v/>
      </c>
      <c r="I17" s="484" t="str">
        <f aca="false">IF(ISBLANK('Funções Dados'!S20),"", 'Funções Dados'!S20)</f>
        <v/>
      </c>
      <c r="J17" s="484" t="str">
        <f aca="false">IF(ISBLANK('Funções Dados'!T20),"", 'Funções Dados'!T20)</f>
        <v/>
      </c>
      <c r="K17" s="484" t="str">
        <f aca="false">IF(ISBLANK('Funções Dados'!U20),"", 'Funções Dados'!U20)</f>
        <v/>
      </c>
      <c r="L17" s="483" t="str">
        <f aca="false">IF(ISBLANK('Funções Dados'!AA20),"",'Funções Dados'!AA20)</f>
        <v/>
      </c>
      <c r="M17" s="484" t="str">
        <f aca="false">IF(ISBLANK('Funções Dados'!AB20),"",'Funções Dados'!AB20)</f>
        <v/>
      </c>
      <c r="N17" s="485" t="str">
        <f aca="false">IF(ISBLANK('Funções Dados'!R20),"", 'Funções Dados'!R20)</f>
        <v/>
      </c>
      <c r="O17" s="482" t="str">
        <f aca="false">IF(ISBLANK('Funções Dados'!AC20),"",'Funções Dados'!AC20)</f>
        <v/>
      </c>
      <c r="P17" s="482" t="str">
        <f aca="false">IF(ISBLANK('Funções Dados'!AD20),"",'Funções Dados'!AD20)</f>
        <v/>
      </c>
      <c r="Q17" s="482" t="str">
        <f aca="false">IF(ISBLANK('Funções Dados'!AE20),"",'Funções Dados'!AE20)</f>
        <v/>
      </c>
      <c r="R17" s="482" t="str">
        <f aca="false">IF(ISBLANK('Funções Dados'!AF20),"",'Funções Dados'!AF20)</f>
        <v/>
      </c>
      <c r="S17" s="486" t="str">
        <f aca="false">IF(ISBLANK('Funções Dados'!AG20),"",'Funções Dados'!AG20)</f>
        <v/>
      </c>
      <c r="T17" s="480"/>
      <c r="U17" s="480"/>
      <c r="V17" s="480"/>
      <c r="W17" s="480"/>
      <c r="X17" s="480"/>
      <c r="Y17" s="480"/>
      <c r="Z17" s="480"/>
    </row>
    <row r="18" customFormat="false" ht="12.75" hidden="false" customHeight="true" outlineLevel="0" collapsed="false">
      <c r="A18" s="481" t="str">
        <f aca="false">IF(ISBLANK('Funções Dados'!C21),"",'Funções Dados'!C21)</f>
        <v/>
      </c>
      <c r="B18" s="482" t="str">
        <f aca="false">IF((A18=""),"",LOOKUP(A18,'Casos de Uso'!$B$3:B$101,'Casos de Uso'!$C$3:C$101))</f>
        <v/>
      </c>
      <c r="C18" s="482" t="str">
        <f aca="false">IF(ISBLANK('Funções Dados'!B21),"",'Funções Dados'!B21)</f>
        <v/>
      </c>
      <c r="D18" s="483" t="str">
        <f aca="false">IF(ISBLANK('Funções Dados'!M21), "", 'Funções Dados'!M21)</f>
        <v/>
      </c>
      <c r="E18" s="483" t="str">
        <f aca="false">IF(ISBLANK('Funções Dados'!N21), "", 'Funções Dados'!N21)</f>
        <v/>
      </c>
      <c r="F18" s="483" t="str">
        <f aca="false">IF(ISBLANK('Funções Dados'!O21), "", 'Funções Dados'!O21)</f>
        <v/>
      </c>
      <c r="G18" s="483" t="str">
        <f aca="false">IF(ISBLANK('Funções Dados'!P21), "", 'Funções Dados'!P21)</f>
        <v/>
      </c>
      <c r="H18" s="483" t="str">
        <f aca="false">IF(ISBLANK('Funções Dados'!Q21), "", 'Funções Dados'!Q21)</f>
        <v/>
      </c>
      <c r="I18" s="484" t="str">
        <f aca="false">IF(ISBLANK('Funções Dados'!S21),"", 'Funções Dados'!S21)</f>
        <v/>
      </c>
      <c r="J18" s="484" t="str">
        <f aca="false">IF(ISBLANK('Funções Dados'!T21),"", 'Funções Dados'!T21)</f>
        <v/>
      </c>
      <c r="K18" s="484" t="str">
        <f aca="false">IF(ISBLANK('Funções Dados'!U21),"", 'Funções Dados'!U21)</f>
        <v/>
      </c>
      <c r="L18" s="483" t="str">
        <f aca="false">IF(ISBLANK('Funções Dados'!AA21),"",'Funções Dados'!AA21)</f>
        <v/>
      </c>
      <c r="M18" s="484" t="str">
        <f aca="false">IF(ISBLANK('Funções Dados'!AB21),"",'Funções Dados'!AB21)</f>
        <v/>
      </c>
      <c r="N18" s="485" t="str">
        <f aca="false">IF(ISBLANK('Funções Dados'!R21),"", 'Funções Dados'!R21)</f>
        <v/>
      </c>
      <c r="O18" s="482" t="str">
        <f aca="false">IF(ISBLANK('Funções Dados'!AC21),"",'Funções Dados'!AC21)</f>
        <v/>
      </c>
      <c r="P18" s="482" t="str">
        <f aca="false">IF(ISBLANK('Funções Dados'!AD21),"",'Funções Dados'!AD21)</f>
        <v/>
      </c>
      <c r="Q18" s="482" t="str">
        <f aca="false">IF(ISBLANK('Funções Dados'!AE21),"",'Funções Dados'!AE21)</f>
        <v/>
      </c>
      <c r="R18" s="482" t="str">
        <f aca="false">IF(ISBLANK('Funções Dados'!AF21),"",'Funções Dados'!AF21)</f>
        <v/>
      </c>
      <c r="S18" s="486" t="str">
        <f aca="false">IF(ISBLANK('Funções Dados'!AG21),"",'Funções Dados'!AG21)</f>
        <v/>
      </c>
      <c r="T18" s="480"/>
      <c r="U18" s="480"/>
      <c r="V18" s="480"/>
      <c r="W18" s="480"/>
      <c r="X18" s="480"/>
      <c r="Y18" s="480"/>
      <c r="Z18" s="480"/>
    </row>
    <row r="19" customFormat="false" ht="12.75" hidden="false" customHeight="true" outlineLevel="0" collapsed="false">
      <c r="A19" s="481" t="str">
        <f aca="false">IF(ISBLANK('Funções Dados'!C22),"",'Funções Dados'!C22)</f>
        <v/>
      </c>
      <c r="B19" s="482" t="str">
        <f aca="false">IF((A19=""),"",LOOKUP(A19,'Casos de Uso'!$B$3:B$101,'Casos de Uso'!$C$3:C$101))</f>
        <v/>
      </c>
      <c r="C19" s="482" t="str">
        <f aca="false">IF(ISBLANK('Funções Dados'!B22),"",'Funções Dados'!B22)</f>
        <v/>
      </c>
      <c r="D19" s="483" t="str">
        <f aca="false">IF(ISBLANK('Funções Dados'!M22), "", 'Funções Dados'!M22)</f>
        <v/>
      </c>
      <c r="E19" s="483" t="str">
        <f aca="false">IF(ISBLANK('Funções Dados'!N22), "", 'Funções Dados'!N22)</f>
        <v/>
      </c>
      <c r="F19" s="483" t="str">
        <f aca="false">IF(ISBLANK('Funções Dados'!O22), "", 'Funções Dados'!O22)</f>
        <v/>
      </c>
      <c r="G19" s="483" t="str">
        <f aca="false">IF(ISBLANK('Funções Dados'!P22), "", 'Funções Dados'!P22)</f>
        <v/>
      </c>
      <c r="H19" s="483" t="str">
        <f aca="false">IF(ISBLANK('Funções Dados'!Q22), "", 'Funções Dados'!Q22)</f>
        <v/>
      </c>
      <c r="I19" s="484" t="str">
        <f aca="false">IF(ISBLANK('Funções Dados'!S22),"", 'Funções Dados'!S22)</f>
        <v/>
      </c>
      <c r="J19" s="484" t="str">
        <f aca="false">IF(ISBLANK('Funções Dados'!T22),"", 'Funções Dados'!T22)</f>
        <v/>
      </c>
      <c r="K19" s="484" t="str">
        <f aca="false">IF(ISBLANK('Funções Dados'!U22),"", 'Funções Dados'!U22)</f>
        <v/>
      </c>
      <c r="L19" s="483" t="str">
        <f aca="false">IF(ISBLANK('Funções Dados'!AA22),"",'Funções Dados'!AA22)</f>
        <v/>
      </c>
      <c r="M19" s="484" t="str">
        <f aca="false">IF(ISBLANK('Funções Dados'!AB22),"",'Funções Dados'!AB22)</f>
        <v/>
      </c>
      <c r="N19" s="485" t="str">
        <f aca="false">IF(ISBLANK('Funções Dados'!R22),"", 'Funções Dados'!R22)</f>
        <v/>
      </c>
      <c r="O19" s="482" t="str">
        <f aca="false">IF(ISBLANK('Funções Dados'!AC22),"",'Funções Dados'!AC22)</f>
        <v/>
      </c>
      <c r="P19" s="482" t="str">
        <f aca="false">IF(ISBLANK('Funções Dados'!AD22),"",'Funções Dados'!AD22)</f>
        <v/>
      </c>
      <c r="Q19" s="482" t="str">
        <f aca="false">IF(ISBLANK('Funções Dados'!AE22),"",'Funções Dados'!AE22)</f>
        <v/>
      </c>
      <c r="R19" s="482" t="str">
        <f aca="false">IF(ISBLANK('Funções Dados'!AF22),"",'Funções Dados'!AF22)</f>
        <v/>
      </c>
      <c r="S19" s="486" t="str">
        <f aca="false">IF(ISBLANK('Funções Dados'!AG22),"",'Funções Dados'!AG22)</f>
        <v/>
      </c>
      <c r="T19" s="480"/>
      <c r="U19" s="480"/>
      <c r="V19" s="480"/>
      <c r="W19" s="480"/>
      <c r="X19" s="480"/>
      <c r="Y19" s="480"/>
      <c r="Z19" s="480"/>
    </row>
    <row r="20" customFormat="false" ht="12.75" hidden="false" customHeight="true" outlineLevel="0" collapsed="false">
      <c r="A20" s="481" t="str">
        <f aca="false">IF(ISBLANK('Funções Dados'!C23),"",'Funções Dados'!C23)</f>
        <v/>
      </c>
      <c r="B20" s="482" t="str">
        <f aca="false">IF((A20=""),"",LOOKUP(A20,'Casos de Uso'!$B$3:B$101,'Casos de Uso'!$C$3:C$101))</f>
        <v/>
      </c>
      <c r="C20" s="482" t="str">
        <f aca="false">IF(ISBLANK('Funções Dados'!B23),"",'Funções Dados'!B23)</f>
        <v/>
      </c>
      <c r="D20" s="483" t="str">
        <f aca="false">IF(ISBLANK('Funções Dados'!M23), "", 'Funções Dados'!M23)</f>
        <v/>
      </c>
      <c r="E20" s="483" t="str">
        <f aca="false">IF(ISBLANK('Funções Dados'!N23), "", 'Funções Dados'!N23)</f>
        <v/>
      </c>
      <c r="F20" s="483" t="str">
        <f aca="false">IF(ISBLANK('Funções Dados'!O23), "", 'Funções Dados'!O23)</f>
        <v/>
      </c>
      <c r="G20" s="483" t="str">
        <f aca="false">IF(ISBLANK('Funções Dados'!P23), "", 'Funções Dados'!P23)</f>
        <v/>
      </c>
      <c r="H20" s="483" t="str">
        <f aca="false">IF(ISBLANK('Funções Dados'!Q23), "", 'Funções Dados'!Q23)</f>
        <v/>
      </c>
      <c r="I20" s="484" t="str">
        <f aca="false">IF(ISBLANK('Funções Dados'!S23),"", 'Funções Dados'!S23)</f>
        <v/>
      </c>
      <c r="J20" s="484" t="str">
        <f aca="false">IF(ISBLANK('Funções Dados'!T23),"", 'Funções Dados'!T23)</f>
        <v/>
      </c>
      <c r="K20" s="484" t="str">
        <f aca="false">IF(ISBLANK('Funções Dados'!U23),"", 'Funções Dados'!U23)</f>
        <v/>
      </c>
      <c r="L20" s="483" t="str">
        <f aca="false">IF(ISBLANK('Funções Dados'!AA23),"",'Funções Dados'!AA23)</f>
        <v/>
      </c>
      <c r="M20" s="484" t="str">
        <f aca="false">IF(ISBLANK('Funções Dados'!AB23),"",'Funções Dados'!AB23)</f>
        <v/>
      </c>
      <c r="N20" s="485" t="str">
        <f aca="false">IF(ISBLANK('Funções Dados'!R23),"", 'Funções Dados'!R23)</f>
        <v/>
      </c>
      <c r="O20" s="482" t="str">
        <f aca="false">IF(ISBLANK('Funções Dados'!AC23),"",'Funções Dados'!AC23)</f>
        <v/>
      </c>
      <c r="P20" s="482" t="str">
        <f aca="false">IF(ISBLANK('Funções Dados'!AD23),"",'Funções Dados'!AD23)</f>
        <v/>
      </c>
      <c r="Q20" s="482" t="str">
        <f aca="false">IF(ISBLANK('Funções Dados'!AE23),"",'Funções Dados'!AE23)</f>
        <v/>
      </c>
      <c r="R20" s="482" t="str">
        <f aca="false">IF(ISBLANK('Funções Dados'!AF23),"",'Funções Dados'!AF23)</f>
        <v/>
      </c>
      <c r="S20" s="486" t="str">
        <f aca="false">IF(ISBLANK('Funções Dados'!AG23),"",'Funções Dados'!AG23)</f>
        <v/>
      </c>
      <c r="T20" s="480"/>
      <c r="U20" s="480"/>
      <c r="V20" s="480"/>
      <c r="W20" s="480"/>
      <c r="X20" s="480"/>
      <c r="Y20" s="480"/>
      <c r="Z20" s="480"/>
    </row>
    <row r="21" customFormat="false" ht="12.75" hidden="false" customHeight="true" outlineLevel="0" collapsed="false">
      <c r="A21" s="481" t="str">
        <f aca="false">IF(ISBLANK('Funções Dados'!C24),"",'Funções Dados'!C24)</f>
        <v/>
      </c>
      <c r="B21" s="482" t="str">
        <f aca="false">IF((A21=""),"",LOOKUP(A21,'Casos de Uso'!$B$3:B$101,'Casos de Uso'!$C$3:C$101))</f>
        <v/>
      </c>
      <c r="C21" s="482" t="str">
        <f aca="false">IF(ISBLANK('Funções Dados'!B24),"",'Funções Dados'!B24)</f>
        <v/>
      </c>
      <c r="D21" s="483" t="str">
        <f aca="false">IF(ISBLANK('Funções Dados'!M24), "", 'Funções Dados'!M24)</f>
        <v/>
      </c>
      <c r="E21" s="483" t="str">
        <f aca="false">IF(ISBLANK('Funções Dados'!N24), "", 'Funções Dados'!N24)</f>
        <v/>
      </c>
      <c r="F21" s="483" t="str">
        <f aca="false">IF(ISBLANK('Funções Dados'!O24), "", 'Funções Dados'!O24)</f>
        <v/>
      </c>
      <c r="G21" s="483" t="str">
        <f aca="false">IF(ISBLANK('Funções Dados'!P24), "", 'Funções Dados'!P24)</f>
        <v/>
      </c>
      <c r="H21" s="483" t="str">
        <f aca="false">IF(ISBLANK('Funções Dados'!Q24), "", 'Funções Dados'!Q24)</f>
        <v/>
      </c>
      <c r="I21" s="484" t="str">
        <f aca="false">IF(ISBLANK('Funções Dados'!S24),"", 'Funções Dados'!S24)</f>
        <v/>
      </c>
      <c r="J21" s="484" t="str">
        <f aca="false">IF(ISBLANK('Funções Dados'!T24),"", 'Funções Dados'!T24)</f>
        <v/>
      </c>
      <c r="K21" s="484" t="str">
        <f aca="false">IF(ISBLANK('Funções Dados'!U24),"", 'Funções Dados'!U24)</f>
        <v/>
      </c>
      <c r="L21" s="483" t="str">
        <f aca="false">IF(ISBLANK('Funções Dados'!AA24),"",'Funções Dados'!AA24)</f>
        <v/>
      </c>
      <c r="M21" s="484" t="str">
        <f aca="false">IF(ISBLANK('Funções Dados'!AB24),"",'Funções Dados'!AB24)</f>
        <v/>
      </c>
      <c r="N21" s="485" t="str">
        <f aca="false">IF(ISBLANK('Funções Dados'!R24),"", 'Funções Dados'!R24)</f>
        <v/>
      </c>
      <c r="O21" s="482" t="str">
        <f aca="false">IF(ISBLANK('Funções Dados'!AC24),"",'Funções Dados'!AC24)</f>
        <v/>
      </c>
      <c r="P21" s="482" t="str">
        <f aca="false">IF(ISBLANK('Funções Dados'!AD24),"",'Funções Dados'!AD24)</f>
        <v/>
      </c>
      <c r="Q21" s="482" t="str">
        <f aca="false">IF(ISBLANK('Funções Dados'!AE24),"",'Funções Dados'!AE24)</f>
        <v/>
      </c>
      <c r="R21" s="482" t="str">
        <f aca="false">IF(ISBLANK('Funções Dados'!AF24),"",'Funções Dados'!AF24)</f>
        <v/>
      </c>
      <c r="S21" s="486" t="str">
        <f aca="false">IF(ISBLANK('Funções Dados'!AG24),"",'Funções Dados'!AG24)</f>
        <v/>
      </c>
      <c r="T21" s="480"/>
      <c r="U21" s="480"/>
      <c r="V21" s="480"/>
      <c r="W21" s="480"/>
      <c r="X21" s="480"/>
      <c r="Y21" s="480"/>
      <c r="Z21" s="480"/>
    </row>
    <row r="22" customFormat="false" ht="12.75" hidden="false" customHeight="true" outlineLevel="0" collapsed="false">
      <c r="A22" s="481" t="str">
        <f aca="false">IF(ISBLANK('Funções Dados'!C25),"",'Funções Dados'!C25)</f>
        <v/>
      </c>
      <c r="B22" s="482" t="str">
        <f aca="false">IF((A22=""),"",LOOKUP(A22,'Casos de Uso'!$B$3:B$101,'Casos de Uso'!$C$3:C$101))</f>
        <v/>
      </c>
      <c r="C22" s="482" t="str">
        <f aca="false">IF(ISBLANK('Funções Dados'!B25),"",'Funções Dados'!B25)</f>
        <v/>
      </c>
      <c r="D22" s="483" t="str">
        <f aca="false">IF(ISBLANK('Funções Dados'!M25), "", 'Funções Dados'!M25)</f>
        <v/>
      </c>
      <c r="E22" s="483" t="str">
        <f aca="false">IF(ISBLANK('Funções Dados'!N25), "", 'Funções Dados'!N25)</f>
        <v/>
      </c>
      <c r="F22" s="483" t="str">
        <f aca="false">IF(ISBLANK('Funções Dados'!O25), "", 'Funções Dados'!O25)</f>
        <v/>
      </c>
      <c r="G22" s="483" t="str">
        <f aca="false">IF(ISBLANK('Funções Dados'!P25), "", 'Funções Dados'!P25)</f>
        <v/>
      </c>
      <c r="H22" s="483" t="str">
        <f aca="false">IF(ISBLANK('Funções Dados'!Q25), "", 'Funções Dados'!Q25)</f>
        <v/>
      </c>
      <c r="I22" s="484" t="str">
        <f aca="false">IF(ISBLANK('Funções Dados'!S25),"", 'Funções Dados'!S25)</f>
        <v/>
      </c>
      <c r="J22" s="484" t="str">
        <f aca="false">IF(ISBLANK('Funções Dados'!T25),"", 'Funções Dados'!T25)</f>
        <v/>
      </c>
      <c r="K22" s="484" t="str">
        <f aca="false">IF(ISBLANK('Funções Dados'!U25),"", 'Funções Dados'!U25)</f>
        <v/>
      </c>
      <c r="L22" s="483" t="str">
        <f aca="false">IF(ISBLANK('Funções Dados'!AA25),"",'Funções Dados'!AA25)</f>
        <v/>
      </c>
      <c r="M22" s="484" t="str">
        <f aca="false">IF(ISBLANK('Funções Dados'!AB25),"",'Funções Dados'!AB25)</f>
        <v/>
      </c>
      <c r="N22" s="485" t="str">
        <f aca="false">IF(ISBLANK('Funções Dados'!R25),"", 'Funções Dados'!R25)</f>
        <v/>
      </c>
      <c r="O22" s="482" t="str">
        <f aca="false">IF(ISBLANK('Funções Dados'!AC25),"",'Funções Dados'!AC25)</f>
        <v/>
      </c>
      <c r="P22" s="482" t="str">
        <f aca="false">IF(ISBLANK('Funções Dados'!AD25),"",'Funções Dados'!AD25)</f>
        <v/>
      </c>
      <c r="Q22" s="482" t="str">
        <f aca="false">IF(ISBLANK('Funções Dados'!AE25),"",'Funções Dados'!AE25)</f>
        <v/>
      </c>
      <c r="R22" s="482" t="str">
        <f aca="false">IF(ISBLANK('Funções Dados'!AF25),"",'Funções Dados'!AF25)</f>
        <v/>
      </c>
      <c r="S22" s="486" t="str">
        <f aca="false">IF(ISBLANK('Funções Dados'!AG25),"",'Funções Dados'!AG25)</f>
        <v/>
      </c>
      <c r="T22" s="480"/>
      <c r="U22" s="480"/>
      <c r="V22" s="480"/>
      <c r="W22" s="480"/>
      <c r="X22" s="480"/>
      <c r="Y22" s="480"/>
      <c r="Z22" s="480"/>
    </row>
    <row r="23" customFormat="false" ht="12.75" hidden="false" customHeight="true" outlineLevel="0" collapsed="false">
      <c r="A23" s="481" t="str">
        <f aca="false">IF(ISBLANK('Funções Dados'!C26),"",'Funções Dados'!C26)</f>
        <v/>
      </c>
      <c r="B23" s="482" t="str">
        <f aca="false">IF((A23=""),"",LOOKUP(A23,'Casos de Uso'!$B$3:B$101,'Casos de Uso'!$C$3:C$101))</f>
        <v/>
      </c>
      <c r="C23" s="482" t="str">
        <f aca="false">IF(ISBLANK('Funções Dados'!B26),"",'Funções Dados'!B26)</f>
        <v/>
      </c>
      <c r="D23" s="483" t="str">
        <f aca="false">IF(ISBLANK('Funções Dados'!M26), "", 'Funções Dados'!M26)</f>
        <v/>
      </c>
      <c r="E23" s="483" t="str">
        <f aca="false">IF(ISBLANK('Funções Dados'!N26), "", 'Funções Dados'!N26)</f>
        <v/>
      </c>
      <c r="F23" s="483" t="str">
        <f aca="false">IF(ISBLANK('Funções Dados'!O26), "", 'Funções Dados'!O26)</f>
        <v/>
      </c>
      <c r="G23" s="483" t="str">
        <f aca="false">IF(ISBLANK('Funções Dados'!P26), "", 'Funções Dados'!P26)</f>
        <v/>
      </c>
      <c r="H23" s="483" t="str">
        <f aca="false">IF(ISBLANK('Funções Dados'!Q26), "", 'Funções Dados'!Q26)</f>
        <v/>
      </c>
      <c r="I23" s="484" t="str">
        <f aca="false">IF(ISBLANK('Funções Dados'!S26),"", 'Funções Dados'!S26)</f>
        <v/>
      </c>
      <c r="J23" s="484" t="str">
        <f aca="false">IF(ISBLANK('Funções Dados'!T26),"", 'Funções Dados'!T26)</f>
        <v/>
      </c>
      <c r="K23" s="484" t="str">
        <f aca="false">IF(ISBLANK('Funções Dados'!U26),"", 'Funções Dados'!U26)</f>
        <v/>
      </c>
      <c r="L23" s="483" t="str">
        <f aca="false">IF(ISBLANK('Funções Dados'!AA26),"",'Funções Dados'!AA26)</f>
        <v/>
      </c>
      <c r="M23" s="484" t="str">
        <f aca="false">IF(ISBLANK('Funções Dados'!AB26),"",'Funções Dados'!AB26)</f>
        <v/>
      </c>
      <c r="N23" s="485" t="str">
        <f aca="false">IF(ISBLANK('Funções Dados'!R26),"", 'Funções Dados'!R26)</f>
        <v/>
      </c>
      <c r="O23" s="482" t="str">
        <f aca="false">IF(ISBLANK('Funções Dados'!AC26),"",'Funções Dados'!AC26)</f>
        <v/>
      </c>
      <c r="P23" s="482" t="str">
        <f aca="false">IF(ISBLANK('Funções Dados'!AD26),"",'Funções Dados'!AD26)</f>
        <v/>
      </c>
      <c r="Q23" s="482" t="str">
        <f aca="false">IF(ISBLANK('Funções Dados'!AE26),"",'Funções Dados'!AE26)</f>
        <v/>
      </c>
      <c r="R23" s="482" t="str">
        <f aca="false">IF(ISBLANK('Funções Dados'!AF26),"",'Funções Dados'!AF26)</f>
        <v/>
      </c>
      <c r="S23" s="486" t="str">
        <f aca="false">IF(ISBLANK('Funções Dados'!AG26),"",'Funções Dados'!AG26)</f>
        <v/>
      </c>
      <c r="T23" s="480"/>
      <c r="U23" s="480"/>
      <c r="V23" s="480"/>
      <c r="W23" s="480"/>
      <c r="X23" s="480"/>
      <c r="Y23" s="480"/>
      <c r="Z23" s="480"/>
    </row>
    <row r="24" customFormat="false" ht="12.75" hidden="false" customHeight="true" outlineLevel="0" collapsed="false">
      <c r="A24" s="481" t="str">
        <f aca="false">IF(ISBLANK('Funções Dados'!C27),"",'Funções Dados'!C27)</f>
        <v/>
      </c>
      <c r="B24" s="482" t="str">
        <f aca="false">IF((A24=""),"",LOOKUP(A24,'Casos de Uso'!$B$3:B$101,'Casos de Uso'!$C$3:C$101))</f>
        <v/>
      </c>
      <c r="C24" s="482" t="str">
        <f aca="false">IF(ISBLANK('Funções Dados'!B27),"",'Funções Dados'!B27)</f>
        <v/>
      </c>
      <c r="D24" s="483" t="str">
        <f aca="false">IF(ISBLANK('Funções Dados'!M27), "", 'Funções Dados'!M27)</f>
        <v/>
      </c>
      <c r="E24" s="483" t="str">
        <f aca="false">IF(ISBLANK('Funções Dados'!N27), "", 'Funções Dados'!N27)</f>
        <v/>
      </c>
      <c r="F24" s="483" t="str">
        <f aca="false">IF(ISBLANK('Funções Dados'!O27), "", 'Funções Dados'!O27)</f>
        <v/>
      </c>
      <c r="G24" s="483" t="str">
        <f aca="false">IF(ISBLANK('Funções Dados'!P27), "", 'Funções Dados'!P27)</f>
        <v/>
      </c>
      <c r="H24" s="483" t="str">
        <f aca="false">IF(ISBLANK('Funções Dados'!Q27), "", 'Funções Dados'!Q27)</f>
        <v/>
      </c>
      <c r="I24" s="484" t="str">
        <f aca="false">IF(ISBLANK('Funções Dados'!S27),"", 'Funções Dados'!S27)</f>
        <v/>
      </c>
      <c r="J24" s="484" t="str">
        <f aca="false">IF(ISBLANK('Funções Dados'!T27),"", 'Funções Dados'!T27)</f>
        <v/>
      </c>
      <c r="K24" s="484" t="str">
        <f aca="false">IF(ISBLANK('Funções Dados'!U27),"", 'Funções Dados'!U27)</f>
        <v/>
      </c>
      <c r="L24" s="483" t="str">
        <f aca="false">IF(ISBLANK('Funções Dados'!AA27),"",'Funções Dados'!AA27)</f>
        <v/>
      </c>
      <c r="M24" s="484" t="str">
        <f aca="false">IF(ISBLANK('Funções Dados'!AB27),"",'Funções Dados'!AB27)</f>
        <v/>
      </c>
      <c r="N24" s="485" t="str">
        <f aca="false">IF(ISBLANK('Funções Dados'!R27),"", 'Funções Dados'!R27)</f>
        <v/>
      </c>
      <c r="O24" s="482" t="str">
        <f aca="false">IF(ISBLANK('Funções Dados'!AC27),"",'Funções Dados'!AC27)</f>
        <v/>
      </c>
      <c r="P24" s="482" t="str">
        <f aca="false">IF(ISBLANK('Funções Dados'!AD27),"",'Funções Dados'!AD27)</f>
        <v/>
      </c>
      <c r="Q24" s="482" t="str">
        <f aca="false">IF(ISBLANK('Funções Dados'!AE27),"",'Funções Dados'!AE27)</f>
        <v/>
      </c>
      <c r="R24" s="482" t="str">
        <f aca="false">IF(ISBLANK('Funções Dados'!AF27),"",'Funções Dados'!AF27)</f>
        <v/>
      </c>
      <c r="S24" s="486" t="str">
        <f aca="false">IF(ISBLANK('Funções Dados'!AG27),"",'Funções Dados'!AG27)</f>
        <v/>
      </c>
      <c r="T24" s="480"/>
      <c r="U24" s="480"/>
      <c r="V24" s="480"/>
      <c r="W24" s="480"/>
      <c r="X24" s="480"/>
      <c r="Y24" s="480"/>
      <c r="Z24" s="480"/>
    </row>
    <row r="25" customFormat="false" ht="12.75" hidden="false" customHeight="true" outlineLevel="0" collapsed="false">
      <c r="A25" s="481" t="str">
        <f aca="false">IF(ISBLANK('Funções Dados'!C28),"",'Funções Dados'!C28)</f>
        <v/>
      </c>
      <c r="B25" s="482" t="str">
        <f aca="false">IF((A25=""),"",LOOKUP(A25,'Casos de Uso'!$B$3:B$101,'Casos de Uso'!$C$3:C$101))</f>
        <v/>
      </c>
      <c r="C25" s="482" t="str">
        <f aca="false">IF(ISBLANK('Funções Dados'!B28),"",'Funções Dados'!B28)</f>
        <v/>
      </c>
      <c r="D25" s="483" t="str">
        <f aca="false">IF(ISBLANK('Funções Dados'!M28), "", 'Funções Dados'!M28)</f>
        <v/>
      </c>
      <c r="E25" s="483" t="str">
        <f aca="false">IF(ISBLANK('Funções Dados'!N28), "", 'Funções Dados'!N28)</f>
        <v/>
      </c>
      <c r="F25" s="483" t="str">
        <f aca="false">IF(ISBLANK('Funções Dados'!O28), "", 'Funções Dados'!O28)</f>
        <v/>
      </c>
      <c r="G25" s="483" t="str">
        <f aca="false">IF(ISBLANK('Funções Dados'!P28), "", 'Funções Dados'!P28)</f>
        <v/>
      </c>
      <c r="H25" s="483" t="str">
        <f aca="false">IF(ISBLANK('Funções Dados'!Q28), "", 'Funções Dados'!Q28)</f>
        <v/>
      </c>
      <c r="I25" s="484" t="str">
        <f aca="false">IF(ISBLANK('Funções Dados'!S28),"", 'Funções Dados'!S28)</f>
        <v/>
      </c>
      <c r="J25" s="484" t="str">
        <f aca="false">IF(ISBLANK('Funções Dados'!T28),"", 'Funções Dados'!T28)</f>
        <v/>
      </c>
      <c r="K25" s="484" t="str">
        <f aca="false">IF(ISBLANK('Funções Dados'!U28),"", 'Funções Dados'!U28)</f>
        <v/>
      </c>
      <c r="L25" s="483" t="str">
        <f aca="false">IF(ISBLANK('Funções Dados'!AA28),"",'Funções Dados'!AA28)</f>
        <v/>
      </c>
      <c r="M25" s="484" t="str">
        <f aca="false">IF(ISBLANK('Funções Dados'!AB28),"",'Funções Dados'!AB28)</f>
        <v/>
      </c>
      <c r="N25" s="485" t="str">
        <f aca="false">IF(ISBLANK('Funções Dados'!R28),"", 'Funções Dados'!R28)</f>
        <v/>
      </c>
      <c r="O25" s="482" t="str">
        <f aca="false">IF(ISBLANK('Funções Dados'!AC28),"",'Funções Dados'!AC28)</f>
        <v/>
      </c>
      <c r="P25" s="482" t="str">
        <f aca="false">IF(ISBLANK('Funções Dados'!AD28),"",'Funções Dados'!AD28)</f>
        <v/>
      </c>
      <c r="Q25" s="482" t="str">
        <f aca="false">IF(ISBLANK('Funções Dados'!AE28),"",'Funções Dados'!AE28)</f>
        <v/>
      </c>
      <c r="R25" s="482" t="str">
        <f aca="false">IF(ISBLANK('Funções Dados'!AF28),"",'Funções Dados'!AF28)</f>
        <v/>
      </c>
      <c r="S25" s="486" t="str">
        <f aca="false">IF(ISBLANK('Funções Dados'!AG28),"",'Funções Dados'!AG28)</f>
        <v/>
      </c>
      <c r="T25" s="480"/>
      <c r="U25" s="480"/>
      <c r="V25" s="480"/>
      <c r="W25" s="480"/>
      <c r="X25" s="480"/>
      <c r="Y25" s="480"/>
      <c r="Z25" s="480"/>
    </row>
    <row r="26" customFormat="false" ht="12.75" hidden="false" customHeight="true" outlineLevel="0" collapsed="false">
      <c r="A26" s="481" t="str">
        <f aca="false">IF(ISBLANK('Funções Dados'!C29),"",'Funções Dados'!C29)</f>
        <v/>
      </c>
      <c r="B26" s="482" t="str">
        <f aca="false">IF((A26=""),"",LOOKUP(A26,'Casos de Uso'!$B$3:B$101,'Casos de Uso'!$C$3:C$101))</f>
        <v/>
      </c>
      <c r="C26" s="482" t="str">
        <f aca="false">IF(ISBLANK('Funções Dados'!B29),"",'Funções Dados'!B29)</f>
        <v/>
      </c>
      <c r="D26" s="483" t="str">
        <f aca="false">IF(ISBLANK('Funções Dados'!M29), "", 'Funções Dados'!M29)</f>
        <v/>
      </c>
      <c r="E26" s="483" t="str">
        <f aca="false">IF(ISBLANK('Funções Dados'!N29), "", 'Funções Dados'!N29)</f>
        <v/>
      </c>
      <c r="F26" s="483" t="str">
        <f aca="false">IF(ISBLANK('Funções Dados'!O29), "", 'Funções Dados'!O29)</f>
        <v/>
      </c>
      <c r="G26" s="483" t="str">
        <f aca="false">IF(ISBLANK('Funções Dados'!P29), "", 'Funções Dados'!P29)</f>
        <v/>
      </c>
      <c r="H26" s="483" t="str">
        <f aca="false">IF(ISBLANK('Funções Dados'!Q29), "", 'Funções Dados'!Q29)</f>
        <v/>
      </c>
      <c r="I26" s="484" t="str">
        <f aca="false">IF(ISBLANK('Funções Dados'!S29),"", 'Funções Dados'!S29)</f>
        <v/>
      </c>
      <c r="J26" s="484" t="str">
        <f aca="false">IF(ISBLANK('Funções Dados'!T29),"", 'Funções Dados'!T29)</f>
        <v/>
      </c>
      <c r="K26" s="484" t="str">
        <f aca="false">IF(ISBLANK('Funções Dados'!U29),"", 'Funções Dados'!U29)</f>
        <v/>
      </c>
      <c r="L26" s="483" t="str">
        <f aca="false">IF(ISBLANK('Funções Dados'!AA29),"",'Funções Dados'!AA29)</f>
        <v/>
      </c>
      <c r="M26" s="484" t="str">
        <f aca="false">IF(ISBLANK('Funções Dados'!AB29),"",'Funções Dados'!AB29)</f>
        <v/>
      </c>
      <c r="N26" s="485" t="str">
        <f aca="false">IF(ISBLANK('Funções Dados'!R29),"", 'Funções Dados'!R29)</f>
        <v/>
      </c>
      <c r="O26" s="482" t="str">
        <f aca="false">IF(ISBLANK('Funções Dados'!AC29),"",'Funções Dados'!AC29)</f>
        <v/>
      </c>
      <c r="P26" s="482" t="str">
        <f aca="false">IF(ISBLANK('Funções Dados'!AD29),"",'Funções Dados'!AD29)</f>
        <v/>
      </c>
      <c r="Q26" s="482" t="str">
        <f aca="false">IF(ISBLANK('Funções Dados'!AE29),"",'Funções Dados'!AE29)</f>
        <v/>
      </c>
      <c r="R26" s="482" t="str">
        <f aca="false">IF(ISBLANK('Funções Dados'!AF29),"",'Funções Dados'!AF29)</f>
        <v/>
      </c>
      <c r="S26" s="486" t="str">
        <f aca="false">IF(ISBLANK('Funções Dados'!AG29),"",'Funções Dados'!AG29)</f>
        <v/>
      </c>
      <c r="T26" s="480"/>
      <c r="U26" s="480"/>
      <c r="V26" s="480"/>
      <c r="W26" s="480"/>
      <c r="X26" s="480"/>
      <c r="Y26" s="480"/>
      <c r="Z26" s="480"/>
    </row>
    <row r="27" customFormat="false" ht="12.75" hidden="false" customHeight="true" outlineLevel="0" collapsed="false">
      <c r="A27" s="481" t="str">
        <f aca="false">IF(ISBLANK('Funções Dados'!C30),"",'Funções Dados'!C30)</f>
        <v/>
      </c>
      <c r="B27" s="482" t="str">
        <f aca="false">IF((A27=""),"",LOOKUP(A27,'Casos de Uso'!$B$3:B$101,'Casos de Uso'!$C$3:C$101))</f>
        <v/>
      </c>
      <c r="C27" s="482" t="str">
        <f aca="false">IF(ISBLANK('Funções Dados'!B30),"",'Funções Dados'!B30)</f>
        <v/>
      </c>
      <c r="D27" s="483" t="str">
        <f aca="false">IF(ISBLANK('Funções Dados'!M30), "", 'Funções Dados'!M30)</f>
        <v/>
      </c>
      <c r="E27" s="483" t="str">
        <f aca="false">IF(ISBLANK('Funções Dados'!N30), "", 'Funções Dados'!N30)</f>
        <v/>
      </c>
      <c r="F27" s="483" t="str">
        <f aca="false">IF(ISBLANK('Funções Dados'!O30), "", 'Funções Dados'!O30)</f>
        <v/>
      </c>
      <c r="G27" s="483" t="str">
        <f aca="false">IF(ISBLANK('Funções Dados'!P30), "", 'Funções Dados'!P30)</f>
        <v/>
      </c>
      <c r="H27" s="483" t="str">
        <f aca="false">IF(ISBLANK('Funções Dados'!Q30), "", 'Funções Dados'!Q30)</f>
        <v/>
      </c>
      <c r="I27" s="484" t="str">
        <f aca="false">IF(ISBLANK('Funções Dados'!S30),"", 'Funções Dados'!S30)</f>
        <v/>
      </c>
      <c r="J27" s="484" t="str">
        <f aca="false">IF(ISBLANK('Funções Dados'!T30),"", 'Funções Dados'!T30)</f>
        <v/>
      </c>
      <c r="K27" s="484" t="str">
        <f aca="false">IF(ISBLANK('Funções Dados'!U30),"", 'Funções Dados'!U30)</f>
        <v/>
      </c>
      <c r="L27" s="483" t="str">
        <f aca="false">IF(ISBLANK('Funções Dados'!AA30),"",'Funções Dados'!AA30)</f>
        <v/>
      </c>
      <c r="M27" s="484" t="str">
        <f aca="false">IF(ISBLANK('Funções Dados'!AB30),"",'Funções Dados'!AB30)</f>
        <v/>
      </c>
      <c r="N27" s="485" t="str">
        <f aca="false">IF(ISBLANK('Funções Dados'!R30),"", 'Funções Dados'!R30)</f>
        <v/>
      </c>
      <c r="O27" s="482" t="str">
        <f aca="false">IF(ISBLANK('Funções Dados'!AC30),"",'Funções Dados'!AC30)</f>
        <v/>
      </c>
      <c r="P27" s="482" t="str">
        <f aca="false">IF(ISBLANK('Funções Dados'!AD30),"",'Funções Dados'!AD30)</f>
        <v/>
      </c>
      <c r="Q27" s="482" t="str">
        <f aca="false">IF(ISBLANK('Funções Dados'!AE30),"",'Funções Dados'!AE30)</f>
        <v/>
      </c>
      <c r="R27" s="482" t="str">
        <f aca="false">IF(ISBLANK('Funções Dados'!AF30),"",'Funções Dados'!AF30)</f>
        <v/>
      </c>
      <c r="S27" s="486" t="str">
        <f aca="false">IF(ISBLANK('Funções Dados'!AG30),"",'Funções Dados'!AG30)</f>
        <v/>
      </c>
      <c r="T27" s="480"/>
      <c r="U27" s="480"/>
      <c r="V27" s="480"/>
      <c r="W27" s="480"/>
      <c r="X27" s="480"/>
      <c r="Y27" s="480"/>
      <c r="Z27" s="480"/>
    </row>
    <row r="28" customFormat="false" ht="12.75" hidden="false" customHeight="true" outlineLevel="0" collapsed="false">
      <c r="A28" s="481" t="str">
        <f aca="false">IF(ISBLANK('Funções Dados'!C31),"",'Funções Dados'!C31)</f>
        <v/>
      </c>
      <c r="B28" s="482" t="str">
        <f aca="false">IF((A28=""),"",LOOKUP(A28,'Casos de Uso'!$B$3:B$101,'Casos de Uso'!$C$3:C$101))</f>
        <v/>
      </c>
      <c r="C28" s="482" t="str">
        <f aca="false">IF(ISBLANK('Funções Dados'!B31),"",'Funções Dados'!B31)</f>
        <v/>
      </c>
      <c r="D28" s="483" t="str">
        <f aca="false">IF(ISBLANK('Funções Dados'!M31), "", 'Funções Dados'!M31)</f>
        <v/>
      </c>
      <c r="E28" s="483" t="str">
        <f aca="false">IF(ISBLANK('Funções Dados'!N31), "", 'Funções Dados'!N31)</f>
        <v/>
      </c>
      <c r="F28" s="483" t="str">
        <f aca="false">IF(ISBLANK('Funções Dados'!O31), "", 'Funções Dados'!O31)</f>
        <v/>
      </c>
      <c r="G28" s="483" t="str">
        <f aca="false">IF(ISBLANK('Funções Dados'!P31), "", 'Funções Dados'!P31)</f>
        <v/>
      </c>
      <c r="H28" s="483" t="str">
        <f aca="false">IF(ISBLANK('Funções Dados'!Q31), "", 'Funções Dados'!Q31)</f>
        <v/>
      </c>
      <c r="I28" s="484" t="str">
        <f aca="false">IF(ISBLANK('Funções Dados'!S31),"", 'Funções Dados'!S31)</f>
        <v/>
      </c>
      <c r="J28" s="484" t="str">
        <f aca="false">IF(ISBLANK('Funções Dados'!T31),"", 'Funções Dados'!T31)</f>
        <v/>
      </c>
      <c r="K28" s="484" t="str">
        <f aca="false">IF(ISBLANK('Funções Dados'!U31),"", 'Funções Dados'!U31)</f>
        <v/>
      </c>
      <c r="L28" s="483" t="str">
        <f aca="false">IF(ISBLANK('Funções Dados'!AA31),"",'Funções Dados'!AA31)</f>
        <v/>
      </c>
      <c r="M28" s="484" t="str">
        <f aca="false">IF(ISBLANK('Funções Dados'!AB31),"",'Funções Dados'!AB31)</f>
        <v/>
      </c>
      <c r="N28" s="485" t="str">
        <f aca="false">IF(ISBLANK('Funções Dados'!R31),"", 'Funções Dados'!R31)</f>
        <v/>
      </c>
      <c r="O28" s="482" t="str">
        <f aca="false">IF(ISBLANK('Funções Dados'!AC31),"",'Funções Dados'!AC31)</f>
        <v/>
      </c>
      <c r="P28" s="482" t="str">
        <f aca="false">IF(ISBLANK('Funções Dados'!AD31),"",'Funções Dados'!AD31)</f>
        <v/>
      </c>
      <c r="Q28" s="482" t="str">
        <f aca="false">IF(ISBLANK('Funções Dados'!AE31),"",'Funções Dados'!AE31)</f>
        <v/>
      </c>
      <c r="R28" s="482" t="str">
        <f aca="false">IF(ISBLANK('Funções Dados'!AF31),"",'Funções Dados'!AF31)</f>
        <v/>
      </c>
      <c r="S28" s="486" t="str">
        <f aca="false">IF(ISBLANK('Funções Dados'!AG31),"",'Funções Dados'!AG31)</f>
        <v/>
      </c>
      <c r="T28" s="480"/>
      <c r="U28" s="480"/>
      <c r="V28" s="480"/>
      <c r="W28" s="480"/>
      <c r="X28" s="480"/>
      <c r="Y28" s="480"/>
      <c r="Z28" s="480"/>
    </row>
    <row r="29" customFormat="false" ht="12.75" hidden="false" customHeight="true" outlineLevel="0" collapsed="false">
      <c r="A29" s="481" t="str">
        <f aca="false">IF(ISBLANK('Funções Dados'!C32),"",'Funções Dados'!C32)</f>
        <v/>
      </c>
      <c r="B29" s="482" t="str">
        <f aca="false">IF((A29=""),"",LOOKUP(A29,'Casos de Uso'!$B$3:B$101,'Casos de Uso'!$C$3:C$101))</f>
        <v/>
      </c>
      <c r="C29" s="482" t="str">
        <f aca="false">IF(ISBLANK('Funções Dados'!B32),"",'Funções Dados'!B32)</f>
        <v/>
      </c>
      <c r="D29" s="483" t="str">
        <f aca="false">IF(ISBLANK('Funções Dados'!M32), "", 'Funções Dados'!M32)</f>
        <v/>
      </c>
      <c r="E29" s="483" t="str">
        <f aca="false">IF(ISBLANK('Funções Dados'!N32), "", 'Funções Dados'!N32)</f>
        <v/>
      </c>
      <c r="F29" s="483" t="str">
        <f aca="false">IF(ISBLANK('Funções Dados'!O32), "", 'Funções Dados'!O32)</f>
        <v/>
      </c>
      <c r="G29" s="483" t="str">
        <f aca="false">IF(ISBLANK('Funções Dados'!P32), "", 'Funções Dados'!P32)</f>
        <v/>
      </c>
      <c r="H29" s="483" t="str">
        <f aca="false">IF(ISBLANK('Funções Dados'!Q32), "", 'Funções Dados'!Q32)</f>
        <v/>
      </c>
      <c r="I29" s="484" t="str">
        <f aca="false">IF(ISBLANK('Funções Dados'!S32),"", 'Funções Dados'!S32)</f>
        <v/>
      </c>
      <c r="J29" s="484" t="str">
        <f aca="false">IF(ISBLANK('Funções Dados'!T32),"", 'Funções Dados'!T32)</f>
        <v/>
      </c>
      <c r="K29" s="484" t="str">
        <f aca="false">IF(ISBLANK('Funções Dados'!U32),"", 'Funções Dados'!U32)</f>
        <v/>
      </c>
      <c r="L29" s="483" t="str">
        <f aca="false">IF(ISBLANK('Funções Dados'!AA32),"",'Funções Dados'!AA32)</f>
        <v/>
      </c>
      <c r="M29" s="484" t="str">
        <f aca="false">IF(ISBLANK('Funções Dados'!AB32),"",'Funções Dados'!AB32)</f>
        <v/>
      </c>
      <c r="N29" s="485" t="str">
        <f aca="false">IF(ISBLANK('Funções Dados'!R32),"", 'Funções Dados'!R32)</f>
        <v/>
      </c>
      <c r="O29" s="482" t="str">
        <f aca="false">IF(ISBLANK('Funções Dados'!AC32),"",'Funções Dados'!AC32)</f>
        <v/>
      </c>
      <c r="P29" s="482" t="str">
        <f aca="false">IF(ISBLANK('Funções Dados'!AD32),"",'Funções Dados'!AD32)</f>
        <v/>
      </c>
      <c r="Q29" s="482" t="str">
        <f aca="false">IF(ISBLANK('Funções Dados'!AE32),"",'Funções Dados'!AE32)</f>
        <v/>
      </c>
      <c r="R29" s="482" t="str">
        <f aca="false">IF(ISBLANK('Funções Dados'!AF32),"",'Funções Dados'!AF32)</f>
        <v/>
      </c>
      <c r="S29" s="486" t="str">
        <f aca="false">IF(ISBLANK('Funções Dados'!AG32),"",'Funções Dados'!AG32)</f>
        <v/>
      </c>
      <c r="T29" s="480"/>
      <c r="U29" s="480"/>
      <c r="V29" s="480"/>
      <c r="W29" s="480"/>
      <c r="X29" s="480"/>
      <c r="Y29" s="480"/>
      <c r="Z29" s="480"/>
    </row>
    <row r="30" customFormat="false" ht="12.75" hidden="false" customHeight="true" outlineLevel="0" collapsed="false">
      <c r="A30" s="481" t="str">
        <f aca="false">IF(ISBLANK('Funções Dados'!C33),"",'Funções Dados'!C33)</f>
        <v/>
      </c>
      <c r="B30" s="482" t="str">
        <f aca="false">IF((A30=""),"",LOOKUP(A30,'Casos de Uso'!$B$3:B$101,'Casos de Uso'!$C$3:C$101))</f>
        <v/>
      </c>
      <c r="C30" s="482" t="str">
        <f aca="false">IF(ISBLANK('Funções Dados'!B33),"",'Funções Dados'!B33)</f>
        <v/>
      </c>
      <c r="D30" s="483" t="str">
        <f aca="false">IF(ISBLANK('Funções Dados'!M33), "", 'Funções Dados'!M33)</f>
        <v/>
      </c>
      <c r="E30" s="483" t="str">
        <f aca="false">IF(ISBLANK('Funções Dados'!N33), "", 'Funções Dados'!N33)</f>
        <v/>
      </c>
      <c r="F30" s="483" t="str">
        <f aca="false">IF(ISBLANK('Funções Dados'!O33), "", 'Funções Dados'!O33)</f>
        <v/>
      </c>
      <c r="G30" s="483" t="str">
        <f aca="false">IF(ISBLANK('Funções Dados'!P33), "", 'Funções Dados'!P33)</f>
        <v/>
      </c>
      <c r="H30" s="483" t="str">
        <f aca="false">IF(ISBLANK('Funções Dados'!Q33), "", 'Funções Dados'!Q33)</f>
        <v/>
      </c>
      <c r="I30" s="484" t="str">
        <f aca="false">IF(ISBLANK('Funções Dados'!S33),"", 'Funções Dados'!S33)</f>
        <v/>
      </c>
      <c r="J30" s="484" t="str">
        <f aca="false">IF(ISBLANK('Funções Dados'!T33),"", 'Funções Dados'!T33)</f>
        <v/>
      </c>
      <c r="K30" s="484" t="str">
        <f aca="false">IF(ISBLANK('Funções Dados'!U33),"", 'Funções Dados'!U33)</f>
        <v/>
      </c>
      <c r="L30" s="483" t="str">
        <f aca="false">IF(ISBLANK('Funções Dados'!AA33),"",'Funções Dados'!AA33)</f>
        <v/>
      </c>
      <c r="M30" s="484" t="str">
        <f aca="false">IF(ISBLANK('Funções Dados'!AB33),"",'Funções Dados'!AB33)</f>
        <v/>
      </c>
      <c r="N30" s="485" t="str">
        <f aca="false">IF(ISBLANK('Funções Dados'!R33),"", 'Funções Dados'!R33)</f>
        <v/>
      </c>
      <c r="O30" s="482" t="str">
        <f aca="false">IF(ISBLANK('Funções Dados'!AC33),"",'Funções Dados'!AC33)</f>
        <v/>
      </c>
      <c r="P30" s="482" t="str">
        <f aca="false">IF(ISBLANK('Funções Dados'!AD33),"",'Funções Dados'!AD33)</f>
        <v/>
      </c>
      <c r="Q30" s="482" t="str">
        <f aca="false">IF(ISBLANK('Funções Dados'!AE33),"",'Funções Dados'!AE33)</f>
        <v/>
      </c>
      <c r="R30" s="482" t="str">
        <f aca="false">IF(ISBLANK('Funções Dados'!AF33),"",'Funções Dados'!AF33)</f>
        <v/>
      </c>
      <c r="S30" s="486" t="str">
        <f aca="false">IF(ISBLANK('Funções Dados'!AG33),"",'Funções Dados'!AG33)</f>
        <v/>
      </c>
      <c r="T30" s="480"/>
      <c r="U30" s="480"/>
      <c r="V30" s="480"/>
      <c r="W30" s="480"/>
      <c r="X30" s="480"/>
      <c r="Y30" s="480"/>
      <c r="Z30" s="480"/>
    </row>
    <row r="31" customFormat="false" ht="12.75" hidden="false" customHeight="true" outlineLevel="0" collapsed="false">
      <c r="A31" s="481" t="str">
        <f aca="false">IF(ISBLANK('Funções Dados'!C34),"",'Funções Dados'!C34)</f>
        <v/>
      </c>
      <c r="B31" s="482" t="str">
        <f aca="false">IF((A31=""),"",LOOKUP(A31,'Casos de Uso'!$B$3:B$101,'Casos de Uso'!$C$3:C$101))</f>
        <v/>
      </c>
      <c r="C31" s="482" t="str">
        <f aca="false">IF(ISBLANK('Funções Dados'!B34),"",'Funções Dados'!B34)</f>
        <v/>
      </c>
      <c r="D31" s="483" t="str">
        <f aca="false">IF(ISBLANK('Funções Dados'!M34), "", 'Funções Dados'!M34)</f>
        <v/>
      </c>
      <c r="E31" s="483" t="str">
        <f aca="false">IF(ISBLANK('Funções Dados'!N34), "", 'Funções Dados'!N34)</f>
        <v/>
      </c>
      <c r="F31" s="483" t="str">
        <f aca="false">IF(ISBLANK('Funções Dados'!O34), "", 'Funções Dados'!O34)</f>
        <v/>
      </c>
      <c r="G31" s="483" t="str">
        <f aca="false">IF(ISBLANK('Funções Dados'!P34), "", 'Funções Dados'!P34)</f>
        <v/>
      </c>
      <c r="H31" s="483" t="str">
        <f aca="false">IF(ISBLANK('Funções Dados'!Q34), "", 'Funções Dados'!Q34)</f>
        <v/>
      </c>
      <c r="I31" s="484" t="str">
        <f aca="false">IF(ISBLANK('Funções Dados'!S34),"", 'Funções Dados'!S34)</f>
        <v/>
      </c>
      <c r="J31" s="484" t="str">
        <f aca="false">IF(ISBLANK('Funções Dados'!T34),"", 'Funções Dados'!T34)</f>
        <v/>
      </c>
      <c r="K31" s="484" t="str">
        <f aca="false">IF(ISBLANK('Funções Dados'!U34),"", 'Funções Dados'!U34)</f>
        <v/>
      </c>
      <c r="L31" s="483" t="str">
        <f aca="false">IF(ISBLANK('Funções Dados'!AA34),"",'Funções Dados'!AA34)</f>
        <v/>
      </c>
      <c r="M31" s="484" t="str">
        <f aca="false">IF(ISBLANK('Funções Dados'!AB34),"",'Funções Dados'!AB34)</f>
        <v/>
      </c>
      <c r="N31" s="485" t="str">
        <f aca="false">IF(ISBLANK('Funções Dados'!R34),"", 'Funções Dados'!R34)</f>
        <v/>
      </c>
      <c r="O31" s="482" t="str">
        <f aca="false">IF(ISBLANK('Funções Dados'!AC34),"",'Funções Dados'!AC34)</f>
        <v/>
      </c>
      <c r="P31" s="482" t="str">
        <f aca="false">IF(ISBLANK('Funções Dados'!AD34),"",'Funções Dados'!AD34)</f>
        <v/>
      </c>
      <c r="Q31" s="482" t="str">
        <f aca="false">IF(ISBLANK('Funções Dados'!AE34),"",'Funções Dados'!AE34)</f>
        <v/>
      </c>
      <c r="R31" s="482" t="str">
        <f aca="false">IF(ISBLANK('Funções Dados'!AF34),"",'Funções Dados'!AF34)</f>
        <v/>
      </c>
      <c r="S31" s="486" t="str">
        <f aca="false">IF(ISBLANK('Funções Dados'!AG34),"",'Funções Dados'!AG34)</f>
        <v/>
      </c>
      <c r="T31" s="480"/>
      <c r="U31" s="480"/>
      <c r="V31" s="480"/>
      <c r="W31" s="480"/>
      <c r="X31" s="480"/>
      <c r="Y31" s="480"/>
      <c r="Z31" s="480"/>
    </row>
    <row r="32" customFormat="false" ht="12.75" hidden="false" customHeight="true" outlineLevel="0" collapsed="false">
      <c r="A32" s="481" t="str">
        <f aca="false">IF(ISBLANK('Funções Dados'!C35),"",'Funções Dados'!C35)</f>
        <v/>
      </c>
      <c r="B32" s="482" t="str">
        <f aca="false">IF((A32=""),"",LOOKUP(A32,'Casos de Uso'!$B$3:B$101,'Casos de Uso'!$C$3:C$101))</f>
        <v/>
      </c>
      <c r="C32" s="482" t="str">
        <f aca="false">IF(ISBLANK('Funções Dados'!B35),"",'Funções Dados'!B35)</f>
        <v/>
      </c>
      <c r="D32" s="483" t="str">
        <f aca="false">IF(ISBLANK('Funções Dados'!M35), "", 'Funções Dados'!M35)</f>
        <v/>
      </c>
      <c r="E32" s="483" t="str">
        <f aca="false">IF(ISBLANK('Funções Dados'!N35), "", 'Funções Dados'!N35)</f>
        <v/>
      </c>
      <c r="F32" s="483" t="str">
        <f aca="false">IF(ISBLANK('Funções Dados'!O35), "", 'Funções Dados'!O35)</f>
        <v/>
      </c>
      <c r="G32" s="483" t="str">
        <f aca="false">IF(ISBLANK('Funções Dados'!P35), "", 'Funções Dados'!P35)</f>
        <v/>
      </c>
      <c r="H32" s="483" t="str">
        <f aca="false">IF(ISBLANK('Funções Dados'!Q35), "", 'Funções Dados'!Q35)</f>
        <v/>
      </c>
      <c r="I32" s="484" t="str">
        <f aca="false">IF(ISBLANK('Funções Dados'!S35),"", 'Funções Dados'!S35)</f>
        <v/>
      </c>
      <c r="J32" s="484" t="str">
        <f aca="false">IF(ISBLANK('Funções Dados'!T35),"", 'Funções Dados'!T35)</f>
        <v/>
      </c>
      <c r="K32" s="484" t="str">
        <f aca="false">IF(ISBLANK('Funções Dados'!U35),"", 'Funções Dados'!U35)</f>
        <v/>
      </c>
      <c r="L32" s="483" t="str">
        <f aca="false">IF(ISBLANK('Funções Dados'!AA35),"",'Funções Dados'!AA35)</f>
        <v/>
      </c>
      <c r="M32" s="484" t="str">
        <f aca="false">IF(ISBLANK('Funções Dados'!AB35),"",'Funções Dados'!AB35)</f>
        <v/>
      </c>
      <c r="N32" s="485" t="str">
        <f aca="false">IF(ISBLANK('Funções Dados'!R35),"", 'Funções Dados'!R35)</f>
        <v/>
      </c>
      <c r="O32" s="482" t="str">
        <f aca="false">IF(ISBLANK('Funções Dados'!AC35),"",'Funções Dados'!AC35)</f>
        <v/>
      </c>
      <c r="P32" s="482" t="str">
        <f aca="false">IF(ISBLANK('Funções Dados'!AD35),"",'Funções Dados'!AD35)</f>
        <v/>
      </c>
      <c r="Q32" s="482" t="str">
        <f aca="false">IF(ISBLANK('Funções Dados'!AE35),"",'Funções Dados'!AE35)</f>
        <v/>
      </c>
      <c r="R32" s="482" t="str">
        <f aca="false">IF(ISBLANK('Funções Dados'!AF35),"",'Funções Dados'!AF35)</f>
        <v/>
      </c>
      <c r="S32" s="486" t="str">
        <f aca="false">IF(ISBLANK('Funções Dados'!AG35),"",'Funções Dados'!AG35)</f>
        <v/>
      </c>
      <c r="T32" s="480"/>
      <c r="U32" s="480"/>
      <c r="V32" s="480"/>
      <c r="W32" s="480"/>
      <c r="X32" s="480"/>
      <c r="Y32" s="480"/>
      <c r="Z32" s="480"/>
    </row>
    <row r="33" customFormat="false" ht="12.75" hidden="false" customHeight="true" outlineLevel="0" collapsed="false">
      <c r="A33" s="481" t="str">
        <f aca="false">IF(ISBLANK('Funções Dados'!C36),"",'Funções Dados'!C36)</f>
        <v/>
      </c>
      <c r="B33" s="482" t="str">
        <f aca="false">IF((A33=""),"",LOOKUP(A33,'Casos de Uso'!$B$3:B$101,'Casos de Uso'!$C$3:C$101))</f>
        <v/>
      </c>
      <c r="C33" s="482" t="str">
        <f aca="false">IF(ISBLANK('Funções Dados'!B36),"",'Funções Dados'!B36)</f>
        <v/>
      </c>
      <c r="D33" s="483" t="str">
        <f aca="false">IF(ISBLANK('Funções Dados'!M36), "", 'Funções Dados'!M36)</f>
        <v/>
      </c>
      <c r="E33" s="483" t="str">
        <f aca="false">IF(ISBLANK('Funções Dados'!N36), "", 'Funções Dados'!N36)</f>
        <v/>
      </c>
      <c r="F33" s="483" t="str">
        <f aca="false">IF(ISBLANK('Funções Dados'!O36), "", 'Funções Dados'!O36)</f>
        <v/>
      </c>
      <c r="G33" s="483" t="str">
        <f aca="false">IF(ISBLANK('Funções Dados'!P36), "", 'Funções Dados'!P36)</f>
        <v/>
      </c>
      <c r="H33" s="483" t="str">
        <f aca="false">IF(ISBLANK('Funções Dados'!Q36), "", 'Funções Dados'!Q36)</f>
        <v/>
      </c>
      <c r="I33" s="484" t="str">
        <f aca="false">IF(ISBLANK('Funções Dados'!S36),"", 'Funções Dados'!S36)</f>
        <v/>
      </c>
      <c r="J33" s="484" t="str">
        <f aca="false">IF(ISBLANK('Funções Dados'!T36),"", 'Funções Dados'!T36)</f>
        <v/>
      </c>
      <c r="K33" s="484" t="str">
        <f aca="false">IF(ISBLANK('Funções Dados'!U36),"", 'Funções Dados'!U36)</f>
        <v/>
      </c>
      <c r="L33" s="483" t="str">
        <f aca="false">IF(ISBLANK('Funções Dados'!AA36),"",'Funções Dados'!AA36)</f>
        <v/>
      </c>
      <c r="M33" s="484" t="str">
        <f aca="false">IF(ISBLANK('Funções Dados'!AB36),"",'Funções Dados'!AB36)</f>
        <v/>
      </c>
      <c r="N33" s="485" t="str">
        <f aca="false">IF(ISBLANK('Funções Dados'!R36),"", 'Funções Dados'!R36)</f>
        <v/>
      </c>
      <c r="O33" s="482" t="str">
        <f aca="false">IF(ISBLANK('Funções Dados'!AC36),"",'Funções Dados'!AC36)</f>
        <v/>
      </c>
      <c r="P33" s="482" t="str">
        <f aca="false">IF(ISBLANK('Funções Dados'!AD36),"",'Funções Dados'!AD36)</f>
        <v/>
      </c>
      <c r="Q33" s="482" t="str">
        <f aca="false">IF(ISBLANK('Funções Dados'!AE36),"",'Funções Dados'!AE36)</f>
        <v/>
      </c>
      <c r="R33" s="482" t="str">
        <f aca="false">IF(ISBLANK('Funções Dados'!AF36),"",'Funções Dados'!AF36)</f>
        <v/>
      </c>
      <c r="S33" s="486" t="str">
        <f aca="false">IF(ISBLANK('Funções Dados'!AG36),"",'Funções Dados'!AG36)</f>
        <v/>
      </c>
      <c r="T33" s="480"/>
      <c r="U33" s="480"/>
      <c r="V33" s="480"/>
      <c r="W33" s="480"/>
      <c r="X33" s="480"/>
      <c r="Y33" s="480"/>
      <c r="Z33" s="480"/>
    </row>
    <row r="34" customFormat="false" ht="12.75" hidden="false" customHeight="true" outlineLevel="0" collapsed="false">
      <c r="A34" s="481" t="str">
        <f aca="false">IF(ISBLANK('Funções Dados'!C37),"",'Funções Dados'!C37)</f>
        <v/>
      </c>
      <c r="B34" s="482" t="str">
        <f aca="false">IF((A34=""),"",LOOKUP(A34,'Casos de Uso'!$B$3:B$101,'Casos de Uso'!$C$3:C$101))</f>
        <v/>
      </c>
      <c r="C34" s="482" t="str">
        <f aca="false">IF(ISBLANK('Funções Dados'!B37),"",'Funções Dados'!B37)</f>
        <v/>
      </c>
      <c r="D34" s="483" t="str">
        <f aca="false">IF(ISBLANK('Funções Dados'!M37), "", 'Funções Dados'!M37)</f>
        <v/>
      </c>
      <c r="E34" s="483" t="str">
        <f aca="false">IF(ISBLANK('Funções Dados'!N37), "", 'Funções Dados'!N37)</f>
        <v/>
      </c>
      <c r="F34" s="483" t="str">
        <f aca="false">IF(ISBLANK('Funções Dados'!O37), "", 'Funções Dados'!O37)</f>
        <v/>
      </c>
      <c r="G34" s="483" t="str">
        <f aca="false">IF(ISBLANK('Funções Dados'!P37), "", 'Funções Dados'!P37)</f>
        <v/>
      </c>
      <c r="H34" s="483" t="str">
        <f aca="false">IF(ISBLANK('Funções Dados'!Q37), "", 'Funções Dados'!Q37)</f>
        <v/>
      </c>
      <c r="I34" s="484" t="str">
        <f aca="false">IF(ISBLANK('Funções Dados'!S37),"", 'Funções Dados'!S37)</f>
        <v/>
      </c>
      <c r="J34" s="484" t="str">
        <f aca="false">IF(ISBLANK('Funções Dados'!T37),"", 'Funções Dados'!T37)</f>
        <v/>
      </c>
      <c r="K34" s="484" t="str">
        <f aca="false">IF(ISBLANK('Funções Dados'!U37),"", 'Funções Dados'!U37)</f>
        <v/>
      </c>
      <c r="L34" s="483" t="str">
        <f aca="false">IF(ISBLANK('Funções Dados'!AA37),"",'Funções Dados'!AA37)</f>
        <v/>
      </c>
      <c r="M34" s="484" t="str">
        <f aca="false">IF(ISBLANK('Funções Dados'!AB37),"",'Funções Dados'!AB37)</f>
        <v/>
      </c>
      <c r="N34" s="485" t="str">
        <f aca="false">IF(ISBLANK('Funções Dados'!R37),"", 'Funções Dados'!R37)</f>
        <v/>
      </c>
      <c r="O34" s="482" t="str">
        <f aca="false">IF(ISBLANK('Funções Dados'!AC37),"",'Funções Dados'!AC37)</f>
        <v/>
      </c>
      <c r="P34" s="482" t="str">
        <f aca="false">IF(ISBLANK('Funções Dados'!AD37),"",'Funções Dados'!AD37)</f>
        <v/>
      </c>
      <c r="Q34" s="482" t="str">
        <f aca="false">IF(ISBLANK('Funções Dados'!AE37),"",'Funções Dados'!AE37)</f>
        <v/>
      </c>
      <c r="R34" s="482" t="str">
        <f aca="false">IF(ISBLANK('Funções Dados'!AF37),"",'Funções Dados'!AF37)</f>
        <v/>
      </c>
      <c r="S34" s="486" t="str">
        <f aca="false">IF(ISBLANK('Funções Dados'!AG37),"",'Funções Dados'!AG37)</f>
        <v/>
      </c>
      <c r="T34" s="480"/>
      <c r="U34" s="480"/>
      <c r="V34" s="480"/>
      <c r="W34" s="480"/>
      <c r="X34" s="480"/>
      <c r="Y34" s="480"/>
      <c r="Z34" s="480"/>
    </row>
    <row r="35" customFormat="false" ht="12.75" hidden="false" customHeight="true" outlineLevel="0" collapsed="false">
      <c r="A35" s="481" t="str">
        <f aca="false">IF(ISBLANK('Funções Dados'!C38),"",'Funções Dados'!C38)</f>
        <v/>
      </c>
      <c r="B35" s="482" t="str">
        <f aca="false">IF((A35=""),"",LOOKUP(A35,'Casos de Uso'!$B$3:B$101,'Casos de Uso'!$C$3:C$101))</f>
        <v/>
      </c>
      <c r="C35" s="482" t="str">
        <f aca="false">IF(ISBLANK('Funções Dados'!B38),"",'Funções Dados'!B38)</f>
        <v/>
      </c>
      <c r="D35" s="483" t="str">
        <f aca="false">IF(ISBLANK('Funções Dados'!M38), "", 'Funções Dados'!M38)</f>
        <v/>
      </c>
      <c r="E35" s="483" t="str">
        <f aca="false">IF(ISBLANK('Funções Dados'!N38), "", 'Funções Dados'!N38)</f>
        <v/>
      </c>
      <c r="F35" s="483" t="str">
        <f aca="false">IF(ISBLANK('Funções Dados'!O38), "", 'Funções Dados'!O38)</f>
        <v/>
      </c>
      <c r="G35" s="483" t="str">
        <f aca="false">IF(ISBLANK('Funções Dados'!P38), "", 'Funções Dados'!P38)</f>
        <v/>
      </c>
      <c r="H35" s="483" t="str">
        <f aca="false">IF(ISBLANK('Funções Dados'!Q38), "", 'Funções Dados'!Q38)</f>
        <v/>
      </c>
      <c r="I35" s="484" t="str">
        <f aca="false">IF(ISBLANK('Funções Dados'!S38),"", 'Funções Dados'!S38)</f>
        <v/>
      </c>
      <c r="J35" s="484" t="str">
        <f aca="false">IF(ISBLANK('Funções Dados'!T38),"", 'Funções Dados'!T38)</f>
        <v/>
      </c>
      <c r="K35" s="484" t="str">
        <f aca="false">IF(ISBLANK('Funções Dados'!U38),"", 'Funções Dados'!U38)</f>
        <v/>
      </c>
      <c r="L35" s="483" t="str">
        <f aca="false">IF(ISBLANK('Funções Dados'!AA38),"",'Funções Dados'!AA38)</f>
        <v/>
      </c>
      <c r="M35" s="484" t="str">
        <f aca="false">IF(ISBLANK('Funções Dados'!AB38),"",'Funções Dados'!AB38)</f>
        <v/>
      </c>
      <c r="N35" s="485" t="str">
        <f aca="false">IF(ISBLANK('Funções Dados'!R38),"", 'Funções Dados'!R38)</f>
        <v/>
      </c>
      <c r="O35" s="482" t="str">
        <f aca="false">IF(ISBLANK('Funções Dados'!AC38),"",'Funções Dados'!AC38)</f>
        <v/>
      </c>
      <c r="P35" s="482" t="str">
        <f aca="false">IF(ISBLANK('Funções Dados'!AD38),"",'Funções Dados'!AD38)</f>
        <v/>
      </c>
      <c r="Q35" s="482" t="str">
        <f aca="false">IF(ISBLANK('Funções Dados'!AE38),"",'Funções Dados'!AE38)</f>
        <v/>
      </c>
      <c r="R35" s="482" t="str">
        <f aca="false">IF(ISBLANK('Funções Dados'!AF38),"",'Funções Dados'!AF38)</f>
        <v/>
      </c>
      <c r="S35" s="486" t="str">
        <f aca="false">IF(ISBLANK('Funções Dados'!AG38),"",'Funções Dados'!AG38)</f>
        <v/>
      </c>
      <c r="T35" s="480"/>
      <c r="U35" s="480"/>
      <c r="V35" s="480"/>
      <c r="W35" s="480"/>
      <c r="X35" s="480"/>
      <c r="Y35" s="480"/>
      <c r="Z35" s="480"/>
    </row>
    <row r="36" customFormat="false" ht="12.75" hidden="false" customHeight="true" outlineLevel="0" collapsed="false">
      <c r="A36" s="481" t="str">
        <f aca="false">IF(ISBLANK('Funções Dados'!C39),"",'Funções Dados'!C39)</f>
        <v/>
      </c>
      <c r="B36" s="482" t="str">
        <f aca="false">IF((A36=""),"",LOOKUP(A36,'Casos de Uso'!$B$3:B$101,'Casos de Uso'!$C$3:C$101))</f>
        <v/>
      </c>
      <c r="C36" s="482" t="str">
        <f aca="false">IF(ISBLANK('Funções Dados'!B39),"",'Funções Dados'!B39)</f>
        <v/>
      </c>
      <c r="D36" s="483" t="str">
        <f aca="false">IF(ISBLANK('Funções Dados'!M39), "", 'Funções Dados'!M39)</f>
        <v/>
      </c>
      <c r="E36" s="483" t="str">
        <f aca="false">IF(ISBLANK('Funções Dados'!N39), "", 'Funções Dados'!N39)</f>
        <v/>
      </c>
      <c r="F36" s="483" t="str">
        <f aca="false">IF(ISBLANK('Funções Dados'!O39), "", 'Funções Dados'!O39)</f>
        <v/>
      </c>
      <c r="G36" s="483" t="str">
        <f aca="false">IF(ISBLANK('Funções Dados'!P39), "", 'Funções Dados'!P39)</f>
        <v/>
      </c>
      <c r="H36" s="483" t="str">
        <f aca="false">IF(ISBLANK('Funções Dados'!Q39), "", 'Funções Dados'!Q39)</f>
        <v/>
      </c>
      <c r="I36" s="484" t="str">
        <f aca="false">IF(ISBLANK('Funções Dados'!S39),"", 'Funções Dados'!S39)</f>
        <v/>
      </c>
      <c r="J36" s="484" t="str">
        <f aca="false">IF(ISBLANK('Funções Dados'!T39),"", 'Funções Dados'!T39)</f>
        <v/>
      </c>
      <c r="K36" s="484" t="str">
        <f aca="false">IF(ISBLANK('Funções Dados'!U39),"", 'Funções Dados'!U39)</f>
        <v/>
      </c>
      <c r="L36" s="483" t="str">
        <f aca="false">IF(ISBLANK('Funções Dados'!AA39),"",'Funções Dados'!AA39)</f>
        <v/>
      </c>
      <c r="M36" s="484" t="str">
        <f aca="false">IF(ISBLANK('Funções Dados'!AB39),"",'Funções Dados'!AB39)</f>
        <v/>
      </c>
      <c r="N36" s="485" t="str">
        <f aca="false">IF(ISBLANK('Funções Dados'!R39),"", 'Funções Dados'!R39)</f>
        <v/>
      </c>
      <c r="O36" s="482" t="str">
        <f aca="false">IF(ISBLANK('Funções Dados'!AC39),"",'Funções Dados'!AC39)</f>
        <v/>
      </c>
      <c r="P36" s="482" t="str">
        <f aca="false">IF(ISBLANK('Funções Dados'!AD39),"",'Funções Dados'!AD39)</f>
        <v/>
      </c>
      <c r="Q36" s="482" t="str">
        <f aca="false">IF(ISBLANK('Funções Dados'!AE39),"",'Funções Dados'!AE39)</f>
        <v/>
      </c>
      <c r="R36" s="482" t="str">
        <f aca="false">IF(ISBLANK('Funções Dados'!AF39),"",'Funções Dados'!AF39)</f>
        <v/>
      </c>
      <c r="S36" s="486" t="str">
        <f aca="false">IF(ISBLANK('Funções Dados'!AG39),"",'Funções Dados'!AG39)</f>
        <v/>
      </c>
      <c r="T36" s="480"/>
      <c r="U36" s="480"/>
      <c r="V36" s="480"/>
      <c r="W36" s="480"/>
      <c r="X36" s="480"/>
      <c r="Y36" s="480"/>
      <c r="Z36" s="480"/>
    </row>
    <row r="37" customFormat="false" ht="12.75" hidden="false" customHeight="true" outlineLevel="0" collapsed="false">
      <c r="A37" s="481" t="str">
        <f aca="false">IF(ISBLANK('Funções Dados'!C40),"",'Funções Dados'!C40)</f>
        <v/>
      </c>
      <c r="B37" s="482" t="str">
        <f aca="false">IF((A37=""),"",LOOKUP(A37,'Casos de Uso'!$B$3:B$101,'Casos de Uso'!$C$3:C$101))</f>
        <v/>
      </c>
      <c r="C37" s="482" t="str">
        <f aca="false">IF(ISBLANK('Funções Dados'!B40),"",'Funções Dados'!B40)</f>
        <v/>
      </c>
      <c r="D37" s="483" t="str">
        <f aca="false">IF(ISBLANK('Funções Dados'!M40), "", 'Funções Dados'!M40)</f>
        <v/>
      </c>
      <c r="E37" s="483" t="str">
        <f aca="false">IF(ISBLANK('Funções Dados'!N40), "", 'Funções Dados'!N40)</f>
        <v/>
      </c>
      <c r="F37" s="483" t="str">
        <f aca="false">IF(ISBLANK('Funções Dados'!O40), "", 'Funções Dados'!O40)</f>
        <v/>
      </c>
      <c r="G37" s="483" t="str">
        <f aca="false">IF(ISBLANK('Funções Dados'!P40), "", 'Funções Dados'!P40)</f>
        <v/>
      </c>
      <c r="H37" s="483" t="str">
        <f aca="false">IF(ISBLANK('Funções Dados'!Q40), "", 'Funções Dados'!Q40)</f>
        <v/>
      </c>
      <c r="I37" s="484" t="str">
        <f aca="false">IF(ISBLANK('Funções Dados'!S40),"", 'Funções Dados'!S40)</f>
        <v/>
      </c>
      <c r="J37" s="484" t="str">
        <f aca="false">IF(ISBLANK('Funções Dados'!T40),"", 'Funções Dados'!T40)</f>
        <v/>
      </c>
      <c r="K37" s="484" t="str">
        <f aca="false">IF(ISBLANK('Funções Dados'!U40),"", 'Funções Dados'!U40)</f>
        <v/>
      </c>
      <c r="L37" s="483" t="str">
        <f aca="false">IF(ISBLANK('Funções Dados'!AA40),"",'Funções Dados'!AA40)</f>
        <v/>
      </c>
      <c r="M37" s="484" t="str">
        <f aca="false">IF(ISBLANK('Funções Dados'!AB40),"",'Funções Dados'!AB40)</f>
        <v/>
      </c>
      <c r="N37" s="485" t="str">
        <f aca="false">IF(ISBLANK('Funções Dados'!R40),"", 'Funções Dados'!R40)</f>
        <v/>
      </c>
      <c r="O37" s="482" t="str">
        <f aca="false">IF(ISBLANK('Funções Dados'!AC40),"",'Funções Dados'!AC40)</f>
        <v/>
      </c>
      <c r="P37" s="482" t="str">
        <f aca="false">IF(ISBLANK('Funções Dados'!AD40),"",'Funções Dados'!AD40)</f>
        <v/>
      </c>
      <c r="Q37" s="482" t="str">
        <f aca="false">IF(ISBLANK('Funções Dados'!AE40),"",'Funções Dados'!AE40)</f>
        <v/>
      </c>
      <c r="R37" s="482" t="str">
        <f aca="false">IF(ISBLANK('Funções Dados'!AF40),"",'Funções Dados'!AF40)</f>
        <v/>
      </c>
      <c r="S37" s="486" t="str">
        <f aca="false">IF(ISBLANK('Funções Dados'!AG40),"",'Funções Dados'!AG40)</f>
        <v/>
      </c>
      <c r="T37" s="480"/>
      <c r="U37" s="480"/>
      <c r="V37" s="480"/>
      <c r="W37" s="480"/>
      <c r="X37" s="480"/>
      <c r="Y37" s="480"/>
      <c r="Z37" s="480"/>
    </row>
    <row r="38" customFormat="false" ht="12.75" hidden="false" customHeight="true" outlineLevel="0" collapsed="false">
      <c r="A38" s="481" t="str">
        <f aca="false">IF(ISBLANK('Funções Dados'!C41),"",'Funções Dados'!C41)</f>
        <v/>
      </c>
      <c r="B38" s="482" t="str">
        <f aca="false">IF((A38=""),"",LOOKUP(A38,'Casos de Uso'!$B$3:B$101,'Casos de Uso'!$C$3:C$101))</f>
        <v/>
      </c>
      <c r="C38" s="482" t="str">
        <f aca="false">IF(ISBLANK('Funções Dados'!B41),"",'Funções Dados'!B41)</f>
        <v/>
      </c>
      <c r="D38" s="483" t="str">
        <f aca="false">IF(ISBLANK('Funções Dados'!M41), "", 'Funções Dados'!M41)</f>
        <v/>
      </c>
      <c r="E38" s="483" t="str">
        <f aca="false">IF(ISBLANK('Funções Dados'!N41), "", 'Funções Dados'!N41)</f>
        <v/>
      </c>
      <c r="F38" s="483" t="str">
        <f aca="false">IF(ISBLANK('Funções Dados'!O41), "", 'Funções Dados'!O41)</f>
        <v/>
      </c>
      <c r="G38" s="483" t="str">
        <f aca="false">IF(ISBLANK('Funções Dados'!P41), "", 'Funções Dados'!P41)</f>
        <v/>
      </c>
      <c r="H38" s="483" t="str">
        <f aca="false">IF(ISBLANK('Funções Dados'!Q41), "", 'Funções Dados'!Q41)</f>
        <v/>
      </c>
      <c r="I38" s="484" t="str">
        <f aca="false">IF(ISBLANK('Funções Dados'!S41),"", 'Funções Dados'!S41)</f>
        <v/>
      </c>
      <c r="J38" s="484" t="str">
        <f aca="false">IF(ISBLANK('Funções Dados'!T41),"", 'Funções Dados'!T41)</f>
        <v/>
      </c>
      <c r="K38" s="484" t="str">
        <f aca="false">IF(ISBLANK('Funções Dados'!U41),"", 'Funções Dados'!U41)</f>
        <v/>
      </c>
      <c r="L38" s="483" t="str">
        <f aca="false">IF(ISBLANK('Funções Dados'!AA41),"",'Funções Dados'!AA41)</f>
        <v/>
      </c>
      <c r="M38" s="484" t="str">
        <f aca="false">IF(ISBLANK('Funções Dados'!AB41),"",'Funções Dados'!AB41)</f>
        <v/>
      </c>
      <c r="N38" s="485" t="str">
        <f aca="false">IF(ISBLANK('Funções Dados'!R41),"", 'Funções Dados'!R41)</f>
        <v/>
      </c>
      <c r="O38" s="482" t="str">
        <f aca="false">IF(ISBLANK('Funções Dados'!AC41),"",'Funções Dados'!AC41)</f>
        <v/>
      </c>
      <c r="P38" s="482" t="str">
        <f aca="false">IF(ISBLANK('Funções Dados'!AD41),"",'Funções Dados'!AD41)</f>
        <v/>
      </c>
      <c r="Q38" s="482" t="str">
        <f aca="false">IF(ISBLANK('Funções Dados'!AE41),"",'Funções Dados'!AE41)</f>
        <v/>
      </c>
      <c r="R38" s="482" t="str">
        <f aca="false">IF(ISBLANK('Funções Dados'!AF41),"",'Funções Dados'!AF41)</f>
        <v/>
      </c>
      <c r="S38" s="486" t="str">
        <f aca="false">IF(ISBLANK('Funções Dados'!AG41),"",'Funções Dados'!AG41)</f>
        <v/>
      </c>
      <c r="T38" s="480"/>
      <c r="U38" s="480"/>
      <c r="V38" s="480"/>
      <c r="W38" s="480"/>
      <c r="X38" s="480"/>
      <c r="Y38" s="480"/>
      <c r="Z38" s="480"/>
    </row>
    <row r="39" customFormat="false" ht="12.75" hidden="false" customHeight="true" outlineLevel="0" collapsed="false">
      <c r="A39" s="481" t="str">
        <f aca="false">IF(ISBLANK('Funções Dados'!C42),"",'Funções Dados'!C42)</f>
        <v/>
      </c>
      <c r="B39" s="482" t="str">
        <f aca="false">IF((A39=""),"",LOOKUP(A39,'Casos de Uso'!$B$3:B$101,'Casos de Uso'!$C$3:C$101))</f>
        <v/>
      </c>
      <c r="C39" s="482" t="str">
        <f aca="false">IF(ISBLANK('Funções Dados'!B42),"",'Funções Dados'!B42)</f>
        <v/>
      </c>
      <c r="D39" s="483" t="str">
        <f aca="false">IF(ISBLANK('Funções Dados'!M42), "", 'Funções Dados'!M42)</f>
        <v/>
      </c>
      <c r="E39" s="483" t="str">
        <f aca="false">IF(ISBLANK('Funções Dados'!N42), "", 'Funções Dados'!N42)</f>
        <v/>
      </c>
      <c r="F39" s="483" t="str">
        <f aca="false">IF(ISBLANK('Funções Dados'!O42), "", 'Funções Dados'!O42)</f>
        <v/>
      </c>
      <c r="G39" s="483" t="str">
        <f aca="false">IF(ISBLANK('Funções Dados'!P42), "", 'Funções Dados'!P42)</f>
        <v/>
      </c>
      <c r="H39" s="483" t="str">
        <f aca="false">IF(ISBLANK('Funções Dados'!Q42), "", 'Funções Dados'!Q42)</f>
        <v/>
      </c>
      <c r="I39" s="484" t="str">
        <f aca="false">IF(ISBLANK('Funções Dados'!S42),"", 'Funções Dados'!S42)</f>
        <v/>
      </c>
      <c r="J39" s="484" t="str">
        <f aca="false">IF(ISBLANK('Funções Dados'!T42),"", 'Funções Dados'!T42)</f>
        <v/>
      </c>
      <c r="K39" s="484" t="str">
        <f aca="false">IF(ISBLANK('Funções Dados'!U42),"", 'Funções Dados'!U42)</f>
        <v/>
      </c>
      <c r="L39" s="483" t="str">
        <f aca="false">IF(ISBLANK('Funções Dados'!AA42),"",'Funções Dados'!AA42)</f>
        <v/>
      </c>
      <c r="M39" s="484" t="str">
        <f aca="false">IF(ISBLANK('Funções Dados'!AB42),"",'Funções Dados'!AB42)</f>
        <v/>
      </c>
      <c r="N39" s="485" t="str">
        <f aca="false">IF(ISBLANK('Funções Dados'!R42),"", 'Funções Dados'!R42)</f>
        <v/>
      </c>
      <c r="O39" s="482" t="str">
        <f aca="false">IF(ISBLANK('Funções Dados'!AC42),"",'Funções Dados'!AC42)</f>
        <v/>
      </c>
      <c r="P39" s="482" t="str">
        <f aca="false">IF(ISBLANK('Funções Dados'!AD42),"",'Funções Dados'!AD42)</f>
        <v/>
      </c>
      <c r="Q39" s="482" t="str">
        <f aca="false">IF(ISBLANK('Funções Dados'!AE42),"",'Funções Dados'!AE42)</f>
        <v/>
      </c>
      <c r="R39" s="482" t="str">
        <f aca="false">IF(ISBLANK('Funções Dados'!AF42),"",'Funções Dados'!AF42)</f>
        <v/>
      </c>
      <c r="S39" s="486" t="str">
        <f aca="false">IF(ISBLANK('Funções Dados'!AG42),"",'Funções Dados'!AG42)</f>
        <v/>
      </c>
      <c r="T39" s="480"/>
      <c r="U39" s="480"/>
      <c r="V39" s="480"/>
      <c r="W39" s="480"/>
      <c r="X39" s="480"/>
      <c r="Y39" s="480"/>
      <c r="Z39" s="480"/>
    </row>
    <row r="40" customFormat="false" ht="12.75" hidden="false" customHeight="true" outlineLevel="0" collapsed="false">
      <c r="A40" s="481" t="str">
        <f aca="false">IF(ISBLANK('Funções Dados'!C43),"",'Funções Dados'!C43)</f>
        <v/>
      </c>
      <c r="B40" s="482" t="str">
        <f aca="false">IF((A40=""),"",LOOKUP(A40,'Casos de Uso'!$B$3:B$101,'Casos de Uso'!$C$3:C$101))</f>
        <v/>
      </c>
      <c r="C40" s="482" t="str">
        <f aca="false">IF(ISBLANK('Funções Dados'!B43),"",'Funções Dados'!B43)</f>
        <v/>
      </c>
      <c r="D40" s="483" t="str">
        <f aca="false">IF(ISBLANK('Funções Dados'!M43), "", 'Funções Dados'!M43)</f>
        <v/>
      </c>
      <c r="E40" s="483" t="str">
        <f aca="false">IF(ISBLANK('Funções Dados'!N43), "", 'Funções Dados'!N43)</f>
        <v/>
      </c>
      <c r="F40" s="483" t="str">
        <f aca="false">IF(ISBLANK('Funções Dados'!O43), "", 'Funções Dados'!O43)</f>
        <v/>
      </c>
      <c r="G40" s="483" t="str">
        <f aca="false">IF(ISBLANK('Funções Dados'!P43), "", 'Funções Dados'!P43)</f>
        <v/>
      </c>
      <c r="H40" s="483" t="str">
        <f aca="false">IF(ISBLANK('Funções Dados'!Q43), "", 'Funções Dados'!Q43)</f>
        <v/>
      </c>
      <c r="I40" s="484" t="str">
        <f aca="false">IF(ISBLANK('Funções Dados'!S43),"", 'Funções Dados'!S43)</f>
        <v/>
      </c>
      <c r="J40" s="484" t="str">
        <f aca="false">IF(ISBLANK('Funções Dados'!T43),"", 'Funções Dados'!T43)</f>
        <v/>
      </c>
      <c r="K40" s="484" t="str">
        <f aca="false">IF(ISBLANK('Funções Dados'!U43),"", 'Funções Dados'!U43)</f>
        <v/>
      </c>
      <c r="L40" s="483" t="str">
        <f aca="false">IF(ISBLANK('Funções Dados'!AA43),"",'Funções Dados'!AA43)</f>
        <v/>
      </c>
      <c r="M40" s="484" t="str">
        <f aca="false">IF(ISBLANK('Funções Dados'!AB43),"",'Funções Dados'!AB43)</f>
        <v/>
      </c>
      <c r="N40" s="485" t="str">
        <f aca="false">IF(ISBLANK('Funções Dados'!R43),"", 'Funções Dados'!R43)</f>
        <v/>
      </c>
      <c r="O40" s="482" t="str">
        <f aca="false">IF(ISBLANK('Funções Dados'!AC43),"",'Funções Dados'!AC43)</f>
        <v/>
      </c>
      <c r="P40" s="482" t="str">
        <f aca="false">IF(ISBLANK('Funções Dados'!AD43),"",'Funções Dados'!AD43)</f>
        <v/>
      </c>
      <c r="Q40" s="482" t="str">
        <f aca="false">IF(ISBLANK('Funções Dados'!AE43),"",'Funções Dados'!AE43)</f>
        <v/>
      </c>
      <c r="R40" s="482" t="str">
        <f aca="false">IF(ISBLANK('Funções Dados'!AF43),"",'Funções Dados'!AF43)</f>
        <v/>
      </c>
      <c r="S40" s="486" t="str">
        <f aca="false">IF(ISBLANK('Funções Dados'!AG43),"",'Funções Dados'!AG43)</f>
        <v/>
      </c>
      <c r="T40" s="480"/>
      <c r="U40" s="480"/>
      <c r="V40" s="480"/>
      <c r="W40" s="480"/>
      <c r="X40" s="480"/>
      <c r="Y40" s="480"/>
      <c r="Z40" s="480"/>
    </row>
    <row r="41" customFormat="false" ht="12.75" hidden="false" customHeight="true" outlineLevel="0" collapsed="false">
      <c r="A41" s="481" t="str">
        <f aca="false">IF(ISBLANK('Funções Dados'!C44),"",'Funções Dados'!C44)</f>
        <v/>
      </c>
      <c r="B41" s="482" t="str">
        <f aca="false">IF((A41=""),"",LOOKUP(A41,'Casos de Uso'!$B$3:B$101,'Casos de Uso'!$C$3:C$101))</f>
        <v/>
      </c>
      <c r="C41" s="482" t="str">
        <f aca="false">IF(ISBLANK('Funções Dados'!B44),"",'Funções Dados'!B44)</f>
        <v/>
      </c>
      <c r="D41" s="483" t="str">
        <f aca="false">IF(ISBLANK('Funções Dados'!M44), "", 'Funções Dados'!M44)</f>
        <v/>
      </c>
      <c r="E41" s="483" t="str">
        <f aca="false">IF(ISBLANK('Funções Dados'!N44), "", 'Funções Dados'!N44)</f>
        <v/>
      </c>
      <c r="F41" s="483" t="str">
        <f aca="false">IF(ISBLANK('Funções Dados'!O44), "", 'Funções Dados'!O44)</f>
        <v/>
      </c>
      <c r="G41" s="483" t="str">
        <f aca="false">IF(ISBLANK('Funções Dados'!P44), "", 'Funções Dados'!P44)</f>
        <v/>
      </c>
      <c r="H41" s="483" t="str">
        <f aca="false">IF(ISBLANK('Funções Dados'!Q44), "", 'Funções Dados'!Q44)</f>
        <v/>
      </c>
      <c r="I41" s="484" t="str">
        <f aca="false">IF(ISBLANK('Funções Dados'!S44),"", 'Funções Dados'!S44)</f>
        <v/>
      </c>
      <c r="J41" s="484" t="str">
        <f aca="false">IF(ISBLANK('Funções Dados'!T44),"", 'Funções Dados'!T44)</f>
        <v/>
      </c>
      <c r="K41" s="484" t="str">
        <f aca="false">IF(ISBLANK('Funções Dados'!U44),"", 'Funções Dados'!U44)</f>
        <v/>
      </c>
      <c r="L41" s="483" t="str">
        <f aca="false">IF(ISBLANK('Funções Dados'!AA44),"",'Funções Dados'!AA44)</f>
        <v/>
      </c>
      <c r="M41" s="484" t="str">
        <f aca="false">IF(ISBLANK('Funções Dados'!AB44),"",'Funções Dados'!AB44)</f>
        <v/>
      </c>
      <c r="N41" s="485" t="str">
        <f aca="false">IF(ISBLANK('Funções Dados'!R44),"", 'Funções Dados'!R44)</f>
        <v/>
      </c>
      <c r="O41" s="482" t="str">
        <f aca="false">IF(ISBLANK('Funções Dados'!AC44),"",'Funções Dados'!AC44)</f>
        <v/>
      </c>
      <c r="P41" s="482" t="str">
        <f aca="false">IF(ISBLANK('Funções Dados'!AD44),"",'Funções Dados'!AD44)</f>
        <v/>
      </c>
      <c r="Q41" s="482" t="str">
        <f aca="false">IF(ISBLANK('Funções Dados'!AE44),"",'Funções Dados'!AE44)</f>
        <v/>
      </c>
      <c r="R41" s="482" t="str">
        <f aca="false">IF(ISBLANK('Funções Dados'!AF44),"",'Funções Dados'!AF44)</f>
        <v/>
      </c>
      <c r="S41" s="486" t="str">
        <f aca="false">IF(ISBLANK('Funções Dados'!AG44),"",'Funções Dados'!AG44)</f>
        <v/>
      </c>
      <c r="T41" s="480"/>
      <c r="U41" s="480"/>
      <c r="V41" s="480"/>
      <c r="W41" s="480"/>
      <c r="X41" s="480"/>
      <c r="Y41" s="480"/>
      <c r="Z41" s="480"/>
    </row>
    <row r="42" customFormat="false" ht="12.75" hidden="false" customHeight="true" outlineLevel="0" collapsed="false">
      <c r="A42" s="481" t="str">
        <f aca="false">IF(ISBLANK('Funções Dados'!C45),"",'Funções Dados'!C45)</f>
        <v/>
      </c>
      <c r="B42" s="482" t="str">
        <f aca="false">IF((A42=""),"",LOOKUP(A42,'Casos de Uso'!$B$3:B$101,'Casos de Uso'!$C$3:C$101))</f>
        <v/>
      </c>
      <c r="C42" s="482" t="str">
        <f aca="false">IF(ISBLANK('Funções Dados'!B45),"",'Funções Dados'!B45)</f>
        <v/>
      </c>
      <c r="D42" s="483" t="str">
        <f aca="false">IF(ISBLANK('Funções Dados'!M45), "", 'Funções Dados'!M45)</f>
        <v/>
      </c>
      <c r="E42" s="483" t="str">
        <f aca="false">IF(ISBLANK('Funções Dados'!N45), "", 'Funções Dados'!N45)</f>
        <v/>
      </c>
      <c r="F42" s="483" t="str">
        <f aca="false">IF(ISBLANK('Funções Dados'!O45), "", 'Funções Dados'!O45)</f>
        <v/>
      </c>
      <c r="G42" s="483" t="str">
        <f aca="false">IF(ISBLANK('Funções Dados'!P45), "", 'Funções Dados'!P45)</f>
        <v/>
      </c>
      <c r="H42" s="483" t="str">
        <f aca="false">IF(ISBLANK('Funções Dados'!Q45), "", 'Funções Dados'!Q45)</f>
        <v/>
      </c>
      <c r="I42" s="484" t="str">
        <f aca="false">IF(ISBLANK('Funções Dados'!S45),"", 'Funções Dados'!S45)</f>
        <v/>
      </c>
      <c r="J42" s="484" t="str">
        <f aca="false">IF(ISBLANK('Funções Dados'!T45),"", 'Funções Dados'!T45)</f>
        <v/>
      </c>
      <c r="K42" s="484" t="str">
        <f aca="false">IF(ISBLANK('Funções Dados'!U45),"", 'Funções Dados'!U45)</f>
        <v/>
      </c>
      <c r="L42" s="483" t="str">
        <f aca="false">IF(ISBLANK('Funções Dados'!AA45),"",'Funções Dados'!AA45)</f>
        <v/>
      </c>
      <c r="M42" s="484" t="str">
        <f aca="false">IF(ISBLANK('Funções Dados'!AB45),"",'Funções Dados'!AB45)</f>
        <v/>
      </c>
      <c r="N42" s="485" t="str">
        <f aca="false">IF(ISBLANK('Funções Dados'!R45),"", 'Funções Dados'!R45)</f>
        <v/>
      </c>
      <c r="O42" s="482" t="str">
        <f aca="false">IF(ISBLANK('Funções Dados'!AC45),"",'Funções Dados'!AC45)</f>
        <v/>
      </c>
      <c r="P42" s="482" t="str">
        <f aca="false">IF(ISBLANK('Funções Dados'!AD45),"",'Funções Dados'!AD45)</f>
        <v/>
      </c>
      <c r="Q42" s="482" t="str">
        <f aca="false">IF(ISBLANK('Funções Dados'!AE45),"",'Funções Dados'!AE45)</f>
        <v/>
      </c>
      <c r="R42" s="482" t="str">
        <f aca="false">IF(ISBLANK('Funções Dados'!AF45),"",'Funções Dados'!AF45)</f>
        <v/>
      </c>
      <c r="S42" s="486" t="str">
        <f aca="false">IF(ISBLANK('Funções Dados'!AG45),"",'Funções Dados'!AG45)</f>
        <v/>
      </c>
      <c r="T42" s="480"/>
      <c r="U42" s="480"/>
      <c r="V42" s="480"/>
      <c r="W42" s="480"/>
      <c r="X42" s="480"/>
      <c r="Y42" s="480"/>
      <c r="Z42" s="480"/>
    </row>
    <row r="43" customFormat="false" ht="12.75" hidden="false" customHeight="true" outlineLevel="0" collapsed="false">
      <c r="A43" s="481" t="str">
        <f aca="false">IF(ISBLANK('Funções Dados'!C46),"",'Funções Dados'!C46)</f>
        <v/>
      </c>
      <c r="B43" s="482" t="str">
        <f aca="false">IF((A43=""),"",LOOKUP(A43,'Casos de Uso'!$B$3:B$101,'Casos de Uso'!$C$3:C$101))</f>
        <v/>
      </c>
      <c r="C43" s="482" t="str">
        <f aca="false">IF(ISBLANK('Funções Dados'!B46),"",'Funções Dados'!B46)</f>
        <v/>
      </c>
      <c r="D43" s="483" t="str">
        <f aca="false">IF(ISBLANK('Funções Dados'!M46), "", 'Funções Dados'!M46)</f>
        <v/>
      </c>
      <c r="E43" s="483" t="str">
        <f aca="false">IF(ISBLANK('Funções Dados'!N46), "", 'Funções Dados'!N46)</f>
        <v/>
      </c>
      <c r="F43" s="483" t="str">
        <f aca="false">IF(ISBLANK('Funções Dados'!O46), "", 'Funções Dados'!O46)</f>
        <v/>
      </c>
      <c r="G43" s="483" t="str">
        <f aca="false">IF(ISBLANK('Funções Dados'!P46), "", 'Funções Dados'!P46)</f>
        <v/>
      </c>
      <c r="H43" s="483" t="str">
        <f aca="false">IF(ISBLANK('Funções Dados'!Q46), "", 'Funções Dados'!Q46)</f>
        <v/>
      </c>
      <c r="I43" s="484" t="str">
        <f aca="false">IF(ISBLANK('Funções Dados'!S46),"", 'Funções Dados'!S46)</f>
        <v/>
      </c>
      <c r="J43" s="484" t="str">
        <f aca="false">IF(ISBLANK('Funções Dados'!T46),"", 'Funções Dados'!T46)</f>
        <v/>
      </c>
      <c r="K43" s="484" t="str">
        <f aca="false">IF(ISBLANK('Funções Dados'!U46),"", 'Funções Dados'!U46)</f>
        <v/>
      </c>
      <c r="L43" s="483" t="str">
        <f aca="false">IF(ISBLANK('Funções Dados'!AA46),"",'Funções Dados'!AA46)</f>
        <v/>
      </c>
      <c r="M43" s="484" t="str">
        <f aca="false">IF(ISBLANK('Funções Dados'!AB46),"",'Funções Dados'!AB46)</f>
        <v/>
      </c>
      <c r="N43" s="485" t="str">
        <f aca="false">IF(ISBLANK('Funções Dados'!R46),"", 'Funções Dados'!R46)</f>
        <v/>
      </c>
      <c r="O43" s="482" t="str">
        <f aca="false">IF(ISBLANK('Funções Dados'!AC46),"",'Funções Dados'!AC46)</f>
        <v/>
      </c>
      <c r="P43" s="482" t="str">
        <f aca="false">IF(ISBLANK('Funções Dados'!AD46),"",'Funções Dados'!AD46)</f>
        <v/>
      </c>
      <c r="Q43" s="482" t="str">
        <f aca="false">IF(ISBLANK('Funções Dados'!AE46),"",'Funções Dados'!AE46)</f>
        <v/>
      </c>
      <c r="R43" s="482" t="str">
        <f aca="false">IF(ISBLANK('Funções Dados'!AF46),"",'Funções Dados'!AF46)</f>
        <v/>
      </c>
      <c r="S43" s="486" t="str">
        <f aca="false">IF(ISBLANK('Funções Dados'!AG46),"",'Funções Dados'!AG46)</f>
        <v/>
      </c>
      <c r="T43" s="480"/>
      <c r="U43" s="480"/>
      <c r="V43" s="480"/>
      <c r="W43" s="480"/>
      <c r="X43" s="480"/>
      <c r="Y43" s="480"/>
      <c r="Z43" s="480"/>
    </row>
    <row r="44" customFormat="false" ht="12.75" hidden="false" customHeight="true" outlineLevel="0" collapsed="false">
      <c r="A44" s="481" t="str">
        <f aca="false">IF(ISBLANK('Funções Dados'!C47),"",'Funções Dados'!C47)</f>
        <v/>
      </c>
      <c r="B44" s="482" t="str">
        <f aca="false">IF((A44=""),"",LOOKUP(A44,'Casos de Uso'!$B$3:B$101,'Casos de Uso'!$C$3:C$101))</f>
        <v/>
      </c>
      <c r="C44" s="482" t="str">
        <f aca="false">IF(ISBLANK('Funções Dados'!B47),"",'Funções Dados'!B47)</f>
        <v/>
      </c>
      <c r="D44" s="483" t="str">
        <f aca="false">IF(ISBLANK('Funções Dados'!M47), "", 'Funções Dados'!M47)</f>
        <v/>
      </c>
      <c r="E44" s="483" t="str">
        <f aca="false">IF(ISBLANK('Funções Dados'!N47), "", 'Funções Dados'!N47)</f>
        <v/>
      </c>
      <c r="F44" s="483" t="str">
        <f aca="false">IF(ISBLANK('Funções Dados'!O47), "", 'Funções Dados'!O47)</f>
        <v/>
      </c>
      <c r="G44" s="483" t="str">
        <f aca="false">IF(ISBLANK('Funções Dados'!P47), "", 'Funções Dados'!P47)</f>
        <v/>
      </c>
      <c r="H44" s="483" t="str">
        <f aca="false">IF(ISBLANK('Funções Dados'!Q47), "", 'Funções Dados'!Q47)</f>
        <v/>
      </c>
      <c r="I44" s="484" t="str">
        <f aca="false">IF(ISBLANK('Funções Dados'!S47),"", 'Funções Dados'!S47)</f>
        <v/>
      </c>
      <c r="J44" s="484" t="str">
        <f aca="false">IF(ISBLANK('Funções Dados'!T47),"", 'Funções Dados'!T47)</f>
        <v/>
      </c>
      <c r="K44" s="484" t="str">
        <f aca="false">IF(ISBLANK('Funções Dados'!U47),"", 'Funções Dados'!U47)</f>
        <v/>
      </c>
      <c r="L44" s="483" t="str">
        <f aca="false">IF(ISBLANK('Funções Dados'!AA47),"",'Funções Dados'!AA47)</f>
        <v/>
      </c>
      <c r="M44" s="484" t="str">
        <f aca="false">IF(ISBLANK('Funções Dados'!AB47),"",'Funções Dados'!AB47)</f>
        <v/>
      </c>
      <c r="N44" s="485" t="str">
        <f aca="false">IF(ISBLANK('Funções Dados'!R47),"", 'Funções Dados'!R47)</f>
        <v/>
      </c>
      <c r="O44" s="482" t="str">
        <f aca="false">IF(ISBLANK('Funções Dados'!AC47),"",'Funções Dados'!AC47)</f>
        <v/>
      </c>
      <c r="P44" s="482" t="str">
        <f aca="false">IF(ISBLANK('Funções Dados'!AD47),"",'Funções Dados'!AD47)</f>
        <v/>
      </c>
      <c r="Q44" s="482" t="str">
        <f aca="false">IF(ISBLANK('Funções Dados'!AE47),"",'Funções Dados'!AE47)</f>
        <v/>
      </c>
      <c r="R44" s="482" t="str">
        <f aca="false">IF(ISBLANK('Funções Dados'!AF47),"",'Funções Dados'!AF47)</f>
        <v/>
      </c>
      <c r="S44" s="486" t="str">
        <f aca="false">IF(ISBLANK('Funções Dados'!AG47),"",'Funções Dados'!AG47)</f>
        <v/>
      </c>
      <c r="T44" s="480"/>
      <c r="U44" s="480"/>
      <c r="V44" s="480"/>
      <c r="W44" s="480"/>
      <c r="X44" s="480"/>
      <c r="Y44" s="480"/>
      <c r="Z44" s="480"/>
    </row>
    <row r="45" customFormat="false" ht="12.75" hidden="false" customHeight="true" outlineLevel="0" collapsed="false">
      <c r="A45" s="481" t="str">
        <f aca="false">IF(ISBLANK('Funções Dados'!C48),"",'Funções Dados'!C48)</f>
        <v/>
      </c>
      <c r="B45" s="482" t="str">
        <f aca="false">IF((A45=""),"",LOOKUP(A45,'Casos de Uso'!$B$3:B$101,'Casos de Uso'!$C$3:C$101))</f>
        <v/>
      </c>
      <c r="C45" s="482" t="str">
        <f aca="false">IF(ISBLANK('Funções Dados'!B48),"",'Funções Dados'!B48)</f>
        <v/>
      </c>
      <c r="D45" s="483" t="str">
        <f aca="false">IF(ISBLANK('Funções Dados'!M48), "", 'Funções Dados'!M48)</f>
        <v/>
      </c>
      <c r="E45" s="483" t="str">
        <f aca="false">IF(ISBLANK('Funções Dados'!N48), "", 'Funções Dados'!N48)</f>
        <v/>
      </c>
      <c r="F45" s="483" t="str">
        <f aca="false">IF(ISBLANK('Funções Dados'!O48), "", 'Funções Dados'!O48)</f>
        <v/>
      </c>
      <c r="G45" s="483" t="str">
        <f aca="false">IF(ISBLANK('Funções Dados'!P48), "", 'Funções Dados'!P48)</f>
        <v/>
      </c>
      <c r="H45" s="483" t="str">
        <f aca="false">IF(ISBLANK('Funções Dados'!Q48), "", 'Funções Dados'!Q48)</f>
        <v/>
      </c>
      <c r="I45" s="484" t="str">
        <f aca="false">IF(ISBLANK('Funções Dados'!S48),"", 'Funções Dados'!S48)</f>
        <v/>
      </c>
      <c r="J45" s="484" t="str">
        <f aca="false">IF(ISBLANK('Funções Dados'!T48),"", 'Funções Dados'!T48)</f>
        <v/>
      </c>
      <c r="K45" s="484" t="str">
        <f aca="false">IF(ISBLANK('Funções Dados'!U48),"", 'Funções Dados'!U48)</f>
        <v/>
      </c>
      <c r="L45" s="483" t="str">
        <f aca="false">IF(ISBLANK('Funções Dados'!AA48),"",'Funções Dados'!AA48)</f>
        <v/>
      </c>
      <c r="M45" s="484" t="str">
        <f aca="false">IF(ISBLANK('Funções Dados'!AB48),"",'Funções Dados'!AB48)</f>
        <v/>
      </c>
      <c r="N45" s="485" t="str">
        <f aca="false">IF(ISBLANK('Funções Dados'!R48),"", 'Funções Dados'!R48)</f>
        <v/>
      </c>
      <c r="O45" s="482" t="str">
        <f aca="false">IF(ISBLANK('Funções Dados'!AC48),"",'Funções Dados'!AC48)</f>
        <v/>
      </c>
      <c r="P45" s="482" t="str">
        <f aca="false">IF(ISBLANK('Funções Dados'!AD48),"",'Funções Dados'!AD48)</f>
        <v/>
      </c>
      <c r="Q45" s="482" t="str">
        <f aca="false">IF(ISBLANK('Funções Dados'!AE48),"",'Funções Dados'!AE48)</f>
        <v/>
      </c>
      <c r="R45" s="482" t="str">
        <f aca="false">IF(ISBLANK('Funções Dados'!AF48),"",'Funções Dados'!AF48)</f>
        <v/>
      </c>
      <c r="S45" s="486" t="str">
        <f aca="false">IF(ISBLANK('Funções Dados'!AG48),"",'Funções Dados'!AG48)</f>
        <v/>
      </c>
      <c r="T45" s="480"/>
      <c r="U45" s="480"/>
      <c r="V45" s="480"/>
      <c r="W45" s="480"/>
      <c r="X45" s="480"/>
      <c r="Y45" s="480"/>
      <c r="Z45" s="480"/>
    </row>
    <row r="46" customFormat="false" ht="12.75" hidden="false" customHeight="true" outlineLevel="0" collapsed="false">
      <c r="A46" s="481" t="str">
        <f aca="false">IF(ISBLANK('Funções Dados'!C49),"",'Funções Dados'!C49)</f>
        <v/>
      </c>
      <c r="B46" s="482" t="str">
        <f aca="false">IF((A46=""),"",LOOKUP(A46,'Casos de Uso'!$B$3:B$101,'Casos de Uso'!$C$3:C$101))</f>
        <v/>
      </c>
      <c r="C46" s="482" t="str">
        <f aca="false">IF(ISBLANK('Funções Dados'!B49),"",'Funções Dados'!B49)</f>
        <v/>
      </c>
      <c r="D46" s="483" t="str">
        <f aca="false">IF(ISBLANK('Funções Dados'!M49), "", 'Funções Dados'!M49)</f>
        <v/>
      </c>
      <c r="E46" s="483" t="str">
        <f aca="false">IF(ISBLANK('Funções Dados'!N49), "", 'Funções Dados'!N49)</f>
        <v/>
      </c>
      <c r="F46" s="483" t="str">
        <f aca="false">IF(ISBLANK('Funções Dados'!O49), "", 'Funções Dados'!O49)</f>
        <v/>
      </c>
      <c r="G46" s="483" t="str">
        <f aca="false">IF(ISBLANK('Funções Dados'!P49), "", 'Funções Dados'!P49)</f>
        <v/>
      </c>
      <c r="H46" s="483" t="str">
        <f aca="false">IF(ISBLANK('Funções Dados'!Q49), "", 'Funções Dados'!Q49)</f>
        <v/>
      </c>
      <c r="I46" s="484" t="str">
        <f aca="false">IF(ISBLANK('Funções Dados'!S49),"", 'Funções Dados'!S49)</f>
        <v/>
      </c>
      <c r="J46" s="484" t="str">
        <f aca="false">IF(ISBLANK('Funções Dados'!T49),"", 'Funções Dados'!T49)</f>
        <v/>
      </c>
      <c r="K46" s="484" t="str">
        <f aca="false">IF(ISBLANK('Funções Dados'!U49),"", 'Funções Dados'!U49)</f>
        <v/>
      </c>
      <c r="L46" s="483" t="str">
        <f aca="false">IF(ISBLANK('Funções Dados'!AA49),"",'Funções Dados'!AA49)</f>
        <v/>
      </c>
      <c r="M46" s="484" t="str">
        <f aca="false">IF(ISBLANK('Funções Dados'!AB49),"",'Funções Dados'!AB49)</f>
        <v/>
      </c>
      <c r="N46" s="485" t="str">
        <f aca="false">IF(ISBLANK('Funções Dados'!R49),"", 'Funções Dados'!R49)</f>
        <v/>
      </c>
      <c r="O46" s="482" t="str">
        <f aca="false">IF(ISBLANK('Funções Dados'!AC49),"",'Funções Dados'!AC49)</f>
        <v/>
      </c>
      <c r="P46" s="482" t="str">
        <f aca="false">IF(ISBLANK('Funções Dados'!AD49),"",'Funções Dados'!AD49)</f>
        <v/>
      </c>
      <c r="Q46" s="482" t="str">
        <f aca="false">IF(ISBLANK('Funções Dados'!AE49),"",'Funções Dados'!AE49)</f>
        <v/>
      </c>
      <c r="R46" s="482" t="str">
        <f aca="false">IF(ISBLANK('Funções Dados'!AF49),"",'Funções Dados'!AF49)</f>
        <v/>
      </c>
      <c r="S46" s="486" t="str">
        <f aca="false">IF(ISBLANK('Funções Dados'!AG49),"",'Funções Dados'!AG49)</f>
        <v/>
      </c>
      <c r="T46" s="480"/>
      <c r="U46" s="480"/>
      <c r="V46" s="480"/>
      <c r="W46" s="480"/>
      <c r="X46" s="480"/>
      <c r="Y46" s="480"/>
      <c r="Z46" s="480"/>
    </row>
    <row r="47" customFormat="false" ht="12.75" hidden="false" customHeight="true" outlineLevel="0" collapsed="false">
      <c r="A47" s="481" t="str">
        <f aca="false">IF(ISBLANK('Funções Dados'!C50),"",'Funções Dados'!C50)</f>
        <v/>
      </c>
      <c r="B47" s="482" t="str">
        <f aca="false">IF((A47=""),"",LOOKUP(A47,'Casos de Uso'!$B$3:B$101,'Casos de Uso'!$C$3:C$101))</f>
        <v/>
      </c>
      <c r="C47" s="482" t="str">
        <f aca="false">IF(ISBLANK('Funções Dados'!B50),"",'Funções Dados'!B50)</f>
        <v/>
      </c>
      <c r="D47" s="483" t="str">
        <f aca="false">IF(ISBLANK('Funções Dados'!M50), "", 'Funções Dados'!M50)</f>
        <v/>
      </c>
      <c r="E47" s="483" t="str">
        <f aca="false">IF(ISBLANK('Funções Dados'!N50), "", 'Funções Dados'!N50)</f>
        <v/>
      </c>
      <c r="F47" s="483" t="str">
        <f aca="false">IF(ISBLANK('Funções Dados'!O50), "", 'Funções Dados'!O50)</f>
        <v/>
      </c>
      <c r="G47" s="483" t="str">
        <f aca="false">IF(ISBLANK('Funções Dados'!P50), "", 'Funções Dados'!P50)</f>
        <v/>
      </c>
      <c r="H47" s="483" t="str">
        <f aca="false">IF(ISBLANK('Funções Dados'!Q50), "", 'Funções Dados'!Q50)</f>
        <v/>
      </c>
      <c r="I47" s="484" t="str">
        <f aca="false">IF(ISBLANK('Funções Dados'!S50),"", 'Funções Dados'!S50)</f>
        <v/>
      </c>
      <c r="J47" s="484" t="str">
        <f aca="false">IF(ISBLANK('Funções Dados'!T50),"", 'Funções Dados'!T50)</f>
        <v/>
      </c>
      <c r="K47" s="484" t="str">
        <f aca="false">IF(ISBLANK('Funções Dados'!U50),"", 'Funções Dados'!U50)</f>
        <v/>
      </c>
      <c r="L47" s="483" t="str">
        <f aca="false">IF(ISBLANK('Funções Dados'!AA50),"",'Funções Dados'!AA50)</f>
        <v/>
      </c>
      <c r="M47" s="484" t="str">
        <f aca="false">IF(ISBLANK('Funções Dados'!AB50),"",'Funções Dados'!AB50)</f>
        <v/>
      </c>
      <c r="N47" s="485" t="str">
        <f aca="false">IF(ISBLANK('Funções Dados'!R50),"", 'Funções Dados'!R50)</f>
        <v/>
      </c>
      <c r="O47" s="482" t="str">
        <f aca="false">IF(ISBLANK('Funções Dados'!AC50),"",'Funções Dados'!AC50)</f>
        <v/>
      </c>
      <c r="P47" s="482" t="str">
        <f aca="false">IF(ISBLANK('Funções Dados'!AD50),"",'Funções Dados'!AD50)</f>
        <v/>
      </c>
      <c r="Q47" s="482" t="str">
        <f aca="false">IF(ISBLANK('Funções Dados'!AE50),"",'Funções Dados'!AE50)</f>
        <v/>
      </c>
      <c r="R47" s="482" t="str">
        <f aca="false">IF(ISBLANK('Funções Dados'!AF50),"",'Funções Dados'!AF50)</f>
        <v/>
      </c>
      <c r="S47" s="486" t="str">
        <f aca="false">IF(ISBLANK('Funções Dados'!AG50),"",'Funções Dados'!AG50)</f>
        <v/>
      </c>
      <c r="T47" s="480"/>
      <c r="U47" s="480"/>
      <c r="V47" s="480"/>
      <c r="W47" s="480"/>
      <c r="X47" s="480"/>
      <c r="Y47" s="480"/>
      <c r="Z47" s="480"/>
    </row>
    <row r="48" customFormat="false" ht="12.75" hidden="false" customHeight="true" outlineLevel="0" collapsed="false">
      <c r="A48" s="481" t="str">
        <f aca="false">IF(ISBLANK('Funções Dados'!C51),"",'Funções Dados'!C51)</f>
        <v/>
      </c>
      <c r="B48" s="482" t="str">
        <f aca="false">IF((A48=""),"",LOOKUP(A48,'Casos de Uso'!$B$3:B$101,'Casos de Uso'!$C$3:C$101))</f>
        <v/>
      </c>
      <c r="C48" s="482" t="str">
        <f aca="false">IF(ISBLANK('Funções Dados'!B51),"",'Funções Dados'!B51)</f>
        <v/>
      </c>
      <c r="D48" s="483" t="str">
        <f aca="false">IF(ISBLANK('Funções Dados'!M51), "", 'Funções Dados'!M51)</f>
        <v/>
      </c>
      <c r="E48" s="483" t="str">
        <f aca="false">IF(ISBLANK('Funções Dados'!N51), "", 'Funções Dados'!N51)</f>
        <v/>
      </c>
      <c r="F48" s="483" t="str">
        <f aca="false">IF(ISBLANK('Funções Dados'!O51), "", 'Funções Dados'!O51)</f>
        <v/>
      </c>
      <c r="G48" s="483" t="str">
        <f aca="false">IF(ISBLANK('Funções Dados'!P51), "", 'Funções Dados'!P51)</f>
        <v/>
      </c>
      <c r="H48" s="483" t="str">
        <f aca="false">IF(ISBLANK('Funções Dados'!Q51), "", 'Funções Dados'!Q51)</f>
        <v/>
      </c>
      <c r="I48" s="484" t="str">
        <f aca="false">IF(ISBLANK('Funções Dados'!S51),"", 'Funções Dados'!S51)</f>
        <v/>
      </c>
      <c r="J48" s="484" t="str">
        <f aca="false">IF(ISBLANK('Funções Dados'!T51),"", 'Funções Dados'!T51)</f>
        <v/>
      </c>
      <c r="K48" s="484" t="str">
        <f aca="false">IF(ISBLANK('Funções Dados'!U51),"", 'Funções Dados'!U51)</f>
        <v/>
      </c>
      <c r="L48" s="483" t="str">
        <f aca="false">IF(ISBLANK('Funções Dados'!AA51),"",'Funções Dados'!AA51)</f>
        <v/>
      </c>
      <c r="M48" s="484" t="str">
        <f aca="false">IF(ISBLANK('Funções Dados'!AB51),"",'Funções Dados'!AB51)</f>
        <v/>
      </c>
      <c r="N48" s="485" t="str">
        <f aca="false">IF(ISBLANK('Funções Dados'!R51),"", 'Funções Dados'!R51)</f>
        <v/>
      </c>
      <c r="O48" s="482" t="str">
        <f aca="false">IF(ISBLANK('Funções Dados'!AC51),"",'Funções Dados'!AC51)</f>
        <v/>
      </c>
      <c r="P48" s="482" t="str">
        <f aca="false">IF(ISBLANK('Funções Dados'!AD51),"",'Funções Dados'!AD51)</f>
        <v/>
      </c>
      <c r="Q48" s="482" t="str">
        <f aca="false">IF(ISBLANK('Funções Dados'!AE51),"",'Funções Dados'!AE51)</f>
        <v/>
      </c>
      <c r="R48" s="482" t="str">
        <f aca="false">IF(ISBLANK('Funções Dados'!AF51),"",'Funções Dados'!AF51)</f>
        <v/>
      </c>
      <c r="S48" s="486" t="str">
        <f aca="false">IF(ISBLANK('Funções Dados'!AG51),"",'Funções Dados'!AG51)</f>
        <v/>
      </c>
      <c r="T48" s="480"/>
      <c r="U48" s="480"/>
      <c r="V48" s="480"/>
      <c r="W48" s="480"/>
      <c r="X48" s="480"/>
      <c r="Y48" s="480"/>
      <c r="Z48" s="480"/>
    </row>
    <row r="49" customFormat="false" ht="12.75" hidden="false" customHeight="true" outlineLevel="0" collapsed="false">
      <c r="A49" s="481" t="str">
        <f aca="false">IF(ISBLANK('Funções Dados'!C52),"",'Funções Dados'!C52)</f>
        <v/>
      </c>
      <c r="B49" s="482" t="str">
        <f aca="false">IF((A49=""),"",LOOKUP(A49,'Casos de Uso'!$B$3:B$101,'Casos de Uso'!$C$3:C$101))</f>
        <v/>
      </c>
      <c r="C49" s="482" t="str">
        <f aca="false">IF(ISBLANK('Funções Dados'!B52),"",'Funções Dados'!B52)</f>
        <v/>
      </c>
      <c r="D49" s="483" t="str">
        <f aca="false">IF(ISBLANK('Funções Dados'!M52), "", 'Funções Dados'!M52)</f>
        <v/>
      </c>
      <c r="E49" s="483" t="str">
        <f aca="false">IF(ISBLANK('Funções Dados'!N52), "", 'Funções Dados'!N52)</f>
        <v/>
      </c>
      <c r="F49" s="483" t="str">
        <f aca="false">IF(ISBLANK('Funções Dados'!O52), "", 'Funções Dados'!O52)</f>
        <v/>
      </c>
      <c r="G49" s="483" t="str">
        <f aca="false">IF(ISBLANK('Funções Dados'!P52), "", 'Funções Dados'!P52)</f>
        <v/>
      </c>
      <c r="H49" s="483" t="str">
        <f aca="false">IF(ISBLANK('Funções Dados'!Q52), "", 'Funções Dados'!Q52)</f>
        <v/>
      </c>
      <c r="I49" s="484" t="str">
        <f aca="false">IF(ISBLANK('Funções Dados'!S52),"", 'Funções Dados'!S52)</f>
        <v/>
      </c>
      <c r="J49" s="484" t="str">
        <f aca="false">IF(ISBLANK('Funções Dados'!T52),"", 'Funções Dados'!T52)</f>
        <v/>
      </c>
      <c r="K49" s="484" t="str">
        <f aca="false">IF(ISBLANK('Funções Dados'!U52),"", 'Funções Dados'!U52)</f>
        <v/>
      </c>
      <c r="L49" s="483" t="str">
        <f aca="false">IF(ISBLANK('Funções Dados'!AA52),"",'Funções Dados'!AA52)</f>
        <v/>
      </c>
      <c r="M49" s="484" t="str">
        <f aca="false">IF(ISBLANK('Funções Dados'!AB52),"",'Funções Dados'!AB52)</f>
        <v/>
      </c>
      <c r="N49" s="485" t="str">
        <f aca="false">IF(ISBLANK('Funções Dados'!R52),"", 'Funções Dados'!R52)</f>
        <v/>
      </c>
      <c r="O49" s="482" t="str">
        <f aca="false">IF(ISBLANK('Funções Dados'!AC52),"",'Funções Dados'!AC52)</f>
        <v/>
      </c>
      <c r="P49" s="482" t="str">
        <f aca="false">IF(ISBLANK('Funções Dados'!AD52),"",'Funções Dados'!AD52)</f>
        <v/>
      </c>
      <c r="Q49" s="482" t="str">
        <f aca="false">IF(ISBLANK('Funções Dados'!AE52),"",'Funções Dados'!AE52)</f>
        <v/>
      </c>
      <c r="R49" s="482" t="str">
        <f aca="false">IF(ISBLANK('Funções Dados'!AF52),"",'Funções Dados'!AF52)</f>
        <v/>
      </c>
      <c r="S49" s="486" t="str">
        <f aca="false">IF(ISBLANK('Funções Dados'!AG52),"",'Funções Dados'!AG52)</f>
        <v/>
      </c>
      <c r="T49" s="480"/>
      <c r="U49" s="480"/>
      <c r="V49" s="480"/>
      <c r="W49" s="480"/>
      <c r="X49" s="480"/>
      <c r="Y49" s="480"/>
      <c r="Z49" s="480"/>
    </row>
    <row r="50" customFormat="false" ht="12.75" hidden="false" customHeight="true" outlineLevel="0" collapsed="false">
      <c r="A50" s="481" t="str">
        <f aca="false">IF(ISBLANK('Funções Dados'!C53),"",'Funções Dados'!C53)</f>
        <v/>
      </c>
      <c r="B50" s="482" t="str">
        <f aca="false">IF((A50=""),"",LOOKUP(A50,'Casos de Uso'!$B$3:B$101,'Casos de Uso'!$C$3:C$101))</f>
        <v/>
      </c>
      <c r="C50" s="482" t="str">
        <f aca="false">IF(ISBLANK('Funções Dados'!B53),"",'Funções Dados'!B53)</f>
        <v/>
      </c>
      <c r="D50" s="483" t="str">
        <f aca="false">IF(ISBLANK('Funções Dados'!M53), "", 'Funções Dados'!M53)</f>
        <v/>
      </c>
      <c r="E50" s="483" t="str">
        <f aca="false">IF(ISBLANK('Funções Dados'!N53), "", 'Funções Dados'!N53)</f>
        <v/>
      </c>
      <c r="F50" s="483" t="str">
        <f aca="false">IF(ISBLANK('Funções Dados'!O53), "", 'Funções Dados'!O53)</f>
        <v/>
      </c>
      <c r="G50" s="483" t="str">
        <f aca="false">IF(ISBLANK('Funções Dados'!P53), "", 'Funções Dados'!P53)</f>
        <v/>
      </c>
      <c r="H50" s="483" t="str">
        <f aca="false">IF(ISBLANK('Funções Dados'!Q53), "", 'Funções Dados'!Q53)</f>
        <v/>
      </c>
      <c r="I50" s="484" t="str">
        <f aca="false">IF(ISBLANK('Funções Dados'!S53),"", 'Funções Dados'!S53)</f>
        <v/>
      </c>
      <c r="J50" s="484" t="str">
        <f aca="false">IF(ISBLANK('Funções Dados'!T53),"", 'Funções Dados'!T53)</f>
        <v/>
      </c>
      <c r="K50" s="484" t="str">
        <f aca="false">IF(ISBLANK('Funções Dados'!U53),"", 'Funções Dados'!U53)</f>
        <v/>
      </c>
      <c r="L50" s="483" t="str">
        <f aca="false">IF(ISBLANK('Funções Dados'!AA53),"",'Funções Dados'!AA53)</f>
        <v/>
      </c>
      <c r="M50" s="484" t="str">
        <f aca="false">IF(ISBLANK('Funções Dados'!AB53),"",'Funções Dados'!AB53)</f>
        <v/>
      </c>
      <c r="N50" s="485" t="str">
        <f aca="false">IF(ISBLANK('Funções Dados'!R53),"", 'Funções Dados'!R53)</f>
        <v/>
      </c>
      <c r="O50" s="482" t="str">
        <f aca="false">IF(ISBLANK('Funções Dados'!AC53),"",'Funções Dados'!AC53)</f>
        <v/>
      </c>
      <c r="P50" s="482" t="str">
        <f aca="false">IF(ISBLANK('Funções Dados'!AD53),"",'Funções Dados'!AD53)</f>
        <v/>
      </c>
      <c r="Q50" s="482" t="str">
        <f aca="false">IF(ISBLANK('Funções Dados'!AE53),"",'Funções Dados'!AE53)</f>
        <v/>
      </c>
      <c r="R50" s="482" t="str">
        <f aca="false">IF(ISBLANK('Funções Dados'!AF53),"",'Funções Dados'!AF53)</f>
        <v/>
      </c>
      <c r="S50" s="486" t="str">
        <f aca="false">IF(ISBLANK('Funções Dados'!AG53),"",'Funções Dados'!AG53)</f>
        <v/>
      </c>
      <c r="T50" s="480"/>
      <c r="U50" s="480"/>
      <c r="V50" s="480"/>
      <c r="W50" s="480"/>
      <c r="X50" s="480"/>
      <c r="Y50" s="480"/>
      <c r="Z50" s="480"/>
    </row>
    <row r="51" customFormat="false" ht="12.75" hidden="false" customHeight="true" outlineLevel="0" collapsed="false">
      <c r="A51" s="481" t="str">
        <f aca="false">IF(ISBLANK('Funções Dados'!C54),"",'Funções Dados'!C54)</f>
        <v/>
      </c>
      <c r="B51" s="482" t="str">
        <f aca="false">IF((A51=""),"",LOOKUP(A51,'Casos de Uso'!$B$3:B$101,'Casos de Uso'!$C$3:C$101))</f>
        <v/>
      </c>
      <c r="C51" s="482" t="str">
        <f aca="false">IF(ISBLANK('Funções Dados'!B54),"",'Funções Dados'!B54)</f>
        <v/>
      </c>
      <c r="D51" s="483" t="str">
        <f aca="false">IF(ISBLANK('Funções Dados'!M54), "", 'Funções Dados'!M54)</f>
        <v/>
      </c>
      <c r="E51" s="483" t="str">
        <f aca="false">IF(ISBLANK('Funções Dados'!N54), "", 'Funções Dados'!N54)</f>
        <v/>
      </c>
      <c r="F51" s="483" t="str">
        <f aca="false">IF(ISBLANK('Funções Dados'!O54), "", 'Funções Dados'!O54)</f>
        <v/>
      </c>
      <c r="G51" s="483" t="str">
        <f aca="false">IF(ISBLANK('Funções Dados'!P54), "", 'Funções Dados'!P54)</f>
        <v/>
      </c>
      <c r="H51" s="483" t="str">
        <f aca="false">IF(ISBLANK('Funções Dados'!Q54), "", 'Funções Dados'!Q54)</f>
        <v/>
      </c>
      <c r="I51" s="484" t="str">
        <f aca="false">IF(ISBLANK('Funções Dados'!S54),"", 'Funções Dados'!S54)</f>
        <v/>
      </c>
      <c r="J51" s="484" t="str">
        <f aca="false">IF(ISBLANK('Funções Dados'!T54),"", 'Funções Dados'!T54)</f>
        <v/>
      </c>
      <c r="K51" s="484" t="str">
        <f aca="false">IF(ISBLANK('Funções Dados'!U54),"", 'Funções Dados'!U54)</f>
        <v/>
      </c>
      <c r="L51" s="483" t="str">
        <f aca="false">IF(ISBLANK('Funções Dados'!AA54),"",'Funções Dados'!AA54)</f>
        <v/>
      </c>
      <c r="M51" s="484" t="str">
        <f aca="false">IF(ISBLANK('Funções Dados'!AB54),"",'Funções Dados'!AB54)</f>
        <v/>
      </c>
      <c r="N51" s="485" t="str">
        <f aca="false">IF(ISBLANK('Funções Dados'!R54),"", 'Funções Dados'!R54)</f>
        <v/>
      </c>
      <c r="O51" s="482" t="str">
        <f aca="false">IF(ISBLANK('Funções Dados'!AC54),"",'Funções Dados'!AC54)</f>
        <v/>
      </c>
      <c r="P51" s="482" t="str">
        <f aca="false">IF(ISBLANK('Funções Dados'!AD54),"",'Funções Dados'!AD54)</f>
        <v/>
      </c>
      <c r="Q51" s="482" t="str">
        <f aca="false">IF(ISBLANK('Funções Dados'!AE54),"",'Funções Dados'!AE54)</f>
        <v/>
      </c>
      <c r="R51" s="482" t="str">
        <f aca="false">IF(ISBLANK('Funções Dados'!AF54),"",'Funções Dados'!AF54)</f>
        <v/>
      </c>
      <c r="S51" s="486" t="str">
        <f aca="false">IF(ISBLANK('Funções Dados'!AG54),"",'Funções Dados'!AG54)</f>
        <v/>
      </c>
      <c r="T51" s="480"/>
      <c r="U51" s="480"/>
      <c r="V51" s="480"/>
      <c r="W51" s="480"/>
      <c r="X51" s="480"/>
      <c r="Y51" s="480"/>
      <c r="Z51" s="480"/>
    </row>
    <row r="52" customFormat="false" ht="12.75" hidden="false" customHeight="true" outlineLevel="0" collapsed="false">
      <c r="A52" s="481" t="str">
        <f aca="false">IF(ISBLANK('Funções Dados'!C55),"",'Funções Dados'!C55)</f>
        <v/>
      </c>
      <c r="B52" s="482" t="str">
        <f aca="false">IF((A52=""),"",LOOKUP(A52,'Casos de Uso'!$B$3:B$101,'Casos de Uso'!$C$3:C$101))</f>
        <v/>
      </c>
      <c r="C52" s="482" t="str">
        <f aca="false">IF(ISBLANK('Funções Dados'!B55),"",'Funções Dados'!B55)</f>
        <v/>
      </c>
      <c r="D52" s="483" t="str">
        <f aca="false">IF(ISBLANK('Funções Dados'!M55), "", 'Funções Dados'!M55)</f>
        <v/>
      </c>
      <c r="E52" s="483" t="str">
        <f aca="false">IF(ISBLANK('Funções Dados'!N55), "", 'Funções Dados'!N55)</f>
        <v/>
      </c>
      <c r="F52" s="483" t="str">
        <f aca="false">IF(ISBLANK('Funções Dados'!O55), "", 'Funções Dados'!O55)</f>
        <v/>
      </c>
      <c r="G52" s="483" t="str">
        <f aca="false">IF(ISBLANK('Funções Dados'!P55), "", 'Funções Dados'!P55)</f>
        <v/>
      </c>
      <c r="H52" s="483" t="str">
        <f aca="false">IF(ISBLANK('Funções Dados'!Q55), "", 'Funções Dados'!Q55)</f>
        <v/>
      </c>
      <c r="I52" s="484" t="str">
        <f aca="false">IF(ISBLANK('Funções Dados'!S55),"", 'Funções Dados'!S55)</f>
        <v/>
      </c>
      <c r="J52" s="484" t="str">
        <f aca="false">IF(ISBLANK('Funções Dados'!T55),"", 'Funções Dados'!T55)</f>
        <v/>
      </c>
      <c r="K52" s="484" t="str">
        <f aca="false">IF(ISBLANK('Funções Dados'!U55),"", 'Funções Dados'!U55)</f>
        <v/>
      </c>
      <c r="L52" s="483" t="str">
        <f aca="false">IF(ISBLANK('Funções Dados'!AA55),"",'Funções Dados'!AA55)</f>
        <v/>
      </c>
      <c r="M52" s="484" t="str">
        <f aca="false">IF(ISBLANK('Funções Dados'!AB55),"",'Funções Dados'!AB55)</f>
        <v/>
      </c>
      <c r="N52" s="485" t="str">
        <f aca="false">IF(ISBLANK('Funções Dados'!R55),"", 'Funções Dados'!R55)</f>
        <v/>
      </c>
      <c r="O52" s="482" t="str">
        <f aca="false">IF(ISBLANK('Funções Dados'!AC55),"",'Funções Dados'!AC55)</f>
        <v/>
      </c>
      <c r="P52" s="482" t="str">
        <f aca="false">IF(ISBLANK('Funções Dados'!AD55),"",'Funções Dados'!AD55)</f>
        <v/>
      </c>
      <c r="Q52" s="482" t="str">
        <f aca="false">IF(ISBLANK('Funções Dados'!AE55),"",'Funções Dados'!AE55)</f>
        <v/>
      </c>
      <c r="R52" s="482" t="str">
        <f aca="false">IF(ISBLANK('Funções Dados'!AF55),"",'Funções Dados'!AF55)</f>
        <v/>
      </c>
      <c r="S52" s="486" t="str">
        <f aca="false">IF(ISBLANK('Funções Dados'!AG55),"",'Funções Dados'!AG55)</f>
        <v/>
      </c>
      <c r="T52" s="480"/>
      <c r="U52" s="480"/>
      <c r="V52" s="480"/>
      <c r="W52" s="480"/>
      <c r="X52" s="480"/>
      <c r="Y52" s="480"/>
      <c r="Z52" s="480"/>
    </row>
    <row r="53" customFormat="false" ht="12.75" hidden="false" customHeight="true" outlineLevel="0" collapsed="false">
      <c r="A53" s="487" t="s">
        <v>260</v>
      </c>
      <c r="B53" s="487"/>
      <c r="C53" s="487"/>
      <c r="D53" s="488"/>
      <c r="E53" s="489" t="n">
        <f aca="false">SUM(E3:E52)</f>
        <v>95</v>
      </c>
      <c r="F53" s="489" t="n">
        <f aca="false">SUM(F3:F52)</f>
        <v>8</v>
      </c>
      <c r="G53" s="489" t="n">
        <f aca="false">SUM(G3:G52)</f>
        <v>8</v>
      </c>
      <c r="H53" s="489" t="n">
        <f aca="false">SUM(H3:H52)</f>
        <v>18</v>
      </c>
      <c r="I53" s="490" t="n">
        <f aca="false">SUM(I3:I52)</f>
        <v>52</v>
      </c>
      <c r="J53" s="490" t="n">
        <f aca="false">SUM(J3:J52)</f>
        <v>26.2210526315789</v>
      </c>
      <c r="K53" s="490" t="n">
        <f aca="false">SUM(K3:K52)</f>
        <v>4.8</v>
      </c>
      <c r="L53" s="488"/>
      <c r="M53" s="490" t="n">
        <f aca="false">SUM(M3:M52)</f>
        <v>0</v>
      </c>
      <c r="N53" s="491" t="n">
        <f aca="false">SUM(N3:N52)</f>
        <v>124.084210526316</v>
      </c>
      <c r="O53" s="492"/>
      <c r="P53" s="492"/>
      <c r="Q53" s="492"/>
      <c r="R53" s="492"/>
      <c r="S53" s="493"/>
    </row>
    <row r="54" customFormat="false" ht="12.75" hidden="false" customHeight="true" outlineLevel="0" collapsed="false">
      <c r="A54" s="494" t="s">
        <v>272</v>
      </c>
      <c r="B54" s="494"/>
      <c r="C54" s="494"/>
      <c r="D54" s="494"/>
      <c r="E54" s="494"/>
      <c r="F54" s="494"/>
      <c r="G54" s="494"/>
      <c r="H54" s="494"/>
      <c r="I54" s="494"/>
      <c r="J54" s="494"/>
      <c r="K54" s="494"/>
      <c r="L54" s="494"/>
      <c r="M54" s="494"/>
      <c r="N54" s="494"/>
      <c r="O54" s="494"/>
      <c r="P54" s="494"/>
      <c r="Q54" s="494"/>
      <c r="R54" s="494"/>
      <c r="S54" s="494"/>
    </row>
    <row r="55" customFormat="false" ht="12.75" hidden="false" customHeight="true" outlineLevel="0" collapsed="false">
      <c r="A55" s="495" t="s">
        <v>265</v>
      </c>
      <c r="B55" s="496" t="s">
        <v>266</v>
      </c>
      <c r="C55" s="496" t="s">
        <v>267</v>
      </c>
      <c r="D55" s="497" t="s">
        <v>273</v>
      </c>
      <c r="E55" s="497" t="s">
        <v>56</v>
      </c>
      <c r="F55" s="497" t="s">
        <v>57</v>
      </c>
      <c r="G55" s="497" t="s">
        <v>58</v>
      </c>
      <c r="H55" s="497" t="s">
        <v>59</v>
      </c>
      <c r="I55" s="498" t="s">
        <v>268</v>
      </c>
      <c r="J55" s="498" t="s">
        <v>269</v>
      </c>
      <c r="K55" s="497" t="s">
        <v>62</v>
      </c>
      <c r="L55" s="497" t="s">
        <v>270</v>
      </c>
      <c r="M55" s="497" t="s">
        <v>110</v>
      </c>
      <c r="N55" s="499" t="s">
        <v>107</v>
      </c>
      <c r="O55" s="500" t="s">
        <v>111</v>
      </c>
      <c r="P55" s="500" t="s">
        <v>271</v>
      </c>
      <c r="Q55" s="500" t="s">
        <v>113</v>
      </c>
      <c r="R55" s="500" t="s">
        <v>114</v>
      </c>
      <c r="S55" s="501" t="s">
        <v>115</v>
      </c>
      <c r="T55" s="471"/>
      <c r="U55" s="471"/>
      <c r="V55" s="471"/>
      <c r="W55" s="471"/>
      <c r="X55" s="471"/>
      <c r="Y55" s="471"/>
      <c r="Z55" s="471"/>
    </row>
    <row r="56" customFormat="false" ht="12.75" hidden="false" customHeight="true" outlineLevel="0" collapsed="false">
      <c r="A56" s="502" t="str">
        <f aca="false">IF(ISBLANK('Funções Dados'!C62),"",'Funções Dados'!C62)</f>
        <v/>
      </c>
      <c r="B56" s="503" t="str">
        <f aca="false">IF((A56=""),"",LOOKUP(A56,'Casos de Uso'!$B$3:B$101,'Casos de Uso'!$C$3:C$101))</f>
        <v/>
      </c>
      <c r="C56" s="503" t="str">
        <f aca="false">IF(ISBLANK('Funções Dados'!B62), "", 'Funções Dados'!B62)</f>
        <v/>
      </c>
      <c r="D56" s="504" t="str">
        <f aca="false">IF(ISBLANK('Funções Dados'!M62), "", 'Funções Dados'!M62)</f>
        <v/>
      </c>
      <c r="E56" s="504" t="str">
        <f aca="false">IF(ISBLANK('Funções Dados'!N62), "", 'Funções Dados'!N62)</f>
        <v/>
      </c>
      <c r="F56" s="504" t="str">
        <f aca="false">IF(ISBLANK('Funções Dados'!O62), "", 'Funções Dados'!O62)</f>
        <v/>
      </c>
      <c r="G56" s="504" t="str">
        <f aca="false">IF(ISBLANK('Funções Dados'!P62), "", 'Funções Dados'!P62)</f>
        <v/>
      </c>
      <c r="H56" s="504" t="str">
        <f aca="false">IF(ISBLANK('Funções Dados'!Q62), "", 'Funções Dados'!Q62)</f>
        <v/>
      </c>
      <c r="I56" s="505" t="str">
        <f aca="false">IF(ISBLANK('Funções Dados'!S62),"",'Funções Dados'!S62)</f>
        <v/>
      </c>
      <c r="J56" s="505" t="str">
        <f aca="false">IF(ISBLANK('Funções Dados'!T62),"",'Funções Dados'!T62)</f>
        <v/>
      </c>
      <c r="K56" s="505" t="str">
        <f aca="false">IF(ISBLANK('Funções Dados'!U62),"",'Funções Dados'!U62)</f>
        <v/>
      </c>
      <c r="L56" s="504" t="str">
        <f aca="false">IF(ISBLANK('Funções Dados'!N62),"",'Funções Dados'!N62)</f>
        <v/>
      </c>
      <c r="M56" s="504" t="str">
        <f aca="false">IF(ISBLANK('Funções Dados'!O62),"",'Funções Dados'!O62)</f>
        <v/>
      </c>
      <c r="N56" s="506" t="str">
        <f aca="false">IF(ISBLANK('Funções Dados'!R62),"",'Funções Dados'!R62)</f>
        <v/>
      </c>
      <c r="O56" s="482" t="str">
        <f aca="false">IF(ISBLANK('Funções Dados'!AC62),"", 'Funções Dados'!AC62)</f>
        <v/>
      </c>
      <c r="P56" s="482" t="str">
        <f aca="false">IF(ISBLANK('Funções Dados'!AD62),"", 'Funções Dados'!AD62)</f>
        <v/>
      </c>
      <c r="Q56" s="482" t="str">
        <f aca="false">IF(ISBLANK('Funções Dados'!AE62),"", 'Funções Dados'!AE62)</f>
        <v/>
      </c>
      <c r="R56" s="482" t="str">
        <f aca="false">IF(ISBLANK('Funções Dados'!AF62),"", 'Funções Dados'!AF62)</f>
        <v/>
      </c>
      <c r="S56" s="486" t="str">
        <f aca="false">IF(ISBLANK('Funções Dados'!AG62),"", 'Funções Dados'!AG62)</f>
        <v/>
      </c>
    </row>
    <row r="57" customFormat="false" ht="12.75" hidden="false" customHeight="true" outlineLevel="0" collapsed="false">
      <c r="A57" s="502" t="str">
        <f aca="false">IF(ISBLANK('Funções Dados'!C63),"",'Funções Dados'!C63)</f>
        <v/>
      </c>
      <c r="B57" s="503" t="str">
        <f aca="false">IF((A57=""),"",LOOKUP(A57,'Casos de Uso'!$B$3:B$101,'Casos de Uso'!$C$3:C$101))</f>
        <v/>
      </c>
      <c r="C57" s="503" t="str">
        <f aca="false">IF(ISBLANK('Funções Dados'!B63), "", 'Funções Dados'!B63)</f>
        <v/>
      </c>
      <c r="D57" s="504" t="str">
        <f aca="false">IF(ISBLANK('Funções Dados'!M63), "", 'Funções Dados'!M63)</f>
        <v/>
      </c>
      <c r="E57" s="504" t="str">
        <f aca="false">IF(ISBLANK('Funções Dados'!N63), "", 'Funções Dados'!N63)</f>
        <v/>
      </c>
      <c r="F57" s="504" t="str">
        <f aca="false">IF(ISBLANK('Funções Dados'!O63), "", 'Funções Dados'!O63)</f>
        <v/>
      </c>
      <c r="G57" s="504" t="str">
        <f aca="false">IF(ISBLANK('Funções Dados'!P63), "", 'Funções Dados'!P63)</f>
        <v/>
      </c>
      <c r="H57" s="504" t="str">
        <f aca="false">IF(ISBLANK('Funções Dados'!Q63), "", 'Funções Dados'!Q63)</f>
        <v/>
      </c>
      <c r="I57" s="505" t="str">
        <f aca="false">IF(ISBLANK('Funções Dados'!S63),"",'Funções Dados'!S63)</f>
        <v/>
      </c>
      <c r="J57" s="505" t="str">
        <f aca="false">IF(ISBLANK('Funções Dados'!T63),"",'Funções Dados'!T63)</f>
        <v/>
      </c>
      <c r="K57" s="505" t="str">
        <f aca="false">IF(ISBLANK('Funções Dados'!U63),"",'Funções Dados'!U63)</f>
        <v/>
      </c>
      <c r="L57" s="504" t="str">
        <f aca="false">IF(ISBLANK('Funções Dados'!N63),"",'Funções Dados'!N63)</f>
        <v/>
      </c>
      <c r="M57" s="504" t="str">
        <f aca="false">IF(ISBLANK('Funções Dados'!O63),"",'Funções Dados'!O63)</f>
        <v/>
      </c>
      <c r="N57" s="506" t="str">
        <f aca="false">IF(ISBLANK('Funções Dados'!R63),"",'Funções Dados'!R63)</f>
        <v/>
      </c>
      <c r="O57" s="482" t="str">
        <f aca="false">IF(ISBLANK('Funções Dados'!AC63),"", 'Funções Dados'!AC63)</f>
        <v/>
      </c>
      <c r="P57" s="482" t="str">
        <f aca="false">IF(ISBLANK('Funções Dados'!AD63),"", 'Funções Dados'!AD63)</f>
        <v/>
      </c>
      <c r="Q57" s="482" t="str">
        <f aca="false">IF(ISBLANK('Funções Dados'!AE63),"", 'Funções Dados'!AE63)</f>
        <v/>
      </c>
      <c r="R57" s="482" t="str">
        <f aca="false">IF(ISBLANK('Funções Dados'!AF63),"", 'Funções Dados'!AF63)</f>
        <v/>
      </c>
      <c r="S57" s="486" t="str">
        <f aca="false">IF(ISBLANK('Funções Dados'!AG63),"", 'Funções Dados'!AG63)</f>
        <v/>
      </c>
    </row>
    <row r="58" customFormat="false" ht="12.75" hidden="false" customHeight="true" outlineLevel="0" collapsed="false">
      <c r="A58" s="502" t="str">
        <f aca="false">IF(ISBLANK('Funções Dados'!C64),"",'Funções Dados'!C64)</f>
        <v/>
      </c>
      <c r="B58" s="503" t="str">
        <f aca="false">IF((A58=""),"",LOOKUP(A58,'Casos de Uso'!$B$3:B$101,'Casos de Uso'!$C$3:C$101))</f>
        <v/>
      </c>
      <c r="C58" s="503" t="str">
        <f aca="false">IF(ISBLANK('Funções Dados'!B64), "", 'Funções Dados'!B64)</f>
        <v/>
      </c>
      <c r="D58" s="504" t="str">
        <f aca="false">IF(ISBLANK('Funções Dados'!M64), "", 'Funções Dados'!M64)</f>
        <v/>
      </c>
      <c r="E58" s="504" t="str">
        <f aca="false">IF(ISBLANK('Funções Dados'!N64), "", 'Funções Dados'!N64)</f>
        <v/>
      </c>
      <c r="F58" s="504" t="str">
        <f aca="false">IF(ISBLANK('Funções Dados'!O64), "", 'Funções Dados'!O64)</f>
        <v/>
      </c>
      <c r="G58" s="504" t="str">
        <f aca="false">IF(ISBLANK('Funções Dados'!P64), "", 'Funções Dados'!P64)</f>
        <v/>
      </c>
      <c r="H58" s="504" t="str">
        <f aca="false">IF(ISBLANK('Funções Dados'!Q64), "", 'Funções Dados'!Q64)</f>
        <v/>
      </c>
      <c r="I58" s="505" t="str">
        <f aca="false">IF(ISBLANK('Funções Dados'!S64),"",'Funções Dados'!S64)</f>
        <v/>
      </c>
      <c r="J58" s="505" t="str">
        <f aca="false">IF(ISBLANK('Funções Dados'!T64),"",'Funções Dados'!T64)</f>
        <v/>
      </c>
      <c r="K58" s="505" t="str">
        <f aca="false">IF(ISBLANK('Funções Dados'!U64),"",'Funções Dados'!U64)</f>
        <v/>
      </c>
      <c r="L58" s="504" t="str">
        <f aca="false">IF(ISBLANK('Funções Dados'!N64),"",'Funções Dados'!N64)</f>
        <v/>
      </c>
      <c r="M58" s="504" t="str">
        <f aca="false">IF(ISBLANK('Funções Dados'!O64),"",'Funções Dados'!O64)</f>
        <v/>
      </c>
      <c r="N58" s="506" t="str">
        <f aca="false">IF(ISBLANK('Funções Dados'!R64),"",'Funções Dados'!R64)</f>
        <v/>
      </c>
      <c r="O58" s="482" t="str">
        <f aca="false">IF(ISBLANK('Funções Dados'!AC64),"", 'Funções Dados'!AC64)</f>
        <v/>
      </c>
      <c r="P58" s="482" t="str">
        <f aca="false">IF(ISBLANK('Funções Dados'!AD64),"", 'Funções Dados'!AD64)</f>
        <v/>
      </c>
      <c r="Q58" s="482" t="str">
        <f aca="false">IF(ISBLANK('Funções Dados'!AE64),"", 'Funções Dados'!AE64)</f>
        <v/>
      </c>
      <c r="R58" s="482" t="str">
        <f aca="false">IF(ISBLANK('Funções Dados'!AF64),"", 'Funções Dados'!AF64)</f>
        <v/>
      </c>
      <c r="S58" s="486" t="str">
        <f aca="false">IF(ISBLANK('Funções Dados'!AG64),"", 'Funções Dados'!AG64)</f>
        <v/>
      </c>
    </row>
    <row r="59" customFormat="false" ht="12.75" hidden="false" customHeight="true" outlineLevel="0" collapsed="false">
      <c r="A59" s="502" t="str">
        <f aca="false">IF(ISBLANK('Funções Dados'!C65),"",'Funções Dados'!C65)</f>
        <v/>
      </c>
      <c r="B59" s="503" t="str">
        <f aca="false">IF((A59=""),"",LOOKUP(A59,'Casos de Uso'!$B$3:B$101,'Casos de Uso'!$C$3:C$101))</f>
        <v/>
      </c>
      <c r="C59" s="503" t="str">
        <f aca="false">IF(ISBLANK('Funções Dados'!B65), "", 'Funções Dados'!B65)</f>
        <v/>
      </c>
      <c r="D59" s="504" t="str">
        <f aca="false">IF(ISBLANK('Funções Dados'!M65), "", 'Funções Dados'!M65)</f>
        <v/>
      </c>
      <c r="E59" s="504" t="str">
        <f aca="false">IF(ISBLANK('Funções Dados'!N65), "", 'Funções Dados'!N65)</f>
        <v/>
      </c>
      <c r="F59" s="504" t="str">
        <f aca="false">IF(ISBLANK('Funções Dados'!O65), "", 'Funções Dados'!O65)</f>
        <v/>
      </c>
      <c r="G59" s="504" t="str">
        <f aca="false">IF(ISBLANK('Funções Dados'!P65), "", 'Funções Dados'!P65)</f>
        <v/>
      </c>
      <c r="H59" s="504" t="str">
        <f aca="false">IF(ISBLANK('Funções Dados'!Q65), "", 'Funções Dados'!Q65)</f>
        <v/>
      </c>
      <c r="I59" s="505" t="str">
        <f aca="false">IF(ISBLANK('Funções Dados'!S65),"",'Funções Dados'!S65)</f>
        <v/>
      </c>
      <c r="J59" s="505" t="str">
        <f aca="false">IF(ISBLANK('Funções Dados'!T65),"",'Funções Dados'!T65)</f>
        <v/>
      </c>
      <c r="K59" s="505" t="str">
        <f aca="false">IF(ISBLANK('Funções Dados'!U65),"",'Funções Dados'!U65)</f>
        <v/>
      </c>
      <c r="L59" s="504" t="str">
        <f aca="false">IF(ISBLANK('Funções Dados'!N65),"",'Funções Dados'!N65)</f>
        <v/>
      </c>
      <c r="M59" s="504" t="str">
        <f aca="false">IF(ISBLANK('Funções Dados'!O65),"",'Funções Dados'!O65)</f>
        <v/>
      </c>
      <c r="N59" s="506" t="str">
        <f aca="false">IF(ISBLANK('Funções Dados'!R65),"",'Funções Dados'!R65)</f>
        <v/>
      </c>
      <c r="O59" s="482" t="str">
        <f aca="false">IF(ISBLANK('Funções Dados'!AC65),"", 'Funções Dados'!AC65)</f>
        <v/>
      </c>
      <c r="P59" s="482" t="str">
        <f aca="false">IF(ISBLANK('Funções Dados'!AD65),"", 'Funções Dados'!AD65)</f>
        <v/>
      </c>
      <c r="Q59" s="482" t="str">
        <f aca="false">IF(ISBLANK('Funções Dados'!AE65),"", 'Funções Dados'!AE65)</f>
        <v/>
      </c>
      <c r="R59" s="482" t="str">
        <f aca="false">IF(ISBLANK('Funções Dados'!AF65),"", 'Funções Dados'!AF65)</f>
        <v/>
      </c>
      <c r="S59" s="486" t="str">
        <f aca="false">IF(ISBLANK('Funções Dados'!AG65),"", 'Funções Dados'!AG65)</f>
        <v/>
      </c>
    </row>
    <row r="60" customFormat="false" ht="12.75" hidden="false" customHeight="true" outlineLevel="0" collapsed="false">
      <c r="A60" s="502" t="str">
        <f aca="false">IF(ISBLANK('Funções Dados'!C66),"",'Funções Dados'!C66)</f>
        <v/>
      </c>
      <c r="B60" s="503" t="str">
        <f aca="false">IF((A60=""),"",LOOKUP(A60,'Casos de Uso'!$B$3:B$101,'Casos de Uso'!$C$3:C$101))</f>
        <v/>
      </c>
      <c r="C60" s="503" t="str">
        <f aca="false">IF(ISBLANK('Funções Dados'!B66), "", 'Funções Dados'!B66)</f>
        <v/>
      </c>
      <c r="D60" s="504" t="str">
        <f aca="false">IF(ISBLANK('Funções Dados'!M66), "", 'Funções Dados'!M66)</f>
        <v/>
      </c>
      <c r="E60" s="504" t="str">
        <f aca="false">IF(ISBLANK('Funções Dados'!N66), "", 'Funções Dados'!N66)</f>
        <v/>
      </c>
      <c r="F60" s="504" t="str">
        <f aca="false">IF(ISBLANK('Funções Dados'!O66), "", 'Funções Dados'!O66)</f>
        <v/>
      </c>
      <c r="G60" s="504" t="str">
        <f aca="false">IF(ISBLANK('Funções Dados'!P66), "", 'Funções Dados'!P66)</f>
        <v/>
      </c>
      <c r="H60" s="504" t="str">
        <f aca="false">IF(ISBLANK('Funções Dados'!Q66), "", 'Funções Dados'!Q66)</f>
        <v/>
      </c>
      <c r="I60" s="505" t="str">
        <f aca="false">IF(ISBLANK('Funções Dados'!S66),"",'Funções Dados'!S66)</f>
        <v/>
      </c>
      <c r="J60" s="505" t="str">
        <f aca="false">IF(ISBLANK('Funções Dados'!T66),"",'Funções Dados'!T66)</f>
        <v/>
      </c>
      <c r="K60" s="505" t="str">
        <f aca="false">IF(ISBLANK('Funções Dados'!U66),"",'Funções Dados'!U66)</f>
        <v/>
      </c>
      <c r="L60" s="504" t="str">
        <f aca="false">IF(ISBLANK('Funções Dados'!N66),"",'Funções Dados'!N66)</f>
        <v/>
      </c>
      <c r="M60" s="504" t="str">
        <f aca="false">IF(ISBLANK('Funções Dados'!O66),"",'Funções Dados'!O66)</f>
        <v/>
      </c>
      <c r="N60" s="506" t="str">
        <f aca="false">IF(ISBLANK('Funções Dados'!R66),"",'Funções Dados'!R66)</f>
        <v/>
      </c>
      <c r="O60" s="482" t="str">
        <f aca="false">IF(ISBLANK('Funções Dados'!AC66),"", 'Funções Dados'!AC66)</f>
        <v/>
      </c>
      <c r="P60" s="482" t="str">
        <f aca="false">IF(ISBLANK('Funções Dados'!AD66),"", 'Funções Dados'!AD66)</f>
        <v/>
      </c>
      <c r="Q60" s="482" t="str">
        <f aca="false">IF(ISBLANK('Funções Dados'!AE66),"", 'Funções Dados'!AE66)</f>
        <v/>
      </c>
      <c r="R60" s="482" t="str">
        <f aca="false">IF(ISBLANK('Funções Dados'!AF66),"", 'Funções Dados'!AF66)</f>
        <v/>
      </c>
      <c r="S60" s="486" t="str">
        <f aca="false">IF(ISBLANK('Funções Dados'!AG66),"", 'Funções Dados'!AG66)</f>
        <v/>
      </c>
    </row>
    <row r="61" customFormat="false" ht="12.75" hidden="false" customHeight="true" outlineLevel="0" collapsed="false">
      <c r="A61" s="502" t="str">
        <f aca="false">IF(ISBLANK('Funções Dados'!C67),"",'Funções Dados'!C67)</f>
        <v/>
      </c>
      <c r="B61" s="503" t="str">
        <f aca="false">IF((A61=""),"",LOOKUP(A61,'Casos de Uso'!$B$3:B$101,'Casos de Uso'!$C$3:C$101))</f>
        <v/>
      </c>
      <c r="C61" s="503" t="str">
        <f aca="false">IF(ISBLANK('Funções Dados'!B67), "", 'Funções Dados'!B67)</f>
        <v/>
      </c>
      <c r="D61" s="504" t="str">
        <f aca="false">IF(ISBLANK('Funções Dados'!M67), "", 'Funções Dados'!M67)</f>
        <v/>
      </c>
      <c r="E61" s="504" t="str">
        <f aca="false">IF(ISBLANK('Funções Dados'!N67), "", 'Funções Dados'!N67)</f>
        <v/>
      </c>
      <c r="F61" s="504" t="str">
        <f aca="false">IF(ISBLANK('Funções Dados'!O67), "", 'Funções Dados'!O67)</f>
        <v/>
      </c>
      <c r="G61" s="504" t="str">
        <f aca="false">IF(ISBLANK('Funções Dados'!P67), "", 'Funções Dados'!P67)</f>
        <v/>
      </c>
      <c r="H61" s="504" t="str">
        <f aca="false">IF(ISBLANK('Funções Dados'!Q67), "", 'Funções Dados'!Q67)</f>
        <v/>
      </c>
      <c r="I61" s="505" t="str">
        <f aca="false">IF(ISBLANK('Funções Dados'!S67),"",'Funções Dados'!S67)</f>
        <v/>
      </c>
      <c r="J61" s="505" t="str">
        <f aca="false">IF(ISBLANK('Funções Dados'!T67),"",'Funções Dados'!T67)</f>
        <v/>
      </c>
      <c r="K61" s="505" t="str">
        <f aca="false">IF(ISBLANK('Funções Dados'!U67),"",'Funções Dados'!U67)</f>
        <v/>
      </c>
      <c r="L61" s="504" t="str">
        <f aca="false">IF(ISBLANK('Funções Dados'!N67),"",'Funções Dados'!N67)</f>
        <v/>
      </c>
      <c r="M61" s="504" t="str">
        <f aca="false">IF(ISBLANK('Funções Dados'!O67),"",'Funções Dados'!O67)</f>
        <v/>
      </c>
      <c r="N61" s="506" t="str">
        <f aca="false">IF(ISBLANK('Funções Dados'!R67),"",'Funções Dados'!R67)</f>
        <v/>
      </c>
      <c r="O61" s="482" t="str">
        <f aca="false">IF(ISBLANK('Funções Dados'!AC67),"", 'Funções Dados'!AC67)</f>
        <v/>
      </c>
      <c r="P61" s="482" t="str">
        <f aca="false">IF(ISBLANK('Funções Dados'!AD67),"", 'Funções Dados'!AD67)</f>
        <v/>
      </c>
      <c r="Q61" s="482" t="str">
        <f aca="false">IF(ISBLANK('Funções Dados'!AE67),"", 'Funções Dados'!AE67)</f>
        <v/>
      </c>
      <c r="R61" s="482" t="str">
        <f aca="false">IF(ISBLANK('Funções Dados'!AF67),"", 'Funções Dados'!AF67)</f>
        <v/>
      </c>
      <c r="S61" s="486" t="str">
        <f aca="false">IF(ISBLANK('Funções Dados'!AG67),"", 'Funções Dados'!AG67)</f>
        <v/>
      </c>
    </row>
    <row r="62" customFormat="false" ht="12.75" hidden="false" customHeight="true" outlineLevel="0" collapsed="false">
      <c r="A62" s="502" t="str">
        <f aca="false">IF(ISBLANK('Funções Dados'!C68),"",'Funções Dados'!C68)</f>
        <v/>
      </c>
      <c r="B62" s="503" t="str">
        <f aca="false">IF((A62=""),"",LOOKUP(A62,'Casos de Uso'!$B$3:B$101,'Casos de Uso'!$C$3:C$101))</f>
        <v/>
      </c>
      <c r="C62" s="503" t="str">
        <f aca="false">IF(ISBLANK('Funções Dados'!B68), "", 'Funções Dados'!B68)</f>
        <v/>
      </c>
      <c r="D62" s="504" t="str">
        <f aca="false">IF(ISBLANK('Funções Dados'!M68), "", 'Funções Dados'!M68)</f>
        <v/>
      </c>
      <c r="E62" s="504" t="str">
        <f aca="false">IF(ISBLANK('Funções Dados'!N68), "", 'Funções Dados'!N68)</f>
        <v/>
      </c>
      <c r="F62" s="504" t="str">
        <f aca="false">IF(ISBLANK('Funções Dados'!O68), "", 'Funções Dados'!O68)</f>
        <v/>
      </c>
      <c r="G62" s="504" t="str">
        <f aca="false">IF(ISBLANK('Funções Dados'!P68), "", 'Funções Dados'!P68)</f>
        <v/>
      </c>
      <c r="H62" s="504" t="str">
        <f aca="false">IF(ISBLANK('Funções Dados'!Q68), "", 'Funções Dados'!Q68)</f>
        <v/>
      </c>
      <c r="I62" s="505" t="str">
        <f aca="false">IF(ISBLANK('Funções Dados'!S68),"",'Funções Dados'!S68)</f>
        <v/>
      </c>
      <c r="J62" s="505" t="str">
        <f aca="false">IF(ISBLANK('Funções Dados'!T68),"",'Funções Dados'!T68)</f>
        <v/>
      </c>
      <c r="K62" s="505" t="str">
        <f aca="false">IF(ISBLANK('Funções Dados'!U68),"",'Funções Dados'!U68)</f>
        <v/>
      </c>
      <c r="L62" s="504" t="str">
        <f aca="false">IF(ISBLANK('Funções Dados'!N68),"",'Funções Dados'!N68)</f>
        <v/>
      </c>
      <c r="M62" s="504" t="str">
        <f aca="false">IF(ISBLANK('Funções Dados'!O68),"",'Funções Dados'!O68)</f>
        <v/>
      </c>
      <c r="N62" s="506" t="str">
        <f aca="false">IF(ISBLANK('Funções Dados'!R68),"",'Funções Dados'!R68)</f>
        <v/>
      </c>
      <c r="O62" s="482" t="str">
        <f aca="false">IF(ISBLANK('Funções Dados'!AC68),"", 'Funções Dados'!AC68)</f>
        <v/>
      </c>
      <c r="P62" s="482" t="str">
        <f aca="false">IF(ISBLANK('Funções Dados'!AD68),"", 'Funções Dados'!AD68)</f>
        <v/>
      </c>
      <c r="Q62" s="482" t="str">
        <f aca="false">IF(ISBLANK('Funções Dados'!AE68),"", 'Funções Dados'!AE68)</f>
        <v/>
      </c>
      <c r="R62" s="482" t="str">
        <f aca="false">IF(ISBLANK('Funções Dados'!AF68),"", 'Funções Dados'!AF68)</f>
        <v/>
      </c>
      <c r="S62" s="486" t="str">
        <f aca="false">IF(ISBLANK('Funções Dados'!AG68),"", 'Funções Dados'!AG68)</f>
        <v/>
      </c>
    </row>
    <row r="63" customFormat="false" ht="12.75" hidden="false" customHeight="true" outlineLevel="0" collapsed="false">
      <c r="A63" s="502" t="str">
        <f aca="false">IF(ISBLANK('Funções Dados'!C69),"",'Funções Dados'!C69)</f>
        <v/>
      </c>
      <c r="B63" s="503" t="str">
        <f aca="false">IF((A63=""),"",LOOKUP(A63,'Casos de Uso'!$B$3:B$101,'Casos de Uso'!$C$3:C$101))</f>
        <v/>
      </c>
      <c r="C63" s="503" t="str">
        <f aca="false">IF(ISBLANK('Funções Dados'!B69), "", 'Funções Dados'!B69)</f>
        <v/>
      </c>
      <c r="D63" s="504" t="str">
        <f aca="false">IF(ISBLANK('Funções Dados'!M69), "", 'Funções Dados'!M69)</f>
        <v/>
      </c>
      <c r="E63" s="504" t="str">
        <f aca="false">IF(ISBLANK('Funções Dados'!N69), "", 'Funções Dados'!N69)</f>
        <v/>
      </c>
      <c r="F63" s="504" t="str">
        <f aca="false">IF(ISBLANK('Funções Dados'!O69), "", 'Funções Dados'!O69)</f>
        <v/>
      </c>
      <c r="G63" s="504" t="str">
        <f aca="false">IF(ISBLANK('Funções Dados'!P69), "", 'Funções Dados'!P69)</f>
        <v/>
      </c>
      <c r="H63" s="504" t="str">
        <f aca="false">IF(ISBLANK('Funções Dados'!Q69), "", 'Funções Dados'!Q69)</f>
        <v/>
      </c>
      <c r="I63" s="505" t="str">
        <f aca="false">IF(ISBLANK('Funções Dados'!S69),"",'Funções Dados'!S69)</f>
        <v/>
      </c>
      <c r="J63" s="505" t="str">
        <f aca="false">IF(ISBLANK('Funções Dados'!T69),"",'Funções Dados'!T69)</f>
        <v/>
      </c>
      <c r="K63" s="505" t="str">
        <f aca="false">IF(ISBLANK('Funções Dados'!U69),"",'Funções Dados'!U69)</f>
        <v/>
      </c>
      <c r="L63" s="504" t="str">
        <f aca="false">IF(ISBLANK('Funções Dados'!N69),"",'Funções Dados'!N69)</f>
        <v/>
      </c>
      <c r="M63" s="504" t="str">
        <f aca="false">IF(ISBLANK('Funções Dados'!O69),"",'Funções Dados'!O69)</f>
        <v/>
      </c>
      <c r="N63" s="506" t="str">
        <f aca="false">IF(ISBLANK('Funções Dados'!R69),"",'Funções Dados'!R69)</f>
        <v/>
      </c>
      <c r="O63" s="482" t="str">
        <f aca="false">IF(ISBLANK('Funções Dados'!AC69),"", 'Funções Dados'!AC69)</f>
        <v/>
      </c>
      <c r="P63" s="482" t="str">
        <f aca="false">IF(ISBLANK('Funções Dados'!AD69),"", 'Funções Dados'!AD69)</f>
        <v/>
      </c>
      <c r="Q63" s="482" t="str">
        <f aca="false">IF(ISBLANK('Funções Dados'!AE69),"", 'Funções Dados'!AE69)</f>
        <v/>
      </c>
      <c r="R63" s="482" t="str">
        <f aca="false">IF(ISBLANK('Funções Dados'!AF69),"", 'Funções Dados'!AF69)</f>
        <v/>
      </c>
      <c r="S63" s="486" t="str">
        <f aca="false">IF(ISBLANK('Funções Dados'!AG69),"", 'Funções Dados'!AG69)</f>
        <v/>
      </c>
    </row>
    <row r="64" customFormat="false" ht="12.75" hidden="false" customHeight="true" outlineLevel="0" collapsed="false">
      <c r="A64" s="502" t="str">
        <f aca="false">IF(ISBLANK('Funções Dados'!C70),"",'Funções Dados'!C70)</f>
        <v/>
      </c>
      <c r="B64" s="503" t="str">
        <f aca="false">IF((A64=""),"",LOOKUP(A64,'Casos de Uso'!$B$3:B$101,'Casos de Uso'!$C$3:C$101))</f>
        <v/>
      </c>
      <c r="C64" s="503" t="str">
        <f aca="false">IF(ISBLANK('Funções Dados'!B70), "", 'Funções Dados'!B70)</f>
        <v/>
      </c>
      <c r="D64" s="504" t="str">
        <f aca="false">IF(ISBLANK('Funções Dados'!M70), "", 'Funções Dados'!M70)</f>
        <v/>
      </c>
      <c r="E64" s="504" t="str">
        <f aca="false">IF(ISBLANK('Funções Dados'!N70), "", 'Funções Dados'!N70)</f>
        <v/>
      </c>
      <c r="F64" s="504" t="str">
        <f aca="false">IF(ISBLANK('Funções Dados'!O70), "", 'Funções Dados'!O70)</f>
        <v/>
      </c>
      <c r="G64" s="504" t="str">
        <f aca="false">IF(ISBLANK('Funções Dados'!P70), "", 'Funções Dados'!P70)</f>
        <v/>
      </c>
      <c r="H64" s="504" t="str">
        <f aca="false">IF(ISBLANK('Funções Dados'!Q70), "", 'Funções Dados'!Q70)</f>
        <v/>
      </c>
      <c r="I64" s="505" t="str">
        <f aca="false">IF(ISBLANK('Funções Dados'!S70),"",'Funções Dados'!S70)</f>
        <v/>
      </c>
      <c r="J64" s="505" t="str">
        <f aca="false">IF(ISBLANK('Funções Dados'!T70),"",'Funções Dados'!T70)</f>
        <v/>
      </c>
      <c r="K64" s="505" t="str">
        <f aca="false">IF(ISBLANK('Funções Dados'!U70),"",'Funções Dados'!U70)</f>
        <v/>
      </c>
      <c r="L64" s="504" t="str">
        <f aca="false">IF(ISBLANK('Funções Dados'!N70),"",'Funções Dados'!N70)</f>
        <v/>
      </c>
      <c r="M64" s="504" t="str">
        <f aca="false">IF(ISBLANK('Funções Dados'!O70),"",'Funções Dados'!O70)</f>
        <v/>
      </c>
      <c r="N64" s="506" t="str">
        <f aca="false">IF(ISBLANK('Funções Dados'!R70),"",'Funções Dados'!R70)</f>
        <v/>
      </c>
      <c r="O64" s="482" t="str">
        <f aca="false">IF(ISBLANK('Funções Dados'!AC70),"", 'Funções Dados'!AC70)</f>
        <v/>
      </c>
      <c r="P64" s="482" t="str">
        <f aca="false">IF(ISBLANK('Funções Dados'!AD70),"", 'Funções Dados'!AD70)</f>
        <v/>
      </c>
      <c r="Q64" s="482" t="str">
        <f aca="false">IF(ISBLANK('Funções Dados'!AE70),"", 'Funções Dados'!AE70)</f>
        <v/>
      </c>
      <c r="R64" s="482" t="str">
        <f aca="false">IF(ISBLANK('Funções Dados'!AF70),"", 'Funções Dados'!AF70)</f>
        <v/>
      </c>
      <c r="S64" s="486" t="str">
        <f aca="false">IF(ISBLANK('Funções Dados'!AG70),"", 'Funções Dados'!AG70)</f>
        <v/>
      </c>
    </row>
    <row r="65" customFormat="false" ht="12.75" hidden="false" customHeight="true" outlineLevel="0" collapsed="false">
      <c r="A65" s="502" t="str">
        <f aca="false">IF(ISBLANK('Funções Dados'!C71),"",'Funções Dados'!C71)</f>
        <v/>
      </c>
      <c r="B65" s="503" t="str">
        <f aca="false">IF((A65=""),"",LOOKUP(A65,'Casos de Uso'!$B$3:B$101,'Casos de Uso'!$C$3:C$101))</f>
        <v/>
      </c>
      <c r="C65" s="503" t="str">
        <f aca="false">IF(ISBLANK('Funções Dados'!B71), "", 'Funções Dados'!B71)</f>
        <v/>
      </c>
      <c r="D65" s="504" t="str">
        <f aca="false">IF(ISBLANK('Funções Dados'!M71), "", 'Funções Dados'!M71)</f>
        <v/>
      </c>
      <c r="E65" s="504" t="str">
        <f aca="false">IF(ISBLANK('Funções Dados'!N71), "", 'Funções Dados'!N71)</f>
        <v/>
      </c>
      <c r="F65" s="504" t="str">
        <f aca="false">IF(ISBLANK('Funções Dados'!O71), "", 'Funções Dados'!O71)</f>
        <v/>
      </c>
      <c r="G65" s="504" t="str">
        <f aca="false">IF(ISBLANK('Funções Dados'!P71), "", 'Funções Dados'!P71)</f>
        <v/>
      </c>
      <c r="H65" s="504" t="str">
        <f aca="false">IF(ISBLANK('Funções Dados'!Q71), "", 'Funções Dados'!Q71)</f>
        <v/>
      </c>
      <c r="I65" s="505" t="str">
        <f aca="false">IF(ISBLANK('Funções Dados'!S71),"",'Funções Dados'!S71)</f>
        <v/>
      </c>
      <c r="J65" s="505" t="str">
        <f aca="false">IF(ISBLANK('Funções Dados'!T71),"",'Funções Dados'!T71)</f>
        <v/>
      </c>
      <c r="K65" s="505" t="str">
        <f aca="false">IF(ISBLANK('Funções Dados'!U71),"",'Funções Dados'!U71)</f>
        <v/>
      </c>
      <c r="L65" s="504" t="str">
        <f aca="false">IF(ISBLANK('Funções Dados'!N71),"",'Funções Dados'!N71)</f>
        <v/>
      </c>
      <c r="M65" s="504" t="str">
        <f aca="false">IF(ISBLANK('Funções Dados'!O71),"",'Funções Dados'!O71)</f>
        <v/>
      </c>
      <c r="N65" s="506" t="str">
        <f aca="false">IF(ISBLANK('Funções Dados'!R71),"",'Funções Dados'!R71)</f>
        <v/>
      </c>
      <c r="O65" s="482" t="str">
        <f aca="false">IF(ISBLANK('Funções Dados'!AC71),"", 'Funções Dados'!AC71)</f>
        <v/>
      </c>
      <c r="P65" s="482" t="str">
        <f aca="false">IF(ISBLANK('Funções Dados'!AD71),"", 'Funções Dados'!AD71)</f>
        <v/>
      </c>
      <c r="Q65" s="482" t="str">
        <f aca="false">IF(ISBLANK('Funções Dados'!AE71),"", 'Funções Dados'!AE71)</f>
        <v/>
      </c>
      <c r="R65" s="482" t="str">
        <f aca="false">IF(ISBLANK('Funções Dados'!AF71),"", 'Funções Dados'!AF71)</f>
        <v/>
      </c>
      <c r="S65" s="486" t="str">
        <f aca="false">IF(ISBLANK('Funções Dados'!AG71),"", 'Funções Dados'!AG71)</f>
        <v/>
      </c>
    </row>
    <row r="66" customFormat="false" ht="12.75" hidden="false" customHeight="true" outlineLevel="0" collapsed="false">
      <c r="A66" s="502" t="str">
        <f aca="false">IF(ISBLANK('Funções Dados'!C72),"",'Funções Dados'!C72)</f>
        <v/>
      </c>
      <c r="B66" s="503" t="str">
        <f aca="false">IF((A66=""),"",LOOKUP(A66,'Casos de Uso'!$B$3:B$101,'Casos de Uso'!$C$3:C$101))</f>
        <v/>
      </c>
      <c r="C66" s="503" t="str">
        <f aca="false">IF(ISBLANK('Funções Dados'!B72), "", 'Funções Dados'!B72)</f>
        <v/>
      </c>
      <c r="D66" s="504" t="str">
        <f aca="false">IF(ISBLANK('Funções Dados'!M72), "", 'Funções Dados'!M72)</f>
        <v/>
      </c>
      <c r="E66" s="504" t="str">
        <f aca="false">IF(ISBLANK('Funções Dados'!N72), "", 'Funções Dados'!N72)</f>
        <v/>
      </c>
      <c r="F66" s="504" t="str">
        <f aca="false">IF(ISBLANK('Funções Dados'!O72), "", 'Funções Dados'!O72)</f>
        <v/>
      </c>
      <c r="G66" s="504" t="str">
        <f aca="false">IF(ISBLANK('Funções Dados'!P72), "", 'Funções Dados'!P72)</f>
        <v/>
      </c>
      <c r="H66" s="504" t="str">
        <f aca="false">IF(ISBLANK('Funções Dados'!Q72), "", 'Funções Dados'!Q72)</f>
        <v/>
      </c>
      <c r="I66" s="505" t="str">
        <f aca="false">IF(ISBLANK('Funções Dados'!S72),"",'Funções Dados'!S72)</f>
        <v/>
      </c>
      <c r="J66" s="505" t="str">
        <f aca="false">IF(ISBLANK('Funções Dados'!T72),"",'Funções Dados'!T72)</f>
        <v/>
      </c>
      <c r="K66" s="505" t="str">
        <f aca="false">IF(ISBLANK('Funções Dados'!U72),"",'Funções Dados'!U72)</f>
        <v/>
      </c>
      <c r="L66" s="504" t="str">
        <f aca="false">IF(ISBLANK('Funções Dados'!N72),"",'Funções Dados'!N72)</f>
        <v/>
      </c>
      <c r="M66" s="504" t="str">
        <f aca="false">IF(ISBLANK('Funções Dados'!O72),"",'Funções Dados'!O72)</f>
        <v/>
      </c>
      <c r="N66" s="506" t="str">
        <f aca="false">IF(ISBLANK('Funções Dados'!R72),"",'Funções Dados'!R72)</f>
        <v/>
      </c>
      <c r="O66" s="482" t="str">
        <f aca="false">IF(ISBLANK('Funções Dados'!AC72),"", 'Funções Dados'!AC72)</f>
        <v/>
      </c>
      <c r="P66" s="482" t="str">
        <f aca="false">IF(ISBLANK('Funções Dados'!AD72),"", 'Funções Dados'!AD72)</f>
        <v/>
      </c>
      <c r="Q66" s="482" t="str">
        <f aca="false">IF(ISBLANK('Funções Dados'!AE72),"", 'Funções Dados'!AE72)</f>
        <v/>
      </c>
      <c r="R66" s="482" t="str">
        <f aca="false">IF(ISBLANK('Funções Dados'!AF72),"", 'Funções Dados'!AF72)</f>
        <v/>
      </c>
      <c r="S66" s="486" t="str">
        <f aca="false">IF(ISBLANK('Funções Dados'!AG72),"", 'Funções Dados'!AG72)</f>
        <v/>
      </c>
    </row>
    <row r="67" customFormat="false" ht="12.75" hidden="false" customHeight="true" outlineLevel="0" collapsed="false">
      <c r="A67" s="502" t="str">
        <f aca="false">IF(ISBLANK('Funções Dados'!C73),"",'Funções Dados'!C73)</f>
        <v/>
      </c>
      <c r="B67" s="503" t="str">
        <f aca="false">IF((A67=""),"",LOOKUP(A67,'Casos de Uso'!$B$3:B$101,'Casos de Uso'!$C$3:C$101))</f>
        <v/>
      </c>
      <c r="C67" s="503" t="str">
        <f aca="false">IF(ISBLANK('Funções Dados'!B73), "", 'Funções Dados'!B73)</f>
        <v/>
      </c>
      <c r="D67" s="504" t="str">
        <f aca="false">IF(ISBLANK('Funções Dados'!M73), "", 'Funções Dados'!M73)</f>
        <v/>
      </c>
      <c r="E67" s="504" t="str">
        <f aca="false">IF(ISBLANK('Funções Dados'!N73), "", 'Funções Dados'!N73)</f>
        <v/>
      </c>
      <c r="F67" s="504" t="str">
        <f aca="false">IF(ISBLANK('Funções Dados'!O73), "", 'Funções Dados'!O73)</f>
        <v/>
      </c>
      <c r="G67" s="504" t="str">
        <f aca="false">IF(ISBLANK('Funções Dados'!P73), "", 'Funções Dados'!P73)</f>
        <v/>
      </c>
      <c r="H67" s="504" t="str">
        <f aca="false">IF(ISBLANK('Funções Dados'!Q73), "", 'Funções Dados'!Q73)</f>
        <v/>
      </c>
      <c r="I67" s="505" t="str">
        <f aca="false">IF(ISBLANK('Funções Dados'!S73),"",'Funções Dados'!S73)</f>
        <v/>
      </c>
      <c r="J67" s="505" t="str">
        <f aca="false">IF(ISBLANK('Funções Dados'!T73),"",'Funções Dados'!T73)</f>
        <v/>
      </c>
      <c r="K67" s="505" t="str">
        <f aca="false">IF(ISBLANK('Funções Dados'!U73),"",'Funções Dados'!U73)</f>
        <v/>
      </c>
      <c r="L67" s="504" t="str">
        <f aca="false">IF(ISBLANK('Funções Dados'!N73),"",'Funções Dados'!N73)</f>
        <v/>
      </c>
      <c r="M67" s="504" t="str">
        <f aca="false">IF(ISBLANK('Funções Dados'!O73),"",'Funções Dados'!O73)</f>
        <v/>
      </c>
      <c r="N67" s="506" t="str">
        <f aca="false">IF(ISBLANK('Funções Dados'!R73),"",'Funções Dados'!R73)</f>
        <v/>
      </c>
      <c r="O67" s="482" t="str">
        <f aca="false">IF(ISBLANK('Funções Dados'!AC73),"", 'Funções Dados'!AC73)</f>
        <v/>
      </c>
      <c r="P67" s="482" t="str">
        <f aca="false">IF(ISBLANK('Funções Dados'!AD73),"", 'Funções Dados'!AD73)</f>
        <v/>
      </c>
      <c r="Q67" s="482" t="str">
        <f aca="false">IF(ISBLANK('Funções Dados'!AE73),"", 'Funções Dados'!AE73)</f>
        <v/>
      </c>
      <c r="R67" s="482" t="str">
        <f aca="false">IF(ISBLANK('Funções Dados'!AF73),"", 'Funções Dados'!AF73)</f>
        <v/>
      </c>
      <c r="S67" s="486" t="str">
        <f aca="false">IF(ISBLANK('Funções Dados'!AG73),"", 'Funções Dados'!AG73)</f>
        <v/>
      </c>
    </row>
    <row r="68" customFormat="false" ht="12.75" hidden="false" customHeight="true" outlineLevel="0" collapsed="false">
      <c r="A68" s="502" t="str">
        <f aca="false">IF(ISBLANK('Funções Dados'!C74),"",'Funções Dados'!C74)</f>
        <v/>
      </c>
      <c r="B68" s="503" t="str">
        <f aca="false">IF((A68=""),"",LOOKUP(A68,'Casos de Uso'!$B$3:B$101,'Casos de Uso'!$C$3:C$101))</f>
        <v/>
      </c>
      <c r="C68" s="503" t="str">
        <f aca="false">IF(ISBLANK('Funções Dados'!B74), "", 'Funções Dados'!B74)</f>
        <v/>
      </c>
      <c r="D68" s="504" t="str">
        <f aca="false">IF(ISBLANK('Funções Dados'!M74), "", 'Funções Dados'!M74)</f>
        <v/>
      </c>
      <c r="E68" s="504" t="str">
        <f aca="false">IF(ISBLANK('Funções Dados'!N74), "", 'Funções Dados'!N74)</f>
        <v/>
      </c>
      <c r="F68" s="504" t="str">
        <f aca="false">IF(ISBLANK('Funções Dados'!O74), "", 'Funções Dados'!O74)</f>
        <v/>
      </c>
      <c r="G68" s="504" t="str">
        <f aca="false">IF(ISBLANK('Funções Dados'!P74), "", 'Funções Dados'!P74)</f>
        <v/>
      </c>
      <c r="H68" s="504" t="str">
        <f aca="false">IF(ISBLANK('Funções Dados'!Q74), "", 'Funções Dados'!Q74)</f>
        <v/>
      </c>
      <c r="I68" s="505" t="str">
        <f aca="false">IF(ISBLANK('Funções Dados'!S74),"",'Funções Dados'!S74)</f>
        <v/>
      </c>
      <c r="J68" s="505" t="str">
        <f aca="false">IF(ISBLANK('Funções Dados'!T74),"",'Funções Dados'!T74)</f>
        <v/>
      </c>
      <c r="K68" s="505" t="str">
        <f aca="false">IF(ISBLANK('Funções Dados'!U74),"",'Funções Dados'!U74)</f>
        <v/>
      </c>
      <c r="L68" s="504" t="str">
        <f aca="false">IF(ISBLANK('Funções Dados'!N74),"",'Funções Dados'!N74)</f>
        <v/>
      </c>
      <c r="M68" s="504" t="str">
        <f aca="false">IF(ISBLANK('Funções Dados'!O74),"",'Funções Dados'!O74)</f>
        <v/>
      </c>
      <c r="N68" s="506" t="str">
        <f aca="false">IF(ISBLANK('Funções Dados'!R74),"",'Funções Dados'!R74)</f>
        <v/>
      </c>
      <c r="O68" s="482" t="str">
        <f aca="false">IF(ISBLANK('Funções Dados'!AC74),"", 'Funções Dados'!AC74)</f>
        <v/>
      </c>
      <c r="P68" s="482" t="str">
        <f aca="false">IF(ISBLANK('Funções Dados'!AD74),"", 'Funções Dados'!AD74)</f>
        <v/>
      </c>
      <c r="Q68" s="482" t="str">
        <f aca="false">IF(ISBLANK('Funções Dados'!AE74),"", 'Funções Dados'!AE74)</f>
        <v/>
      </c>
      <c r="R68" s="482" t="str">
        <f aca="false">IF(ISBLANK('Funções Dados'!AF74),"", 'Funções Dados'!AF74)</f>
        <v/>
      </c>
      <c r="S68" s="486" t="str">
        <f aca="false">IF(ISBLANK('Funções Dados'!AG74),"", 'Funções Dados'!AG74)</f>
        <v/>
      </c>
    </row>
    <row r="69" customFormat="false" ht="12.75" hidden="false" customHeight="true" outlineLevel="0" collapsed="false">
      <c r="A69" s="502" t="str">
        <f aca="false">IF(ISBLANK('Funções Dados'!C75),"",'Funções Dados'!C75)</f>
        <v/>
      </c>
      <c r="B69" s="503" t="str">
        <f aca="false">IF((A69=""),"",LOOKUP(A69,'Casos de Uso'!$B$3:B$101,'Casos de Uso'!$C$3:C$101))</f>
        <v/>
      </c>
      <c r="C69" s="503" t="str">
        <f aca="false">IF(ISBLANK('Funções Dados'!B75), "", 'Funções Dados'!B75)</f>
        <v/>
      </c>
      <c r="D69" s="504" t="str">
        <f aca="false">IF(ISBLANK('Funções Dados'!M75), "", 'Funções Dados'!M75)</f>
        <v/>
      </c>
      <c r="E69" s="504" t="str">
        <f aca="false">IF(ISBLANK('Funções Dados'!N75), "", 'Funções Dados'!N75)</f>
        <v/>
      </c>
      <c r="F69" s="504" t="str">
        <f aca="false">IF(ISBLANK('Funções Dados'!O75), "", 'Funções Dados'!O75)</f>
        <v/>
      </c>
      <c r="G69" s="504" t="str">
        <f aca="false">IF(ISBLANK('Funções Dados'!P75), "", 'Funções Dados'!P75)</f>
        <v/>
      </c>
      <c r="H69" s="504" t="str">
        <f aca="false">IF(ISBLANK('Funções Dados'!Q75), "", 'Funções Dados'!Q75)</f>
        <v/>
      </c>
      <c r="I69" s="505" t="str">
        <f aca="false">IF(ISBLANK('Funções Dados'!S75),"",'Funções Dados'!S75)</f>
        <v/>
      </c>
      <c r="J69" s="505" t="str">
        <f aca="false">IF(ISBLANK('Funções Dados'!T75),"",'Funções Dados'!T75)</f>
        <v/>
      </c>
      <c r="K69" s="505" t="str">
        <f aca="false">IF(ISBLANK('Funções Dados'!U75),"",'Funções Dados'!U75)</f>
        <v/>
      </c>
      <c r="L69" s="504" t="str">
        <f aca="false">IF(ISBLANK('Funções Dados'!N75),"",'Funções Dados'!N75)</f>
        <v/>
      </c>
      <c r="M69" s="504" t="str">
        <f aca="false">IF(ISBLANK('Funções Dados'!O75),"",'Funções Dados'!O75)</f>
        <v/>
      </c>
      <c r="N69" s="506" t="str">
        <f aca="false">IF(ISBLANK('Funções Dados'!R75),"",'Funções Dados'!R75)</f>
        <v/>
      </c>
      <c r="O69" s="482" t="str">
        <f aca="false">IF(ISBLANK('Funções Dados'!AC75),"", 'Funções Dados'!AC75)</f>
        <v/>
      </c>
      <c r="P69" s="482" t="str">
        <f aca="false">IF(ISBLANK('Funções Dados'!AD75),"", 'Funções Dados'!AD75)</f>
        <v/>
      </c>
      <c r="Q69" s="482" t="str">
        <f aca="false">IF(ISBLANK('Funções Dados'!AE75),"", 'Funções Dados'!AE75)</f>
        <v/>
      </c>
      <c r="R69" s="482" t="str">
        <f aca="false">IF(ISBLANK('Funções Dados'!AF75),"", 'Funções Dados'!AF75)</f>
        <v/>
      </c>
      <c r="S69" s="486" t="str">
        <f aca="false">IF(ISBLANK('Funções Dados'!AG75),"", 'Funções Dados'!AG75)</f>
        <v/>
      </c>
    </row>
    <row r="70" customFormat="false" ht="12.75" hidden="false" customHeight="true" outlineLevel="0" collapsed="false">
      <c r="A70" s="502" t="str">
        <f aca="false">IF(ISBLANK('Funções Dados'!C76),"",'Funções Dados'!C76)</f>
        <v/>
      </c>
      <c r="B70" s="503" t="str">
        <f aca="false">IF((A70=""),"",LOOKUP(A70,'Casos de Uso'!$B$3:B$101,'Casos de Uso'!$C$3:C$101))</f>
        <v/>
      </c>
      <c r="C70" s="503" t="str">
        <f aca="false">IF(ISBLANK('Funções Dados'!B76), "", 'Funções Dados'!B76)</f>
        <v/>
      </c>
      <c r="D70" s="504" t="str">
        <f aca="false">IF(ISBLANK('Funções Dados'!M76), "", 'Funções Dados'!M76)</f>
        <v/>
      </c>
      <c r="E70" s="504" t="str">
        <f aca="false">IF(ISBLANK('Funções Dados'!N76), "", 'Funções Dados'!N76)</f>
        <v/>
      </c>
      <c r="F70" s="504" t="str">
        <f aca="false">IF(ISBLANK('Funções Dados'!O76), "", 'Funções Dados'!O76)</f>
        <v/>
      </c>
      <c r="G70" s="504" t="str">
        <f aca="false">IF(ISBLANK('Funções Dados'!P76), "", 'Funções Dados'!P76)</f>
        <v/>
      </c>
      <c r="H70" s="504" t="str">
        <f aca="false">IF(ISBLANK('Funções Dados'!Q76), "", 'Funções Dados'!Q76)</f>
        <v/>
      </c>
      <c r="I70" s="505" t="str">
        <f aca="false">IF(ISBLANK('Funções Dados'!S76),"",'Funções Dados'!S76)</f>
        <v/>
      </c>
      <c r="J70" s="505" t="str">
        <f aca="false">IF(ISBLANK('Funções Dados'!T76),"",'Funções Dados'!T76)</f>
        <v/>
      </c>
      <c r="K70" s="505" t="str">
        <f aca="false">IF(ISBLANK('Funções Dados'!U76),"",'Funções Dados'!U76)</f>
        <v/>
      </c>
      <c r="L70" s="504" t="str">
        <f aca="false">IF(ISBLANK('Funções Dados'!N76),"",'Funções Dados'!N76)</f>
        <v/>
      </c>
      <c r="M70" s="504" t="str">
        <f aca="false">IF(ISBLANK('Funções Dados'!O76),"",'Funções Dados'!O76)</f>
        <v/>
      </c>
      <c r="N70" s="506" t="str">
        <f aca="false">IF(ISBLANK('Funções Dados'!R76),"",'Funções Dados'!R76)</f>
        <v/>
      </c>
      <c r="O70" s="482" t="str">
        <f aca="false">IF(ISBLANK('Funções Dados'!AC76),"", 'Funções Dados'!AC76)</f>
        <v/>
      </c>
      <c r="P70" s="482" t="str">
        <f aca="false">IF(ISBLANK('Funções Dados'!AD76),"", 'Funções Dados'!AD76)</f>
        <v/>
      </c>
      <c r="Q70" s="482" t="str">
        <f aca="false">IF(ISBLANK('Funções Dados'!AE76),"", 'Funções Dados'!AE76)</f>
        <v/>
      </c>
      <c r="R70" s="482" t="str">
        <f aca="false">IF(ISBLANK('Funções Dados'!AF76),"", 'Funções Dados'!AF76)</f>
        <v/>
      </c>
      <c r="S70" s="486" t="str">
        <f aca="false">IF(ISBLANK('Funções Dados'!AG76),"", 'Funções Dados'!AG76)</f>
        <v/>
      </c>
    </row>
    <row r="71" customFormat="false" ht="12.75" hidden="false" customHeight="true" outlineLevel="0" collapsed="false">
      <c r="A71" s="502" t="str">
        <f aca="false">IF(ISBLANK('Funções Dados'!C77),"",'Funções Dados'!C77)</f>
        <v/>
      </c>
      <c r="B71" s="503" t="str">
        <f aca="false">IF((A71=""),"",LOOKUP(A71,'Casos de Uso'!$B$3:B$101,'Casos de Uso'!$C$3:C$101))</f>
        <v/>
      </c>
      <c r="C71" s="503" t="str">
        <f aca="false">IF(ISBLANK('Funções Dados'!B77), "", 'Funções Dados'!B77)</f>
        <v/>
      </c>
      <c r="D71" s="504" t="str">
        <f aca="false">IF(ISBLANK('Funções Dados'!M77), "", 'Funções Dados'!M77)</f>
        <v/>
      </c>
      <c r="E71" s="504" t="str">
        <f aca="false">IF(ISBLANK('Funções Dados'!N77), "", 'Funções Dados'!N77)</f>
        <v/>
      </c>
      <c r="F71" s="504" t="str">
        <f aca="false">IF(ISBLANK('Funções Dados'!O77), "", 'Funções Dados'!O77)</f>
        <v/>
      </c>
      <c r="G71" s="504" t="str">
        <f aca="false">IF(ISBLANK('Funções Dados'!P77), "", 'Funções Dados'!P77)</f>
        <v/>
      </c>
      <c r="H71" s="504" t="str">
        <f aca="false">IF(ISBLANK('Funções Dados'!Q77), "", 'Funções Dados'!Q77)</f>
        <v/>
      </c>
      <c r="I71" s="505" t="str">
        <f aca="false">IF(ISBLANK('Funções Dados'!S77),"",'Funções Dados'!S77)</f>
        <v/>
      </c>
      <c r="J71" s="505" t="str">
        <f aca="false">IF(ISBLANK('Funções Dados'!T77),"",'Funções Dados'!T77)</f>
        <v/>
      </c>
      <c r="K71" s="505" t="str">
        <f aca="false">IF(ISBLANK('Funções Dados'!U77),"",'Funções Dados'!U77)</f>
        <v/>
      </c>
      <c r="L71" s="504" t="str">
        <f aca="false">IF(ISBLANK('Funções Dados'!N77),"",'Funções Dados'!N77)</f>
        <v/>
      </c>
      <c r="M71" s="504" t="str">
        <f aca="false">IF(ISBLANK('Funções Dados'!O77),"",'Funções Dados'!O77)</f>
        <v/>
      </c>
      <c r="N71" s="506" t="str">
        <f aca="false">IF(ISBLANK('Funções Dados'!R77),"",'Funções Dados'!R77)</f>
        <v/>
      </c>
      <c r="O71" s="482" t="str">
        <f aca="false">IF(ISBLANK('Funções Dados'!AC77),"", 'Funções Dados'!AC77)</f>
        <v/>
      </c>
      <c r="P71" s="482" t="str">
        <f aca="false">IF(ISBLANK('Funções Dados'!AD77),"", 'Funções Dados'!AD77)</f>
        <v/>
      </c>
      <c r="Q71" s="482" t="str">
        <f aca="false">IF(ISBLANK('Funções Dados'!AE77),"", 'Funções Dados'!AE77)</f>
        <v/>
      </c>
      <c r="R71" s="482" t="str">
        <f aca="false">IF(ISBLANK('Funções Dados'!AF77),"", 'Funções Dados'!AF77)</f>
        <v/>
      </c>
      <c r="S71" s="486" t="str">
        <f aca="false">IF(ISBLANK('Funções Dados'!AG77),"", 'Funções Dados'!AG77)</f>
        <v/>
      </c>
    </row>
    <row r="72" customFormat="false" ht="12.75" hidden="false" customHeight="true" outlineLevel="0" collapsed="false">
      <c r="A72" s="502" t="str">
        <f aca="false">IF(ISBLANK('Funções Dados'!C78),"",'Funções Dados'!C78)</f>
        <v/>
      </c>
      <c r="B72" s="503" t="str">
        <f aca="false">IF((A72=""),"",LOOKUP(A72,'Casos de Uso'!$B$3:B$101,'Casos de Uso'!$C$3:C$101))</f>
        <v/>
      </c>
      <c r="C72" s="503" t="str">
        <f aca="false">IF(ISBLANK('Funções Dados'!B78), "", 'Funções Dados'!B78)</f>
        <v/>
      </c>
      <c r="D72" s="504" t="str">
        <f aca="false">IF(ISBLANK('Funções Dados'!M78), "", 'Funções Dados'!M78)</f>
        <v/>
      </c>
      <c r="E72" s="504" t="str">
        <f aca="false">IF(ISBLANK('Funções Dados'!N78), "", 'Funções Dados'!N78)</f>
        <v/>
      </c>
      <c r="F72" s="504" t="str">
        <f aca="false">IF(ISBLANK('Funções Dados'!O78), "", 'Funções Dados'!O78)</f>
        <v/>
      </c>
      <c r="G72" s="504" t="str">
        <f aca="false">IF(ISBLANK('Funções Dados'!P78), "", 'Funções Dados'!P78)</f>
        <v/>
      </c>
      <c r="H72" s="504" t="str">
        <f aca="false">IF(ISBLANK('Funções Dados'!Q78), "", 'Funções Dados'!Q78)</f>
        <v/>
      </c>
      <c r="I72" s="505" t="str">
        <f aca="false">IF(ISBLANK('Funções Dados'!S78),"",'Funções Dados'!S78)</f>
        <v/>
      </c>
      <c r="J72" s="505" t="str">
        <f aca="false">IF(ISBLANK('Funções Dados'!T78),"",'Funções Dados'!T78)</f>
        <v/>
      </c>
      <c r="K72" s="505" t="str">
        <f aca="false">IF(ISBLANK('Funções Dados'!U78),"",'Funções Dados'!U78)</f>
        <v/>
      </c>
      <c r="L72" s="504" t="str">
        <f aca="false">IF(ISBLANK('Funções Dados'!N78),"",'Funções Dados'!N78)</f>
        <v/>
      </c>
      <c r="M72" s="504" t="str">
        <f aca="false">IF(ISBLANK('Funções Dados'!O78),"",'Funções Dados'!O78)</f>
        <v/>
      </c>
      <c r="N72" s="506" t="str">
        <f aca="false">IF(ISBLANK('Funções Dados'!R78),"",'Funções Dados'!R78)</f>
        <v/>
      </c>
      <c r="O72" s="482" t="str">
        <f aca="false">IF(ISBLANK('Funções Dados'!AC78),"", 'Funções Dados'!AC78)</f>
        <v/>
      </c>
      <c r="P72" s="482" t="str">
        <f aca="false">IF(ISBLANK('Funções Dados'!AD78),"", 'Funções Dados'!AD78)</f>
        <v/>
      </c>
      <c r="Q72" s="482" t="str">
        <f aca="false">IF(ISBLANK('Funções Dados'!AE78),"", 'Funções Dados'!AE78)</f>
        <v/>
      </c>
      <c r="R72" s="482" t="str">
        <f aca="false">IF(ISBLANK('Funções Dados'!AF78),"", 'Funções Dados'!AF78)</f>
        <v/>
      </c>
      <c r="S72" s="486" t="str">
        <f aca="false">IF(ISBLANK('Funções Dados'!AG78),"", 'Funções Dados'!AG78)</f>
        <v/>
      </c>
    </row>
    <row r="73" customFormat="false" ht="12.75" hidden="false" customHeight="true" outlineLevel="0" collapsed="false">
      <c r="A73" s="502" t="str">
        <f aca="false">IF(ISBLANK('Funções Dados'!C79),"",'Funções Dados'!C79)</f>
        <v/>
      </c>
      <c r="B73" s="503" t="str">
        <f aca="false">IF((A73=""),"",LOOKUP(A73,'Casos de Uso'!$B$3:B$101,'Casos de Uso'!$C$3:C$101))</f>
        <v/>
      </c>
      <c r="C73" s="503" t="str">
        <f aca="false">IF(ISBLANK('Funções Dados'!B79), "", 'Funções Dados'!B79)</f>
        <v/>
      </c>
      <c r="D73" s="504" t="str">
        <f aca="false">IF(ISBLANK('Funções Dados'!M79), "", 'Funções Dados'!M79)</f>
        <v/>
      </c>
      <c r="E73" s="504" t="str">
        <f aca="false">IF(ISBLANK('Funções Dados'!N79), "", 'Funções Dados'!N79)</f>
        <v/>
      </c>
      <c r="F73" s="504" t="str">
        <f aca="false">IF(ISBLANK('Funções Dados'!O79), "", 'Funções Dados'!O79)</f>
        <v/>
      </c>
      <c r="G73" s="504" t="str">
        <f aca="false">IF(ISBLANK('Funções Dados'!P79), "", 'Funções Dados'!P79)</f>
        <v/>
      </c>
      <c r="H73" s="504" t="str">
        <f aca="false">IF(ISBLANK('Funções Dados'!Q79), "", 'Funções Dados'!Q79)</f>
        <v/>
      </c>
      <c r="I73" s="505" t="str">
        <f aca="false">IF(ISBLANK('Funções Dados'!S79),"",'Funções Dados'!S79)</f>
        <v/>
      </c>
      <c r="J73" s="505" t="str">
        <f aca="false">IF(ISBLANK('Funções Dados'!T79),"",'Funções Dados'!T79)</f>
        <v/>
      </c>
      <c r="K73" s="505" t="str">
        <f aca="false">IF(ISBLANK('Funções Dados'!U79),"",'Funções Dados'!U79)</f>
        <v/>
      </c>
      <c r="L73" s="504" t="str">
        <f aca="false">IF(ISBLANK('Funções Dados'!N79),"",'Funções Dados'!N79)</f>
        <v/>
      </c>
      <c r="M73" s="504" t="str">
        <f aca="false">IF(ISBLANK('Funções Dados'!O79),"",'Funções Dados'!O79)</f>
        <v/>
      </c>
      <c r="N73" s="506" t="str">
        <f aca="false">IF(ISBLANK('Funções Dados'!R79),"",'Funções Dados'!R79)</f>
        <v/>
      </c>
      <c r="O73" s="482" t="str">
        <f aca="false">IF(ISBLANK('Funções Dados'!AC79),"", 'Funções Dados'!AC79)</f>
        <v/>
      </c>
      <c r="P73" s="482" t="str">
        <f aca="false">IF(ISBLANK('Funções Dados'!AD79),"", 'Funções Dados'!AD79)</f>
        <v/>
      </c>
      <c r="Q73" s="482" t="str">
        <f aca="false">IF(ISBLANK('Funções Dados'!AE79),"", 'Funções Dados'!AE79)</f>
        <v/>
      </c>
      <c r="R73" s="482" t="str">
        <f aca="false">IF(ISBLANK('Funções Dados'!AF79),"", 'Funções Dados'!AF79)</f>
        <v/>
      </c>
      <c r="S73" s="486" t="str">
        <f aca="false">IF(ISBLANK('Funções Dados'!AG79),"", 'Funções Dados'!AG79)</f>
        <v/>
      </c>
    </row>
    <row r="74" customFormat="false" ht="12.75" hidden="false" customHeight="true" outlineLevel="0" collapsed="false">
      <c r="A74" s="502" t="str">
        <f aca="false">IF(ISBLANK('Funções Dados'!C80),"",'Funções Dados'!C80)</f>
        <v/>
      </c>
      <c r="B74" s="503" t="str">
        <f aca="false">IF((A74=""),"",LOOKUP(A74,'Casos de Uso'!$B$3:B$101,'Casos de Uso'!$C$3:C$101))</f>
        <v/>
      </c>
      <c r="C74" s="503" t="str">
        <f aca="false">IF(ISBLANK('Funções Dados'!B80), "", 'Funções Dados'!B80)</f>
        <v/>
      </c>
      <c r="D74" s="504" t="str">
        <f aca="false">IF(ISBLANK('Funções Dados'!M80), "", 'Funções Dados'!M80)</f>
        <v/>
      </c>
      <c r="E74" s="504" t="str">
        <f aca="false">IF(ISBLANK('Funções Dados'!N80), "", 'Funções Dados'!N80)</f>
        <v/>
      </c>
      <c r="F74" s="504" t="str">
        <f aca="false">IF(ISBLANK('Funções Dados'!O80), "", 'Funções Dados'!O80)</f>
        <v/>
      </c>
      <c r="G74" s="504" t="str">
        <f aca="false">IF(ISBLANK('Funções Dados'!P80), "", 'Funções Dados'!P80)</f>
        <v/>
      </c>
      <c r="H74" s="504" t="str">
        <f aca="false">IF(ISBLANK('Funções Dados'!Q80), "", 'Funções Dados'!Q80)</f>
        <v/>
      </c>
      <c r="I74" s="505" t="str">
        <f aca="false">IF(ISBLANK('Funções Dados'!S80),"",'Funções Dados'!S80)</f>
        <v/>
      </c>
      <c r="J74" s="505" t="str">
        <f aca="false">IF(ISBLANK('Funções Dados'!T80),"",'Funções Dados'!T80)</f>
        <v/>
      </c>
      <c r="K74" s="505" t="str">
        <f aca="false">IF(ISBLANK('Funções Dados'!U80),"",'Funções Dados'!U80)</f>
        <v/>
      </c>
      <c r="L74" s="504" t="str">
        <f aca="false">IF(ISBLANK('Funções Dados'!N80),"",'Funções Dados'!N80)</f>
        <v/>
      </c>
      <c r="M74" s="504" t="str">
        <f aca="false">IF(ISBLANK('Funções Dados'!O80),"",'Funções Dados'!O80)</f>
        <v/>
      </c>
      <c r="N74" s="506" t="str">
        <f aca="false">IF(ISBLANK('Funções Dados'!R80),"",'Funções Dados'!R80)</f>
        <v/>
      </c>
      <c r="O74" s="482" t="str">
        <f aca="false">IF(ISBLANK('Funções Dados'!AC80),"", 'Funções Dados'!AC80)</f>
        <v/>
      </c>
      <c r="P74" s="482" t="str">
        <f aca="false">IF(ISBLANK('Funções Dados'!AD80),"", 'Funções Dados'!AD80)</f>
        <v/>
      </c>
      <c r="Q74" s="482" t="str">
        <f aca="false">IF(ISBLANK('Funções Dados'!AE80),"", 'Funções Dados'!AE80)</f>
        <v/>
      </c>
      <c r="R74" s="482" t="str">
        <f aca="false">IF(ISBLANK('Funções Dados'!AF80),"", 'Funções Dados'!AF80)</f>
        <v/>
      </c>
      <c r="S74" s="486" t="str">
        <f aca="false">IF(ISBLANK('Funções Dados'!AG80),"", 'Funções Dados'!AG80)</f>
        <v/>
      </c>
    </row>
    <row r="75" customFormat="false" ht="12.75" hidden="false" customHeight="true" outlineLevel="0" collapsed="false">
      <c r="A75" s="502" t="str">
        <f aca="false">IF(ISBLANK('Funções Dados'!C81),"",'Funções Dados'!C81)</f>
        <v/>
      </c>
      <c r="B75" s="503" t="str">
        <f aca="false">IF((A75=""),"",LOOKUP(A75,'Casos de Uso'!$B$3:B$101,'Casos de Uso'!$C$3:C$101))</f>
        <v/>
      </c>
      <c r="C75" s="503" t="str">
        <f aca="false">IF(ISBLANK('Funções Dados'!B81), "", 'Funções Dados'!B81)</f>
        <v/>
      </c>
      <c r="D75" s="504" t="str">
        <f aca="false">IF(ISBLANK('Funções Dados'!M81), "", 'Funções Dados'!M81)</f>
        <v/>
      </c>
      <c r="E75" s="504" t="str">
        <f aca="false">IF(ISBLANK('Funções Dados'!N81), "", 'Funções Dados'!N81)</f>
        <v/>
      </c>
      <c r="F75" s="504" t="str">
        <f aca="false">IF(ISBLANK('Funções Dados'!O81), "", 'Funções Dados'!O81)</f>
        <v/>
      </c>
      <c r="G75" s="504" t="str">
        <f aca="false">IF(ISBLANK('Funções Dados'!P81), "", 'Funções Dados'!P81)</f>
        <v/>
      </c>
      <c r="H75" s="504" t="str">
        <f aca="false">IF(ISBLANK('Funções Dados'!Q81), "", 'Funções Dados'!Q81)</f>
        <v/>
      </c>
      <c r="I75" s="505" t="str">
        <f aca="false">IF(ISBLANK('Funções Dados'!S81),"",'Funções Dados'!S81)</f>
        <v/>
      </c>
      <c r="J75" s="505" t="str">
        <f aca="false">IF(ISBLANK('Funções Dados'!T81),"",'Funções Dados'!T81)</f>
        <v/>
      </c>
      <c r="K75" s="505" t="str">
        <f aca="false">IF(ISBLANK('Funções Dados'!U81),"",'Funções Dados'!U81)</f>
        <v/>
      </c>
      <c r="L75" s="504" t="str">
        <f aca="false">IF(ISBLANK('Funções Dados'!N81),"",'Funções Dados'!N81)</f>
        <v/>
      </c>
      <c r="M75" s="504" t="str">
        <f aca="false">IF(ISBLANK('Funções Dados'!O81),"",'Funções Dados'!O81)</f>
        <v/>
      </c>
      <c r="N75" s="506" t="str">
        <f aca="false">IF(ISBLANK('Funções Dados'!R81),"",'Funções Dados'!R81)</f>
        <v/>
      </c>
      <c r="O75" s="482" t="str">
        <f aca="false">IF(ISBLANK('Funções Dados'!AC81),"", 'Funções Dados'!AC81)</f>
        <v/>
      </c>
      <c r="P75" s="482" t="str">
        <f aca="false">IF(ISBLANK('Funções Dados'!AD81),"", 'Funções Dados'!AD81)</f>
        <v/>
      </c>
      <c r="Q75" s="482" t="str">
        <f aca="false">IF(ISBLANK('Funções Dados'!AE81),"", 'Funções Dados'!AE81)</f>
        <v/>
      </c>
      <c r="R75" s="482" t="str">
        <f aca="false">IF(ISBLANK('Funções Dados'!AF81),"", 'Funções Dados'!AF81)</f>
        <v/>
      </c>
      <c r="S75" s="486" t="str">
        <f aca="false">IF(ISBLANK('Funções Dados'!AG81),"", 'Funções Dados'!AG81)</f>
        <v/>
      </c>
    </row>
    <row r="76" customFormat="false" ht="12.75" hidden="false" customHeight="true" outlineLevel="0" collapsed="false">
      <c r="A76" s="502" t="str">
        <f aca="false">IF(ISBLANK('Funções Dados'!C82),"",'Funções Dados'!C82)</f>
        <v/>
      </c>
      <c r="B76" s="503" t="str">
        <f aca="false">IF((A76=""),"",LOOKUP(A76,'Casos de Uso'!$B$3:B$101,'Casos de Uso'!$C$3:C$101))</f>
        <v/>
      </c>
      <c r="C76" s="503" t="str">
        <f aca="false">IF(ISBLANK('Funções Dados'!B82), "", 'Funções Dados'!B82)</f>
        <v/>
      </c>
      <c r="D76" s="504" t="str">
        <f aca="false">IF(ISBLANK('Funções Dados'!M82), "", 'Funções Dados'!M82)</f>
        <v/>
      </c>
      <c r="E76" s="504" t="str">
        <f aca="false">IF(ISBLANK('Funções Dados'!N82), "", 'Funções Dados'!N82)</f>
        <v/>
      </c>
      <c r="F76" s="504" t="str">
        <f aca="false">IF(ISBLANK('Funções Dados'!O82), "", 'Funções Dados'!O82)</f>
        <v/>
      </c>
      <c r="G76" s="504" t="str">
        <f aca="false">IF(ISBLANK('Funções Dados'!P82), "", 'Funções Dados'!P82)</f>
        <v/>
      </c>
      <c r="H76" s="504" t="str">
        <f aca="false">IF(ISBLANK('Funções Dados'!Q82), "", 'Funções Dados'!Q82)</f>
        <v/>
      </c>
      <c r="I76" s="505" t="str">
        <f aca="false">IF(ISBLANK('Funções Dados'!S82),"",'Funções Dados'!S82)</f>
        <v/>
      </c>
      <c r="J76" s="505" t="str">
        <f aca="false">IF(ISBLANK('Funções Dados'!T82),"",'Funções Dados'!T82)</f>
        <v/>
      </c>
      <c r="K76" s="505" t="str">
        <f aca="false">IF(ISBLANK('Funções Dados'!U82),"",'Funções Dados'!U82)</f>
        <v/>
      </c>
      <c r="L76" s="504" t="str">
        <f aca="false">IF(ISBLANK('Funções Dados'!N82),"",'Funções Dados'!N82)</f>
        <v/>
      </c>
      <c r="M76" s="504" t="str">
        <f aca="false">IF(ISBLANK('Funções Dados'!O82),"",'Funções Dados'!O82)</f>
        <v/>
      </c>
      <c r="N76" s="506" t="str">
        <f aca="false">IF(ISBLANK('Funções Dados'!R82),"",'Funções Dados'!R82)</f>
        <v/>
      </c>
      <c r="O76" s="482" t="str">
        <f aca="false">IF(ISBLANK('Funções Dados'!AC82),"", 'Funções Dados'!AC82)</f>
        <v/>
      </c>
      <c r="P76" s="482" t="str">
        <f aca="false">IF(ISBLANK('Funções Dados'!AD82),"", 'Funções Dados'!AD82)</f>
        <v/>
      </c>
      <c r="Q76" s="482" t="str">
        <f aca="false">IF(ISBLANK('Funções Dados'!AE82),"", 'Funções Dados'!AE82)</f>
        <v/>
      </c>
      <c r="R76" s="482" t="str">
        <f aca="false">IF(ISBLANK('Funções Dados'!AF82),"", 'Funções Dados'!AF82)</f>
        <v/>
      </c>
      <c r="S76" s="486" t="str">
        <f aca="false">IF(ISBLANK('Funções Dados'!AG82),"", 'Funções Dados'!AG82)</f>
        <v/>
      </c>
    </row>
    <row r="77" customFormat="false" ht="12.75" hidden="false" customHeight="true" outlineLevel="0" collapsed="false">
      <c r="A77" s="502" t="str">
        <f aca="false">IF(ISBLANK('Funções Dados'!C83),"",'Funções Dados'!C83)</f>
        <v/>
      </c>
      <c r="B77" s="503" t="str">
        <f aca="false">IF((A77=""),"",LOOKUP(A77,'Casos de Uso'!$B$3:B$101,'Casos de Uso'!$C$3:C$101))</f>
        <v/>
      </c>
      <c r="C77" s="503" t="str">
        <f aca="false">IF(ISBLANK('Funções Dados'!B83), "", 'Funções Dados'!B83)</f>
        <v/>
      </c>
      <c r="D77" s="504" t="str">
        <f aca="false">IF(ISBLANK('Funções Dados'!M83), "", 'Funções Dados'!M83)</f>
        <v/>
      </c>
      <c r="E77" s="504" t="str">
        <f aca="false">IF(ISBLANK('Funções Dados'!N83), "", 'Funções Dados'!N83)</f>
        <v/>
      </c>
      <c r="F77" s="504" t="str">
        <f aca="false">IF(ISBLANK('Funções Dados'!O83), "", 'Funções Dados'!O83)</f>
        <v/>
      </c>
      <c r="G77" s="504" t="str">
        <f aca="false">IF(ISBLANK('Funções Dados'!P83), "", 'Funções Dados'!P83)</f>
        <v/>
      </c>
      <c r="H77" s="504" t="str">
        <f aca="false">IF(ISBLANK('Funções Dados'!Q83), "", 'Funções Dados'!Q83)</f>
        <v/>
      </c>
      <c r="I77" s="505" t="str">
        <f aca="false">IF(ISBLANK('Funções Dados'!S83),"",'Funções Dados'!S83)</f>
        <v/>
      </c>
      <c r="J77" s="505" t="str">
        <f aca="false">IF(ISBLANK('Funções Dados'!T83),"",'Funções Dados'!T83)</f>
        <v/>
      </c>
      <c r="K77" s="505" t="str">
        <f aca="false">IF(ISBLANK('Funções Dados'!U83),"",'Funções Dados'!U83)</f>
        <v/>
      </c>
      <c r="L77" s="504" t="str">
        <f aca="false">IF(ISBLANK('Funções Dados'!N83),"",'Funções Dados'!N83)</f>
        <v/>
      </c>
      <c r="M77" s="504" t="str">
        <f aca="false">IF(ISBLANK('Funções Dados'!O83),"",'Funções Dados'!O83)</f>
        <v/>
      </c>
      <c r="N77" s="506" t="str">
        <f aca="false">IF(ISBLANK('Funções Dados'!R83),"",'Funções Dados'!R83)</f>
        <v/>
      </c>
      <c r="O77" s="482" t="str">
        <f aca="false">IF(ISBLANK('Funções Dados'!AC83),"", 'Funções Dados'!AC83)</f>
        <v/>
      </c>
      <c r="P77" s="482" t="str">
        <f aca="false">IF(ISBLANK('Funções Dados'!AD83),"", 'Funções Dados'!AD83)</f>
        <v/>
      </c>
      <c r="Q77" s="482" t="str">
        <f aca="false">IF(ISBLANK('Funções Dados'!AE83),"", 'Funções Dados'!AE83)</f>
        <v/>
      </c>
      <c r="R77" s="482" t="str">
        <f aca="false">IF(ISBLANK('Funções Dados'!AF83),"", 'Funções Dados'!AF83)</f>
        <v/>
      </c>
      <c r="S77" s="486" t="str">
        <f aca="false">IF(ISBLANK('Funções Dados'!AG83),"", 'Funções Dados'!AG83)</f>
        <v/>
      </c>
    </row>
    <row r="78" customFormat="false" ht="12.75" hidden="false" customHeight="true" outlineLevel="0" collapsed="false">
      <c r="A78" s="502" t="str">
        <f aca="false">IF(ISBLANK('Funções Dados'!C84),"",'Funções Dados'!C84)</f>
        <v/>
      </c>
      <c r="B78" s="503" t="str">
        <f aca="false">IF((A78=""),"",LOOKUP(A78,'Casos de Uso'!$B$3:B$101,'Casos de Uso'!$C$3:C$101))</f>
        <v/>
      </c>
      <c r="C78" s="503" t="str">
        <f aca="false">IF(ISBLANK('Funções Dados'!B84), "", 'Funções Dados'!B84)</f>
        <v/>
      </c>
      <c r="D78" s="504" t="str">
        <f aca="false">IF(ISBLANK('Funções Dados'!M84), "", 'Funções Dados'!M84)</f>
        <v/>
      </c>
      <c r="E78" s="504" t="str">
        <f aca="false">IF(ISBLANK('Funções Dados'!N84), "", 'Funções Dados'!N84)</f>
        <v/>
      </c>
      <c r="F78" s="504" t="str">
        <f aca="false">IF(ISBLANK('Funções Dados'!O84), "", 'Funções Dados'!O84)</f>
        <v/>
      </c>
      <c r="G78" s="504" t="str">
        <f aca="false">IF(ISBLANK('Funções Dados'!P84), "", 'Funções Dados'!P84)</f>
        <v/>
      </c>
      <c r="H78" s="504" t="str">
        <f aca="false">IF(ISBLANK('Funções Dados'!Q84), "", 'Funções Dados'!Q84)</f>
        <v/>
      </c>
      <c r="I78" s="505" t="str">
        <f aca="false">IF(ISBLANK('Funções Dados'!S84),"",'Funções Dados'!S84)</f>
        <v/>
      </c>
      <c r="J78" s="505" t="str">
        <f aca="false">IF(ISBLANK('Funções Dados'!T84),"",'Funções Dados'!T84)</f>
        <v/>
      </c>
      <c r="K78" s="505" t="str">
        <f aca="false">IF(ISBLANK('Funções Dados'!U84),"",'Funções Dados'!U84)</f>
        <v/>
      </c>
      <c r="L78" s="504" t="str">
        <f aca="false">IF(ISBLANK('Funções Dados'!N84),"",'Funções Dados'!N84)</f>
        <v/>
      </c>
      <c r="M78" s="504" t="str">
        <f aca="false">IF(ISBLANK('Funções Dados'!O84),"",'Funções Dados'!O84)</f>
        <v/>
      </c>
      <c r="N78" s="506" t="str">
        <f aca="false">IF(ISBLANK('Funções Dados'!R84),"",'Funções Dados'!R84)</f>
        <v/>
      </c>
      <c r="O78" s="482" t="str">
        <f aca="false">IF(ISBLANK('Funções Dados'!AC84),"", 'Funções Dados'!AC84)</f>
        <v/>
      </c>
      <c r="P78" s="482" t="str">
        <f aca="false">IF(ISBLANK('Funções Dados'!AD84),"", 'Funções Dados'!AD84)</f>
        <v/>
      </c>
      <c r="Q78" s="482" t="str">
        <f aca="false">IF(ISBLANK('Funções Dados'!AE84),"", 'Funções Dados'!AE84)</f>
        <v/>
      </c>
      <c r="R78" s="482" t="str">
        <f aca="false">IF(ISBLANK('Funções Dados'!AF84),"", 'Funções Dados'!AF84)</f>
        <v/>
      </c>
      <c r="S78" s="486" t="str">
        <f aca="false">IF(ISBLANK('Funções Dados'!AG84),"", 'Funções Dados'!AG84)</f>
        <v/>
      </c>
    </row>
    <row r="79" customFormat="false" ht="12.75" hidden="false" customHeight="true" outlineLevel="0" collapsed="false">
      <c r="A79" s="502" t="str">
        <f aca="false">IF(ISBLANK('Funções Dados'!C85),"",'Funções Dados'!C85)</f>
        <v/>
      </c>
      <c r="B79" s="503" t="str">
        <f aca="false">IF((A79=""),"",LOOKUP(A79,'Casos de Uso'!$B$3:B$101,'Casos de Uso'!$C$3:C$101))</f>
        <v/>
      </c>
      <c r="C79" s="503" t="str">
        <f aca="false">IF(ISBLANK('Funções Dados'!B85), "", 'Funções Dados'!B85)</f>
        <v/>
      </c>
      <c r="D79" s="504" t="str">
        <f aca="false">IF(ISBLANK('Funções Dados'!M85), "", 'Funções Dados'!M85)</f>
        <v/>
      </c>
      <c r="E79" s="504" t="str">
        <f aca="false">IF(ISBLANK('Funções Dados'!N85), "", 'Funções Dados'!N85)</f>
        <v/>
      </c>
      <c r="F79" s="504" t="str">
        <f aca="false">IF(ISBLANK('Funções Dados'!O85), "", 'Funções Dados'!O85)</f>
        <v/>
      </c>
      <c r="G79" s="504" t="str">
        <f aca="false">IF(ISBLANK('Funções Dados'!P85), "", 'Funções Dados'!P85)</f>
        <v/>
      </c>
      <c r="H79" s="504" t="str">
        <f aca="false">IF(ISBLANK('Funções Dados'!Q85), "", 'Funções Dados'!Q85)</f>
        <v/>
      </c>
      <c r="I79" s="505" t="str">
        <f aca="false">IF(ISBLANK('Funções Dados'!S85),"",'Funções Dados'!S85)</f>
        <v/>
      </c>
      <c r="J79" s="505" t="str">
        <f aca="false">IF(ISBLANK('Funções Dados'!T85),"",'Funções Dados'!T85)</f>
        <v/>
      </c>
      <c r="K79" s="505" t="str">
        <f aca="false">IF(ISBLANK('Funções Dados'!U85),"",'Funções Dados'!U85)</f>
        <v/>
      </c>
      <c r="L79" s="504" t="str">
        <f aca="false">IF(ISBLANK('Funções Dados'!N85),"",'Funções Dados'!N85)</f>
        <v/>
      </c>
      <c r="M79" s="504" t="str">
        <f aca="false">IF(ISBLANK('Funções Dados'!O85),"",'Funções Dados'!O85)</f>
        <v/>
      </c>
      <c r="N79" s="506" t="str">
        <f aca="false">IF(ISBLANK('Funções Dados'!R85),"",'Funções Dados'!R85)</f>
        <v/>
      </c>
      <c r="O79" s="482" t="str">
        <f aca="false">IF(ISBLANK('Funções Dados'!AC85),"", 'Funções Dados'!AC85)</f>
        <v/>
      </c>
      <c r="P79" s="482" t="str">
        <f aca="false">IF(ISBLANK('Funções Dados'!AD85),"", 'Funções Dados'!AD85)</f>
        <v/>
      </c>
      <c r="Q79" s="482" t="str">
        <f aca="false">IF(ISBLANK('Funções Dados'!AE85),"", 'Funções Dados'!AE85)</f>
        <v/>
      </c>
      <c r="R79" s="482" t="str">
        <f aca="false">IF(ISBLANK('Funções Dados'!AF85),"", 'Funções Dados'!AF85)</f>
        <v/>
      </c>
      <c r="S79" s="486" t="str">
        <f aca="false">IF(ISBLANK('Funções Dados'!AG85),"", 'Funções Dados'!AG85)</f>
        <v/>
      </c>
    </row>
    <row r="80" customFormat="false" ht="12.75" hidden="false" customHeight="true" outlineLevel="0" collapsed="false">
      <c r="A80" s="502" t="str">
        <f aca="false">IF(ISBLANK('Funções Dados'!C86),"",'Funções Dados'!C86)</f>
        <v/>
      </c>
      <c r="B80" s="503" t="str">
        <f aca="false">IF((A80=""),"",LOOKUP(A80,'Casos de Uso'!$B$3:B$101,'Casos de Uso'!$C$3:C$101))</f>
        <v/>
      </c>
      <c r="C80" s="503" t="str">
        <f aca="false">IF(ISBLANK('Funções Dados'!B86), "", 'Funções Dados'!B86)</f>
        <v/>
      </c>
      <c r="D80" s="504" t="str">
        <f aca="false">IF(ISBLANK('Funções Dados'!M86), "", 'Funções Dados'!M86)</f>
        <v/>
      </c>
      <c r="E80" s="504" t="str">
        <f aca="false">IF(ISBLANK('Funções Dados'!N86), "", 'Funções Dados'!N86)</f>
        <v/>
      </c>
      <c r="F80" s="504" t="str">
        <f aca="false">IF(ISBLANK('Funções Dados'!O86), "", 'Funções Dados'!O86)</f>
        <v/>
      </c>
      <c r="G80" s="504" t="str">
        <f aca="false">IF(ISBLANK('Funções Dados'!P86), "", 'Funções Dados'!P86)</f>
        <v/>
      </c>
      <c r="H80" s="504" t="str">
        <f aca="false">IF(ISBLANK('Funções Dados'!Q86), "", 'Funções Dados'!Q86)</f>
        <v/>
      </c>
      <c r="I80" s="505" t="str">
        <f aca="false">IF(ISBLANK('Funções Dados'!S86),"",'Funções Dados'!S86)</f>
        <v/>
      </c>
      <c r="J80" s="505" t="str">
        <f aca="false">IF(ISBLANK('Funções Dados'!T86),"",'Funções Dados'!T86)</f>
        <v/>
      </c>
      <c r="K80" s="505" t="str">
        <f aca="false">IF(ISBLANK('Funções Dados'!U86),"",'Funções Dados'!U86)</f>
        <v/>
      </c>
      <c r="L80" s="504" t="str">
        <f aca="false">IF(ISBLANK('Funções Dados'!N86),"",'Funções Dados'!N86)</f>
        <v/>
      </c>
      <c r="M80" s="504" t="str">
        <f aca="false">IF(ISBLANK('Funções Dados'!O86),"",'Funções Dados'!O86)</f>
        <v/>
      </c>
      <c r="N80" s="506" t="str">
        <f aca="false">IF(ISBLANK('Funções Dados'!R86),"",'Funções Dados'!R86)</f>
        <v/>
      </c>
      <c r="O80" s="482" t="str">
        <f aca="false">IF(ISBLANK('Funções Dados'!AC86),"", 'Funções Dados'!AC86)</f>
        <v/>
      </c>
      <c r="P80" s="482" t="str">
        <f aca="false">IF(ISBLANK('Funções Dados'!AD86),"", 'Funções Dados'!AD86)</f>
        <v/>
      </c>
      <c r="Q80" s="482" t="str">
        <f aca="false">IF(ISBLANK('Funções Dados'!AE86),"", 'Funções Dados'!AE86)</f>
        <v/>
      </c>
      <c r="R80" s="482" t="str">
        <f aca="false">IF(ISBLANK('Funções Dados'!AF86),"", 'Funções Dados'!AF86)</f>
        <v/>
      </c>
      <c r="S80" s="486" t="str">
        <f aca="false">IF(ISBLANK('Funções Dados'!AG86),"", 'Funções Dados'!AG86)</f>
        <v/>
      </c>
    </row>
    <row r="81" customFormat="false" ht="12.75" hidden="false" customHeight="true" outlineLevel="0" collapsed="false">
      <c r="A81" s="502" t="str">
        <f aca="false">IF(ISBLANK('Funções Dados'!C87),"",'Funções Dados'!C87)</f>
        <v/>
      </c>
      <c r="B81" s="503" t="str">
        <f aca="false">IF((A81=""),"",LOOKUP(A81,'Casos de Uso'!$B$3:B$101,'Casos de Uso'!$C$3:C$101))</f>
        <v/>
      </c>
      <c r="C81" s="503" t="str">
        <f aca="false">IF(ISBLANK('Funções Dados'!B87), "", 'Funções Dados'!B87)</f>
        <v/>
      </c>
      <c r="D81" s="504" t="str">
        <f aca="false">IF(ISBLANK('Funções Dados'!M87), "", 'Funções Dados'!M87)</f>
        <v/>
      </c>
      <c r="E81" s="504" t="str">
        <f aca="false">IF(ISBLANK('Funções Dados'!N87), "", 'Funções Dados'!N87)</f>
        <v/>
      </c>
      <c r="F81" s="504" t="str">
        <f aca="false">IF(ISBLANK('Funções Dados'!O87), "", 'Funções Dados'!O87)</f>
        <v/>
      </c>
      <c r="G81" s="504" t="str">
        <f aca="false">IF(ISBLANK('Funções Dados'!P87), "", 'Funções Dados'!P87)</f>
        <v/>
      </c>
      <c r="H81" s="504" t="str">
        <f aca="false">IF(ISBLANK('Funções Dados'!Q87), "", 'Funções Dados'!Q87)</f>
        <v/>
      </c>
      <c r="I81" s="505" t="str">
        <f aca="false">IF(ISBLANK('Funções Dados'!S87),"",'Funções Dados'!S87)</f>
        <v/>
      </c>
      <c r="J81" s="505" t="str">
        <f aca="false">IF(ISBLANK('Funções Dados'!T87),"",'Funções Dados'!T87)</f>
        <v/>
      </c>
      <c r="K81" s="505" t="str">
        <f aca="false">IF(ISBLANK('Funções Dados'!U87),"",'Funções Dados'!U87)</f>
        <v/>
      </c>
      <c r="L81" s="504" t="str">
        <f aca="false">IF(ISBLANK('Funções Dados'!N87),"",'Funções Dados'!N87)</f>
        <v/>
      </c>
      <c r="M81" s="504" t="str">
        <f aca="false">IF(ISBLANK('Funções Dados'!O87),"",'Funções Dados'!O87)</f>
        <v/>
      </c>
      <c r="N81" s="506" t="str">
        <f aca="false">IF(ISBLANK('Funções Dados'!R87),"",'Funções Dados'!R87)</f>
        <v/>
      </c>
      <c r="O81" s="482" t="str">
        <f aca="false">IF(ISBLANK('Funções Dados'!AC87),"", 'Funções Dados'!AC87)</f>
        <v/>
      </c>
      <c r="P81" s="482" t="str">
        <f aca="false">IF(ISBLANK('Funções Dados'!AD87),"", 'Funções Dados'!AD87)</f>
        <v/>
      </c>
      <c r="Q81" s="482" t="str">
        <f aca="false">IF(ISBLANK('Funções Dados'!AE87),"", 'Funções Dados'!AE87)</f>
        <v/>
      </c>
      <c r="R81" s="482" t="str">
        <f aca="false">IF(ISBLANK('Funções Dados'!AF87),"", 'Funções Dados'!AF87)</f>
        <v/>
      </c>
      <c r="S81" s="486" t="str">
        <f aca="false">IF(ISBLANK('Funções Dados'!AG87),"", 'Funções Dados'!AG87)</f>
        <v/>
      </c>
    </row>
    <row r="82" customFormat="false" ht="12.75" hidden="false" customHeight="true" outlineLevel="0" collapsed="false">
      <c r="A82" s="502" t="str">
        <f aca="false">IF(ISBLANK('Funções Dados'!C88),"",'Funções Dados'!C88)</f>
        <v/>
      </c>
      <c r="B82" s="503" t="str">
        <f aca="false">IF((A82=""),"",LOOKUP(A82,'Casos de Uso'!$B$3:B$101,'Casos de Uso'!$C$3:C$101))</f>
        <v/>
      </c>
      <c r="C82" s="503" t="str">
        <f aca="false">IF(ISBLANK('Funções Dados'!B88), "", 'Funções Dados'!B88)</f>
        <v/>
      </c>
      <c r="D82" s="504" t="str">
        <f aca="false">IF(ISBLANK('Funções Dados'!M88), "", 'Funções Dados'!M88)</f>
        <v/>
      </c>
      <c r="E82" s="504" t="str">
        <f aca="false">IF(ISBLANK('Funções Dados'!N88), "", 'Funções Dados'!N88)</f>
        <v/>
      </c>
      <c r="F82" s="504" t="str">
        <f aca="false">IF(ISBLANK('Funções Dados'!O88), "", 'Funções Dados'!O88)</f>
        <v/>
      </c>
      <c r="G82" s="504" t="str">
        <f aca="false">IF(ISBLANK('Funções Dados'!P88), "", 'Funções Dados'!P88)</f>
        <v/>
      </c>
      <c r="H82" s="504" t="str">
        <f aca="false">IF(ISBLANK('Funções Dados'!Q88), "", 'Funções Dados'!Q88)</f>
        <v/>
      </c>
      <c r="I82" s="505" t="str">
        <f aca="false">IF(ISBLANK('Funções Dados'!S88),"",'Funções Dados'!S88)</f>
        <v/>
      </c>
      <c r="J82" s="505" t="str">
        <f aca="false">IF(ISBLANK('Funções Dados'!T88),"",'Funções Dados'!T88)</f>
        <v/>
      </c>
      <c r="K82" s="505" t="str">
        <f aca="false">IF(ISBLANK('Funções Dados'!U88),"",'Funções Dados'!U88)</f>
        <v/>
      </c>
      <c r="L82" s="504" t="str">
        <f aca="false">IF(ISBLANK('Funções Dados'!N88),"",'Funções Dados'!N88)</f>
        <v/>
      </c>
      <c r="M82" s="504" t="str">
        <f aca="false">IF(ISBLANK('Funções Dados'!O88),"",'Funções Dados'!O88)</f>
        <v/>
      </c>
      <c r="N82" s="506" t="str">
        <f aca="false">IF(ISBLANK('Funções Dados'!R88),"",'Funções Dados'!R88)</f>
        <v/>
      </c>
      <c r="O82" s="482" t="str">
        <f aca="false">IF(ISBLANK('Funções Dados'!AC88),"", 'Funções Dados'!AC88)</f>
        <v/>
      </c>
      <c r="P82" s="482" t="str">
        <f aca="false">IF(ISBLANK('Funções Dados'!AD88),"", 'Funções Dados'!AD88)</f>
        <v/>
      </c>
      <c r="Q82" s="482" t="str">
        <f aca="false">IF(ISBLANK('Funções Dados'!AE88),"", 'Funções Dados'!AE88)</f>
        <v/>
      </c>
      <c r="R82" s="482" t="str">
        <f aca="false">IF(ISBLANK('Funções Dados'!AF88),"", 'Funções Dados'!AF88)</f>
        <v/>
      </c>
      <c r="S82" s="486" t="str">
        <f aca="false">IF(ISBLANK('Funções Dados'!AG88),"", 'Funções Dados'!AG88)</f>
        <v/>
      </c>
    </row>
    <row r="83" customFormat="false" ht="12.75" hidden="false" customHeight="true" outlineLevel="0" collapsed="false">
      <c r="A83" s="502" t="str">
        <f aca="false">IF(ISBLANK('Funções Dados'!C89),"",'Funções Dados'!C89)</f>
        <v/>
      </c>
      <c r="B83" s="503" t="str">
        <f aca="false">IF((A83=""),"",LOOKUP(A83,'Casos de Uso'!$B$3:B$101,'Casos de Uso'!$C$3:C$101))</f>
        <v/>
      </c>
      <c r="C83" s="503" t="str">
        <f aca="false">IF(ISBLANK('Funções Dados'!B89), "", 'Funções Dados'!B89)</f>
        <v/>
      </c>
      <c r="D83" s="504" t="str">
        <f aca="false">IF(ISBLANK('Funções Dados'!M89), "", 'Funções Dados'!M89)</f>
        <v/>
      </c>
      <c r="E83" s="504" t="str">
        <f aca="false">IF(ISBLANK('Funções Dados'!N89), "", 'Funções Dados'!N89)</f>
        <v/>
      </c>
      <c r="F83" s="504" t="str">
        <f aca="false">IF(ISBLANK('Funções Dados'!O89), "", 'Funções Dados'!O89)</f>
        <v/>
      </c>
      <c r="G83" s="504" t="str">
        <f aca="false">IF(ISBLANK('Funções Dados'!P89), "", 'Funções Dados'!P89)</f>
        <v/>
      </c>
      <c r="H83" s="504" t="str">
        <f aca="false">IF(ISBLANK('Funções Dados'!Q89), "", 'Funções Dados'!Q89)</f>
        <v/>
      </c>
      <c r="I83" s="505" t="str">
        <f aca="false">IF(ISBLANK('Funções Dados'!S89),"",'Funções Dados'!S89)</f>
        <v/>
      </c>
      <c r="J83" s="505" t="str">
        <f aca="false">IF(ISBLANK('Funções Dados'!T89),"",'Funções Dados'!T89)</f>
        <v/>
      </c>
      <c r="K83" s="505" t="str">
        <f aca="false">IF(ISBLANK('Funções Dados'!U89),"",'Funções Dados'!U89)</f>
        <v/>
      </c>
      <c r="L83" s="504" t="str">
        <f aca="false">IF(ISBLANK('Funções Dados'!N89),"",'Funções Dados'!N89)</f>
        <v/>
      </c>
      <c r="M83" s="504" t="str">
        <f aca="false">IF(ISBLANK('Funções Dados'!O89),"",'Funções Dados'!O89)</f>
        <v/>
      </c>
      <c r="N83" s="506" t="str">
        <f aca="false">IF(ISBLANK('Funções Dados'!R89),"",'Funções Dados'!R89)</f>
        <v/>
      </c>
      <c r="O83" s="482" t="str">
        <f aca="false">IF(ISBLANK('Funções Dados'!AC89),"", 'Funções Dados'!AC89)</f>
        <v/>
      </c>
      <c r="P83" s="482" t="str">
        <f aca="false">IF(ISBLANK('Funções Dados'!AD89),"", 'Funções Dados'!AD89)</f>
        <v/>
      </c>
      <c r="Q83" s="482" t="str">
        <f aca="false">IF(ISBLANK('Funções Dados'!AE89),"", 'Funções Dados'!AE89)</f>
        <v/>
      </c>
      <c r="R83" s="482" t="str">
        <f aca="false">IF(ISBLANK('Funções Dados'!AF89),"", 'Funções Dados'!AF89)</f>
        <v/>
      </c>
      <c r="S83" s="486" t="str">
        <f aca="false">IF(ISBLANK('Funções Dados'!AG89),"", 'Funções Dados'!AG89)</f>
        <v/>
      </c>
    </row>
    <row r="84" customFormat="false" ht="12.75" hidden="false" customHeight="true" outlineLevel="0" collapsed="false">
      <c r="A84" s="502" t="str">
        <f aca="false">IF(ISBLANK('Funções Dados'!C90),"",'Funções Dados'!C90)</f>
        <v/>
      </c>
      <c r="B84" s="503" t="str">
        <f aca="false">IF((A84=""),"",LOOKUP(A84,'Casos de Uso'!$B$3:B$101,'Casos de Uso'!$C$3:C$101))</f>
        <v/>
      </c>
      <c r="C84" s="503" t="str">
        <f aca="false">IF(ISBLANK('Funções Dados'!B90), "", 'Funções Dados'!B90)</f>
        <v/>
      </c>
      <c r="D84" s="504" t="str">
        <f aca="false">IF(ISBLANK('Funções Dados'!M90), "", 'Funções Dados'!M90)</f>
        <v/>
      </c>
      <c r="E84" s="504" t="str">
        <f aca="false">IF(ISBLANK('Funções Dados'!N90), "", 'Funções Dados'!N90)</f>
        <v/>
      </c>
      <c r="F84" s="504" t="str">
        <f aca="false">IF(ISBLANK('Funções Dados'!O90), "", 'Funções Dados'!O90)</f>
        <v/>
      </c>
      <c r="G84" s="504" t="str">
        <f aca="false">IF(ISBLANK('Funções Dados'!P90), "", 'Funções Dados'!P90)</f>
        <v/>
      </c>
      <c r="H84" s="504" t="str">
        <f aca="false">IF(ISBLANK('Funções Dados'!Q90), "", 'Funções Dados'!Q90)</f>
        <v/>
      </c>
      <c r="I84" s="505" t="str">
        <f aca="false">IF(ISBLANK('Funções Dados'!S90),"",'Funções Dados'!S90)</f>
        <v/>
      </c>
      <c r="J84" s="505" t="str">
        <f aca="false">IF(ISBLANK('Funções Dados'!T90),"",'Funções Dados'!T90)</f>
        <v/>
      </c>
      <c r="K84" s="505" t="str">
        <f aca="false">IF(ISBLANK('Funções Dados'!U90),"",'Funções Dados'!U90)</f>
        <v/>
      </c>
      <c r="L84" s="504" t="str">
        <f aca="false">IF(ISBLANK('Funções Dados'!N90),"",'Funções Dados'!N90)</f>
        <v/>
      </c>
      <c r="M84" s="504" t="str">
        <f aca="false">IF(ISBLANK('Funções Dados'!O90),"",'Funções Dados'!O90)</f>
        <v/>
      </c>
      <c r="N84" s="506" t="str">
        <f aca="false">IF(ISBLANK('Funções Dados'!R90),"",'Funções Dados'!R90)</f>
        <v/>
      </c>
      <c r="O84" s="482" t="str">
        <f aca="false">IF(ISBLANK('Funções Dados'!AC90),"", 'Funções Dados'!AC90)</f>
        <v/>
      </c>
      <c r="P84" s="482" t="str">
        <f aca="false">IF(ISBLANK('Funções Dados'!AD90),"", 'Funções Dados'!AD90)</f>
        <v/>
      </c>
      <c r="Q84" s="482" t="str">
        <f aca="false">IF(ISBLANK('Funções Dados'!AE90),"", 'Funções Dados'!AE90)</f>
        <v/>
      </c>
      <c r="R84" s="482" t="str">
        <f aca="false">IF(ISBLANK('Funções Dados'!AF90),"", 'Funções Dados'!AF90)</f>
        <v/>
      </c>
      <c r="S84" s="486" t="str">
        <f aca="false">IF(ISBLANK('Funções Dados'!AG90),"", 'Funções Dados'!AG90)</f>
        <v/>
      </c>
    </row>
    <row r="85" customFormat="false" ht="12.75" hidden="false" customHeight="true" outlineLevel="0" collapsed="false">
      <c r="A85" s="502" t="str">
        <f aca="false">IF(ISBLANK('Funções Dados'!C91),"",'Funções Dados'!C91)</f>
        <v/>
      </c>
      <c r="B85" s="503" t="str">
        <f aca="false">IF((A85=""),"",LOOKUP(A85,'Casos de Uso'!$B$3:B$101,'Casos de Uso'!$C$3:C$101))</f>
        <v/>
      </c>
      <c r="C85" s="503" t="str">
        <f aca="false">IF(ISBLANK('Funções Dados'!B91), "", 'Funções Dados'!B91)</f>
        <v/>
      </c>
      <c r="D85" s="504" t="str">
        <f aca="false">IF(ISBLANK('Funções Dados'!M91), "", 'Funções Dados'!M91)</f>
        <v/>
      </c>
      <c r="E85" s="504" t="str">
        <f aca="false">IF(ISBLANK('Funções Dados'!N91), "", 'Funções Dados'!N91)</f>
        <v/>
      </c>
      <c r="F85" s="504" t="str">
        <f aca="false">IF(ISBLANK('Funções Dados'!O91), "", 'Funções Dados'!O91)</f>
        <v/>
      </c>
      <c r="G85" s="504" t="str">
        <f aca="false">IF(ISBLANK('Funções Dados'!P91), "", 'Funções Dados'!P91)</f>
        <v/>
      </c>
      <c r="H85" s="504" t="str">
        <f aca="false">IF(ISBLANK('Funções Dados'!Q91), "", 'Funções Dados'!Q91)</f>
        <v/>
      </c>
      <c r="I85" s="505" t="str">
        <f aca="false">IF(ISBLANK('Funções Dados'!S91),"",'Funções Dados'!S91)</f>
        <v/>
      </c>
      <c r="J85" s="505" t="str">
        <f aca="false">IF(ISBLANK('Funções Dados'!T91),"",'Funções Dados'!T91)</f>
        <v/>
      </c>
      <c r="K85" s="505" t="str">
        <f aca="false">IF(ISBLANK('Funções Dados'!U91),"",'Funções Dados'!U91)</f>
        <v/>
      </c>
      <c r="L85" s="504" t="str">
        <f aca="false">IF(ISBLANK('Funções Dados'!N91),"",'Funções Dados'!N91)</f>
        <v/>
      </c>
      <c r="M85" s="504" t="str">
        <f aca="false">IF(ISBLANK('Funções Dados'!O91),"",'Funções Dados'!O91)</f>
        <v/>
      </c>
      <c r="N85" s="506" t="str">
        <f aca="false">IF(ISBLANK('Funções Dados'!R91),"",'Funções Dados'!R91)</f>
        <v/>
      </c>
      <c r="O85" s="482" t="str">
        <f aca="false">IF(ISBLANK('Funções Dados'!AC91),"", 'Funções Dados'!AC91)</f>
        <v/>
      </c>
      <c r="P85" s="482" t="str">
        <f aca="false">IF(ISBLANK('Funções Dados'!AD91),"", 'Funções Dados'!AD91)</f>
        <v/>
      </c>
      <c r="Q85" s="482" t="str">
        <f aca="false">IF(ISBLANK('Funções Dados'!AE91),"", 'Funções Dados'!AE91)</f>
        <v/>
      </c>
      <c r="R85" s="482" t="str">
        <f aca="false">IF(ISBLANK('Funções Dados'!AF91),"", 'Funções Dados'!AF91)</f>
        <v/>
      </c>
      <c r="S85" s="486" t="str">
        <f aca="false">IF(ISBLANK('Funções Dados'!AG91),"", 'Funções Dados'!AG91)</f>
        <v/>
      </c>
    </row>
    <row r="86" customFormat="false" ht="12.75" hidden="false" customHeight="true" outlineLevel="0" collapsed="false">
      <c r="A86" s="502" t="str">
        <f aca="false">IF(ISBLANK('Funções Dados'!C92),"",'Funções Dados'!C92)</f>
        <v/>
      </c>
      <c r="B86" s="503" t="str">
        <f aca="false">IF((A86=""),"",LOOKUP(A86,'Casos de Uso'!$B$3:B$101,'Casos de Uso'!$C$3:C$101))</f>
        <v/>
      </c>
      <c r="C86" s="503" t="str">
        <f aca="false">IF(ISBLANK('Funções Dados'!B92), "", 'Funções Dados'!B92)</f>
        <v/>
      </c>
      <c r="D86" s="504" t="str">
        <f aca="false">IF(ISBLANK('Funções Dados'!M92), "", 'Funções Dados'!M92)</f>
        <v/>
      </c>
      <c r="E86" s="504" t="str">
        <f aca="false">IF(ISBLANK('Funções Dados'!N92), "", 'Funções Dados'!N92)</f>
        <v/>
      </c>
      <c r="F86" s="504" t="str">
        <f aca="false">IF(ISBLANK('Funções Dados'!O92), "", 'Funções Dados'!O92)</f>
        <v/>
      </c>
      <c r="G86" s="504" t="str">
        <f aca="false">IF(ISBLANK('Funções Dados'!P92), "", 'Funções Dados'!P92)</f>
        <v/>
      </c>
      <c r="H86" s="504" t="str">
        <f aca="false">IF(ISBLANK('Funções Dados'!Q92), "", 'Funções Dados'!Q92)</f>
        <v/>
      </c>
      <c r="I86" s="505" t="str">
        <f aca="false">IF(ISBLANK('Funções Dados'!S92),"",'Funções Dados'!S92)</f>
        <v/>
      </c>
      <c r="J86" s="505" t="str">
        <f aca="false">IF(ISBLANK('Funções Dados'!T92),"",'Funções Dados'!T92)</f>
        <v/>
      </c>
      <c r="K86" s="505" t="str">
        <f aca="false">IF(ISBLANK('Funções Dados'!U92),"",'Funções Dados'!U92)</f>
        <v/>
      </c>
      <c r="L86" s="504" t="str">
        <f aca="false">IF(ISBLANK('Funções Dados'!N92),"",'Funções Dados'!N92)</f>
        <v/>
      </c>
      <c r="M86" s="504" t="str">
        <f aca="false">IF(ISBLANK('Funções Dados'!O92),"",'Funções Dados'!O92)</f>
        <v/>
      </c>
      <c r="N86" s="506" t="str">
        <f aca="false">IF(ISBLANK('Funções Dados'!R92),"",'Funções Dados'!R92)</f>
        <v/>
      </c>
      <c r="O86" s="482" t="str">
        <f aca="false">IF(ISBLANK('Funções Dados'!AC92),"", 'Funções Dados'!AC92)</f>
        <v/>
      </c>
      <c r="P86" s="482" t="str">
        <f aca="false">IF(ISBLANK('Funções Dados'!AD92),"", 'Funções Dados'!AD92)</f>
        <v/>
      </c>
      <c r="Q86" s="482" t="str">
        <f aca="false">IF(ISBLANK('Funções Dados'!AE92),"", 'Funções Dados'!AE92)</f>
        <v/>
      </c>
      <c r="R86" s="482" t="str">
        <f aca="false">IF(ISBLANK('Funções Dados'!AF92),"", 'Funções Dados'!AF92)</f>
        <v/>
      </c>
      <c r="S86" s="486" t="str">
        <f aca="false">IF(ISBLANK('Funções Dados'!AG92),"", 'Funções Dados'!AG92)</f>
        <v/>
      </c>
    </row>
    <row r="87" customFormat="false" ht="12.75" hidden="false" customHeight="true" outlineLevel="0" collapsed="false">
      <c r="A87" s="502" t="str">
        <f aca="false">IF(ISBLANK('Funções Dados'!C93),"",'Funções Dados'!C93)</f>
        <v/>
      </c>
      <c r="B87" s="503" t="str">
        <f aca="false">IF((A87=""),"",LOOKUP(A87,'Casos de Uso'!$B$3:B$101,'Casos de Uso'!$C$3:C$101))</f>
        <v/>
      </c>
      <c r="C87" s="503" t="str">
        <f aca="false">IF(ISBLANK('Funções Dados'!B93), "", 'Funções Dados'!B93)</f>
        <v/>
      </c>
      <c r="D87" s="504" t="str">
        <f aca="false">IF(ISBLANK('Funções Dados'!M93), "", 'Funções Dados'!M93)</f>
        <v/>
      </c>
      <c r="E87" s="504" t="str">
        <f aca="false">IF(ISBLANK('Funções Dados'!N93), "", 'Funções Dados'!N93)</f>
        <v/>
      </c>
      <c r="F87" s="504" t="str">
        <f aca="false">IF(ISBLANK('Funções Dados'!O93), "", 'Funções Dados'!O93)</f>
        <v/>
      </c>
      <c r="G87" s="504" t="str">
        <f aca="false">IF(ISBLANK('Funções Dados'!P93), "", 'Funções Dados'!P93)</f>
        <v/>
      </c>
      <c r="H87" s="504" t="str">
        <f aca="false">IF(ISBLANK('Funções Dados'!Q93), "", 'Funções Dados'!Q93)</f>
        <v/>
      </c>
      <c r="I87" s="505" t="str">
        <f aca="false">IF(ISBLANK('Funções Dados'!S93),"",'Funções Dados'!S93)</f>
        <v/>
      </c>
      <c r="J87" s="505" t="str">
        <f aca="false">IF(ISBLANK('Funções Dados'!T93),"",'Funções Dados'!T93)</f>
        <v/>
      </c>
      <c r="K87" s="505" t="str">
        <f aca="false">IF(ISBLANK('Funções Dados'!U93),"",'Funções Dados'!U93)</f>
        <v/>
      </c>
      <c r="L87" s="504" t="str">
        <f aca="false">IF(ISBLANK('Funções Dados'!N93),"",'Funções Dados'!N93)</f>
        <v/>
      </c>
      <c r="M87" s="504" t="str">
        <f aca="false">IF(ISBLANK('Funções Dados'!O93),"",'Funções Dados'!O93)</f>
        <v/>
      </c>
      <c r="N87" s="506" t="str">
        <f aca="false">IF(ISBLANK('Funções Dados'!R93),"",'Funções Dados'!R93)</f>
        <v/>
      </c>
      <c r="O87" s="482" t="str">
        <f aca="false">IF(ISBLANK('Funções Dados'!AC93),"", 'Funções Dados'!AC93)</f>
        <v/>
      </c>
      <c r="P87" s="482" t="str">
        <f aca="false">IF(ISBLANK('Funções Dados'!AD93),"", 'Funções Dados'!AD93)</f>
        <v/>
      </c>
      <c r="Q87" s="482" t="str">
        <f aca="false">IF(ISBLANK('Funções Dados'!AE93),"", 'Funções Dados'!AE93)</f>
        <v/>
      </c>
      <c r="R87" s="482" t="str">
        <f aca="false">IF(ISBLANK('Funções Dados'!AF93),"", 'Funções Dados'!AF93)</f>
        <v/>
      </c>
      <c r="S87" s="486" t="str">
        <f aca="false">IF(ISBLANK('Funções Dados'!AG93),"", 'Funções Dados'!AG93)</f>
        <v/>
      </c>
    </row>
    <row r="88" customFormat="false" ht="12.75" hidden="false" customHeight="true" outlineLevel="0" collapsed="false">
      <c r="A88" s="502" t="str">
        <f aca="false">IF(ISBLANK('Funções Dados'!C94),"",'Funções Dados'!C94)</f>
        <v/>
      </c>
      <c r="B88" s="503" t="str">
        <f aca="false">IF((A88=""),"",LOOKUP(A88,'Casos de Uso'!$B$3:B$101,'Casos de Uso'!$C$3:C$101))</f>
        <v/>
      </c>
      <c r="C88" s="503" t="str">
        <f aca="false">IF(ISBLANK('Funções Dados'!B94), "", 'Funções Dados'!B94)</f>
        <v/>
      </c>
      <c r="D88" s="504" t="str">
        <f aca="false">IF(ISBLANK('Funções Dados'!M94), "", 'Funções Dados'!M94)</f>
        <v/>
      </c>
      <c r="E88" s="504" t="str">
        <f aca="false">IF(ISBLANK('Funções Dados'!N94), "", 'Funções Dados'!N94)</f>
        <v/>
      </c>
      <c r="F88" s="504" t="str">
        <f aca="false">IF(ISBLANK('Funções Dados'!O94), "", 'Funções Dados'!O94)</f>
        <v/>
      </c>
      <c r="G88" s="504" t="str">
        <f aca="false">IF(ISBLANK('Funções Dados'!P94), "", 'Funções Dados'!P94)</f>
        <v/>
      </c>
      <c r="H88" s="504" t="str">
        <f aca="false">IF(ISBLANK('Funções Dados'!Q94), "", 'Funções Dados'!Q94)</f>
        <v/>
      </c>
      <c r="I88" s="505" t="str">
        <f aca="false">IF(ISBLANK('Funções Dados'!S94),"",'Funções Dados'!S94)</f>
        <v/>
      </c>
      <c r="J88" s="505" t="str">
        <f aca="false">IF(ISBLANK('Funções Dados'!T94),"",'Funções Dados'!T94)</f>
        <v/>
      </c>
      <c r="K88" s="505" t="str">
        <f aca="false">IF(ISBLANK('Funções Dados'!U94),"",'Funções Dados'!U94)</f>
        <v/>
      </c>
      <c r="L88" s="504" t="str">
        <f aca="false">IF(ISBLANK('Funções Dados'!N94),"",'Funções Dados'!N94)</f>
        <v/>
      </c>
      <c r="M88" s="504" t="str">
        <f aca="false">IF(ISBLANK('Funções Dados'!O94),"",'Funções Dados'!O94)</f>
        <v/>
      </c>
      <c r="N88" s="506" t="str">
        <f aca="false">IF(ISBLANK('Funções Dados'!R94),"",'Funções Dados'!R94)</f>
        <v/>
      </c>
      <c r="O88" s="482" t="str">
        <f aca="false">IF(ISBLANK('Funções Dados'!AC94),"", 'Funções Dados'!AC94)</f>
        <v/>
      </c>
      <c r="P88" s="482" t="str">
        <f aca="false">IF(ISBLANK('Funções Dados'!AD94),"", 'Funções Dados'!AD94)</f>
        <v/>
      </c>
      <c r="Q88" s="482" t="str">
        <f aca="false">IF(ISBLANK('Funções Dados'!AE94),"", 'Funções Dados'!AE94)</f>
        <v/>
      </c>
      <c r="R88" s="482" t="str">
        <f aca="false">IF(ISBLANK('Funções Dados'!AF94),"", 'Funções Dados'!AF94)</f>
        <v/>
      </c>
      <c r="S88" s="486" t="str">
        <f aca="false">IF(ISBLANK('Funções Dados'!AG94),"", 'Funções Dados'!AG94)</f>
        <v/>
      </c>
    </row>
    <row r="89" customFormat="false" ht="12.75" hidden="false" customHeight="true" outlineLevel="0" collapsed="false">
      <c r="A89" s="502" t="str">
        <f aca="false">IF(ISBLANK('Funções Dados'!C95),"",'Funções Dados'!C95)</f>
        <v/>
      </c>
      <c r="B89" s="503" t="str">
        <f aca="false">IF((A89=""),"",LOOKUP(A89,'Casos de Uso'!$B$3:B$101,'Casos de Uso'!$C$3:C$101))</f>
        <v/>
      </c>
      <c r="C89" s="503" t="str">
        <f aca="false">IF(ISBLANK('Funções Dados'!B95), "", 'Funções Dados'!B95)</f>
        <v/>
      </c>
      <c r="D89" s="504" t="str">
        <f aca="false">IF(ISBLANK('Funções Dados'!M95), "", 'Funções Dados'!M95)</f>
        <v/>
      </c>
      <c r="E89" s="504" t="str">
        <f aca="false">IF(ISBLANK('Funções Dados'!N95), "", 'Funções Dados'!N95)</f>
        <v/>
      </c>
      <c r="F89" s="504" t="str">
        <f aca="false">IF(ISBLANK('Funções Dados'!O95), "", 'Funções Dados'!O95)</f>
        <v/>
      </c>
      <c r="G89" s="504" t="str">
        <f aca="false">IF(ISBLANK('Funções Dados'!P95), "", 'Funções Dados'!P95)</f>
        <v/>
      </c>
      <c r="H89" s="504" t="str">
        <f aca="false">IF(ISBLANK('Funções Dados'!Q95), "", 'Funções Dados'!Q95)</f>
        <v/>
      </c>
      <c r="I89" s="505" t="str">
        <f aca="false">IF(ISBLANK('Funções Dados'!S95),"",'Funções Dados'!S95)</f>
        <v/>
      </c>
      <c r="J89" s="505" t="str">
        <f aca="false">IF(ISBLANK('Funções Dados'!T95),"",'Funções Dados'!T95)</f>
        <v/>
      </c>
      <c r="K89" s="505" t="str">
        <f aca="false">IF(ISBLANK('Funções Dados'!U95),"",'Funções Dados'!U95)</f>
        <v/>
      </c>
      <c r="L89" s="504" t="str">
        <f aca="false">IF(ISBLANK('Funções Dados'!N95),"",'Funções Dados'!N95)</f>
        <v/>
      </c>
      <c r="M89" s="504" t="str">
        <f aca="false">IF(ISBLANK('Funções Dados'!O95),"",'Funções Dados'!O95)</f>
        <v/>
      </c>
      <c r="N89" s="506" t="str">
        <f aca="false">IF(ISBLANK('Funções Dados'!R95),"",'Funções Dados'!R95)</f>
        <v/>
      </c>
      <c r="O89" s="482" t="str">
        <f aca="false">IF(ISBLANK('Funções Dados'!AC95),"", 'Funções Dados'!AC95)</f>
        <v/>
      </c>
      <c r="P89" s="482" t="str">
        <f aca="false">IF(ISBLANK('Funções Dados'!AD95),"", 'Funções Dados'!AD95)</f>
        <v/>
      </c>
      <c r="Q89" s="482" t="str">
        <f aca="false">IF(ISBLANK('Funções Dados'!AE95),"", 'Funções Dados'!AE95)</f>
        <v/>
      </c>
      <c r="R89" s="482" t="str">
        <f aca="false">IF(ISBLANK('Funções Dados'!AF95),"", 'Funções Dados'!AF95)</f>
        <v/>
      </c>
      <c r="S89" s="486" t="str">
        <f aca="false">IF(ISBLANK('Funções Dados'!AG95),"", 'Funções Dados'!AG95)</f>
        <v/>
      </c>
    </row>
    <row r="90" customFormat="false" ht="12.75" hidden="false" customHeight="true" outlineLevel="0" collapsed="false">
      <c r="A90" s="502" t="str">
        <f aca="false">IF(ISBLANK('Funções Dados'!C96),"",'Funções Dados'!C96)</f>
        <v/>
      </c>
      <c r="B90" s="503" t="str">
        <f aca="false">IF((A90=""),"",LOOKUP(A90,'Casos de Uso'!$B$3:B$101,'Casos de Uso'!$C$3:C$101))</f>
        <v/>
      </c>
      <c r="C90" s="503" t="str">
        <f aca="false">IF(ISBLANK('Funções Dados'!B96), "", 'Funções Dados'!B96)</f>
        <v/>
      </c>
      <c r="D90" s="504" t="str">
        <f aca="false">IF(ISBLANK('Funções Dados'!M96), "", 'Funções Dados'!M96)</f>
        <v/>
      </c>
      <c r="E90" s="504" t="str">
        <f aca="false">IF(ISBLANK('Funções Dados'!N96), "", 'Funções Dados'!N96)</f>
        <v/>
      </c>
      <c r="F90" s="504" t="str">
        <f aca="false">IF(ISBLANK('Funções Dados'!O96), "", 'Funções Dados'!O96)</f>
        <v/>
      </c>
      <c r="G90" s="504" t="str">
        <f aca="false">IF(ISBLANK('Funções Dados'!P96), "", 'Funções Dados'!P96)</f>
        <v/>
      </c>
      <c r="H90" s="504" t="str">
        <f aca="false">IF(ISBLANK('Funções Dados'!Q96), "", 'Funções Dados'!Q96)</f>
        <v/>
      </c>
      <c r="I90" s="505" t="str">
        <f aca="false">IF(ISBLANK('Funções Dados'!S96),"",'Funções Dados'!S96)</f>
        <v/>
      </c>
      <c r="J90" s="505" t="str">
        <f aca="false">IF(ISBLANK('Funções Dados'!T96),"",'Funções Dados'!T96)</f>
        <v/>
      </c>
      <c r="K90" s="505" t="str">
        <f aca="false">IF(ISBLANK('Funções Dados'!U96),"",'Funções Dados'!U96)</f>
        <v/>
      </c>
      <c r="L90" s="504" t="str">
        <f aca="false">IF(ISBLANK('Funções Dados'!N96),"",'Funções Dados'!N96)</f>
        <v/>
      </c>
      <c r="M90" s="504" t="str">
        <f aca="false">IF(ISBLANK('Funções Dados'!O96),"",'Funções Dados'!O96)</f>
        <v/>
      </c>
      <c r="N90" s="506" t="str">
        <f aca="false">IF(ISBLANK('Funções Dados'!R96),"",'Funções Dados'!R96)</f>
        <v/>
      </c>
      <c r="O90" s="482" t="str">
        <f aca="false">IF(ISBLANK('Funções Dados'!AC96),"", 'Funções Dados'!AC96)</f>
        <v/>
      </c>
      <c r="P90" s="482" t="str">
        <f aca="false">IF(ISBLANK('Funções Dados'!AD96),"", 'Funções Dados'!AD96)</f>
        <v/>
      </c>
      <c r="Q90" s="482" t="str">
        <f aca="false">IF(ISBLANK('Funções Dados'!AE96),"", 'Funções Dados'!AE96)</f>
        <v/>
      </c>
      <c r="R90" s="482" t="str">
        <f aca="false">IF(ISBLANK('Funções Dados'!AF96),"", 'Funções Dados'!AF96)</f>
        <v/>
      </c>
      <c r="S90" s="486" t="str">
        <f aca="false">IF(ISBLANK('Funções Dados'!AG96),"", 'Funções Dados'!AG96)</f>
        <v/>
      </c>
    </row>
    <row r="91" customFormat="false" ht="12.75" hidden="false" customHeight="true" outlineLevel="0" collapsed="false">
      <c r="A91" s="502" t="str">
        <f aca="false">IF(ISBLANK('Funções Dados'!C97),"",'Funções Dados'!C97)</f>
        <v/>
      </c>
      <c r="B91" s="503" t="str">
        <f aca="false">IF((A91=""),"",LOOKUP(A91,'Casos de Uso'!$B$3:B$101,'Casos de Uso'!$C$3:C$101))</f>
        <v/>
      </c>
      <c r="C91" s="503" t="str">
        <f aca="false">IF(ISBLANK('Funções Dados'!B97), "", 'Funções Dados'!B97)</f>
        <v/>
      </c>
      <c r="D91" s="504" t="str">
        <f aca="false">IF(ISBLANK('Funções Dados'!M97), "", 'Funções Dados'!M97)</f>
        <v/>
      </c>
      <c r="E91" s="504" t="str">
        <f aca="false">IF(ISBLANK('Funções Dados'!N97), "", 'Funções Dados'!N97)</f>
        <v/>
      </c>
      <c r="F91" s="504" t="str">
        <f aca="false">IF(ISBLANK('Funções Dados'!O97), "", 'Funções Dados'!O97)</f>
        <v/>
      </c>
      <c r="G91" s="504" t="str">
        <f aca="false">IF(ISBLANK('Funções Dados'!P97), "", 'Funções Dados'!P97)</f>
        <v/>
      </c>
      <c r="H91" s="504" t="str">
        <f aca="false">IF(ISBLANK('Funções Dados'!Q97), "", 'Funções Dados'!Q97)</f>
        <v/>
      </c>
      <c r="I91" s="505" t="str">
        <f aca="false">IF(ISBLANK('Funções Dados'!S97),"",'Funções Dados'!S97)</f>
        <v/>
      </c>
      <c r="J91" s="505" t="str">
        <f aca="false">IF(ISBLANK('Funções Dados'!T97),"",'Funções Dados'!T97)</f>
        <v/>
      </c>
      <c r="K91" s="505" t="str">
        <f aca="false">IF(ISBLANK('Funções Dados'!U97),"",'Funções Dados'!U97)</f>
        <v/>
      </c>
      <c r="L91" s="504" t="str">
        <f aca="false">IF(ISBLANK('Funções Dados'!N97),"",'Funções Dados'!N97)</f>
        <v/>
      </c>
      <c r="M91" s="504" t="str">
        <f aca="false">IF(ISBLANK('Funções Dados'!O97),"",'Funções Dados'!O97)</f>
        <v/>
      </c>
      <c r="N91" s="506" t="str">
        <f aca="false">IF(ISBLANK('Funções Dados'!R97),"",'Funções Dados'!R97)</f>
        <v/>
      </c>
      <c r="O91" s="482" t="str">
        <f aca="false">IF(ISBLANK('Funções Dados'!AC97),"", 'Funções Dados'!AC97)</f>
        <v/>
      </c>
      <c r="P91" s="482" t="str">
        <f aca="false">IF(ISBLANK('Funções Dados'!AD97),"", 'Funções Dados'!AD97)</f>
        <v/>
      </c>
      <c r="Q91" s="482" t="str">
        <f aca="false">IF(ISBLANK('Funções Dados'!AE97),"", 'Funções Dados'!AE97)</f>
        <v/>
      </c>
      <c r="R91" s="482" t="str">
        <f aca="false">IF(ISBLANK('Funções Dados'!AF97),"", 'Funções Dados'!AF97)</f>
        <v/>
      </c>
      <c r="S91" s="486" t="str">
        <f aca="false">IF(ISBLANK('Funções Dados'!AG97),"", 'Funções Dados'!AG97)</f>
        <v/>
      </c>
    </row>
    <row r="92" customFormat="false" ht="12.75" hidden="false" customHeight="true" outlineLevel="0" collapsed="false">
      <c r="A92" s="502" t="str">
        <f aca="false">IF(ISBLANK('Funções Dados'!C98),"",'Funções Dados'!C98)</f>
        <v/>
      </c>
      <c r="B92" s="503" t="str">
        <f aca="false">IF((A92=""),"",LOOKUP(A92,'Casos de Uso'!$B$3:B$101,'Casos de Uso'!$C$3:C$101))</f>
        <v/>
      </c>
      <c r="C92" s="503" t="str">
        <f aca="false">IF(ISBLANK('Funções Dados'!B98), "", 'Funções Dados'!B98)</f>
        <v/>
      </c>
      <c r="D92" s="504" t="str">
        <f aca="false">IF(ISBLANK('Funções Dados'!M98), "", 'Funções Dados'!M98)</f>
        <v/>
      </c>
      <c r="E92" s="504" t="str">
        <f aca="false">IF(ISBLANK('Funções Dados'!N98), "", 'Funções Dados'!N98)</f>
        <v/>
      </c>
      <c r="F92" s="504" t="str">
        <f aca="false">IF(ISBLANK('Funções Dados'!O98), "", 'Funções Dados'!O98)</f>
        <v/>
      </c>
      <c r="G92" s="504" t="str">
        <f aca="false">IF(ISBLANK('Funções Dados'!P98), "", 'Funções Dados'!P98)</f>
        <v/>
      </c>
      <c r="H92" s="504" t="str">
        <f aca="false">IF(ISBLANK('Funções Dados'!Q98), "", 'Funções Dados'!Q98)</f>
        <v/>
      </c>
      <c r="I92" s="505" t="str">
        <f aca="false">IF(ISBLANK('Funções Dados'!S98),"",'Funções Dados'!S98)</f>
        <v/>
      </c>
      <c r="J92" s="505" t="str">
        <f aca="false">IF(ISBLANK('Funções Dados'!T98),"",'Funções Dados'!T98)</f>
        <v/>
      </c>
      <c r="K92" s="505" t="str">
        <f aca="false">IF(ISBLANK('Funções Dados'!U98),"",'Funções Dados'!U98)</f>
        <v/>
      </c>
      <c r="L92" s="504" t="str">
        <f aca="false">IF(ISBLANK('Funções Dados'!N98),"",'Funções Dados'!N98)</f>
        <v/>
      </c>
      <c r="M92" s="504" t="str">
        <f aca="false">IF(ISBLANK('Funções Dados'!O98),"",'Funções Dados'!O98)</f>
        <v/>
      </c>
      <c r="N92" s="506" t="str">
        <f aca="false">IF(ISBLANK('Funções Dados'!R98),"",'Funções Dados'!R98)</f>
        <v/>
      </c>
      <c r="O92" s="482" t="str">
        <f aca="false">IF(ISBLANK('Funções Dados'!AC98),"", 'Funções Dados'!AC98)</f>
        <v/>
      </c>
      <c r="P92" s="482" t="str">
        <f aca="false">IF(ISBLANK('Funções Dados'!AD98),"", 'Funções Dados'!AD98)</f>
        <v/>
      </c>
      <c r="Q92" s="482" t="str">
        <f aca="false">IF(ISBLANK('Funções Dados'!AE98),"", 'Funções Dados'!AE98)</f>
        <v/>
      </c>
      <c r="R92" s="482" t="str">
        <f aca="false">IF(ISBLANK('Funções Dados'!AF98),"", 'Funções Dados'!AF98)</f>
        <v/>
      </c>
      <c r="S92" s="486" t="str">
        <f aca="false">IF(ISBLANK('Funções Dados'!AG98),"", 'Funções Dados'!AG98)</f>
        <v/>
      </c>
    </row>
    <row r="93" customFormat="false" ht="12.75" hidden="false" customHeight="true" outlineLevel="0" collapsed="false">
      <c r="A93" s="502" t="str">
        <f aca="false">IF(ISBLANK('Funções Dados'!C99),"",'Funções Dados'!C99)</f>
        <v/>
      </c>
      <c r="B93" s="503" t="str">
        <f aca="false">IF((A93=""),"",LOOKUP(A93,'Casos de Uso'!$B$3:B$101,'Casos de Uso'!$C$3:C$101))</f>
        <v/>
      </c>
      <c r="C93" s="503" t="str">
        <f aca="false">IF(ISBLANK('Funções Dados'!B99), "", 'Funções Dados'!B99)</f>
        <v/>
      </c>
      <c r="D93" s="504" t="str">
        <f aca="false">IF(ISBLANK('Funções Dados'!M99), "", 'Funções Dados'!M99)</f>
        <v/>
      </c>
      <c r="E93" s="504" t="str">
        <f aca="false">IF(ISBLANK('Funções Dados'!N99), "", 'Funções Dados'!N99)</f>
        <v/>
      </c>
      <c r="F93" s="504" t="str">
        <f aca="false">IF(ISBLANK('Funções Dados'!O99), "", 'Funções Dados'!O99)</f>
        <v/>
      </c>
      <c r="G93" s="504" t="str">
        <f aca="false">IF(ISBLANK('Funções Dados'!P99), "", 'Funções Dados'!P99)</f>
        <v/>
      </c>
      <c r="H93" s="504" t="str">
        <f aca="false">IF(ISBLANK('Funções Dados'!Q99), "", 'Funções Dados'!Q99)</f>
        <v/>
      </c>
      <c r="I93" s="505" t="str">
        <f aca="false">IF(ISBLANK('Funções Dados'!S99),"",'Funções Dados'!S99)</f>
        <v/>
      </c>
      <c r="J93" s="505" t="str">
        <f aca="false">IF(ISBLANK('Funções Dados'!T99),"",'Funções Dados'!T99)</f>
        <v/>
      </c>
      <c r="K93" s="505" t="str">
        <f aca="false">IF(ISBLANK('Funções Dados'!U99),"",'Funções Dados'!U99)</f>
        <v/>
      </c>
      <c r="L93" s="504" t="str">
        <f aca="false">IF(ISBLANK('Funções Dados'!N99),"",'Funções Dados'!N99)</f>
        <v/>
      </c>
      <c r="M93" s="504" t="str">
        <f aca="false">IF(ISBLANK('Funções Dados'!O99),"",'Funções Dados'!O99)</f>
        <v/>
      </c>
      <c r="N93" s="506" t="str">
        <f aca="false">IF(ISBLANK('Funções Dados'!R99),"",'Funções Dados'!R99)</f>
        <v/>
      </c>
      <c r="O93" s="482" t="str">
        <f aca="false">IF(ISBLANK('Funções Dados'!AC99),"", 'Funções Dados'!AC99)</f>
        <v/>
      </c>
      <c r="P93" s="482" t="str">
        <f aca="false">IF(ISBLANK('Funções Dados'!AD99),"", 'Funções Dados'!AD99)</f>
        <v/>
      </c>
      <c r="Q93" s="482" t="str">
        <f aca="false">IF(ISBLANK('Funções Dados'!AE99),"", 'Funções Dados'!AE99)</f>
        <v/>
      </c>
      <c r="R93" s="482" t="str">
        <f aca="false">IF(ISBLANK('Funções Dados'!AF99),"", 'Funções Dados'!AF99)</f>
        <v/>
      </c>
      <c r="S93" s="486" t="str">
        <f aca="false">IF(ISBLANK('Funções Dados'!AG99),"", 'Funções Dados'!AG99)</f>
        <v/>
      </c>
    </row>
    <row r="94" customFormat="false" ht="12.75" hidden="false" customHeight="true" outlineLevel="0" collapsed="false">
      <c r="A94" s="502" t="str">
        <f aca="false">IF(ISBLANK('Funções Dados'!C100),"",'Funções Dados'!C100)</f>
        <v/>
      </c>
      <c r="B94" s="503" t="str">
        <f aca="false">IF((A94=""),"",LOOKUP(A94,'Casos de Uso'!$B$3:B$101,'Casos de Uso'!$C$3:C$101))</f>
        <v/>
      </c>
      <c r="C94" s="503" t="str">
        <f aca="false">IF(ISBLANK('Funções Dados'!B100), "", 'Funções Dados'!B100)</f>
        <v/>
      </c>
      <c r="D94" s="504" t="str">
        <f aca="false">IF(ISBLANK('Funções Dados'!M100), "", 'Funções Dados'!M100)</f>
        <v/>
      </c>
      <c r="E94" s="504" t="str">
        <f aca="false">IF(ISBLANK('Funções Dados'!N100), "", 'Funções Dados'!N100)</f>
        <v/>
      </c>
      <c r="F94" s="504" t="str">
        <f aca="false">IF(ISBLANK('Funções Dados'!O100), "", 'Funções Dados'!O100)</f>
        <v/>
      </c>
      <c r="G94" s="504" t="str">
        <f aca="false">IF(ISBLANK('Funções Dados'!P100), "", 'Funções Dados'!P100)</f>
        <v/>
      </c>
      <c r="H94" s="504" t="str">
        <f aca="false">IF(ISBLANK('Funções Dados'!Q100), "", 'Funções Dados'!Q100)</f>
        <v/>
      </c>
      <c r="I94" s="505" t="str">
        <f aca="false">IF(ISBLANK('Funções Dados'!S100),"",'Funções Dados'!S100)</f>
        <v/>
      </c>
      <c r="J94" s="505" t="str">
        <f aca="false">IF(ISBLANK('Funções Dados'!T100),"",'Funções Dados'!T100)</f>
        <v/>
      </c>
      <c r="K94" s="505" t="str">
        <f aca="false">IF(ISBLANK('Funções Dados'!U100),"",'Funções Dados'!U100)</f>
        <v/>
      </c>
      <c r="L94" s="504" t="str">
        <f aca="false">IF(ISBLANK('Funções Dados'!N100),"",'Funções Dados'!N100)</f>
        <v/>
      </c>
      <c r="M94" s="504" t="str">
        <f aca="false">IF(ISBLANK('Funções Dados'!O100),"",'Funções Dados'!O100)</f>
        <v/>
      </c>
      <c r="N94" s="506" t="str">
        <f aca="false">IF(ISBLANK('Funções Dados'!R100),"",'Funções Dados'!R100)</f>
        <v/>
      </c>
      <c r="O94" s="482" t="str">
        <f aca="false">IF(ISBLANK('Funções Dados'!AC100),"", 'Funções Dados'!AC100)</f>
        <v/>
      </c>
      <c r="P94" s="482" t="str">
        <f aca="false">IF(ISBLANK('Funções Dados'!AD100),"", 'Funções Dados'!AD100)</f>
        <v/>
      </c>
      <c r="Q94" s="482" t="str">
        <f aca="false">IF(ISBLANK('Funções Dados'!AE100),"", 'Funções Dados'!AE100)</f>
        <v/>
      </c>
      <c r="R94" s="482" t="str">
        <f aca="false">IF(ISBLANK('Funções Dados'!AF100),"", 'Funções Dados'!AF100)</f>
        <v/>
      </c>
      <c r="S94" s="486" t="str">
        <f aca="false">IF(ISBLANK('Funções Dados'!AG100),"", 'Funções Dados'!AG100)</f>
        <v/>
      </c>
    </row>
    <row r="95" customFormat="false" ht="12.75" hidden="false" customHeight="true" outlineLevel="0" collapsed="false">
      <c r="A95" s="502" t="str">
        <f aca="false">IF(ISBLANK('Funções Dados'!C101),"",'Funções Dados'!C101)</f>
        <v/>
      </c>
      <c r="B95" s="503" t="str">
        <f aca="false">IF((A95=""),"",LOOKUP(A95,'Casos de Uso'!$B$3:B$101,'Casos de Uso'!$C$3:C$101))</f>
        <v/>
      </c>
      <c r="C95" s="503" t="str">
        <f aca="false">IF(ISBLANK('Funções Dados'!B101), "", 'Funções Dados'!B101)</f>
        <v/>
      </c>
      <c r="D95" s="504" t="str">
        <f aca="false">IF(ISBLANK('Funções Dados'!M101), "", 'Funções Dados'!M101)</f>
        <v/>
      </c>
      <c r="E95" s="504" t="str">
        <f aca="false">IF(ISBLANK('Funções Dados'!N101), "", 'Funções Dados'!N101)</f>
        <v/>
      </c>
      <c r="F95" s="504" t="str">
        <f aca="false">IF(ISBLANK('Funções Dados'!O101), "", 'Funções Dados'!O101)</f>
        <v/>
      </c>
      <c r="G95" s="504" t="str">
        <f aca="false">IF(ISBLANK('Funções Dados'!P101), "", 'Funções Dados'!P101)</f>
        <v/>
      </c>
      <c r="H95" s="504" t="str">
        <f aca="false">IF(ISBLANK('Funções Dados'!Q101), "", 'Funções Dados'!Q101)</f>
        <v/>
      </c>
      <c r="I95" s="505" t="str">
        <f aca="false">IF(ISBLANK('Funções Dados'!S101),"",'Funções Dados'!S101)</f>
        <v/>
      </c>
      <c r="J95" s="505" t="str">
        <f aca="false">IF(ISBLANK('Funções Dados'!T101),"",'Funções Dados'!T101)</f>
        <v/>
      </c>
      <c r="K95" s="505" t="str">
        <f aca="false">IF(ISBLANK('Funções Dados'!U101),"",'Funções Dados'!U101)</f>
        <v/>
      </c>
      <c r="L95" s="504" t="str">
        <f aca="false">IF(ISBLANK('Funções Dados'!N101),"",'Funções Dados'!N101)</f>
        <v/>
      </c>
      <c r="M95" s="504" t="str">
        <f aca="false">IF(ISBLANK('Funções Dados'!O101),"",'Funções Dados'!O101)</f>
        <v/>
      </c>
      <c r="N95" s="506" t="str">
        <f aca="false">IF(ISBLANK('Funções Dados'!R101),"",'Funções Dados'!R101)</f>
        <v/>
      </c>
      <c r="O95" s="482" t="str">
        <f aca="false">IF(ISBLANK('Funções Dados'!AC101),"", 'Funções Dados'!AC101)</f>
        <v/>
      </c>
      <c r="P95" s="482" t="str">
        <f aca="false">IF(ISBLANK('Funções Dados'!AD101),"", 'Funções Dados'!AD101)</f>
        <v/>
      </c>
      <c r="Q95" s="482" t="str">
        <f aca="false">IF(ISBLANK('Funções Dados'!AE101),"", 'Funções Dados'!AE101)</f>
        <v/>
      </c>
      <c r="R95" s="482" t="str">
        <f aca="false">IF(ISBLANK('Funções Dados'!AF101),"", 'Funções Dados'!AF101)</f>
        <v/>
      </c>
      <c r="S95" s="486" t="str">
        <f aca="false">IF(ISBLANK('Funções Dados'!AG101),"", 'Funções Dados'!AG101)</f>
        <v/>
      </c>
    </row>
    <row r="96" customFormat="false" ht="12.75" hidden="false" customHeight="true" outlineLevel="0" collapsed="false">
      <c r="A96" s="502" t="str">
        <f aca="false">IF(ISBLANK('Funções Dados'!C102),"",'Funções Dados'!C102)</f>
        <v/>
      </c>
      <c r="B96" s="503" t="str">
        <f aca="false">IF((A96=""),"",LOOKUP(A96,'Casos de Uso'!$B$3:B$101,'Casos de Uso'!$C$3:C$101))</f>
        <v/>
      </c>
      <c r="C96" s="503" t="str">
        <f aca="false">IF(ISBLANK('Funções Dados'!B102), "", 'Funções Dados'!B102)</f>
        <v/>
      </c>
      <c r="D96" s="504" t="str">
        <f aca="false">IF(ISBLANK('Funções Dados'!M102), "", 'Funções Dados'!M102)</f>
        <v/>
      </c>
      <c r="E96" s="504" t="str">
        <f aca="false">IF(ISBLANK('Funções Dados'!N102), "", 'Funções Dados'!N102)</f>
        <v/>
      </c>
      <c r="F96" s="504" t="str">
        <f aca="false">IF(ISBLANK('Funções Dados'!O102), "", 'Funções Dados'!O102)</f>
        <v/>
      </c>
      <c r="G96" s="504" t="str">
        <f aca="false">IF(ISBLANK('Funções Dados'!P102), "", 'Funções Dados'!P102)</f>
        <v/>
      </c>
      <c r="H96" s="504" t="str">
        <f aca="false">IF(ISBLANK('Funções Dados'!Q102), "", 'Funções Dados'!Q102)</f>
        <v/>
      </c>
      <c r="I96" s="505" t="str">
        <f aca="false">IF(ISBLANK('Funções Dados'!S102),"",'Funções Dados'!S102)</f>
        <v/>
      </c>
      <c r="J96" s="505" t="str">
        <f aca="false">IF(ISBLANK('Funções Dados'!T102),"",'Funções Dados'!T102)</f>
        <v/>
      </c>
      <c r="K96" s="505" t="str">
        <f aca="false">IF(ISBLANK('Funções Dados'!U102),"",'Funções Dados'!U102)</f>
        <v/>
      </c>
      <c r="L96" s="504" t="str">
        <f aca="false">IF(ISBLANK('Funções Dados'!N102),"",'Funções Dados'!N102)</f>
        <v/>
      </c>
      <c r="M96" s="504" t="str">
        <f aca="false">IF(ISBLANK('Funções Dados'!O102),"",'Funções Dados'!O102)</f>
        <v/>
      </c>
      <c r="N96" s="506" t="str">
        <f aca="false">IF(ISBLANK('Funções Dados'!R102),"",'Funções Dados'!R102)</f>
        <v/>
      </c>
      <c r="O96" s="482" t="str">
        <f aca="false">IF(ISBLANK('Funções Dados'!AC102),"", 'Funções Dados'!AC102)</f>
        <v/>
      </c>
      <c r="P96" s="482" t="str">
        <f aca="false">IF(ISBLANK('Funções Dados'!AD102),"", 'Funções Dados'!AD102)</f>
        <v/>
      </c>
      <c r="Q96" s="482" t="str">
        <f aca="false">IF(ISBLANK('Funções Dados'!AE102),"", 'Funções Dados'!AE102)</f>
        <v/>
      </c>
      <c r="R96" s="482" t="str">
        <f aca="false">IF(ISBLANK('Funções Dados'!AF102),"", 'Funções Dados'!AF102)</f>
        <v/>
      </c>
      <c r="S96" s="486" t="str">
        <f aca="false">IF(ISBLANK('Funções Dados'!AG102),"", 'Funções Dados'!AG102)</f>
        <v/>
      </c>
    </row>
    <row r="97" customFormat="false" ht="12.75" hidden="false" customHeight="true" outlineLevel="0" collapsed="false">
      <c r="A97" s="502" t="str">
        <f aca="false">IF(ISBLANK('Funções Dados'!C103),"",'Funções Dados'!C103)</f>
        <v/>
      </c>
      <c r="B97" s="503" t="str">
        <f aca="false">IF((A97=""),"",LOOKUP(A97,'Casos de Uso'!$B$3:B$101,'Casos de Uso'!$C$3:C$101))</f>
        <v/>
      </c>
      <c r="C97" s="503" t="str">
        <f aca="false">IF(ISBLANK('Funções Dados'!B103), "", 'Funções Dados'!B103)</f>
        <v/>
      </c>
      <c r="D97" s="504" t="str">
        <f aca="false">IF(ISBLANK('Funções Dados'!M103), "", 'Funções Dados'!M103)</f>
        <v/>
      </c>
      <c r="E97" s="504" t="str">
        <f aca="false">IF(ISBLANK('Funções Dados'!N103), "", 'Funções Dados'!N103)</f>
        <v/>
      </c>
      <c r="F97" s="504" t="str">
        <f aca="false">IF(ISBLANK('Funções Dados'!O103), "", 'Funções Dados'!O103)</f>
        <v/>
      </c>
      <c r="G97" s="504" t="str">
        <f aca="false">IF(ISBLANK('Funções Dados'!P103), "", 'Funções Dados'!P103)</f>
        <v/>
      </c>
      <c r="H97" s="504" t="str">
        <f aca="false">IF(ISBLANK('Funções Dados'!Q103), "", 'Funções Dados'!Q103)</f>
        <v/>
      </c>
      <c r="I97" s="505" t="str">
        <f aca="false">IF(ISBLANK('Funções Dados'!S103),"",'Funções Dados'!S103)</f>
        <v/>
      </c>
      <c r="J97" s="505" t="str">
        <f aca="false">IF(ISBLANK('Funções Dados'!T103),"",'Funções Dados'!T103)</f>
        <v/>
      </c>
      <c r="K97" s="505" t="str">
        <f aca="false">IF(ISBLANK('Funções Dados'!U103),"",'Funções Dados'!U103)</f>
        <v/>
      </c>
      <c r="L97" s="504" t="str">
        <f aca="false">IF(ISBLANK('Funções Dados'!N103),"",'Funções Dados'!N103)</f>
        <v/>
      </c>
      <c r="M97" s="504" t="str">
        <f aca="false">IF(ISBLANK('Funções Dados'!O103),"",'Funções Dados'!O103)</f>
        <v/>
      </c>
      <c r="N97" s="506" t="str">
        <f aca="false">IF(ISBLANK('Funções Dados'!R103),"",'Funções Dados'!R103)</f>
        <v/>
      </c>
      <c r="O97" s="482" t="str">
        <f aca="false">IF(ISBLANK('Funções Dados'!AC103),"", 'Funções Dados'!AC103)</f>
        <v/>
      </c>
      <c r="P97" s="482" t="str">
        <f aca="false">IF(ISBLANK('Funções Dados'!AD103),"", 'Funções Dados'!AD103)</f>
        <v/>
      </c>
      <c r="Q97" s="482" t="str">
        <f aca="false">IF(ISBLANK('Funções Dados'!AE103),"", 'Funções Dados'!AE103)</f>
        <v/>
      </c>
      <c r="R97" s="482" t="str">
        <f aca="false">IF(ISBLANK('Funções Dados'!AF103),"", 'Funções Dados'!AF103)</f>
        <v/>
      </c>
      <c r="S97" s="486" t="str">
        <f aca="false">IF(ISBLANK('Funções Dados'!AG103),"", 'Funções Dados'!AG103)</f>
        <v/>
      </c>
    </row>
    <row r="98" customFormat="false" ht="12.75" hidden="false" customHeight="true" outlineLevel="0" collapsed="false">
      <c r="A98" s="502" t="str">
        <f aca="false">IF(ISBLANK('Funções Dados'!C104),"",'Funções Dados'!C104)</f>
        <v/>
      </c>
      <c r="B98" s="503" t="str">
        <f aca="false">IF((A98=""),"",LOOKUP(A98,'Casos de Uso'!$B$3:B$101,'Casos de Uso'!$C$3:C$101))</f>
        <v/>
      </c>
      <c r="C98" s="503" t="str">
        <f aca="false">IF(ISBLANK('Funções Dados'!B104), "", 'Funções Dados'!B104)</f>
        <v/>
      </c>
      <c r="D98" s="504" t="str">
        <f aca="false">IF(ISBLANK('Funções Dados'!M104), "", 'Funções Dados'!M104)</f>
        <v/>
      </c>
      <c r="E98" s="504" t="str">
        <f aca="false">IF(ISBLANK('Funções Dados'!N104), "", 'Funções Dados'!N104)</f>
        <v/>
      </c>
      <c r="F98" s="504" t="str">
        <f aca="false">IF(ISBLANK('Funções Dados'!O104), "", 'Funções Dados'!O104)</f>
        <v/>
      </c>
      <c r="G98" s="504" t="str">
        <f aca="false">IF(ISBLANK('Funções Dados'!P104), "", 'Funções Dados'!P104)</f>
        <v/>
      </c>
      <c r="H98" s="504" t="str">
        <f aca="false">IF(ISBLANK('Funções Dados'!Q104), "", 'Funções Dados'!Q104)</f>
        <v/>
      </c>
      <c r="I98" s="505" t="str">
        <f aca="false">IF(ISBLANK('Funções Dados'!S104),"",'Funções Dados'!S104)</f>
        <v/>
      </c>
      <c r="J98" s="505" t="str">
        <f aca="false">IF(ISBLANK('Funções Dados'!T104),"",'Funções Dados'!T104)</f>
        <v/>
      </c>
      <c r="K98" s="505" t="str">
        <f aca="false">IF(ISBLANK('Funções Dados'!U104),"",'Funções Dados'!U104)</f>
        <v/>
      </c>
      <c r="L98" s="504" t="str">
        <f aca="false">IF(ISBLANK('Funções Dados'!N104),"",'Funções Dados'!N104)</f>
        <v/>
      </c>
      <c r="M98" s="504" t="str">
        <f aca="false">IF(ISBLANK('Funções Dados'!O104),"",'Funções Dados'!O104)</f>
        <v/>
      </c>
      <c r="N98" s="506" t="str">
        <f aca="false">IF(ISBLANK('Funções Dados'!R104),"",'Funções Dados'!R104)</f>
        <v/>
      </c>
      <c r="O98" s="482" t="str">
        <f aca="false">IF(ISBLANK('Funções Dados'!AC104),"", 'Funções Dados'!AC104)</f>
        <v/>
      </c>
      <c r="P98" s="482" t="str">
        <f aca="false">IF(ISBLANK('Funções Dados'!AD104),"", 'Funções Dados'!AD104)</f>
        <v/>
      </c>
      <c r="Q98" s="482" t="str">
        <f aca="false">IF(ISBLANK('Funções Dados'!AE104),"", 'Funções Dados'!AE104)</f>
        <v/>
      </c>
      <c r="R98" s="482" t="str">
        <f aca="false">IF(ISBLANK('Funções Dados'!AF104),"", 'Funções Dados'!AF104)</f>
        <v/>
      </c>
      <c r="S98" s="486" t="str">
        <f aca="false">IF(ISBLANK('Funções Dados'!AG104),"", 'Funções Dados'!AG104)</f>
        <v/>
      </c>
    </row>
    <row r="99" customFormat="false" ht="12.75" hidden="false" customHeight="true" outlineLevel="0" collapsed="false">
      <c r="A99" s="502" t="str">
        <f aca="false">IF(ISBLANK('Funções Dados'!C105),"",'Funções Dados'!C105)</f>
        <v/>
      </c>
      <c r="B99" s="503" t="str">
        <f aca="false">IF((A99=""),"",LOOKUP(A99,'Casos de Uso'!$B$3:B$101,'Casos de Uso'!$C$3:C$101))</f>
        <v/>
      </c>
      <c r="C99" s="503" t="str">
        <f aca="false">IF(ISBLANK('Funções Dados'!B105), "", 'Funções Dados'!B105)</f>
        <v/>
      </c>
      <c r="D99" s="504" t="str">
        <f aca="false">IF(ISBLANK('Funções Dados'!M105), "", 'Funções Dados'!M105)</f>
        <v/>
      </c>
      <c r="E99" s="504" t="str">
        <f aca="false">IF(ISBLANK('Funções Dados'!N105), "", 'Funções Dados'!N105)</f>
        <v/>
      </c>
      <c r="F99" s="504" t="str">
        <f aca="false">IF(ISBLANK('Funções Dados'!O105), "", 'Funções Dados'!O105)</f>
        <v/>
      </c>
      <c r="G99" s="504" t="str">
        <f aca="false">IF(ISBLANK('Funções Dados'!P105), "", 'Funções Dados'!P105)</f>
        <v/>
      </c>
      <c r="H99" s="504" t="str">
        <f aca="false">IF(ISBLANK('Funções Dados'!Q105), "", 'Funções Dados'!Q105)</f>
        <v/>
      </c>
      <c r="I99" s="505" t="str">
        <f aca="false">IF(ISBLANK('Funções Dados'!S105),"",'Funções Dados'!S105)</f>
        <v/>
      </c>
      <c r="J99" s="505" t="str">
        <f aca="false">IF(ISBLANK('Funções Dados'!T105),"",'Funções Dados'!T105)</f>
        <v/>
      </c>
      <c r="K99" s="505" t="str">
        <f aca="false">IF(ISBLANK('Funções Dados'!U105),"",'Funções Dados'!U105)</f>
        <v/>
      </c>
      <c r="L99" s="504" t="str">
        <f aca="false">IF(ISBLANK('Funções Dados'!N105),"",'Funções Dados'!N105)</f>
        <v/>
      </c>
      <c r="M99" s="504" t="str">
        <f aca="false">IF(ISBLANK('Funções Dados'!O105),"",'Funções Dados'!O105)</f>
        <v/>
      </c>
      <c r="N99" s="506" t="str">
        <f aca="false">IF(ISBLANK('Funções Dados'!R105),"",'Funções Dados'!R105)</f>
        <v/>
      </c>
      <c r="O99" s="482" t="str">
        <f aca="false">IF(ISBLANK('Funções Dados'!AC105),"", 'Funções Dados'!AC105)</f>
        <v/>
      </c>
      <c r="P99" s="482" t="str">
        <f aca="false">IF(ISBLANK('Funções Dados'!AD105),"", 'Funções Dados'!AD105)</f>
        <v/>
      </c>
      <c r="Q99" s="482" t="str">
        <f aca="false">IF(ISBLANK('Funções Dados'!AE105),"", 'Funções Dados'!AE105)</f>
        <v/>
      </c>
      <c r="R99" s="482" t="str">
        <f aca="false">IF(ISBLANK('Funções Dados'!AF105),"", 'Funções Dados'!AF105)</f>
        <v/>
      </c>
      <c r="S99" s="486" t="str">
        <f aca="false">IF(ISBLANK('Funções Dados'!AG105),"", 'Funções Dados'!AG105)</f>
        <v/>
      </c>
    </row>
    <row r="100" customFormat="false" ht="12.75" hidden="false" customHeight="true" outlineLevel="0" collapsed="false">
      <c r="A100" s="502" t="str">
        <f aca="false">IF(ISBLANK('Funções Dados'!C106),"",'Funções Dados'!C106)</f>
        <v/>
      </c>
      <c r="B100" s="503" t="str">
        <f aca="false">IF((A100=""),"",LOOKUP(A100,'Casos de Uso'!$B$3:B$101,'Casos de Uso'!$C$3:C$101))</f>
        <v/>
      </c>
      <c r="C100" s="503" t="str">
        <f aca="false">IF(ISBLANK('Funções Dados'!B106), "", 'Funções Dados'!B106)</f>
        <v/>
      </c>
      <c r="D100" s="504" t="str">
        <f aca="false">IF(ISBLANK('Funções Dados'!M106), "", 'Funções Dados'!M106)</f>
        <v/>
      </c>
      <c r="E100" s="504" t="str">
        <f aca="false">IF(ISBLANK('Funções Dados'!N106), "", 'Funções Dados'!N106)</f>
        <v/>
      </c>
      <c r="F100" s="504" t="str">
        <f aca="false">IF(ISBLANK('Funções Dados'!O106), "", 'Funções Dados'!O106)</f>
        <v/>
      </c>
      <c r="G100" s="504" t="str">
        <f aca="false">IF(ISBLANK('Funções Dados'!P106), "", 'Funções Dados'!P106)</f>
        <v/>
      </c>
      <c r="H100" s="504" t="str">
        <f aca="false">IF(ISBLANK('Funções Dados'!Q106), "", 'Funções Dados'!Q106)</f>
        <v/>
      </c>
      <c r="I100" s="505" t="str">
        <f aca="false">IF(ISBLANK('Funções Dados'!S106),"",'Funções Dados'!S106)</f>
        <v/>
      </c>
      <c r="J100" s="505" t="str">
        <f aca="false">IF(ISBLANK('Funções Dados'!T106),"",'Funções Dados'!T106)</f>
        <v/>
      </c>
      <c r="K100" s="505" t="str">
        <f aca="false">IF(ISBLANK('Funções Dados'!U106),"",'Funções Dados'!U106)</f>
        <v/>
      </c>
      <c r="L100" s="504" t="str">
        <f aca="false">IF(ISBLANK('Funções Dados'!N106),"",'Funções Dados'!N106)</f>
        <v/>
      </c>
      <c r="M100" s="504" t="str">
        <f aca="false">IF(ISBLANK('Funções Dados'!O106),"",'Funções Dados'!O106)</f>
        <v/>
      </c>
      <c r="N100" s="506" t="str">
        <f aca="false">IF(ISBLANK('Funções Dados'!R106),"",'Funções Dados'!R106)</f>
        <v/>
      </c>
      <c r="O100" s="482" t="str">
        <f aca="false">IF(ISBLANK('Funções Dados'!AC106),"", 'Funções Dados'!AC106)</f>
        <v/>
      </c>
      <c r="P100" s="482" t="str">
        <f aca="false">IF(ISBLANK('Funções Dados'!AD106),"", 'Funções Dados'!AD106)</f>
        <v/>
      </c>
      <c r="Q100" s="482" t="str">
        <f aca="false">IF(ISBLANK('Funções Dados'!AE106),"", 'Funções Dados'!AE106)</f>
        <v/>
      </c>
      <c r="R100" s="482" t="str">
        <f aca="false">IF(ISBLANK('Funções Dados'!AF106),"", 'Funções Dados'!AF106)</f>
        <v/>
      </c>
      <c r="S100" s="486" t="str">
        <f aca="false">IF(ISBLANK('Funções Dados'!AG106),"", 'Funções Dados'!AG106)</f>
        <v/>
      </c>
    </row>
    <row r="101" customFormat="false" ht="12.75" hidden="false" customHeight="true" outlineLevel="0" collapsed="false">
      <c r="A101" s="502" t="str">
        <f aca="false">IF(ISBLANK('Funções Dados'!C107),"",'Funções Dados'!C107)</f>
        <v/>
      </c>
      <c r="B101" s="503" t="str">
        <f aca="false">IF((A101=""),"",LOOKUP(A101,'Casos de Uso'!$B$3:B$101,'Casos de Uso'!$C$3:C$101))</f>
        <v/>
      </c>
      <c r="C101" s="503" t="str">
        <f aca="false">IF(ISBLANK('Funções Dados'!B107), "", 'Funções Dados'!B107)</f>
        <v/>
      </c>
      <c r="D101" s="504" t="str">
        <f aca="false">IF(ISBLANK('Funções Dados'!M107), "", 'Funções Dados'!M107)</f>
        <v/>
      </c>
      <c r="E101" s="504" t="str">
        <f aca="false">IF(ISBLANK('Funções Dados'!N107), "", 'Funções Dados'!N107)</f>
        <v/>
      </c>
      <c r="F101" s="504" t="str">
        <f aca="false">IF(ISBLANK('Funções Dados'!O107), "", 'Funções Dados'!O107)</f>
        <v/>
      </c>
      <c r="G101" s="504" t="str">
        <f aca="false">IF(ISBLANK('Funções Dados'!P107), "", 'Funções Dados'!P107)</f>
        <v/>
      </c>
      <c r="H101" s="504" t="str">
        <f aca="false">IF(ISBLANK('Funções Dados'!Q107), "", 'Funções Dados'!Q107)</f>
        <v/>
      </c>
      <c r="I101" s="505" t="str">
        <f aca="false">IF(ISBLANK('Funções Dados'!S107),"",'Funções Dados'!S107)</f>
        <v/>
      </c>
      <c r="J101" s="505" t="str">
        <f aca="false">IF(ISBLANK('Funções Dados'!T107),"",'Funções Dados'!T107)</f>
        <v/>
      </c>
      <c r="K101" s="505" t="str">
        <f aca="false">IF(ISBLANK('Funções Dados'!U107),"",'Funções Dados'!U107)</f>
        <v/>
      </c>
      <c r="L101" s="504" t="str">
        <f aca="false">IF(ISBLANK('Funções Dados'!N107),"",'Funções Dados'!N107)</f>
        <v/>
      </c>
      <c r="M101" s="504" t="str">
        <f aca="false">IF(ISBLANK('Funções Dados'!O107),"",'Funções Dados'!O107)</f>
        <v/>
      </c>
      <c r="N101" s="506" t="str">
        <f aca="false">IF(ISBLANK('Funções Dados'!R107),"",'Funções Dados'!R107)</f>
        <v/>
      </c>
      <c r="O101" s="482" t="str">
        <f aca="false">IF(ISBLANK('Funções Dados'!AC107),"", 'Funções Dados'!AC107)</f>
        <v/>
      </c>
      <c r="P101" s="482" t="str">
        <f aca="false">IF(ISBLANK('Funções Dados'!AD107),"", 'Funções Dados'!AD107)</f>
        <v/>
      </c>
      <c r="Q101" s="482" t="str">
        <f aca="false">IF(ISBLANK('Funções Dados'!AE107),"", 'Funções Dados'!AE107)</f>
        <v/>
      </c>
      <c r="R101" s="482" t="str">
        <f aca="false">IF(ISBLANK('Funções Dados'!AF107),"", 'Funções Dados'!AF107)</f>
        <v/>
      </c>
      <c r="S101" s="486" t="str">
        <f aca="false">IF(ISBLANK('Funções Dados'!AG107),"", 'Funções Dados'!AG107)</f>
        <v/>
      </c>
    </row>
    <row r="102" customFormat="false" ht="12.75" hidden="false" customHeight="true" outlineLevel="0" collapsed="false">
      <c r="A102" s="502" t="str">
        <f aca="false">IF(ISBLANK('Funções Dados'!C108),"",'Funções Dados'!C108)</f>
        <v/>
      </c>
      <c r="B102" s="503" t="str">
        <f aca="false">IF((A102=""),"",LOOKUP(A102,'Casos de Uso'!$B$3:B$101,'Casos de Uso'!$C$3:C$101))</f>
        <v/>
      </c>
      <c r="C102" s="503" t="str">
        <f aca="false">IF(ISBLANK('Funções Dados'!B108), "", 'Funções Dados'!B108)</f>
        <v/>
      </c>
      <c r="D102" s="504" t="str">
        <f aca="false">IF(ISBLANK('Funções Dados'!M108), "", 'Funções Dados'!M108)</f>
        <v/>
      </c>
      <c r="E102" s="504" t="str">
        <f aca="false">IF(ISBLANK('Funções Dados'!N108), "", 'Funções Dados'!N108)</f>
        <v/>
      </c>
      <c r="F102" s="504" t="str">
        <f aca="false">IF(ISBLANK('Funções Dados'!O108), "", 'Funções Dados'!O108)</f>
        <v/>
      </c>
      <c r="G102" s="504" t="str">
        <f aca="false">IF(ISBLANK('Funções Dados'!P108), "", 'Funções Dados'!P108)</f>
        <v/>
      </c>
      <c r="H102" s="504" t="str">
        <f aca="false">IF(ISBLANK('Funções Dados'!Q108), "", 'Funções Dados'!Q108)</f>
        <v/>
      </c>
      <c r="I102" s="505" t="str">
        <f aca="false">IF(ISBLANK('Funções Dados'!S108),"",'Funções Dados'!S108)</f>
        <v/>
      </c>
      <c r="J102" s="505" t="str">
        <f aca="false">IF(ISBLANK('Funções Dados'!T108),"",'Funções Dados'!T108)</f>
        <v/>
      </c>
      <c r="K102" s="505" t="str">
        <f aca="false">IF(ISBLANK('Funções Dados'!U108),"",'Funções Dados'!U108)</f>
        <v/>
      </c>
      <c r="L102" s="504" t="str">
        <f aca="false">IF(ISBLANK('Funções Dados'!N108),"",'Funções Dados'!N108)</f>
        <v/>
      </c>
      <c r="M102" s="504" t="str">
        <f aca="false">IF(ISBLANK('Funções Dados'!O108),"",'Funções Dados'!O108)</f>
        <v/>
      </c>
      <c r="N102" s="506" t="str">
        <f aca="false">IF(ISBLANK('Funções Dados'!R108),"",'Funções Dados'!R108)</f>
        <v/>
      </c>
      <c r="O102" s="482" t="str">
        <f aca="false">IF(ISBLANK('Funções Dados'!AC108),"", 'Funções Dados'!AC108)</f>
        <v/>
      </c>
      <c r="P102" s="482" t="str">
        <f aca="false">IF(ISBLANK('Funções Dados'!AD108),"", 'Funções Dados'!AD108)</f>
        <v/>
      </c>
      <c r="Q102" s="482" t="str">
        <f aca="false">IF(ISBLANK('Funções Dados'!AE108),"", 'Funções Dados'!AE108)</f>
        <v/>
      </c>
      <c r="R102" s="482" t="str">
        <f aca="false">IF(ISBLANK('Funções Dados'!AF108),"", 'Funções Dados'!AF108)</f>
        <v/>
      </c>
      <c r="S102" s="486" t="str">
        <f aca="false">IF(ISBLANK('Funções Dados'!AG108),"", 'Funções Dados'!AG108)</f>
        <v/>
      </c>
    </row>
    <row r="103" customFormat="false" ht="12.75" hidden="false" customHeight="true" outlineLevel="0" collapsed="false">
      <c r="A103" s="502" t="str">
        <f aca="false">IF(ISBLANK('Funções Dados'!C109),"",'Funções Dados'!C109)</f>
        <v/>
      </c>
      <c r="B103" s="503" t="str">
        <f aca="false">IF((A103=""),"",LOOKUP(A103,'Casos de Uso'!$B$3:B$101,'Casos de Uso'!$C$3:C$101))</f>
        <v/>
      </c>
      <c r="C103" s="503" t="str">
        <f aca="false">IF(ISBLANK('Funções Dados'!B109), "", 'Funções Dados'!B109)</f>
        <v/>
      </c>
      <c r="D103" s="504" t="str">
        <f aca="false">IF(ISBLANK('Funções Dados'!M109), "", 'Funções Dados'!M109)</f>
        <v/>
      </c>
      <c r="E103" s="504" t="str">
        <f aca="false">IF(ISBLANK('Funções Dados'!N109), "", 'Funções Dados'!N109)</f>
        <v/>
      </c>
      <c r="F103" s="504" t="str">
        <f aca="false">IF(ISBLANK('Funções Dados'!O109), "", 'Funções Dados'!O109)</f>
        <v/>
      </c>
      <c r="G103" s="504" t="str">
        <f aca="false">IF(ISBLANK('Funções Dados'!P109), "", 'Funções Dados'!P109)</f>
        <v/>
      </c>
      <c r="H103" s="504" t="str">
        <f aca="false">IF(ISBLANK('Funções Dados'!Q109), "", 'Funções Dados'!Q109)</f>
        <v/>
      </c>
      <c r="I103" s="505" t="str">
        <f aca="false">IF(ISBLANK('Funções Dados'!S109),"",'Funções Dados'!S109)</f>
        <v/>
      </c>
      <c r="J103" s="505" t="str">
        <f aca="false">IF(ISBLANK('Funções Dados'!T109),"",'Funções Dados'!T109)</f>
        <v/>
      </c>
      <c r="K103" s="505" t="str">
        <f aca="false">IF(ISBLANK('Funções Dados'!U109),"",'Funções Dados'!U109)</f>
        <v/>
      </c>
      <c r="L103" s="504" t="str">
        <f aca="false">IF(ISBLANK('Funções Dados'!N109),"",'Funções Dados'!N109)</f>
        <v/>
      </c>
      <c r="M103" s="504" t="str">
        <f aca="false">IF(ISBLANK('Funções Dados'!O109),"",'Funções Dados'!O109)</f>
        <v/>
      </c>
      <c r="N103" s="506" t="str">
        <f aca="false">IF(ISBLANK('Funções Dados'!R109),"",'Funções Dados'!R109)</f>
        <v/>
      </c>
      <c r="O103" s="482" t="str">
        <f aca="false">IF(ISBLANK('Funções Dados'!AC109),"", 'Funções Dados'!AC109)</f>
        <v/>
      </c>
      <c r="P103" s="482" t="str">
        <f aca="false">IF(ISBLANK('Funções Dados'!AD109),"", 'Funções Dados'!AD109)</f>
        <v/>
      </c>
      <c r="Q103" s="482" t="str">
        <f aca="false">IF(ISBLANK('Funções Dados'!AE109),"", 'Funções Dados'!AE109)</f>
        <v/>
      </c>
      <c r="R103" s="482" t="str">
        <f aca="false">IF(ISBLANK('Funções Dados'!AF109),"", 'Funções Dados'!AF109)</f>
        <v/>
      </c>
      <c r="S103" s="486" t="str">
        <f aca="false">IF(ISBLANK('Funções Dados'!AG109),"", 'Funções Dados'!AG109)</f>
        <v/>
      </c>
    </row>
    <row r="104" customFormat="false" ht="12.75" hidden="false" customHeight="true" outlineLevel="0" collapsed="false">
      <c r="A104" s="502" t="str">
        <f aca="false">IF(ISBLANK('Funções Dados'!C110),"",'Funções Dados'!C110)</f>
        <v/>
      </c>
      <c r="B104" s="503" t="str">
        <f aca="false">IF((A104=""),"",LOOKUP(A104,'Casos de Uso'!$B$3:B$101,'Casos de Uso'!$C$3:C$101))</f>
        <v/>
      </c>
      <c r="C104" s="503" t="str">
        <f aca="false">IF(ISBLANK('Funções Dados'!B110), "", 'Funções Dados'!B110)</f>
        <v/>
      </c>
      <c r="D104" s="504" t="str">
        <f aca="false">IF(ISBLANK('Funções Dados'!M110), "", 'Funções Dados'!M110)</f>
        <v/>
      </c>
      <c r="E104" s="504" t="str">
        <f aca="false">IF(ISBLANK('Funções Dados'!N110), "", 'Funções Dados'!N110)</f>
        <v/>
      </c>
      <c r="F104" s="504" t="str">
        <f aca="false">IF(ISBLANK('Funções Dados'!O110), "", 'Funções Dados'!O110)</f>
        <v/>
      </c>
      <c r="G104" s="504" t="str">
        <f aca="false">IF(ISBLANK('Funções Dados'!P110), "", 'Funções Dados'!P110)</f>
        <v/>
      </c>
      <c r="H104" s="504" t="str">
        <f aca="false">IF(ISBLANK('Funções Dados'!Q110), "", 'Funções Dados'!Q110)</f>
        <v/>
      </c>
      <c r="I104" s="505" t="str">
        <f aca="false">IF(ISBLANK('Funções Dados'!S110),"",'Funções Dados'!S110)</f>
        <v/>
      </c>
      <c r="J104" s="505" t="str">
        <f aca="false">IF(ISBLANK('Funções Dados'!T110),"",'Funções Dados'!T110)</f>
        <v/>
      </c>
      <c r="K104" s="505" t="str">
        <f aca="false">IF(ISBLANK('Funções Dados'!U110),"",'Funções Dados'!U110)</f>
        <v/>
      </c>
      <c r="L104" s="504" t="str">
        <f aca="false">IF(ISBLANK('Funções Dados'!N110),"",'Funções Dados'!N110)</f>
        <v/>
      </c>
      <c r="M104" s="504" t="str">
        <f aca="false">IF(ISBLANK('Funções Dados'!O110),"",'Funções Dados'!O110)</f>
        <v/>
      </c>
      <c r="N104" s="506" t="str">
        <f aca="false">IF(ISBLANK('Funções Dados'!R110),"",'Funções Dados'!R110)</f>
        <v/>
      </c>
      <c r="O104" s="482" t="str">
        <f aca="false">IF(ISBLANK('Funções Dados'!AC110),"", 'Funções Dados'!AC110)</f>
        <v/>
      </c>
      <c r="P104" s="482" t="str">
        <f aca="false">IF(ISBLANK('Funções Dados'!AD110),"", 'Funções Dados'!AD110)</f>
        <v/>
      </c>
      <c r="Q104" s="482" t="str">
        <f aca="false">IF(ISBLANK('Funções Dados'!AE110),"", 'Funções Dados'!AE110)</f>
        <v/>
      </c>
      <c r="R104" s="482" t="str">
        <f aca="false">IF(ISBLANK('Funções Dados'!AF110),"", 'Funções Dados'!AF110)</f>
        <v/>
      </c>
      <c r="S104" s="486" t="str">
        <f aca="false">IF(ISBLANK('Funções Dados'!AG110),"", 'Funções Dados'!AG110)</f>
        <v/>
      </c>
    </row>
    <row r="105" customFormat="false" ht="12.75" hidden="false" customHeight="true" outlineLevel="0" collapsed="false">
      <c r="A105" s="502" t="str">
        <f aca="false">IF(ISBLANK('Funções Dados'!C111),"",'Funções Dados'!C111)</f>
        <v/>
      </c>
      <c r="B105" s="503" t="str">
        <f aca="false">IF((A105=""),"",LOOKUP(A105,'Casos de Uso'!$B$3:B$101,'Casos de Uso'!$C$3:C$101))</f>
        <v/>
      </c>
      <c r="C105" s="503" t="str">
        <f aca="false">IF(ISBLANK('Funções Dados'!B111), "", 'Funções Dados'!B111)</f>
        <v/>
      </c>
      <c r="D105" s="504" t="str">
        <f aca="false">IF(ISBLANK('Funções Dados'!M111), "", 'Funções Dados'!M111)</f>
        <v/>
      </c>
      <c r="E105" s="504" t="str">
        <f aca="false">IF(ISBLANK('Funções Dados'!N111), "", 'Funções Dados'!N111)</f>
        <v/>
      </c>
      <c r="F105" s="504" t="str">
        <f aca="false">IF(ISBLANK('Funções Dados'!O111), "", 'Funções Dados'!O111)</f>
        <v/>
      </c>
      <c r="G105" s="504" t="str">
        <f aca="false">IF(ISBLANK('Funções Dados'!P111), "", 'Funções Dados'!P111)</f>
        <v/>
      </c>
      <c r="H105" s="504" t="str">
        <f aca="false">IF(ISBLANK('Funções Dados'!Q111), "", 'Funções Dados'!Q111)</f>
        <v/>
      </c>
      <c r="I105" s="505" t="str">
        <f aca="false">IF(ISBLANK('Funções Dados'!S111),"",'Funções Dados'!S111)</f>
        <v/>
      </c>
      <c r="J105" s="505" t="str">
        <f aca="false">IF(ISBLANK('Funções Dados'!T111),"",'Funções Dados'!T111)</f>
        <v/>
      </c>
      <c r="K105" s="505" t="str">
        <f aca="false">IF(ISBLANK('Funções Dados'!U111),"",'Funções Dados'!U111)</f>
        <v/>
      </c>
      <c r="L105" s="504" t="str">
        <f aca="false">IF(ISBLANK('Funções Dados'!N111),"",'Funções Dados'!N111)</f>
        <v/>
      </c>
      <c r="M105" s="504" t="str">
        <f aca="false">IF(ISBLANK('Funções Dados'!O111),"",'Funções Dados'!O111)</f>
        <v/>
      </c>
      <c r="N105" s="506" t="str">
        <f aca="false">IF(ISBLANK('Funções Dados'!R111),"",'Funções Dados'!R111)</f>
        <v/>
      </c>
      <c r="O105" s="482" t="str">
        <f aca="false">IF(ISBLANK('Funções Dados'!AC111),"", 'Funções Dados'!AC111)</f>
        <v/>
      </c>
      <c r="P105" s="482" t="str">
        <f aca="false">IF(ISBLANK('Funções Dados'!AD111),"", 'Funções Dados'!AD111)</f>
        <v/>
      </c>
      <c r="Q105" s="482" t="str">
        <f aca="false">IF(ISBLANK('Funções Dados'!AE111),"", 'Funções Dados'!AE111)</f>
        <v/>
      </c>
      <c r="R105" s="482" t="str">
        <f aca="false">IF(ISBLANK('Funções Dados'!AF111),"", 'Funções Dados'!AF111)</f>
        <v/>
      </c>
      <c r="S105" s="486" t="str">
        <f aca="false">IF(ISBLANK('Funções Dados'!AG111),"", 'Funções Dados'!AG111)</f>
        <v/>
      </c>
    </row>
    <row r="106" customFormat="false" ht="12.75" hidden="false" customHeight="true" outlineLevel="0" collapsed="false">
      <c r="A106" s="487" t="s">
        <v>260</v>
      </c>
      <c r="B106" s="487"/>
      <c r="C106" s="487"/>
      <c r="D106" s="488"/>
      <c r="E106" s="489" t="n">
        <f aca="false">SUM(E56:E105)</f>
        <v>0</v>
      </c>
      <c r="F106" s="489" t="n">
        <f aca="false">SUM(F56:F105)</f>
        <v>0</v>
      </c>
      <c r="G106" s="489" t="n">
        <f aca="false">SUM(G56:G105)</f>
        <v>0</v>
      </c>
      <c r="H106" s="489" t="n">
        <f aca="false">SUM(H56:H105)</f>
        <v>0</v>
      </c>
      <c r="I106" s="490" t="n">
        <f aca="false">SUM(I56:I105)</f>
        <v>0</v>
      </c>
      <c r="J106" s="490" t="n">
        <f aca="false">SUM(J56:J105)</f>
        <v>0</v>
      </c>
      <c r="K106" s="490" t="n">
        <f aca="false">SUM(K56:K105)</f>
        <v>0</v>
      </c>
      <c r="L106" s="488"/>
      <c r="M106" s="507" t="n">
        <f aca="false">SUM(M56:M105)</f>
        <v>0</v>
      </c>
      <c r="N106" s="491" t="n">
        <f aca="false">SUM(N56:N105)</f>
        <v>0</v>
      </c>
      <c r="O106" s="492"/>
      <c r="P106" s="492"/>
      <c r="Q106" s="492"/>
      <c r="R106" s="492"/>
      <c r="S106" s="493"/>
    </row>
    <row r="107" customFormat="false" ht="12.75" hidden="false" customHeight="true" outlineLevel="0" collapsed="false">
      <c r="A107" s="494" t="s">
        <v>274</v>
      </c>
      <c r="B107" s="494"/>
      <c r="C107" s="494"/>
      <c r="D107" s="494"/>
      <c r="E107" s="494"/>
      <c r="F107" s="494"/>
      <c r="G107" s="494"/>
      <c r="H107" s="494"/>
      <c r="I107" s="494"/>
      <c r="J107" s="494"/>
      <c r="K107" s="494"/>
      <c r="L107" s="494"/>
      <c r="M107" s="494"/>
      <c r="N107" s="494"/>
      <c r="O107" s="494"/>
      <c r="P107" s="494"/>
      <c r="Q107" s="494"/>
      <c r="R107" s="494"/>
      <c r="S107" s="494"/>
    </row>
    <row r="108" customFormat="false" ht="12.75" hidden="false" customHeight="true" outlineLevel="0" collapsed="false">
      <c r="A108" s="495" t="s">
        <v>265</v>
      </c>
      <c r="B108" s="496" t="s">
        <v>266</v>
      </c>
      <c r="C108" s="496" t="s">
        <v>267</v>
      </c>
      <c r="D108" s="497" t="s">
        <v>273</v>
      </c>
      <c r="E108" s="497" t="s">
        <v>56</v>
      </c>
      <c r="F108" s="497" t="s">
        <v>57</v>
      </c>
      <c r="G108" s="497" t="s">
        <v>58</v>
      </c>
      <c r="H108" s="497" t="s">
        <v>59</v>
      </c>
      <c r="I108" s="498" t="s">
        <v>268</v>
      </c>
      <c r="J108" s="498" t="s">
        <v>269</v>
      </c>
      <c r="K108" s="497" t="s">
        <v>62</v>
      </c>
      <c r="L108" s="508"/>
      <c r="M108" s="508"/>
      <c r="N108" s="499" t="s">
        <v>107</v>
      </c>
      <c r="O108" s="500" t="s">
        <v>111</v>
      </c>
      <c r="P108" s="500" t="s">
        <v>271</v>
      </c>
      <c r="Q108" s="500" t="s">
        <v>113</v>
      </c>
      <c r="R108" s="500" t="s">
        <v>114</v>
      </c>
      <c r="S108" s="493"/>
      <c r="T108" s="471"/>
      <c r="U108" s="471"/>
      <c r="V108" s="471"/>
      <c r="W108" s="471"/>
      <c r="X108" s="471"/>
      <c r="Y108" s="471"/>
      <c r="Z108" s="471"/>
    </row>
    <row r="109" customFormat="false" ht="12.75" hidden="false" customHeight="true" outlineLevel="0" collapsed="false">
      <c r="A109" s="481" t="str">
        <f aca="false">IF(ISBLANK('Funções Dados'!C118),"",'Funções Dados'!C118)</f>
        <v/>
      </c>
      <c r="B109" s="482" t="str">
        <f aca="false">IF((A109=""),"",LOOKUP(A109,'Casos de Uso'!$B$3:B$101,'Casos de Uso'!$C$3:C$101))</f>
        <v/>
      </c>
      <c r="C109" s="482" t="str">
        <f aca="false">IF(ISBLANK('Funções Dados'!B118), "", 'Funções Dados'!B118)</f>
        <v/>
      </c>
      <c r="D109" s="483" t="str">
        <f aca="false">IF(ISBLANK('Funções Dados'!M118), "", 'Funções Dados'!M118)</f>
        <v/>
      </c>
      <c r="E109" s="483" t="str">
        <f aca="false">IF(ISBLANK('Funções Dados'!N118), "", 'Funções Dados'!N118)</f>
        <v/>
      </c>
      <c r="F109" s="483" t="str">
        <f aca="false">IF(ISBLANK('Funções Dados'!O118), "", 'Funções Dados'!O118)</f>
        <v/>
      </c>
      <c r="G109" s="483" t="str">
        <f aca="false">IF(ISBLANK('Funções Dados'!P118), "", 'Funções Dados'!P118)</f>
        <v/>
      </c>
      <c r="H109" s="483" t="str">
        <f aca="false">IF(ISBLANK('Funções Dados'!Q118), "", 'Funções Dados'!Q118)</f>
        <v/>
      </c>
      <c r="I109" s="484" t="str">
        <f aca="false">IF(ISBLANK('Funções Dados'!S118),"",'Funções Dados'!S118)</f>
        <v/>
      </c>
      <c r="J109" s="484" t="str">
        <f aca="false">IF(ISBLANK('Funções Dados'!T118),"",'Funções Dados'!T118)</f>
        <v/>
      </c>
      <c r="K109" s="484" t="str">
        <f aca="false">IF(ISBLANK('Funções Dados'!U118),"",'Funções Dados'!U118)</f>
        <v/>
      </c>
      <c r="L109" s="509"/>
      <c r="M109" s="510"/>
      <c r="N109" s="485" t="str">
        <f aca="false">IF(ISBLANK('Funções Dados'!R118),"",'Funções Dados'!R118)</f>
        <v/>
      </c>
      <c r="O109" s="482" t="str">
        <f aca="false">IF(ISBLANK('Funções Dados'!AC118),"", 'Funções Dados'!AC118)</f>
        <v/>
      </c>
      <c r="P109" s="482" t="str">
        <f aca="false">IF(ISBLANK('Funções Dados'!AD118),"", 'Funções Dados'!AD118)</f>
        <v/>
      </c>
      <c r="Q109" s="482" t="str">
        <f aca="false">IF(ISBLANK('Funções Dados'!AE118),"", 'Funções Dados'!AE118)</f>
        <v/>
      </c>
      <c r="R109" s="482" t="str">
        <f aca="false">IF(ISBLANK('Funções Dados'!AF118),"", 'Funções Dados'!AF118)</f>
        <v/>
      </c>
      <c r="S109" s="493"/>
      <c r="T109" s="480"/>
      <c r="U109" s="480"/>
      <c r="V109" s="480"/>
      <c r="W109" s="480"/>
      <c r="X109" s="480"/>
      <c r="Y109" s="480"/>
      <c r="Z109" s="480"/>
    </row>
    <row r="110" customFormat="false" ht="12.75" hidden="false" customHeight="true" outlineLevel="0" collapsed="false">
      <c r="A110" s="481" t="str">
        <f aca="false">IF(ISBLANK('Funções Dados'!C119),"",'Funções Dados'!C119)</f>
        <v/>
      </c>
      <c r="B110" s="482" t="str">
        <f aca="false">IF((A110=""),"",LOOKUP(A110,'Casos de Uso'!$B$3:B$101,'Casos de Uso'!$C$3:C$101))</f>
        <v/>
      </c>
      <c r="C110" s="482" t="str">
        <f aca="false">IF(ISBLANK('Funções Dados'!B119), "", 'Funções Dados'!B119)</f>
        <v/>
      </c>
      <c r="D110" s="483" t="str">
        <f aca="false">IF(ISBLANK('Funções Dados'!M119), "", 'Funções Dados'!M119)</f>
        <v/>
      </c>
      <c r="E110" s="483" t="str">
        <f aca="false">IF(ISBLANK('Funções Dados'!N119), "", 'Funções Dados'!N119)</f>
        <v/>
      </c>
      <c r="F110" s="483" t="str">
        <f aca="false">IF(ISBLANK('Funções Dados'!O119), "", 'Funções Dados'!O119)</f>
        <v/>
      </c>
      <c r="G110" s="483" t="str">
        <f aca="false">IF(ISBLANK('Funções Dados'!P119), "", 'Funções Dados'!P119)</f>
        <v/>
      </c>
      <c r="H110" s="483" t="str">
        <f aca="false">IF(ISBLANK('Funções Dados'!Q119), "", 'Funções Dados'!Q119)</f>
        <v/>
      </c>
      <c r="I110" s="484" t="str">
        <f aca="false">IF(ISBLANK('Funções Dados'!S119),"",'Funções Dados'!S119)</f>
        <v/>
      </c>
      <c r="J110" s="484" t="str">
        <f aca="false">IF(ISBLANK('Funções Dados'!T119),"",'Funções Dados'!T119)</f>
        <v/>
      </c>
      <c r="K110" s="484" t="str">
        <f aca="false">IF(ISBLANK('Funções Dados'!U119),"",'Funções Dados'!U119)</f>
        <v/>
      </c>
      <c r="L110" s="509"/>
      <c r="M110" s="510"/>
      <c r="N110" s="485" t="str">
        <f aca="false">IF(ISBLANK('Funções Dados'!R119),"",'Funções Dados'!R119)</f>
        <v/>
      </c>
      <c r="O110" s="482" t="str">
        <f aca="false">IF(ISBLANK('Funções Dados'!AC119),"", 'Funções Dados'!AC119)</f>
        <v/>
      </c>
      <c r="P110" s="482" t="str">
        <f aca="false">IF(ISBLANK('Funções Dados'!AD119),"", 'Funções Dados'!AD119)</f>
        <v/>
      </c>
      <c r="Q110" s="482" t="str">
        <f aca="false">IF(ISBLANK('Funções Dados'!AE119),"", 'Funções Dados'!AE119)</f>
        <v/>
      </c>
      <c r="R110" s="482" t="str">
        <f aca="false">IF(ISBLANK('Funções Dados'!AF119),"", 'Funções Dados'!AF119)</f>
        <v/>
      </c>
      <c r="S110" s="493"/>
      <c r="T110" s="480"/>
      <c r="U110" s="480"/>
      <c r="V110" s="480"/>
      <c r="W110" s="480"/>
      <c r="X110" s="480"/>
      <c r="Y110" s="480"/>
      <c r="Z110" s="480"/>
    </row>
    <row r="111" customFormat="false" ht="12.75" hidden="false" customHeight="true" outlineLevel="0" collapsed="false">
      <c r="A111" s="481" t="str">
        <f aca="false">IF(ISBLANK('Funções Dados'!C120),"",'Funções Dados'!C120)</f>
        <v/>
      </c>
      <c r="B111" s="482" t="str">
        <f aca="false">IF((A111=""),"",LOOKUP(A111,'Casos de Uso'!$B$3:B$101,'Casos de Uso'!$C$3:C$101))</f>
        <v/>
      </c>
      <c r="C111" s="482" t="str">
        <f aca="false">IF(ISBLANK('Funções Dados'!B120), "", 'Funções Dados'!B120)</f>
        <v/>
      </c>
      <c r="D111" s="483" t="str">
        <f aca="false">IF(ISBLANK('Funções Dados'!M120), "", 'Funções Dados'!M120)</f>
        <v/>
      </c>
      <c r="E111" s="483" t="str">
        <f aca="false">IF(ISBLANK('Funções Dados'!N120), "", 'Funções Dados'!N120)</f>
        <v/>
      </c>
      <c r="F111" s="483" t="str">
        <f aca="false">IF(ISBLANK('Funções Dados'!O120), "", 'Funções Dados'!O120)</f>
        <v/>
      </c>
      <c r="G111" s="483" t="str">
        <f aca="false">IF(ISBLANK('Funções Dados'!P120), "", 'Funções Dados'!P120)</f>
        <v/>
      </c>
      <c r="H111" s="483" t="str">
        <f aca="false">IF(ISBLANK('Funções Dados'!Q120), "", 'Funções Dados'!Q120)</f>
        <v/>
      </c>
      <c r="I111" s="484" t="str">
        <f aca="false">IF(ISBLANK('Funções Dados'!S120),"",'Funções Dados'!S120)</f>
        <v/>
      </c>
      <c r="J111" s="484" t="str">
        <f aca="false">IF(ISBLANK('Funções Dados'!T120),"",'Funções Dados'!T120)</f>
        <v/>
      </c>
      <c r="K111" s="484" t="str">
        <f aca="false">IF(ISBLANK('Funções Dados'!U120),"",'Funções Dados'!U120)</f>
        <v/>
      </c>
      <c r="L111" s="509"/>
      <c r="M111" s="510"/>
      <c r="N111" s="485" t="str">
        <f aca="false">IF(ISBLANK('Funções Dados'!R120),"",'Funções Dados'!R120)</f>
        <v/>
      </c>
      <c r="O111" s="482" t="str">
        <f aca="false">IF(ISBLANK('Funções Dados'!AC120),"", 'Funções Dados'!AC120)</f>
        <v/>
      </c>
      <c r="P111" s="482" t="str">
        <f aca="false">IF(ISBLANK('Funções Dados'!AD120),"", 'Funções Dados'!AD120)</f>
        <v/>
      </c>
      <c r="Q111" s="482" t="str">
        <f aca="false">IF(ISBLANK('Funções Dados'!AE120),"", 'Funções Dados'!AE120)</f>
        <v/>
      </c>
      <c r="R111" s="482" t="str">
        <f aca="false">IF(ISBLANK('Funções Dados'!AF120),"", 'Funções Dados'!AF120)</f>
        <v/>
      </c>
      <c r="S111" s="493"/>
      <c r="T111" s="480"/>
      <c r="U111" s="480"/>
      <c r="V111" s="480"/>
      <c r="W111" s="480"/>
      <c r="X111" s="480"/>
      <c r="Y111" s="480"/>
      <c r="Z111" s="480"/>
    </row>
    <row r="112" customFormat="false" ht="12.75" hidden="false" customHeight="true" outlineLevel="0" collapsed="false">
      <c r="A112" s="481" t="str">
        <f aca="false">IF(ISBLANK('Funções Dados'!C121),"",'Funções Dados'!C121)</f>
        <v/>
      </c>
      <c r="B112" s="482" t="str">
        <f aca="false">IF((A112=""),"",LOOKUP(A112,'Casos de Uso'!$B$3:B$101,'Casos de Uso'!$C$3:C$101))</f>
        <v/>
      </c>
      <c r="C112" s="482" t="str">
        <f aca="false">IF(ISBLANK('Funções Dados'!B121), "", 'Funções Dados'!B121)</f>
        <v/>
      </c>
      <c r="D112" s="483" t="str">
        <f aca="false">IF(ISBLANK('Funções Dados'!M121), "", 'Funções Dados'!M121)</f>
        <v/>
      </c>
      <c r="E112" s="483" t="str">
        <f aca="false">IF(ISBLANK('Funções Dados'!N121), "", 'Funções Dados'!N121)</f>
        <v/>
      </c>
      <c r="F112" s="483" t="str">
        <f aca="false">IF(ISBLANK('Funções Dados'!O121), "", 'Funções Dados'!O121)</f>
        <v/>
      </c>
      <c r="G112" s="483" t="str">
        <f aca="false">IF(ISBLANK('Funções Dados'!P121), "", 'Funções Dados'!P121)</f>
        <v/>
      </c>
      <c r="H112" s="483" t="str">
        <f aca="false">IF(ISBLANK('Funções Dados'!Q121), "", 'Funções Dados'!Q121)</f>
        <v/>
      </c>
      <c r="I112" s="484" t="str">
        <f aca="false">IF(ISBLANK('Funções Dados'!S121),"",'Funções Dados'!S121)</f>
        <v/>
      </c>
      <c r="J112" s="484" t="str">
        <f aca="false">IF(ISBLANK('Funções Dados'!T121),"",'Funções Dados'!T121)</f>
        <v/>
      </c>
      <c r="K112" s="484" t="str">
        <f aca="false">IF(ISBLANK('Funções Dados'!U121),"",'Funções Dados'!U121)</f>
        <v/>
      </c>
      <c r="L112" s="509"/>
      <c r="M112" s="510"/>
      <c r="N112" s="485" t="str">
        <f aca="false">IF(ISBLANK('Funções Dados'!R121),"",'Funções Dados'!R121)</f>
        <v/>
      </c>
      <c r="O112" s="482" t="str">
        <f aca="false">IF(ISBLANK('Funções Dados'!AC121),"", 'Funções Dados'!AC121)</f>
        <v/>
      </c>
      <c r="P112" s="482" t="str">
        <f aca="false">IF(ISBLANK('Funções Dados'!AD121),"", 'Funções Dados'!AD121)</f>
        <v/>
      </c>
      <c r="Q112" s="482" t="str">
        <f aca="false">IF(ISBLANK('Funções Dados'!AE121),"", 'Funções Dados'!AE121)</f>
        <v/>
      </c>
      <c r="R112" s="482" t="str">
        <f aca="false">IF(ISBLANK('Funções Dados'!AF121),"", 'Funções Dados'!AF121)</f>
        <v/>
      </c>
      <c r="S112" s="493"/>
      <c r="T112" s="480"/>
      <c r="U112" s="480"/>
      <c r="V112" s="480"/>
      <c r="W112" s="480"/>
      <c r="X112" s="480"/>
      <c r="Y112" s="480"/>
      <c r="Z112" s="480"/>
    </row>
    <row r="113" customFormat="false" ht="12.75" hidden="false" customHeight="true" outlineLevel="0" collapsed="false">
      <c r="A113" s="481" t="str">
        <f aca="false">IF(ISBLANK('Funções Dados'!C122),"",'Funções Dados'!C122)</f>
        <v/>
      </c>
      <c r="B113" s="482" t="str">
        <f aca="false">IF((A113=""),"",LOOKUP(A113,'Casos de Uso'!$B$3:B$101,'Casos de Uso'!$C$3:C$101))</f>
        <v/>
      </c>
      <c r="C113" s="482" t="str">
        <f aca="false">IF(ISBLANK('Funções Dados'!B122), "", 'Funções Dados'!B122)</f>
        <v/>
      </c>
      <c r="D113" s="483" t="str">
        <f aca="false">IF(ISBLANK('Funções Dados'!M122), "", 'Funções Dados'!M122)</f>
        <v/>
      </c>
      <c r="E113" s="483" t="str">
        <f aca="false">IF(ISBLANK('Funções Dados'!N122), "", 'Funções Dados'!N122)</f>
        <v/>
      </c>
      <c r="F113" s="483" t="str">
        <f aca="false">IF(ISBLANK('Funções Dados'!O122), "", 'Funções Dados'!O122)</f>
        <v/>
      </c>
      <c r="G113" s="483" t="str">
        <f aca="false">IF(ISBLANK('Funções Dados'!P122), "", 'Funções Dados'!P122)</f>
        <v/>
      </c>
      <c r="H113" s="483" t="str">
        <f aca="false">IF(ISBLANK('Funções Dados'!Q122), "", 'Funções Dados'!Q122)</f>
        <v/>
      </c>
      <c r="I113" s="484" t="str">
        <f aca="false">IF(ISBLANK('Funções Dados'!S122),"",'Funções Dados'!S122)</f>
        <v/>
      </c>
      <c r="J113" s="484" t="str">
        <f aca="false">IF(ISBLANK('Funções Dados'!T122),"",'Funções Dados'!T122)</f>
        <v/>
      </c>
      <c r="K113" s="484" t="str">
        <f aca="false">IF(ISBLANK('Funções Dados'!U122),"",'Funções Dados'!U122)</f>
        <v/>
      </c>
      <c r="L113" s="509"/>
      <c r="M113" s="510"/>
      <c r="N113" s="485" t="str">
        <f aca="false">IF(ISBLANK('Funções Dados'!R122),"",'Funções Dados'!R122)</f>
        <v/>
      </c>
      <c r="O113" s="482" t="str">
        <f aca="false">IF(ISBLANK('Funções Dados'!AC122),"", 'Funções Dados'!AC122)</f>
        <v/>
      </c>
      <c r="P113" s="482" t="str">
        <f aca="false">IF(ISBLANK('Funções Dados'!AD122),"", 'Funções Dados'!AD122)</f>
        <v/>
      </c>
      <c r="Q113" s="482" t="str">
        <f aca="false">IF(ISBLANK('Funções Dados'!AE122),"", 'Funções Dados'!AE122)</f>
        <v/>
      </c>
      <c r="R113" s="482" t="str">
        <f aca="false">IF(ISBLANK('Funções Dados'!AF122),"", 'Funções Dados'!AF122)</f>
        <v/>
      </c>
      <c r="S113" s="493"/>
      <c r="T113" s="480"/>
      <c r="U113" s="480"/>
      <c r="V113" s="480"/>
      <c r="W113" s="480"/>
      <c r="X113" s="480"/>
      <c r="Y113" s="480"/>
      <c r="Z113" s="480"/>
    </row>
    <row r="114" customFormat="false" ht="12.75" hidden="false" customHeight="true" outlineLevel="0" collapsed="false">
      <c r="A114" s="481" t="str">
        <f aca="false">IF(ISBLANK('Funções Dados'!C123),"",'Funções Dados'!C123)</f>
        <v/>
      </c>
      <c r="B114" s="482" t="str">
        <f aca="false">IF((A114=""),"",LOOKUP(A114,'Casos de Uso'!$B$3:B$101,'Casos de Uso'!$C$3:C$101))</f>
        <v/>
      </c>
      <c r="C114" s="482" t="str">
        <f aca="false">IF(ISBLANK('Funções Dados'!B123), "", 'Funções Dados'!B123)</f>
        <v/>
      </c>
      <c r="D114" s="483" t="str">
        <f aca="false">IF(ISBLANK('Funções Dados'!M123), "", 'Funções Dados'!M123)</f>
        <v/>
      </c>
      <c r="E114" s="483" t="str">
        <f aca="false">IF(ISBLANK('Funções Dados'!N123), "", 'Funções Dados'!N123)</f>
        <v/>
      </c>
      <c r="F114" s="483" t="str">
        <f aca="false">IF(ISBLANK('Funções Dados'!O123), "", 'Funções Dados'!O123)</f>
        <v/>
      </c>
      <c r="G114" s="483" t="str">
        <f aca="false">IF(ISBLANK('Funções Dados'!P123), "", 'Funções Dados'!P123)</f>
        <v/>
      </c>
      <c r="H114" s="483" t="str">
        <f aca="false">IF(ISBLANK('Funções Dados'!Q123), "", 'Funções Dados'!Q123)</f>
        <v/>
      </c>
      <c r="I114" s="484" t="str">
        <f aca="false">IF(ISBLANK('Funções Dados'!S123),"",'Funções Dados'!S123)</f>
        <v/>
      </c>
      <c r="J114" s="484" t="str">
        <f aca="false">IF(ISBLANK('Funções Dados'!T123),"",'Funções Dados'!T123)</f>
        <v/>
      </c>
      <c r="K114" s="484" t="str">
        <f aca="false">IF(ISBLANK('Funções Dados'!U123),"",'Funções Dados'!U123)</f>
        <v/>
      </c>
      <c r="L114" s="509"/>
      <c r="M114" s="510"/>
      <c r="N114" s="485" t="str">
        <f aca="false">IF(ISBLANK('Funções Dados'!R123),"",'Funções Dados'!R123)</f>
        <v/>
      </c>
      <c r="O114" s="482" t="str">
        <f aca="false">IF(ISBLANK('Funções Dados'!AC123),"", 'Funções Dados'!AC123)</f>
        <v/>
      </c>
      <c r="P114" s="482" t="str">
        <f aca="false">IF(ISBLANK('Funções Dados'!AD123),"", 'Funções Dados'!AD123)</f>
        <v/>
      </c>
      <c r="Q114" s="482" t="str">
        <f aca="false">IF(ISBLANK('Funções Dados'!AE123),"", 'Funções Dados'!AE123)</f>
        <v/>
      </c>
      <c r="R114" s="482" t="str">
        <f aca="false">IF(ISBLANK('Funções Dados'!AF123),"", 'Funções Dados'!AF123)</f>
        <v/>
      </c>
      <c r="S114" s="493"/>
      <c r="T114" s="480"/>
      <c r="U114" s="480"/>
      <c r="V114" s="480"/>
      <c r="W114" s="480"/>
      <c r="X114" s="480"/>
      <c r="Y114" s="480"/>
      <c r="Z114" s="480"/>
    </row>
    <row r="115" customFormat="false" ht="12.75" hidden="false" customHeight="true" outlineLevel="0" collapsed="false">
      <c r="A115" s="481" t="str">
        <f aca="false">IF(ISBLANK('Funções Dados'!C124),"",'Funções Dados'!C124)</f>
        <v/>
      </c>
      <c r="B115" s="482" t="str">
        <f aca="false">IF((A115=""),"",LOOKUP(A115,'Casos de Uso'!$B$3:B$101,'Casos de Uso'!$C$3:C$101))</f>
        <v/>
      </c>
      <c r="C115" s="482" t="str">
        <f aca="false">IF(ISBLANK('Funções Dados'!B124), "", 'Funções Dados'!B124)</f>
        <v/>
      </c>
      <c r="D115" s="483" t="str">
        <f aca="false">IF(ISBLANK('Funções Dados'!M124), "", 'Funções Dados'!M124)</f>
        <v/>
      </c>
      <c r="E115" s="483" t="str">
        <f aca="false">IF(ISBLANK('Funções Dados'!N124), "", 'Funções Dados'!N124)</f>
        <v/>
      </c>
      <c r="F115" s="483" t="str">
        <f aca="false">IF(ISBLANK('Funções Dados'!O124), "", 'Funções Dados'!O124)</f>
        <v/>
      </c>
      <c r="G115" s="483" t="str">
        <f aca="false">IF(ISBLANK('Funções Dados'!P124), "", 'Funções Dados'!P124)</f>
        <v/>
      </c>
      <c r="H115" s="483" t="str">
        <f aca="false">IF(ISBLANK('Funções Dados'!Q124), "", 'Funções Dados'!Q124)</f>
        <v/>
      </c>
      <c r="I115" s="484" t="str">
        <f aca="false">IF(ISBLANK('Funções Dados'!S124),"",'Funções Dados'!S124)</f>
        <v/>
      </c>
      <c r="J115" s="484" t="str">
        <f aca="false">IF(ISBLANK('Funções Dados'!T124),"",'Funções Dados'!T124)</f>
        <v/>
      </c>
      <c r="K115" s="484" t="str">
        <f aca="false">IF(ISBLANK('Funções Dados'!U124),"",'Funções Dados'!U124)</f>
        <v/>
      </c>
      <c r="L115" s="509"/>
      <c r="M115" s="510"/>
      <c r="N115" s="485" t="str">
        <f aca="false">IF(ISBLANK('Funções Dados'!R124),"",'Funções Dados'!R124)</f>
        <v/>
      </c>
      <c r="O115" s="482" t="str">
        <f aca="false">IF(ISBLANK('Funções Dados'!AC124),"", 'Funções Dados'!AC124)</f>
        <v/>
      </c>
      <c r="P115" s="482" t="str">
        <f aca="false">IF(ISBLANK('Funções Dados'!AD124),"", 'Funções Dados'!AD124)</f>
        <v/>
      </c>
      <c r="Q115" s="482" t="str">
        <f aca="false">IF(ISBLANK('Funções Dados'!AE124),"", 'Funções Dados'!AE124)</f>
        <v/>
      </c>
      <c r="R115" s="482" t="str">
        <f aca="false">IF(ISBLANK('Funções Dados'!AF124),"", 'Funções Dados'!AF124)</f>
        <v/>
      </c>
      <c r="S115" s="493"/>
      <c r="T115" s="480"/>
      <c r="U115" s="480"/>
      <c r="V115" s="480"/>
      <c r="W115" s="480"/>
      <c r="X115" s="480"/>
      <c r="Y115" s="480"/>
      <c r="Z115" s="480"/>
    </row>
    <row r="116" customFormat="false" ht="12.75" hidden="false" customHeight="true" outlineLevel="0" collapsed="false">
      <c r="A116" s="481" t="str">
        <f aca="false">IF(ISBLANK('Funções Dados'!C125),"",'Funções Dados'!C125)</f>
        <v/>
      </c>
      <c r="B116" s="482" t="str">
        <f aca="false">IF((A116=""),"",LOOKUP(A116,'Casos de Uso'!$B$3:B$101,'Casos de Uso'!$C$3:C$101))</f>
        <v/>
      </c>
      <c r="C116" s="482" t="str">
        <f aca="false">IF(ISBLANK('Funções Dados'!B125), "", 'Funções Dados'!B125)</f>
        <v/>
      </c>
      <c r="D116" s="483" t="str">
        <f aca="false">IF(ISBLANK('Funções Dados'!M125), "", 'Funções Dados'!M125)</f>
        <v/>
      </c>
      <c r="E116" s="483" t="str">
        <f aca="false">IF(ISBLANK('Funções Dados'!N125), "", 'Funções Dados'!N125)</f>
        <v/>
      </c>
      <c r="F116" s="483" t="str">
        <f aca="false">IF(ISBLANK('Funções Dados'!O125), "", 'Funções Dados'!O125)</f>
        <v/>
      </c>
      <c r="G116" s="483" t="str">
        <f aca="false">IF(ISBLANK('Funções Dados'!P125), "", 'Funções Dados'!P125)</f>
        <v/>
      </c>
      <c r="H116" s="483" t="str">
        <f aca="false">IF(ISBLANK('Funções Dados'!Q125), "", 'Funções Dados'!Q125)</f>
        <v/>
      </c>
      <c r="I116" s="484" t="str">
        <f aca="false">IF(ISBLANK('Funções Dados'!S125),"",'Funções Dados'!S125)</f>
        <v/>
      </c>
      <c r="J116" s="484" t="str">
        <f aca="false">IF(ISBLANK('Funções Dados'!T125),"",'Funções Dados'!T125)</f>
        <v/>
      </c>
      <c r="K116" s="484" t="str">
        <f aca="false">IF(ISBLANK('Funções Dados'!U125),"",'Funções Dados'!U125)</f>
        <v/>
      </c>
      <c r="L116" s="509"/>
      <c r="M116" s="510"/>
      <c r="N116" s="485" t="str">
        <f aca="false">IF(ISBLANK('Funções Dados'!R125),"",'Funções Dados'!R125)</f>
        <v/>
      </c>
      <c r="O116" s="482" t="str">
        <f aca="false">IF(ISBLANK('Funções Dados'!AC125),"", 'Funções Dados'!AC125)</f>
        <v/>
      </c>
      <c r="P116" s="482" t="str">
        <f aca="false">IF(ISBLANK('Funções Dados'!AD125),"", 'Funções Dados'!AD125)</f>
        <v/>
      </c>
      <c r="Q116" s="482" t="str">
        <f aca="false">IF(ISBLANK('Funções Dados'!AE125),"", 'Funções Dados'!AE125)</f>
        <v/>
      </c>
      <c r="R116" s="482" t="str">
        <f aca="false">IF(ISBLANK('Funções Dados'!AF125),"", 'Funções Dados'!AF125)</f>
        <v/>
      </c>
      <c r="S116" s="493"/>
      <c r="T116" s="480"/>
      <c r="U116" s="480"/>
      <c r="V116" s="480"/>
      <c r="W116" s="480"/>
      <c r="X116" s="480"/>
      <c r="Y116" s="480"/>
      <c r="Z116" s="480"/>
    </row>
    <row r="117" customFormat="false" ht="12.75" hidden="false" customHeight="true" outlineLevel="0" collapsed="false">
      <c r="A117" s="481" t="str">
        <f aca="false">IF(ISBLANK('Funções Dados'!C126),"",'Funções Dados'!C126)</f>
        <v/>
      </c>
      <c r="B117" s="482" t="str">
        <f aca="false">IF((A117=""),"",LOOKUP(A117,'Casos de Uso'!$B$3:B$101,'Casos de Uso'!$C$3:C$101))</f>
        <v/>
      </c>
      <c r="C117" s="482" t="str">
        <f aca="false">IF(ISBLANK('Funções Dados'!B126), "", 'Funções Dados'!B126)</f>
        <v/>
      </c>
      <c r="D117" s="483" t="str">
        <f aca="false">IF(ISBLANK('Funções Dados'!M126), "", 'Funções Dados'!M126)</f>
        <v/>
      </c>
      <c r="E117" s="483" t="str">
        <f aca="false">IF(ISBLANK('Funções Dados'!N126), "", 'Funções Dados'!N126)</f>
        <v/>
      </c>
      <c r="F117" s="483" t="str">
        <f aca="false">IF(ISBLANK('Funções Dados'!O126), "", 'Funções Dados'!O126)</f>
        <v/>
      </c>
      <c r="G117" s="483" t="str">
        <f aca="false">IF(ISBLANK('Funções Dados'!P126), "", 'Funções Dados'!P126)</f>
        <v/>
      </c>
      <c r="H117" s="483" t="str">
        <f aca="false">IF(ISBLANK('Funções Dados'!Q126), "", 'Funções Dados'!Q126)</f>
        <v/>
      </c>
      <c r="I117" s="484" t="str">
        <f aca="false">IF(ISBLANK('Funções Dados'!S126),"",'Funções Dados'!S126)</f>
        <v/>
      </c>
      <c r="J117" s="484" t="str">
        <f aca="false">IF(ISBLANK('Funções Dados'!T126),"",'Funções Dados'!T126)</f>
        <v/>
      </c>
      <c r="K117" s="484" t="str">
        <f aca="false">IF(ISBLANK('Funções Dados'!U126),"",'Funções Dados'!U126)</f>
        <v/>
      </c>
      <c r="L117" s="509"/>
      <c r="M117" s="510"/>
      <c r="N117" s="485" t="str">
        <f aca="false">IF(ISBLANK('Funções Dados'!R126),"",'Funções Dados'!R126)</f>
        <v/>
      </c>
      <c r="O117" s="482" t="str">
        <f aca="false">IF(ISBLANK('Funções Dados'!AC126),"", 'Funções Dados'!AC126)</f>
        <v/>
      </c>
      <c r="P117" s="482" t="str">
        <f aca="false">IF(ISBLANK('Funções Dados'!AD126),"", 'Funções Dados'!AD126)</f>
        <v/>
      </c>
      <c r="Q117" s="482" t="str">
        <f aca="false">IF(ISBLANK('Funções Dados'!AE126),"", 'Funções Dados'!AE126)</f>
        <v/>
      </c>
      <c r="R117" s="482" t="str">
        <f aca="false">IF(ISBLANK('Funções Dados'!AF126),"", 'Funções Dados'!AF126)</f>
        <v/>
      </c>
      <c r="S117" s="493"/>
      <c r="T117" s="480"/>
      <c r="U117" s="480"/>
      <c r="V117" s="480"/>
      <c r="W117" s="480"/>
      <c r="X117" s="480"/>
      <c r="Y117" s="480"/>
      <c r="Z117" s="480"/>
    </row>
    <row r="118" customFormat="false" ht="12.75" hidden="false" customHeight="true" outlineLevel="0" collapsed="false">
      <c r="A118" s="481" t="str">
        <f aca="false">IF(ISBLANK('Funções Dados'!C127),"",'Funções Dados'!C127)</f>
        <v/>
      </c>
      <c r="B118" s="482" t="str">
        <f aca="false">IF((A118=""),"",LOOKUP(A118,'Casos de Uso'!$B$3:B$101,'Casos de Uso'!$C$3:C$101))</f>
        <v/>
      </c>
      <c r="C118" s="482" t="str">
        <f aca="false">IF(ISBLANK('Funções Dados'!B127), "", 'Funções Dados'!B127)</f>
        <v/>
      </c>
      <c r="D118" s="483" t="str">
        <f aca="false">IF(ISBLANK('Funções Dados'!M127), "", 'Funções Dados'!M127)</f>
        <v/>
      </c>
      <c r="E118" s="483" t="str">
        <f aca="false">IF(ISBLANK('Funções Dados'!N127), "", 'Funções Dados'!N127)</f>
        <v/>
      </c>
      <c r="F118" s="483" t="str">
        <f aca="false">IF(ISBLANK('Funções Dados'!O127), "", 'Funções Dados'!O127)</f>
        <v/>
      </c>
      <c r="G118" s="483" t="str">
        <f aca="false">IF(ISBLANK('Funções Dados'!P127), "", 'Funções Dados'!P127)</f>
        <v/>
      </c>
      <c r="H118" s="483" t="str">
        <f aca="false">IF(ISBLANK('Funções Dados'!Q127), "", 'Funções Dados'!Q127)</f>
        <v/>
      </c>
      <c r="I118" s="484" t="str">
        <f aca="false">IF(ISBLANK('Funções Dados'!S127),"",'Funções Dados'!S127)</f>
        <v/>
      </c>
      <c r="J118" s="484" t="str">
        <f aca="false">IF(ISBLANK('Funções Dados'!T127),"",'Funções Dados'!T127)</f>
        <v/>
      </c>
      <c r="K118" s="484" t="str">
        <f aca="false">IF(ISBLANK('Funções Dados'!U127),"",'Funções Dados'!U127)</f>
        <v/>
      </c>
      <c r="L118" s="509"/>
      <c r="M118" s="510"/>
      <c r="N118" s="485" t="str">
        <f aca="false">IF(ISBLANK('Funções Dados'!R127),"",'Funções Dados'!R127)</f>
        <v/>
      </c>
      <c r="O118" s="482" t="str">
        <f aca="false">IF(ISBLANK('Funções Dados'!AC127),"", 'Funções Dados'!AC127)</f>
        <v/>
      </c>
      <c r="P118" s="482" t="str">
        <f aca="false">IF(ISBLANK('Funções Dados'!AD127),"", 'Funções Dados'!AD127)</f>
        <v/>
      </c>
      <c r="Q118" s="482" t="str">
        <f aca="false">IF(ISBLANK('Funções Dados'!AE127),"", 'Funções Dados'!AE127)</f>
        <v/>
      </c>
      <c r="R118" s="482" t="str">
        <f aca="false">IF(ISBLANK('Funções Dados'!AF127),"", 'Funções Dados'!AF127)</f>
        <v/>
      </c>
      <c r="S118" s="493"/>
      <c r="T118" s="480"/>
      <c r="U118" s="480"/>
      <c r="V118" s="480"/>
      <c r="W118" s="480"/>
      <c r="X118" s="480"/>
      <c r="Y118" s="480"/>
      <c r="Z118" s="480"/>
    </row>
    <row r="119" customFormat="false" ht="12.75" hidden="false" customHeight="true" outlineLevel="0" collapsed="false">
      <c r="A119" s="481" t="str">
        <f aca="false">IF(ISBLANK('Funções Dados'!C128),"",'Funções Dados'!C128)</f>
        <v/>
      </c>
      <c r="B119" s="482" t="str">
        <f aca="false">IF((A119=""),"",LOOKUP(A119,'Casos de Uso'!$B$3:B$101,'Casos de Uso'!$C$3:C$101))</f>
        <v/>
      </c>
      <c r="C119" s="482" t="str">
        <f aca="false">IF(ISBLANK('Funções Dados'!B128), "", 'Funções Dados'!B128)</f>
        <v/>
      </c>
      <c r="D119" s="483" t="str">
        <f aca="false">IF(ISBLANK('Funções Dados'!M128), "", 'Funções Dados'!M128)</f>
        <v/>
      </c>
      <c r="E119" s="483" t="str">
        <f aca="false">IF(ISBLANK('Funções Dados'!N128), "", 'Funções Dados'!N128)</f>
        <v/>
      </c>
      <c r="F119" s="483" t="str">
        <f aca="false">IF(ISBLANK('Funções Dados'!O128), "", 'Funções Dados'!O128)</f>
        <v/>
      </c>
      <c r="G119" s="483" t="str">
        <f aca="false">IF(ISBLANK('Funções Dados'!P128), "", 'Funções Dados'!P128)</f>
        <v/>
      </c>
      <c r="H119" s="483" t="str">
        <f aca="false">IF(ISBLANK('Funções Dados'!Q128), "", 'Funções Dados'!Q128)</f>
        <v/>
      </c>
      <c r="I119" s="484" t="str">
        <f aca="false">IF(ISBLANK('Funções Dados'!S128),"",'Funções Dados'!S128)</f>
        <v/>
      </c>
      <c r="J119" s="484" t="str">
        <f aca="false">IF(ISBLANK('Funções Dados'!T128),"",'Funções Dados'!T128)</f>
        <v/>
      </c>
      <c r="K119" s="484" t="str">
        <f aca="false">IF(ISBLANK('Funções Dados'!U128),"",'Funções Dados'!U128)</f>
        <v/>
      </c>
      <c r="L119" s="509"/>
      <c r="M119" s="510"/>
      <c r="N119" s="485" t="str">
        <f aca="false">IF(ISBLANK('Funções Dados'!R128),"",'Funções Dados'!R128)</f>
        <v/>
      </c>
      <c r="O119" s="482" t="str">
        <f aca="false">IF(ISBLANK('Funções Dados'!AC128),"", 'Funções Dados'!AC128)</f>
        <v/>
      </c>
      <c r="P119" s="482" t="str">
        <f aca="false">IF(ISBLANK('Funções Dados'!AD128),"", 'Funções Dados'!AD128)</f>
        <v/>
      </c>
      <c r="Q119" s="482" t="str">
        <f aca="false">IF(ISBLANK('Funções Dados'!AE128),"", 'Funções Dados'!AE128)</f>
        <v/>
      </c>
      <c r="R119" s="482" t="str">
        <f aca="false">IF(ISBLANK('Funções Dados'!AF128),"", 'Funções Dados'!AF128)</f>
        <v/>
      </c>
      <c r="S119" s="493"/>
      <c r="T119" s="480"/>
      <c r="U119" s="480"/>
      <c r="V119" s="480"/>
      <c r="W119" s="480"/>
      <c r="X119" s="480"/>
      <c r="Y119" s="480"/>
      <c r="Z119" s="480"/>
    </row>
    <row r="120" customFormat="false" ht="12.75" hidden="false" customHeight="true" outlineLevel="0" collapsed="false">
      <c r="A120" s="481" t="str">
        <f aca="false">IF(ISBLANK('Funções Dados'!C129),"",'Funções Dados'!C129)</f>
        <v/>
      </c>
      <c r="B120" s="482" t="str">
        <f aca="false">IF((A120=""),"",LOOKUP(A120,'Casos de Uso'!$B$3:B$101,'Casos de Uso'!$C$3:C$101))</f>
        <v/>
      </c>
      <c r="C120" s="482" t="str">
        <f aca="false">IF(ISBLANK('Funções Dados'!B129), "", 'Funções Dados'!B129)</f>
        <v/>
      </c>
      <c r="D120" s="483" t="str">
        <f aca="false">IF(ISBLANK('Funções Dados'!M129), "", 'Funções Dados'!M129)</f>
        <v/>
      </c>
      <c r="E120" s="483" t="str">
        <f aca="false">IF(ISBLANK('Funções Dados'!N129), "", 'Funções Dados'!N129)</f>
        <v/>
      </c>
      <c r="F120" s="483" t="str">
        <f aca="false">IF(ISBLANK('Funções Dados'!O129), "", 'Funções Dados'!O129)</f>
        <v/>
      </c>
      <c r="G120" s="483" t="str">
        <f aca="false">IF(ISBLANK('Funções Dados'!P129), "", 'Funções Dados'!P129)</f>
        <v/>
      </c>
      <c r="H120" s="483" t="str">
        <f aca="false">IF(ISBLANK('Funções Dados'!Q129), "", 'Funções Dados'!Q129)</f>
        <v/>
      </c>
      <c r="I120" s="484" t="str">
        <f aca="false">IF(ISBLANK('Funções Dados'!S129),"",'Funções Dados'!S129)</f>
        <v/>
      </c>
      <c r="J120" s="484" t="str">
        <f aca="false">IF(ISBLANK('Funções Dados'!T129),"",'Funções Dados'!T129)</f>
        <v/>
      </c>
      <c r="K120" s="484" t="str">
        <f aca="false">IF(ISBLANK('Funções Dados'!U129),"",'Funções Dados'!U129)</f>
        <v/>
      </c>
      <c r="L120" s="509"/>
      <c r="M120" s="510"/>
      <c r="N120" s="485" t="str">
        <f aca="false">IF(ISBLANK('Funções Dados'!R129),"",'Funções Dados'!R129)</f>
        <v/>
      </c>
      <c r="O120" s="482" t="str">
        <f aca="false">IF(ISBLANK('Funções Dados'!AC129),"", 'Funções Dados'!AC129)</f>
        <v/>
      </c>
      <c r="P120" s="482" t="str">
        <f aca="false">IF(ISBLANK('Funções Dados'!AD129),"", 'Funções Dados'!AD129)</f>
        <v/>
      </c>
      <c r="Q120" s="482" t="str">
        <f aca="false">IF(ISBLANK('Funções Dados'!AE129),"", 'Funções Dados'!AE129)</f>
        <v/>
      </c>
      <c r="R120" s="482" t="str">
        <f aca="false">IF(ISBLANK('Funções Dados'!AF129),"", 'Funções Dados'!AF129)</f>
        <v/>
      </c>
      <c r="S120" s="493"/>
      <c r="T120" s="480"/>
      <c r="U120" s="480"/>
      <c r="V120" s="480"/>
      <c r="W120" s="480"/>
      <c r="X120" s="480"/>
      <c r="Y120" s="480"/>
      <c r="Z120" s="480"/>
    </row>
    <row r="121" customFormat="false" ht="12.75" hidden="false" customHeight="true" outlineLevel="0" collapsed="false">
      <c r="A121" s="481" t="str">
        <f aca="false">IF(ISBLANK('Funções Dados'!C130),"",'Funções Dados'!C130)</f>
        <v/>
      </c>
      <c r="B121" s="482" t="str">
        <f aca="false">IF((A121=""),"",LOOKUP(A121,'Casos de Uso'!$B$3:B$101,'Casos de Uso'!$C$3:C$101))</f>
        <v/>
      </c>
      <c r="C121" s="482" t="str">
        <f aca="false">IF(ISBLANK('Funções Dados'!B130), "", 'Funções Dados'!B130)</f>
        <v/>
      </c>
      <c r="D121" s="483" t="str">
        <f aca="false">IF(ISBLANK('Funções Dados'!M130), "", 'Funções Dados'!M130)</f>
        <v/>
      </c>
      <c r="E121" s="483" t="str">
        <f aca="false">IF(ISBLANK('Funções Dados'!N130), "", 'Funções Dados'!N130)</f>
        <v/>
      </c>
      <c r="F121" s="483" t="str">
        <f aca="false">IF(ISBLANK('Funções Dados'!O130), "", 'Funções Dados'!O130)</f>
        <v/>
      </c>
      <c r="G121" s="483" t="str">
        <f aca="false">IF(ISBLANK('Funções Dados'!P130), "", 'Funções Dados'!P130)</f>
        <v/>
      </c>
      <c r="H121" s="483" t="str">
        <f aca="false">IF(ISBLANK('Funções Dados'!Q130), "", 'Funções Dados'!Q130)</f>
        <v/>
      </c>
      <c r="I121" s="484" t="str">
        <f aca="false">IF(ISBLANK('Funções Dados'!S130),"",'Funções Dados'!S130)</f>
        <v/>
      </c>
      <c r="J121" s="484" t="str">
        <f aca="false">IF(ISBLANK('Funções Dados'!T130),"",'Funções Dados'!T130)</f>
        <v/>
      </c>
      <c r="K121" s="484" t="str">
        <f aca="false">IF(ISBLANK('Funções Dados'!U130),"",'Funções Dados'!U130)</f>
        <v/>
      </c>
      <c r="L121" s="509"/>
      <c r="M121" s="510"/>
      <c r="N121" s="485" t="str">
        <f aca="false">IF(ISBLANK('Funções Dados'!R130),"",'Funções Dados'!R130)</f>
        <v/>
      </c>
      <c r="O121" s="482" t="str">
        <f aca="false">IF(ISBLANK('Funções Dados'!AC130),"", 'Funções Dados'!AC130)</f>
        <v/>
      </c>
      <c r="P121" s="482" t="str">
        <f aca="false">IF(ISBLANK('Funções Dados'!AD130),"", 'Funções Dados'!AD130)</f>
        <v/>
      </c>
      <c r="Q121" s="482" t="str">
        <f aca="false">IF(ISBLANK('Funções Dados'!AE130),"", 'Funções Dados'!AE130)</f>
        <v/>
      </c>
      <c r="R121" s="482" t="str">
        <f aca="false">IF(ISBLANK('Funções Dados'!AF130),"", 'Funções Dados'!AF130)</f>
        <v/>
      </c>
      <c r="S121" s="493"/>
      <c r="T121" s="480"/>
      <c r="U121" s="480"/>
      <c r="V121" s="480"/>
      <c r="W121" s="480"/>
      <c r="X121" s="480"/>
      <c r="Y121" s="480"/>
      <c r="Z121" s="480"/>
    </row>
    <row r="122" customFormat="false" ht="12.75" hidden="false" customHeight="true" outlineLevel="0" collapsed="false">
      <c r="A122" s="481" t="str">
        <f aca="false">IF(ISBLANK('Funções Dados'!C131),"",'Funções Dados'!C131)</f>
        <v/>
      </c>
      <c r="B122" s="482" t="str">
        <f aca="false">IF((A122=""),"",LOOKUP(A122,'Casos de Uso'!$B$3:B$101,'Casos de Uso'!$C$3:C$101))</f>
        <v/>
      </c>
      <c r="C122" s="482" t="str">
        <f aca="false">IF(ISBLANK('Funções Dados'!B131), "", 'Funções Dados'!B131)</f>
        <v/>
      </c>
      <c r="D122" s="483" t="str">
        <f aca="false">IF(ISBLANK('Funções Dados'!M131), "", 'Funções Dados'!M131)</f>
        <v/>
      </c>
      <c r="E122" s="483" t="str">
        <f aca="false">IF(ISBLANK('Funções Dados'!N131), "", 'Funções Dados'!N131)</f>
        <v/>
      </c>
      <c r="F122" s="483" t="str">
        <f aca="false">IF(ISBLANK('Funções Dados'!O131), "", 'Funções Dados'!O131)</f>
        <v/>
      </c>
      <c r="G122" s="483" t="str">
        <f aca="false">IF(ISBLANK('Funções Dados'!P131), "", 'Funções Dados'!P131)</f>
        <v/>
      </c>
      <c r="H122" s="483" t="str">
        <f aca="false">IF(ISBLANK('Funções Dados'!Q131), "", 'Funções Dados'!Q131)</f>
        <v/>
      </c>
      <c r="I122" s="484" t="str">
        <f aca="false">IF(ISBLANK('Funções Dados'!S131),"",'Funções Dados'!S131)</f>
        <v/>
      </c>
      <c r="J122" s="484" t="str">
        <f aca="false">IF(ISBLANK('Funções Dados'!T131),"",'Funções Dados'!T131)</f>
        <v/>
      </c>
      <c r="K122" s="484" t="str">
        <f aca="false">IF(ISBLANK('Funções Dados'!U131),"",'Funções Dados'!U131)</f>
        <v/>
      </c>
      <c r="L122" s="509"/>
      <c r="M122" s="510"/>
      <c r="N122" s="485" t="str">
        <f aca="false">IF(ISBLANK('Funções Dados'!R131),"",'Funções Dados'!R131)</f>
        <v/>
      </c>
      <c r="O122" s="482" t="str">
        <f aca="false">IF(ISBLANK('Funções Dados'!AC131),"", 'Funções Dados'!AC131)</f>
        <v/>
      </c>
      <c r="P122" s="482" t="str">
        <f aca="false">IF(ISBLANK('Funções Dados'!AD131),"", 'Funções Dados'!AD131)</f>
        <v/>
      </c>
      <c r="Q122" s="482" t="str">
        <f aca="false">IF(ISBLANK('Funções Dados'!AE131),"", 'Funções Dados'!AE131)</f>
        <v/>
      </c>
      <c r="R122" s="482" t="str">
        <f aca="false">IF(ISBLANK('Funções Dados'!AF131),"", 'Funções Dados'!AF131)</f>
        <v/>
      </c>
      <c r="S122" s="493"/>
      <c r="T122" s="480"/>
      <c r="U122" s="480"/>
      <c r="V122" s="480"/>
      <c r="W122" s="480"/>
      <c r="X122" s="480"/>
      <c r="Y122" s="480"/>
      <c r="Z122" s="480"/>
    </row>
    <row r="123" customFormat="false" ht="12.75" hidden="false" customHeight="true" outlineLevel="0" collapsed="false">
      <c r="A123" s="481" t="str">
        <f aca="false">IF(ISBLANK('Funções Dados'!C132),"",'Funções Dados'!C132)</f>
        <v/>
      </c>
      <c r="B123" s="482" t="str">
        <f aca="false">IF((A123=""),"",LOOKUP(A123,'Casos de Uso'!$B$3:B$101,'Casos de Uso'!$C$3:C$101))</f>
        <v/>
      </c>
      <c r="C123" s="482" t="str">
        <f aca="false">IF(ISBLANK('Funções Dados'!B132), "", 'Funções Dados'!B132)</f>
        <v/>
      </c>
      <c r="D123" s="483" t="str">
        <f aca="false">IF(ISBLANK('Funções Dados'!M132), "", 'Funções Dados'!M132)</f>
        <v/>
      </c>
      <c r="E123" s="483" t="str">
        <f aca="false">IF(ISBLANK('Funções Dados'!N132), "", 'Funções Dados'!N132)</f>
        <v/>
      </c>
      <c r="F123" s="483" t="str">
        <f aca="false">IF(ISBLANK('Funções Dados'!O132), "", 'Funções Dados'!O132)</f>
        <v/>
      </c>
      <c r="G123" s="483" t="str">
        <f aca="false">IF(ISBLANK('Funções Dados'!P132), "", 'Funções Dados'!P132)</f>
        <v/>
      </c>
      <c r="H123" s="483" t="str">
        <f aca="false">IF(ISBLANK('Funções Dados'!Q132), "", 'Funções Dados'!Q132)</f>
        <v/>
      </c>
      <c r="I123" s="484" t="str">
        <f aca="false">IF(ISBLANK('Funções Dados'!S132),"",'Funções Dados'!S132)</f>
        <v/>
      </c>
      <c r="J123" s="484" t="str">
        <f aca="false">IF(ISBLANK('Funções Dados'!T132),"",'Funções Dados'!T132)</f>
        <v/>
      </c>
      <c r="K123" s="484" t="str">
        <f aca="false">IF(ISBLANK('Funções Dados'!U132),"",'Funções Dados'!U132)</f>
        <v/>
      </c>
      <c r="L123" s="509"/>
      <c r="M123" s="510"/>
      <c r="N123" s="485" t="str">
        <f aca="false">IF(ISBLANK('Funções Dados'!R132),"",'Funções Dados'!R132)</f>
        <v/>
      </c>
      <c r="O123" s="482" t="str">
        <f aca="false">IF(ISBLANK('Funções Dados'!AC132),"", 'Funções Dados'!AC132)</f>
        <v/>
      </c>
      <c r="P123" s="482" t="str">
        <f aca="false">IF(ISBLANK('Funções Dados'!AD132),"", 'Funções Dados'!AD132)</f>
        <v/>
      </c>
      <c r="Q123" s="482" t="str">
        <f aca="false">IF(ISBLANK('Funções Dados'!AE132),"", 'Funções Dados'!AE132)</f>
        <v/>
      </c>
      <c r="R123" s="482" t="str">
        <f aca="false">IF(ISBLANK('Funções Dados'!AF132),"", 'Funções Dados'!AF132)</f>
        <v/>
      </c>
      <c r="S123" s="493"/>
      <c r="T123" s="480"/>
      <c r="U123" s="480"/>
      <c r="V123" s="480"/>
      <c r="W123" s="480"/>
      <c r="X123" s="480"/>
      <c r="Y123" s="480"/>
      <c r="Z123" s="480"/>
    </row>
    <row r="124" customFormat="false" ht="12.75" hidden="false" customHeight="true" outlineLevel="0" collapsed="false">
      <c r="A124" s="481" t="str">
        <f aca="false">IF(ISBLANK('Funções Dados'!C133),"",'Funções Dados'!C133)</f>
        <v/>
      </c>
      <c r="B124" s="482" t="str">
        <f aca="false">IF((A124=""),"",LOOKUP(A124,'Casos de Uso'!$B$3:B$101,'Casos de Uso'!$C$3:C$101))</f>
        <v/>
      </c>
      <c r="C124" s="482" t="str">
        <f aca="false">IF(ISBLANK('Funções Dados'!B133), "", 'Funções Dados'!B133)</f>
        <v/>
      </c>
      <c r="D124" s="483" t="str">
        <f aca="false">IF(ISBLANK('Funções Dados'!M133), "", 'Funções Dados'!M133)</f>
        <v/>
      </c>
      <c r="E124" s="483" t="str">
        <f aca="false">IF(ISBLANK('Funções Dados'!N133), "", 'Funções Dados'!N133)</f>
        <v/>
      </c>
      <c r="F124" s="483" t="str">
        <f aca="false">IF(ISBLANK('Funções Dados'!O133), "", 'Funções Dados'!O133)</f>
        <v/>
      </c>
      <c r="G124" s="483" t="str">
        <f aca="false">IF(ISBLANK('Funções Dados'!P133), "", 'Funções Dados'!P133)</f>
        <v/>
      </c>
      <c r="H124" s="483" t="str">
        <f aca="false">IF(ISBLANK('Funções Dados'!Q133), "", 'Funções Dados'!Q133)</f>
        <v/>
      </c>
      <c r="I124" s="484" t="str">
        <f aca="false">IF(ISBLANK('Funções Dados'!S133),"",'Funções Dados'!S133)</f>
        <v/>
      </c>
      <c r="J124" s="484" t="str">
        <f aca="false">IF(ISBLANK('Funções Dados'!T133),"",'Funções Dados'!T133)</f>
        <v/>
      </c>
      <c r="K124" s="484" t="str">
        <f aca="false">IF(ISBLANK('Funções Dados'!U133),"",'Funções Dados'!U133)</f>
        <v/>
      </c>
      <c r="L124" s="509"/>
      <c r="M124" s="510"/>
      <c r="N124" s="485" t="str">
        <f aca="false">IF(ISBLANK('Funções Dados'!R133),"",'Funções Dados'!R133)</f>
        <v/>
      </c>
      <c r="O124" s="482" t="str">
        <f aca="false">IF(ISBLANK('Funções Dados'!AC133),"", 'Funções Dados'!AC133)</f>
        <v/>
      </c>
      <c r="P124" s="482" t="str">
        <f aca="false">IF(ISBLANK('Funções Dados'!AD133),"", 'Funções Dados'!AD133)</f>
        <v/>
      </c>
      <c r="Q124" s="482" t="str">
        <f aca="false">IF(ISBLANK('Funções Dados'!AE133),"", 'Funções Dados'!AE133)</f>
        <v/>
      </c>
      <c r="R124" s="482" t="str">
        <f aca="false">IF(ISBLANK('Funções Dados'!AF133),"", 'Funções Dados'!AF133)</f>
        <v/>
      </c>
      <c r="S124" s="493"/>
      <c r="T124" s="480"/>
      <c r="U124" s="480"/>
      <c r="V124" s="480"/>
      <c r="W124" s="480"/>
      <c r="X124" s="480"/>
      <c r="Y124" s="480"/>
      <c r="Z124" s="480"/>
    </row>
    <row r="125" customFormat="false" ht="12.75" hidden="false" customHeight="true" outlineLevel="0" collapsed="false">
      <c r="A125" s="481" t="str">
        <f aca="false">IF(ISBLANK('Funções Dados'!C134),"",'Funções Dados'!C134)</f>
        <v/>
      </c>
      <c r="B125" s="482" t="str">
        <f aca="false">IF((A125=""),"",LOOKUP(A125,'Casos de Uso'!$B$3:B$101,'Casos de Uso'!$C$3:C$101))</f>
        <v/>
      </c>
      <c r="C125" s="482" t="str">
        <f aca="false">IF(ISBLANK('Funções Dados'!B134), "", 'Funções Dados'!B134)</f>
        <v/>
      </c>
      <c r="D125" s="483" t="str">
        <f aca="false">IF(ISBLANK('Funções Dados'!M134), "", 'Funções Dados'!M134)</f>
        <v/>
      </c>
      <c r="E125" s="483" t="str">
        <f aca="false">IF(ISBLANK('Funções Dados'!N134), "", 'Funções Dados'!N134)</f>
        <v/>
      </c>
      <c r="F125" s="483" t="str">
        <f aca="false">IF(ISBLANK('Funções Dados'!O134), "", 'Funções Dados'!O134)</f>
        <v/>
      </c>
      <c r="G125" s="483" t="str">
        <f aca="false">IF(ISBLANK('Funções Dados'!P134), "", 'Funções Dados'!P134)</f>
        <v/>
      </c>
      <c r="H125" s="483" t="str">
        <f aca="false">IF(ISBLANK('Funções Dados'!Q134), "", 'Funções Dados'!Q134)</f>
        <v/>
      </c>
      <c r="I125" s="484" t="str">
        <f aca="false">IF(ISBLANK('Funções Dados'!S134),"",'Funções Dados'!S134)</f>
        <v/>
      </c>
      <c r="J125" s="484" t="str">
        <f aca="false">IF(ISBLANK('Funções Dados'!T134),"",'Funções Dados'!T134)</f>
        <v/>
      </c>
      <c r="K125" s="484" t="str">
        <f aca="false">IF(ISBLANK('Funções Dados'!U134),"",'Funções Dados'!U134)</f>
        <v/>
      </c>
      <c r="L125" s="509"/>
      <c r="M125" s="510"/>
      <c r="N125" s="485" t="str">
        <f aca="false">IF(ISBLANK('Funções Dados'!R134),"",'Funções Dados'!R134)</f>
        <v/>
      </c>
      <c r="O125" s="482" t="str">
        <f aca="false">IF(ISBLANK('Funções Dados'!AC134),"", 'Funções Dados'!AC134)</f>
        <v/>
      </c>
      <c r="P125" s="482" t="str">
        <f aca="false">IF(ISBLANK('Funções Dados'!AD134),"", 'Funções Dados'!AD134)</f>
        <v/>
      </c>
      <c r="Q125" s="482" t="str">
        <f aca="false">IF(ISBLANK('Funções Dados'!AE134),"", 'Funções Dados'!AE134)</f>
        <v/>
      </c>
      <c r="R125" s="482" t="str">
        <f aca="false">IF(ISBLANK('Funções Dados'!AF134),"", 'Funções Dados'!AF134)</f>
        <v/>
      </c>
      <c r="S125" s="493"/>
      <c r="T125" s="480"/>
      <c r="U125" s="480"/>
      <c r="V125" s="480"/>
      <c r="W125" s="480"/>
      <c r="X125" s="480"/>
      <c r="Y125" s="480"/>
      <c r="Z125" s="480"/>
    </row>
    <row r="126" customFormat="false" ht="12.75" hidden="false" customHeight="true" outlineLevel="0" collapsed="false">
      <c r="A126" s="481" t="str">
        <f aca="false">IF(ISBLANK('Funções Dados'!C135),"",'Funções Dados'!C135)</f>
        <v/>
      </c>
      <c r="B126" s="482" t="str">
        <f aca="false">IF((A126=""),"",LOOKUP(A126,'Casos de Uso'!$B$3:B$101,'Casos de Uso'!$C$3:C$101))</f>
        <v/>
      </c>
      <c r="C126" s="482" t="str">
        <f aca="false">IF(ISBLANK('Funções Dados'!B135), "", 'Funções Dados'!B135)</f>
        <v/>
      </c>
      <c r="D126" s="483" t="str">
        <f aca="false">IF(ISBLANK('Funções Dados'!M135), "", 'Funções Dados'!M135)</f>
        <v/>
      </c>
      <c r="E126" s="483" t="str">
        <f aca="false">IF(ISBLANK('Funções Dados'!N135), "", 'Funções Dados'!N135)</f>
        <v/>
      </c>
      <c r="F126" s="483" t="str">
        <f aca="false">IF(ISBLANK('Funções Dados'!O135), "", 'Funções Dados'!O135)</f>
        <v/>
      </c>
      <c r="G126" s="483" t="str">
        <f aca="false">IF(ISBLANK('Funções Dados'!P135), "", 'Funções Dados'!P135)</f>
        <v/>
      </c>
      <c r="H126" s="483" t="str">
        <f aca="false">IF(ISBLANK('Funções Dados'!Q135), "", 'Funções Dados'!Q135)</f>
        <v/>
      </c>
      <c r="I126" s="484" t="str">
        <f aca="false">IF(ISBLANK('Funções Dados'!S135),"",'Funções Dados'!S135)</f>
        <v/>
      </c>
      <c r="J126" s="484" t="str">
        <f aca="false">IF(ISBLANK('Funções Dados'!T135),"",'Funções Dados'!T135)</f>
        <v/>
      </c>
      <c r="K126" s="484" t="str">
        <f aca="false">IF(ISBLANK('Funções Dados'!U135),"",'Funções Dados'!U135)</f>
        <v/>
      </c>
      <c r="L126" s="509"/>
      <c r="M126" s="510"/>
      <c r="N126" s="485" t="str">
        <f aca="false">IF(ISBLANK('Funções Dados'!R135),"",'Funções Dados'!R135)</f>
        <v/>
      </c>
      <c r="O126" s="482" t="str">
        <f aca="false">IF(ISBLANK('Funções Dados'!AC135),"", 'Funções Dados'!AC135)</f>
        <v/>
      </c>
      <c r="P126" s="482" t="str">
        <f aca="false">IF(ISBLANK('Funções Dados'!AD135),"", 'Funções Dados'!AD135)</f>
        <v/>
      </c>
      <c r="Q126" s="482" t="str">
        <f aca="false">IF(ISBLANK('Funções Dados'!AE135),"", 'Funções Dados'!AE135)</f>
        <v/>
      </c>
      <c r="R126" s="482" t="str">
        <f aca="false">IF(ISBLANK('Funções Dados'!AF135),"", 'Funções Dados'!AF135)</f>
        <v/>
      </c>
      <c r="S126" s="493"/>
      <c r="T126" s="480"/>
      <c r="U126" s="480"/>
      <c r="V126" s="480"/>
      <c r="W126" s="480"/>
      <c r="X126" s="480"/>
      <c r="Y126" s="480"/>
      <c r="Z126" s="480"/>
    </row>
    <row r="127" customFormat="false" ht="12.75" hidden="false" customHeight="true" outlineLevel="0" collapsed="false">
      <c r="A127" s="481" t="str">
        <f aca="false">IF(ISBLANK('Funções Dados'!C136),"",'Funções Dados'!C136)</f>
        <v/>
      </c>
      <c r="B127" s="482" t="str">
        <f aca="false">IF((A127=""),"",LOOKUP(A127,'Casos de Uso'!$B$3:B$101,'Casos de Uso'!$C$3:C$101))</f>
        <v/>
      </c>
      <c r="C127" s="482" t="str">
        <f aca="false">IF(ISBLANK('Funções Dados'!B136), "", 'Funções Dados'!B136)</f>
        <v/>
      </c>
      <c r="D127" s="483" t="str">
        <f aca="false">IF(ISBLANK('Funções Dados'!M136), "", 'Funções Dados'!M136)</f>
        <v/>
      </c>
      <c r="E127" s="483" t="str">
        <f aca="false">IF(ISBLANK('Funções Dados'!N136), "", 'Funções Dados'!N136)</f>
        <v/>
      </c>
      <c r="F127" s="483" t="str">
        <f aca="false">IF(ISBLANK('Funções Dados'!O136), "", 'Funções Dados'!O136)</f>
        <v/>
      </c>
      <c r="G127" s="483" t="str">
        <f aca="false">IF(ISBLANK('Funções Dados'!P136), "", 'Funções Dados'!P136)</f>
        <v/>
      </c>
      <c r="H127" s="483" t="str">
        <f aca="false">IF(ISBLANK('Funções Dados'!Q136), "", 'Funções Dados'!Q136)</f>
        <v/>
      </c>
      <c r="I127" s="484" t="str">
        <f aca="false">IF(ISBLANK('Funções Dados'!S136),"",'Funções Dados'!S136)</f>
        <v/>
      </c>
      <c r="J127" s="484" t="str">
        <f aca="false">IF(ISBLANK('Funções Dados'!T136),"",'Funções Dados'!T136)</f>
        <v/>
      </c>
      <c r="K127" s="484" t="str">
        <f aca="false">IF(ISBLANK('Funções Dados'!U136),"",'Funções Dados'!U136)</f>
        <v/>
      </c>
      <c r="L127" s="509"/>
      <c r="M127" s="510"/>
      <c r="N127" s="485" t="str">
        <f aca="false">IF(ISBLANK('Funções Dados'!R136),"",'Funções Dados'!R136)</f>
        <v/>
      </c>
      <c r="O127" s="482" t="str">
        <f aca="false">IF(ISBLANK('Funções Dados'!AC136),"", 'Funções Dados'!AC136)</f>
        <v/>
      </c>
      <c r="P127" s="482" t="str">
        <f aca="false">IF(ISBLANK('Funções Dados'!AD136),"", 'Funções Dados'!AD136)</f>
        <v/>
      </c>
      <c r="Q127" s="482" t="str">
        <f aca="false">IF(ISBLANK('Funções Dados'!AE136),"", 'Funções Dados'!AE136)</f>
        <v/>
      </c>
      <c r="R127" s="482" t="str">
        <f aca="false">IF(ISBLANK('Funções Dados'!AF136),"", 'Funções Dados'!AF136)</f>
        <v/>
      </c>
      <c r="S127" s="493"/>
      <c r="T127" s="480"/>
      <c r="U127" s="480"/>
      <c r="V127" s="480"/>
      <c r="W127" s="480"/>
      <c r="X127" s="480"/>
      <c r="Y127" s="480"/>
      <c r="Z127" s="480"/>
    </row>
    <row r="128" customFormat="false" ht="12.75" hidden="false" customHeight="true" outlineLevel="0" collapsed="false">
      <c r="A128" s="481" t="str">
        <f aca="false">IF(ISBLANK('Funções Dados'!C137),"",'Funções Dados'!C137)</f>
        <v/>
      </c>
      <c r="B128" s="482" t="str">
        <f aca="false">IF((A128=""),"",LOOKUP(A128,'Casos de Uso'!$B$3:B$101,'Casos de Uso'!$C$3:C$101))</f>
        <v/>
      </c>
      <c r="C128" s="482" t="str">
        <f aca="false">IF(ISBLANK('Funções Dados'!B137), "", 'Funções Dados'!B137)</f>
        <v/>
      </c>
      <c r="D128" s="483" t="str">
        <f aca="false">IF(ISBLANK('Funções Dados'!M137), "", 'Funções Dados'!M137)</f>
        <v/>
      </c>
      <c r="E128" s="483" t="str">
        <f aca="false">IF(ISBLANK('Funções Dados'!N137), "", 'Funções Dados'!N137)</f>
        <v/>
      </c>
      <c r="F128" s="483" t="str">
        <f aca="false">IF(ISBLANK('Funções Dados'!O137), "", 'Funções Dados'!O137)</f>
        <v/>
      </c>
      <c r="G128" s="483" t="str">
        <f aca="false">IF(ISBLANK('Funções Dados'!P137), "", 'Funções Dados'!P137)</f>
        <v/>
      </c>
      <c r="H128" s="483" t="str">
        <f aca="false">IF(ISBLANK('Funções Dados'!Q137), "", 'Funções Dados'!Q137)</f>
        <v/>
      </c>
      <c r="I128" s="484" t="str">
        <f aca="false">IF(ISBLANK('Funções Dados'!S137),"",'Funções Dados'!S137)</f>
        <v/>
      </c>
      <c r="J128" s="484" t="str">
        <f aca="false">IF(ISBLANK('Funções Dados'!T137),"",'Funções Dados'!T137)</f>
        <v/>
      </c>
      <c r="K128" s="484" t="str">
        <f aca="false">IF(ISBLANK('Funções Dados'!U137),"",'Funções Dados'!U137)</f>
        <v/>
      </c>
      <c r="L128" s="509"/>
      <c r="M128" s="510"/>
      <c r="N128" s="485" t="str">
        <f aca="false">IF(ISBLANK('Funções Dados'!R137),"",'Funções Dados'!R137)</f>
        <v/>
      </c>
      <c r="O128" s="482" t="str">
        <f aca="false">IF(ISBLANK('Funções Dados'!AC137),"", 'Funções Dados'!AC137)</f>
        <v/>
      </c>
      <c r="P128" s="482" t="str">
        <f aca="false">IF(ISBLANK('Funções Dados'!AD137),"", 'Funções Dados'!AD137)</f>
        <v/>
      </c>
      <c r="Q128" s="482" t="str">
        <f aca="false">IF(ISBLANK('Funções Dados'!AE137),"", 'Funções Dados'!AE137)</f>
        <v/>
      </c>
      <c r="R128" s="482" t="str">
        <f aca="false">IF(ISBLANK('Funções Dados'!AF137),"", 'Funções Dados'!AF137)</f>
        <v/>
      </c>
      <c r="S128" s="493"/>
      <c r="T128" s="480"/>
      <c r="U128" s="480"/>
      <c r="V128" s="480"/>
      <c r="W128" s="480"/>
      <c r="X128" s="480"/>
      <c r="Y128" s="480"/>
      <c r="Z128" s="480"/>
    </row>
    <row r="129" customFormat="false" ht="12.75" hidden="false" customHeight="true" outlineLevel="0" collapsed="false">
      <c r="A129" s="481" t="str">
        <f aca="false">IF(ISBLANK('Funções Dados'!C138),"",'Funções Dados'!C138)</f>
        <v/>
      </c>
      <c r="B129" s="482" t="str">
        <f aca="false">IF((A129=""),"",LOOKUP(A129,'Casos de Uso'!$B$3:B$101,'Casos de Uso'!$C$3:C$101))</f>
        <v/>
      </c>
      <c r="C129" s="482" t="str">
        <f aca="false">IF(ISBLANK('Funções Dados'!B138), "", 'Funções Dados'!B138)</f>
        <v/>
      </c>
      <c r="D129" s="483" t="str">
        <f aca="false">IF(ISBLANK('Funções Dados'!M138), "", 'Funções Dados'!M138)</f>
        <v/>
      </c>
      <c r="E129" s="483" t="str">
        <f aca="false">IF(ISBLANK('Funções Dados'!N138), "", 'Funções Dados'!N138)</f>
        <v/>
      </c>
      <c r="F129" s="483" t="str">
        <f aca="false">IF(ISBLANK('Funções Dados'!O138), "", 'Funções Dados'!O138)</f>
        <v/>
      </c>
      <c r="G129" s="483" t="str">
        <f aca="false">IF(ISBLANK('Funções Dados'!P138), "", 'Funções Dados'!P138)</f>
        <v/>
      </c>
      <c r="H129" s="483" t="str">
        <f aca="false">IF(ISBLANK('Funções Dados'!Q138), "", 'Funções Dados'!Q138)</f>
        <v/>
      </c>
      <c r="I129" s="484" t="str">
        <f aca="false">IF(ISBLANK('Funções Dados'!S138),"",'Funções Dados'!S138)</f>
        <v/>
      </c>
      <c r="J129" s="484" t="str">
        <f aca="false">IF(ISBLANK('Funções Dados'!T138),"",'Funções Dados'!T138)</f>
        <v/>
      </c>
      <c r="K129" s="484" t="str">
        <f aca="false">IF(ISBLANK('Funções Dados'!U138),"",'Funções Dados'!U138)</f>
        <v/>
      </c>
      <c r="L129" s="509"/>
      <c r="M129" s="510"/>
      <c r="N129" s="485" t="str">
        <f aca="false">IF(ISBLANK('Funções Dados'!R138),"",'Funções Dados'!R138)</f>
        <v/>
      </c>
      <c r="O129" s="482" t="str">
        <f aca="false">IF(ISBLANK('Funções Dados'!AC138),"", 'Funções Dados'!AC138)</f>
        <v/>
      </c>
      <c r="P129" s="482" t="str">
        <f aca="false">IF(ISBLANK('Funções Dados'!AD138),"", 'Funções Dados'!AD138)</f>
        <v/>
      </c>
      <c r="Q129" s="482" t="str">
        <f aca="false">IF(ISBLANK('Funções Dados'!AE138),"", 'Funções Dados'!AE138)</f>
        <v/>
      </c>
      <c r="R129" s="482" t="str">
        <f aca="false">IF(ISBLANK('Funções Dados'!AF138),"", 'Funções Dados'!AF138)</f>
        <v/>
      </c>
      <c r="S129" s="493"/>
      <c r="T129" s="480"/>
      <c r="U129" s="480"/>
      <c r="V129" s="480"/>
      <c r="W129" s="480"/>
      <c r="X129" s="480"/>
      <c r="Y129" s="480"/>
      <c r="Z129" s="480"/>
    </row>
    <row r="130" customFormat="false" ht="12.75" hidden="false" customHeight="true" outlineLevel="0" collapsed="false">
      <c r="A130" s="481" t="str">
        <f aca="false">IF(ISBLANK('Funções Dados'!C139),"",'Funções Dados'!C139)</f>
        <v/>
      </c>
      <c r="B130" s="482" t="str">
        <f aca="false">IF((A130=""),"",LOOKUP(A130,'Casos de Uso'!$B$3:B$101,'Casos de Uso'!$C$3:C$101))</f>
        <v/>
      </c>
      <c r="C130" s="482" t="str">
        <f aca="false">IF(ISBLANK('Funções Dados'!B139), "", 'Funções Dados'!B139)</f>
        <v/>
      </c>
      <c r="D130" s="483" t="str">
        <f aca="false">IF(ISBLANK('Funções Dados'!M139), "", 'Funções Dados'!M139)</f>
        <v/>
      </c>
      <c r="E130" s="483" t="str">
        <f aca="false">IF(ISBLANK('Funções Dados'!N139), "", 'Funções Dados'!N139)</f>
        <v/>
      </c>
      <c r="F130" s="483" t="str">
        <f aca="false">IF(ISBLANK('Funções Dados'!O139), "", 'Funções Dados'!O139)</f>
        <v/>
      </c>
      <c r="G130" s="483" t="str">
        <f aca="false">IF(ISBLANK('Funções Dados'!P139), "", 'Funções Dados'!P139)</f>
        <v/>
      </c>
      <c r="H130" s="483" t="str">
        <f aca="false">IF(ISBLANK('Funções Dados'!Q139), "", 'Funções Dados'!Q139)</f>
        <v/>
      </c>
      <c r="I130" s="484" t="str">
        <f aca="false">IF(ISBLANK('Funções Dados'!S139),"",'Funções Dados'!S139)</f>
        <v/>
      </c>
      <c r="J130" s="484" t="str">
        <f aca="false">IF(ISBLANK('Funções Dados'!T139),"",'Funções Dados'!T139)</f>
        <v/>
      </c>
      <c r="K130" s="484" t="str">
        <f aca="false">IF(ISBLANK('Funções Dados'!U139),"",'Funções Dados'!U139)</f>
        <v/>
      </c>
      <c r="L130" s="509"/>
      <c r="M130" s="510"/>
      <c r="N130" s="485" t="str">
        <f aca="false">IF(ISBLANK('Funções Dados'!R139),"",'Funções Dados'!R139)</f>
        <v/>
      </c>
      <c r="O130" s="482" t="str">
        <f aca="false">IF(ISBLANK('Funções Dados'!AC139),"", 'Funções Dados'!AC139)</f>
        <v/>
      </c>
      <c r="P130" s="482" t="str">
        <f aca="false">IF(ISBLANK('Funções Dados'!AD139),"", 'Funções Dados'!AD139)</f>
        <v/>
      </c>
      <c r="Q130" s="482" t="str">
        <f aca="false">IF(ISBLANK('Funções Dados'!AE139),"", 'Funções Dados'!AE139)</f>
        <v/>
      </c>
      <c r="R130" s="482" t="str">
        <f aca="false">IF(ISBLANK('Funções Dados'!AF139),"", 'Funções Dados'!AF139)</f>
        <v/>
      </c>
      <c r="S130" s="493"/>
      <c r="T130" s="480"/>
      <c r="U130" s="480"/>
      <c r="V130" s="480"/>
      <c r="W130" s="480"/>
      <c r="X130" s="480"/>
      <c r="Y130" s="480"/>
      <c r="Z130" s="480"/>
    </row>
    <row r="131" customFormat="false" ht="12.75" hidden="false" customHeight="true" outlineLevel="0" collapsed="false">
      <c r="A131" s="481" t="str">
        <f aca="false">IF(ISBLANK('Funções Dados'!C140),"",'Funções Dados'!C140)</f>
        <v/>
      </c>
      <c r="B131" s="482" t="str">
        <f aca="false">IF((A131=""),"",LOOKUP(A131,'Casos de Uso'!$B$3:B$101,'Casos de Uso'!$C$3:C$101))</f>
        <v/>
      </c>
      <c r="C131" s="482" t="str">
        <f aca="false">IF(ISBLANK('Funções Dados'!B140), "", 'Funções Dados'!B140)</f>
        <v/>
      </c>
      <c r="D131" s="483" t="str">
        <f aca="false">IF(ISBLANK('Funções Dados'!M140), "", 'Funções Dados'!M140)</f>
        <v/>
      </c>
      <c r="E131" s="483" t="str">
        <f aca="false">IF(ISBLANK('Funções Dados'!N140), "", 'Funções Dados'!N140)</f>
        <v/>
      </c>
      <c r="F131" s="483" t="str">
        <f aca="false">IF(ISBLANK('Funções Dados'!O140), "", 'Funções Dados'!O140)</f>
        <v/>
      </c>
      <c r="G131" s="483" t="str">
        <f aca="false">IF(ISBLANK('Funções Dados'!P140), "", 'Funções Dados'!P140)</f>
        <v/>
      </c>
      <c r="H131" s="483" t="str">
        <f aca="false">IF(ISBLANK('Funções Dados'!Q140), "", 'Funções Dados'!Q140)</f>
        <v/>
      </c>
      <c r="I131" s="484" t="str">
        <f aca="false">IF(ISBLANK('Funções Dados'!S140),"",'Funções Dados'!S140)</f>
        <v/>
      </c>
      <c r="J131" s="484" t="str">
        <f aca="false">IF(ISBLANK('Funções Dados'!T140),"",'Funções Dados'!T140)</f>
        <v/>
      </c>
      <c r="K131" s="484" t="str">
        <f aca="false">IF(ISBLANK('Funções Dados'!U140),"",'Funções Dados'!U140)</f>
        <v/>
      </c>
      <c r="L131" s="509"/>
      <c r="M131" s="510"/>
      <c r="N131" s="485" t="str">
        <f aca="false">IF(ISBLANK('Funções Dados'!R140),"",'Funções Dados'!R140)</f>
        <v/>
      </c>
      <c r="O131" s="482" t="str">
        <f aca="false">IF(ISBLANK('Funções Dados'!AC140),"", 'Funções Dados'!AC140)</f>
        <v/>
      </c>
      <c r="P131" s="482" t="str">
        <f aca="false">IF(ISBLANK('Funções Dados'!AD140),"", 'Funções Dados'!AD140)</f>
        <v/>
      </c>
      <c r="Q131" s="482" t="str">
        <f aca="false">IF(ISBLANK('Funções Dados'!AE140),"", 'Funções Dados'!AE140)</f>
        <v/>
      </c>
      <c r="R131" s="482" t="str">
        <f aca="false">IF(ISBLANK('Funções Dados'!AF140),"", 'Funções Dados'!AF140)</f>
        <v/>
      </c>
      <c r="S131" s="493"/>
      <c r="T131" s="480"/>
      <c r="U131" s="480"/>
      <c r="V131" s="480"/>
      <c r="W131" s="480"/>
      <c r="X131" s="480"/>
      <c r="Y131" s="480"/>
      <c r="Z131" s="480"/>
    </row>
    <row r="132" customFormat="false" ht="12.75" hidden="false" customHeight="true" outlineLevel="0" collapsed="false">
      <c r="A132" s="481" t="str">
        <f aca="false">IF(ISBLANK('Funções Dados'!C141),"",'Funções Dados'!C141)</f>
        <v/>
      </c>
      <c r="B132" s="482" t="str">
        <f aca="false">IF((A132=""),"",LOOKUP(A132,'Casos de Uso'!$B$3:B$101,'Casos de Uso'!$C$3:C$101))</f>
        <v/>
      </c>
      <c r="C132" s="482" t="str">
        <f aca="false">IF(ISBLANK('Funções Dados'!B141), "", 'Funções Dados'!B141)</f>
        <v/>
      </c>
      <c r="D132" s="483" t="str">
        <f aca="false">IF(ISBLANK('Funções Dados'!M141), "", 'Funções Dados'!M141)</f>
        <v/>
      </c>
      <c r="E132" s="483" t="str">
        <f aca="false">IF(ISBLANK('Funções Dados'!N141), "", 'Funções Dados'!N141)</f>
        <v/>
      </c>
      <c r="F132" s="483" t="str">
        <f aca="false">IF(ISBLANK('Funções Dados'!O141), "", 'Funções Dados'!O141)</f>
        <v/>
      </c>
      <c r="G132" s="483" t="str">
        <f aca="false">IF(ISBLANK('Funções Dados'!P141), "", 'Funções Dados'!P141)</f>
        <v/>
      </c>
      <c r="H132" s="483" t="str">
        <f aca="false">IF(ISBLANK('Funções Dados'!Q141), "", 'Funções Dados'!Q141)</f>
        <v/>
      </c>
      <c r="I132" s="484" t="str">
        <f aca="false">IF(ISBLANK('Funções Dados'!S141),"",'Funções Dados'!S141)</f>
        <v/>
      </c>
      <c r="J132" s="484" t="str">
        <f aca="false">IF(ISBLANK('Funções Dados'!T141),"",'Funções Dados'!T141)</f>
        <v/>
      </c>
      <c r="K132" s="484" t="str">
        <f aca="false">IF(ISBLANK('Funções Dados'!U141),"",'Funções Dados'!U141)</f>
        <v/>
      </c>
      <c r="L132" s="509"/>
      <c r="M132" s="510"/>
      <c r="N132" s="485" t="str">
        <f aca="false">IF(ISBLANK('Funções Dados'!R141),"",'Funções Dados'!R141)</f>
        <v/>
      </c>
      <c r="O132" s="482" t="str">
        <f aca="false">IF(ISBLANK('Funções Dados'!AC141),"", 'Funções Dados'!AC141)</f>
        <v/>
      </c>
      <c r="P132" s="482" t="str">
        <f aca="false">IF(ISBLANK('Funções Dados'!AD141),"", 'Funções Dados'!AD141)</f>
        <v/>
      </c>
      <c r="Q132" s="482" t="str">
        <f aca="false">IF(ISBLANK('Funções Dados'!AE141),"", 'Funções Dados'!AE141)</f>
        <v/>
      </c>
      <c r="R132" s="482" t="str">
        <f aca="false">IF(ISBLANK('Funções Dados'!AF141),"", 'Funções Dados'!AF141)</f>
        <v/>
      </c>
      <c r="S132" s="493"/>
      <c r="T132" s="480"/>
      <c r="U132" s="480"/>
      <c r="V132" s="480"/>
      <c r="W132" s="480"/>
      <c r="X132" s="480"/>
      <c r="Y132" s="480"/>
      <c r="Z132" s="480"/>
    </row>
    <row r="133" customFormat="false" ht="12.75" hidden="false" customHeight="true" outlineLevel="0" collapsed="false">
      <c r="A133" s="481" t="str">
        <f aca="false">IF(ISBLANK('Funções Dados'!C142),"",'Funções Dados'!C142)</f>
        <v/>
      </c>
      <c r="B133" s="482" t="str">
        <f aca="false">IF((A133=""),"",LOOKUP(A133,'Casos de Uso'!$B$3:B$101,'Casos de Uso'!$C$3:C$101))</f>
        <v/>
      </c>
      <c r="C133" s="482" t="str">
        <f aca="false">IF(ISBLANK('Funções Dados'!B142), "", 'Funções Dados'!B142)</f>
        <v/>
      </c>
      <c r="D133" s="483" t="str">
        <f aca="false">IF(ISBLANK('Funções Dados'!M142), "", 'Funções Dados'!M142)</f>
        <v/>
      </c>
      <c r="E133" s="483" t="str">
        <f aca="false">IF(ISBLANK('Funções Dados'!N142), "", 'Funções Dados'!N142)</f>
        <v/>
      </c>
      <c r="F133" s="483" t="str">
        <f aca="false">IF(ISBLANK('Funções Dados'!O142), "", 'Funções Dados'!O142)</f>
        <v/>
      </c>
      <c r="G133" s="483" t="str">
        <f aca="false">IF(ISBLANK('Funções Dados'!P142), "", 'Funções Dados'!P142)</f>
        <v/>
      </c>
      <c r="H133" s="483" t="str">
        <f aca="false">IF(ISBLANK('Funções Dados'!Q142), "", 'Funções Dados'!Q142)</f>
        <v/>
      </c>
      <c r="I133" s="484" t="str">
        <f aca="false">IF(ISBLANK('Funções Dados'!S142),"",'Funções Dados'!S142)</f>
        <v/>
      </c>
      <c r="J133" s="484" t="str">
        <f aca="false">IF(ISBLANK('Funções Dados'!T142),"",'Funções Dados'!T142)</f>
        <v/>
      </c>
      <c r="K133" s="484" t="str">
        <f aca="false">IF(ISBLANK('Funções Dados'!U142),"",'Funções Dados'!U142)</f>
        <v/>
      </c>
      <c r="L133" s="509"/>
      <c r="M133" s="510"/>
      <c r="N133" s="485" t="str">
        <f aca="false">IF(ISBLANK('Funções Dados'!R142),"",'Funções Dados'!R142)</f>
        <v/>
      </c>
      <c r="O133" s="482" t="str">
        <f aca="false">IF(ISBLANK('Funções Dados'!AC142),"", 'Funções Dados'!AC142)</f>
        <v/>
      </c>
      <c r="P133" s="482" t="str">
        <f aca="false">IF(ISBLANK('Funções Dados'!AD142),"", 'Funções Dados'!AD142)</f>
        <v/>
      </c>
      <c r="Q133" s="482" t="str">
        <f aca="false">IF(ISBLANK('Funções Dados'!AE142),"", 'Funções Dados'!AE142)</f>
        <v/>
      </c>
      <c r="R133" s="482" t="str">
        <f aca="false">IF(ISBLANK('Funções Dados'!AF142),"", 'Funções Dados'!AF142)</f>
        <v/>
      </c>
      <c r="S133" s="493"/>
      <c r="T133" s="480"/>
      <c r="U133" s="480"/>
      <c r="V133" s="480"/>
      <c r="W133" s="480"/>
      <c r="X133" s="480"/>
      <c r="Y133" s="480"/>
      <c r="Z133" s="480"/>
    </row>
    <row r="134" customFormat="false" ht="12.75" hidden="false" customHeight="true" outlineLevel="0" collapsed="false">
      <c r="A134" s="481" t="str">
        <f aca="false">IF(ISBLANK('Funções Dados'!C143),"",'Funções Dados'!C143)</f>
        <v/>
      </c>
      <c r="B134" s="482" t="str">
        <f aca="false">IF((A134=""),"",LOOKUP(A134,'Casos de Uso'!$B$3:B$101,'Casos de Uso'!$C$3:C$101))</f>
        <v/>
      </c>
      <c r="C134" s="482" t="str">
        <f aca="false">IF(ISBLANK('Funções Dados'!B143), "", 'Funções Dados'!B143)</f>
        <v/>
      </c>
      <c r="D134" s="483" t="str">
        <f aca="false">IF(ISBLANK('Funções Dados'!M143), "", 'Funções Dados'!M143)</f>
        <v/>
      </c>
      <c r="E134" s="483" t="str">
        <f aca="false">IF(ISBLANK('Funções Dados'!N143), "", 'Funções Dados'!N143)</f>
        <v/>
      </c>
      <c r="F134" s="483" t="str">
        <f aca="false">IF(ISBLANK('Funções Dados'!O143), "", 'Funções Dados'!O143)</f>
        <v/>
      </c>
      <c r="G134" s="483" t="str">
        <f aca="false">IF(ISBLANK('Funções Dados'!P143), "", 'Funções Dados'!P143)</f>
        <v/>
      </c>
      <c r="H134" s="483" t="str">
        <f aca="false">IF(ISBLANK('Funções Dados'!Q143), "", 'Funções Dados'!Q143)</f>
        <v/>
      </c>
      <c r="I134" s="484" t="str">
        <f aca="false">IF(ISBLANK('Funções Dados'!S143),"",'Funções Dados'!S143)</f>
        <v/>
      </c>
      <c r="J134" s="484" t="str">
        <f aca="false">IF(ISBLANK('Funções Dados'!T143),"",'Funções Dados'!T143)</f>
        <v/>
      </c>
      <c r="K134" s="484" t="str">
        <f aca="false">IF(ISBLANK('Funções Dados'!U143),"",'Funções Dados'!U143)</f>
        <v/>
      </c>
      <c r="L134" s="509"/>
      <c r="M134" s="510"/>
      <c r="N134" s="485" t="str">
        <f aca="false">IF(ISBLANK('Funções Dados'!R143),"",'Funções Dados'!R143)</f>
        <v/>
      </c>
      <c r="O134" s="482" t="str">
        <f aca="false">IF(ISBLANK('Funções Dados'!AC143),"", 'Funções Dados'!AC143)</f>
        <v/>
      </c>
      <c r="P134" s="482" t="str">
        <f aca="false">IF(ISBLANK('Funções Dados'!AD143),"", 'Funções Dados'!AD143)</f>
        <v/>
      </c>
      <c r="Q134" s="482" t="str">
        <f aca="false">IF(ISBLANK('Funções Dados'!AE143),"", 'Funções Dados'!AE143)</f>
        <v/>
      </c>
      <c r="R134" s="482" t="str">
        <f aca="false">IF(ISBLANK('Funções Dados'!AF143),"", 'Funções Dados'!AF143)</f>
        <v/>
      </c>
      <c r="S134" s="493"/>
      <c r="T134" s="480"/>
      <c r="U134" s="480"/>
      <c r="V134" s="480"/>
      <c r="W134" s="480"/>
      <c r="X134" s="480"/>
      <c r="Y134" s="480"/>
      <c r="Z134" s="480"/>
    </row>
    <row r="135" customFormat="false" ht="12.75" hidden="false" customHeight="true" outlineLevel="0" collapsed="false">
      <c r="A135" s="481" t="str">
        <f aca="false">IF(ISBLANK('Funções Dados'!C144),"",'Funções Dados'!C144)</f>
        <v/>
      </c>
      <c r="B135" s="482" t="str">
        <f aca="false">IF((A135=""),"",LOOKUP(A135,'Casos de Uso'!$B$3:B$101,'Casos de Uso'!$C$3:C$101))</f>
        <v/>
      </c>
      <c r="C135" s="482" t="str">
        <f aca="false">IF(ISBLANK('Funções Dados'!B144), "", 'Funções Dados'!B144)</f>
        <v/>
      </c>
      <c r="D135" s="483" t="str">
        <f aca="false">IF(ISBLANK('Funções Dados'!M144), "", 'Funções Dados'!M144)</f>
        <v/>
      </c>
      <c r="E135" s="483" t="str">
        <f aca="false">IF(ISBLANK('Funções Dados'!N144), "", 'Funções Dados'!N144)</f>
        <v/>
      </c>
      <c r="F135" s="483" t="str">
        <f aca="false">IF(ISBLANK('Funções Dados'!O144), "", 'Funções Dados'!O144)</f>
        <v/>
      </c>
      <c r="G135" s="483" t="str">
        <f aca="false">IF(ISBLANK('Funções Dados'!P144), "", 'Funções Dados'!P144)</f>
        <v/>
      </c>
      <c r="H135" s="483" t="str">
        <f aca="false">IF(ISBLANK('Funções Dados'!Q144), "", 'Funções Dados'!Q144)</f>
        <v/>
      </c>
      <c r="I135" s="484" t="str">
        <f aca="false">IF(ISBLANK('Funções Dados'!S144),"",'Funções Dados'!S144)</f>
        <v/>
      </c>
      <c r="J135" s="484" t="str">
        <f aca="false">IF(ISBLANK('Funções Dados'!T144),"",'Funções Dados'!T144)</f>
        <v/>
      </c>
      <c r="K135" s="484" t="str">
        <f aca="false">IF(ISBLANK('Funções Dados'!U144),"",'Funções Dados'!U144)</f>
        <v/>
      </c>
      <c r="L135" s="509"/>
      <c r="M135" s="510"/>
      <c r="N135" s="485" t="str">
        <f aca="false">IF(ISBLANK('Funções Dados'!R144),"",'Funções Dados'!R144)</f>
        <v/>
      </c>
      <c r="O135" s="482" t="str">
        <f aca="false">IF(ISBLANK('Funções Dados'!AC144),"", 'Funções Dados'!AC144)</f>
        <v/>
      </c>
      <c r="P135" s="482" t="str">
        <f aca="false">IF(ISBLANK('Funções Dados'!AD144),"", 'Funções Dados'!AD144)</f>
        <v/>
      </c>
      <c r="Q135" s="482" t="str">
        <f aca="false">IF(ISBLANK('Funções Dados'!AE144),"", 'Funções Dados'!AE144)</f>
        <v/>
      </c>
      <c r="R135" s="482" t="str">
        <f aca="false">IF(ISBLANK('Funções Dados'!AF144),"", 'Funções Dados'!AF144)</f>
        <v/>
      </c>
      <c r="S135" s="493"/>
      <c r="T135" s="480"/>
      <c r="U135" s="480"/>
      <c r="V135" s="480"/>
      <c r="W135" s="480"/>
      <c r="X135" s="480"/>
      <c r="Y135" s="480"/>
      <c r="Z135" s="480"/>
    </row>
    <row r="136" customFormat="false" ht="12.75" hidden="false" customHeight="true" outlineLevel="0" collapsed="false">
      <c r="A136" s="481" t="str">
        <f aca="false">IF(ISBLANK('Funções Dados'!C145),"",'Funções Dados'!C145)</f>
        <v/>
      </c>
      <c r="B136" s="482" t="str">
        <f aca="false">IF((A136=""),"",LOOKUP(A136,'Casos de Uso'!$B$3:B$101,'Casos de Uso'!$C$3:C$101))</f>
        <v/>
      </c>
      <c r="C136" s="482" t="str">
        <f aca="false">IF(ISBLANK('Funções Dados'!B145), "", 'Funções Dados'!B145)</f>
        <v/>
      </c>
      <c r="D136" s="483" t="str">
        <f aca="false">IF(ISBLANK('Funções Dados'!M145), "", 'Funções Dados'!M145)</f>
        <v/>
      </c>
      <c r="E136" s="483" t="str">
        <f aca="false">IF(ISBLANK('Funções Dados'!N145), "", 'Funções Dados'!N145)</f>
        <v/>
      </c>
      <c r="F136" s="483" t="str">
        <f aca="false">IF(ISBLANK('Funções Dados'!O145), "", 'Funções Dados'!O145)</f>
        <v/>
      </c>
      <c r="G136" s="483" t="str">
        <f aca="false">IF(ISBLANK('Funções Dados'!P145), "", 'Funções Dados'!P145)</f>
        <v/>
      </c>
      <c r="H136" s="483" t="str">
        <f aca="false">IF(ISBLANK('Funções Dados'!Q145), "", 'Funções Dados'!Q145)</f>
        <v/>
      </c>
      <c r="I136" s="484" t="str">
        <f aca="false">IF(ISBLANK('Funções Dados'!S145),"",'Funções Dados'!S145)</f>
        <v/>
      </c>
      <c r="J136" s="484" t="str">
        <f aca="false">IF(ISBLANK('Funções Dados'!T145),"",'Funções Dados'!T145)</f>
        <v/>
      </c>
      <c r="K136" s="484" t="str">
        <f aca="false">IF(ISBLANK('Funções Dados'!U145),"",'Funções Dados'!U145)</f>
        <v/>
      </c>
      <c r="L136" s="509"/>
      <c r="M136" s="510"/>
      <c r="N136" s="485" t="str">
        <f aca="false">IF(ISBLANK('Funções Dados'!R145),"",'Funções Dados'!R145)</f>
        <v/>
      </c>
      <c r="O136" s="482" t="str">
        <f aca="false">IF(ISBLANK('Funções Dados'!AC145),"", 'Funções Dados'!AC145)</f>
        <v/>
      </c>
      <c r="P136" s="482" t="str">
        <f aca="false">IF(ISBLANK('Funções Dados'!AD145),"", 'Funções Dados'!AD145)</f>
        <v/>
      </c>
      <c r="Q136" s="482" t="str">
        <f aca="false">IF(ISBLANK('Funções Dados'!AE145),"", 'Funções Dados'!AE145)</f>
        <v/>
      </c>
      <c r="R136" s="482" t="str">
        <f aca="false">IF(ISBLANK('Funções Dados'!AF145),"", 'Funções Dados'!AF145)</f>
        <v/>
      </c>
      <c r="S136" s="493"/>
      <c r="T136" s="480"/>
      <c r="U136" s="480"/>
      <c r="V136" s="480"/>
      <c r="W136" s="480"/>
      <c r="X136" s="480"/>
      <c r="Y136" s="480"/>
      <c r="Z136" s="480"/>
    </row>
    <row r="137" customFormat="false" ht="12.75" hidden="false" customHeight="true" outlineLevel="0" collapsed="false">
      <c r="A137" s="481" t="str">
        <f aca="false">IF(ISBLANK('Funções Dados'!C146),"",'Funções Dados'!C146)</f>
        <v/>
      </c>
      <c r="B137" s="482" t="str">
        <f aca="false">IF((A137=""),"",LOOKUP(A137,'Casos de Uso'!$B$3:B$101,'Casos de Uso'!$C$3:C$101))</f>
        <v/>
      </c>
      <c r="C137" s="482" t="str">
        <f aca="false">IF(ISBLANK('Funções Dados'!B146), "", 'Funções Dados'!B146)</f>
        <v/>
      </c>
      <c r="D137" s="483" t="str">
        <f aca="false">IF(ISBLANK('Funções Dados'!M146), "", 'Funções Dados'!M146)</f>
        <v/>
      </c>
      <c r="E137" s="483" t="str">
        <f aca="false">IF(ISBLANK('Funções Dados'!N146), "", 'Funções Dados'!N146)</f>
        <v/>
      </c>
      <c r="F137" s="483" t="str">
        <f aca="false">IF(ISBLANK('Funções Dados'!O146), "", 'Funções Dados'!O146)</f>
        <v/>
      </c>
      <c r="G137" s="483" t="str">
        <f aca="false">IF(ISBLANK('Funções Dados'!P146), "", 'Funções Dados'!P146)</f>
        <v/>
      </c>
      <c r="H137" s="483" t="str">
        <f aca="false">IF(ISBLANK('Funções Dados'!Q146), "", 'Funções Dados'!Q146)</f>
        <v/>
      </c>
      <c r="I137" s="484" t="str">
        <f aca="false">IF(ISBLANK('Funções Dados'!S146),"",'Funções Dados'!S146)</f>
        <v/>
      </c>
      <c r="J137" s="484" t="str">
        <f aca="false">IF(ISBLANK('Funções Dados'!T146),"",'Funções Dados'!T146)</f>
        <v/>
      </c>
      <c r="K137" s="484" t="str">
        <f aca="false">IF(ISBLANK('Funções Dados'!U146),"",'Funções Dados'!U146)</f>
        <v/>
      </c>
      <c r="L137" s="509"/>
      <c r="M137" s="510"/>
      <c r="N137" s="485" t="str">
        <f aca="false">IF(ISBLANK('Funções Dados'!R146),"",'Funções Dados'!R146)</f>
        <v/>
      </c>
      <c r="O137" s="482" t="str">
        <f aca="false">IF(ISBLANK('Funções Dados'!AC146),"", 'Funções Dados'!AC146)</f>
        <v/>
      </c>
      <c r="P137" s="482" t="str">
        <f aca="false">IF(ISBLANK('Funções Dados'!AD146),"", 'Funções Dados'!AD146)</f>
        <v/>
      </c>
      <c r="Q137" s="482" t="str">
        <f aca="false">IF(ISBLANK('Funções Dados'!AE146),"", 'Funções Dados'!AE146)</f>
        <v/>
      </c>
      <c r="R137" s="482" t="str">
        <f aca="false">IF(ISBLANK('Funções Dados'!AF146),"", 'Funções Dados'!AF146)</f>
        <v/>
      </c>
      <c r="S137" s="493"/>
      <c r="T137" s="480"/>
      <c r="U137" s="480"/>
      <c r="V137" s="480"/>
      <c r="W137" s="480"/>
      <c r="X137" s="480"/>
      <c r="Y137" s="480"/>
      <c r="Z137" s="480"/>
    </row>
    <row r="138" customFormat="false" ht="12.75" hidden="false" customHeight="true" outlineLevel="0" collapsed="false">
      <c r="A138" s="481" t="str">
        <f aca="false">IF(ISBLANK('Funções Dados'!C147),"",'Funções Dados'!C147)</f>
        <v/>
      </c>
      <c r="B138" s="482" t="str">
        <f aca="false">IF((A138=""),"",LOOKUP(A138,'Casos de Uso'!$B$3:B$101,'Casos de Uso'!$C$3:C$101))</f>
        <v/>
      </c>
      <c r="C138" s="482" t="str">
        <f aca="false">IF(ISBLANK('Funções Dados'!B147), "", 'Funções Dados'!B147)</f>
        <v/>
      </c>
      <c r="D138" s="483" t="str">
        <f aca="false">IF(ISBLANK('Funções Dados'!M147), "", 'Funções Dados'!M147)</f>
        <v/>
      </c>
      <c r="E138" s="483" t="str">
        <f aca="false">IF(ISBLANK('Funções Dados'!N147), "", 'Funções Dados'!N147)</f>
        <v/>
      </c>
      <c r="F138" s="483" t="str">
        <f aca="false">IF(ISBLANK('Funções Dados'!O147), "", 'Funções Dados'!O147)</f>
        <v/>
      </c>
      <c r="G138" s="483" t="str">
        <f aca="false">IF(ISBLANK('Funções Dados'!P147), "", 'Funções Dados'!P147)</f>
        <v/>
      </c>
      <c r="H138" s="483" t="str">
        <f aca="false">IF(ISBLANK('Funções Dados'!Q147), "", 'Funções Dados'!Q147)</f>
        <v/>
      </c>
      <c r="I138" s="484" t="str">
        <f aca="false">IF(ISBLANK('Funções Dados'!S147),"",'Funções Dados'!S147)</f>
        <v/>
      </c>
      <c r="J138" s="484" t="str">
        <f aca="false">IF(ISBLANK('Funções Dados'!T147),"",'Funções Dados'!T147)</f>
        <v/>
      </c>
      <c r="K138" s="484" t="str">
        <f aca="false">IF(ISBLANK('Funções Dados'!U147),"",'Funções Dados'!U147)</f>
        <v/>
      </c>
      <c r="L138" s="509"/>
      <c r="M138" s="510"/>
      <c r="N138" s="485" t="str">
        <f aca="false">IF(ISBLANK('Funções Dados'!R147),"",'Funções Dados'!R147)</f>
        <v/>
      </c>
      <c r="O138" s="482" t="str">
        <f aca="false">IF(ISBLANK('Funções Dados'!AC147),"", 'Funções Dados'!AC147)</f>
        <v/>
      </c>
      <c r="P138" s="482" t="str">
        <f aca="false">IF(ISBLANK('Funções Dados'!AD147),"", 'Funções Dados'!AD147)</f>
        <v/>
      </c>
      <c r="Q138" s="482" t="str">
        <f aca="false">IF(ISBLANK('Funções Dados'!AE147),"", 'Funções Dados'!AE147)</f>
        <v/>
      </c>
      <c r="R138" s="482" t="str">
        <f aca="false">IF(ISBLANK('Funções Dados'!AF147),"", 'Funções Dados'!AF147)</f>
        <v/>
      </c>
      <c r="S138" s="493"/>
      <c r="T138" s="480"/>
      <c r="U138" s="480"/>
      <c r="V138" s="480"/>
      <c r="W138" s="480"/>
      <c r="X138" s="480"/>
      <c r="Y138" s="480"/>
      <c r="Z138" s="480"/>
    </row>
    <row r="139" customFormat="false" ht="12.75" hidden="false" customHeight="true" outlineLevel="0" collapsed="false">
      <c r="A139" s="481" t="str">
        <f aca="false">IF(ISBLANK('Funções Dados'!C148),"",'Funções Dados'!C148)</f>
        <v/>
      </c>
      <c r="B139" s="482" t="str">
        <f aca="false">IF((A139=""),"",LOOKUP(A139,'Casos de Uso'!$B$3:B$101,'Casos de Uso'!$C$3:C$101))</f>
        <v/>
      </c>
      <c r="C139" s="482" t="str">
        <f aca="false">IF(ISBLANK('Funções Dados'!B148), "", 'Funções Dados'!B148)</f>
        <v/>
      </c>
      <c r="D139" s="483" t="str">
        <f aca="false">IF(ISBLANK('Funções Dados'!M148), "", 'Funções Dados'!M148)</f>
        <v/>
      </c>
      <c r="E139" s="483" t="str">
        <f aca="false">IF(ISBLANK('Funções Dados'!N148), "", 'Funções Dados'!N148)</f>
        <v/>
      </c>
      <c r="F139" s="483" t="str">
        <f aca="false">IF(ISBLANK('Funções Dados'!O148), "", 'Funções Dados'!O148)</f>
        <v/>
      </c>
      <c r="G139" s="483" t="str">
        <f aca="false">IF(ISBLANK('Funções Dados'!P148), "", 'Funções Dados'!P148)</f>
        <v/>
      </c>
      <c r="H139" s="483" t="str">
        <f aca="false">IF(ISBLANK('Funções Dados'!Q148), "", 'Funções Dados'!Q148)</f>
        <v/>
      </c>
      <c r="I139" s="484" t="str">
        <f aca="false">IF(ISBLANK('Funções Dados'!S148),"",'Funções Dados'!S148)</f>
        <v/>
      </c>
      <c r="J139" s="484" t="str">
        <f aca="false">IF(ISBLANK('Funções Dados'!T148),"",'Funções Dados'!T148)</f>
        <v/>
      </c>
      <c r="K139" s="484" t="str">
        <f aca="false">IF(ISBLANK('Funções Dados'!U148),"",'Funções Dados'!U148)</f>
        <v/>
      </c>
      <c r="L139" s="509"/>
      <c r="M139" s="510"/>
      <c r="N139" s="485" t="str">
        <f aca="false">IF(ISBLANK('Funções Dados'!R148),"",'Funções Dados'!R148)</f>
        <v/>
      </c>
      <c r="O139" s="482" t="str">
        <f aca="false">IF(ISBLANK('Funções Dados'!AC148),"", 'Funções Dados'!AC148)</f>
        <v/>
      </c>
      <c r="P139" s="482" t="str">
        <f aca="false">IF(ISBLANK('Funções Dados'!AD148),"", 'Funções Dados'!AD148)</f>
        <v/>
      </c>
      <c r="Q139" s="482" t="str">
        <f aca="false">IF(ISBLANK('Funções Dados'!AE148),"", 'Funções Dados'!AE148)</f>
        <v/>
      </c>
      <c r="R139" s="482" t="str">
        <f aca="false">IF(ISBLANK('Funções Dados'!AF148),"", 'Funções Dados'!AF148)</f>
        <v/>
      </c>
      <c r="S139" s="493"/>
      <c r="T139" s="480"/>
      <c r="U139" s="480"/>
      <c r="V139" s="480"/>
      <c r="W139" s="480"/>
      <c r="X139" s="480"/>
      <c r="Y139" s="480"/>
      <c r="Z139" s="480"/>
    </row>
    <row r="140" customFormat="false" ht="12.75" hidden="false" customHeight="true" outlineLevel="0" collapsed="false">
      <c r="A140" s="481" t="str">
        <f aca="false">IF(ISBLANK('Funções Dados'!C149),"",'Funções Dados'!C149)</f>
        <v/>
      </c>
      <c r="B140" s="482" t="str">
        <f aca="false">IF((A140=""),"",LOOKUP(A140,'Casos de Uso'!$B$3:B$101,'Casos de Uso'!$C$3:C$101))</f>
        <v/>
      </c>
      <c r="C140" s="482" t="str">
        <f aca="false">IF(ISBLANK('Funções Dados'!B149), "", 'Funções Dados'!B149)</f>
        <v/>
      </c>
      <c r="D140" s="483" t="str">
        <f aca="false">IF(ISBLANK('Funções Dados'!M149), "", 'Funções Dados'!M149)</f>
        <v/>
      </c>
      <c r="E140" s="483" t="str">
        <f aca="false">IF(ISBLANK('Funções Dados'!N149), "", 'Funções Dados'!N149)</f>
        <v/>
      </c>
      <c r="F140" s="483" t="str">
        <f aca="false">IF(ISBLANK('Funções Dados'!O149), "", 'Funções Dados'!O149)</f>
        <v/>
      </c>
      <c r="G140" s="483" t="str">
        <f aca="false">IF(ISBLANK('Funções Dados'!P149), "", 'Funções Dados'!P149)</f>
        <v/>
      </c>
      <c r="H140" s="483" t="str">
        <f aca="false">IF(ISBLANK('Funções Dados'!Q149), "", 'Funções Dados'!Q149)</f>
        <v/>
      </c>
      <c r="I140" s="484" t="str">
        <f aca="false">IF(ISBLANK('Funções Dados'!S149),"",'Funções Dados'!S149)</f>
        <v/>
      </c>
      <c r="J140" s="484" t="str">
        <f aca="false">IF(ISBLANK('Funções Dados'!T149),"",'Funções Dados'!T149)</f>
        <v/>
      </c>
      <c r="K140" s="484" t="str">
        <f aca="false">IF(ISBLANK('Funções Dados'!U149),"",'Funções Dados'!U149)</f>
        <v/>
      </c>
      <c r="L140" s="509"/>
      <c r="M140" s="510"/>
      <c r="N140" s="485" t="str">
        <f aca="false">IF(ISBLANK('Funções Dados'!R149),"",'Funções Dados'!R149)</f>
        <v/>
      </c>
      <c r="O140" s="482" t="str">
        <f aca="false">IF(ISBLANK('Funções Dados'!AC149),"", 'Funções Dados'!AC149)</f>
        <v/>
      </c>
      <c r="P140" s="482" t="str">
        <f aca="false">IF(ISBLANK('Funções Dados'!AD149),"", 'Funções Dados'!AD149)</f>
        <v/>
      </c>
      <c r="Q140" s="482" t="str">
        <f aca="false">IF(ISBLANK('Funções Dados'!AE149),"", 'Funções Dados'!AE149)</f>
        <v/>
      </c>
      <c r="R140" s="482" t="str">
        <f aca="false">IF(ISBLANK('Funções Dados'!AF149),"", 'Funções Dados'!AF149)</f>
        <v/>
      </c>
      <c r="S140" s="493"/>
      <c r="T140" s="480"/>
      <c r="U140" s="480"/>
      <c r="V140" s="480"/>
      <c r="W140" s="480"/>
      <c r="X140" s="480"/>
      <c r="Y140" s="480"/>
      <c r="Z140" s="480"/>
    </row>
    <row r="141" customFormat="false" ht="12.75" hidden="false" customHeight="true" outlineLevel="0" collapsed="false">
      <c r="A141" s="481" t="str">
        <f aca="false">IF(ISBLANK('Funções Dados'!C150),"",'Funções Dados'!C150)</f>
        <v/>
      </c>
      <c r="B141" s="482" t="str">
        <f aca="false">IF((A141=""),"",LOOKUP(A141,'Casos de Uso'!$B$3:B$101,'Casos de Uso'!$C$3:C$101))</f>
        <v/>
      </c>
      <c r="C141" s="482" t="str">
        <f aca="false">IF(ISBLANK('Funções Dados'!B150), "", 'Funções Dados'!B150)</f>
        <v/>
      </c>
      <c r="D141" s="483" t="str">
        <f aca="false">IF(ISBLANK('Funções Dados'!M150), "", 'Funções Dados'!M150)</f>
        <v/>
      </c>
      <c r="E141" s="483" t="str">
        <f aca="false">IF(ISBLANK('Funções Dados'!N150), "", 'Funções Dados'!N150)</f>
        <v/>
      </c>
      <c r="F141" s="483" t="str">
        <f aca="false">IF(ISBLANK('Funções Dados'!O150), "", 'Funções Dados'!O150)</f>
        <v/>
      </c>
      <c r="G141" s="483" t="str">
        <f aca="false">IF(ISBLANK('Funções Dados'!P150), "", 'Funções Dados'!P150)</f>
        <v/>
      </c>
      <c r="H141" s="483" t="str">
        <f aca="false">IF(ISBLANK('Funções Dados'!Q150), "", 'Funções Dados'!Q150)</f>
        <v/>
      </c>
      <c r="I141" s="484" t="str">
        <f aca="false">IF(ISBLANK('Funções Dados'!S150),"",'Funções Dados'!S150)</f>
        <v/>
      </c>
      <c r="J141" s="484" t="str">
        <f aca="false">IF(ISBLANK('Funções Dados'!T150),"",'Funções Dados'!T150)</f>
        <v/>
      </c>
      <c r="K141" s="484" t="str">
        <f aca="false">IF(ISBLANK('Funções Dados'!U150),"",'Funções Dados'!U150)</f>
        <v/>
      </c>
      <c r="L141" s="509"/>
      <c r="M141" s="510"/>
      <c r="N141" s="485" t="str">
        <f aca="false">IF(ISBLANK('Funções Dados'!R150),"",'Funções Dados'!R150)</f>
        <v/>
      </c>
      <c r="O141" s="482" t="str">
        <f aca="false">IF(ISBLANK('Funções Dados'!AC150),"", 'Funções Dados'!AC150)</f>
        <v/>
      </c>
      <c r="P141" s="482" t="str">
        <f aca="false">IF(ISBLANK('Funções Dados'!AD150),"", 'Funções Dados'!AD150)</f>
        <v/>
      </c>
      <c r="Q141" s="482" t="str">
        <f aca="false">IF(ISBLANK('Funções Dados'!AE150),"", 'Funções Dados'!AE150)</f>
        <v/>
      </c>
      <c r="R141" s="482" t="str">
        <f aca="false">IF(ISBLANK('Funções Dados'!AF150),"", 'Funções Dados'!AF150)</f>
        <v/>
      </c>
      <c r="S141" s="493"/>
      <c r="T141" s="480"/>
      <c r="U141" s="480"/>
      <c r="V141" s="480"/>
      <c r="W141" s="480"/>
      <c r="X141" s="480"/>
      <c r="Y141" s="480"/>
      <c r="Z141" s="480"/>
    </row>
    <row r="142" customFormat="false" ht="12.75" hidden="false" customHeight="true" outlineLevel="0" collapsed="false">
      <c r="A142" s="481" t="str">
        <f aca="false">IF(ISBLANK('Funções Dados'!C151),"",'Funções Dados'!C151)</f>
        <v/>
      </c>
      <c r="B142" s="482" t="str">
        <f aca="false">IF((A142=""),"",LOOKUP(A142,'Casos de Uso'!$B$3:B$101,'Casos de Uso'!$C$3:C$101))</f>
        <v/>
      </c>
      <c r="C142" s="482" t="str">
        <f aca="false">IF(ISBLANK('Funções Dados'!B151), "", 'Funções Dados'!B151)</f>
        <v/>
      </c>
      <c r="D142" s="483" t="str">
        <f aca="false">IF(ISBLANK('Funções Dados'!M151), "", 'Funções Dados'!M151)</f>
        <v/>
      </c>
      <c r="E142" s="483" t="str">
        <f aca="false">IF(ISBLANK('Funções Dados'!N151), "", 'Funções Dados'!N151)</f>
        <v/>
      </c>
      <c r="F142" s="483" t="str">
        <f aca="false">IF(ISBLANK('Funções Dados'!O151), "", 'Funções Dados'!O151)</f>
        <v/>
      </c>
      <c r="G142" s="483" t="str">
        <f aca="false">IF(ISBLANK('Funções Dados'!P151), "", 'Funções Dados'!P151)</f>
        <v/>
      </c>
      <c r="H142" s="483" t="str">
        <f aca="false">IF(ISBLANK('Funções Dados'!Q151), "", 'Funções Dados'!Q151)</f>
        <v/>
      </c>
      <c r="I142" s="484" t="str">
        <f aca="false">IF(ISBLANK('Funções Dados'!S151),"",'Funções Dados'!S151)</f>
        <v/>
      </c>
      <c r="J142" s="484" t="str">
        <f aca="false">IF(ISBLANK('Funções Dados'!T151),"",'Funções Dados'!T151)</f>
        <v/>
      </c>
      <c r="K142" s="484" t="str">
        <f aca="false">IF(ISBLANK('Funções Dados'!U151),"",'Funções Dados'!U151)</f>
        <v/>
      </c>
      <c r="L142" s="509"/>
      <c r="M142" s="510"/>
      <c r="N142" s="485" t="str">
        <f aca="false">IF(ISBLANK('Funções Dados'!R151),"",'Funções Dados'!R151)</f>
        <v/>
      </c>
      <c r="O142" s="482" t="str">
        <f aca="false">IF(ISBLANK('Funções Dados'!AC151),"", 'Funções Dados'!AC151)</f>
        <v/>
      </c>
      <c r="P142" s="482" t="str">
        <f aca="false">IF(ISBLANK('Funções Dados'!AD151),"", 'Funções Dados'!AD151)</f>
        <v/>
      </c>
      <c r="Q142" s="482" t="str">
        <f aca="false">IF(ISBLANK('Funções Dados'!AE151),"", 'Funções Dados'!AE151)</f>
        <v/>
      </c>
      <c r="R142" s="482" t="str">
        <f aca="false">IF(ISBLANK('Funções Dados'!AF151),"", 'Funções Dados'!AF151)</f>
        <v/>
      </c>
      <c r="S142" s="493"/>
      <c r="T142" s="480"/>
      <c r="U142" s="480"/>
      <c r="V142" s="480"/>
      <c r="W142" s="480"/>
      <c r="X142" s="480"/>
      <c r="Y142" s="480"/>
      <c r="Z142" s="480"/>
    </row>
    <row r="143" customFormat="false" ht="12.75" hidden="false" customHeight="true" outlineLevel="0" collapsed="false">
      <c r="A143" s="481" t="str">
        <f aca="false">IF(ISBLANK('Funções Dados'!C152),"",'Funções Dados'!C152)</f>
        <v/>
      </c>
      <c r="B143" s="482" t="str">
        <f aca="false">IF((A143=""),"",LOOKUP(A143,'Casos de Uso'!$B$3:B$101,'Casos de Uso'!$C$3:C$101))</f>
        <v/>
      </c>
      <c r="C143" s="482" t="str">
        <f aca="false">IF(ISBLANK('Funções Dados'!B152), "", 'Funções Dados'!B152)</f>
        <v/>
      </c>
      <c r="D143" s="483" t="str">
        <f aca="false">IF(ISBLANK('Funções Dados'!M152), "", 'Funções Dados'!M152)</f>
        <v/>
      </c>
      <c r="E143" s="483" t="str">
        <f aca="false">IF(ISBLANK('Funções Dados'!N152), "", 'Funções Dados'!N152)</f>
        <v/>
      </c>
      <c r="F143" s="483" t="str">
        <f aca="false">IF(ISBLANK('Funções Dados'!O152), "", 'Funções Dados'!O152)</f>
        <v/>
      </c>
      <c r="G143" s="483" t="str">
        <f aca="false">IF(ISBLANK('Funções Dados'!P152), "", 'Funções Dados'!P152)</f>
        <v/>
      </c>
      <c r="H143" s="483" t="str">
        <f aca="false">IF(ISBLANK('Funções Dados'!Q152), "", 'Funções Dados'!Q152)</f>
        <v/>
      </c>
      <c r="I143" s="484" t="str">
        <f aca="false">IF(ISBLANK('Funções Dados'!S152),"",'Funções Dados'!S152)</f>
        <v/>
      </c>
      <c r="J143" s="484" t="str">
        <f aca="false">IF(ISBLANK('Funções Dados'!T152),"",'Funções Dados'!T152)</f>
        <v/>
      </c>
      <c r="K143" s="484" t="str">
        <f aca="false">IF(ISBLANK('Funções Dados'!U152),"",'Funções Dados'!U152)</f>
        <v/>
      </c>
      <c r="L143" s="509"/>
      <c r="M143" s="510"/>
      <c r="N143" s="485" t="str">
        <f aca="false">IF(ISBLANK('Funções Dados'!R152),"",'Funções Dados'!R152)</f>
        <v/>
      </c>
      <c r="O143" s="482" t="str">
        <f aca="false">IF(ISBLANK('Funções Dados'!AC152),"", 'Funções Dados'!AC152)</f>
        <v/>
      </c>
      <c r="P143" s="482" t="str">
        <f aca="false">IF(ISBLANK('Funções Dados'!AD152),"", 'Funções Dados'!AD152)</f>
        <v/>
      </c>
      <c r="Q143" s="482" t="str">
        <f aca="false">IF(ISBLANK('Funções Dados'!AE152),"", 'Funções Dados'!AE152)</f>
        <v/>
      </c>
      <c r="R143" s="482" t="str">
        <f aca="false">IF(ISBLANK('Funções Dados'!AF152),"", 'Funções Dados'!AF152)</f>
        <v/>
      </c>
      <c r="S143" s="493"/>
      <c r="T143" s="480"/>
      <c r="U143" s="480"/>
      <c r="V143" s="480"/>
      <c r="W143" s="480"/>
      <c r="X143" s="480"/>
      <c r="Y143" s="480"/>
      <c r="Z143" s="480"/>
    </row>
    <row r="144" customFormat="false" ht="12.75" hidden="false" customHeight="true" outlineLevel="0" collapsed="false">
      <c r="A144" s="481" t="str">
        <f aca="false">IF(ISBLANK('Funções Dados'!C153),"",'Funções Dados'!C153)</f>
        <v/>
      </c>
      <c r="B144" s="482" t="str">
        <f aca="false">IF((A144=""),"",LOOKUP(A144,'Casos de Uso'!$B$3:B$101,'Casos de Uso'!$C$3:C$101))</f>
        <v/>
      </c>
      <c r="C144" s="482" t="str">
        <f aca="false">IF(ISBLANK('Funções Dados'!B153), "", 'Funções Dados'!B153)</f>
        <v/>
      </c>
      <c r="D144" s="483" t="str">
        <f aca="false">IF(ISBLANK('Funções Dados'!M153), "", 'Funções Dados'!M153)</f>
        <v/>
      </c>
      <c r="E144" s="483" t="str">
        <f aca="false">IF(ISBLANK('Funções Dados'!N153), "", 'Funções Dados'!N153)</f>
        <v/>
      </c>
      <c r="F144" s="483" t="str">
        <f aca="false">IF(ISBLANK('Funções Dados'!O153), "", 'Funções Dados'!O153)</f>
        <v/>
      </c>
      <c r="G144" s="483" t="str">
        <f aca="false">IF(ISBLANK('Funções Dados'!P153), "", 'Funções Dados'!P153)</f>
        <v/>
      </c>
      <c r="H144" s="483" t="str">
        <f aca="false">IF(ISBLANK('Funções Dados'!Q153), "", 'Funções Dados'!Q153)</f>
        <v/>
      </c>
      <c r="I144" s="484" t="str">
        <f aca="false">IF(ISBLANK('Funções Dados'!S153),"",'Funções Dados'!S153)</f>
        <v/>
      </c>
      <c r="J144" s="484" t="str">
        <f aca="false">IF(ISBLANK('Funções Dados'!T153),"",'Funções Dados'!T153)</f>
        <v/>
      </c>
      <c r="K144" s="484" t="str">
        <f aca="false">IF(ISBLANK('Funções Dados'!U153),"",'Funções Dados'!U153)</f>
        <v/>
      </c>
      <c r="L144" s="509"/>
      <c r="M144" s="510"/>
      <c r="N144" s="485" t="str">
        <f aca="false">IF(ISBLANK('Funções Dados'!R153),"",'Funções Dados'!R153)</f>
        <v/>
      </c>
      <c r="O144" s="482" t="str">
        <f aca="false">IF(ISBLANK('Funções Dados'!AC153),"", 'Funções Dados'!AC153)</f>
        <v/>
      </c>
      <c r="P144" s="482" t="str">
        <f aca="false">IF(ISBLANK('Funções Dados'!AD153),"", 'Funções Dados'!AD153)</f>
        <v/>
      </c>
      <c r="Q144" s="482" t="str">
        <f aca="false">IF(ISBLANK('Funções Dados'!AE153),"", 'Funções Dados'!AE153)</f>
        <v/>
      </c>
      <c r="R144" s="482" t="str">
        <f aca="false">IF(ISBLANK('Funções Dados'!AF153),"", 'Funções Dados'!AF153)</f>
        <v/>
      </c>
      <c r="S144" s="493"/>
      <c r="T144" s="480"/>
      <c r="U144" s="480"/>
      <c r="V144" s="480"/>
      <c r="W144" s="480"/>
      <c r="X144" s="480"/>
      <c r="Y144" s="480"/>
      <c r="Z144" s="480"/>
    </row>
    <row r="145" customFormat="false" ht="12.75" hidden="false" customHeight="true" outlineLevel="0" collapsed="false">
      <c r="A145" s="481" t="str">
        <f aca="false">IF(ISBLANK('Funções Dados'!C154),"",'Funções Dados'!C154)</f>
        <v/>
      </c>
      <c r="B145" s="482" t="str">
        <f aca="false">IF((A145=""),"",LOOKUP(A145,'Casos de Uso'!$B$3:B$101,'Casos de Uso'!$C$3:C$101))</f>
        <v/>
      </c>
      <c r="C145" s="482" t="str">
        <f aca="false">IF(ISBLANK('Funções Dados'!B154), "", 'Funções Dados'!B154)</f>
        <v/>
      </c>
      <c r="D145" s="483" t="str">
        <f aca="false">IF(ISBLANK('Funções Dados'!M154), "", 'Funções Dados'!M154)</f>
        <v/>
      </c>
      <c r="E145" s="483" t="str">
        <f aca="false">IF(ISBLANK('Funções Dados'!N154), "", 'Funções Dados'!N154)</f>
        <v/>
      </c>
      <c r="F145" s="483" t="str">
        <f aca="false">IF(ISBLANK('Funções Dados'!O154), "", 'Funções Dados'!O154)</f>
        <v/>
      </c>
      <c r="G145" s="483" t="str">
        <f aca="false">IF(ISBLANK('Funções Dados'!P154), "", 'Funções Dados'!P154)</f>
        <v/>
      </c>
      <c r="H145" s="483" t="str">
        <f aca="false">IF(ISBLANK('Funções Dados'!Q154), "", 'Funções Dados'!Q154)</f>
        <v/>
      </c>
      <c r="I145" s="484" t="str">
        <f aca="false">IF(ISBLANK('Funções Dados'!S154),"",'Funções Dados'!S154)</f>
        <v/>
      </c>
      <c r="J145" s="484" t="str">
        <f aca="false">IF(ISBLANK('Funções Dados'!T154),"",'Funções Dados'!T154)</f>
        <v/>
      </c>
      <c r="K145" s="484" t="str">
        <f aca="false">IF(ISBLANK('Funções Dados'!U154),"",'Funções Dados'!U154)</f>
        <v/>
      </c>
      <c r="L145" s="509"/>
      <c r="M145" s="510"/>
      <c r="N145" s="485" t="str">
        <f aca="false">IF(ISBLANK('Funções Dados'!R154),"",'Funções Dados'!R154)</f>
        <v/>
      </c>
      <c r="O145" s="482" t="str">
        <f aca="false">IF(ISBLANK('Funções Dados'!AC154),"", 'Funções Dados'!AC154)</f>
        <v/>
      </c>
      <c r="P145" s="482" t="str">
        <f aca="false">IF(ISBLANK('Funções Dados'!AD154),"", 'Funções Dados'!AD154)</f>
        <v/>
      </c>
      <c r="Q145" s="482" t="str">
        <f aca="false">IF(ISBLANK('Funções Dados'!AE154),"", 'Funções Dados'!AE154)</f>
        <v/>
      </c>
      <c r="R145" s="482" t="str">
        <f aca="false">IF(ISBLANK('Funções Dados'!AF154),"", 'Funções Dados'!AF154)</f>
        <v/>
      </c>
      <c r="S145" s="493"/>
      <c r="T145" s="480"/>
      <c r="U145" s="480"/>
      <c r="V145" s="480"/>
      <c r="W145" s="480"/>
      <c r="X145" s="480"/>
      <c r="Y145" s="480"/>
      <c r="Z145" s="480"/>
    </row>
    <row r="146" customFormat="false" ht="12.75" hidden="false" customHeight="true" outlineLevel="0" collapsed="false">
      <c r="A146" s="481" t="str">
        <f aca="false">IF(ISBLANK('Funções Dados'!C155),"",'Funções Dados'!C155)</f>
        <v/>
      </c>
      <c r="B146" s="482" t="str">
        <f aca="false">IF((A146=""),"",LOOKUP(A146,'Casos de Uso'!$B$3:B$101,'Casos de Uso'!$C$3:C$101))</f>
        <v/>
      </c>
      <c r="C146" s="482" t="str">
        <f aca="false">IF(ISBLANK('Funções Dados'!B155), "", 'Funções Dados'!B155)</f>
        <v/>
      </c>
      <c r="D146" s="483" t="str">
        <f aca="false">IF(ISBLANK('Funções Dados'!M155), "", 'Funções Dados'!M155)</f>
        <v/>
      </c>
      <c r="E146" s="483" t="str">
        <f aca="false">IF(ISBLANK('Funções Dados'!N155), "", 'Funções Dados'!N155)</f>
        <v/>
      </c>
      <c r="F146" s="483" t="str">
        <f aca="false">IF(ISBLANK('Funções Dados'!O155), "", 'Funções Dados'!O155)</f>
        <v/>
      </c>
      <c r="G146" s="483" t="str">
        <f aca="false">IF(ISBLANK('Funções Dados'!P155), "", 'Funções Dados'!P155)</f>
        <v/>
      </c>
      <c r="H146" s="483" t="str">
        <f aca="false">IF(ISBLANK('Funções Dados'!Q155), "", 'Funções Dados'!Q155)</f>
        <v/>
      </c>
      <c r="I146" s="484" t="str">
        <f aca="false">IF(ISBLANK('Funções Dados'!S155),"",'Funções Dados'!S155)</f>
        <v/>
      </c>
      <c r="J146" s="484" t="str">
        <f aca="false">IF(ISBLANK('Funções Dados'!T155),"",'Funções Dados'!T155)</f>
        <v/>
      </c>
      <c r="K146" s="484" t="str">
        <f aca="false">IF(ISBLANK('Funções Dados'!U155),"",'Funções Dados'!U155)</f>
        <v/>
      </c>
      <c r="L146" s="509"/>
      <c r="M146" s="510"/>
      <c r="N146" s="485" t="str">
        <f aca="false">IF(ISBLANK('Funções Dados'!R155),"",'Funções Dados'!R155)</f>
        <v/>
      </c>
      <c r="O146" s="482" t="str">
        <f aca="false">IF(ISBLANK('Funções Dados'!AC155),"", 'Funções Dados'!AC155)</f>
        <v/>
      </c>
      <c r="P146" s="482" t="str">
        <f aca="false">IF(ISBLANK('Funções Dados'!AD155),"", 'Funções Dados'!AD155)</f>
        <v/>
      </c>
      <c r="Q146" s="482" t="str">
        <f aca="false">IF(ISBLANK('Funções Dados'!AE155),"", 'Funções Dados'!AE155)</f>
        <v/>
      </c>
      <c r="R146" s="482" t="str">
        <f aca="false">IF(ISBLANK('Funções Dados'!AF155),"", 'Funções Dados'!AF155)</f>
        <v/>
      </c>
      <c r="S146" s="493"/>
      <c r="T146" s="480"/>
      <c r="U146" s="480"/>
      <c r="V146" s="480"/>
      <c r="W146" s="480"/>
      <c r="X146" s="480"/>
      <c r="Y146" s="480"/>
      <c r="Z146" s="480"/>
    </row>
    <row r="147" customFormat="false" ht="12.75" hidden="false" customHeight="true" outlineLevel="0" collapsed="false">
      <c r="A147" s="481" t="str">
        <f aca="false">IF(ISBLANK('Funções Dados'!C156),"",'Funções Dados'!C156)</f>
        <v/>
      </c>
      <c r="B147" s="482" t="str">
        <f aca="false">IF((A147=""),"",LOOKUP(A147,'Casos de Uso'!$B$3:B$101,'Casos de Uso'!$C$3:C$101))</f>
        <v/>
      </c>
      <c r="C147" s="482" t="str">
        <f aca="false">IF(ISBLANK('Funções Dados'!B156), "", 'Funções Dados'!B156)</f>
        <v/>
      </c>
      <c r="D147" s="483" t="str">
        <f aca="false">IF(ISBLANK('Funções Dados'!M156), "", 'Funções Dados'!M156)</f>
        <v/>
      </c>
      <c r="E147" s="483" t="str">
        <f aca="false">IF(ISBLANK('Funções Dados'!N156), "", 'Funções Dados'!N156)</f>
        <v/>
      </c>
      <c r="F147" s="483" t="str">
        <f aca="false">IF(ISBLANK('Funções Dados'!O156), "", 'Funções Dados'!O156)</f>
        <v/>
      </c>
      <c r="G147" s="483" t="str">
        <f aca="false">IF(ISBLANK('Funções Dados'!P156), "", 'Funções Dados'!P156)</f>
        <v/>
      </c>
      <c r="H147" s="483" t="str">
        <f aca="false">IF(ISBLANK('Funções Dados'!Q156), "", 'Funções Dados'!Q156)</f>
        <v/>
      </c>
      <c r="I147" s="484" t="str">
        <f aca="false">IF(ISBLANK('Funções Dados'!S156),"",'Funções Dados'!S156)</f>
        <v/>
      </c>
      <c r="J147" s="484" t="str">
        <f aca="false">IF(ISBLANK('Funções Dados'!T156),"",'Funções Dados'!T156)</f>
        <v/>
      </c>
      <c r="K147" s="484" t="str">
        <f aca="false">IF(ISBLANK('Funções Dados'!U156),"",'Funções Dados'!U156)</f>
        <v/>
      </c>
      <c r="L147" s="509"/>
      <c r="M147" s="510"/>
      <c r="N147" s="485" t="str">
        <f aca="false">IF(ISBLANK('Funções Dados'!R156),"",'Funções Dados'!R156)</f>
        <v/>
      </c>
      <c r="O147" s="482" t="str">
        <f aca="false">IF(ISBLANK('Funções Dados'!AC156),"", 'Funções Dados'!AC156)</f>
        <v/>
      </c>
      <c r="P147" s="482" t="str">
        <f aca="false">IF(ISBLANK('Funções Dados'!AD156),"", 'Funções Dados'!AD156)</f>
        <v/>
      </c>
      <c r="Q147" s="482" t="str">
        <f aca="false">IF(ISBLANK('Funções Dados'!AE156),"", 'Funções Dados'!AE156)</f>
        <v/>
      </c>
      <c r="R147" s="482" t="str">
        <f aca="false">IF(ISBLANK('Funções Dados'!AF156),"", 'Funções Dados'!AF156)</f>
        <v/>
      </c>
      <c r="S147" s="493"/>
      <c r="T147" s="480"/>
      <c r="U147" s="480"/>
      <c r="V147" s="480"/>
      <c r="W147" s="480"/>
      <c r="X147" s="480"/>
      <c r="Y147" s="480"/>
      <c r="Z147" s="480"/>
    </row>
    <row r="148" customFormat="false" ht="12.75" hidden="false" customHeight="true" outlineLevel="0" collapsed="false">
      <c r="A148" s="481" t="str">
        <f aca="false">IF(ISBLANK('Funções Dados'!C157),"",'Funções Dados'!C157)</f>
        <v/>
      </c>
      <c r="B148" s="482" t="str">
        <f aca="false">IF((A148=""),"",LOOKUP(A148,'Casos de Uso'!$B$3:B$101,'Casos de Uso'!$C$3:C$101))</f>
        <v/>
      </c>
      <c r="C148" s="482" t="str">
        <f aca="false">IF(ISBLANK('Funções Dados'!B157), "", 'Funções Dados'!B157)</f>
        <v/>
      </c>
      <c r="D148" s="483" t="str">
        <f aca="false">IF(ISBLANK('Funções Dados'!M157), "", 'Funções Dados'!M157)</f>
        <v/>
      </c>
      <c r="E148" s="483" t="str">
        <f aca="false">IF(ISBLANK('Funções Dados'!N157), "", 'Funções Dados'!N157)</f>
        <v/>
      </c>
      <c r="F148" s="483" t="str">
        <f aca="false">IF(ISBLANK('Funções Dados'!O157), "", 'Funções Dados'!O157)</f>
        <v/>
      </c>
      <c r="G148" s="483" t="str">
        <f aca="false">IF(ISBLANK('Funções Dados'!P157), "", 'Funções Dados'!P157)</f>
        <v/>
      </c>
      <c r="H148" s="483" t="str">
        <f aca="false">IF(ISBLANK('Funções Dados'!Q157), "", 'Funções Dados'!Q157)</f>
        <v/>
      </c>
      <c r="I148" s="484" t="str">
        <f aca="false">IF(ISBLANK('Funções Dados'!S157),"",'Funções Dados'!S157)</f>
        <v/>
      </c>
      <c r="J148" s="484" t="str">
        <f aca="false">IF(ISBLANK('Funções Dados'!T157),"",'Funções Dados'!T157)</f>
        <v/>
      </c>
      <c r="K148" s="484" t="str">
        <f aca="false">IF(ISBLANK('Funções Dados'!U157),"",'Funções Dados'!U157)</f>
        <v/>
      </c>
      <c r="L148" s="509"/>
      <c r="M148" s="510"/>
      <c r="N148" s="485" t="str">
        <f aca="false">IF(ISBLANK('Funções Dados'!R157),"",'Funções Dados'!R157)</f>
        <v/>
      </c>
      <c r="O148" s="482" t="str">
        <f aca="false">IF(ISBLANK('Funções Dados'!AC157),"", 'Funções Dados'!AC157)</f>
        <v/>
      </c>
      <c r="P148" s="482" t="str">
        <f aca="false">IF(ISBLANK('Funções Dados'!AD157),"", 'Funções Dados'!AD157)</f>
        <v/>
      </c>
      <c r="Q148" s="482" t="str">
        <f aca="false">IF(ISBLANK('Funções Dados'!AE157),"", 'Funções Dados'!AE157)</f>
        <v/>
      </c>
      <c r="R148" s="482" t="str">
        <f aca="false">IF(ISBLANK('Funções Dados'!AF157),"", 'Funções Dados'!AF157)</f>
        <v/>
      </c>
      <c r="S148" s="493"/>
      <c r="T148" s="480"/>
      <c r="U148" s="480"/>
      <c r="V148" s="480"/>
      <c r="W148" s="480"/>
      <c r="X148" s="480"/>
      <c r="Y148" s="480"/>
      <c r="Z148" s="480"/>
    </row>
    <row r="149" customFormat="false" ht="12.75" hidden="false" customHeight="true" outlineLevel="0" collapsed="false">
      <c r="A149" s="481" t="str">
        <f aca="false">IF(ISBLANK('Funções Dados'!C158),"",'Funções Dados'!C158)</f>
        <v/>
      </c>
      <c r="B149" s="482" t="str">
        <f aca="false">IF((A149=""),"",LOOKUP(A149,'Casos de Uso'!$B$3:B$101,'Casos de Uso'!$C$3:C$101))</f>
        <v/>
      </c>
      <c r="C149" s="482" t="str">
        <f aca="false">IF(ISBLANK('Funções Dados'!B158), "", 'Funções Dados'!B158)</f>
        <v/>
      </c>
      <c r="D149" s="483" t="str">
        <f aca="false">IF(ISBLANK('Funções Dados'!M158), "", 'Funções Dados'!M158)</f>
        <v/>
      </c>
      <c r="E149" s="483" t="str">
        <f aca="false">IF(ISBLANK('Funções Dados'!N158), "", 'Funções Dados'!N158)</f>
        <v/>
      </c>
      <c r="F149" s="483" t="str">
        <f aca="false">IF(ISBLANK('Funções Dados'!O158), "", 'Funções Dados'!O158)</f>
        <v/>
      </c>
      <c r="G149" s="483" t="str">
        <f aca="false">IF(ISBLANK('Funções Dados'!P158), "", 'Funções Dados'!P158)</f>
        <v/>
      </c>
      <c r="H149" s="483" t="str">
        <f aca="false">IF(ISBLANK('Funções Dados'!Q158), "", 'Funções Dados'!Q158)</f>
        <v/>
      </c>
      <c r="I149" s="484" t="str">
        <f aca="false">IF(ISBLANK('Funções Dados'!S158),"",'Funções Dados'!S158)</f>
        <v/>
      </c>
      <c r="J149" s="484" t="str">
        <f aca="false">IF(ISBLANK('Funções Dados'!T158),"",'Funções Dados'!T158)</f>
        <v/>
      </c>
      <c r="K149" s="484" t="str">
        <f aca="false">IF(ISBLANK('Funções Dados'!U158),"",'Funções Dados'!U158)</f>
        <v/>
      </c>
      <c r="L149" s="509"/>
      <c r="M149" s="510"/>
      <c r="N149" s="485" t="str">
        <f aca="false">IF(ISBLANK('Funções Dados'!R158),"",'Funções Dados'!R158)</f>
        <v/>
      </c>
      <c r="O149" s="482" t="str">
        <f aca="false">IF(ISBLANK('Funções Dados'!AC158),"", 'Funções Dados'!AC158)</f>
        <v/>
      </c>
      <c r="P149" s="482" t="str">
        <f aca="false">IF(ISBLANK('Funções Dados'!AD158),"", 'Funções Dados'!AD158)</f>
        <v/>
      </c>
      <c r="Q149" s="482" t="str">
        <f aca="false">IF(ISBLANK('Funções Dados'!AE158),"", 'Funções Dados'!AE158)</f>
        <v/>
      </c>
      <c r="R149" s="482" t="str">
        <f aca="false">IF(ISBLANK('Funções Dados'!AF158),"", 'Funções Dados'!AF158)</f>
        <v/>
      </c>
      <c r="S149" s="493"/>
      <c r="T149" s="480"/>
      <c r="U149" s="480"/>
      <c r="V149" s="480"/>
      <c r="W149" s="480"/>
      <c r="X149" s="480"/>
      <c r="Y149" s="480"/>
      <c r="Z149" s="480"/>
    </row>
    <row r="150" customFormat="false" ht="12.75" hidden="false" customHeight="true" outlineLevel="0" collapsed="false">
      <c r="A150" s="481" t="str">
        <f aca="false">IF(ISBLANK('Funções Dados'!C159),"",'Funções Dados'!C159)</f>
        <v/>
      </c>
      <c r="B150" s="482" t="str">
        <f aca="false">IF((A150=""),"",LOOKUP(A150,'Casos de Uso'!$B$3:B$101,'Casos de Uso'!$C$3:C$101))</f>
        <v/>
      </c>
      <c r="C150" s="482" t="str">
        <f aca="false">IF(ISBLANK('Funções Dados'!B159), "", 'Funções Dados'!B159)</f>
        <v/>
      </c>
      <c r="D150" s="483" t="str">
        <f aca="false">IF(ISBLANK('Funções Dados'!M159), "", 'Funções Dados'!M159)</f>
        <v/>
      </c>
      <c r="E150" s="483" t="str">
        <f aca="false">IF(ISBLANK('Funções Dados'!N159), "", 'Funções Dados'!N159)</f>
        <v/>
      </c>
      <c r="F150" s="483" t="str">
        <f aca="false">IF(ISBLANK('Funções Dados'!O159), "", 'Funções Dados'!O159)</f>
        <v/>
      </c>
      <c r="G150" s="483" t="str">
        <f aca="false">IF(ISBLANK('Funções Dados'!P159), "", 'Funções Dados'!P159)</f>
        <v/>
      </c>
      <c r="H150" s="483" t="str">
        <f aca="false">IF(ISBLANK('Funções Dados'!Q159), "", 'Funções Dados'!Q159)</f>
        <v/>
      </c>
      <c r="I150" s="484" t="str">
        <f aca="false">IF(ISBLANK('Funções Dados'!S159),"",'Funções Dados'!S159)</f>
        <v/>
      </c>
      <c r="J150" s="484" t="str">
        <f aca="false">IF(ISBLANK('Funções Dados'!T159),"",'Funções Dados'!T159)</f>
        <v/>
      </c>
      <c r="K150" s="484" t="str">
        <f aca="false">IF(ISBLANK('Funções Dados'!U159),"",'Funções Dados'!U159)</f>
        <v/>
      </c>
      <c r="L150" s="509"/>
      <c r="M150" s="510"/>
      <c r="N150" s="485" t="str">
        <f aca="false">IF(ISBLANK('Funções Dados'!R159),"",'Funções Dados'!R159)</f>
        <v/>
      </c>
      <c r="O150" s="482" t="str">
        <f aca="false">IF(ISBLANK('Funções Dados'!AC159),"", 'Funções Dados'!AC159)</f>
        <v/>
      </c>
      <c r="P150" s="482" t="str">
        <f aca="false">IF(ISBLANK('Funções Dados'!AD159),"", 'Funções Dados'!AD159)</f>
        <v/>
      </c>
      <c r="Q150" s="482" t="str">
        <f aca="false">IF(ISBLANK('Funções Dados'!AE159),"", 'Funções Dados'!AE159)</f>
        <v/>
      </c>
      <c r="R150" s="482" t="str">
        <f aca="false">IF(ISBLANK('Funções Dados'!AF159),"", 'Funções Dados'!AF159)</f>
        <v/>
      </c>
      <c r="S150" s="493"/>
      <c r="T150" s="480"/>
      <c r="U150" s="480"/>
      <c r="V150" s="480"/>
      <c r="W150" s="480"/>
      <c r="X150" s="480"/>
      <c r="Y150" s="480"/>
      <c r="Z150" s="480"/>
    </row>
    <row r="151" customFormat="false" ht="12.75" hidden="false" customHeight="true" outlineLevel="0" collapsed="false">
      <c r="A151" s="481" t="str">
        <f aca="false">IF(ISBLANK('Funções Dados'!C160),"",'Funções Dados'!C160)</f>
        <v/>
      </c>
      <c r="B151" s="482" t="str">
        <f aca="false">IF((A151=""),"",LOOKUP(A151,'Casos de Uso'!$B$3:B$101,'Casos de Uso'!$C$3:C$101))</f>
        <v/>
      </c>
      <c r="C151" s="482" t="str">
        <f aca="false">IF(ISBLANK('Funções Dados'!B160), "", 'Funções Dados'!B160)</f>
        <v/>
      </c>
      <c r="D151" s="483" t="str">
        <f aca="false">IF(ISBLANK('Funções Dados'!M160), "", 'Funções Dados'!M160)</f>
        <v/>
      </c>
      <c r="E151" s="483" t="str">
        <f aca="false">IF(ISBLANK('Funções Dados'!N160), "", 'Funções Dados'!N160)</f>
        <v/>
      </c>
      <c r="F151" s="483" t="str">
        <f aca="false">IF(ISBLANK('Funções Dados'!O160), "", 'Funções Dados'!O160)</f>
        <v/>
      </c>
      <c r="G151" s="483" t="str">
        <f aca="false">IF(ISBLANK('Funções Dados'!P160), "", 'Funções Dados'!P160)</f>
        <v/>
      </c>
      <c r="H151" s="483" t="str">
        <f aca="false">IF(ISBLANK('Funções Dados'!Q160), "", 'Funções Dados'!Q160)</f>
        <v/>
      </c>
      <c r="I151" s="484" t="str">
        <f aca="false">IF(ISBLANK('Funções Dados'!S160),"",'Funções Dados'!S160)</f>
        <v/>
      </c>
      <c r="J151" s="484" t="str">
        <f aca="false">IF(ISBLANK('Funções Dados'!T160),"",'Funções Dados'!T160)</f>
        <v/>
      </c>
      <c r="K151" s="484" t="str">
        <f aca="false">IF(ISBLANK('Funções Dados'!U160),"",'Funções Dados'!U160)</f>
        <v/>
      </c>
      <c r="L151" s="509"/>
      <c r="M151" s="510"/>
      <c r="N151" s="485" t="str">
        <f aca="false">IF(ISBLANK('Funções Dados'!R160),"",'Funções Dados'!R160)</f>
        <v/>
      </c>
      <c r="O151" s="482" t="str">
        <f aca="false">IF(ISBLANK('Funções Dados'!AC160),"", 'Funções Dados'!AC160)</f>
        <v/>
      </c>
      <c r="P151" s="482" t="str">
        <f aca="false">IF(ISBLANK('Funções Dados'!AD160),"", 'Funções Dados'!AD160)</f>
        <v/>
      </c>
      <c r="Q151" s="482" t="str">
        <f aca="false">IF(ISBLANK('Funções Dados'!AE160),"", 'Funções Dados'!AE160)</f>
        <v/>
      </c>
      <c r="R151" s="482" t="str">
        <f aca="false">IF(ISBLANK('Funções Dados'!AF160),"", 'Funções Dados'!AF160)</f>
        <v/>
      </c>
      <c r="S151" s="493"/>
      <c r="T151" s="480"/>
      <c r="U151" s="480"/>
      <c r="V151" s="480"/>
      <c r="W151" s="480"/>
      <c r="X151" s="480"/>
      <c r="Y151" s="480"/>
      <c r="Z151" s="480"/>
    </row>
    <row r="152" customFormat="false" ht="12.75" hidden="false" customHeight="true" outlineLevel="0" collapsed="false">
      <c r="A152" s="481" t="str">
        <f aca="false">IF(ISBLANK('Funções Dados'!C161),"",'Funções Dados'!C161)</f>
        <v/>
      </c>
      <c r="B152" s="482" t="str">
        <f aca="false">IF((A152=""),"",LOOKUP(A152,'Casos de Uso'!$B$3:B$101,'Casos de Uso'!$C$3:C$101))</f>
        <v/>
      </c>
      <c r="C152" s="482" t="str">
        <f aca="false">IF(ISBLANK('Funções Dados'!B161), "", 'Funções Dados'!B161)</f>
        <v/>
      </c>
      <c r="D152" s="483" t="str">
        <f aca="false">IF(ISBLANK('Funções Dados'!M161), "", 'Funções Dados'!M161)</f>
        <v/>
      </c>
      <c r="E152" s="483" t="str">
        <f aca="false">IF(ISBLANK('Funções Dados'!N161), "", 'Funções Dados'!N161)</f>
        <v/>
      </c>
      <c r="F152" s="483" t="str">
        <f aca="false">IF(ISBLANK('Funções Dados'!O161), "", 'Funções Dados'!O161)</f>
        <v/>
      </c>
      <c r="G152" s="483" t="str">
        <f aca="false">IF(ISBLANK('Funções Dados'!P161), "", 'Funções Dados'!P161)</f>
        <v/>
      </c>
      <c r="H152" s="483" t="str">
        <f aca="false">IF(ISBLANK('Funções Dados'!Q161), "", 'Funções Dados'!Q161)</f>
        <v/>
      </c>
      <c r="I152" s="484" t="str">
        <f aca="false">IF(ISBLANK('Funções Dados'!S161),"",'Funções Dados'!S161)</f>
        <v/>
      </c>
      <c r="J152" s="484" t="str">
        <f aca="false">IF(ISBLANK('Funções Dados'!T161),"",'Funções Dados'!T161)</f>
        <v/>
      </c>
      <c r="K152" s="484" t="str">
        <f aca="false">IF(ISBLANK('Funções Dados'!U161),"",'Funções Dados'!U161)</f>
        <v/>
      </c>
      <c r="L152" s="509"/>
      <c r="M152" s="510"/>
      <c r="N152" s="485" t="str">
        <f aca="false">IF(ISBLANK('Funções Dados'!R161),"",'Funções Dados'!R161)</f>
        <v/>
      </c>
      <c r="O152" s="482" t="str">
        <f aca="false">IF(ISBLANK('Funções Dados'!AC161),"", 'Funções Dados'!AC161)</f>
        <v/>
      </c>
      <c r="P152" s="482" t="str">
        <f aca="false">IF(ISBLANK('Funções Dados'!AD161),"", 'Funções Dados'!AD161)</f>
        <v/>
      </c>
      <c r="Q152" s="482" t="str">
        <f aca="false">IF(ISBLANK('Funções Dados'!AE161),"", 'Funções Dados'!AE161)</f>
        <v/>
      </c>
      <c r="R152" s="482" t="str">
        <f aca="false">IF(ISBLANK('Funções Dados'!AF161),"", 'Funções Dados'!AF161)</f>
        <v/>
      </c>
      <c r="S152" s="493"/>
      <c r="T152" s="480"/>
      <c r="U152" s="480"/>
      <c r="V152" s="480"/>
      <c r="W152" s="480"/>
      <c r="X152" s="480"/>
      <c r="Y152" s="480"/>
      <c r="Z152" s="480"/>
    </row>
    <row r="153" customFormat="false" ht="12.75" hidden="false" customHeight="true" outlineLevel="0" collapsed="false">
      <c r="A153" s="481" t="str">
        <f aca="false">IF(ISBLANK('Funções Dados'!C162),"",'Funções Dados'!C162)</f>
        <v/>
      </c>
      <c r="B153" s="482" t="str">
        <f aca="false">IF((A153=""),"",LOOKUP(A153,'Casos de Uso'!$B$3:B$101,'Casos de Uso'!$C$3:C$101))</f>
        <v/>
      </c>
      <c r="C153" s="482" t="str">
        <f aca="false">IF(ISBLANK('Funções Dados'!B162), "", 'Funções Dados'!B162)</f>
        <v/>
      </c>
      <c r="D153" s="483" t="str">
        <f aca="false">IF(ISBLANK('Funções Dados'!M162), "", 'Funções Dados'!M162)</f>
        <v/>
      </c>
      <c r="E153" s="483" t="str">
        <f aca="false">IF(ISBLANK('Funções Dados'!N162), "", 'Funções Dados'!N162)</f>
        <v/>
      </c>
      <c r="F153" s="483" t="str">
        <f aca="false">IF(ISBLANK('Funções Dados'!O162), "", 'Funções Dados'!O162)</f>
        <v/>
      </c>
      <c r="G153" s="483" t="str">
        <f aca="false">IF(ISBLANK('Funções Dados'!P162), "", 'Funções Dados'!P162)</f>
        <v/>
      </c>
      <c r="H153" s="483" t="str">
        <f aca="false">IF(ISBLANK('Funções Dados'!Q162), "", 'Funções Dados'!Q162)</f>
        <v/>
      </c>
      <c r="I153" s="484" t="str">
        <f aca="false">IF(ISBLANK('Funções Dados'!S162),"",'Funções Dados'!S162)</f>
        <v/>
      </c>
      <c r="J153" s="484" t="str">
        <f aca="false">IF(ISBLANK('Funções Dados'!T162),"",'Funções Dados'!T162)</f>
        <v/>
      </c>
      <c r="K153" s="484" t="str">
        <f aca="false">IF(ISBLANK('Funções Dados'!U162),"",'Funções Dados'!U162)</f>
        <v/>
      </c>
      <c r="L153" s="509"/>
      <c r="M153" s="510"/>
      <c r="N153" s="485" t="str">
        <f aca="false">IF(ISBLANK('Funções Dados'!R162),"",'Funções Dados'!R162)</f>
        <v/>
      </c>
      <c r="O153" s="482" t="str">
        <f aca="false">IF(ISBLANK('Funções Dados'!AC162),"", 'Funções Dados'!AC162)</f>
        <v/>
      </c>
      <c r="P153" s="482" t="str">
        <f aca="false">IF(ISBLANK('Funções Dados'!AD162),"", 'Funções Dados'!AD162)</f>
        <v/>
      </c>
      <c r="Q153" s="482" t="str">
        <f aca="false">IF(ISBLANK('Funções Dados'!AE162),"", 'Funções Dados'!AE162)</f>
        <v/>
      </c>
      <c r="R153" s="482" t="str">
        <f aca="false">IF(ISBLANK('Funções Dados'!AF162),"", 'Funções Dados'!AF162)</f>
        <v/>
      </c>
      <c r="S153" s="493"/>
      <c r="T153" s="480"/>
      <c r="U153" s="480"/>
      <c r="V153" s="480"/>
      <c r="W153" s="480"/>
      <c r="X153" s="480"/>
      <c r="Y153" s="480"/>
      <c r="Z153" s="480"/>
    </row>
    <row r="154" customFormat="false" ht="12.75" hidden="false" customHeight="true" outlineLevel="0" collapsed="false">
      <c r="A154" s="481" t="str">
        <f aca="false">IF(ISBLANK('Funções Dados'!C163),"",'Funções Dados'!C163)</f>
        <v/>
      </c>
      <c r="B154" s="482" t="str">
        <f aca="false">IF((A154=""),"",LOOKUP(A154,'Casos de Uso'!$B$3:B$101,'Casos de Uso'!$C$3:C$101))</f>
        <v/>
      </c>
      <c r="C154" s="482" t="str">
        <f aca="false">IF(ISBLANK('Funções Dados'!B163), "", 'Funções Dados'!B163)</f>
        <v/>
      </c>
      <c r="D154" s="483" t="str">
        <f aca="false">IF(ISBLANK('Funções Dados'!M163), "", 'Funções Dados'!M163)</f>
        <v/>
      </c>
      <c r="E154" s="483" t="str">
        <f aca="false">IF(ISBLANK('Funções Dados'!N163), "", 'Funções Dados'!N163)</f>
        <v/>
      </c>
      <c r="F154" s="483" t="str">
        <f aca="false">IF(ISBLANK('Funções Dados'!O163), "", 'Funções Dados'!O163)</f>
        <v/>
      </c>
      <c r="G154" s="483" t="str">
        <f aca="false">IF(ISBLANK('Funções Dados'!P163), "", 'Funções Dados'!P163)</f>
        <v/>
      </c>
      <c r="H154" s="483" t="str">
        <f aca="false">IF(ISBLANK('Funções Dados'!Q163), "", 'Funções Dados'!Q163)</f>
        <v/>
      </c>
      <c r="I154" s="484" t="str">
        <f aca="false">IF(ISBLANK('Funções Dados'!S163),"",'Funções Dados'!S163)</f>
        <v/>
      </c>
      <c r="J154" s="484" t="str">
        <f aca="false">IF(ISBLANK('Funções Dados'!T163),"",'Funções Dados'!T163)</f>
        <v/>
      </c>
      <c r="K154" s="484" t="str">
        <f aca="false">IF(ISBLANK('Funções Dados'!U163),"",'Funções Dados'!U163)</f>
        <v/>
      </c>
      <c r="L154" s="509"/>
      <c r="M154" s="510"/>
      <c r="N154" s="485" t="str">
        <f aca="false">IF(ISBLANK('Funções Dados'!R163),"",'Funções Dados'!R163)</f>
        <v/>
      </c>
      <c r="O154" s="482" t="str">
        <f aca="false">IF(ISBLANK('Funções Dados'!AC163),"", 'Funções Dados'!AC163)</f>
        <v/>
      </c>
      <c r="P154" s="482" t="str">
        <f aca="false">IF(ISBLANK('Funções Dados'!AD163),"", 'Funções Dados'!AD163)</f>
        <v/>
      </c>
      <c r="Q154" s="482" t="str">
        <f aca="false">IF(ISBLANK('Funções Dados'!AE163),"", 'Funções Dados'!AE163)</f>
        <v/>
      </c>
      <c r="R154" s="482" t="str">
        <f aca="false">IF(ISBLANK('Funções Dados'!AF163),"", 'Funções Dados'!AF163)</f>
        <v/>
      </c>
      <c r="S154" s="493"/>
      <c r="T154" s="480"/>
      <c r="U154" s="480"/>
      <c r="V154" s="480"/>
      <c r="W154" s="480"/>
      <c r="X154" s="480"/>
      <c r="Y154" s="480"/>
      <c r="Z154" s="480"/>
    </row>
    <row r="155" customFormat="false" ht="12.75" hidden="false" customHeight="true" outlineLevel="0" collapsed="false">
      <c r="A155" s="481" t="str">
        <f aca="false">IF(ISBLANK('Funções Dados'!C164),"",'Funções Dados'!C164)</f>
        <v/>
      </c>
      <c r="B155" s="482" t="str">
        <f aca="false">IF((A155=""),"",LOOKUP(A155,'Casos de Uso'!$B$3:B$101,'Casos de Uso'!$C$3:C$101))</f>
        <v/>
      </c>
      <c r="C155" s="482" t="str">
        <f aca="false">IF(ISBLANK('Funções Dados'!B164), "", 'Funções Dados'!B164)</f>
        <v/>
      </c>
      <c r="D155" s="483" t="str">
        <f aca="false">IF(ISBLANK('Funções Dados'!M164), "", 'Funções Dados'!M164)</f>
        <v/>
      </c>
      <c r="E155" s="483" t="str">
        <f aca="false">IF(ISBLANK('Funções Dados'!N164), "", 'Funções Dados'!N164)</f>
        <v/>
      </c>
      <c r="F155" s="483" t="str">
        <f aca="false">IF(ISBLANK('Funções Dados'!O164), "", 'Funções Dados'!O164)</f>
        <v/>
      </c>
      <c r="G155" s="483" t="str">
        <f aca="false">IF(ISBLANK('Funções Dados'!P164), "", 'Funções Dados'!P164)</f>
        <v/>
      </c>
      <c r="H155" s="483" t="str">
        <f aca="false">IF(ISBLANK('Funções Dados'!Q164), "", 'Funções Dados'!Q164)</f>
        <v/>
      </c>
      <c r="I155" s="484" t="str">
        <f aca="false">IF(ISBLANK('Funções Dados'!S164),"",'Funções Dados'!S164)</f>
        <v/>
      </c>
      <c r="J155" s="484" t="str">
        <f aca="false">IF(ISBLANK('Funções Dados'!T164),"",'Funções Dados'!T164)</f>
        <v/>
      </c>
      <c r="K155" s="484" t="str">
        <f aca="false">IF(ISBLANK('Funções Dados'!U164),"",'Funções Dados'!U164)</f>
        <v/>
      </c>
      <c r="L155" s="509"/>
      <c r="M155" s="510"/>
      <c r="N155" s="485" t="str">
        <f aca="false">IF(ISBLANK('Funções Dados'!R164),"",'Funções Dados'!R164)</f>
        <v/>
      </c>
      <c r="O155" s="482" t="str">
        <f aca="false">IF(ISBLANK('Funções Dados'!AC164),"", 'Funções Dados'!AC164)</f>
        <v/>
      </c>
      <c r="P155" s="482" t="str">
        <f aca="false">IF(ISBLANK('Funções Dados'!AD164),"", 'Funções Dados'!AD164)</f>
        <v/>
      </c>
      <c r="Q155" s="482" t="str">
        <f aca="false">IF(ISBLANK('Funções Dados'!AE164),"", 'Funções Dados'!AE164)</f>
        <v/>
      </c>
      <c r="R155" s="482" t="str">
        <f aca="false">IF(ISBLANK('Funções Dados'!AF164),"", 'Funções Dados'!AF164)</f>
        <v/>
      </c>
      <c r="S155" s="493"/>
      <c r="T155" s="480"/>
      <c r="U155" s="480"/>
      <c r="V155" s="480"/>
      <c r="W155" s="480"/>
      <c r="X155" s="480"/>
      <c r="Y155" s="480"/>
      <c r="Z155" s="480"/>
    </row>
    <row r="156" customFormat="false" ht="12.75" hidden="false" customHeight="true" outlineLevel="0" collapsed="false">
      <c r="A156" s="481" t="str">
        <f aca="false">IF(ISBLANK('Funções Dados'!C165),"",'Funções Dados'!C165)</f>
        <v/>
      </c>
      <c r="B156" s="482" t="str">
        <f aca="false">IF((A156=""),"",LOOKUP(A156,'Casos de Uso'!$B$3:B$101,'Casos de Uso'!$C$3:C$101))</f>
        <v/>
      </c>
      <c r="C156" s="482" t="str">
        <f aca="false">IF(ISBLANK('Funções Dados'!B165), "", 'Funções Dados'!B165)</f>
        <v/>
      </c>
      <c r="D156" s="483" t="str">
        <f aca="false">IF(ISBLANK('Funções Dados'!M165), "", 'Funções Dados'!M165)</f>
        <v/>
      </c>
      <c r="E156" s="483" t="str">
        <f aca="false">IF(ISBLANK('Funções Dados'!N165), "", 'Funções Dados'!N165)</f>
        <v/>
      </c>
      <c r="F156" s="483" t="str">
        <f aca="false">IF(ISBLANK('Funções Dados'!O165), "", 'Funções Dados'!O165)</f>
        <v/>
      </c>
      <c r="G156" s="483" t="str">
        <f aca="false">IF(ISBLANK('Funções Dados'!P165), "", 'Funções Dados'!P165)</f>
        <v/>
      </c>
      <c r="H156" s="483" t="str">
        <f aca="false">IF(ISBLANK('Funções Dados'!Q165), "", 'Funções Dados'!Q165)</f>
        <v/>
      </c>
      <c r="I156" s="484" t="str">
        <f aca="false">IF(ISBLANK('Funções Dados'!S165),"",'Funções Dados'!S165)</f>
        <v/>
      </c>
      <c r="J156" s="484" t="str">
        <f aca="false">IF(ISBLANK('Funções Dados'!T165),"",'Funções Dados'!T165)</f>
        <v/>
      </c>
      <c r="K156" s="484" t="str">
        <f aca="false">IF(ISBLANK('Funções Dados'!U165),"",'Funções Dados'!U165)</f>
        <v/>
      </c>
      <c r="L156" s="509"/>
      <c r="M156" s="510"/>
      <c r="N156" s="485" t="str">
        <f aca="false">IF(ISBLANK('Funções Dados'!R165),"",'Funções Dados'!R165)</f>
        <v/>
      </c>
      <c r="O156" s="482" t="str">
        <f aca="false">IF(ISBLANK('Funções Dados'!AC165),"", 'Funções Dados'!AC165)</f>
        <v/>
      </c>
      <c r="P156" s="482" t="str">
        <f aca="false">IF(ISBLANK('Funções Dados'!AD165),"", 'Funções Dados'!AD165)</f>
        <v/>
      </c>
      <c r="Q156" s="482" t="str">
        <f aca="false">IF(ISBLANK('Funções Dados'!AE165),"", 'Funções Dados'!AE165)</f>
        <v/>
      </c>
      <c r="R156" s="482" t="str">
        <f aca="false">IF(ISBLANK('Funções Dados'!AF165),"", 'Funções Dados'!AF165)</f>
        <v/>
      </c>
      <c r="S156" s="493"/>
      <c r="T156" s="480"/>
      <c r="U156" s="480"/>
      <c r="V156" s="480"/>
      <c r="W156" s="480"/>
      <c r="X156" s="480"/>
      <c r="Y156" s="480"/>
      <c r="Z156" s="480"/>
    </row>
    <row r="157" customFormat="false" ht="12.75" hidden="false" customHeight="true" outlineLevel="0" collapsed="false">
      <c r="A157" s="481" t="str">
        <f aca="false">IF(ISBLANK('Funções Dados'!C166),"",'Funções Dados'!C166)</f>
        <v/>
      </c>
      <c r="B157" s="482" t="str">
        <f aca="false">IF((A157=""),"",LOOKUP(A157,'Casos de Uso'!$B$3:B$101,'Casos de Uso'!$C$3:C$101))</f>
        <v/>
      </c>
      <c r="C157" s="482" t="str">
        <f aca="false">IF(ISBLANK('Funções Dados'!B166), "", 'Funções Dados'!B166)</f>
        <v/>
      </c>
      <c r="D157" s="483" t="str">
        <f aca="false">IF(ISBLANK('Funções Dados'!M166), "", 'Funções Dados'!M166)</f>
        <v/>
      </c>
      <c r="E157" s="483" t="str">
        <f aca="false">IF(ISBLANK('Funções Dados'!N166), "", 'Funções Dados'!N166)</f>
        <v/>
      </c>
      <c r="F157" s="483" t="str">
        <f aca="false">IF(ISBLANK('Funções Dados'!O166), "", 'Funções Dados'!O166)</f>
        <v/>
      </c>
      <c r="G157" s="483" t="str">
        <f aca="false">IF(ISBLANK('Funções Dados'!P166), "", 'Funções Dados'!P166)</f>
        <v/>
      </c>
      <c r="H157" s="483" t="str">
        <f aca="false">IF(ISBLANK('Funções Dados'!Q166), "", 'Funções Dados'!Q166)</f>
        <v/>
      </c>
      <c r="I157" s="484" t="str">
        <f aca="false">IF(ISBLANK('Funções Dados'!S166),"",'Funções Dados'!S166)</f>
        <v/>
      </c>
      <c r="J157" s="484" t="str">
        <f aca="false">IF(ISBLANK('Funções Dados'!T166),"",'Funções Dados'!T166)</f>
        <v/>
      </c>
      <c r="K157" s="484" t="str">
        <f aca="false">IF(ISBLANK('Funções Dados'!U166),"",'Funções Dados'!U166)</f>
        <v/>
      </c>
      <c r="L157" s="509"/>
      <c r="M157" s="510"/>
      <c r="N157" s="485" t="str">
        <f aca="false">IF(ISBLANK('Funções Dados'!R166),"",'Funções Dados'!R166)</f>
        <v/>
      </c>
      <c r="O157" s="482" t="str">
        <f aca="false">IF(ISBLANK('Funções Dados'!AC166),"", 'Funções Dados'!AC166)</f>
        <v/>
      </c>
      <c r="P157" s="482" t="str">
        <f aca="false">IF(ISBLANK('Funções Dados'!AD166),"", 'Funções Dados'!AD166)</f>
        <v/>
      </c>
      <c r="Q157" s="482" t="str">
        <f aca="false">IF(ISBLANK('Funções Dados'!AE166),"", 'Funções Dados'!AE166)</f>
        <v/>
      </c>
      <c r="R157" s="482" t="str">
        <f aca="false">IF(ISBLANK('Funções Dados'!AF166),"", 'Funções Dados'!AF166)</f>
        <v/>
      </c>
      <c r="S157" s="493"/>
      <c r="T157" s="480"/>
      <c r="U157" s="480"/>
      <c r="V157" s="480"/>
      <c r="W157" s="480"/>
      <c r="X157" s="480"/>
      <c r="Y157" s="480"/>
      <c r="Z157" s="480"/>
    </row>
    <row r="158" customFormat="false" ht="12.75" hidden="false" customHeight="true" outlineLevel="0" collapsed="false">
      <c r="A158" s="481" t="str">
        <f aca="false">IF(ISBLANK('Funções Dados'!C167),"",'Funções Dados'!C167)</f>
        <v/>
      </c>
      <c r="B158" s="482" t="str">
        <f aca="false">IF((A158=""),"",LOOKUP(A158,'Casos de Uso'!$B$3:B$101,'Casos de Uso'!$C$3:C$101))</f>
        <v/>
      </c>
      <c r="C158" s="482" t="str">
        <f aca="false">IF(ISBLANK('Funções Dados'!B167), "", 'Funções Dados'!B167)</f>
        <v/>
      </c>
      <c r="D158" s="483" t="str">
        <f aca="false">IF(ISBLANK('Funções Dados'!M167), "", 'Funções Dados'!M167)</f>
        <v/>
      </c>
      <c r="E158" s="483" t="str">
        <f aca="false">IF(ISBLANK('Funções Dados'!N167), "", 'Funções Dados'!N167)</f>
        <v/>
      </c>
      <c r="F158" s="483" t="str">
        <f aca="false">IF(ISBLANK('Funções Dados'!O167), "", 'Funções Dados'!O167)</f>
        <v/>
      </c>
      <c r="G158" s="483" t="str">
        <f aca="false">IF(ISBLANK('Funções Dados'!P167), "", 'Funções Dados'!P167)</f>
        <v/>
      </c>
      <c r="H158" s="483" t="str">
        <f aca="false">IF(ISBLANK('Funções Dados'!Q167), "", 'Funções Dados'!Q167)</f>
        <v/>
      </c>
      <c r="I158" s="484" t="str">
        <f aca="false">IF(ISBLANK('Funções Dados'!S167),"",'Funções Dados'!S167)</f>
        <v/>
      </c>
      <c r="J158" s="484" t="str">
        <f aca="false">IF(ISBLANK('Funções Dados'!T167),"",'Funções Dados'!T167)</f>
        <v/>
      </c>
      <c r="K158" s="484" t="str">
        <f aca="false">IF(ISBLANK('Funções Dados'!U167),"",'Funções Dados'!U167)</f>
        <v/>
      </c>
      <c r="L158" s="509"/>
      <c r="M158" s="510"/>
      <c r="N158" s="485" t="str">
        <f aca="false">IF(ISBLANK('Funções Dados'!R167),"",'Funções Dados'!R167)</f>
        <v/>
      </c>
      <c r="O158" s="482" t="str">
        <f aca="false">IF(ISBLANK('Funções Dados'!AC167),"", 'Funções Dados'!AC167)</f>
        <v/>
      </c>
      <c r="P158" s="482" t="str">
        <f aca="false">IF(ISBLANK('Funções Dados'!AD167),"", 'Funções Dados'!AD167)</f>
        <v/>
      </c>
      <c r="Q158" s="482" t="str">
        <f aca="false">IF(ISBLANK('Funções Dados'!AE167),"", 'Funções Dados'!AE167)</f>
        <v/>
      </c>
      <c r="R158" s="482" t="str">
        <f aca="false">IF(ISBLANK('Funções Dados'!AF167),"", 'Funções Dados'!AF167)</f>
        <v/>
      </c>
      <c r="S158" s="493"/>
      <c r="T158" s="480"/>
      <c r="U158" s="480"/>
      <c r="V158" s="480"/>
      <c r="W158" s="480"/>
      <c r="X158" s="480"/>
      <c r="Y158" s="480"/>
      <c r="Z158" s="480"/>
    </row>
    <row r="159" customFormat="false" ht="12.75" hidden="false" customHeight="true" outlineLevel="0" collapsed="false">
      <c r="A159" s="487" t="s">
        <v>260</v>
      </c>
      <c r="B159" s="487"/>
      <c r="C159" s="487"/>
      <c r="D159" s="488"/>
      <c r="E159" s="489" t="n">
        <f aca="false">SUM(E109:E158)</f>
        <v>0</v>
      </c>
      <c r="F159" s="489" t="n">
        <f aca="false">SUM(F109:F158)</f>
        <v>0</v>
      </c>
      <c r="G159" s="489" t="n">
        <f aca="false">SUM(G109:G158)</f>
        <v>0</v>
      </c>
      <c r="H159" s="489" t="n">
        <f aca="false">SUM(H109:H158)</f>
        <v>0</v>
      </c>
      <c r="I159" s="490" t="n">
        <f aca="false">SUM(I109:I158)</f>
        <v>0</v>
      </c>
      <c r="J159" s="490" t="n">
        <f aca="false">SUM(J109:J158)</f>
        <v>0</v>
      </c>
      <c r="K159" s="490" t="n">
        <f aca="false">SUM(K109:K158)</f>
        <v>0</v>
      </c>
      <c r="L159" s="511"/>
      <c r="M159" s="511"/>
      <c r="N159" s="512"/>
      <c r="O159" s="492"/>
      <c r="P159" s="492"/>
      <c r="Q159" s="492"/>
      <c r="R159" s="492"/>
      <c r="S159" s="493"/>
    </row>
    <row r="160" customFormat="false" ht="12.75" hidden="false" customHeight="true" outlineLevel="0" collapsed="false">
      <c r="A160" s="494" t="s">
        <v>275</v>
      </c>
      <c r="B160" s="494"/>
      <c r="C160" s="494"/>
      <c r="D160" s="494"/>
      <c r="E160" s="494"/>
      <c r="F160" s="494"/>
      <c r="G160" s="494"/>
      <c r="H160" s="494"/>
      <c r="I160" s="494"/>
      <c r="J160" s="494"/>
      <c r="K160" s="494"/>
      <c r="L160" s="494"/>
      <c r="M160" s="494"/>
      <c r="N160" s="494"/>
      <c r="O160" s="494"/>
      <c r="P160" s="494"/>
      <c r="Q160" s="494"/>
      <c r="R160" s="494"/>
      <c r="S160" s="494"/>
    </row>
    <row r="161" customFormat="false" ht="12.75" hidden="false" customHeight="true" outlineLevel="0" collapsed="false">
      <c r="A161" s="495" t="s">
        <v>265</v>
      </c>
      <c r="B161" s="496" t="s">
        <v>266</v>
      </c>
      <c r="C161" s="496" t="s">
        <v>267</v>
      </c>
      <c r="D161" s="497" t="s">
        <v>105</v>
      </c>
      <c r="E161" s="497" t="s">
        <v>56</v>
      </c>
      <c r="F161" s="497" t="s">
        <v>57</v>
      </c>
      <c r="G161" s="497" t="s">
        <v>58</v>
      </c>
      <c r="H161" s="497" t="s">
        <v>59</v>
      </c>
      <c r="I161" s="498" t="s">
        <v>268</v>
      </c>
      <c r="J161" s="498" t="s">
        <v>269</v>
      </c>
      <c r="K161" s="497" t="s">
        <v>62</v>
      </c>
      <c r="L161" s="497" t="s">
        <v>270</v>
      </c>
      <c r="M161" s="497" t="s">
        <v>110</v>
      </c>
      <c r="N161" s="499" t="s">
        <v>107</v>
      </c>
      <c r="O161" s="500" t="s">
        <v>111</v>
      </c>
      <c r="P161" s="500" t="s">
        <v>271</v>
      </c>
      <c r="Q161" s="500" t="s">
        <v>113</v>
      </c>
      <c r="R161" s="500" t="s">
        <v>114</v>
      </c>
      <c r="S161" s="501" t="s">
        <v>115</v>
      </c>
    </row>
    <row r="162" customFormat="false" ht="12.75" hidden="false" customHeight="true" outlineLevel="0" collapsed="false">
      <c r="A162" s="481" t="n">
        <f aca="false">IF(ISBLANK('Funções Transações'!C6),"", 'Funções Transações'!C6)</f>
        <v>1</v>
      </c>
      <c r="B162" s="482" t="str">
        <f aca="false">IF((A162=""),"",LOOKUP(A162,'Casos de Uso'!$B$3:B$101,'Casos de Uso'!$C$3:C$101))</f>
        <v>Criação da ordem de serviço – 2 dias</v>
      </c>
      <c r="C162" s="482" t="str">
        <f aca="false">IF(ISBLANK('Funções Transações'!B6),"",'Funções Transações'!B6)</f>
        <v>Ordem serviço</v>
      </c>
      <c r="D162" s="483" t="str">
        <f aca="false">IF(ISBLANK('Funções Transações'!M6),"", 'Funções Transações'!M6)</f>
        <v>EI</v>
      </c>
      <c r="E162" s="483" t="n">
        <f aca="false">IF(ISBLANK('Funções Transações'!N6),"", 'Funções Transações'!N6)</f>
        <v>10</v>
      </c>
      <c r="F162" s="483" t="n">
        <f aca="false">IF(ISBLANK('Funções Transações'!O6),"", 'Funções Transações'!O6)</f>
        <v>1</v>
      </c>
      <c r="G162" s="483" t="n">
        <f aca="false">IF(ISBLANK('Funções Transações'!P6),"", 'Funções Transações'!P6)</f>
        <v>1</v>
      </c>
      <c r="H162" s="483" t="n">
        <f aca="false">IF(ISBLANK('Funções Transações'!Q6),"", 'Funções Transações'!Q6)</f>
        <v>2</v>
      </c>
      <c r="I162" s="484" t="n">
        <f aca="false">IF(ISBLANK('Funções Transações'!S6),"", 'Funções Transações'!S6)</f>
        <v>3</v>
      </c>
      <c r="J162" s="484" t="n">
        <f aca="false">IF(ISBLANK('Funções Transações'!T6),"", 'Funções Transações'!T6)</f>
        <v>2</v>
      </c>
      <c r="K162" s="484" t="n">
        <f aca="false">IF(ISBLANK('Funções Transações'!U6),"", 'Funções Transações'!U6)</f>
        <v>0.6</v>
      </c>
      <c r="L162" s="483" t="str">
        <f aca="false">IF(ISBLANK('Funções Transações'!AA6),"", 'Funções Transações'!AA6)</f>
        <v/>
      </c>
      <c r="M162" s="484" t="str">
        <f aca="false">IF(ISBLANK('Funções Transações'!AB6),"", 'Funções Transações'!AB6)</f>
        <v/>
      </c>
      <c r="N162" s="485" t="n">
        <f aca="false">IF(ISBLANK('Funções Transações'!R6),"", 'Funções Transações'!R6)</f>
        <v>10.4</v>
      </c>
      <c r="O162" s="482" t="str">
        <f aca="false">IF(ISBLANK('Funções Transações'!AC6),"", 'Funções Transações'!AC6)</f>
        <v/>
      </c>
      <c r="P162" s="482" t="str">
        <f aca="false">IF(ISBLANK('Funções Transações'!AD6),"", 'Funções Transações'!AD6)</f>
        <v/>
      </c>
      <c r="Q162" s="482" t="str">
        <f aca="false">IF(ISBLANK('Funções Transações'!AE6),"", 'Funções Transações'!AE6)</f>
        <v/>
      </c>
      <c r="R162" s="482" t="str">
        <f aca="false">IF(ISBLANK('Funções Transações'!AF6),"", 'Funções Transações'!AF6)</f>
        <v/>
      </c>
      <c r="S162" s="486" t="str">
        <f aca="false">IF(ISBLANK('Funções Transações'!AG6),"", 'Funções Transações'!AG6)</f>
        <v> </v>
      </c>
      <c r="T162" s="480"/>
      <c r="U162" s="480"/>
      <c r="V162" s="480"/>
      <c r="W162" s="480"/>
      <c r="X162" s="480"/>
      <c r="Y162" s="480"/>
      <c r="Z162" s="480"/>
    </row>
    <row r="163" customFormat="false" ht="12.75" hidden="false" customHeight="true" outlineLevel="0" collapsed="false">
      <c r="A163" s="481" t="n">
        <f aca="false">IF(ISBLANK('Funções Transações'!C7),"", 'Funções Transações'!C7)</f>
        <v>2</v>
      </c>
      <c r="B163" s="482" t="str">
        <f aca="false">IF((A163=""),"",LOOKUP(A163,'Casos de Uso'!$B$3:B$101,'Casos de Uso'!$C$3:C$101))</f>
        <v>Envio de ordem de seviço – 2 dias</v>
      </c>
      <c r="C163" s="482" t="str">
        <f aca="false">IF(ISBLANK('Funções Transações'!B7),"",'Funções Transações'!B7)</f>
        <v>Envio de ordens</v>
      </c>
      <c r="D163" s="483" t="str">
        <f aca="false">IF(ISBLANK('Funções Transações'!M7),"", 'Funções Transações'!M7)</f>
        <v>EO</v>
      </c>
      <c r="E163" s="483" t="n">
        <f aca="false">IF(ISBLANK('Funções Transações'!N7),"", 'Funções Transações'!N7)</f>
        <v>10</v>
      </c>
      <c r="F163" s="483" t="n">
        <f aca="false">IF(ISBLANK('Funções Transações'!O7),"", 'Funções Transações'!O7)</f>
        <v>1</v>
      </c>
      <c r="G163" s="483" t="n">
        <f aca="false">IF(ISBLANK('Funções Transações'!P7),"", 'Funções Transações'!P7)</f>
        <v>1</v>
      </c>
      <c r="H163" s="483" t="n">
        <f aca="false">IF(ISBLANK('Funções Transações'!Q7),"", 'Funções Transações'!Q7)</f>
        <v>2</v>
      </c>
      <c r="I163" s="484" t="n">
        <f aca="false">IF(ISBLANK('Funções Transações'!S7),"", 'Funções Transações'!S7)</f>
        <v>4</v>
      </c>
      <c r="J163" s="484" t="n">
        <f aca="false">IF(ISBLANK('Funções Transações'!T7),"", 'Funções Transações'!T7)</f>
        <v>2.10526315789474</v>
      </c>
      <c r="K163" s="484" t="n">
        <f aca="false">IF(ISBLANK('Funções Transações'!U7),"", 'Funções Transações'!U7)</f>
        <v>0.6</v>
      </c>
      <c r="L163" s="483" t="str">
        <f aca="false">IF(ISBLANK('Funções Transações'!AA7),"", 'Funções Transações'!AA7)</f>
        <v/>
      </c>
      <c r="M163" s="484" t="str">
        <f aca="false">IF(ISBLANK('Funções Transações'!AB7),"", 'Funções Transações'!AB7)</f>
        <v/>
      </c>
      <c r="N163" s="485" t="n">
        <f aca="false">IF(ISBLANK('Funções Transações'!R7),"", 'Funções Transações'!R7)</f>
        <v>10.8210526315789</v>
      </c>
      <c r="O163" s="482" t="str">
        <f aca="false">IF(ISBLANK('Funções Transações'!AC7),"", 'Funções Transações'!AC7)</f>
        <v/>
      </c>
      <c r="P163" s="482" t="str">
        <f aca="false">IF(ISBLANK('Funções Transações'!AD7),"", 'Funções Transações'!AD7)</f>
        <v/>
      </c>
      <c r="Q163" s="482" t="str">
        <f aca="false">IF(ISBLANK('Funções Transações'!AE7),"", 'Funções Transações'!AE7)</f>
        <v/>
      </c>
      <c r="R163" s="482" t="str">
        <f aca="false">IF(ISBLANK('Funções Transações'!AF7),"", 'Funções Transações'!AF7)</f>
        <v/>
      </c>
      <c r="S163" s="486" t="str">
        <f aca="false">IF(ISBLANK('Funções Transações'!AG7),"", 'Funções Transações'!AG7)</f>
        <v/>
      </c>
      <c r="T163" s="480"/>
      <c r="U163" s="480"/>
      <c r="V163" s="480"/>
      <c r="W163" s="480"/>
      <c r="X163" s="480"/>
      <c r="Y163" s="480"/>
      <c r="Z163" s="480"/>
    </row>
    <row r="164" customFormat="false" ht="12.75" hidden="false" customHeight="true" outlineLevel="0" collapsed="false">
      <c r="A164" s="481" t="n">
        <f aca="false">IF(ISBLANK('Funções Transações'!C8),"", 'Funções Transações'!C8)</f>
        <v>3</v>
      </c>
      <c r="B164" s="482" t="str">
        <f aca="false">IF((A164=""),"",LOOKUP(A164,'Casos de Uso'!$B$3:B$101,'Casos de Uso'!$C$3:C$101))</f>
        <v>Produção prestador – 3 dias</v>
      </c>
      <c r="C164" s="482" t="str">
        <f aca="false">IF(ISBLANK('Funções Transações'!B8),"",'Funções Transações'!B8)</f>
        <v>Produção</v>
      </c>
      <c r="D164" s="483" t="str">
        <f aca="false">IF(ISBLANK('Funções Transações'!M8),"", 'Funções Transações'!M8)</f>
        <v>EO</v>
      </c>
      <c r="E164" s="483" t="n">
        <f aca="false">IF(ISBLANK('Funções Transações'!N8),"", 'Funções Transações'!N8)</f>
        <v>40</v>
      </c>
      <c r="F164" s="483" t="n">
        <f aca="false">IF(ISBLANK('Funções Transações'!O8),"", 'Funções Transações'!O8)</f>
        <v>1</v>
      </c>
      <c r="G164" s="483" t="n">
        <f aca="false">IF(ISBLANK('Funções Transações'!P8),"", 'Funções Transações'!P8)</f>
        <v>1</v>
      </c>
      <c r="H164" s="483" t="n">
        <f aca="false">IF(ISBLANK('Funções Transações'!Q8),"", 'Funções Transações'!Q8)</f>
        <v>2</v>
      </c>
      <c r="I164" s="484" t="n">
        <f aca="false">IF(ISBLANK('Funções Transações'!S8),"", 'Funções Transações'!S8)</f>
        <v>5</v>
      </c>
      <c r="J164" s="484" t="n">
        <f aca="false">IF(ISBLANK('Funções Transações'!T8),"", 'Funções Transações'!T8)</f>
        <v>10</v>
      </c>
      <c r="K164" s="484" t="n">
        <f aca="false">IF(ISBLANK('Funções Transações'!U8),"", 'Funções Transações'!U8)</f>
        <v>0.6</v>
      </c>
      <c r="L164" s="483" t="str">
        <f aca="false">IF(ISBLANK('Funções Transações'!AA8),"", 'Funções Transações'!AA8)</f>
        <v/>
      </c>
      <c r="M164" s="484" t="str">
        <f aca="false">IF(ISBLANK('Funções Transações'!AB8),"", 'Funções Transações'!AB8)</f>
        <v/>
      </c>
      <c r="N164" s="485" t="n">
        <f aca="false">IF(ISBLANK('Funções Transações'!R8),"", 'Funções Transações'!R8)</f>
        <v>42.4</v>
      </c>
      <c r="O164" s="482" t="str">
        <f aca="false">IF(ISBLANK('Funções Transações'!AC8),"", 'Funções Transações'!AC8)</f>
        <v/>
      </c>
      <c r="P164" s="482" t="str">
        <f aca="false">IF(ISBLANK('Funções Transações'!AD8),"", 'Funções Transações'!AD8)</f>
        <v/>
      </c>
      <c r="Q164" s="482" t="str">
        <f aca="false">IF(ISBLANK('Funções Transações'!AE8),"", 'Funções Transações'!AE8)</f>
        <v/>
      </c>
      <c r="R164" s="482" t="str">
        <f aca="false">IF(ISBLANK('Funções Transações'!AF8),"", 'Funções Transações'!AF8)</f>
        <v/>
      </c>
      <c r="S164" s="486" t="str">
        <f aca="false">IF(ISBLANK('Funções Transações'!AG8),"", 'Funções Transações'!AG8)</f>
        <v/>
      </c>
      <c r="T164" s="480"/>
      <c r="U164" s="480"/>
      <c r="V164" s="480"/>
      <c r="W164" s="480"/>
      <c r="X164" s="480"/>
      <c r="Y164" s="480"/>
      <c r="Z164" s="480"/>
    </row>
    <row r="165" customFormat="false" ht="12.75" hidden="false" customHeight="true" outlineLevel="0" collapsed="false">
      <c r="A165" s="481" t="n">
        <f aca="false">IF(ISBLANK('Funções Transações'!C9),"", 'Funções Transações'!C9)</f>
        <v>4</v>
      </c>
      <c r="B165" s="482" t="str">
        <f aca="false">IF((A165=""),"",LOOKUP(A165,'Casos de Uso'!$B$3:B$101,'Casos de Uso'!$C$3:C$101))</f>
        <v>Retirar peças – 2 dias</v>
      </c>
      <c r="C165" s="482" t="str">
        <f aca="false">IF(ISBLANK('Funções Transações'!B9),"",'Funções Transações'!B9)</f>
        <v>Retirar peças</v>
      </c>
      <c r="D165" s="483" t="str">
        <f aca="false">IF(ISBLANK('Funções Transações'!M9),"", 'Funções Transações'!M9)</f>
        <v>EO</v>
      </c>
      <c r="E165" s="483" t="n">
        <f aca="false">IF(ISBLANK('Funções Transações'!N9),"", 'Funções Transações'!N9)</f>
        <v>12</v>
      </c>
      <c r="F165" s="483" t="n">
        <f aca="false">IF(ISBLANK('Funções Transações'!O9),"", 'Funções Transações'!O9)</f>
        <v>1</v>
      </c>
      <c r="G165" s="483" t="n">
        <f aca="false">IF(ISBLANK('Funções Transações'!P9),"", 'Funções Transações'!P9)</f>
        <v>0</v>
      </c>
      <c r="H165" s="483" t="n">
        <f aca="false">IF(ISBLANK('Funções Transações'!Q9),"", 'Funções Transações'!Q9)</f>
        <v>3</v>
      </c>
      <c r="I165" s="484" t="n">
        <f aca="false">IF(ISBLANK('Funções Transações'!S9),"", 'Funções Transações'!S9)</f>
        <v>4</v>
      </c>
      <c r="J165" s="484" t="n">
        <f aca="false">IF(ISBLANK('Funções Transações'!T9),"", 'Funções Transações'!T9)</f>
        <v>2.52631578947368</v>
      </c>
      <c r="K165" s="484" t="n">
        <f aca="false">IF(ISBLANK('Funções Transações'!U9),"", 'Funções Transações'!U9)</f>
        <v>0</v>
      </c>
      <c r="L165" s="483" t="str">
        <f aca="false">IF(ISBLANK('Funções Transações'!AA9),"", 'Funções Transações'!AA9)</f>
        <v/>
      </c>
      <c r="M165" s="484" t="str">
        <f aca="false">IF(ISBLANK('Funções Transações'!AB9),"", 'Funções Transações'!AB9)</f>
        <v/>
      </c>
      <c r="N165" s="485" t="n">
        <f aca="false">IF(ISBLANK('Funções Transações'!R9),"", 'Funções Transações'!R9)</f>
        <v>10.1052631578947</v>
      </c>
      <c r="O165" s="482" t="str">
        <f aca="false">IF(ISBLANK('Funções Transações'!AC9),"", 'Funções Transações'!AC9)</f>
        <v/>
      </c>
      <c r="P165" s="482" t="str">
        <f aca="false">IF(ISBLANK('Funções Transações'!AD9),"", 'Funções Transações'!AD9)</f>
        <v/>
      </c>
      <c r="Q165" s="482" t="str">
        <f aca="false">IF(ISBLANK('Funções Transações'!AE9),"", 'Funções Transações'!AE9)</f>
        <v/>
      </c>
      <c r="R165" s="482" t="str">
        <f aca="false">IF(ISBLANK('Funções Transações'!AF9),"", 'Funções Transações'!AF9)</f>
        <v/>
      </c>
      <c r="S165" s="486" t="str">
        <f aca="false">IF(ISBLANK('Funções Transações'!AG9),"", 'Funções Transações'!AG9)</f>
        <v/>
      </c>
      <c r="T165" s="480"/>
      <c r="U165" s="480"/>
      <c r="V165" s="480"/>
      <c r="W165" s="480"/>
      <c r="X165" s="480"/>
      <c r="Y165" s="480"/>
      <c r="Z165" s="480"/>
    </row>
    <row r="166" customFormat="false" ht="12.75" hidden="false" customHeight="true" outlineLevel="0" collapsed="false">
      <c r="A166" s="481" t="n">
        <f aca="false">IF(ISBLANK('Funções Transações'!C10),"", 'Funções Transações'!C10)</f>
        <v>5</v>
      </c>
      <c r="B166" s="482" t="str">
        <f aca="false">IF((A166=""),"",LOOKUP(A166,'Casos de Uso'!$B$3:B$101,'Casos de Uso'!$C$3:C$101))</f>
        <v>Pagamento – 2 dias</v>
      </c>
      <c r="C166" s="482" t="str">
        <f aca="false">IF(ISBLANK('Funções Transações'!B10),"",'Funções Transações'!B10)</f>
        <v>Pagemento</v>
      </c>
      <c r="D166" s="483" t="str">
        <f aca="false">IF(ISBLANK('Funções Transações'!M10),"", 'Funções Transações'!M10)</f>
        <v>EO</v>
      </c>
      <c r="E166" s="483" t="n">
        <f aca="false">IF(ISBLANK('Funções Transações'!N10),"", 'Funções Transações'!N10)</f>
        <v>8</v>
      </c>
      <c r="F166" s="483" t="n">
        <f aca="false">IF(ISBLANK('Funções Transações'!O10),"", 'Funções Transações'!O10)</f>
        <v>1</v>
      </c>
      <c r="G166" s="483" t="n">
        <f aca="false">IF(ISBLANK('Funções Transações'!P10),"", 'Funções Transações'!P10)</f>
        <v>2</v>
      </c>
      <c r="H166" s="483" t="n">
        <f aca="false">IF(ISBLANK('Funções Transações'!Q10),"", 'Funções Transações'!Q10)</f>
        <v>3</v>
      </c>
      <c r="I166" s="484" t="n">
        <f aca="false">IF(ISBLANK('Funções Transações'!S10),"", 'Funções Transações'!S10)</f>
        <v>4</v>
      </c>
      <c r="J166" s="484" t="n">
        <f aca="false">IF(ISBLANK('Funções Transações'!T10),"", 'Funções Transações'!T10)</f>
        <v>1.68421052631579</v>
      </c>
      <c r="K166" s="484" t="n">
        <f aca="false">IF(ISBLANK('Funções Transações'!U10),"", 'Funções Transações'!U10)</f>
        <v>1.2</v>
      </c>
      <c r="L166" s="483" t="str">
        <f aca="false">IF(ISBLANK('Funções Transações'!AA10),"", 'Funções Transações'!AA10)</f>
        <v/>
      </c>
      <c r="M166" s="484" t="str">
        <f aca="false">IF(ISBLANK('Funções Transações'!AB10),"", 'Funções Transações'!AB10)</f>
        <v/>
      </c>
      <c r="N166" s="485" t="n">
        <f aca="false">IF(ISBLANK('Funções Transações'!R10),"", 'Funções Transações'!R10)</f>
        <v>11.5368421052632</v>
      </c>
      <c r="O166" s="482" t="str">
        <f aca="false">IF(ISBLANK('Funções Transações'!AC10),"", 'Funções Transações'!AC10)</f>
        <v/>
      </c>
      <c r="P166" s="482" t="str">
        <f aca="false">IF(ISBLANK('Funções Transações'!AC10),"", 'Funções Transações'!AC10)</f>
        <v/>
      </c>
      <c r="Q166" s="482" t="str">
        <f aca="false">IF(ISBLANK('Funções Transações'!AE10),"", 'Funções Transações'!AE10)</f>
        <v/>
      </c>
      <c r="R166" s="482" t="str">
        <f aca="false">IF(ISBLANK('Funções Transações'!AF10),"", 'Funções Transações'!AF10)</f>
        <v/>
      </c>
      <c r="S166" s="486" t="str">
        <f aca="false">IF(ISBLANK('Funções Transações'!AG10),"", 'Funções Transações'!AG10)</f>
        <v/>
      </c>
      <c r="T166" s="480"/>
      <c r="U166" s="480"/>
      <c r="V166" s="480"/>
      <c r="W166" s="480"/>
      <c r="X166" s="480"/>
      <c r="Y166" s="480"/>
      <c r="Z166" s="480"/>
    </row>
    <row r="167" customFormat="false" ht="12.75" hidden="false" customHeight="true" outlineLevel="0" collapsed="false">
      <c r="A167" s="481" t="str">
        <f aca="false">IF(ISBLANK('Funções Transações'!C11),"", 'Funções Transações'!C11)</f>
        <v/>
      </c>
      <c r="B167" s="482" t="str">
        <f aca="false">IF((A167=""),"",LOOKUP(A167,'Casos de Uso'!$B$3:B$101,'Casos de Uso'!$C$3:C$101))</f>
        <v/>
      </c>
      <c r="C167" s="482" t="str">
        <f aca="false">IF(ISBLANK('Funções Transações'!B11),"",'Funções Transações'!B11)</f>
        <v/>
      </c>
      <c r="D167" s="483" t="str">
        <f aca="false">IF(ISBLANK('Funções Transações'!M11),"", 'Funções Transações'!M11)</f>
        <v/>
      </c>
      <c r="E167" s="483" t="str">
        <f aca="false">IF(ISBLANK('Funções Transações'!N11),"", 'Funções Transações'!N11)</f>
        <v/>
      </c>
      <c r="F167" s="483" t="str">
        <f aca="false">IF(ISBLANK('Funções Transações'!O11),"", 'Funções Transações'!O11)</f>
        <v/>
      </c>
      <c r="G167" s="483" t="str">
        <f aca="false">IF(ISBLANK('Funções Transações'!P11),"", 'Funções Transações'!P11)</f>
        <v/>
      </c>
      <c r="H167" s="483" t="str">
        <f aca="false">IF(ISBLANK('Funções Transações'!Q11),"", 'Funções Transações'!Q11)</f>
        <v/>
      </c>
      <c r="I167" s="484" t="str">
        <f aca="false">IF(ISBLANK('Funções Transações'!S11),"", 'Funções Transações'!S11)</f>
        <v/>
      </c>
      <c r="J167" s="484" t="str">
        <f aca="false">IF(ISBLANK('Funções Transações'!T11),"", 'Funções Transações'!T11)</f>
        <v/>
      </c>
      <c r="K167" s="484" t="str">
        <f aca="false">IF(ISBLANK('Funções Transações'!U11),"", 'Funções Transações'!U11)</f>
        <v/>
      </c>
      <c r="L167" s="483" t="str">
        <f aca="false">IF(ISBLANK('Funções Transações'!AA11),"", 'Funções Transações'!AA11)</f>
        <v/>
      </c>
      <c r="M167" s="484" t="str">
        <f aca="false">IF(ISBLANK('Funções Transações'!AB11),"", 'Funções Transações'!AB11)</f>
        <v/>
      </c>
      <c r="N167" s="485" t="str">
        <f aca="false">IF(ISBLANK('Funções Transações'!R11),"", 'Funções Transações'!R11)</f>
        <v/>
      </c>
      <c r="O167" s="482" t="str">
        <f aca="false">IF(ISBLANK('Funções Transações'!AC11),"", 'Funções Transações'!AC11)</f>
        <v/>
      </c>
      <c r="P167" s="482" t="str">
        <f aca="false">IF(ISBLANK('Funções Transações'!AD11),"", 'Funções Transações'!AD11)</f>
        <v/>
      </c>
      <c r="Q167" s="482" t="str">
        <f aca="false">IF(ISBLANK('Funções Transações'!AE11),"", 'Funções Transações'!AE11)</f>
        <v/>
      </c>
      <c r="R167" s="482" t="str">
        <f aca="false">IF(ISBLANK('Funções Transações'!AF11),"", 'Funções Transações'!AF11)</f>
        <v/>
      </c>
      <c r="S167" s="486" t="str">
        <f aca="false">IF(ISBLANK('Funções Transações'!AG11),"", 'Funções Transações'!AG11)</f>
        <v/>
      </c>
      <c r="T167" s="480"/>
      <c r="U167" s="480"/>
      <c r="V167" s="480"/>
      <c r="W167" s="480"/>
      <c r="X167" s="480"/>
      <c r="Y167" s="480"/>
      <c r="Z167" s="480"/>
    </row>
    <row r="168" customFormat="false" ht="12.75" hidden="false" customHeight="true" outlineLevel="0" collapsed="false">
      <c r="A168" s="481" t="str">
        <f aca="false">IF(ISBLANK('Funções Transações'!C12),"", 'Funções Transações'!C12)</f>
        <v/>
      </c>
      <c r="B168" s="482" t="str">
        <f aca="false">IF((A168=""),"",LOOKUP(A168,'Casos de Uso'!$B$3:B$101,'Casos de Uso'!$C$3:C$101))</f>
        <v/>
      </c>
      <c r="C168" s="482" t="str">
        <f aca="false">IF(ISBLANK('Funções Transações'!B12),"",'Funções Transações'!B12)</f>
        <v/>
      </c>
      <c r="D168" s="483" t="str">
        <f aca="false">IF(ISBLANK('Funções Transações'!M12),"", 'Funções Transações'!M12)</f>
        <v/>
      </c>
      <c r="E168" s="483" t="str">
        <f aca="false">IF(ISBLANK('Funções Transações'!N12),"", 'Funções Transações'!N12)</f>
        <v/>
      </c>
      <c r="F168" s="483" t="str">
        <f aca="false">IF(ISBLANK('Funções Transações'!O12),"", 'Funções Transações'!O12)</f>
        <v/>
      </c>
      <c r="G168" s="483" t="str">
        <f aca="false">IF(ISBLANK('Funções Transações'!P12),"", 'Funções Transações'!P12)</f>
        <v/>
      </c>
      <c r="H168" s="483" t="str">
        <f aca="false">IF(ISBLANK('Funções Transações'!Q12),"", 'Funções Transações'!Q12)</f>
        <v/>
      </c>
      <c r="I168" s="484" t="str">
        <f aca="false">IF(ISBLANK('Funções Transações'!S12),"", 'Funções Transações'!S12)</f>
        <v/>
      </c>
      <c r="J168" s="484" t="str">
        <f aca="false">IF(ISBLANK('Funções Transações'!T12),"", 'Funções Transações'!T12)</f>
        <v/>
      </c>
      <c r="K168" s="484" t="str">
        <f aca="false">IF(ISBLANK('Funções Transações'!U12),"", 'Funções Transações'!U12)</f>
        <v/>
      </c>
      <c r="L168" s="483" t="str">
        <f aca="false">IF(ISBLANK('Funções Transações'!AA12),"", 'Funções Transações'!AA12)</f>
        <v/>
      </c>
      <c r="M168" s="484" t="str">
        <f aca="false">IF(ISBLANK('Funções Transações'!AB12),"", 'Funções Transações'!AB12)</f>
        <v/>
      </c>
      <c r="N168" s="485" t="str">
        <f aca="false">IF(ISBLANK('Funções Transações'!R12),"", 'Funções Transações'!R12)</f>
        <v/>
      </c>
      <c r="O168" s="482" t="str">
        <f aca="false">IF(ISBLANK('Funções Transações'!AC12),"", 'Funções Transações'!AC12)</f>
        <v/>
      </c>
      <c r="P168" s="482" t="str">
        <f aca="false">IF(ISBLANK('Funções Transações'!AD12),"", 'Funções Transações'!AD12)</f>
        <v/>
      </c>
      <c r="Q168" s="482" t="str">
        <f aca="false">IF(ISBLANK('Funções Transações'!AE12),"", 'Funções Transações'!AE12)</f>
        <v/>
      </c>
      <c r="R168" s="482" t="str">
        <f aca="false">IF(ISBLANK('Funções Transações'!AF12),"", 'Funções Transações'!AF12)</f>
        <v/>
      </c>
      <c r="S168" s="486" t="str">
        <f aca="false">IF(ISBLANK('Funções Transações'!AG12),"", 'Funções Transações'!AG12)</f>
        <v/>
      </c>
      <c r="T168" s="480"/>
      <c r="U168" s="480"/>
      <c r="V168" s="480"/>
      <c r="W168" s="480"/>
      <c r="X168" s="480"/>
      <c r="Y168" s="480"/>
      <c r="Z168" s="480"/>
    </row>
    <row r="169" customFormat="false" ht="12.75" hidden="false" customHeight="true" outlineLevel="0" collapsed="false">
      <c r="A169" s="481" t="str">
        <f aca="false">IF(ISBLANK('Funções Transações'!C13),"", 'Funções Transações'!C13)</f>
        <v/>
      </c>
      <c r="B169" s="482" t="str">
        <f aca="false">IF((A169=""),"",LOOKUP(A169,'Casos de Uso'!$B$3:B$101,'Casos de Uso'!$C$3:C$101))</f>
        <v/>
      </c>
      <c r="C169" s="482" t="str">
        <f aca="false">IF(ISBLANK('Funções Transações'!B13),"",'Funções Transações'!B13)</f>
        <v/>
      </c>
      <c r="D169" s="483" t="str">
        <f aca="false">IF(ISBLANK('Funções Transações'!M13),"", 'Funções Transações'!M13)</f>
        <v/>
      </c>
      <c r="E169" s="483" t="str">
        <f aca="false">IF(ISBLANK('Funções Transações'!N13),"", 'Funções Transações'!N13)</f>
        <v/>
      </c>
      <c r="F169" s="483" t="str">
        <f aca="false">IF(ISBLANK('Funções Transações'!O13),"", 'Funções Transações'!O13)</f>
        <v/>
      </c>
      <c r="G169" s="483" t="str">
        <f aca="false">IF(ISBLANK('Funções Transações'!P13),"", 'Funções Transações'!P13)</f>
        <v/>
      </c>
      <c r="H169" s="483" t="str">
        <f aca="false">IF(ISBLANK('Funções Transações'!Q13),"", 'Funções Transações'!Q13)</f>
        <v/>
      </c>
      <c r="I169" s="484" t="str">
        <f aca="false">IF(ISBLANK('Funções Transações'!S13),"", 'Funções Transações'!S13)</f>
        <v/>
      </c>
      <c r="J169" s="484" t="str">
        <f aca="false">IF(ISBLANK('Funções Transações'!T13),"", 'Funções Transações'!T13)</f>
        <v/>
      </c>
      <c r="K169" s="484" t="str">
        <f aca="false">IF(ISBLANK('Funções Transações'!U13),"", 'Funções Transações'!U13)</f>
        <v/>
      </c>
      <c r="L169" s="483" t="str">
        <f aca="false">IF(ISBLANK('Funções Transações'!AA13),"", 'Funções Transações'!AA13)</f>
        <v/>
      </c>
      <c r="M169" s="484" t="str">
        <f aca="false">IF(ISBLANK('Funções Transações'!AB13),"", 'Funções Transações'!AB13)</f>
        <v/>
      </c>
      <c r="N169" s="485" t="str">
        <f aca="false">IF(ISBLANK('Funções Transações'!R13),"", 'Funções Transações'!R13)</f>
        <v/>
      </c>
      <c r="O169" s="482" t="str">
        <f aca="false">IF(ISBLANK('Funções Transações'!AC13),"", 'Funções Transações'!AC13)</f>
        <v/>
      </c>
      <c r="P169" s="482" t="str">
        <f aca="false">IF(ISBLANK('Funções Transações'!AD13),"", 'Funções Transações'!AD13)</f>
        <v/>
      </c>
      <c r="Q169" s="482" t="str">
        <f aca="false">IF(ISBLANK('Funções Transações'!AE13),"", 'Funções Transações'!AE13)</f>
        <v/>
      </c>
      <c r="R169" s="482" t="str">
        <f aca="false">IF(ISBLANK('Funções Transações'!AF13),"", 'Funções Transações'!AF13)</f>
        <v/>
      </c>
      <c r="S169" s="486" t="str">
        <f aca="false">IF(ISBLANK('Funções Transações'!AG13),"", 'Funções Transações'!AG13)</f>
        <v/>
      </c>
      <c r="T169" s="480"/>
      <c r="U169" s="480"/>
      <c r="V169" s="480"/>
      <c r="W169" s="480"/>
      <c r="X169" s="480"/>
      <c r="Y169" s="480"/>
      <c r="Z169" s="480"/>
    </row>
    <row r="170" customFormat="false" ht="12.75" hidden="false" customHeight="true" outlineLevel="0" collapsed="false">
      <c r="A170" s="481" t="str">
        <f aca="false">IF(ISBLANK('Funções Transações'!C14),"", 'Funções Transações'!C14)</f>
        <v/>
      </c>
      <c r="B170" s="482" t="str">
        <f aca="false">IF((A170=""),"",LOOKUP(A170,'Casos de Uso'!$B$3:B$101,'Casos de Uso'!$C$3:C$101))</f>
        <v/>
      </c>
      <c r="C170" s="482" t="str">
        <f aca="false">IF(ISBLANK('Funções Transações'!B14),"",'Funções Transações'!B14)</f>
        <v/>
      </c>
      <c r="D170" s="483" t="str">
        <f aca="false">IF(ISBLANK('Funções Transações'!M14),"", 'Funções Transações'!M14)</f>
        <v/>
      </c>
      <c r="E170" s="483" t="str">
        <f aca="false">IF(ISBLANK('Funções Transações'!N14),"", 'Funções Transações'!N14)</f>
        <v/>
      </c>
      <c r="F170" s="483" t="str">
        <f aca="false">IF(ISBLANK('Funções Transações'!O14),"", 'Funções Transações'!O14)</f>
        <v/>
      </c>
      <c r="G170" s="483" t="str">
        <f aca="false">IF(ISBLANK('Funções Transações'!P14),"", 'Funções Transações'!P14)</f>
        <v/>
      </c>
      <c r="H170" s="483" t="str">
        <f aca="false">IF(ISBLANK('Funções Transações'!Q14),"", 'Funções Transações'!Q14)</f>
        <v/>
      </c>
      <c r="I170" s="484" t="str">
        <f aca="false">IF(ISBLANK('Funções Transações'!S14),"", 'Funções Transações'!S14)</f>
        <v/>
      </c>
      <c r="J170" s="484" t="str">
        <f aca="false">IF(ISBLANK('Funções Transações'!T14),"", 'Funções Transações'!T14)</f>
        <v/>
      </c>
      <c r="K170" s="484" t="str">
        <f aca="false">IF(ISBLANK('Funções Transações'!U14),"", 'Funções Transações'!U14)</f>
        <v/>
      </c>
      <c r="L170" s="483" t="str">
        <f aca="false">IF(ISBLANK('Funções Transações'!AA14),"", 'Funções Transações'!AA14)</f>
        <v/>
      </c>
      <c r="M170" s="484" t="str">
        <f aca="false">IF(ISBLANK('Funções Transações'!AB14),"", 'Funções Transações'!AB14)</f>
        <v/>
      </c>
      <c r="N170" s="485" t="str">
        <f aca="false">IF(ISBLANK('Funções Transações'!R14),"", 'Funções Transações'!R14)</f>
        <v/>
      </c>
      <c r="O170" s="482" t="str">
        <f aca="false">IF(ISBLANK('Funções Transações'!AC14),"", 'Funções Transações'!AC14)</f>
        <v/>
      </c>
      <c r="P170" s="482" t="str">
        <f aca="false">IF(ISBLANK('Funções Transações'!AD14),"", 'Funções Transações'!AD14)</f>
        <v/>
      </c>
      <c r="Q170" s="482" t="str">
        <f aca="false">IF(ISBLANK('Funções Transações'!AE14),"", 'Funções Transações'!AE14)</f>
        <v/>
      </c>
      <c r="R170" s="482" t="str">
        <f aca="false">IF(ISBLANK('Funções Transações'!AF14),"", 'Funções Transações'!AF14)</f>
        <v/>
      </c>
      <c r="S170" s="486" t="str">
        <f aca="false">IF(ISBLANK('Funções Transações'!AG14),"", 'Funções Transações'!AG14)</f>
        <v/>
      </c>
      <c r="T170" s="480"/>
      <c r="U170" s="480"/>
      <c r="V170" s="480"/>
      <c r="W170" s="480"/>
      <c r="X170" s="480"/>
      <c r="Y170" s="480"/>
      <c r="Z170" s="480"/>
    </row>
    <row r="171" customFormat="false" ht="12.75" hidden="false" customHeight="true" outlineLevel="0" collapsed="false">
      <c r="A171" s="481" t="str">
        <f aca="false">IF(ISBLANK('Funções Transações'!C15),"", 'Funções Transações'!C15)</f>
        <v/>
      </c>
      <c r="B171" s="482" t="str">
        <f aca="false">IF((A171=""),"",LOOKUP(A171,'Casos de Uso'!$B$3:B$101,'Casos de Uso'!$C$3:C$101))</f>
        <v/>
      </c>
      <c r="C171" s="482" t="str">
        <f aca="false">IF(ISBLANK('Funções Transações'!B15),"",'Funções Transações'!B15)</f>
        <v/>
      </c>
      <c r="D171" s="483" t="str">
        <f aca="false">IF(ISBLANK('Funções Transações'!M15),"", 'Funções Transações'!M15)</f>
        <v/>
      </c>
      <c r="E171" s="483" t="str">
        <f aca="false">IF(ISBLANK('Funções Transações'!N15),"", 'Funções Transações'!N15)</f>
        <v/>
      </c>
      <c r="F171" s="483" t="str">
        <f aca="false">IF(ISBLANK('Funções Transações'!O15),"", 'Funções Transações'!O15)</f>
        <v/>
      </c>
      <c r="G171" s="483" t="str">
        <f aca="false">IF(ISBLANK('Funções Transações'!P15),"", 'Funções Transações'!P15)</f>
        <v/>
      </c>
      <c r="H171" s="483" t="str">
        <f aca="false">IF(ISBLANK('Funções Transações'!Q15),"", 'Funções Transações'!Q15)</f>
        <v/>
      </c>
      <c r="I171" s="484" t="str">
        <f aca="false">IF(ISBLANK('Funções Transações'!S15),"", 'Funções Transações'!S15)</f>
        <v/>
      </c>
      <c r="J171" s="484" t="str">
        <f aca="false">IF(ISBLANK('Funções Transações'!T15),"", 'Funções Transações'!T15)</f>
        <v/>
      </c>
      <c r="K171" s="484" t="str">
        <f aca="false">IF(ISBLANK('Funções Transações'!U15),"", 'Funções Transações'!U15)</f>
        <v/>
      </c>
      <c r="L171" s="483" t="str">
        <f aca="false">IF(ISBLANK('Funções Transações'!AA15),"", 'Funções Transações'!AA15)</f>
        <v/>
      </c>
      <c r="M171" s="484" t="str">
        <f aca="false">IF(ISBLANK('Funções Transações'!AB15),"", 'Funções Transações'!AB15)</f>
        <v/>
      </c>
      <c r="N171" s="485" t="str">
        <f aca="false">IF(ISBLANK('Funções Transações'!R15),"", 'Funções Transações'!R15)</f>
        <v/>
      </c>
      <c r="O171" s="482" t="str">
        <f aca="false">IF(ISBLANK('Funções Transações'!AC15),"", 'Funções Transações'!AC15)</f>
        <v/>
      </c>
      <c r="P171" s="482" t="str">
        <f aca="false">IF(ISBLANK('Funções Transações'!AD15),"", 'Funções Transações'!AD15)</f>
        <v/>
      </c>
      <c r="Q171" s="482" t="str">
        <f aca="false">IF(ISBLANK('Funções Transações'!AE15),"", 'Funções Transações'!AE15)</f>
        <v/>
      </c>
      <c r="R171" s="482" t="str">
        <f aca="false">IF(ISBLANK('Funções Transações'!AF15),"", 'Funções Transações'!AF15)</f>
        <v/>
      </c>
      <c r="S171" s="486" t="str">
        <f aca="false">IF(ISBLANK('Funções Transações'!AG15),"", 'Funções Transações'!AG15)</f>
        <v/>
      </c>
      <c r="T171" s="480"/>
      <c r="U171" s="480"/>
      <c r="V171" s="480"/>
      <c r="W171" s="480"/>
      <c r="X171" s="480"/>
      <c r="Y171" s="480"/>
      <c r="Z171" s="480"/>
    </row>
    <row r="172" customFormat="false" ht="12.75" hidden="false" customHeight="true" outlineLevel="0" collapsed="false">
      <c r="A172" s="481" t="str">
        <f aca="false">IF(ISBLANK('Funções Transações'!C16),"", 'Funções Transações'!C16)</f>
        <v/>
      </c>
      <c r="B172" s="482" t="str">
        <f aca="false">IF((A172=""),"",LOOKUP(A172,'Casos de Uso'!$B$3:B$101,'Casos de Uso'!$C$3:C$101))</f>
        <v/>
      </c>
      <c r="C172" s="482" t="str">
        <f aca="false">IF(ISBLANK('Funções Transações'!B16),"",'Funções Transações'!B16)</f>
        <v/>
      </c>
      <c r="D172" s="483" t="str">
        <f aca="false">IF(ISBLANK('Funções Transações'!M16),"", 'Funções Transações'!M16)</f>
        <v/>
      </c>
      <c r="E172" s="483" t="str">
        <f aca="false">IF(ISBLANK('Funções Transações'!N16),"", 'Funções Transações'!N16)</f>
        <v/>
      </c>
      <c r="F172" s="483" t="str">
        <f aca="false">IF(ISBLANK('Funções Transações'!O16),"", 'Funções Transações'!O16)</f>
        <v/>
      </c>
      <c r="G172" s="483" t="str">
        <f aca="false">IF(ISBLANK('Funções Transações'!P16),"", 'Funções Transações'!P16)</f>
        <v/>
      </c>
      <c r="H172" s="483" t="str">
        <f aca="false">IF(ISBLANK('Funções Transações'!Q16),"", 'Funções Transações'!Q16)</f>
        <v/>
      </c>
      <c r="I172" s="484" t="str">
        <f aca="false">IF(ISBLANK('Funções Transações'!S16),"", 'Funções Transações'!S16)</f>
        <v/>
      </c>
      <c r="J172" s="484" t="str">
        <f aca="false">IF(ISBLANK('Funções Transações'!T16),"", 'Funções Transações'!T16)</f>
        <v/>
      </c>
      <c r="K172" s="484" t="str">
        <f aca="false">IF(ISBLANK('Funções Transações'!U16),"", 'Funções Transações'!U16)</f>
        <v/>
      </c>
      <c r="L172" s="483" t="str">
        <f aca="false">IF(ISBLANK('Funções Transações'!AA16),"", 'Funções Transações'!AA16)</f>
        <v/>
      </c>
      <c r="M172" s="484" t="str">
        <f aca="false">IF(ISBLANK('Funções Transações'!AB16),"", 'Funções Transações'!AB16)</f>
        <v/>
      </c>
      <c r="N172" s="485" t="str">
        <f aca="false">IF(ISBLANK('Funções Transações'!R16),"", 'Funções Transações'!R16)</f>
        <v/>
      </c>
      <c r="O172" s="482" t="str">
        <f aca="false">IF(ISBLANK('Funções Transações'!AC16),"", 'Funções Transações'!AC16)</f>
        <v/>
      </c>
      <c r="P172" s="482" t="str">
        <f aca="false">IF(ISBLANK('Funções Transações'!AD16),"", 'Funções Transações'!AD16)</f>
        <v/>
      </c>
      <c r="Q172" s="482" t="str">
        <f aca="false">IF(ISBLANK('Funções Transações'!AE16),"", 'Funções Transações'!AE16)</f>
        <v/>
      </c>
      <c r="R172" s="482" t="str">
        <f aca="false">IF(ISBLANK('Funções Transações'!AF16),"", 'Funções Transações'!AF16)</f>
        <v/>
      </c>
      <c r="S172" s="486" t="str">
        <f aca="false">IF(ISBLANK('Funções Transações'!AG16),"", 'Funções Transações'!AG16)</f>
        <v/>
      </c>
      <c r="T172" s="480"/>
      <c r="U172" s="480"/>
      <c r="V172" s="480"/>
      <c r="W172" s="480"/>
      <c r="X172" s="480"/>
      <c r="Y172" s="480"/>
      <c r="Z172" s="480"/>
    </row>
    <row r="173" customFormat="false" ht="12.75" hidden="false" customHeight="true" outlineLevel="0" collapsed="false">
      <c r="A173" s="481" t="str">
        <f aca="false">IF(ISBLANK('Funções Transações'!C17),"", 'Funções Transações'!C17)</f>
        <v/>
      </c>
      <c r="B173" s="482" t="str">
        <f aca="false">IF((A173=""),"",LOOKUP(A173,'Casos de Uso'!$B$3:B$101,'Casos de Uso'!$C$3:C$101))</f>
        <v/>
      </c>
      <c r="C173" s="482" t="str">
        <f aca="false">IF(ISBLANK('Funções Transações'!B17),"",'Funções Transações'!B17)</f>
        <v/>
      </c>
      <c r="D173" s="483" t="str">
        <f aca="false">IF(ISBLANK('Funções Transações'!M17),"", 'Funções Transações'!M17)</f>
        <v/>
      </c>
      <c r="E173" s="483" t="str">
        <f aca="false">IF(ISBLANK('Funções Transações'!N17),"", 'Funções Transações'!N17)</f>
        <v/>
      </c>
      <c r="F173" s="483" t="str">
        <f aca="false">IF(ISBLANK('Funções Transações'!O17),"", 'Funções Transações'!O17)</f>
        <v/>
      </c>
      <c r="G173" s="483" t="str">
        <f aca="false">IF(ISBLANK('Funções Transações'!P17),"", 'Funções Transações'!P17)</f>
        <v/>
      </c>
      <c r="H173" s="483" t="str">
        <f aca="false">IF(ISBLANK('Funções Transações'!Q17),"", 'Funções Transações'!Q17)</f>
        <v/>
      </c>
      <c r="I173" s="484" t="str">
        <f aca="false">IF(ISBLANK('Funções Transações'!S17),"", 'Funções Transações'!S17)</f>
        <v/>
      </c>
      <c r="J173" s="484" t="str">
        <f aca="false">IF(ISBLANK('Funções Transações'!T17),"", 'Funções Transações'!T17)</f>
        <v/>
      </c>
      <c r="K173" s="484" t="str">
        <f aca="false">IF(ISBLANK('Funções Transações'!U17),"", 'Funções Transações'!U17)</f>
        <v/>
      </c>
      <c r="L173" s="483" t="str">
        <f aca="false">IF(ISBLANK('Funções Transações'!AA17),"", 'Funções Transações'!AA17)</f>
        <v/>
      </c>
      <c r="M173" s="484" t="str">
        <f aca="false">IF(ISBLANK('Funções Transações'!AB17),"", 'Funções Transações'!AB17)</f>
        <v/>
      </c>
      <c r="N173" s="485" t="str">
        <f aca="false">IF(ISBLANK('Funções Transações'!R17),"", 'Funções Transações'!R17)</f>
        <v/>
      </c>
      <c r="O173" s="482" t="str">
        <f aca="false">IF(ISBLANK('Funções Transações'!AC17),"", 'Funções Transações'!AC17)</f>
        <v/>
      </c>
      <c r="P173" s="482" t="str">
        <f aca="false">IF(ISBLANK('Funções Transações'!AD17),"", 'Funções Transações'!AD17)</f>
        <v/>
      </c>
      <c r="Q173" s="482" t="str">
        <f aca="false">IF(ISBLANK('Funções Transações'!AE17),"", 'Funções Transações'!AE17)</f>
        <v/>
      </c>
      <c r="R173" s="482" t="str">
        <f aca="false">IF(ISBLANK('Funções Transações'!AF17),"", 'Funções Transações'!AF17)</f>
        <v/>
      </c>
      <c r="S173" s="486" t="str">
        <f aca="false">IF(ISBLANK('Funções Transações'!AG17),"", 'Funções Transações'!AG17)</f>
        <v/>
      </c>
      <c r="T173" s="480"/>
      <c r="U173" s="480"/>
      <c r="V173" s="480"/>
      <c r="W173" s="480"/>
      <c r="X173" s="480"/>
      <c r="Y173" s="480"/>
      <c r="Z173" s="480"/>
    </row>
    <row r="174" customFormat="false" ht="12.75" hidden="false" customHeight="true" outlineLevel="0" collapsed="false">
      <c r="A174" s="481" t="str">
        <f aca="false">IF(ISBLANK('Funções Transações'!C18),"", 'Funções Transações'!C18)</f>
        <v/>
      </c>
      <c r="B174" s="482" t="str">
        <f aca="false">IF((A174=""),"",LOOKUP(A174,'Casos de Uso'!$B$3:B$101,'Casos de Uso'!$C$3:C$101))</f>
        <v/>
      </c>
      <c r="C174" s="482" t="str">
        <f aca="false">IF(ISBLANK('Funções Transações'!B18),"",'Funções Transações'!B18)</f>
        <v/>
      </c>
      <c r="D174" s="483" t="str">
        <f aca="false">IF(ISBLANK('Funções Transações'!M18),"", 'Funções Transações'!M18)</f>
        <v/>
      </c>
      <c r="E174" s="483" t="str">
        <f aca="false">IF(ISBLANK('Funções Transações'!N18),"", 'Funções Transações'!N18)</f>
        <v/>
      </c>
      <c r="F174" s="483" t="str">
        <f aca="false">IF(ISBLANK('Funções Transações'!O18),"", 'Funções Transações'!O18)</f>
        <v/>
      </c>
      <c r="G174" s="483" t="str">
        <f aca="false">IF(ISBLANK('Funções Transações'!P18),"", 'Funções Transações'!P18)</f>
        <v/>
      </c>
      <c r="H174" s="483" t="str">
        <f aca="false">IF(ISBLANK('Funções Transações'!Q18),"", 'Funções Transações'!Q18)</f>
        <v/>
      </c>
      <c r="I174" s="484" t="str">
        <f aca="false">IF(ISBLANK('Funções Transações'!S18),"", 'Funções Transações'!S18)</f>
        <v/>
      </c>
      <c r="J174" s="484" t="str">
        <f aca="false">IF(ISBLANK('Funções Transações'!T18),"", 'Funções Transações'!T18)</f>
        <v/>
      </c>
      <c r="K174" s="484" t="str">
        <f aca="false">IF(ISBLANK('Funções Transações'!U18),"", 'Funções Transações'!U18)</f>
        <v/>
      </c>
      <c r="L174" s="483" t="str">
        <f aca="false">IF(ISBLANK('Funções Transações'!AA18),"", 'Funções Transações'!AA18)</f>
        <v/>
      </c>
      <c r="M174" s="484" t="str">
        <f aca="false">IF(ISBLANK('Funções Transações'!AB18),"", 'Funções Transações'!AB18)</f>
        <v/>
      </c>
      <c r="N174" s="485" t="str">
        <f aca="false">IF(ISBLANK('Funções Transações'!R18),"", 'Funções Transações'!R18)</f>
        <v/>
      </c>
      <c r="O174" s="482" t="str">
        <f aca="false">IF(ISBLANK('Funções Transações'!AC18),"", 'Funções Transações'!AC18)</f>
        <v/>
      </c>
      <c r="P174" s="482" t="str">
        <f aca="false">IF(ISBLANK('Funções Transações'!AD18),"", 'Funções Transações'!AD18)</f>
        <v/>
      </c>
      <c r="Q174" s="482" t="str">
        <f aca="false">IF(ISBLANK('Funções Transações'!AE18),"", 'Funções Transações'!AE18)</f>
        <v/>
      </c>
      <c r="R174" s="482" t="str">
        <f aca="false">IF(ISBLANK('Funções Transações'!AF18),"", 'Funções Transações'!AF18)</f>
        <v/>
      </c>
      <c r="S174" s="486" t="str">
        <f aca="false">IF(ISBLANK('Funções Transações'!AG18),"", 'Funções Transações'!AG18)</f>
        <v/>
      </c>
      <c r="T174" s="480"/>
      <c r="U174" s="480"/>
      <c r="V174" s="480"/>
      <c r="W174" s="480"/>
      <c r="X174" s="480"/>
      <c r="Y174" s="480"/>
      <c r="Z174" s="480"/>
    </row>
    <row r="175" customFormat="false" ht="12.75" hidden="false" customHeight="true" outlineLevel="0" collapsed="false">
      <c r="A175" s="481" t="str">
        <f aca="false">IF(ISBLANK('Funções Transações'!C19),"", 'Funções Transações'!C19)</f>
        <v/>
      </c>
      <c r="B175" s="482" t="str">
        <f aca="false">IF((A175=""),"",LOOKUP(A175,'Casos de Uso'!$B$3:B$101,'Casos de Uso'!$C$3:C$101))</f>
        <v/>
      </c>
      <c r="C175" s="482" t="str">
        <f aca="false">IF(ISBLANK('Funções Transações'!B19),"",'Funções Transações'!B19)</f>
        <v/>
      </c>
      <c r="D175" s="483" t="str">
        <f aca="false">IF(ISBLANK('Funções Transações'!M19),"", 'Funções Transações'!M19)</f>
        <v/>
      </c>
      <c r="E175" s="483" t="str">
        <f aca="false">IF(ISBLANK('Funções Transações'!N19),"", 'Funções Transações'!N19)</f>
        <v/>
      </c>
      <c r="F175" s="483" t="str">
        <f aca="false">IF(ISBLANK('Funções Transações'!O19),"", 'Funções Transações'!O19)</f>
        <v/>
      </c>
      <c r="G175" s="483" t="str">
        <f aca="false">IF(ISBLANK('Funções Transações'!P19),"", 'Funções Transações'!P19)</f>
        <v/>
      </c>
      <c r="H175" s="483" t="str">
        <f aca="false">IF(ISBLANK('Funções Transações'!Q19),"", 'Funções Transações'!Q19)</f>
        <v/>
      </c>
      <c r="I175" s="484" t="str">
        <f aca="false">IF(ISBLANK('Funções Transações'!S19),"", 'Funções Transações'!S19)</f>
        <v/>
      </c>
      <c r="J175" s="484" t="str">
        <f aca="false">IF(ISBLANK('Funções Transações'!T19),"", 'Funções Transações'!T19)</f>
        <v/>
      </c>
      <c r="K175" s="484" t="str">
        <f aca="false">IF(ISBLANK('Funções Transações'!U19),"", 'Funções Transações'!U19)</f>
        <v/>
      </c>
      <c r="L175" s="483" t="str">
        <f aca="false">IF(ISBLANK('Funções Transações'!AA19),"", 'Funções Transações'!AA19)</f>
        <v/>
      </c>
      <c r="M175" s="484" t="str">
        <f aca="false">IF(ISBLANK('Funções Transações'!AB19),"", 'Funções Transações'!AB19)</f>
        <v/>
      </c>
      <c r="N175" s="485" t="str">
        <f aca="false">IF(ISBLANK('Funções Transações'!R19),"", 'Funções Transações'!R19)</f>
        <v/>
      </c>
      <c r="O175" s="482" t="str">
        <f aca="false">IF(ISBLANK('Funções Transações'!AC19),"", 'Funções Transações'!AC19)</f>
        <v/>
      </c>
      <c r="P175" s="482" t="str">
        <f aca="false">IF(ISBLANK('Funções Transações'!AD19),"", 'Funções Transações'!AD19)</f>
        <v/>
      </c>
      <c r="Q175" s="482" t="str">
        <f aca="false">IF(ISBLANK('Funções Transações'!AE19),"", 'Funções Transações'!AE19)</f>
        <v/>
      </c>
      <c r="R175" s="482" t="str">
        <f aca="false">IF(ISBLANK('Funções Transações'!AF19),"", 'Funções Transações'!AF19)</f>
        <v/>
      </c>
      <c r="S175" s="486" t="str">
        <f aca="false">IF(ISBLANK('Funções Transações'!AG19),"", 'Funções Transações'!AG19)</f>
        <v/>
      </c>
      <c r="T175" s="480"/>
      <c r="U175" s="480"/>
      <c r="V175" s="480"/>
      <c r="W175" s="480"/>
      <c r="X175" s="480"/>
      <c r="Y175" s="480"/>
      <c r="Z175" s="480"/>
    </row>
    <row r="176" customFormat="false" ht="12.75" hidden="false" customHeight="true" outlineLevel="0" collapsed="false">
      <c r="A176" s="481" t="str">
        <f aca="false">IF(ISBLANK('Funções Transações'!C20),"", 'Funções Transações'!C20)</f>
        <v/>
      </c>
      <c r="B176" s="482" t="str">
        <f aca="false">IF((A176=""),"",LOOKUP(A176,'Casos de Uso'!$B$3:B$101,'Casos de Uso'!$C$3:C$101))</f>
        <v/>
      </c>
      <c r="C176" s="482" t="str">
        <f aca="false">IF(ISBLANK('Funções Transações'!B20),"",'Funções Transações'!B20)</f>
        <v/>
      </c>
      <c r="D176" s="483" t="str">
        <f aca="false">IF(ISBLANK('Funções Transações'!M20),"", 'Funções Transações'!M20)</f>
        <v/>
      </c>
      <c r="E176" s="483" t="str">
        <f aca="false">IF(ISBLANK('Funções Transações'!N20),"", 'Funções Transações'!N20)</f>
        <v/>
      </c>
      <c r="F176" s="483" t="str">
        <f aca="false">IF(ISBLANK('Funções Transações'!O20),"", 'Funções Transações'!O20)</f>
        <v/>
      </c>
      <c r="G176" s="483" t="str">
        <f aca="false">IF(ISBLANK('Funções Transações'!P20),"", 'Funções Transações'!P20)</f>
        <v/>
      </c>
      <c r="H176" s="483" t="str">
        <f aca="false">IF(ISBLANK('Funções Transações'!Q20),"", 'Funções Transações'!Q20)</f>
        <v/>
      </c>
      <c r="I176" s="484" t="str">
        <f aca="false">IF(ISBLANK('Funções Transações'!S20),"", 'Funções Transações'!S20)</f>
        <v/>
      </c>
      <c r="J176" s="484" t="str">
        <f aca="false">IF(ISBLANK('Funções Transações'!T20),"", 'Funções Transações'!T20)</f>
        <v/>
      </c>
      <c r="K176" s="484" t="str">
        <f aca="false">IF(ISBLANK('Funções Transações'!U20),"", 'Funções Transações'!U20)</f>
        <v/>
      </c>
      <c r="L176" s="483" t="str">
        <f aca="false">IF(ISBLANK('Funções Transações'!AA20),"", 'Funções Transações'!AA20)</f>
        <v/>
      </c>
      <c r="M176" s="484" t="str">
        <f aca="false">IF(ISBLANK('Funções Transações'!AB20),"", 'Funções Transações'!AB20)</f>
        <v/>
      </c>
      <c r="N176" s="485" t="str">
        <f aca="false">IF(ISBLANK('Funções Transações'!R20),"", 'Funções Transações'!R20)</f>
        <v/>
      </c>
      <c r="O176" s="482" t="str">
        <f aca="false">IF(ISBLANK('Funções Transações'!AC20),"", 'Funções Transações'!AC20)</f>
        <v/>
      </c>
      <c r="P176" s="482" t="str">
        <f aca="false">IF(ISBLANK('Funções Transações'!AD20),"", 'Funções Transações'!AD20)</f>
        <v/>
      </c>
      <c r="Q176" s="482" t="str">
        <f aca="false">IF(ISBLANK('Funções Transações'!AE20),"", 'Funções Transações'!AE20)</f>
        <v/>
      </c>
      <c r="R176" s="482" t="str">
        <f aca="false">IF(ISBLANK('Funções Transações'!AF20),"", 'Funções Transações'!AF20)</f>
        <v/>
      </c>
      <c r="S176" s="486" t="str">
        <f aca="false">IF(ISBLANK('Funções Transações'!AG20),"", 'Funções Transações'!AG20)</f>
        <v/>
      </c>
      <c r="T176" s="480"/>
      <c r="U176" s="480"/>
      <c r="V176" s="480"/>
      <c r="W176" s="480"/>
      <c r="X176" s="480"/>
      <c r="Y176" s="480"/>
      <c r="Z176" s="480"/>
    </row>
    <row r="177" customFormat="false" ht="12.75" hidden="false" customHeight="true" outlineLevel="0" collapsed="false">
      <c r="A177" s="481" t="str">
        <f aca="false">IF(ISBLANK('Funções Transações'!C21),"", 'Funções Transações'!C21)</f>
        <v/>
      </c>
      <c r="B177" s="482" t="str">
        <f aca="false">IF((A177=""),"",LOOKUP(A177,'Casos de Uso'!$B$3:B$101,'Casos de Uso'!$C$3:C$101))</f>
        <v/>
      </c>
      <c r="C177" s="482" t="str">
        <f aca="false">IF(ISBLANK('Funções Transações'!B21),"",'Funções Transações'!B21)</f>
        <v/>
      </c>
      <c r="D177" s="483" t="str">
        <f aca="false">IF(ISBLANK('Funções Transações'!M21),"", 'Funções Transações'!M21)</f>
        <v/>
      </c>
      <c r="E177" s="483" t="str">
        <f aca="false">IF(ISBLANK('Funções Transações'!N21),"", 'Funções Transações'!N21)</f>
        <v/>
      </c>
      <c r="F177" s="483" t="str">
        <f aca="false">IF(ISBLANK('Funções Transações'!O21),"", 'Funções Transações'!O21)</f>
        <v/>
      </c>
      <c r="G177" s="483" t="str">
        <f aca="false">IF(ISBLANK('Funções Transações'!P21),"", 'Funções Transações'!P21)</f>
        <v/>
      </c>
      <c r="H177" s="483" t="str">
        <f aca="false">IF(ISBLANK('Funções Transações'!Q21),"", 'Funções Transações'!Q21)</f>
        <v/>
      </c>
      <c r="I177" s="484" t="str">
        <f aca="false">IF(ISBLANK('Funções Transações'!S21),"", 'Funções Transações'!S21)</f>
        <v/>
      </c>
      <c r="J177" s="484" t="str">
        <f aca="false">IF(ISBLANK('Funções Transações'!T21),"", 'Funções Transações'!T21)</f>
        <v/>
      </c>
      <c r="K177" s="484" t="str">
        <f aca="false">IF(ISBLANK('Funções Transações'!U21),"", 'Funções Transações'!U21)</f>
        <v/>
      </c>
      <c r="L177" s="483" t="str">
        <f aca="false">IF(ISBLANK('Funções Transações'!AA21),"", 'Funções Transações'!AA21)</f>
        <v/>
      </c>
      <c r="M177" s="484" t="str">
        <f aca="false">IF(ISBLANK('Funções Transações'!AB21),"", 'Funções Transações'!AB21)</f>
        <v/>
      </c>
      <c r="N177" s="485" t="str">
        <f aca="false">IF(ISBLANK('Funções Transações'!R21),"", 'Funções Transações'!R21)</f>
        <v/>
      </c>
      <c r="O177" s="482" t="str">
        <f aca="false">IF(ISBLANK('Funções Transações'!AC21),"", 'Funções Transações'!AC21)</f>
        <v/>
      </c>
      <c r="P177" s="482" t="str">
        <f aca="false">IF(ISBLANK('Funções Transações'!AD21),"", 'Funções Transações'!AD21)</f>
        <v/>
      </c>
      <c r="Q177" s="482" t="str">
        <f aca="false">IF(ISBLANK('Funções Transações'!AE21),"", 'Funções Transações'!AE21)</f>
        <v/>
      </c>
      <c r="R177" s="482" t="str">
        <f aca="false">IF(ISBLANK('Funções Transações'!AF21),"", 'Funções Transações'!AF21)</f>
        <v/>
      </c>
      <c r="S177" s="486" t="str">
        <f aca="false">IF(ISBLANK('Funções Transações'!AG21),"", 'Funções Transações'!AG21)</f>
        <v/>
      </c>
      <c r="T177" s="480"/>
      <c r="U177" s="480"/>
      <c r="V177" s="480"/>
      <c r="W177" s="480"/>
      <c r="X177" s="480"/>
      <c r="Y177" s="480"/>
      <c r="Z177" s="480"/>
    </row>
    <row r="178" customFormat="false" ht="12.75" hidden="false" customHeight="true" outlineLevel="0" collapsed="false">
      <c r="A178" s="481" t="str">
        <f aca="false">IF(ISBLANK('Funções Transações'!C22),"", 'Funções Transações'!C22)</f>
        <v/>
      </c>
      <c r="B178" s="482" t="str">
        <f aca="false">IF((A178=""),"",LOOKUP(A178,'Casos de Uso'!$B$3:B$101,'Casos de Uso'!$C$3:C$101))</f>
        <v/>
      </c>
      <c r="C178" s="482" t="str">
        <f aca="false">IF(ISBLANK('Funções Transações'!B22),"",'Funções Transações'!B22)</f>
        <v/>
      </c>
      <c r="D178" s="483" t="str">
        <f aca="false">IF(ISBLANK('Funções Transações'!M22),"", 'Funções Transações'!M22)</f>
        <v/>
      </c>
      <c r="E178" s="483" t="str">
        <f aca="false">IF(ISBLANK('Funções Transações'!N22),"", 'Funções Transações'!N22)</f>
        <v/>
      </c>
      <c r="F178" s="483" t="str">
        <f aca="false">IF(ISBLANK('Funções Transações'!O22),"", 'Funções Transações'!O22)</f>
        <v/>
      </c>
      <c r="G178" s="483" t="str">
        <f aca="false">IF(ISBLANK('Funções Transações'!P22),"", 'Funções Transações'!P22)</f>
        <v/>
      </c>
      <c r="H178" s="483" t="str">
        <f aca="false">IF(ISBLANK('Funções Transações'!Q22),"", 'Funções Transações'!Q22)</f>
        <v/>
      </c>
      <c r="I178" s="484" t="str">
        <f aca="false">IF(ISBLANK('Funções Transações'!S22),"", 'Funções Transações'!S22)</f>
        <v/>
      </c>
      <c r="J178" s="484" t="str">
        <f aca="false">IF(ISBLANK('Funções Transações'!T22),"", 'Funções Transações'!T22)</f>
        <v/>
      </c>
      <c r="K178" s="484" t="str">
        <f aca="false">IF(ISBLANK('Funções Transações'!U22),"", 'Funções Transações'!U22)</f>
        <v/>
      </c>
      <c r="L178" s="483" t="str">
        <f aca="false">IF(ISBLANK('Funções Transações'!AA22),"", 'Funções Transações'!AA22)</f>
        <v/>
      </c>
      <c r="M178" s="484" t="str">
        <f aca="false">IF(ISBLANK('Funções Transações'!AB22),"", 'Funções Transações'!AB22)</f>
        <v/>
      </c>
      <c r="N178" s="485" t="str">
        <f aca="false">IF(ISBLANK('Funções Transações'!R22),"", 'Funções Transações'!R22)</f>
        <v/>
      </c>
      <c r="O178" s="482" t="str">
        <f aca="false">IF(ISBLANK('Funções Transações'!AC22),"", 'Funções Transações'!AC22)</f>
        <v/>
      </c>
      <c r="P178" s="482" t="str">
        <f aca="false">IF(ISBLANK('Funções Transações'!AD22),"", 'Funções Transações'!AD22)</f>
        <v/>
      </c>
      <c r="Q178" s="482" t="str">
        <f aca="false">IF(ISBLANK('Funções Transações'!AE22),"", 'Funções Transações'!AE22)</f>
        <v/>
      </c>
      <c r="R178" s="482" t="str">
        <f aca="false">IF(ISBLANK('Funções Transações'!AF22),"", 'Funções Transações'!AF22)</f>
        <v/>
      </c>
      <c r="S178" s="486" t="str">
        <f aca="false">IF(ISBLANK('Funções Transações'!AG22),"", 'Funções Transações'!AG22)</f>
        <v/>
      </c>
      <c r="T178" s="480"/>
      <c r="U178" s="480"/>
      <c r="V178" s="480"/>
      <c r="W178" s="480"/>
      <c r="X178" s="480"/>
      <c r="Y178" s="480"/>
      <c r="Z178" s="480"/>
    </row>
    <row r="179" customFormat="false" ht="12.75" hidden="false" customHeight="true" outlineLevel="0" collapsed="false">
      <c r="A179" s="481" t="str">
        <f aca="false">IF(ISBLANK('Funções Transações'!C23),"", 'Funções Transações'!C23)</f>
        <v/>
      </c>
      <c r="B179" s="482" t="str">
        <f aca="false">IF((A179=""),"",LOOKUP(A179,'Casos de Uso'!$B$3:B$101,'Casos de Uso'!$C$3:C$101))</f>
        <v/>
      </c>
      <c r="C179" s="482" t="str">
        <f aca="false">IF(ISBLANK('Funções Transações'!B23),"",'Funções Transações'!B23)</f>
        <v/>
      </c>
      <c r="D179" s="483" t="str">
        <f aca="false">IF(ISBLANK('Funções Transações'!M23),"", 'Funções Transações'!M23)</f>
        <v/>
      </c>
      <c r="E179" s="483" t="str">
        <f aca="false">IF(ISBLANK('Funções Transações'!N23),"", 'Funções Transações'!N23)</f>
        <v/>
      </c>
      <c r="F179" s="483" t="str">
        <f aca="false">IF(ISBLANK('Funções Transações'!O23),"", 'Funções Transações'!O23)</f>
        <v/>
      </c>
      <c r="G179" s="483" t="str">
        <f aca="false">IF(ISBLANK('Funções Transações'!P23),"", 'Funções Transações'!P23)</f>
        <v/>
      </c>
      <c r="H179" s="483" t="str">
        <f aca="false">IF(ISBLANK('Funções Transações'!Q23),"", 'Funções Transações'!Q23)</f>
        <v/>
      </c>
      <c r="I179" s="484" t="str">
        <f aca="false">IF(ISBLANK('Funções Transações'!S23),"", 'Funções Transações'!S23)</f>
        <v/>
      </c>
      <c r="J179" s="484" t="str">
        <f aca="false">IF(ISBLANK('Funções Transações'!T23),"", 'Funções Transações'!T23)</f>
        <v/>
      </c>
      <c r="K179" s="484" t="str">
        <f aca="false">IF(ISBLANK('Funções Transações'!U23),"", 'Funções Transações'!U23)</f>
        <v/>
      </c>
      <c r="L179" s="483" t="str">
        <f aca="false">IF(ISBLANK('Funções Transações'!AA23),"", 'Funções Transações'!AA23)</f>
        <v/>
      </c>
      <c r="M179" s="484" t="str">
        <f aca="false">IF(ISBLANK('Funções Transações'!AB23),"", 'Funções Transações'!AB23)</f>
        <v/>
      </c>
      <c r="N179" s="485" t="str">
        <f aca="false">IF(ISBLANK('Funções Transações'!R23),"", 'Funções Transações'!R23)</f>
        <v/>
      </c>
      <c r="O179" s="482" t="str">
        <f aca="false">IF(ISBLANK('Funções Transações'!AC23),"", 'Funções Transações'!AC23)</f>
        <v/>
      </c>
      <c r="P179" s="482" t="str">
        <f aca="false">IF(ISBLANK('Funções Transações'!AD23),"", 'Funções Transações'!AD23)</f>
        <v/>
      </c>
      <c r="Q179" s="482" t="str">
        <f aca="false">IF(ISBLANK('Funções Transações'!AE23),"", 'Funções Transações'!AE23)</f>
        <v/>
      </c>
      <c r="R179" s="482" t="str">
        <f aca="false">IF(ISBLANK('Funções Transações'!AF23),"", 'Funções Transações'!AF23)</f>
        <v/>
      </c>
      <c r="S179" s="486" t="str">
        <f aca="false">IF(ISBLANK('Funções Transações'!AG23),"", 'Funções Transações'!AG23)</f>
        <v/>
      </c>
      <c r="T179" s="480"/>
      <c r="U179" s="480"/>
      <c r="V179" s="480"/>
      <c r="W179" s="480"/>
      <c r="X179" s="480"/>
      <c r="Y179" s="480"/>
      <c r="Z179" s="480"/>
    </row>
    <row r="180" customFormat="false" ht="12.75" hidden="false" customHeight="true" outlineLevel="0" collapsed="false">
      <c r="A180" s="481" t="str">
        <f aca="false">IF(ISBLANK('Funções Transações'!C24),"", 'Funções Transações'!C24)</f>
        <v/>
      </c>
      <c r="B180" s="482" t="str">
        <f aca="false">IF((A180=""),"",LOOKUP(A180,'Casos de Uso'!$B$3:B$101,'Casos de Uso'!$C$3:C$101))</f>
        <v/>
      </c>
      <c r="C180" s="482" t="str">
        <f aca="false">IF(ISBLANK('Funções Transações'!B24),"",'Funções Transações'!B24)</f>
        <v/>
      </c>
      <c r="D180" s="483" t="str">
        <f aca="false">IF(ISBLANK('Funções Transações'!M24),"", 'Funções Transações'!M24)</f>
        <v/>
      </c>
      <c r="E180" s="483" t="str">
        <f aca="false">IF(ISBLANK('Funções Transações'!N24),"", 'Funções Transações'!N24)</f>
        <v/>
      </c>
      <c r="F180" s="483" t="str">
        <f aca="false">IF(ISBLANK('Funções Transações'!O24),"", 'Funções Transações'!O24)</f>
        <v/>
      </c>
      <c r="G180" s="483" t="str">
        <f aca="false">IF(ISBLANK('Funções Transações'!P24),"", 'Funções Transações'!P24)</f>
        <v/>
      </c>
      <c r="H180" s="483" t="str">
        <f aca="false">IF(ISBLANK('Funções Transações'!Q24),"", 'Funções Transações'!Q24)</f>
        <v/>
      </c>
      <c r="I180" s="484" t="str">
        <f aca="false">IF(ISBLANK('Funções Transações'!S24),"", 'Funções Transações'!S24)</f>
        <v/>
      </c>
      <c r="J180" s="484" t="str">
        <f aca="false">IF(ISBLANK('Funções Transações'!T24),"", 'Funções Transações'!T24)</f>
        <v/>
      </c>
      <c r="K180" s="484" t="str">
        <f aca="false">IF(ISBLANK('Funções Transações'!U24),"", 'Funções Transações'!U24)</f>
        <v/>
      </c>
      <c r="L180" s="483" t="str">
        <f aca="false">IF(ISBLANK('Funções Transações'!AA24),"", 'Funções Transações'!AA24)</f>
        <v/>
      </c>
      <c r="M180" s="484" t="str">
        <f aca="false">IF(ISBLANK('Funções Transações'!AB24),"", 'Funções Transações'!AB24)</f>
        <v/>
      </c>
      <c r="N180" s="485" t="str">
        <f aca="false">IF(ISBLANK('Funções Transações'!R24),"", 'Funções Transações'!R24)</f>
        <v/>
      </c>
      <c r="O180" s="482" t="str">
        <f aca="false">IF(ISBLANK('Funções Transações'!AC24),"", 'Funções Transações'!AC24)</f>
        <v/>
      </c>
      <c r="P180" s="482" t="str">
        <f aca="false">IF(ISBLANK('Funções Transações'!AD24),"", 'Funções Transações'!AD24)</f>
        <v/>
      </c>
      <c r="Q180" s="482" t="str">
        <f aca="false">IF(ISBLANK('Funções Transações'!AE24),"", 'Funções Transações'!AE24)</f>
        <v/>
      </c>
      <c r="R180" s="482" t="str">
        <f aca="false">IF(ISBLANK('Funções Transações'!AF24),"", 'Funções Transações'!AF24)</f>
        <v/>
      </c>
      <c r="S180" s="486" t="str">
        <f aca="false">IF(ISBLANK('Funções Transações'!AG24),"", 'Funções Transações'!AG24)</f>
        <v/>
      </c>
      <c r="T180" s="480"/>
      <c r="U180" s="480"/>
      <c r="V180" s="480"/>
      <c r="W180" s="480"/>
      <c r="X180" s="480"/>
      <c r="Y180" s="480"/>
      <c r="Z180" s="480"/>
    </row>
    <row r="181" customFormat="false" ht="12.75" hidden="false" customHeight="true" outlineLevel="0" collapsed="false">
      <c r="A181" s="481" t="str">
        <f aca="false">IF(ISBLANK('Funções Transações'!C25),"", 'Funções Transações'!C25)</f>
        <v/>
      </c>
      <c r="B181" s="482" t="str">
        <f aca="false">IF((A181=""),"",LOOKUP(A181,'Casos de Uso'!$B$3:B$101,'Casos de Uso'!$C$3:C$101))</f>
        <v/>
      </c>
      <c r="C181" s="482" t="str">
        <f aca="false">IF(ISBLANK('Funções Transações'!B25),"",'Funções Transações'!B25)</f>
        <v/>
      </c>
      <c r="D181" s="483" t="str">
        <f aca="false">IF(ISBLANK('Funções Transações'!M25),"", 'Funções Transações'!M25)</f>
        <v/>
      </c>
      <c r="E181" s="483" t="str">
        <f aca="false">IF(ISBLANK('Funções Transações'!N25),"", 'Funções Transações'!N25)</f>
        <v/>
      </c>
      <c r="F181" s="483" t="str">
        <f aca="false">IF(ISBLANK('Funções Transações'!O25),"", 'Funções Transações'!O25)</f>
        <v/>
      </c>
      <c r="G181" s="483" t="str">
        <f aca="false">IF(ISBLANK('Funções Transações'!P25),"", 'Funções Transações'!P25)</f>
        <v/>
      </c>
      <c r="H181" s="483" t="str">
        <f aca="false">IF(ISBLANK('Funções Transações'!Q25),"", 'Funções Transações'!Q25)</f>
        <v/>
      </c>
      <c r="I181" s="484" t="str">
        <f aca="false">IF(ISBLANK('Funções Transações'!S25),"", 'Funções Transações'!S25)</f>
        <v/>
      </c>
      <c r="J181" s="484" t="str">
        <f aca="false">IF(ISBLANK('Funções Transações'!T25),"", 'Funções Transações'!T25)</f>
        <v/>
      </c>
      <c r="K181" s="484" t="str">
        <f aca="false">IF(ISBLANK('Funções Transações'!U25),"", 'Funções Transações'!U25)</f>
        <v/>
      </c>
      <c r="L181" s="483" t="str">
        <f aca="false">IF(ISBLANK('Funções Transações'!AA25),"", 'Funções Transações'!AA25)</f>
        <v/>
      </c>
      <c r="M181" s="484" t="str">
        <f aca="false">IF(ISBLANK('Funções Transações'!AB25),"", 'Funções Transações'!AB25)</f>
        <v/>
      </c>
      <c r="N181" s="485" t="str">
        <f aca="false">IF(ISBLANK('Funções Transações'!R25),"", 'Funções Transações'!R25)</f>
        <v/>
      </c>
      <c r="O181" s="482" t="str">
        <f aca="false">IF(ISBLANK('Funções Transações'!AC25),"", 'Funções Transações'!AC25)</f>
        <v/>
      </c>
      <c r="P181" s="482" t="str">
        <f aca="false">IF(ISBLANK('Funções Transações'!AD25),"", 'Funções Transações'!AD25)</f>
        <v/>
      </c>
      <c r="Q181" s="482" t="str">
        <f aca="false">IF(ISBLANK('Funções Transações'!AE25),"", 'Funções Transações'!AE25)</f>
        <v/>
      </c>
      <c r="R181" s="482" t="str">
        <f aca="false">IF(ISBLANK('Funções Transações'!AF25),"", 'Funções Transações'!AF25)</f>
        <v/>
      </c>
      <c r="S181" s="486" t="str">
        <f aca="false">IF(ISBLANK('Funções Transações'!AG25),"", 'Funções Transações'!AG25)</f>
        <v/>
      </c>
      <c r="T181" s="480"/>
      <c r="U181" s="480"/>
      <c r="V181" s="480"/>
      <c r="W181" s="480"/>
      <c r="X181" s="480"/>
      <c r="Y181" s="480"/>
      <c r="Z181" s="480"/>
    </row>
    <row r="182" customFormat="false" ht="12.75" hidden="false" customHeight="true" outlineLevel="0" collapsed="false">
      <c r="A182" s="481" t="str">
        <f aca="false">IF(ISBLANK('Funções Transações'!C26),"", 'Funções Transações'!C26)</f>
        <v/>
      </c>
      <c r="B182" s="482" t="str">
        <f aca="false">IF((A182=""),"",LOOKUP(A182,'Casos de Uso'!$B$3:B$101,'Casos de Uso'!$C$3:C$101))</f>
        <v/>
      </c>
      <c r="C182" s="482" t="str">
        <f aca="false">IF(ISBLANK('Funções Transações'!B26),"",'Funções Transações'!B26)</f>
        <v/>
      </c>
      <c r="D182" s="483" t="str">
        <f aca="false">IF(ISBLANK('Funções Transações'!M26),"", 'Funções Transações'!M26)</f>
        <v/>
      </c>
      <c r="E182" s="483" t="str">
        <f aca="false">IF(ISBLANK('Funções Transações'!N26),"", 'Funções Transações'!N26)</f>
        <v/>
      </c>
      <c r="F182" s="483" t="str">
        <f aca="false">IF(ISBLANK('Funções Transações'!O26),"", 'Funções Transações'!O26)</f>
        <v/>
      </c>
      <c r="G182" s="483" t="str">
        <f aca="false">IF(ISBLANK('Funções Transações'!P26),"", 'Funções Transações'!P26)</f>
        <v/>
      </c>
      <c r="H182" s="483" t="str">
        <f aca="false">IF(ISBLANK('Funções Transações'!Q26),"", 'Funções Transações'!Q26)</f>
        <v/>
      </c>
      <c r="I182" s="484" t="str">
        <f aca="false">IF(ISBLANK('Funções Transações'!S26),"", 'Funções Transações'!S26)</f>
        <v/>
      </c>
      <c r="J182" s="484" t="str">
        <f aca="false">IF(ISBLANK('Funções Transações'!T26),"", 'Funções Transações'!T26)</f>
        <v/>
      </c>
      <c r="K182" s="484" t="str">
        <f aca="false">IF(ISBLANK('Funções Transações'!U26),"", 'Funções Transações'!U26)</f>
        <v/>
      </c>
      <c r="L182" s="483" t="str">
        <f aca="false">IF(ISBLANK('Funções Transações'!AA26),"", 'Funções Transações'!AA26)</f>
        <v/>
      </c>
      <c r="M182" s="484" t="str">
        <f aca="false">IF(ISBLANK('Funções Transações'!AB26),"", 'Funções Transações'!AB26)</f>
        <v/>
      </c>
      <c r="N182" s="485" t="str">
        <f aca="false">IF(ISBLANK('Funções Transações'!R26),"", 'Funções Transações'!R26)</f>
        <v/>
      </c>
      <c r="O182" s="482" t="str">
        <f aca="false">IF(ISBLANK('Funções Transações'!AC26),"", 'Funções Transações'!AC26)</f>
        <v/>
      </c>
      <c r="P182" s="482" t="str">
        <f aca="false">IF(ISBLANK('Funções Transações'!AD26),"", 'Funções Transações'!AD26)</f>
        <v/>
      </c>
      <c r="Q182" s="482" t="str">
        <f aca="false">IF(ISBLANK('Funções Transações'!AE26),"", 'Funções Transações'!AE26)</f>
        <v/>
      </c>
      <c r="R182" s="482" t="str">
        <f aca="false">IF(ISBLANK('Funções Transações'!AF26),"", 'Funções Transações'!AF26)</f>
        <v/>
      </c>
      <c r="S182" s="486" t="str">
        <f aca="false">IF(ISBLANK('Funções Transações'!AG26),"", 'Funções Transações'!AG26)</f>
        <v/>
      </c>
      <c r="T182" s="480"/>
      <c r="U182" s="480"/>
      <c r="V182" s="480"/>
      <c r="W182" s="480"/>
      <c r="X182" s="480"/>
      <c r="Y182" s="480"/>
      <c r="Z182" s="480"/>
    </row>
    <row r="183" customFormat="false" ht="12.75" hidden="false" customHeight="true" outlineLevel="0" collapsed="false">
      <c r="A183" s="481" t="str">
        <f aca="false">IF(ISBLANK('Funções Transações'!C27),"", 'Funções Transações'!C27)</f>
        <v/>
      </c>
      <c r="B183" s="482" t="str">
        <f aca="false">IF((A183=""),"",LOOKUP(A183,'Casos de Uso'!$B$3:B$101,'Casos de Uso'!$C$3:C$101))</f>
        <v/>
      </c>
      <c r="C183" s="482" t="str">
        <f aca="false">IF(ISBLANK('Funções Transações'!B27),"",'Funções Transações'!B27)</f>
        <v/>
      </c>
      <c r="D183" s="483" t="str">
        <f aca="false">IF(ISBLANK('Funções Transações'!M27),"", 'Funções Transações'!M27)</f>
        <v/>
      </c>
      <c r="E183" s="483" t="str">
        <f aca="false">IF(ISBLANK('Funções Transações'!N27),"", 'Funções Transações'!N27)</f>
        <v/>
      </c>
      <c r="F183" s="483" t="str">
        <f aca="false">IF(ISBLANK('Funções Transações'!O27),"", 'Funções Transações'!O27)</f>
        <v/>
      </c>
      <c r="G183" s="483" t="str">
        <f aca="false">IF(ISBLANK('Funções Transações'!P27),"", 'Funções Transações'!P27)</f>
        <v/>
      </c>
      <c r="H183" s="483" t="str">
        <f aca="false">IF(ISBLANK('Funções Transações'!Q27),"", 'Funções Transações'!Q27)</f>
        <v/>
      </c>
      <c r="I183" s="484" t="str">
        <f aca="false">IF(ISBLANK('Funções Transações'!S27),"", 'Funções Transações'!S27)</f>
        <v/>
      </c>
      <c r="J183" s="484" t="str">
        <f aca="false">IF(ISBLANK('Funções Transações'!T27),"", 'Funções Transações'!T27)</f>
        <v/>
      </c>
      <c r="K183" s="484" t="str">
        <f aca="false">IF(ISBLANK('Funções Transações'!U27),"", 'Funções Transações'!U27)</f>
        <v/>
      </c>
      <c r="L183" s="483" t="str">
        <f aca="false">IF(ISBLANK('Funções Transações'!AA27),"", 'Funções Transações'!AA27)</f>
        <v/>
      </c>
      <c r="M183" s="484" t="str">
        <f aca="false">IF(ISBLANK('Funções Transações'!AB27),"", 'Funções Transações'!AB27)</f>
        <v/>
      </c>
      <c r="N183" s="485" t="str">
        <f aca="false">IF(ISBLANK('Funções Transações'!R27),"", 'Funções Transações'!R27)</f>
        <v/>
      </c>
      <c r="O183" s="482" t="str">
        <f aca="false">IF(ISBLANK('Funções Transações'!AC27),"", 'Funções Transações'!AC27)</f>
        <v/>
      </c>
      <c r="P183" s="482" t="str">
        <f aca="false">IF(ISBLANK('Funções Transações'!AD27),"", 'Funções Transações'!AD27)</f>
        <v/>
      </c>
      <c r="Q183" s="482" t="str">
        <f aca="false">IF(ISBLANK('Funções Transações'!AE27),"", 'Funções Transações'!AE27)</f>
        <v/>
      </c>
      <c r="R183" s="482" t="str">
        <f aca="false">IF(ISBLANK('Funções Transações'!AF27),"", 'Funções Transações'!AF27)</f>
        <v/>
      </c>
      <c r="S183" s="486" t="str">
        <f aca="false">IF(ISBLANK('Funções Transações'!AG27),"", 'Funções Transações'!AG27)</f>
        <v/>
      </c>
      <c r="T183" s="480"/>
      <c r="U183" s="480"/>
      <c r="V183" s="480"/>
      <c r="W183" s="480"/>
      <c r="X183" s="480"/>
      <c r="Y183" s="480"/>
      <c r="Z183" s="480"/>
    </row>
    <row r="184" customFormat="false" ht="12.75" hidden="false" customHeight="true" outlineLevel="0" collapsed="false">
      <c r="A184" s="481" t="str">
        <f aca="false">IF(ISBLANK('Funções Transações'!C28),"", 'Funções Transações'!C28)</f>
        <v/>
      </c>
      <c r="B184" s="482" t="str">
        <f aca="false">IF((A184=""),"",LOOKUP(A184,'Casos de Uso'!$B$3:B$101,'Casos de Uso'!$C$3:C$101))</f>
        <v/>
      </c>
      <c r="C184" s="482" t="str">
        <f aca="false">IF(ISBLANK('Funções Transações'!B28),"",'Funções Transações'!B28)</f>
        <v/>
      </c>
      <c r="D184" s="483" t="str">
        <f aca="false">IF(ISBLANK('Funções Transações'!M28),"", 'Funções Transações'!M28)</f>
        <v/>
      </c>
      <c r="E184" s="483" t="str">
        <f aca="false">IF(ISBLANK('Funções Transações'!N28),"", 'Funções Transações'!N28)</f>
        <v/>
      </c>
      <c r="F184" s="483" t="str">
        <f aca="false">IF(ISBLANK('Funções Transações'!O28),"", 'Funções Transações'!O28)</f>
        <v/>
      </c>
      <c r="G184" s="483" t="str">
        <f aca="false">IF(ISBLANK('Funções Transações'!P28),"", 'Funções Transações'!P28)</f>
        <v/>
      </c>
      <c r="H184" s="483" t="str">
        <f aca="false">IF(ISBLANK('Funções Transações'!Q28),"", 'Funções Transações'!Q28)</f>
        <v/>
      </c>
      <c r="I184" s="484" t="str">
        <f aca="false">IF(ISBLANK('Funções Transações'!S28),"", 'Funções Transações'!S28)</f>
        <v/>
      </c>
      <c r="J184" s="484" t="str">
        <f aca="false">IF(ISBLANK('Funções Transações'!T28),"", 'Funções Transações'!T28)</f>
        <v/>
      </c>
      <c r="K184" s="484" t="str">
        <f aca="false">IF(ISBLANK('Funções Transações'!U28),"", 'Funções Transações'!U28)</f>
        <v/>
      </c>
      <c r="L184" s="483" t="str">
        <f aca="false">IF(ISBLANK('Funções Transações'!AA28),"", 'Funções Transações'!AA28)</f>
        <v/>
      </c>
      <c r="M184" s="484" t="str">
        <f aca="false">IF(ISBLANK('Funções Transações'!AB28),"", 'Funções Transações'!AB28)</f>
        <v/>
      </c>
      <c r="N184" s="485" t="str">
        <f aca="false">IF(ISBLANK('Funções Transações'!R28),"", 'Funções Transações'!R28)</f>
        <v/>
      </c>
      <c r="O184" s="482" t="str">
        <f aca="false">IF(ISBLANK('Funções Transações'!AC28),"", 'Funções Transações'!AC28)</f>
        <v/>
      </c>
      <c r="P184" s="482" t="str">
        <f aca="false">IF(ISBLANK('Funções Transações'!AD28),"", 'Funções Transações'!AD28)</f>
        <v/>
      </c>
      <c r="Q184" s="482" t="str">
        <f aca="false">IF(ISBLANK('Funções Transações'!AE28),"", 'Funções Transações'!AE28)</f>
        <v/>
      </c>
      <c r="R184" s="482" t="str">
        <f aca="false">IF(ISBLANK('Funções Transações'!AF28),"", 'Funções Transações'!AF28)</f>
        <v/>
      </c>
      <c r="S184" s="486" t="str">
        <f aca="false">IF(ISBLANK('Funções Transações'!AG28),"", 'Funções Transações'!AG28)</f>
        <v/>
      </c>
      <c r="T184" s="480"/>
      <c r="U184" s="480"/>
      <c r="V184" s="480"/>
      <c r="W184" s="480"/>
      <c r="X184" s="480"/>
      <c r="Y184" s="480"/>
      <c r="Z184" s="480"/>
    </row>
    <row r="185" customFormat="false" ht="12.75" hidden="false" customHeight="true" outlineLevel="0" collapsed="false">
      <c r="A185" s="481" t="str">
        <f aca="false">IF(ISBLANK('Funções Transações'!C29),"", 'Funções Transações'!C29)</f>
        <v/>
      </c>
      <c r="B185" s="482" t="str">
        <f aca="false">IF((A185=""),"",LOOKUP(A185,'Casos de Uso'!$B$3:B$101,'Casos de Uso'!$C$3:C$101))</f>
        <v/>
      </c>
      <c r="C185" s="482" t="str">
        <f aca="false">IF(ISBLANK('Funções Transações'!B29),"",'Funções Transações'!B29)</f>
        <v/>
      </c>
      <c r="D185" s="483" t="str">
        <f aca="false">IF(ISBLANK('Funções Transações'!M29),"", 'Funções Transações'!M29)</f>
        <v/>
      </c>
      <c r="E185" s="483" t="str">
        <f aca="false">IF(ISBLANK('Funções Transações'!N29),"", 'Funções Transações'!N29)</f>
        <v/>
      </c>
      <c r="F185" s="483" t="str">
        <f aca="false">IF(ISBLANK('Funções Transações'!O29),"", 'Funções Transações'!O29)</f>
        <v/>
      </c>
      <c r="G185" s="483" t="str">
        <f aca="false">IF(ISBLANK('Funções Transações'!P29),"", 'Funções Transações'!P29)</f>
        <v/>
      </c>
      <c r="H185" s="483" t="str">
        <f aca="false">IF(ISBLANK('Funções Transações'!Q29),"", 'Funções Transações'!Q29)</f>
        <v/>
      </c>
      <c r="I185" s="484" t="str">
        <f aca="false">IF(ISBLANK('Funções Transações'!S29),"", 'Funções Transações'!S29)</f>
        <v/>
      </c>
      <c r="J185" s="484" t="str">
        <f aca="false">IF(ISBLANK('Funções Transações'!T29),"", 'Funções Transações'!T29)</f>
        <v/>
      </c>
      <c r="K185" s="484" t="str">
        <f aca="false">IF(ISBLANK('Funções Transações'!U29),"", 'Funções Transações'!U29)</f>
        <v/>
      </c>
      <c r="L185" s="483" t="str">
        <f aca="false">IF(ISBLANK('Funções Transações'!AA29),"", 'Funções Transações'!AA29)</f>
        <v/>
      </c>
      <c r="M185" s="484" t="str">
        <f aca="false">IF(ISBLANK('Funções Transações'!AB29),"", 'Funções Transações'!AB29)</f>
        <v/>
      </c>
      <c r="N185" s="485" t="str">
        <f aca="false">IF(ISBLANK('Funções Transações'!R29),"", 'Funções Transações'!R29)</f>
        <v/>
      </c>
      <c r="O185" s="482" t="str">
        <f aca="false">IF(ISBLANK('Funções Transações'!AC29),"", 'Funções Transações'!AC29)</f>
        <v/>
      </c>
      <c r="P185" s="482" t="str">
        <f aca="false">IF(ISBLANK('Funções Transações'!AD29),"", 'Funções Transações'!AD29)</f>
        <v/>
      </c>
      <c r="Q185" s="482" t="str">
        <f aca="false">IF(ISBLANK('Funções Transações'!AE29),"", 'Funções Transações'!AE29)</f>
        <v/>
      </c>
      <c r="R185" s="482" t="str">
        <f aca="false">IF(ISBLANK('Funções Transações'!AF29),"", 'Funções Transações'!AF29)</f>
        <v/>
      </c>
      <c r="S185" s="486" t="str">
        <f aca="false">IF(ISBLANK('Funções Transações'!AG29),"", 'Funções Transações'!AG29)</f>
        <v/>
      </c>
      <c r="T185" s="480"/>
      <c r="U185" s="480"/>
      <c r="V185" s="480"/>
      <c r="W185" s="480"/>
      <c r="X185" s="480"/>
      <c r="Y185" s="480"/>
      <c r="Z185" s="480"/>
    </row>
    <row r="186" customFormat="false" ht="12.75" hidden="false" customHeight="true" outlineLevel="0" collapsed="false">
      <c r="A186" s="481" t="str">
        <f aca="false">IF(ISBLANK('Funções Transações'!C30),"", 'Funções Transações'!C30)</f>
        <v/>
      </c>
      <c r="B186" s="482" t="str">
        <f aca="false">IF((A186=""),"",LOOKUP(A186,'Casos de Uso'!$B$3:B$101,'Casos de Uso'!$C$3:C$101))</f>
        <v/>
      </c>
      <c r="C186" s="482" t="str">
        <f aca="false">IF(ISBLANK('Funções Transações'!B30),"",'Funções Transações'!B30)</f>
        <v/>
      </c>
      <c r="D186" s="483" t="str">
        <f aca="false">IF(ISBLANK('Funções Transações'!M30),"", 'Funções Transações'!M30)</f>
        <v/>
      </c>
      <c r="E186" s="483" t="str">
        <f aca="false">IF(ISBLANK('Funções Transações'!N30),"", 'Funções Transações'!N30)</f>
        <v/>
      </c>
      <c r="F186" s="483" t="str">
        <f aca="false">IF(ISBLANK('Funções Transações'!O30),"", 'Funções Transações'!O30)</f>
        <v/>
      </c>
      <c r="G186" s="483" t="str">
        <f aca="false">IF(ISBLANK('Funções Transações'!P30),"", 'Funções Transações'!P30)</f>
        <v/>
      </c>
      <c r="H186" s="483" t="str">
        <f aca="false">IF(ISBLANK('Funções Transações'!Q30),"", 'Funções Transações'!Q30)</f>
        <v/>
      </c>
      <c r="I186" s="484" t="str">
        <f aca="false">IF(ISBLANK('Funções Transações'!S30),"", 'Funções Transações'!S30)</f>
        <v/>
      </c>
      <c r="J186" s="484" t="str">
        <f aca="false">IF(ISBLANK('Funções Transações'!T30),"", 'Funções Transações'!T30)</f>
        <v/>
      </c>
      <c r="K186" s="484" t="str">
        <f aca="false">IF(ISBLANK('Funções Transações'!U30),"", 'Funções Transações'!U30)</f>
        <v/>
      </c>
      <c r="L186" s="483" t="str">
        <f aca="false">IF(ISBLANK('Funções Transações'!AA30),"", 'Funções Transações'!AA30)</f>
        <v/>
      </c>
      <c r="M186" s="484" t="str">
        <f aca="false">IF(ISBLANK('Funções Transações'!AB30),"", 'Funções Transações'!AB30)</f>
        <v/>
      </c>
      <c r="N186" s="485" t="str">
        <f aca="false">IF(ISBLANK('Funções Transações'!R30),"", 'Funções Transações'!R30)</f>
        <v/>
      </c>
      <c r="O186" s="482" t="str">
        <f aca="false">IF(ISBLANK('Funções Transações'!AC30),"", 'Funções Transações'!AC30)</f>
        <v/>
      </c>
      <c r="P186" s="482" t="str">
        <f aca="false">IF(ISBLANK('Funções Transações'!AD30),"", 'Funções Transações'!AD30)</f>
        <v/>
      </c>
      <c r="Q186" s="482" t="str">
        <f aca="false">IF(ISBLANK('Funções Transações'!AE30),"", 'Funções Transações'!AE30)</f>
        <v/>
      </c>
      <c r="R186" s="482" t="str">
        <f aca="false">IF(ISBLANK('Funções Transações'!AF30),"", 'Funções Transações'!AF30)</f>
        <v/>
      </c>
      <c r="S186" s="486" t="str">
        <f aca="false">IF(ISBLANK('Funções Transações'!AG30),"", 'Funções Transações'!AG30)</f>
        <v/>
      </c>
      <c r="T186" s="480"/>
      <c r="U186" s="480"/>
      <c r="V186" s="480"/>
      <c r="W186" s="480"/>
      <c r="X186" s="480"/>
      <c r="Y186" s="480"/>
      <c r="Z186" s="480"/>
    </row>
    <row r="187" customFormat="false" ht="12.75" hidden="false" customHeight="true" outlineLevel="0" collapsed="false">
      <c r="A187" s="481" t="str">
        <f aca="false">IF(ISBLANK('Funções Transações'!C31),"", 'Funções Transações'!C31)</f>
        <v/>
      </c>
      <c r="B187" s="482" t="str">
        <f aca="false">IF((A187=""),"",LOOKUP(A187,'Casos de Uso'!$B$3:B$101,'Casos de Uso'!$C$3:C$101))</f>
        <v/>
      </c>
      <c r="C187" s="482" t="str">
        <f aca="false">IF(ISBLANK('Funções Transações'!B31),"",'Funções Transações'!B31)</f>
        <v/>
      </c>
      <c r="D187" s="483" t="str">
        <f aca="false">IF(ISBLANK('Funções Transações'!M31),"", 'Funções Transações'!M31)</f>
        <v/>
      </c>
      <c r="E187" s="483" t="str">
        <f aca="false">IF(ISBLANK('Funções Transações'!N31),"", 'Funções Transações'!N31)</f>
        <v/>
      </c>
      <c r="F187" s="483" t="str">
        <f aca="false">IF(ISBLANK('Funções Transações'!O31),"", 'Funções Transações'!O31)</f>
        <v/>
      </c>
      <c r="G187" s="483" t="str">
        <f aca="false">IF(ISBLANK('Funções Transações'!P31),"", 'Funções Transações'!P31)</f>
        <v/>
      </c>
      <c r="H187" s="483" t="str">
        <f aca="false">IF(ISBLANK('Funções Transações'!Q31),"", 'Funções Transações'!Q31)</f>
        <v/>
      </c>
      <c r="I187" s="484" t="str">
        <f aca="false">IF(ISBLANK('Funções Transações'!S31),"", 'Funções Transações'!S31)</f>
        <v/>
      </c>
      <c r="J187" s="484" t="str">
        <f aca="false">IF(ISBLANK('Funções Transações'!T31),"", 'Funções Transações'!T31)</f>
        <v/>
      </c>
      <c r="K187" s="484" t="str">
        <f aca="false">IF(ISBLANK('Funções Transações'!U31),"", 'Funções Transações'!U31)</f>
        <v/>
      </c>
      <c r="L187" s="483" t="str">
        <f aca="false">IF(ISBLANK('Funções Transações'!AA31),"", 'Funções Transações'!AA31)</f>
        <v/>
      </c>
      <c r="M187" s="484" t="str">
        <f aca="false">IF(ISBLANK('Funções Transações'!AB31),"", 'Funções Transações'!AB31)</f>
        <v/>
      </c>
      <c r="N187" s="485" t="str">
        <f aca="false">IF(ISBLANK('Funções Transações'!R31),"", 'Funções Transações'!R31)</f>
        <v/>
      </c>
      <c r="O187" s="482" t="str">
        <f aca="false">IF(ISBLANK('Funções Transações'!AC31),"", 'Funções Transações'!AC31)</f>
        <v/>
      </c>
      <c r="P187" s="482" t="str">
        <f aca="false">IF(ISBLANK('Funções Transações'!AD31),"", 'Funções Transações'!AD31)</f>
        <v/>
      </c>
      <c r="Q187" s="482" t="str">
        <f aca="false">IF(ISBLANK('Funções Transações'!AE31),"", 'Funções Transações'!AE31)</f>
        <v/>
      </c>
      <c r="R187" s="482" t="str">
        <f aca="false">IF(ISBLANK('Funções Transações'!AF31),"", 'Funções Transações'!AF31)</f>
        <v/>
      </c>
      <c r="S187" s="486" t="str">
        <f aca="false">IF(ISBLANK('Funções Transações'!AG31),"", 'Funções Transações'!AG31)</f>
        <v/>
      </c>
      <c r="T187" s="480"/>
      <c r="U187" s="480"/>
      <c r="V187" s="480"/>
      <c r="W187" s="480"/>
      <c r="X187" s="480"/>
      <c r="Y187" s="480"/>
      <c r="Z187" s="480"/>
    </row>
    <row r="188" customFormat="false" ht="12.75" hidden="false" customHeight="true" outlineLevel="0" collapsed="false">
      <c r="A188" s="481" t="str">
        <f aca="false">IF(ISBLANK('Funções Transações'!C32),"", 'Funções Transações'!C32)</f>
        <v/>
      </c>
      <c r="B188" s="482" t="str">
        <f aca="false">IF((A188=""),"",LOOKUP(A188,'Casos de Uso'!$B$3:B$101,'Casos de Uso'!$C$3:C$101))</f>
        <v/>
      </c>
      <c r="C188" s="482" t="str">
        <f aca="false">IF(ISBLANK('Funções Transações'!B32),"",'Funções Transações'!B32)</f>
        <v/>
      </c>
      <c r="D188" s="483" t="str">
        <f aca="false">IF(ISBLANK('Funções Transações'!M32),"", 'Funções Transações'!M32)</f>
        <v/>
      </c>
      <c r="E188" s="483" t="str">
        <f aca="false">IF(ISBLANK('Funções Transações'!N32),"", 'Funções Transações'!N32)</f>
        <v/>
      </c>
      <c r="F188" s="483" t="str">
        <f aca="false">IF(ISBLANK('Funções Transações'!O32),"", 'Funções Transações'!O32)</f>
        <v/>
      </c>
      <c r="G188" s="483" t="str">
        <f aca="false">IF(ISBLANK('Funções Transações'!P32),"", 'Funções Transações'!P32)</f>
        <v/>
      </c>
      <c r="H188" s="483" t="str">
        <f aca="false">IF(ISBLANK('Funções Transações'!Q32),"", 'Funções Transações'!Q32)</f>
        <v/>
      </c>
      <c r="I188" s="484" t="str">
        <f aca="false">IF(ISBLANK('Funções Transações'!S32),"", 'Funções Transações'!S32)</f>
        <v/>
      </c>
      <c r="J188" s="484" t="str">
        <f aca="false">IF(ISBLANK('Funções Transações'!T32),"", 'Funções Transações'!T32)</f>
        <v/>
      </c>
      <c r="K188" s="484" t="str">
        <f aca="false">IF(ISBLANK('Funções Transações'!U32),"", 'Funções Transações'!U32)</f>
        <v/>
      </c>
      <c r="L188" s="483" t="str">
        <f aca="false">IF(ISBLANK('Funções Transações'!AA32),"", 'Funções Transações'!AA32)</f>
        <v/>
      </c>
      <c r="M188" s="484" t="str">
        <f aca="false">IF(ISBLANK('Funções Transações'!AB32),"", 'Funções Transações'!AB32)</f>
        <v/>
      </c>
      <c r="N188" s="485" t="str">
        <f aca="false">IF(ISBLANK('Funções Transações'!R32),"", 'Funções Transações'!R32)</f>
        <v/>
      </c>
      <c r="O188" s="482" t="str">
        <f aca="false">IF(ISBLANK('Funções Transações'!AC32),"", 'Funções Transações'!AC32)</f>
        <v/>
      </c>
      <c r="P188" s="482" t="str">
        <f aca="false">IF(ISBLANK('Funções Transações'!AD32),"", 'Funções Transações'!AD32)</f>
        <v/>
      </c>
      <c r="Q188" s="482" t="str">
        <f aca="false">IF(ISBLANK('Funções Transações'!AE32),"", 'Funções Transações'!AE32)</f>
        <v/>
      </c>
      <c r="R188" s="482" t="str">
        <f aca="false">IF(ISBLANK('Funções Transações'!AF32),"", 'Funções Transações'!AF32)</f>
        <v/>
      </c>
      <c r="S188" s="486" t="str">
        <f aca="false">IF(ISBLANK('Funções Transações'!AG32),"", 'Funções Transações'!AG32)</f>
        <v/>
      </c>
      <c r="T188" s="480"/>
      <c r="U188" s="480"/>
      <c r="V188" s="480"/>
      <c r="W188" s="480"/>
      <c r="X188" s="480"/>
      <c r="Y188" s="480"/>
      <c r="Z188" s="480"/>
    </row>
    <row r="189" customFormat="false" ht="12.75" hidden="false" customHeight="true" outlineLevel="0" collapsed="false">
      <c r="A189" s="481" t="str">
        <f aca="false">IF(ISBLANK('Funções Transações'!C33),"", 'Funções Transações'!C33)</f>
        <v/>
      </c>
      <c r="B189" s="482" t="str">
        <f aca="false">IF((A189=""),"",LOOKUP(A189,'Casos de Uso'!$B$3:B$101,'Casos de Uso'!$C$3:C$101))</f>
        <v/>
      </c>
      <c r="C189" s="482" t="str">
        <f aca="false">IF(ISBLANK('Funções Transações'!B33),"",'Funções Transações'!B33)</f>
        <v/>
      </c>
      <c r="D189" s="483" t="str">
        <f aca="false">IF(ISBLANK('Funções Transações'!M33),"", 'Funções Transações'!M33)</f>
        <v/>
      </c>
      <c r="E189" s="483" t="str">
        <f aca="false">IF(ISBLANK('Funções Transações'!N33),"", 'Funções Transações'!N33)</f>
        <v/>
      </c>
      <c r="F189" s="483" t="str">
        <f aca="false">IF(ISBLANK('Funções Transações'!O33),"", 'Funções Transações'!O33)</f>
        <v/>
      </c>
      <c r="G189" s="483" t="str">
        <f aca="false">IF(ISBLANK('Funções Transações'!P33),"", 'Funções Transações'!P33)</f>
        <v/>
      </c>
      <c r="H189" s="483" t="str">
        <f aca="false">IF(ISBLANK('Funções Transações'!Q33),"", 'Funções Transações'!Q33)</f>
        <v/>
      </c>
      <c r="I189" s="484" t="str">
        <f aca="false">IF(ISBLANK('Funções Transações'!S33),"", 'Funções Transações'!S33)</f>
        <v/>
      </c>
      <c r="J189" s="484" t="str">
        <f aca="false">IF(ISBLANK('Funções Transações'!T33),"", 'Funções Transações'!T33)</f>
        <v/>
      </c>
      <c r="K189" s="484" t="str">
        <f aca="false">IF(ISBLANK('Funções Transações'!U33),"", 'Funções Transações'!U33)</f>
        <v/>
      </c>
      <c r="L189" s="483" t="str">
        <f aca="false">IF(ISBLANK('Funções Transações'!AA33),"", 'Funções Transações'!AA33)</f>
        <v/>
      </c>
      <c r="M189" s="484" t="str">
        <f aca="false">IF(ISBLANK('Funções Transações'!AB33),"", 'Funções Transações'!AB33)</f>
        <v/>
      </c>
      <c r="N189" s="485" t="str">
        <f aca="false">IF(ISBLANK('Funções Transações'!R33),"", 'Funções Transações'!R33)</f>
        <v/>
      </c>
      <c r="O189" s="482" t="str">
        <f aca="false">IF(ISBLANK('Funções Transações'!AC33),"", 'Funções Transações'!AC33)</f>
        <v/>
      </c>
      <c r="P189" s="482" t="str">
        <f aca="false">IF(ISBLANK('Funções Transações'!AD33),"", 'Funções Transações'!AD33)</f>
        <v/>
      </c>
      <c r="Q189" s="482" t="str">
        <f aca="false">IF(ISBLANK('Funções Transações'!AE33),"", 'Funções Transações'!AE33)</f>
        <v/>
      </c>
      <c r="R189" s="482" t="str">
        <f aca="false">IF(ISBLANK('Funções Transações'!AF33),"", 'Funções Transações'!AF33)</f>
        <v/>
      </c>
      <c r="S189" s="486" t="str">
        <f aca="false">IF(ISBLANK('Funções Transações'!AG33),"", 'Funções Transações'!AG33)</f>
        <v/>
      </c>
      <c r="T189" s="480"/>
      <c r="U189" s="480"/>
      <c r="V189" s="480"/>
      <c r="W189" s="480"/>
      <c r="X189" s="480"/>
      <c r="Y189" s="480"/>
      <c r="Z189" s="480"/>
    </row>
    <row r="190" customFormat="false" ht="12.75" hidden="false" customHeight="true" outlineLevel="0" collapsed="false">
      <c r="A190" s="481" t="str">
        <f aca="false">IF(ISBLANK('Funções Transações'!C34),"", 'Funções Transações'!C34)</f>
        <v/>
      </c>
      <c r="B190" s="482" t="str">
        <f aca="false">IF((A190=""),"",LOOKUP(A190,'Casos de Uso'!$B$3:B$101,'Casos de Uso'!$C$3:C$101))</f>
        <v/>
      </c>
      <c r="C190" s="482" t="str">
        <f aca="false">IF(ISBLANK('Funções Transações'!B34),"",'Funções Transações'!B34)</f>
        <v/>
      </c>
      <c r="D190" s="483" t="str">
        <f aca="false">IF(ISBLANK('Funções Transações'!M34),"", 'Funções Transações'!M34)</f>
        <v/>
      </c>
      <c r="E190" s="483" t="str">
        <f aca="false">IF(ISBLANK('Funções Transações'!N34),"", 'Funções Transações'!N34)</f>
        <v/>
      </c>
      <c r="F190" s="483" t="str">
        <f aca="false">IF(ISBLANK('Funções Transações'!O34),"", 'Funções Transações'!O34)</f>
        <v/>
      </c>
      <c r="G190" s="483" t="str">
        <f aca="false">IF(ISBLANK('Funções Transações'!P34),"", 'Funções Transações'!P34)</f>
        <v/>
      </c>
      <c r="H190" s="483" t="str">
        <f aca="false">IF(ISBLANK('Funções Transações'!Q34),"", 'Funções Transações'!Q34)</f>
        <v/>
      </c>
      <c r="I190" s="484" t="str">
        <f aca="false">IF(ISBLANK('Funções Transações'!S34),"", 'Funções Transações'!S34)</f>
        <v/>
      </c>
      <c r="J190" s="484" t="str">
        <f aca="false">IF(ISBLANK('Funções Transações'!T34),"", 'Funções Transações'!T34)</f>
        <v/>
      </c>
      <c r="K190" s="484" t="str">
        <f aca="false">IF(ISBLANK('Funções Transações'!U34),"", 'Funções Transações'!U34)</f>
        <v/>
      </c>
      <c r="L190" s="483" t="str">
        <f aca="false">IF(ISBLANK('Funções Transações'!AA34),"", 'Funções Transações'!AA34)</f>
        <v/>
      </c>
      <c r="M190" s="484" t="str">
        <f aca="false">IF(ISBLANK('Funções Transações'!AB34),"", 'Funções Transações'!AB34)</f>
        <v/>
      </c>
      <c r="N190" s="485" t="str">
        <f aca="false">IF(ISBLANK('Funções Transações'!R34),"", 'Funções Transações'!R34)</f>
        <v/>
      </c>
      <c r="O190" s="482" t="str">
        <f aca="false">IF(ISBLANK('Funções Transações'!AC34),"", 'Funções Transações'!AC34)</f>
        <v/>
      </c>
      <c r="P190" s="482" t="str">
        <f aca="false">IF(ISBLANK('Funções Transações'!AD34),"", 'Funções Transações'!AD34)</f>
        <v/>
      </c>
      <c r="Q190" s="482" t="str">
        <f aca="false">IF(ISBLANK('Funções Transações'!AE34),"", 'Funções Transações'!AE34)</f>
        <v/>
      </c>
      <c r="R190" s="482" t="str">
        <f aca="false">IF(ISBLANK('Funções Transações'!AF34),"", 'Funções Transações'!AF34)</f>
        <v/>
      </c>
      <c r="S190" s="486" t="str">
        <f aca="false">IF(ISBLANK('Funções Transações'!AG34),"", 'Funções Transações'!AG34)</f>
        <v/>
      </c>
      <c r="T190" s="480"/>
      <c r="U190" s="480"/>
      <c r="V190" s="480"/>
      <c r="W190" s="480"/>
      <c r="X190" s="480"/>
      <c r="Y190" s="480"/>
      <c r="Z190" s="480"/>
    </row>
    <row r="191" customFormat="false" ht="12.75" hidden="false" customHeight="true" outlineLevel="0" collapsed="false">
      <c r="A191" s="481" t="str">
        <f aca="false">IF(ISBLANK('Funções Transações'!C35),"", 'Funções Transações'!C35)</f>
        <v/>
      </c>
      <c r="B191" s="482" t="str">
        <f aca="false">IF((A191=""),"",LOOKUP(A191,'Casos de Uso'!$B$3:B$101,'Casos de Uso'!$C$3:C$101))</f>
        <v/>
      </c>
      <c r="C191" s="482" t="str">
        <f aca="false">IF(ISBLANK('Funções Transações'!B35),"",'Funções Transações'!B35)</f>
        <v/>
      </c>
      <c r="D191" s="483" t="str">
        <f aca="false">IF(ISBLANK('Funções Transações'!M35),"", 'Funções Transações'!M35)</f>
        <v/>
      </c>
      <c r="E191" s="483" t="str">
        <f aca="false">IF(ISBLANK('Funções Transações'!N35),"", 'Funções Transações'!N35)</f>
        <v/>
      </c>
      <c r="F191" s="483" t="str">
        <f aca="false">IF(ISBLANK('Funções Transações'!O35),"", 'Funções Transações'!O35)</f>
        <v/>
      </c>
      <c r="G191" s="483" t="str">
        <f aca="false">IF(ISBLANK('Funções Transações'!P35),"", 'Funções Transações'!P35)</f>
        <v/>
      </c>
      <c r="H191" s="483" t="str">
        <f aca="false">IF(ISBLANK('Funções Transações'!Q35),"", 'Funções Transações'!Q35)</f>
        <v/>
      </c>
      <c r="I191" s="484" t="str">
        <f aca="false">IF(ISBLANK('Funções Transações'!S35),"", 'Funções Transações'!S35)</f>
        <v/>
      </c>
      <c r="J191" s="484" t="str">
        <f aca="false">IF(ISBLANK('Funções Transações'!T35),"", 'Funções Transações'!T35)</f>
        <v/>
      </c>
      <c r="K191" s="484" t="str">
        <f aca="false">IF(ISBLANK('Funções Transações'!U35),"", 'Funções Transações'!U35)</f>
        <v/>
      </c>
      <c r="L191" s="483" t="str">
        <f aca="false">IF(ISBLANK('Funções Transações'!AA35),"", 'Funções Transações'!AA35)</f>
        <v/>
      </c>
      <c r="M191" s="484" t="str">
        <f aca="false">IF(ISBLANK('Funções Transações'!AB35),"", 'Funções Transações'!AB35)</f>
        <v/>
      </c>
      <c r="N191" s="485" t="str">
        <f aca="false">IF(ISBLANK('Funções Transações'!R35),"", 'Funções Transações'!R35)</f>
        <v/>
      </c>
      <c r="O191" s="482" t="str">
        <f aca="false">IF(ISBLANK('Funções Transações'!AC35),"", 'Funções Transações'!AC35)</f>
        <v/>
      </c>
      <c r="P191" s="482" t="str">
        <f aca="false">IF(ISBLANK('Funções Transações'!AD35),"", 'Funções Transações'!AD35)</f>
        <v/>
      </c>
      <c r="Q191" s="482" t="str">
        <f aca="false">IF(ISBLANK('Funções Transações'!AE35),"", 'Funções Transações'!AE35)</f>
        <v/>
      </c>
      <c r="R191" s="482" t="str">
        <f aca="false">IF(ISBLANK('Funções Transações'!AF35),"", 'Funções Transações'!AF35)</f>
        <v/>
      </c>
      <c r="S191" s="486" t="str">
        <f aca="false">IF(ISBLANK('Funções Transações'!AG35),"", 'Funções Transações'!AG35)</f>
        <v/>
      </c>
      <c r="T191" s="480"/>
      <c r="U191" s="480"/>
      <c r="V191" s="480"/>
      <c r="W191" s="480"/>
      <c r="X191" s="480"/>
      <c r="Y191" s="480"/>
      <c r="Z191" s="480"/>
    </row>
    <row r="192" customFormat="false" ht="12.75" hidden="false" customHeight="true" outlineLevel="0" collapsed="false">
      <c r="A192" s="481" t="str">
        <f aca="false">IF(ISBLANK('Funções Transações'!C36),"", 'Funções Transações'!C36)</f>
        <v/>
      </c>
      <c r="B192" s="482" t="str">
        <f aca="false">IF((A192=""),"",LOOKUP(A192,'Casos de Uso'!$B$3:B$101,'Casos de Uso'!$C$3:C$101))</f>
        <v/>
      </c>
      <c r="C192" s="482" t="str">
        <f aca="false">IF(ISBLANK('Funções Transações'!B36),"",'Funções Transações'!B36)</f>
        <v/>
      </c>
      <c r="D192" s="483" t="str">
        <f aca="false">IF(ISBLANK('Funções Transações'!M36),"", 'Funções Transações'!M36)</f>
        <v/>
      </c>
      <c r="E192" s="483" t="str">
        <f aca="false">IF(ISBLANK('Funções Transações'!N36),"", 'Funções Transações'!N36)</f>
        <v/>
      </c>
      <c r="F192" s="483" t="str">
        <f aca="false">IF(ISBLANK('Funções Transações'!O36),"", 'Funções Transações'!O36)</f>
        <v/>
      </c>
      <c r="G192" s="483" t="str">
        <f aca="false">IF(ISBLANK('Funções Transações'!P36),"", 'Funções Transações'!P36)</f>
        <v/>
      </c>
      <c r="H192" s="483" t="str">
        <f aca="false">IF(ISBLANK('Funções Transações'!Q36),"", 'Funções Transações'!Q36)</f>
        <v/>
      </c>
      <c r="I192" s="484" t="str">
        <f aca="false">IF(ISBLANK('Funções Transações'!S36),"", 'Funções Transações'!S36)</f>
        <v/>
      </c>
      <c r="J192" s="484" t="str">
        <f aca="false">IF(ISBLANK('Funções Transações'!T36),"", 'Funções Transações'!T36)</f>
        <v/>
      </c>
      <c r="K192" s="484" t="str">
        <f aca="false">IF(ISBLANK('Funções Transações'!U36),"", 'Funções Transações'!U36)</f>
        <v/>
      </c>
      <c r="L192" s="483" t="str">
        <f aca="false">IF(ISBLANK('Funções Transações'!AA36),"", 'Funções Transações'!AA36)</f>
        <v/>
      </c>
      <c r="M192" s="484" t="str">
        <f aca="false">IF(ISBLANK('Funções Transações'!AB36),"", 'Funções Transações'!AB36)</f>
        <v/>
      </c>
      <c r="N192" s="485" t="str">
        <f aca="false">IF(ISBLANK('Funções Transações'!R36),"", 'Funções Transações'!R36)</f>
        <v/>
      </c>
      <c r="O192" s="482" t="str">
        <f aca="false">IF(ISBLANK('Funções Transações'!AC36),"", 'Funções Transações'!AC36)</f>
        <v/>
      </c>
      <c r="P192" s="482" t="str">
        <f aca="false">IF(ISBLANK('Funções Transações'!AD36),"", 'Funções Transações'!AD36)</f>
        <v/>
      </c>
      <c r="Q192" s="482" t="str">
        <f aca="false">IF(ISBLANK('Funções Transações'!AE36),"", 'Funções Transações'!AE36)</f>
        <v/>
      </c>
      <c r="R192" s="482" t="str">
        <f aca="false">IF(ISBLANK('Funções Transações'!AF36),"", 'Funções Transações'!AF36)</f>
        <v/>
      </c>
      <c r="S192" s="486" t="str">
        <f aca="false">IF(ISBLANK('Funções Transações'!AG36),"", 'Funções Transações'!AG36)</f>
        <v/>
      </c>
      <c r="T192" s="480"/>
      <c r="U192" s="480"/>
      <c r="V192" s="480"/>
      <c r="W192" s="480"/>
      <c r="X192" s="480"/>
      <c r="Y192" s="480"/>
      <c r="Z192" s="480"/>
    </row>
    <row r="193" customFormat="false" ht="12.75" hidden="false" customHeight="true" outlineLevel="0" collapsed="false">
      <c r="A193" s="481" t="str">
        <f aca="false">IF(ISBLANK('Funções Transações'!C37),"", 'Funções Transações'!C37)</f>
        <v/>
      </c>
      <c r="B193" s="482" t="str">
        <f aca="false">IF((A193=""),"",LOOKUP(A193,'Casos de Uso'!$B$3:B$101,'Casos de Uso'!$C$3:C$101))</f>
        <v/>
      </c>
      <c r="C193" s="482" t="str">
        <f aca="false">IF(ISBLANK('Funções Transações'!B37),"",'Funções Transações'!B37)</f>
        <v/>
      </c>
      <c r="D193" s="483" t="str">
        <f aca="false">IF(ISBLANK('Funções Transações'!M37),"", 'Funções Transações'!M37)</f>
        <v/>
      </c>
      <c r="E193" s="483" t="str">
        <f aca="false">IF(ISBLANK('Funções Transações'!N37),"", 'Funções Transações'!N37)</f>
        <v/>
      </c>
      <c r="F193" s="483" t="str">
        <f aca="false">IF(ISBLANK('Funções Transações'!O37),"", 'Funções Transações'!O37)</f>
        <v/>
      </c>
      <c r="G193" s="483" t="str">
        <f aca="false">IF(ISBLANK('Funções Transações'!P37),"", 'Funções Transações'!P37)</f>
        <v/>
      </c>
      <c r="H193" s="483" t="str">
        <f aca="false">IF(ISBLANK('Funções Transações'!Q37),"", 'Funções Transações'!Q37)</f>
        <v/>
      </c>
      <c r="I193" s="484" t="str">
        <f aca="false">IF(ISBLANK('Funções Transações'!S37),"", 'Funções Transações'!S37)</f>
        <v/>
      </c>
      <c r="J193" s="484" t="str">
        <f aca="false">IF(ISBLANK('Funções Transações'!T37),"", 'Funções Transações'!T37)</f>
        <v/>
      </c>
      <c r="K193" s="484" t="str">
        <f aca="false">IF(ISBLANK('Funções Transações'!U37),"", 'Funções Transações'!U37)</f>
        <v/>
      </c>
      <c r="L193" s="483" t="str">
        <f aca="false">IF(ISBLANK('Funções Transações'!AA37),"", 'Funções Transações'!AA37)</f>
        <v/>
      </c>
      <c r="M193" s="484" t="str">
        <f aca="false">IF(ISBLANK('Funções Transações'!AB37),"", 'Funções Transações'!AB37)</f>
        <v/>
      </c>
      <c r="N193" s="485" t="str">
        <f aca="false">IF(ISBLANK('Funções Transações'!R37),"", 'Funções Transações'!R37)</f>
        <v/>
      </c>
      <c r="O193" s="482" t="str">
        <f aca="false">IF(ISBLANK('Funções Transações'!AC37),"", 'Funções Transações'!AC37)</f>
        <v/>
      </c>
      <c r="P193" s="482" t="str">
        <f aca="false">IF(ISBLANK('Funções Transações'!AD37),"", 'Funções Transações'!AD37)</f>
        <v/>
      </c>
      <c r="Q193" s="482" t="str">
        <f aca="false">IF(ISBLANK('Funções Transações'!AE37),"", 'Funções Transações'!AE37)</f>
        <v/>
      </c>
      <c r="R193" s="482" t="str">
        <f aca="false">IF(ISBLANK('Funções Transações'!AF37),"", 'Funções Transações'!AF37)</f>
        <v/>
      </c>
      <c r="S193" s="486" t="str">
        <f aca="false">IF(ISBLANK('Funções Transações'!AG37),"", 'Funções Transações'!AG37)</f>
        <v/>
      </c>
      <c r="T193" s="480"/>
      <c r="U193" s="480"/>
      <c r="V193" s="480"/>
      <c r="W193" s="480"/>
      <c r="X193" s="480"/>
      <c r="Y193" s="480"/>
      <c r="Z193" s="480"/>
    </row>
    <row r="194" customFormat="false" ht="12.75" hidden="false" customHeight="true" outlineLevel="0" collapsed="false">
      <c r="A194" s="481" t="str">
        <f aca="false">IF(ISBLANK('Funções Transações'!C38),"", 'Funções Transações'!C38)</f>
        <v/>
      </c>
      <c r="B194" s="482" t="str">
        <f aca="false">IF((A194=""),"",LOOKUP(A194,'Casos de Uso'!$B$3:B$101,'Casos de Uso'!$C$3:C$101))</f>
        <v/>
      </c>
      <c r="C194" s="482" t="str">
        <f aca="false">IF(ISBLANK('Funções Transações'!B38),"",'Funções Transações'!B38)</f>
        <v/>
      </c>
      <c r="D194" s="483" t="str">
        <f aca="false">IF(ISBLANK('Funções Transações'!M38),"", 'Funções Transações'!M38)</f>
        <v/>
      </c>
      <c r="E194" s="483" t="str">
        <f aca="false">IF(ISBLANK('Funções Transações'!N38),"", 'Funções Transações'!N38)</f>
        <v/>
      </c>
      <c r="F194" s="483" t="str">
        <f aca="false">IF(ISBLANK('Funções Transações'!O38),"", 'Funções Transações'!O38)</f>
        <v/>
      </c>
      <c r="G194" s="483" t="str">
        <f aca="false">IF(ISBLANK('Funções Transações'!P38),"", 'Funções Transações'!P38)</f>
        <v/>
      </c>
      <c r="H194" s="483" t="str">
        <f aca="false">IF(ISBLANK('Funções Transações'!Q38),"", 'Funções Transações'!Q38)</f>
        <v/>
      </c>
      <c r="I194" s="484" t="str">
        <f aca="false">IF(ISBLANK('Funções Transações'!S38),"", 'Funções Transações'!S38)</f>
        <v/>
      </c>
      <c r="J194" s="484" t="str">
        <f aca="false">IF(ISBLANK('Funções Transações'!T38),"", 'Funções Transações'!T38)</f>
        <v/>
      </c>
      <c r="K194" s="484" t="str">
        <f aca="false">IF(ISBLANK('Funções Transações'!U38),"", 'Funções Transações'!U38)</f>
        <v/>
      </c>
      <c r="L194" s="483" t="str">
        <f aca="false">IF(ISBLANK('Funções Transações'!AA38),"", 'Funções Transações'!AA38)</f>
        <v/>
      </c>
      <c r="M194" s="484" t="str">
        <f aca="false">IF(ISBLANK('Funções Transações'!AB38),"", 'Funções Transações'!AB38)</f>
        <v/>
      </c>
      <c r="N194" s="485" t="str">
        <f aca="false">IF(ISBLANK('Funções Transações'!R38),"", 'Funções Transações'!R38)</f>
        <v/>
      </c>
      <c r="O194" s="482" t="str">
        <f aca="false">IF(ISBLANK('Funções Transações'!AC38),"", 'Funções Transações'!AC38)</f>
        <v/>
      </c>
      <c r="P194" s="482" t="str">
        <f aca="false">IF(ISBLANK('Funções Transações'!AD38),"", 'Funções Transações'!AD38)</f>
        <v/>
      </c>
      <c r="Q194" s="482" t="str">
        <f aca="false">IF(ISBLANK('Funções Transações'!AE38),"", 'Funções Transações'!AE38)</f>
        <v/>
      </c>
      <c r="R194" s="482" t="str">
        <f aca="false">IF(ISBLANK('Funções Transações'!AF38),"", 'Funções Transações'!AF38)</f>
        <v/>
      </c>
      <c r="S194" s="486" t="str">
        <f aca="false">IF(ISBLANK('Funções Transações'!AG38),"", 'Funções Transações'!AG38)</f>
        <v/>
      </c>
      <c r="T194" s="480"/>
      <c r="U194" s="480"/>
      <c r="V194" s="480"/>
      <c r="W194" s="480"/>
      <c r="X194" s="480"/>
      <c r="Y194" s="480"/>
      <c r="Z194" s="480"/>
    </row>
    <row r="195" customFormat="false" ht="12.75" hidden="false" customHeight="true" outlineLevel="0" collapsed="false">
      <c r="A195" s="481" t="str">
        <f aca="false">IF(ISBLANK('Funções Transações'!C39),"", 'Funções Transações'!C39)</f>
        <v/>
      </c>
      <c r="B195" s="482" t="str">
        <f aca="false">IF((A195=""),"",LOOKUP(A195,'Casos de Uso'!$B$3:B$101,'Casos de Uso'!$C$3:C$101))</f>
        <v/>
      </c>
      <c r="C195" s="482" t="str">
        <f aca="false">IF(ISBLANK('Funções Transações'!B39),"",'Funções Transações'!B39)</f>
        <v/>
      </c>
      <c r="D195" s="483" t="str">
        <f aca="false">IF(ISBLANK('Funções Transações'!M39),"", 'Funções Transações'!M39)</f>
        <v/>
      </c>
      <c r="E195" s="483" t="str">
        <f aca="false">IF(ISBLANK('Funções Transações'!N39),"", 'Funções Transações'!N39)</f>
        <v/>
      </c>
      <c r="F195" s="483" t="str">
        <f aca="false">IF(ISBLANK('Funções Transações'!O39),"", 'Funções Transações'!O39)</f>
        <v/>
      </c>
      <c r="G195" s="483" t="str">
        <f aca="false">IF(ISBLANK('Funções Transações'!P39),"", 'Funções Transações'!P39)</f>
        <v/>
      </c>
      <c r="H195" s="483" t="str">
        <f aca="false">IF(ISBLANK('Funções Transações'!Q39),"", 'Funções Transações'!Q39)</f>
        <v/>
      </c>
      <c r="I195" s="484" t="str">
        <f aca="false">IF(ISBLANK('Funções Transações'!S39),"", 'Funções Transações'!S39)</f>
        <v/>
      </c>
      <c r="J195" s="484" t="str">
        <f aca="false">IF(ISBLANK('Funções Transações'!T39),"", 'Funções Transações'!T39)</f>
        <v/>
      </c>
      <c r="K195" s="484" t="str">
        <f aca="false">IF(ISBLANK('Funções Transações'!U39),"", 'Funções Transações'!U39)</f>
        <v/>
      </c>
      <c r="L195" s="483" t="str">
        <f aca="false">IF(ISBLANK('Funções Transações'!AA39),"", 'Funções Transações'!AA39)</f>
        <v/>
      </c>
      <c r="M195" s="484" t="str">
        <f aca="false">IF(ISBLANK('Funções Transações'!AB39),"", 'Funções Transações'!AB39)</f>
        <v/>
      </c>
      <c r="N195" s="485" t="str">
        <f aca="false">IF(ISBLANK('Funções Transações'!R39),"", 'Funções Transações'!R39)</f>
        <v/>
      </c>
      <c r="O195" s="482" t="str">
        <f aca="false">IF(ISBLANK('Funções Transações'!AC39),"", 'Funções Transações'!AC39)</f>
        <v/>
      </c>
      <c r="P195" s="482" t="str">
        <f aca="false">IF(ISBLANK('Funções Transações'!AD39),"", 'Funções Transações'!AD39)</f>
        <v/>
      </c>
      <c r="Q195" s="482" t="str">
        <f aca="false">IF(ISBLANK('Funções Transações'!AE39),"", 'Funções Transações'!AE39)</f>
        <v/>
      </c>
      <c r="R195" s="482" t="str">
        <f aca="false">IF(ISBLANK('Funções Transações'!AF39),"", 'Funções Transações'!AF39)</f>
        <v/>
      </c>
      <c r="S195" s="486" t="str">
        <f aca="false">IF(ISBLANK('Funções Transações'!AG39),"", 'Funções Transações'!AG39)</f>
        <v/>
      </c>
      <c r="T195" s="480"/>
      <c r="U195" s="480"/>
      <c r="V195" s="480"/>
      <c r="W195" s="480"/>
      <c r="X195" s="480"/>
      <c r="Y195" s="480"/>
      <c r="Z195" s="480"/>
    </row>
    <row r="196" customFormat="false" ht="12.75" hidden="false" customHeight="true" outlineLevel="0" collapsed="false">
      <c r="A196" s="481" t="str">
        <f aca="false">IF(ISBLANK('Funções Transações'!C40),"", 'Funções Transações'!C40)</f>
        <v/>
      </c>
      <c r="B196" s="482" t="str">
        <f aca="false">IF((A196=""),"",LOOKUP(A196,'Casos de Uso'!$B$3:B$101,'Casos de Uso'!$C$3:C$101))</f>
        <v/>
      </c>
      <c r="C196" s="482" t="str">
        <f aca="false">IF(ISBLANK('Funções Transações'!B40),"",'Funções Transações'!B40)</f>
        <v/>
      </c>
      <c r="D196" s="483" t="str">
        <f aca="false">IF(ISBLANK('Funções Transações'!M40),"", 'Funções Transações'!M40)</f>
        <v/>
      </c>
      <c r="E196" s="483" t="str">
        <f aca="false">IF(ISBLANK('Funções Transações'!N40),"", 'Funções Transações'!N40)</f>
        <v/>
      </c>
      <c r="F196" s="483" t="str">
        <f aca="false">IF(ISBLANK('Funções Transações'!O40),"", 'Funções Transações'!O40)</f>
        <v/>
      </c>
      <c r="G196" s="483" t="str">
        <f aca="false">IF(ISBLANK('Funções Transações'!P40),"", 'Funções Transações'!P40)</f>
        <v/>
      </c>
      <c r="H196" s="483" t="str">
        <f aca="false">IF(ISBLANK('Funções Transações'!Q40),"", 'Funções Transações'!Q40)</f>
        <v/>
      </c>
      <c r="I196" s="484" t="str">
        <f aca="false">IF(ISBLANK('Funções Transações'!S40),"", 'Funções Transações'!S40)</f>
        <v/>
      </c>
      <c r="J196" s="484" t="str">
        <f aca="false">IF(ISBLANK('Funções Transações'!T40),"", 'Funções Transações'!T40)</f>
        <v/>
      </c>
      <c r="K196" s="484" t="str">
        <f aca="false">IF(ISBLANK('Funções Transações'!U40),"", 'Funções Transações'!U40)</f>
        <v/>
      </c>
      <c r="L196" s="483" t="str">
        <f aca="false">IF(ISBLANK('Funções Transações'!AA40),"", 'Funções Transações'!AA40)</f>
        <v/>
      </c>
      <c r="M196" s="484" t="str">
        <f aca="false">IF(ISBLANK('Funções Transações'!AB40),"", 'Funções Transações'!AB40)</f>
        <v/>
      </c>
      <c r="N196" s="485" t="str">
        <f aca="false">IF(ISBLANK('Funções Transações'!R40),"", 'Funções Transações'!R40)</f>
        <v/>
      </c>
      <c r="O196" s="482" t="str">
        <f aca="false">IF(ISBLANK('Funções Transações'!AC40),"", 'Funções Transações'!AC40)</f>
        <v/>
      </c>
      <c r="P196" s="482" t="str">
        <f aca="false">IF(ISBLANK('Funções Transações'!AD40),"", 'Funções Transações'!AD40)</f>
        <v/>
      </c>
      <c r="Q196" s="482" t="str">
        <f aca="false">IF(ISBLANK('Funções Transações'!AE40),"", 'Funções Transações'!AE40)</f>
        <v/>
      </c>
      <c r="R196" s="482" t="str">
        <f aca="false">IF(ISBLANK('Funções Transações'!AF40),"", 'Funções Transações'!AF40)</f>
        <v/>
      </c>
      <c r="S196" s="486" t="str">
        <f aca="false">IF(ISBLANK('Funções Transações'!AG40),"", 'Funções Transações'!AG40)</f>
        <v/>
      </c>
      <c r="T196" s="480"/>
      <c r="U196" s="480"/>
      <c r="V196" s="480"/>
      <c r="W196" s="480"/>
      <c r="X196" s="480"/>
      <c r="Y196" s="480"/>
      <c r="Z196" s="480"/>
    </row>
    <row r="197" customFormat="false" ht="12.75" hidden="false" customHeight="true" outlineLevel="0" collapsed="false">
      <c r="A197" s="481" t="str">
        <f aca="false">IF(ISBLANK('Funções Transações'!C41),"", 'Funções Transações'!C41)</f>
        <v/>
      </c>
      <c r="B197" s="482" t="str">
        <f aca="false">IF((A197=""),"",LOOKUP(A197,'Casos de Uso'!$B$3:B$101,'Casos de Uso'!$C$3:C$101))</f>
        <v/>
      </c>
      <c r="C197" s="482" t="str">
        <f aca="false">IF(ISBLANK('Funções Transações'!B41),"",'Funções Transações'!B41)</f>
        <v/>
      </c>
      <c r="D197" s="483" t="str">
        <f aca="false">IF(ISBLANK('Funções Transações'!M41),"", 'Funções Transações'!M41)</f>
        <v/>
      </c>
      <c r="E197" s="483" t="str">
        <f aca="false">IF(ISBLANK('Funções Transações'!N41),"", 'Funções Transações'!N41)</f>
        <v/>
      </c>
      <c r="F197" s="483" t="str">
        <f aca="false">IF(ISBLANK('Funções Transações'!O41),"", 'Funções Transações'!O41)</f>
        <v/>
      </c>
      <c r="G197" s="483" t="str">
        <f aca="false">IF(ISBLANK('Funções Transações'!P41),"", 'Funções Transações'!P41)</f>
        <v/>
      </c>
      <c r="H197" s="483" t="str">
        <f aca="false">IF(ISBLANK('Funções Transações'!Q41),"", 'Funções Transações'!Q41)</f>
        <v/>
      </c>
      <c r="I197" s="484" t="str">
        <f aca="false">IF(ISBLANK('Funções Transações'!S41),"", 'Funções Transações'!S41)</f>
        <v/>
      </c>
      <c r="J197" s="484" t="str">
        <f aca="false">IF(ISBLANK('Funções Transações'!T41),"", 'Funções Transações'!T41)</f>
        <v/>
      </c>
      <c r="K197" s="484" t="str">
        <f aca="false">IF(ISBLANK('Funções Transações'!U41),"", 'Funções Transações'!U41)</f>
        <v/>
      </c>
      <c r="L197" s="483" t="str">
        <f aca="false">IF(ISBLANK('Funções Transações'!AA41),"", 'Funções Transações'!AA41)</f>
        <v/>
      </c>
      <c r="M197" s="484" t="str">
        <f aca="false">IF(ISBLANK('Funções Transações'!AB41),"", 'Funções Transações'!AB41)</f>
        <v/>
      </c>
      <c r="N197" s="485" t="str">
        <f aca="false">IF(ISBLANK('Funções Transações'!R41),"", 'Funções Transações'!R41)</f>
        <v/>
      </c>
      <c r="O197" s="482" t="str">
        <f aca="false">IF(ISBLANK('Funções Transações'!AC41),"", 'Funções Transações'!AC41)</f>
        <v/>
      </c>
      <c r="P197" s="482" t="str">
        <f aca="false">IF(ISBLANK('Funções Transações'!AD41),"", 'Funções Transações'!AD41)</f>
        <v/>
      </c>
      <c r="Q197" s="482" t="str">
        <f aca="false">IF(ISBLANK('Funções Transações'!AE41),"", 'Funções Transações'!AE41)</f>
        <v/>
      </c>
      <c r="R197" s="482" t="str">
        <f aca="false">IF(ISBLANK('Funções Transações'!AF41),"", 'Funções Transações'!AF41)</f>
        <v/>
      </c>
      <c r="S197" s="486" t="str">
        <f aca="false">IF(ISBLANK('Funções Transações'!AG41),"", 'Funções Transações'!AG41)</f>
        <v/>
      </c>
      <c r="T197" s="480"/>
      <c r="U197" s="480"/>
      <c r="V197" s="480"/>
      <c r="W197" s="480"/>
      <c r="X197" s="480"/>
      <c r="Y197" s="480"/>
      <c r="Z197" s="480"/>
    </row>
    <row r="198" customFormat="false" ht="12.75" hidden="false" customHeight="true" outlineLevel="0" collapsed="false">
      <c r="A198" s="481" t="str">
        <f aca="false">IF(ISBLANK('Funções Transações'!C42),"", 'Funções Transações'!C42)</f>
        <v/>
      </c>
      <c r="B198" s="482" t="str">
        <f aca="false">IF((A198=""),"",LOOKUP(A198,'Casos de Uso'!$B$3:B$101,'Casos de Uso'!$C$3:C$101))</f>
        <v/>
      </c>
      <c r="C198" s="482" t="str">
        <f aca="false">IF(ISBLANK('Funções Transações'!B42),"",'Funções Transações'!B42)</f>
        <v/>
      </c>
      <c r="D198" s="483" t="str">
        <f aca="false">IF(ISBLANK('Funções Transações'!M42),"", 'Funções Transações'!M42)</f>
        <v/>
      </c>
      <c r="E198" s="483" t="str">
        <f aca="false">IF(ISBLANK('Funções Transações'!N42),"", 'Funções Transações'!N42)</f>
        <v/>
      </c>
      <c r="F198" s="483" t="str">
        <f aca="false">IF(ISBLANK('Funções Transações'!O42),"", 'Funções Transações'!O42)</f>
        <v/>
      </c>
      <c r="G198" s="483" t="str">
        <f aca="false">IF(ISBLANK('Funções Transações'!P42),"", 'Funções Transações'!P42)</f>
        <v/>
      </c>
      <c r="H198" s="483" t="str">
        <f aca="false">IF(ISBLANK('Funções Transações'!Q42),"", 'Funções Transações'!Q42)</f>
        <v/>
      </c>
      <c r="I198" s="484" t="str">
        <f aca="false">IF(ISBLANK('Funções Transações'!S42),"", 'Funções Transações'!S42)</f>
        <v/>
      </c>
      <c r="J198" s="484" t="str">
        <f aca="false">IF(ISBLANK('Funções Transações'!T42),"", 'Funções Transações'!T42)</f>
        <v/>
      </c>
      <c r="K198" s="484" t="str">
        <f aca="false">IF(ISBLANK('Funções Transações'!U42),"", 'Funções Transações'!U42)</f>
        <v/>
      </c>
      <c r="L198" s="483" t="str">
        <f aca="false">IF(ISBLANK('Funções Transações'!AA42),"", 'Funções Transações'!AA42)</f>
        <v/>
      </c>
      <c r="M198" s="484" t="str">
        <f aca="false">IF(ISBLANK('Funções Transações'!AB42),"", 'Funções Transações'!AB42)</f>
        <v/>
      </c>
      <c r="N198" s="485" t="str">
        <f aca="false">IF(ISBLANK('Funções Transações'!R42),"", 'Funções Transações'!R42)</f>
        <v/>
      </c>
      <c r="O198" s="482" t="str">
        <f aca="false">IF(ISBLANK('Funções Transações'!AC42),"", 'Funções Transações'!AC42)</f>
        <v/>
      </c>
      <c r="P198" s="482" t="str">
        <f aca="false">IF(ISBLANK('Funções Transações'!AD42),"", 'Funções Transações'!AD42)</f>
        <v/>
      </c>
      <c r="Q198" s="482" t="str">
        <f aca="false">IF(ISBLANK('Funções Transações'!AE42),"", 'Funções Transações'!AE42)</f>
        <v/>
      </c>
      <c r="R198" s="482" t="str">
        <f aca="false">IF(ISBLANK('Funções Transações'!AF42),"", 'Funções Transações'!AF42)</f>
        <v/>
      </c>
      <c r="S198" s="486" t="str">
        <f aca="false">IF(ISBLANK('Funções Transações'!AG42),"", 'Funções Transações'!AG42)</f>
        <v/>
      </c>
      <c r="T198" s="480"/>
      <c r="U198" s="480"/>
      <c r="V198" s="480"/>
      <c r="W198" s="480"/>
      <c r="X198" s="480"/>
      <c r="Y198" s="480"/>
      <c r="Z198" s="480"/>
    </row>
    <row r="199" customFormat="false" ht="12.75" hidden="false" customHeight="true" outlineLevel="0" collapsed="false">
      <c r="A199" s="481" t="str">
        <f aca="false">IF(ISBLANK('Funções Transações'!C43),"", 'Funções Transações'!C43)</f>
        <v/>
      </c>
      <c r="B199" s="482" t="str">
        <f aca="false">IF((A199=""),"",LOOKUP(A199,'Casos de Uso'!$B$3:B$101,'Casos de Uso'!$C$3:C$101))</f>
        <v/>
      </c>
      <c r="C199" s="482" t="str">
        <f aca="false">IF(ISBLANK('Funções Transações'!B43),"",'Funções Transações'!B43)</f>
        <v/>
      </c>
      <c r="D199" s="483" t="str">
        <f aca="false">IF(ISBLANK('Funções Transações'!M43),"", 'Funções Transações'!M43)</f>
        <v/>
      </c>
      <c r="E199" s="483" t="str">
        <f aca="false">IF(ISBLANK('Funções Transações'!N43),"", 'Funções Transações'!N43)</f>
        <v/>
      </c>
      <c r="F199" s="483" t="str">
        <f aca="false">IF(ISBLANK('Funções Transações'!O43),"", 'Funções Transações'!O43)</f>
        <v/>
      </c>
      <c r="G199" s="483" t="str">
        <f aca="false">IF(ISBLANK('Funções Transações'!P43),"", 'Funções Transações'!P43)</f>
        <v/>
      </c>
      <c r="H199" s="483" t="str">
        <f aca="false">IF(ISBLANK('Funções Transações'!Q43),"", 'Funções Transações'!Q43)</f>
        <v/>
      </c>
      <c r="I199" s="484" t="str">
        <f aca="false">IF(ISBLANK('Funções Transações'!S43),"", 'Funções Transações'!S43)</f>
        <v/>
      </c>
      <c r="J199" s="484" t="str">
        <f aca="false">IF(ISBLANK('Funções Transações'!T43),"", 'Funções Transações'!T43)</f>
        <v/>
      </c>
      <c r="K199" s="484" t="str">
        <f aca="false">IF(ISBLANK('Funções Transações'!U43),"", 'Funções Transações'!U43)</f>
        <v/>
      </c>
      <c r="L199" s="483" t="str">
        <f aca="false">IF(ISBLANK('Funções Transações'!AA43),"", 'Funções Transações'!AA43)</f>
        <v/>
      </c>
      <c r="M199" s="484" t="str">
        <f aca="false">IF(ISBLANK('Funções Transações'!AB43),"", 'Funções Transações'!AB43)</f>
        <v/>
      </c>
      <c r="N199" s="485" t="str">
        <f aca="false">IF(ISBLANK('Funções Transações'!R43),"", 'Funções Transações'!R43)</f>
        <v/>
      </c>
      <c r="O199" s="482" t="str">
        <f aca="false">IF(ISBLANK('Funções Transações'!AC43),"", 'Funções Transações'!AC43)</f>
        <v/>
      </c>
      <c r="P199" s="482" t="str">
        <f aca="false">IF(ISBLANK('Funções Transações'!AD43),"", 'Funções Transações'!AD43)</f>
        <v/>
      </c>
      <c r="Q199" s="482" t="str">
        <f aca="false">IF(ISBLANK('Funções Transações'!AE43),"", 'Funções Transações'!AE43)</f>
        <v/>
      </c>
      <c r="R199" s="482" t="str">
        <f aca="false">IF(ISBLANK('Funções Transações'!AF43),"", 'Funções Transações'!AF43)</f>
        <v/>
      </c>
      <c r="S199" s="486" t="str">
        <f aca="false">IF(ISBLANK('Funções Transações'!AG43),"", 'Funções Transações'!AG43)</f>
        <v/>
      </c>
      <c r="T199" s="480"/>
      <c r="U199" s="480"/>
      <c r="V199" s="480"/>
      <c r="W199" s="480"/>
      <c r="X199" s="480"/>
      <c r="Y199" s="480"/>
      <c r="Z199" s="480"/>
    </row>
    <row r="200" customFormat="false" ht="12.75" hidden="false" customHeight="true" outlineLevel="0" collapsed="false">
      <c r="A200" s="481" t="str">
        <f aca="false">IF(ISBLANK('Funções Transações'!C44),"", 'Funções Transações'!C44)</f>
        <v/>
      </c>
      <c r="B200" s="482" t="str">
        <f aca="false">IF((A200=""),"",LOOKUP(A200,'Casos de Uso'!$B$3:B$101,'Casos de Uso'!$C$3:C$101))</f>
        <v/>
      </c>
      <c r="C200" s="482" t="str">
        <f aca="false">IF(ISBLANK('Funções Transações'!B44),"",'Funções Transações'!B44)</f>
        <v/>
      </c>
      <c r="D200" s="483" t="str">
        <f aca="false">IF(ISBLANK('Funções Transações'!M44),"", 'Funções Transações'!M44)</f>
        <v/>
      </c>
      <c r="E200" s="483" t="str">
        <f aca="false">IF(ISBLANK('Funções Transações'!N44),"", 'Funções Transações'!N44)</f>
        <v/>
      </c>
      <c r="F200" s="483" t="str">
        <f aca="false">IF(ISBLANK('Funções Transações'!O44),"", 'Funções Transações'!O44)</f>
        <v/>
      </c>
      <c r="G200" s="483" t="str">
        <f aca="false">IF(ISBLANK('Funções Transações'!P44),"", 'Funções Transações'!P44)</f>
        <v/>
      </c>
      <c r="H200" s="483" t="str">
        <f aca="false">IF(ISBLANK('Funções Transações'!Q44),"", 'Funções Transações'!Q44)</f>
        <v/>
      </c>
      <c r="I200" s="484" t="str">
        <f aca="false">IF(ISBLANK('Funções Transações'!S44),"", 'Funções Transações'!S44)</f>
        <v/>
      </c>
      <c r="J200" s="484" t="str">
        <f aca="false">IF(ISBLANK('Funções Transações'!T44),"", 'Funções Transações'!T44)</f>
        <v/>
      </c>
      <c r="K200" s="484" t="str">
        <f aca="false">IF(ISBLANK('Funções Transações'!U44),"", 'Funções Transações'!U44)</f>
        <v/>
      </c>
      <c r="L200" s="483" t="str">
        <f aca="false">IF(ISBLANK('Funções Transações'!AA44),"", 'Funções Transações'!AA44)</f>
        <v/>
      </c>
      <c r="M200" s="484" t="str">
        <f aca="false">IF(ISBLANK('Funções Transações'!AB44),"", 'Funções Transações'!AB44)</f>
        <v/>
      </c>
      <c r="N200" s="485" t="str">
        <f aca="false">IF(ISBLANK('Funções Transações'!R44),"", 'Funções Transações'!R44)</f>
        <v/>
      </c>
      <c r="O200" s="482" t="str">
        <f aca="false">IF(ISBLANK('Funções Transações'!AC44),"", 'Funções Transações'!AC44)</f>
        <v/>
      </c>
      <c r="P200" s="482" t="str">
        <f aca="false">IF(ISBLANK('Funções Transações'!AD44),"", 'Funções Transações'!AD44)</f>
        <v/>
      </c>
      <c r="Q200" s="482" t="str">
        <f aca="false">IF(ISBLANK('Funções Transações'!AE44),"", 'Funções Transações'!AE44)</f>
        <v/>
      </c>
      <c r="R200" s="482" t="str">
        <f aca="false">IF(ISBLANK('Funções Transações'!AF44),"", 'Funções Transações'!AF44)</f>
        <v/>
      </c>
      <c r="S200" s="486" t="str">
        <f aca="false">IF(ISBLANK('Funções Transações'!AG44),"", 'Funções Transações'!AG44)</f>
        <v/>
      </c>
      <c r="T200" s="480"/>
      <c r="U200" s="480"/>
      <c r="V200" s="480"/>
      <c r="W200" s="480"/>
      <c r="X200" s="480"/>
      <c r="Y200" s="480"/>
      <c r="Z200" s="480"/>
    </row>
    <row r="201" customFormat="false" ht="12.75" hidden="false" customHeight="true" outlineLevel="0" collapsed="false">
      <c r="A201" s="481" t="str">
        <f aca="false">IF(ISBLANK('Funções Transações'!C45),"", 'Funções Transações'!C45)</f>
        <v/>
      </c>
      <c r="B201" s="482" t="str">
        <f aca="false">IF((A201=""),"",LOOKUP(A201,'Casos de Uso'!$B$3:B$101,'Casos de Uso'!$C$3:C$101))</f>
        <v/>
      </c>
      <c r="C201" s="482" t="str">
        <f aca="false">IF(ISBLANK('Funções Transações'!B45),"",'Funções Transações'!B45)</f>
        <v/>
      </c>
      <c r="D201" s="483" t="str">
        <f aca="false">IF(ISBLANK('Funções Transações'!M45),"", 'Funções Transações'!M45)</f>
        <v/>
      </c>
      <c r="E201" s="483" t="str">
        <f aca="false">IF(ISBLANK('Funções Transações'!N45),"", 'Funções Transações'!N45)</f>
        <v/>
      </c>
      <c r="F201" s="483" t="str">
        <f aca="false">IF(ISBLANK('Funções Transações'!O45),"", 'Funções Transações'!O45)</f>
        <v/>
      </c>
      <c r="G201" s="483" t="str">
        <f aca="false">IF(ISBLANK('Funções Transações'!P45),"", 'Funções Transações'!P45)</f>
        <v/>
      </c>
      <c r="H201" s="483" t="str">
        <f aca="false">IF(ISBLANK('Funções Transações'!Q45),"", 'Funções Transações'!Q45)</f>
        <v/>
      </c>
      <c r="I201" s="484" t="str">
        <f aca="false">IF(ISBLANK('Funções Transações'!S45),"", 'Funções Transações'!S45)</f>
        <v/>
      </c>
      <c r="J201" s="484" t="str">
        <f aca="false">IF(ISBLANK('Funções Transações'!T45),"", 'Funções Transações'!T45)</f>
        <v/>
      </c>
      <c r="K201" s="484" t="str">
        <f aca="false">IF(ISBLANK('Funções Transações'!U45),"", 'Funções Transações'!U45)</f>
        <v/>
      </c>
      <c r="L201" s="483" t="str">
        <f aca="false">IF(ISBLANK('Funções Transações'!AA45),"", 'Funções Transações'!AA45)</f>
        <v/>
      </c>
      <c r="M201" s="484" t="str">
        <f aca="false">IF(ISBLANK('Funções Transações'!AB45),"", 'Funções Transações'!AB45)</f>
        <v/>
      </c>
      <c r="N201" s="485" t="str">
        <f aca="false">IF(ISBLANK('Funções Transações'!R45),"", 'Funções Transações'!R45)</f>
        <v/>
      </c>
      <c r="O201" s="482" t="str">
        <f aca="false">IF(ISBLANK('Funções Transações'!AC45),"", 'Funções Transações'!AC45)</f>
        <v/>
      </c>
      <c r="P201" s="482" t="str">
        <f aca="false">IF(ISBLANK('Funções Transações'!AD45),"", 'Funções Transações'!AD45)</f>
        <v/>
      </c>
      <c r="Q201" s="482" t="str">
        <f aca="false">IF(ISBLANK('Funções Transações'!AE45),"", 'Funções Transações'!AE45)</f>
        <v/>
      </c>
      <c r="R201" s="482" t="str">
        <f aca="false">IF(ISBLANK('Funções Transações'!AF45),"", 'Funções Transações'!AF45)</f>
        <v/>
      </c>
      <c r="S201" s="486" t="str">
        <f aca="false">IF(ISBLANK('Funções Transações'!AG45),"", 'Funções Transações'!AG45)</f>
        <v/>
      </c>
      <c r="T201" s="480"/>
      <c r="U201" s="480"/>
      <c r="V201" s="480"/>
      <c r="W201" s="480"/>
      <c r="X201" s="480"/>
      <c r="Y201" s="480"/>
      <c r="Z201" s="480"/>
    </row>
    <row r="202" customFormat="false" ht="12.75" hidden="false" customHeight="true" outlineLevel="0" collapsed="false">
      <c r="A202" s="481" t="str">
        <f aca="false">IF(ISBLANK('Funções Transações'!C46),"", 'Funções Transações'!C46)</f>
        <v/>
      </c>
      <c r="B202" s="482" t="str">
        <f aca="false">IF((A202=""),"",LOOKUP(A202,'Casos de Uso'!$B$3:B$101,'Casos de Uso'!$C$3:C$101))</f>
        <v/>
      </c>
      <c r="C202" s="482" t="str">
        <f aca="false">IF(ISBLANK('Funções Transações'!B46),"",'Funções Transações'!B46)</f>
        <v/>
      </c>
      <c r="D202" s="483" t="str">
        <f aca="false">IF(ISBLANK('Funções Transações'!M46),"", 'Funções Transações'!M46)</f>
        <v/>
      </c>
      <c r="E202" s="483" t="str">
        <f aca="false">IF(ISBLANK('Funções Transações'!N46),"", 'Funções Transações'!N46)</f>
        <v/>
      </c>
      <c r="F202" s="483" t="str">
        <f aca="false">IF(ISBLANK('Funções Transações'!O46),"", 'Funções Transações'!O46)</f>
        <v/>
      </c>
      <c r="G202" s="483" t="str">
        <f aca="false">IF(ISBLANK('Funções Transações'!P46),"", 'Funções Transações'!P46)</f>
        <v/>
      </c>
      <c r="H202" s="483" t="str">
        <f aca="false">IF(ISBLANK('Funções Transações'!Q46),"", 'Funções Transações'!Q46)</f>
        <v/>
      </c>
      <c r="I202" s="484" t="str">
        <f aca="false">IF(ISBLANK('Funções Transações'!S46),"", 'Funções Transações'!S46)</f>
        <v/>
      </c>
      <c r="J202" s="484" t="str">
        <f aca="false">IF(ISBLANK('Funções Transações'!T46),"", 'Funções Transações'!T46)</f>
        <v/>
      </c>
      <c r="K202" s="484" t="str">
        <f aca="false">IF(ISBLANK('Funções Transações'!U46),"", 'Funções Transações'!U46)</f>
        <v/>
      </c>
      <c r="L202" s="483" t="str">
        <f aca="false">IF(ISBLANK('Funções Transações'!AA46),"", 'Funções Transações'!AA46)</f>
        <v/>
      </c>
      <c r="M202" s="484" t="str">
        <f aca="false">IF(ISBLANK('Funções Transações'!AB46),"", 'Funções Transações'!AB46)</f>
        <v/>
      </c>
      <c r="N202" s="485" t="str">
        <f aca="false">IF(ISBLANK('Funções Transações'!R46),"", 'Funções Transações'!R46)</f>
        <v/>
      </c>
      <c r="O202" s="482" t="str">
        <f aca="false">IF(ISBLANK('Funções Transações'!AC46),"", 'Funções Transações'!AC46)</f>
        <v/>
      </c>
      <c r="P202" s="482" t="str">
        <f aca="false">IF(ISBLANK('Funções Transações'!AD46),"", 'Funções Transações'!AD46)</f>
        <v/>
      </c>
      <c r="Q202" s="482" t="str">
        <f aca="false">IF(ISBLANK('Funções Transações'!AE46),"", 'Funções Transações'!AE46)</f>
        <v/>
      </c>
      <c r="R202" s="482" t="str">
        <f aca="false">IF(ISBLANK('Funções Transações'!AF46),"", 'Funções Transações'!AF46)</f>
        <v/>
      </c>
      <c r="S202" s="486" t="str">
        <f aca="false">IF(ISBLANK('Funções Transações'!AG46),"", 'Funções Transações'!AG46)</f>
        <v/>
      </c>
      <c r="T202" s="480"/>
      <c r="U202" s="480"/>
      <c r="V202" s="480"/>
      <c r="W202" s="480"/>
      <c r="X202" s="480"/>
      <c r="Y202" s="480"/>
      <c r="Z202" s="480"/>
    </row>
    <row r="203" customFormat="false" ht="12.75" hidden="false" customHeight="true" outlineLevel="0" collapsed="false">
      <c r="A203" s="481" t="str">
        <f aca="false">IF(ISBLANK('Funções Transações'!C47),"", 'Funções Transações'!C47)</f>
        <v/>
      </c>
      <c r="B203" s="482" t="str">
        <f aca="false">IF((A203=""),"",LOOKUP(A203,'Casos de Uso'!$B$3:B$101,'Casos de Uso'!$C$3:C$101))</f>
        <v/>
      </c>
      <c r="C203" s="482" t="str">
        <f aca="false">IF(ISBLANK('Funções Transações'!B47),"",'Funções Transações'!B47)</f>
        <v/>
      </c>
      <c r="D203" s="483" t="str">
        <f aca="false">IF(ISBLANK('Funções Transações'!M47),"", 'Funções Transações'!M47)</f>
        <v/>
      </c>
      <c r="E203" s="483" t="str">
        <f aca="false">IF(ISBLANK('Funções Transações'!N47),"", 'Funções Transações'!N47)</f>
        <v/>
      </c>
      <c r="F203" s="483" t="str">
        <f aca="false">IF(ISBLANK('Funções Transações'!O47),"", 'Funções Transações'!O47)</f>
        <v/>
      </c>
      <c r="G203" s="483" t="str">
        <f aca="false">IF(ISBLANK('Funções Transações'!P47),"", 'Funções Transações'!P47)</f>
        <v/>
      </c>
      <c r="H203" s="483" t="str">
        <f aca="false">IF(ISBLANK('Funções Transações'!Q47),"", 'Funções Transações'!Q47)</f>
        <v/>
      </c>
      <c r="I203" s="484" t="str">
        <f aca="false">IF(ISBLANK('Funções Transações'!S47),"", 'Funções Transações'!S47)</f>
        <v/>
      </c>
      <c r="J203" s="484" t="str">
        <f aca="false">IF(ISBLANK('Funções Transações'!T47),"", 'Funções Transações'!T47)</f>
        <v/>
      </c>
      <c r="K203" s="484" t="str">
        <f aca="false">IF(ISBLANK('Funções Transações'!U47),"", 'Funções Transações'!U47)</f>
        <v/>
      </c>
      <c r="L203" s="483" t="str">
        <f aca="false">IF(ISBLANK('Funções Transações'!AA47),"", 'Funções Transações'!AA47)</f>
        <v/>
      </c>
      <c r="M203" s="484" t="str">
        <f aca="false">IF(ISBLANK('Funções Transações'!AB47),"", 'Funções Transações'!AB47)</f>
        <v/>
      </c>
      <c r="N203" s="485" t="str">
        <f aca="false">IF(ISBLANK('Funções Transações'!R47),"", 'Funções Transações'!R47)</f>
        <v/>
      </c>
      <c r="O203" s="482" t="str">
        <f aca="false">IF(ISBLANK('Funções Transações'!AC47),"", 'Funções Transações'!AC47)</f>
        <v/>
      </c>
      <c r="P203" s="482" t="str">
        <f aca="false">IF(ISBLANK('Funções Transações'!AD47),"", 'Funções Transações'!AD47)</f>
        <v/>
      </c>
      <c r="Q203" s="482" t="str">
        <f aca="false">IF(ISBLANK('Funções Transações'!AE47),"", 'Funções Transações'!AE47)</f>
        <v/>
      </c>
      <c r="R203" s="482" t="str">
        <f aca="false">IF(ISBLANK('Funções Transações'!AF47),"", 'Funções Transações'!AF47)</f>
        <v/>
      </c>
      <c r="S203" s="486" t="str">
        <f aca="false">IF(ISBLANK('Funções Transações'!AG47),"", 'Funções Transações'!AG47)</f>
        <v/>
      </c>
      <c r="T203" s="480"/>
      <c r="U203" s="480"/>
      <c r="V203" s="480"/>
      <c r="W203" s="480"/>
      <c r="X203" s="480"/>
      <c r="Y203" s="480"/>
      <c r="Z203" s="480"/>
    </row>
    <row r="204" customFormat="false" ht="12.75" hidden="false" customHeight="true" outlineLevel="0" collapsed="false">
      <c r="A204" s="481" t="str">
        <f aca="false">IF(ISBLANK('Funções Transações'!C48),"", 'Funções Transações'!C48)</f>
        <v/>
      </c>
      <c r="B204" s="482" t="str">
        <f aca="false">IF((A204=""),"",LOOKUP(A204,'Casos de Uso'!$B$3:B$101,'Casos de Uso'!$C$3:C$101))</f>
        <v/>
      </c>
      <c r="C204" s="482" t="str">
        <f aca="false">IF(ISBLANK('Funções Transações'!B48),"",'Funções Transações'!B48)</f>
        <v/>
      </c>
      <c r="D204" s="483" t="str">
        <f aca="false">IF(ISBLANK('Funções Transações'!M48),"", 'Funções Transações'!M48)</f>
        <v/>
      </c>
      <c r="E204" s="483" t="str">
        <f aca="false">IF(ISBLANK('Funções Transações'!N48),"", 'Funções Transações'!N48)</f>
        <v/>
      </c>
      <c r="F204" s="483" t="str">
        <f aca="false">IF(ISBLANK('Funções Transações'!O48),"", 'Funções Transações'!O48)</f>
        <v/>
      </c>
      <c r="G204" s="483" t="str">
        <f aca="false">IF(ISBLANK('Funções Transações'!P48),"", 'Funções Transações'!P48)</f>
        <v/>
      </c>
      <c r="H204" s="483" t="str">
        <f aca="false">IF(ISBLANK('Funções Transações'!Q48),"", 'Funções Transações'!Q48)</f>
        <v/>
      </c>
      <c r="I204" s="484" t="str">
        <f aca="false">IF(ISBLANK('Funções Transações'!S48),"", 'Funções Transações'!S48)</f>
        <v/>
      </c>
      <c r="J204" s="484" t="str">
        <f aca="false">IF(ISBLANK('Funções Transações'!T48),"", 'Funções Transações'!T48)</f>
        <v/>
      </c>
      <c r="K204" s="484" t="str">
        <f aca="false">IF(ISBLANK('Funções Transações'!U48),"", 'Funções Transações'!U48)</f>
        <v/>
      </c>
      <c r="L204" s="483" t="str">
        <f aca="false">IF(ISBLANK('Funções Transações'!AA48),"", 'Funções Transações'!AA48)</f>
        <v/>
      </c>
      <c r="M204" s="484" t="str">
        <f aca="false">IF(ISBLANK('Funções Transações'!AB48),"", 'Funções Transações'!AB48)</f>
        <v/>
      </c>
      <c r="N204" s="485" t="str">
        <f aca="false">IF(ISBLANK('Funções Transações'!R48),"", 'Funções Transações'!R48)</f>
        <v/>
      </c>
      <c r="O204" s="482" t="str">
        <f aca="false">IF(ISBLANK('Funções Transações'!AC48),"", 'Funções Transações'!AC48)</f>
        <v/>
      </c>
      <c r="P204" s="482" t="str">
        <f aca="false">IF(ISBLANK('Funções Transações'!AD48),"", 'Funções Transações'!AD48)</f>
        <v/>
      </c>
      <c r="Q204" s="482" t="str">
        <f aca="false">IF(ISBLANK('Funções Transações'!AE48),"", 'Funções Transações'!AE48)</f>
        <v/>
      </c>
      <c r="R204" s="482" t="str">
        <f aca="false">IF(ISBLANK('Funções Transações'!AF48),"", 'Funções Transações'!AF48)</f>
        <v/>
      </c>
      <c r="S204" s="486" t="str">
        <f aca="false">IF(ISBLANK('Funções Transações'!AG48),"", 'Funções Transações'!AG48)</f>
        <v/>
      </c>
      <c r="T204" s="480"/>
      <c r="U204" s="480"/>
      <c r="V204" s="480"/>
      <c r="W204" s="480"/>
      <c r="X204" s="480"/>
      <c r="Y204" s="480"/>
      <c r="Z204" s="480"/>
    </row>
    <row r="205" customFormat="false" ht="12.75" hidden="false" customHeight="true" outlineLevel="0" collapsed="false">
      <c r="A205" s="481" t="str">
        <f aca="false">IF(ISBLANK('Funções Transações'!C49),"", 'Funções Transações'!C49)</f>
        <v/>
      </c>
      <c r="B205" s="482" t="str">
        <f aca="false">IF((A205=""),"",LOOKUP(A205,'Casos de Uso'!$B$3:B$101,'Casos de Uso'!$C$3:C$101))</f>
        <v/>
      </c>
      <c r="C205" s="482" t="str">
        <f aca="false">IF(ISBLANK('Funções Transações'!B49),"",'Funções Transações'!B49)</f>
        <v/>
      </c>
      <c r="D205" s="483" t="str">
        <f aca="false">IF(ISBLANK('Funções Transações'!M49),"", 'Funções Transações'!M49)</f>
        <v/>
      </c>
      <c r="E205" s="483" t="str">
        <f aca="false">IF(ISBLANK('Funções Transações'!N49),"", 'Funções Transações'!N49)</f>
        <v/>
      </c>
      <c r="F205" s="483" t="str">
        <f aca="false">IF(ISBLANK('Funções Transações'!O49),"", 'Funções Transações'!O49)</f>
        <v/>
      </c>
      <c r="G205" s="483" t="str">
        <f aca="false">IF(ISBLANK('Funções Transações'!P49),"", 'Funções Transações'!P49)</f>
        <v/>
      </c>
      <c r="H205" s="483" t="str">
        <f aca="false">IF(ISBLANK('Funções Transações'!Q49),"", 'Funções Transações'!Q49)</f>
        <v/>
      </c>
      <c r="I205" s="484" t="str">
        <f aca="false">IF(ISBLANK('Funções Transações'!S49),"", 'Funções Transações'!S49)</f>
        <v/>
      </c>
      <c r="J205" s="484" t="str">
        <f aca="false">IF(ISBLANK('Funções Transações'!T49),"", 'Funções Transações'!T49)</f>
        <v/>
      </c>
      <c r="K205" s="484" t="str">
        <f aca="false">IF(ISBLANK('Funções Transações'!U49),"", 'Funções Transações'!U49)</f>
        <v/>
      </c>
      <c r="L205" s="483" t="str">
        <f aca="false">IF(ISBLANK('Funções Transações'!AA49),"", 'Funções Transações'!AA49)</f>
        <v/>
      </c>
      <c r="M205" s="484" t="str">
        <f aca="false">IF(ISBLANK('Funções Transações'!AB49),"", 'Funções Transações'!AB49)</f>
        <v/>
      </c>
      <c r="N205" s="485" t="str">
        <f aca="false">IF(ISBLANK('Funções Transações'!R49),"", 'Funções Transações'!R49)</f>
        <v/>
      </c>
      <c r="O205" s="482" t="str">
        <f aca="false">IF(ISBLANK('Funções Transações'!AC49),"", 'Funções Transações'!AC49)</f>
        <v/>
      </c>
      <c r="P205" s="482" t="str">
        <f aca="false">IF(ISBLANK('Funções Transações'!AD49),"", 'Funções Transações'!AD49)</f>
        <v/>
      </c>
      <c r="Q205" s="482" t="str">
        <f aca="false">IF(ISBLANK('Funções Transações'!AE49),"", 'Funções Transações'!AE49)</f>
        <v/>
      </c>
      <c r="R205" s="482" t="str">
        <f aca="false">IF(ISBLANK('Funções Transações'!AF49),"", 'Funções Transações'!AF49)</f>
        <v/>
      </c>
      <c r="S205" s="486" t="str">
        <f aca="false">IF(ISBLANK('Funções Transações'!AG49),"", 'Funções Transações'!AG49)</f>
        <v/>
      </c>
      <c r="T205" s="480"/>
      <c r="U205" s="480"/>
      <c r="V205" s="480"/>
      <c r="W205" s="480"/>
      <c r="X205" s="480"/>
      <c r="Y205" s="480"/>
      <c r="Z205" s="480"/>
    </row>
    <row r="206" customFormat="false" ht="12.75" hidden="false" customHeight="true" outlineLevel="0" collapsed="false">
      <c r="A206" s="481" t="str">
        <f aca="false">IF(ISBLANK('Funções Transações'!C50),"", 'Funções Transações'!C50)</f>
        <v/>
      </c>
      <c r="B206" s="482" t="str">
        <f aca="false">IF((A206=""),"",LOOKUP(A206,'Casos de Uso'!$B$3:B$101,'Casos de Uso'!$C$3:C$101))</f>
        <v/>
      </c>
      <c r="C206" s="482" t="str">
        <f aca="false">IF(ISBLANK('Funções Transações'!B50),"",'Funções Transações'!B50)</f>
        <v/>
      </c>
      <c r="D206" s="483" t="str">
        <f aca="false">IF(ISBLANK('Funções Transações'!M50),"", 'Funções Transações'!M50)</f>
        <v/>
      </c>
      <c r="E206" s="483" t="str">
        <f aca="false">IF(ISBLANK('Funções Transações'!N50),"", 'Funções Transações'!N50)</f>
        <v/>
      </c>
      <c r="F206" s="483" t="str">
        <f aca="false">IF(ISBLANK('Funções Transações'!O50),"", 'Funções Transações'!O50)</f>
        <v/>
      </c>
      <c r="G206" s="483" t="str">
        <f aca="false">IF(ISBLANK('Funções Transações'!P50),"", 'Funções Transações'!P50)</f>
        <v/>
      </c>
      <c r="H206" s="483" t="str">
        <f aca="false">IF(ISBLANK('Funções Transações'!Q50),"", 'Funções Transações'!Q50)</f>
        <v/>
      </c>
      <c r="I206" s="484" t="str">
        <f aca="false">IF(ISBLANK('Funções Transações'!S50),"", 'Funções Transações'!S50)</f>
        <v/>
      </c>
      <c r="J206" s="484" t="str">
        <f aca="false">IF(ISBLANK('Funções Transações'!T50),"", 'Funções Transações'!T50)</f>
        <v/>
      </c>
      <c r="K206" s="484" t="str">
        <f aca="false">IF(ISBLANK('Funções Transações'!U50),"", 'Funções Transações'!U50)</f>
        <v/>
      </c>
      <c r="L206" s="483" t="str">
        <f aca="false">IF(ISBLANK('Funções Transações'!AA50),"", 'Funções Transações'!AA50)</f>
        <v/>
      </c>
      <c r="M206" s="484" t="str">
        <f aca="false">IF(ISBLANK('Funções Transações'!AB50),"", 'Funções Transações'!AB50)</f>
        <v/>
      </c>
      <c r="N206" s="485" t="str">
        <f aca="false">IF(ISBLANK('Funções Transações'!R50),"", 'Funções Transações'!R50)</f>
        <v/>
      </c>
      <c r="O206" s="482" t="str">
        <f aca="false">IF(ISBLANK('Funções Transações'!AC50),"", 'Funções Transações'!AC50)</f>
        <v/>
      </c>
      <c r="P206" s="482" t="str">
        <f aca="false">IF(ISBLANK('Funções Transações'!AD50),"", 'Funções Transações'!AD50)</f>
        <v/>
      </c>
      <c r="Q206" s="482" t="str">
        <f aca="false">IF(ISBLANK('Funções Transações'!AE50),"", 'Funções Transações'!AE50)</f>
        <v/>
      </c>
      <c r="R206" s="482" t="str">
        <f aca="false">IF(ISBLANK('Funções Transações'!AF50),"", 'Funções Transações'!AF50)</f>
        <v/>
      </c>
      <c r="S206" s="486" t="str">
        <f aca="false">IF(ISBLANK('Funções Transações'!AG50),"", 'Funções Transações'!AG50)</f>
        <v/>
      </c>
      <c r="T206" s="480"/>
      <c r="U206" s="480"/>
      <c r="V206" s="480"/>
      <c r="W206" s="480"/>
      <c r="X206" s="480"/>
      <c r="Y206" s="480"/>
      <c r="Z206" s="480"/>
    </row>
    <row r="207" customFormat="false" ht="12.75" hidden="false" customHeight="true" outlineLevel="0" collapsed="false">
      <c r="A207" s="481" t="str">
        <f aca="false">IF(ISBLANK('Funções Transações'!C51),"", 'Funções Transações'!C51)</f>
        <v/>
      </c>
      <c r="B207" s="482" t="str">
        <f aca="false">IF((A207=""),"",LOOKUP(A207,'Casos de Uso'!$B$3:B$101,'Casos de Uso'!$C$3:C$101))</f>
        <v/>
      </c>
      <c r="C207" s="482" t="str">
        <f aca="false">IF(ISBLANK('Funções Transações'!B51),"",'Funções Transações'!B51)</f>
        <v/>
      </c>
      <c r="D207" s="483" t="str">
        <f aca="false">IF(ISBLANK('Funções Transações'!M51),"", 'Funções Transações'!M51)</f>
        <v/>
      </c>
      <c r="E207" s="483" t="str">
        <f aca="false">IF(ISBLANK('Funções Transações'!N51),"", 'Funções Transações'!N51)</f>
        <v/>
      </c>
      <c r="F207" s="483" t="str">
        <f aca="false">IF(ISBLANK('Funções Transações'!O51),"", 'Funções Transações'!O51)</f>
        <v/>
      </c>
      <c r="G207" s="483" t="str">
        <f aca="false">IF(ISBLANK('Funções Transações'!P51),"", 'Funções Transações'!P51)</f>
        <v/>
      </c>
      <c r="H207" s="483" t="str">
        <f aca="false">IF(ISBLANK('Funções Transações'!Q51),"", 'Funções Transações'!Q51)</f>
        <v/>
      </c>
      <c r="I207" s="484" t="str">
        <f aca="false">IF(ISBLANK('Funções Transações'!S51),"", 'Funções Transações'!S51)</f>
        <v/>
      </c>
      <c r="J207" s="484" t="str">
        <f aca="false">IF(ISBLANK('Funções Transações'!T51),"", 'Funções Transações'!T51)</f>
        <v/>
      </c>
      <c r="K207" s="484" t="str">
        <f aca="false">IF(ISBLANK('Funções Transações'!U51),"", 'Funções Transações'!U51)</f>
        <v/>
      </c>
      <c r="L207" s="483" t="str">
        <f aca="false">IF(ISBLANK('Funções Transações'!AA51),"", 'Funções Transações'!AA51)</f>
        <v/>
      </c>
      <c r="M207" s="484" t="str">
        <f aca="false">IF(ISBLANK('Funções Transações'!AB51),"", 'Funções Transações'!AB51)</f>
        <v/>
      </c>
      <c r="N207" s="485" t="str">
        <f aca="false">IF(ISBLANK('Funções Transações'!R51),"", 'Funções Transações'!R51)</f>
        <v/>
      </c>
      <c r="O207" s="482" t="str">
        <f aca="false">IF(ISBLANK('Funções Transações'!AC51),"", 'Funções Transações'!AC51)</f>
        <v/>
      </c>
      <c r="P207" s="482" t="str">
        <f aca="false">IF(ISBLANK('Funções Transações'!AD51),"", 'Funções Transações'!AD51)</f>
        <v/>
      </c>
      <c r="Q207" s="482" t="str">
        <f aca="false">IF(ISBLANK('Funções Transações'!AE51),"", 'Funções Transações'!AE51)</f>
        <v/>
      </c>
      <c r="R207" s="482" t="str">
        <f aca="false">IF(ISBLANK('Funções Transações'!AF51),"", 'Funções Transações'!AF51)</f>
        <v/>
      </c>
      <c r="S207" s="486" t="str">
        <f aca="false">IF(ISBLANK('Funções Transações'!AG51),"", 'Funções Transações'!AG51)</f>
        <v/>
      </c>
      <c r="T207" s="480"/>
      <c r="U207" s="480"/>
      <c r="V207" s="480"/>
      <c r="W207" s="480"/>
      <c r="X207" s="480"/>
      <c r="Y207" s="480"/>
      <c r="Z207" s="480"/>
    </row>
    <row r="208" customFormat="false" ht="12.75" hidden="false" customHeight="true" outlineLevel="0" collapsed="false">
      <c r="A208" s="481" t="str">
        <f aca="false">IF(ISBLANK('Funções Transações'!C52),"", 'Funções Transações'!C52)</f>
        <v/>
      </c>
      <c r="B208" s="482" t="str">
        <f aca="false">IF((A208=""),"",LOOKUP(A208,'Casos de Uso'!$B$3:B$101,'Casos de Uso'!$C$3:C$101))</f>
        <v/>
      </c>
      <c r="C208" s="482" t="str">
        <f aca="false">IF(ISBLANK('Funções Transações'!B52),"",'Funções Transações'!B52)</f>
        <v/>
      </c>
      <c r="D208" s="483" t="str">
        <f aca="false">IF(ISBLANK('Funções Transações'!M52),"", 'Funções Transações'!M52)</f>
        <v/>
      </c>
      <c r="E208" s="483" t="str">
        <f aca="false">IF(ISBLANK('Funções Transações'!N52),"", 'Funções Transações'!N52)</f>
        <v/>
      </c>
      <c r="F208" s="483" t="str">
        <f aca="false">IF(ISBLANK('Funções Transações'!O52),"", 'Funções Transações'!O52)</f>
        <v/>
      </c>
      <c r="G208" s="483" t="str">
        <f aca="false">IF(ISBLANK('Funções Transações'!P52),"", 'Funções Transações'!P52)</f>
        <v/>
      </c>
      <c r="H208" s="483" t="str">
        <f aca="false">IF(ISBLANK('Funções Transações'!Q52),"", 'Funções Transações'!Q52)</f>
        <v/>
      </c>
      <c r="I208" s="484" t="str">
        <f aca="false">IF(ISBLANK('Funções Transações'!S52),"", 'Funções Transações'!S52)</f>
        <v/>
      </c>
      <c r="J208" s="484" t="str">
        <f aca="false">IF(ISBLANK('Funções Transações'!T52),"", 'Funções Transações'!T52)</f>
        <v/>
      </c>
      <c r="K208" s="484" t="str">
        <f aca="false">IF(ISBLANK('Funções Transações'!U52),"", 'Funções Transações'!U52)</f>
        <v/>
      </c>
      <c r="L208" s="483" t="str">
        <f aca="false">IF(ISBLANK('Funções Transações'!AA52),"", 'Funções Transações'!AA52)</f>
        <v/>
      </c>
      <c r="M208" s="484" t="str">
        <f aca="false">IF(ISBLANK('Funções Transações'!AB52),"", 'Funções Transações'!AB52)</f>
        <v/>
      </c>
      <c r="N208" s="485" t="str">
        <f aca="false">IF(ISBLANK('Funções Transações'!R52),"", 'Funções Transações'!R52)</f>
        <v/>
      </c>
      <c r="O208" s="482" t="str">
        <f aca="false">IF(ISBLANK('Funções Transações'!AC52),"", 'Funções Transações'!AC52)</f>
        <v/>
      </c>
      <c r="P208" s="482" t="str">
        <f aca="false">IF(ISBLANK('Funções Transações'!AD52),"", 'Funções Transações'!AD52)</f>
        <v/>
      </c>
      <c r="Q208" s="482" t="str">
        <f aca="false">IF(ISBLANK('Funções Transações'!AE52),"", 'Funções Transações'!AE52)</f>
        <v/>
      </c>
      <c r="R208" s="482" t="str">
        <f aca="false">IF(ISBLANK('Funções Transações'!AF52),"", 'Funções Transações'!AF52)</f>
        <v/>
      </c>
      <c r="S208" s="486" t="str">
        <f aca="false">IF(ISBLANK('Funções Transações'!AG52),"", 'Funções Transações'!AG52)</f>
        <v/>
      </c>
      <c r="T208" s="480"/>
      <c r="U208" s="480"/>
      <c r="V208" s="480"/>
      <c r="W208" s="480"/>
      <c r="X208" s="480"/>
      <c r="Y208" s="480"/>
      <c r="Z208" s="480"/>
    </row>
    <row r="209" customFormat="false" ht="12.75" hidden="false" customHeight="true" outlineLevel="0" collapsed="false">
      <c r="A209" s="481" t="str">
        <f aca="false">IF(ISBLANK('Funções Transações'!C53),"", 'Funções Transações'!C53)</f>
        <v/>
      </c>
      <c r="B209" s="482" t="str">
        <f aca="false">IF((A209=""),"",LOOKUP(A209,'Casos de Uso'!$B$3:B$101,'Casos de Uso'!$C$3:C$101))</f>
        <v/>
      </c>
      <c r="C209" s="482" t="str">
        <f aca="false">IF(ISBLANK('Funções Transações'!B53),"",'Funções Transações'!B53)</f>
        <v/>
      </c>
      <c r="D209" s="483" t="str">
        <f aca="false">IF(ISBLANK('Funções Transações'!M53),"", 'Funções Transações'!M53)</f>
        <v/>
      </c>
      <c r="E209" s="483" t="str">
        <f aca="false">IF(ISBLANK('Funções Transações'!N53),"", 'Funções Transações'!N53)</f>
        <v/>
      </c>
      <c r="F209" s="483" t="str">
        <f aca="false">IF(ISBLANK('Funções Transações'!O53),"", 'Funções Transações'!O53)</f>
        <v/>
      </c>
      <c r="G209" s="483" t="str">
        <f aca="false">IF(ISBLANK('Funções Transações'!P53),"", 'Funções Transações'!P53)</f>
        <v/>
      </c>
      <c r="H209" s="483" t="str">
        <f aca="false">IF(ISBLANK('Funções Transações'!Q53),"", 'Funções Transações'!Q53)</f>
        <v/>
      </c>
      <c r="I209" s="484" t="str">
        <f aca="false">IF(ISBLANK('Funções Transações'!S53),"", 'Funções Transações'!S53)</f>
        <v/>
      </c>
      <c r="J209" s="484" t="str">
        <f aca="false">IF(ISBLANK('Funções Transações'!T53),"", 'Funções Transações'!T53)</f>
        <v/>
      </c>
      <c r="K209" s="484" t="str">
        <f aca="false">IF(ISBLANK('Funções Transações'!U53),"", 'Funções Transações'!U53)</f>
        <v/>
      </c>
      <c r="L209" s="483" t="str">
        <f aca="false">IF(ISBLANK('Funções Transações'!AA53),"", 'Funções Transações'!AA53)</f>
        <v/>
      </c>
      <c r="M209" s="484" t="str">
        <f aca="false">IF(ISBLANK('Funções Transações'!AB53),"", 'Funções Transações'!AB53)</f>
        <v/>
      </c>
      <c r="N209" s="485" t="str">
        <f aca="false">IF(ISBLANK('Funções Transações'!R53),"", 'Funções Transações'!R53)</f>
        <v/>
      </c>
      <c r="O209" s="482" t="str">
        <f aca="false">IF(ISBLANK('Funções Transações'!AC53),"", 'Funções Transações'!AC53)</f>
        <v/>
      </c>
      <c r="P209" s="482" t="str">
        <f aca="false">IF(ISBLANK('Funções Transações'!AD53),"", 'Funções Transações'!AD53)</f>
        <v/>
      </c>
      <c r="Q209" s="482" t="str">
        <f aca="false">IF(ISBLANK('Funções Transações'!AE53),"", 'Funções Transações'!AE53)</f>
        <v/>
      </c>
      <c r="R209" s="482" t="str">
        <f aca="false">IF(ISBLANK('Funções Transações'!AF53),"", 'Funções Transações'!AF53)</f>
        <v/>
      </c>
      <c r="S209" s="486" t="str">
        <f aca="false">IF(ISBLANK('Funções Transações'!AG53),"", 'Funções Transações'!AG53)</f>
        <v/>
      </c>
      <c r="T209" s="480"/>
      <c r="U209" s="480"/>
      <c r="V209" s="480"/>
      <c r="W209" s="480"/>
      <c r="X209" s="480"/>
      <c r="Y209" s="480"/>
      <c r="Z209" s="480"/>
    </row>
    <row r="210" customFormat="false" ht="12.75" hidden="false" customHeight="true" outlineLevel="0" collapsed="false">
      <c r="A210" s="481" t="str">
        <f aca="false">IF(ISBLANK('Funções Transações'!C54),"", 'Funções Transações'!C54)</f>
        <v/>
      </c>
      <c r="B210" s="482" t="str">
        <f aca="false">IF((A210=""),"",LOOKUP(A210,'Casos de Uso'!$B$3:B$101,'Casos de Uso'!$C$3:C$101))</f>
        <v/>
      </c>
      <c r="C210" s="482" t="str">
        <f aca="false">IF(ISBLANK('Funções Transações'!B54),"",'Funções Transações'!B54)</f>
        <v/>
      </c>
      <c r="D210" s="483" t="str">
        <f aca="false">IF(ISBLANK('Funções Transações'!M54),"", 'Funções Transações'!M54)</f>
        <v/>
      </c>
      <c r="E210" s="483" t="str">
        <f aca="false">IF(ISBLANK('Funções Transações'!N54),"", 'Funções Transações'!N54)</f>
        <v/>
      </c>
      <c r="F210" s="483" t="str">
        <f aca="false">IF(ISBLANK('Funções Transações'!O54),"", 'Funções Transações'!O54)</f>
        <v/>
      </c>
      <c r="G210" s="483" t="str">
        <f aca="false">IF(ISBLANK('Funções Transações'!P54),"", 'Funções Transações'!P54)</f>
        <v/>
      </c>
      <c r="H210" s="483" t="str">
        <f aca="false">IF(ISBLANK('Funções Transações'!Q54),"", 'Funções Transações'!Q54)</f>
        <v/>
      </c>
      <c r="I210" s="484" t="str">
        <f aca="false">IF(ISBLANK('Funções Transações'!S54),"", 'Funções Transações'!S54)</f>
        <v/>
      </c>
      <c r="J210" s="484" t="str">
        <f aca="false">IF(ISBLANK('Funções Transações'!T54),"", 'Funções Transações'!T54)</f>
        <v/>
      </c>
      <c r="K210" s="484" t="str">
        <f aca="false">IF(ISBLANK('Funções Transações'!U54),"", 'Funções Transações'!U54)</f>
        <v/>
      </c>
      <c r="L210" s="483" t="str">
        <f aca="false">IF(ISBLANK('Funções Transações'!AA54),"", 'Funções Transações'!AA54)</f>
        <v/>
      </c>
      <c r="M210" s="484" t="str">
        <f aca="false">IF(ISBLANK('Funções Transações'!AB54),"", 'Funções Transações'!AB54)</f>
        <v/>
      </c>
      <c r="N210" s="485" t="str">
        <f aca="false">IF(ISBLANK('Funções Transações'!R54),"", 'Funções Transações'!R54)</f>
        <v/>
      </c>
      <c r="O210" s="482" t="str">
        <f aca="false">IF(ISBLANK('Funções Transações'!AC54),"", 'Funções Transações'!AC54)</f>
        <v/>
      </c>
      <c r="P210" s="482" t="str">
        <f aca="false">IF(ISBLANK('Funções Transações'!AD54),"", 'Funções Transações'!AD54)</f>
        <v/>
      </c>
      <c r="Q210" s="482" t="str">
        <f aca="false">IF(ISBLANK('Funções Transações'!AE54),"", 'Funções Transações'!AE54)</f>
        <v/>
      </c>
      <c r="R210" s="482" t="str">
        <f aca="false">IF(ISBLANK('Funções Transações'!AF54),"", 'Funções Transações'!AF54)</f>
        <v/>
      </c>
      <c r="S210" s="486" t="str">
        <f aca="false">IF(ISBLANK('Funções Transações'!AG54),"", 'Funções Transações'!AG54)</f>
        <v/>
      </c>
      <c r="T210" s="480"/>
      <c r="U210" s="480"/>
      <c r="V210" s="480"/>
      <c r="W210" s="480"/>
      <c r="X210" s="480"/>
      <c r="Y210" s="480"/>
      <c r="Z210" s="480"/>
    </row>
    <row r="211" customFormat="false" ht="12.75" hidden="false" customHeight="true" outlineLevel="0" collapsed="false">
      <c r="A211" s="481" t="str">
        <f aca="false">IF(ISBLANK('Funções Transações'!C55),"", 'Funções Transações'!C55)</f>
        <v/>
      </c>
      <c r="B211" s="482" t="str">
        <f aca="false">IF((A211=""),"",LOOKUP(A211,'Casos de Uso'!$B$3:B$101,'Casos de Uso'!$C$3:C$101))</f>
        <v/>
      </c>
      <c r="C211" s="482" t="str">
        <f aca="false">IF(ISBLANK('Funções Transações'!B55),"",'Funções Transações'!B55)</f>
        <v/>
      </c>
      <c r="D211" s="483" t="str">
        <f aca="false">IF(ISBLANK('Funções Transações'!M55),"", 'Funções Transações'!M55)</f>
        <v/>
      </c>
      <c r="E211" s="483" t="str">
        <f aca="false">IF(ISBLANK('Funções Transações'!N55),"", 'Funções Transações'!N55)</f>
        <v/>
      </c>
      <c r="F211" s="483" t="str">
        <f aca="false">IF(ISBLANK('Funções Transações'!O55),"", 'Funções Transações'!O55)</f>
        <v/>
      </c>
      <c r="G211" s="483" t="str">
        <f aca="false">IF(ISBLANK('Funções Transações'!P55),"", 'Funções Transações'!P55)</f>
        <v/>
      </c>
      <c r="H211" s="483" t="str">
        <f aca="false">IF(ISBLANK('Funções Transações'!Q55),"", 'Funções Transações'!Q55)</f>
        <v/>
      </c>
      <c r="I211" s="484" t="str">
        <f aca="false">IF(ISBLANK('Funções Transações'!S55),"", 'Funções Transações'!S55)</f>
        <v/>
      </c>
      <c r="J211" s="484" t="str">
        <f aca="false">IF(ISBLANK('Funções Transações'!T55),"", 'Funções Transações'!T55)</f>
        <v/>
      </c>
      <c r="K211" s="484" t="str">
        <f aca="false">IF(ISBLANK('Funções Transações'!U55),"", 'Funções Transações'!U55)</f>
        <v/>
      </c>
      <c r="L211" s="483" t="str">
        <f aca="false">IF(ISBLANK('Funções Transações'!AA55),"", 'Funções Transações'!AA55)</f>
        <v/>
      </c>
      <c r="M211" s="484" t="str">
        <f aca="false">IF(ISBLANK('Funções Transações'!AB55),"", 'Funções Transações'!AB55)</f>
        <v/>
      </c>
      <c r="N211" s="485" t="str">
        <f aca="false">IF(ISBLANK('Funções Transações'!R55),"", 'Funções Transações'!R55)</f>
        <v/>
      </c>
      <c r="O211" s="482" t="str">
        <f aca="false">IF(ISBLANK('Funções Transações'!AC55),"", 'Funções Transações'!AC55)</f>
        <v/>
      </c>
      <c r="P211" s="482" t="str">
        <f aca="false">IF(ISBLANK('Funções Transações'!AD55),"", 'Funções Transações'!AD55)</f>
        <v/>
      </c>
      <c r="Q211" s="482" t="str">
        <f aca="false">IF(ISBLANK('Funções Transações'!AE55),"", 'Funções Transações'!AE55)</f>
        <v/>
      </c>
      <c r="R211" s="482" t="str">
        <f aca="false">IF(ISBLANK('Funções Transações'!AF55),"", 'Funções Transações'!AF55)</f>
        <v/>
      </c>
      <c r="S211" s="486" t="str">
        <f aca="false">IF(ISBLANK('Funções Transações'!AG55),"", 'Funções Transações'!AG55)</f>
        <v/>
      </c>
      <c r="T211" s="480"/>
      <c r="U211" s="480"/>
      <c r="V211" s="480"/>
      <c r="W211" s="480"/>
      <c r="X211" s="480"/>
      <c r="Y211" s="480"/>
      <c r="Z211" s="480"/>
    </row>
    <row r="212" customFormat="false" ht="12.75" hidden="false" customHeight="true" outlineLevel="0" collapsed="false">
      <c r="A212" s="481" t="str">
        <f aca="false">IF(ISBLANK('Funções Transações'!C56),"", 'Funções Transações'!C56)</f>
        <v/>
      </c>
      <c r="B212" s="482" t="str">
        <f aca="false">IF((A212=""),"",LOOKUP(A212,'Casos de Uso'!$B$3:B$101,'Casos de Uso'!$C$3:C$101))</f>
        <v/>
      </c>
      <c r="C212" s="482" t="str">
        <f aca="false">IF(ISBLANK('Funções Transações'!B56),"",'Funções Transações'!B56)</f>
        <v/>
      </c>
      <c r="D212" s="483" t="str">
        <f aca="false">IF(ISBLANK('Funções Transações'!M56),"", 'Funções Transações'!M56)</f>
        <v/>
      </c>
      <c r="E212" s="483" t="str">
        <f aca="false">IF(ISBLANK('Funções Transações'!N56),"", 'Funções Transações'!N56)</f>
        <v/>
      </c>
      <c r="F212" s="483" t="str">
        <f aca="false">IF(ISBLANK('Funções Transações'!O56),"", 'Funções Transações'!O56)</f>
        <v/>
      </c>
      <c r="G212" s="483" t="str">
        <f aca="false">IF(ISBLANK('Funções Transações'!P56),"", 'Funções Transações'!P56)</f>
        <v/>
      </c>
      <c r="H212" s="483" t="str">
        <f aca="false">IF(ISBLANK('Funções Transações'!Q56),"", 'Funções Transações'!Q56)</f>
        <v/>
      </c>
      <c r="I212" s="484" t="str">
        <f aca="false">IF(ISBLANK('Funções Transações'!S56),"", 'Funções Transações'!S56)</f>
        <v/>
      </c>
      <c r="J212" s="484" t="str">
        <f aca="false">IF(ISBLANK('Funções Transações'!T56),"", 'Funções Transações'!T56)</f>
        <v/>
      </c>
      <c r="K212" s="484" t="str">
        <f aca="false">IF(ISBLANK('Funções Transações'!U56),"", 'Funções Transações'!U56)</f>
        <v/>
      </c>
      <c r="L212" s="483" t="str">
        <f aca="false">IF(ISBLANK('Funções Transações'!AA56),"", 'Funções Transações'!AA56)</f>
        <v/>
      </c>
      <c r="M212" s="484" t="str">
        <f aca="false">IF(ISBLANK('Funções Transações'!AB56),"", 'Funções Transações'!AB56)</f>
        <v/>
      </c>
      <c r="N212" s="485" t="str">
        <f aca="false">IF(ISBLANK('Funções Transações'!R56),"", 'Funções Transações'!R56)</f>
        <v/>
      </c>
      <c r="O212" s="482" t="str">
        <f aca="false">IF(ISBLANK('Funções Transações'!AC56),"", 'Funções Transações'!AC56)</f>
        <v/>
      </c>
      <c r="P212" s="482" t="str">
        <f aca="false">IF(ISBLANK('Funções Transações'!AD56),"", 'Funções Transações'!AD56)</f>
        <v/>
      </c>
      <c r="Q212" s="482" t="str">
        <f aca="false">IF(ISBLANK('Funções Transações'!AE56),"", 'Funções Transações'!AE56)</f>
        <v/>
      </c>
      <c r="R212" s="482" t="str">
        <f aca="false">IF(ISBLANK('Funções Transações'!AF56),"", 'Funções Transações'!AF56)</f>
        <v/>
      </c>
      <c r="S212" s="486" t="str">
        <f aca="false">IF(ISBLANK('Funções Transações'!AG56),"", 'Funções Transações'!AG56)</f>
        <v/>
      </c>
      <c r="T212" s="480"/>
      <c r="U212" s="480"/>
      <c r="V212" s="480"/>
      <c r="W212" s="480"/>
      <c r="X212" s="480"/>
      <c r="Y212" s="480"/>
      <c r="Z212" s="480"/>
    </row>
    <row r="213" customFormat="false" ht="12.75" hidden="false" customHeight="true" outlineLevel="0" collapsed="false">
      <c r="A213" s="481" t="str">
        <f aca="false">IF(ISBLANK('Funções Transações'!C57),"", 'Funções Transações'!C57)</f>
        <v/>
      </c>
      <c r="B213" s="482" t="str">
        <f aca="false">IF((A213=""),"",LOOKUP(A213,'Casos de Uso'!$B$3:B$101,'Casos de Uso'!$C$3:C$101))</f>
        <v/>
      </c>
      <c r="C213" s="482" t="str">
        <f aca="false">IF(ISBLANK('Funções Transações'!B57),"",'Funções Transações'!B57)</f>
        <v/>
      </c>
      <c r="D213" s="483" t="str">
        <f aca="false">IF(ISBLANK('Funções Transações'!M57),"", 'Funções Transações'!M57)</f>
        <v/>
      </c>
      <c r="E213" s="483" t="str">
        <f aca="false">IF(ISBLANK('Funções Transações'!N57),"", 'Funções Transações'!N57)</f>
        <v/>
      </c>
      <c r="F213" s="483" t="str">
        <f aca="false">IF(ISBLANK('Funções Transações'!O57),"", 'Funções Transações'!O57)</f>
        <v/>
      </c>
      <c r="G213" s="483" t="str">
        <f aca="false">IF(ISBLANK('Funções Transações'!P57),"", 'Funções Transações'!P57)</f>
        <v/>
      </c>
      <c r="H213" s="483" t="str">
        <f aca="false">IF(ISBLANK('Funções Transações'!Q57),"", 'Funções Transações'!Q57)</f>
        <v/>
      </c>
      <c r="I213" s="484" t="str">
        <f aca="false">IF(ISBLANK('Funções Transações'!S57),"", 'Funções Transações'!S57)</f>
        <v/>
      </c>
      <c r="J213" s="484" t="str">
        <f aca="false">IF(ISBLANK('Funções Transações'!T57),"", 'Funções Transações'!T57)</f>
        <v/>
      </c>
      <c r="K213" s="484" t="str">
        <f aca="false">IF(ISBLANK('Funções Transações'!U57),"", 'Funções Transações'!U57)</f>
        <v/>
      </c>
      <c r="L213" s="483" t="str">
        <f aca="false">IF(ISBLANK('Funções Transações'!AA57),"", 'Funções Transações'!AA57)</f>
        <v/>
      </c>
      <c r="M213" s="484" t="str">
        <f aca="false">IF(ISBLANK('Funções Transações'!AB57),"", 'Funções Transações'!AB57)</f>
        <v/>
      </c>
      <c r="N213" s="485" t="str">
        <f aca="false">IF(ISBLANK('Funções Transações'!R57),"", 'Funções Transações'!R57)</f>
        <v/>
      </c>
      <c r="O213" s="482" t="str">
        <f aca="false">IF(ISBLANK('Funções Transações'!AC57),"", 'Funções Transações'!AC57)</f>
        <v/>
      </c>
      <c r="P213" s="482" t="str">
        <f aca="false">IF(ISBLANK('Funções Transações'!AD57),"", 'Funções Transações'!AD57)</f>
        <v/>
      </c>
      <c r="Q213" s="482" t="str">
        <f aca="false">IF(ISBLANK('Funções Transações'!AE57),"", 'Funções Transações'!AE57)</f>
        <v/>
      </c>
      <c r="R213" s="482" t="str">
        <f aca="false">IF(ISBLANK('Funções Transações'!AF57),"", 'Funções Transações'!AF57)</f>
        <v/>
      </c>
      <c r="S213" s="486" t="str">
        <f aca="false">IF(ISBLANK('Funções Transações'!AG57),"", 'Funções Transações'!AG57)</f>
        <v/>
      </c>
      <c r="T213" s="480"/>
      <c r="U213" s="480"/>
      <c r="V213" s="480"/>
      <c r="W213" s="480"/>
      <c r="X213" s="480"/>
      <c r="Y213" s="480"/>
      <c r="Z213" s="480"/>
    </row>
    <row r="214" customFormat="false" ht="12.75" hidden="false" customHeight="true" outlineLevel="0" collapsed="false">
      <c r="A214" s="481" t="str">
        <f aca="false">IF(ISBLANK('Funções Transações'!C58),"", 'Funções Transações'!C58)</f>
        <v/>
      </c>
      <c r="B214" s="482" t="str">
        <f aca="false">IF((A214=""),"",LOOKUP(A214,'Casos de Uso'!$B$3:B$101,'Casos de Uso'!$C$3:C$101))</f>
        <v/>
      </c>
      <c r="C214" s="482" t="str">
        <f aca="false">IF(ISBLANK('Funções Transações'!B58),"",'Funções Transações'!B58)</f>
        <v/>
      </c>
      <c r="D214" s="483" t="str">
        <f aca="false">IF(ISBLANK('Funções Transações'!M58),"", 'Funções Transações'!M58)</f>
        <v/>
      </c>
      <c r="E214" s="483" t="str">
        <f aca="false">IF(ISBLANK('Funções Transações'!N58),"", 'Funções Transações'!N58)</f>
        <v/>
      </c>
      <c r="F214" s="483" t="str">
        <f aca="false">IF(ISBLANK('Funções Transações'!O58),"", 'Funções Transações'!O58)</f>
        <v/>
      </c>
      <c r="G214" s="483" t="str">
        <f aca="false">IF(ISBLANK('Funções Transações'!P58),"", 'Funções Transações'!P58)</f>
        <v/>
      </c>
      <c r="H214" s="483" t="str">
        <f aca="false">IF(ISBLANK('Funções Transações'!Q58),"", 'Funções Transações'!Q58)</f>
        <v/>
      </c>
      <c r="I214" s="484" t="str">
        <f aca="false">IF(ISBLANK('Funções Transações'!S58),"", 'Funções Transações'!S58)</f>
        <v/>
      </c>
      <c r="J214" s="484" t="str">
        <f aca="false">IF(ISBLANK('Funções Transações'!T58),"", 'Funções Transações'!T58)</f>
        <v/>
      </c>
      <c r="K214" s="484" t="str">
        <f aca="false">IF(ISBLANK('Funções Transações'!U58),"", 'Funções Transações'!U58)</f>
        <v/>
      </c>
      <c r="L214" s="483" t="str">
        <f aca="false">IF(ISBLANK('Funções Transações'!AA58),"", 'Funções Transações'!AA58)</f>
        <v/>
      </c>
      <c r="M214" s="484" t="str">
        <f aca="false">IF(ISBLANK('Funções Transações'!AB58),"", 'Funções Transações'!AB58)</f>
        <v/>
      </c>
      <c r="N214" s="485" t="str">
        <f aca="false">IF(ISBLANK('Funções Transações'!R58),"", 'Funções Transações'!R58)</f>
        <v/>
      </c>
      <c r="O214" s="482" t="str">
        <f aca="false">IF(ISBLANK('Funções Transações'!AC58),"", 'Funções Transações'!AC58)</f>
        <v/>
      </c>
      <c r="P214" s="482" t="str">
        <f aca="false">IF(ISBLANK('Funções Transações'!AD58),"", 'Funções Transações'!AD58)</f>
        <v/>
      </c>
      <c r="Q214" s="482" t="str">
        <f aca="false">IF(ISBLANK('Funções Transações'!AE58),"", 'Funções Transações'!AE58)</f>
        <v/>
      </c>
      <c r="R214" s="482" t="str">
        <f aca="false">IF(ISBLANK('Funções Transações'!AF58),"", 'Funções Transações'!AF58)</f>
        <v/>
      </c>
      <c r="S214" s="486" t="str">
        <f aca="false">IF(ISBLANK('Funções Transações'!AG58),"", 'Funções Transações'!AG58)</f>
        <v/>
      </c>
      <c r="T214" s="480"/>
      <c r="U214" s="480"/>
      <c r="V214" s="480"/>
      <c r="W214" s="480"/>
      <c r="X214" s="480"/>
      <c r="Y214" s="480"/>
      <c r="Z214" s="480"/>
    </row>
    <row r="215" customFormat="false" ht="12.75" hidden="false" customHeight="true" outlineLevel="0" collapsed="false">
      <c r="A215" s="481" t="str">
        <f aca="false">IF(ISBLANK('Funções Transações'!C59),"", 'Funções Transações'!C59)</f>
        <v/>
      </c>
      <c r="B215" s="482" t="str">
        <f aca="false">IF((A215=""),"",LOOKUP(A215,'Casos de Uso'!$B$3:B$101,'Casos de Uso'!$C$3:C$101))</f>
        <v/>
      </c>
      <c r="C215" s="482" t="str">
        <f aca="false">IF(ISBLANK('Funções Transações'!B59),"",'Funções Transações'!B59)</f>
        <v/>
      </c>
      <c r="D215" s="483" t="str">
        <f aca="false">IF(ISBLANK('Funções Transações'!M59),"", 'Funções Transações'!M59)</f>
        <v/>
      </c>
      <c r="E215" s="483" t="str">
        <f aca="false">IF(ISBLANK('Funções Transações'!N59),"", 'Funções Transações'!N59)</f>
        <v/>
      </c>
      <c r="F215" s="483" t="str">
        <f aca="false">IF(ISBLANK('Funções Transações'!O59),"", 'Funções Transações'!O59)</f>
        <v/>
      </c>
      <c r="G215" s="483" t="str">
        <f aca="false">IF(ISBLANK('Funções Transações'!P59),"", 'Funções Transações'!P59)</f>
        <v/>
      </c>
      <c r="H215" s="483" t="str">
        <f aca="false">IF(ISBLANK('Funções Transações'!Q59),"", 'Funções Transações'!Q59)</f>
        <v/>
      </c>
      <c r="I215" s="484" t="str">
        <f aca="false">IF(ISBLANK('Funções Transações'!S59),"", 'Funções Transações'!S59)</f>
        <v/>
      </c>
      <c r="J215" s="484" t="str">
        <f aca="false">IF(ISBLANK('Funções Transações'!T59),"", 'Funções Transações'!T59)</f>
        <v/>
      </c>
      <c r="K215" s="484" t="str">
        <f aca="false">IF(ISBLANK('Funções Transações'!U59),"", 'Funções Transações'!U59)</f>
        <v/>
      </c>
      <c r="L215" s="483" t="str">
        <f aca="false">IF(ISBLANK('Funções Transações'!AA59),"", 'Funções Transações'!AA59)</f>
        <v/>
      </c>
      <c r="M215" s="484" t="str">
        <f aca="false">IF(ISBLANK('Funções Transações'!AB59),"", 'Funções Transações'!AB59)</f>
        <v/>
      </c>
      <c r="N215" s="485" t="str">
        <f aca="false">IF(ISBLANK('Funções Transações'!R59),"", 'Funções Transações'!R59)</f>
        <v/>
      </c>
      <c r="O215" s="482" t="str">
        <f aca="false">IF(ISBLANK('Funções Transações'!AC59),"", 'Funções Transações'!AC59)</f>
        <v/>
      </c>
      <c r="P215" s="482" t="str">
        <f aca="false">IF(ISBLANK('Funções Transações'!AD59),"", 'Funções Transações'!AD59)</f>
        <v/>
      </c>
      <c r="Q215" s="482" t="str">
        <f aca="false">IF(ISBLANK('Funções Transações'!AE59),"", 'Funções Transações'!AE59)</f>
        <v/>
      </c>
      <c r="R215" s="482" t="str">
        <f aca="false">IF(ISBLANK('Funções Transações'!AF59),"", 'Funções Transações'!AF59)</f>
        <v/>
      </c>
      <c r="S215" s="486" t="str">
        <f aca="false">IF(ISBLANK('Funções Transações'!AG59),"", 'Funções Transações'!AG59)</f>
        <v/>
      </c>
      <c r="T215" s="480"/>
      <c r="U215" s="480"/>
      <c r="V215" s="480"/>
      <c r="W215" s="480"/>
      <c r="X215" s="480"/>
      <c r="Y215" s="480"/>
      <c r="Z215" s="480"/>
    </row>
    <row r="216" customFormat="false" ht="12.75" hidden="false" customHeight="true" outlineLevel="0" collapsed="false">
      <c r="A216" s="481" t="str">
        <f aca="false">IF(ISBLANK('Funções Transações'!C60),"", 'Funções Transações'!C60)</f>
        <v/>
      </c>
      <c r="B216" s="482" t="str">
        <f aca="false">IF((A216=""),"",LOOKUP(A216,'Casos de Uso'!$B$3:B$101,'Casos de Uso'!$C$3:C$101))</f>
        <v/>
      </c>
      <c r="C216" s="482" t="str">
        <f aca="false">IF(ISBLANK('Funções Transações'!B60),"",'Funções Transações'!B60)</f>
        <v/>
      </c>
      <c r="D216" s="483" t="str">
        <f aca="false">IF(ISBLANK('Funções Transações'!M60),"", 'Funções Transações'!M60)</f>
        <v/>
      </c>
      <c r="E216" s="483" t="str">
        <f aca="false">IF(ISBLANK('Funções Transações'!N60),"", 'Funções Transações'!N60)</f>
        <v/>
      </c>
      <c r="F216" s="483" t="str">
        <f aca="false">IF(ISBLANK('Funções Transações'!O60),"", 'Funções Transações'!O60)</f>
        <v/>
      </c>
      <c r="G216" s="483" t="str">
        <f aca="false">IF(ISBLANK('Funções Transações'!P60),"", 'Funções Transações'!P60)</f>
        <v/>
      </c>
      <c r="H216" s="483" t="str">
        <f aca="false">IF(ISBLANK('Funções Transações'!Q60),"", 'Funções Transações'!Q60)</f>
        <v/>
      </c>
      <c r="I216" s="484" t="str">
        <f aca="false">IF(ISBLANK('Funções Transações'!S60),"", 'Funções Transações'!S60)</f>
        <v/>
      </c>
      <c r="J216" s="484" t="str">
        <f aca="false">IF(ISBLANK('Funções Transações'!T60),"", 'Funções Transações'!T60)</f>
        <v/>
      </c>
      <c r="K216" s="484" t="str">
        <f aca="false">IF(ISBLANK('Funções Transações'!U60),"", 'Funções Transações'!U60)</f>
        <v/>
      </c>
      <c r="L216" s="483" t="str">
        <f aca="false">IF(ISBLANK('Funções Transações'!AA60),"", 'Funções Transações'!AA60)</f>
        <v/>
      </c>
      <c r="M216" s="484" t="str">
        <f aca="false">IF(ISBLANK('Funções Transações'!AB60),"", 'Funções Transações'!AB60)</f>
        <v/>
      </c>
      <c r="N216" s="485" t="str">
        <f aca="false">IF(ISBLANK('Funções Transações'!R60),"", 'Funções Transações'!R60)</f>
        <v/>
      </c>
      <c r="O216" s="482" t="str">
        <f aca="false">IF(ISBLANK('Funções Transações'!AC60),"", 'Funções Transações'!AC60)</f>
        <v/>
      </c>
      <c r="P216" s="482" t="str">
        <f aca="false">IF(ISBLANK('Funções Transações'!AD60),"", 'Funções Transações'!AD60)</f>
        <v/>
      </c>
      <c r="Q216" s="482" t="str">
        <f aca="false">IF(ISBLANK('Funções Transações'!AE60),"", 'Funções Transações'!AE60)</f>
        <v/>
      </c>
      <c r="R216" s="482" t="str">
        <f aca="false">IF(ISBLANK('Funções Transações'!AF60),"", 'Funções Transações'!AF60)</f>
        <v/>
      </c>
      <c r="S216" s="486" t="str">
        <f aca="false">IF(ISBLANK('Funções Transações'!AG60),"", 'Funções Transações'!AG60)</f>
        <v/>
      </c>
      <c r="T216" s="480"/>
      <c r="U216" s="480"/>
      <c r="V216" s="480"/>
      <c r="W216" s="480"/>
      <c r="X216" s="480"/>
      <c r="Y216" s="480"/>
      <c r="Z216" s="480"/>
    </row>
    <row r="217" customFormat="false" ht="12.75" hidden="false" customHeight="true" outlineLevel="0" collapsed="false">
      <c r="A217" s="481" t="str">
        <f aca="false">IF(ISBLANK('Funções Transações'!C61),"", 'Funções Transações'!C61)</f>
        <v/>
      </c>
      <c r="B217" s="482" t="str">
        <f aca="false">IF((A217=""),"",LOOKUP(A217,'Casos de Uso'!$B$3:B$101,'Casos de Uso'!$C$3:C$101))</f>
        <v/>
      </c>
      <c r="C217" s="482" t="str">
        <f aca="false">IF(ISBLANK('Funções Transações'!B61),"",'Funções Transações'!B61)</f>
        <v/>
      </c>
      <c r="D217" s="483" t="str">
        <f aca="false">IF(ISBLANK('Funções Transações'!M61),"", 'Funções Transações'!M61)</f>
        <v/>
      </c>
      <c r="E217" s="483" t="str">
        <f aca="false">IF(ISBLANK('Funções Transações'!N61),"", 'Funções Transações'!N61)</f>
        <v/>
      </c>
      <c r="F217" s="483" t="str">
        <f aca="false">IF(ISBLANK('Funções Transações'!O61),"", 'Funções Transações'!O61)</f>
        <v/>
      </c>
      <c r="G217" s="483" t="str">
        <f aca="false">IF(ISBLANK('Funções Transações'!P61),"", 'Funções Transações'!P61)</f>
        <v/>
      </c>
      <c r="H217" s="483" t="str">
        <f aca="false">IF(ISBLANK('Funções Transações'!Q61),"", 'Funções Transações'!Q61)</f>
        <v/>
      </c>
      <c r="I217" s="484" t="str">
        <f aca="false">IF(ISBLANK('Funções Transações'!S61),"", 'Funções Transações'!S61)</f>
        <v/>
      </c>
      <c r="J217" s="484" t="str">
        <f aca="false">IF(ISBLANK('Funções Transações'!T61),"", 'Funções Transações'!T61)</f>
        <v/>
      </c>
      <c r="K217" s="484" t="str">
        <f aca="false">IF(ISBLANK('Funções Transações'!U61),"", 'Funções Transações'!U61)</f>
        <v/>
      </c>
      <c r="L217" s="483" t="str">
        <f aca="false">IF(ISBLANK('Funções Transações'!AA61),"", 'Funções Transações'!AA61)</f>
        <v/>
      </c>
      <c r="M217" s="484" t="str">
        <f aca="false">IF(ISBLANK('Funções Transações'!AB61),"", 'Funções Transações'!AB61)</f>
        <v/>
      </c>
      <c r="N217" s="485" t="str">
        <f aca="false">IF(ISBLANK('Funções Transações'!R61),"", 'Funções Transações'!R61)</f>
        <v/>
      </c>
      <c r="O217" s="482" t="str">
        <f aca="false">IF(ISBLANK('Funções Transações'!AC61),"", 'Funções Transações'!AC61)</f>
        <v/>
      </c>
      <c r="P217" s="482" t="str">
        <f aca="false">IF(ISBLANK('Funções Transações'!AD61),"", 'Funções Transações'!AD61)</f>
        <v/>
      </c>
      <c r="Q217" s="482" t="str">
        <f aca="false">IF(ISBLANK('Funções Transações'!AE61),"", 'Funções Transações'!AE61)</f>
        <v/>
      </c>
      <c r="R217" s="482" t="str">
        <f aca="false">IF(ISBLANK('Funções Transações'!AF61),"", 'Funções Transações'!AF61)</f>
        <v/>
      </c>
      <c r="S217" s="486" t="str">
        <f aca="false">IF(ISBLANK('Funções Transações'!AG61),"", 'Funções Transações'!AG61)</f>
        <v/>
      </c>
      <c r="T217" s="480"/>
      <c r="U217" s="480"/>
      <c r="V217" s="480"/>
      <c r="W217" s="480"/>
      <c r="X217" s="480"/>
      <c r="Y217" s="480"/>
      <c r="Z217" s="480"/>
    </row>
    <row r="218" customFormat="false" ht="12.75" hidden="false" customHeight="true" outlineLevel="0" collapsed="false">
      <c r="A218" s="481" t="str">
        <f aca="false">IF(ISBLANK('Funções Transações'!C62),"", 'Funções Transações'!C62)</f>
        <v/>
      </c>
      <c r="B218" s="482" t="str">
        <f aca="false">IF((A218=""),"",LOOKUP(A218,'Casos de Uso'!$B$3:B$101,'Casos de Uso'!$C$3:C$101))</f>
        <v/>
      </c>
      <c r="C218" s="482" t="str">
        <f aca="false">IF(ISBLANK('Funções Transações'!B62),"",'Funções Transações'!B62)</f>
        <v/>
      </c>
      <c r="D218" s="483" t="str">
        <f aca="false">IF(ISBLANK('Funções Transações'!M62),"", 'Funções Transações'!M62)</f>
        <v/>
      </c>
      <c r="E218" s="483" t="str">
        <f aca="false">IF(ISBLANK('Funções Transações'!N62),"", 'Funções Transações'!N62)</f>
        <v/>
      </c>
      <c r="F218" s="483" t="str">
        <f aca="false">IF(ISBLANK('Funções Transações'!O62),"", 'Funções Transações'!O62)</f>
        <v/>
      </c>
      <c r="G218" s="483" t="str">
        <f aca="false">IF(ISBLANK('Funções Transações'!P62),"", 'Funções Transações'!P62)</f>
        <v/>
      </c>
      <c r="H218" s="483" t="str">
        <f aca="false">IF(ISBLANK('Funções Transações'!Q62),"", 'Funções Transações'!Q62)</f>
        <v/>
      </c>
      <c r="I218" s="484" t="str">
        <f aca="false">IF(ISBLANK('Funções Transações'!S62),"", 'Funções Transações'!S62)</f>
        <v/>
      </c>
      <c r="J218" s="484" t="str">
        <f aca="false">IF(ISBLANK('Funções Transações'!T62),"", 'Funções Transações'!T62)</f>
        <v/>
      </c>
      <c r="K218" s="484" t="str">
        <f aca="false">IF(ISBLANK('Funções Transações'!U62),"", 'Funções Transações'!U62)</f>
        <v/>
      </c>
      <c r="L218" s="483" t="str">
        <f aca="false">IF(ISBLANK('Funções Transações'!AA62),"", 'Funções Transações'!AA62)</f>
        <v/>
      </c>
      <c r="M218" s="484" t="str">
        <f aca="false">IF(ISBLANK('Funções Transações'!AB62),"", 'Funções Transações'!AB62)</f>
        <v/>
      </c>
      <c r="N218" s="485" t="str">
        <f aca="false">IF(ISBLANK('Funções Transações'!R62),"", 'Funções Transações'!R62)</f>
        <v/>
      </c>
      <c r="O218" s="482" t="str">
        <f aca="false">IF(ISBLANK('Funções Transações'!AC62),"", 'Funções Transações'!AC62)</f>
        <v/>
      </c>
      <c r="P218" s="482" t="str">
        <f aca="false">IF(ISBLANK('Funções Transações'!AD62),"", 'Funções Transações'!AD62)</f>
        <v/>
      </c>
      <c r="Q218" s="482" t="str">
        <f aca="false">IF(ISBLANK('Funções Transações'!AE62),"", 'Funções Transações'!AE62)</f>
        <v/>
      </c>
      <c r="R218" s="482" t="str">
        <f aca="false">IF(ISBLANK('Funções Transações'!AF62),"", 'Funções Transações'!AF62)</f>
        <v/>
      </c>
      <c r="S218" s="486" t="str">
        <f aca="false">IF(ISBLANK('Funções Transações'!AG62),"", 'Funções Transações'!AG62)</f>
        <v/>
      </c>
      <c r="T218" s="480"/>
      <c r="U218" s="480"/>
      <c r="V218" s="480"/>
      <c r="W218" s="480"/>
      <c r="X218" s="480"/>
      <c r="Y218" s="480"/>
      <c r="Z218" s="480"/>
    </row>
    <row r="219" customFormat="false" ht="12.75" hidden="false" customHeight="true" outlineLevel="0" collapsed="false">
      <c r="A219" s="481" t="str">
        <f aca="false">IF(ISBLANK('Funções Transações'!C63),"", 'Funções Transações'!C63)</f>
        <v/>
      </c>
      <c r="B219" s="482" t="str">
        <f aca="false">IF((A219=""),"",LOOKUP(A219,'Casos de Uso'!$B$3:B$101,'Casos de Uso'!$C$3:C$101))</f>
        <v/>
      </c>
      <c r="C219" s="482" t="str">
        <f aca="false">IF(ISBLANK('Funções Transações'!B63),"",'Funções Transações'!B63)</f>
        <v/>
      </c>
      <c r="D219" s="483" t="str">
        <f aca="false">IF(ISBLANK('Funções Transações'!M63),"", 'Funções Transações'!M63)</f>
        <v/>
      </c>
      <c r="E219" s="483" t="str">
        <f aca="false">IF(ISBLANK('Funções Transações'!N63),"", 'Funções Transações'!N63)</f>
        <v/>
      </c>
      <c r="F219" s="483" t="str">
        <f aca="false">IF(ISBLANK('Funções Transações'!O63),"", 'Funções Transações'!O63)</f>
        <v/>
      </c>
      <c r="G219" s="483" t="str">
        <f aca="false">IF(ISBLANK('Funções Transações'!P63),"", 'Funções Transações'!P63)</f>
        <v/>
      </c>
      <c r="H219" s="483" t="str">
        <f aca="false">IF(ISBLANK('Funções Transações'!Q63),"", 'Funções Transações'!Q63)</f>
        <v/>
      </c>
      <c r="I219" s="484" t="str">
        <f aca="false">IF(ISBLANK('Funções Transações'!S63),"", 'Funções Transações'!S63)</f>
        <v/>
      </c>
      <c r="J219" s="484" t="str">
        <f aca="false">IF(ISBLANK('Funções Transações'!T63),"", 'Funções Transações'!T63)</f>
        <v/>
      </c>
      <c r="K219" s="484" t="str">
        <f aca="false">IF(ISBLANK('Funções Transações'!U63),"", 'Funções Transações'!U63)</f>
        <v/>
      </c>
      <c r="L219" s="483" t="str">
        <f aca="false">IF(ISBLANK('Funções Transações'!AA63),"", 'Funções Transações'!AA63)</f>
        <v/>
      </c>
      <c r="M219" s="484" t="str">
        <f aca="false">IF(ISBLANK('Funções Transações'!AB63),"", 'Funções Transações'!AB63)</f>
        <v/>
      </c>
      <c r="N219" s="485" t="str">
        <f aca="false">IF(ISBLANK('Funções Transações'!R63),"", 'Funções Transações'!R63)</f>
        <v/>
      </c>
      <c r="O219" s="482" t="str">
        <f aca="false">IF(ISBLANK('Funções Transações'!AC63),"", 'Funções Transações'!AC63)</f>
        <v/>
      </c>
      <c r="P219" s="482" t="str">
        <f aca="false">IF(ISBLANK('Funções Transações'!AD63),"", 'Funções Transações'!AD63)</f>
        <v/>
      </c>
      <c r="Q219" s="482" t="str">
        <f aca="false">IF(ISBLANK('Funções Transações'!AE63),"", 'Funções Transações'!AE63)</f>
        <v/>
      </c>
      <c r="R219" s="482" t="str">
        <f aca="false">IF(ISBLANK('Funções Transações'!AF63),"", 'Funções Transações'!AF63)</f>
        <v/>
      </c>
      <c r="S219" s="486" t="str">
        <f aca="false">IF(ISBLANK('Funções Transações'!AG63),"", 'Funções Transações'!AG63)</f>
        <v/>
      </c>
      <c r="T219" s="480"/>
      <c r="U219" s="480"/>
      <c r="V219" s="480"/>
      <c r="W219" s="480"/>
      <c r="X219" s="480"/>
      <c r="Y219" s="480"/>
      <c r="Z219" s="480"/>
    </row>
    <row r="220" customFormat="false" ht="12.75" hidden="false" customHeight="true" outlineLevel="0" collapsed="false">
      <c r="A220" s="481" t="str">
        <f aca="false">IF(ISBLANK('Funções Transações'!C64),"", 'Funções Transações'!C64)</f>
        <v/>
      </c>
      <c r="B220" s="482" t="str">
        <f aca="false">IF((A220=""),"",LOOKUP(A220,'Casos de Uso'!$B$3:B$101,'Casos de Uso'!$C$3:C$101))</f>
        <v/>
      </c>
      <c r="C220" s="482" t="str">
        <f aca="false">IF(ISBLANK('Funções Transações'!B64),"",'Funções Transações'!B64)</f>
        <v/>
      </c>
      <c r="D220" s="483" t="str">
        <f aca="false">IF(ISBLANK('Funções Transações'!M64),"", 'Funções Transações'!M64)</f>
        <v/>
      </c>
      <c r="E220" s="483" t="str">
        <f aca="false">IF(ISBLANK('Funções Transações'!N64),"", 'Funções Transações'!N64)</f>
        <v/>
      </c>
      <c r="F220" s="483" t="str">
        <f aca="false">IF(ISBLANK('Funções Transações'!O64),"", 'Funções Transações'!O64)</f>
        <v/>
      </c>
      <c r="G220" s="483" t="str">
        <f aca="false">IF(ISBLANK('Funções Transações'!P64),"", 'Funções Transações'!P64)</f>
        <v/>
      </c>
      <c r="H220" s="483" t="str">
        <f aca="false">IF(ISBLANK('Funções Transações'!Q64),"", 'Funções Transações'!Q64)</f>
        <v/>
      </c>
      <c r="I220" s="484" t="str">
        <f aca="false">IF(ISBLANK('Funções Transações'!S64),"", 'Funções Transações'!S64)</f>
        <v/>
      </c>
      <c r="J220" s="484" t="str">
        <f aca="false">IF(ISBLANK('Funções Transações'!T64),"", 'Funções Transações'!T64)</f>
        <v/>
      </c>
      <c r="K220" s="484" t="str">
        <f aca="false">IF(ISBLANK('Funções Transações'!U64),"", 'Funções Transações'!U64)</f>
        <v/>
      </c>
      <c r="L220" s="483" t="str">
        <f aca="false">IF(ISBLANK('Funções Transações'!AA64),"", 'Funções Transações'!AA64)</f>
        <v/>
      </c>
      <c r="M220" s="484" t="str">
        <f aca="false">IF(ISBLANK('Funções Transações'!AB64),"", 'Funções Transações'!AB64)</f>
        <v/>
      </c>
      <c r="N220" s="485" t="str">
        <f aca="false">IF(ISBLANK('Funções Transações'!R64),"", 'Funções Transações'!R64)</f>
        <v/>
      </c>
      <c r="O220" s="482" t="str">
        <f aca="false">IF(ISBLANK('Funções Transações'!AC64),"", 'Funções Transações'!AC64)</f>
        <v/>
      </c>
      <c r="P220" s="482" t="str">
        <f aca="false">IF(ISBLANK('Funções Transações'!AD64),"", 'Funções Transações'!AD64)</f>
        <v/>
      </c>
      <c r="Q220" s="482" t="str">
        <f aca="false">IF(ISBLANK('Funções Transações'!AE64),"", 'Funções Transações'!AE64)</f>
        <v/>
      </c>
      <c r="R220" s="482" t="str">
        <f aca="false">IF(ISBLANK('Funções Transações'!AF64),"", 'Funções Transações'!AF64)</f>
        <v/>
      </c>
      <c r="S220" s="486" t="str">
        <f aca="false">IF(ISBLANK('Funções Transações'!AG64),"", 'Funções Transações'!AG64)</f>
        <v/>
      </c>
      <c r="T220" s="480"/>
      <c r="U220" s="480"/>
      <c r="V220" s="480"/>
      <c r="W220" s="480"/>
      <c r="X220" s="480"/>
      <c r="Y220" s="480"/>
      <c r="Z220" s="480"/>
    </row>
    <row r="221" customFormat="false" ht="12.75" hidden="false" customHeight="true" outlineLevel="0" collapsed="false">
      <c r="A221" s="481" t="str">
        <f aca="false">IF(ISBLANK('Funções Transações'!C65),"", 'Funções Transações'!C65)</f>
        <v/>
      </c>
      <c r="B221" s="482" t="str">
        <f aca="false">IF((A221=""),"",LOOKUP(A221,'Casos de Uso'!$B$3:B$101,'Casos de Uso'!$C$3:C$101))</f>
        <v/>
      </c>
      <c r="C221" s="482" t="str">
        <f aca="false">IF(ISBLANK('Funções Transações'!B65),"",'Funções Transações'!B65)</f>
        <v/>
      </c>
      <c r="D221" s="483" t="str">
        <f aca="false">IF(ISBLANK('Funções Transações'!M65),"", 'Funções Transações'!M65)</f>
        <v/>
      </c>
      <c r="E221" s="483" t="str">
        <f aca="false">IF(ISBLANK('Funções Transações'!N65),"", 'Funções Transações'!N65)</f>
        <v/>
      </c>
      <c r="F221" s="483" t="str">
        <f aca="false">IF(ISBLANK('Funções Transações'!O65),"", 'Funções Transações'!O65)</f>
        <v/>
      </c>
      <c r="G221" s="483" t="str">
        <f aca="false">IF(ISBLANK('Funções Transações'!P65),"", 'Funções Transações'!P65)</f>
        <v/>
      </c>
      <c r="H221" s="483" t="str">
        <f aca="false">IF(ISBLANK('Funções Transações'!Q65),"", 'Funções Transações'!Q65)</f>
        <v/>
      </c>
      <c r="I221" s="484" t="str">
        <f aca="false">IF(ISBLANK('Funções Transações'!S65),"", 'Funções Transações'!S65)</f>
        <v/>
      </c>
      <c r="J221" s="484" t="str">
        <f aca="false">IF(ISBLANK('Funções Transações'!T65),"", 'Funções Transações'!T65)</f>
        <v/>
      </c>
      <c r="K221" s="484" t="str">
        <f aca="false">IF(ISBLANK('Funções Transações'!U65),"", 'Funções Transações'!U65)</f>
        <v/>
      </c>
      <c r="L221" s="483" t="str">
        <f aca="false">IF(ISBLANK('Funções Transações'!AA65),"", 'Funções Transações'!AA65)</f>
        <v/>
      </c>
      <c r="M221" s="484" t="str">
        <f aca="false">IF(ISBLANK('Funções Transações'!AB65),"", 'Funções Transações'!AB65)</f>
        <v/>
      </c>
      <c r="N221" s="485" t="str">
        <f aca="false">IF(ISBLANK('Funções Transações'!R65),"", 'Funções Transações'!R65)</f>
        <v/>
      </c>
      <c r="O221" s="482" t="str">
        <f aca="false">IF(ISBLANK('Funções Transações'!AC65),"", 'Funções Transações'!AC65)</f>
        <v/>
      </c>
      <c r="P221" s="482" t="str">
        <f aca="false">IF(ISBLANK('Funções Transações'!AD65),"", 'Funções Transações'!AD65)</f>
        <v/>
      </c>
      <c r="Q221" s="482" t="str">
        <f aca="false">IF(ISBLANK('Funções Transações'!AE65),"", 'Funções Transações'!AE65)</f>
        <v/>
      </c>
      <c r="R221" s="482" t="str">
        <f aca="false">IF(ISBLANK('Funções Transações'!AF65),"", 'Funções Transações'!AF65)</f>
        <v/>
      </c>
      <c r="S221" s="486" t="str">
        <f aca="false">IF(ISBLANK('Funções Transações'!AG65),"", 'Funções Transações'!AG65)</f>
        <v/>
      </c>
      <c r="T221" s="480"/>
      <c r="U221" s="480"/>
      <c r="V221" s="480"/>
      <c r="W221" s="480"/>
      <c r="X221" s="480"/>
      <c r="Y221" s="480"/>
      <c r="Z221" s="480"/>
    </row>
    <row r="222" customFormat="false" ht="12.75" hidden="false" customHeight="true" outlineLevel="0" collapsed="false">
      <c r="A222" s="481" t="str">
        <f aca="false">IF(ISBLANK('Funções Transações'!C66),"", 'Funções Transações'!C66)</f>
        <v/>
      </c>
      <c r="B222" s="482" t="str">
        <f aca="false">IF((A222=""),"",LOOKUP(A222,'Casos de Uso'!$B$3:B$101,'Casos de Uso'!$C$3:C$101))</f>
        <v/>
      </c>
      <c r="C222" s="482" t="str">
        <f aca="false">IF(ISBLANK('Funções Transações'!B66),"",'Funções Transações'!B66)</f>
        <v/>
      </c>
      <c r="D222" s="483" t="str">
        <f aca="false">IF(ISBLANK('Funções Transações'!M66),"", 'Funções Transações'!M66)</f>
        <v/>
      </c>
      <c r="E222" s="483" t="str">
        <f aca="false">IF(ISBLANK('Funções Transações'!N66),"", 'Funções Transações'!N66)</f>
        <v/>
      </c>
      <c r="F222" s="483" t="str">
        <f aca="false">IF(ISBLANK('Funções Transações'!O66),"", 'Funções Transações'!O66)</f>
        <v/>
      </c>
      <c r="G222" s="483" t="str">
        <f aca="false">IF(ISBLANK('Funções Transações'!P66),"", 'Funções Transações'!P66)</f>
        <v/>
      </c>
      <c r="H222" s="483" t="str">
        <f aca="false">IF(ISBLANK('Funções Transações'!Q66),"", 'Funções Transações'!Q66)</f>
        <v/>
      </c>
      <c r="I222" s="484" t="str">
        <f aca="false">IF(ISBLANK('Funções Transações'!S66),"", 'Funções Transações'!S66)</f>
        <v/>
      </c>
      <c r="J222" s="484" t="str">
        <f aca="false">IF(ISBLANK('Funções Transações'!T66),"", 'Funções Transações'!T66)</f>
        <v/>
      </c>
      <c r="K222" s="484" t="str">
        <f aca="false">IF(ISBLANK('Funções Transações'!U66),"", 'Funções Transações'!U66)</f>
        <v/>
      </c>
      <c r="L222" s="483" t="str">
        <f aca="false">IF(ISBLANK('Funções Transações'!AA66),"", 'Funções Transações'!AA66)</f>
        <v/>
      </c>
      <c r="M222" s="484" t="str">
        <f aca="false">IF(ISBLANK('Funções Transações'!AB66),"", 'Funções Transações'!AB66)</f>
        <v/>
      </c>
      <c r="N222" s="485" t="str">
        <f aca="false">IF(ISBLANK('Funções Transações'!R66),"", 'Funções Transações'!R66)</f>
        <v/>
      </c>
      <c r="O222" s="482" t="str">
        <f aca="false">IF(ISBLANK('Funções Transações'!AC66),"", 'Funções Transações'!AC66)</f>
        <v/>
      </c>
      <c r="P222" s="482" t="str">
        <f aca="false">IF(ISBLANK('Funções Transações'!AD66),"", 'Funções Transações'!AD66)</f>
        <v/>
      </c>
      <c r="Q222" s="482" t="str">
        <f aca="false">IF(ISBLANK('Funções Transações'!AE66),"", 'Funções Transações'!AE66)</f>
        <v/>
      </c>
      <c r="R222" s="482" t="str">
        <f aca="false">IF(ISBLANK('Funções Transações'!AF66),"", 'Funções Transações'!AF66)</f>
        <v/>
      </c>
      <c r="S222" s="486" t="str">
        <f aca="false">IF(ISBLANK('Funções Transações'!AG66),"", 'Funções Transações'!AG66)</f>
        <v/>
      </c>
      <c r="T222" s="480"/>
      <c r="U222" s="480"/>
      <c r="V222" s="480"/>
      <c r="W222" s="480"/>
      <c r="X222" s="480"/>
      <c r="Y222" s="480"/>
      <c r="Z222" s="480"/>
    </row>
    <row r="223" customFormat="false" ht="12.75" hidden="false" customHeight="true" outlineLevel="0" collapsed="false">
      <c r="A223" s="481" t="str">
        <f aca="false">IF(ISBLANK('Funções Transações'!C67),"", 'Funções Transações'!C67)</f>
        <v/>
      </c>
      <c r="B223" s="482" t="str">
        <f aca="false">IF((A223=""),"",LOOKUP(A223,'Casos de Uso'!$B$3:B$101,'Casos de Uso'!$C$3:C$101))</f>
        <v/>
      </c>
      <c r="C223" s="482" t="str">
        <f aca="false">IF(ISBLANK('Funções Transações'!B67),"",'Funções Transações'!B67)</f>
        <v/>
      </c>
      <c r="D223" s="483" t="str">
        <f aca="false">IF(ISBLANK('Funções Transações'!M67),"", 'Funções Transações'!M67)</f>
        <v/>
      </c>
      <c r="E223" s="483" t="str">
        <f aca="false">IF(ISBLANK('Funções Transações'!N67),"", 'Funções Transações'!N67)</f>
        <v/>
      </c>
      <c r="F223" s="483" t="str">
        <f aca="false">IF(ISBLANK('Funções Transações'!O67),"", 'Funções Transações'!O67)</f>
        <v/>
      </c>
      <c r="G223" s="483" t="str">
        <f aca="false">IF(ISBLANK('Funções Transações'!P67),"", 'Funções Transações'!P67)</f>
        <v/>
      </c>
      <c r="H223" s="483" t="str">
        <f aca="false">IF(ISBLANK('Funções Transações'!Q67),"", 'Funções Transações'!Q67)</f>
        <v/>
      </c>
      <c r="I223" s="484" t="str">
        <f aca="false">IF(ISBLANK('Funções Transações'!S67),"", 'Funções Transações'!S67)</f>
        <v/>
      </c>
      <c r="J223" s="484" t="str">
        <f aca="false">IF(ISBLANK('Funções Transações'!T67),"", 'Funções Transações'!T67)</f>
        <v/>
      </c>
      <c r="K223" s="484" t="str">
        <f aca="false">IF(ISBLANK('Funções Transações'!U67),"", 'Funções Transações'!U67)</f>
        <v/>
      </c>
      <c r="L223" s="483" t="str">
        <f aca="false">IF(ISBLANK('Funções Transações'!AA67),"", 'Funções Transações'!AA67)</f>
        <v/>
      </c>
      <c r="M223" s="484" t="str">
        <f aca="false">IF(ISBLANK('Funções Transações'!AB67),"", 'Funções Transações'!AB67)</f>
        <v/>
      </c>
      <c r="N223" s="485" t="str">
        <f aca="false">IF(ISBLANK('Funções Transações'!R67),"", 'Funções Transações'!R67)</f>
        <v/>
      </c>
      <c r="O223" s="482" t="str">
        <f aca="false">IF(ISBLANK('Funções Transações'!AC67),"", 'Funções Transações'!AC67)</f>
        <v/>
      </c>
      <c r="P223" s="482" t="str">
        <f aca="false">IF(ISBLANK('Funções Transações'!AD67),"", 'Funções Transações'!AD67)</f>
        <v/>
      </c>
      <c r="Q223" s="482" t="str">
        <f aca="false">IF(ISBLANK('Funções Transações'!AE67),"", 'Funções Transações'!AE67)</f>
        <v/>
      </c>
      <c r="R223" s="482" t="str">
        <f aca="false">IF(ISBLANK('Funções Transações'!AF67),"", 'Funções Transações'!AF67)</f>
        <v/>
      </c>
      <c r="S223" s="486" t="str">
        <f aca="false">IF(ISBLANK('Funções Transações'!AG67),"", 'Funções Transações'!AG67)</f>
        <v/>
      </c>
      <c r="T223" s="480"/>
      <c r="U223" s="480"/>
      <c r="V223" s="480"/>
      <c r="W223" s="480"/>
      <c r="X223" s="480"/>
      <c r="Y223" s="480"/>
      <c r="Z223" s="480"/>
    </row>
    <row r="224" customFormat="false" ht="12.75" hidden="false" customHeight="true" outlineLevel="0" collapsed="false">
      <c r="A224" s="481" t="str">
        <f aca="false">IF(ISBLANK('Funções Transações'!C68),"", 'Funções Transações'!C68)</f>
        <v/>
      </c>
      <c r="B224" s="482" t="str">
        <f aca="false">IF((A224=""),"",LOOKUP(A224,'Casos de Uso'!$B$3:B$101,'Casos de Uso'!$C$3:C$101))</f>
        <v/>
      </c>
      <c r="C224" s="482" t="str">
        <f aca="false">IF(ISBLANK('Funções Transações'!B68),"",'Funções Transações'!B68)</f>
        <v/>
      </c>
      <c r="D224" s="483" t="str">
        <f aca="false">IF(ISBLANK('Funções Transações'!M68),"", 'Funções Transações'!M68)</f>
        <v/>
      </c>
      <c r="E224" s="483" t="str">
        <f aca="false">IF(ISBLANK('Funções Transações'!N68),"", 'Funções Transações'!N68)</f>
        <v/>
      </c>
      <c r="F224" s="483" t="str">
        <f aca="false">IF(ISBLANK('Funções Transações'!O68),"", 'Funções Transações'!O68)</f>
        <v/>
      </c>
      <c r="G224" s="483" t="str">
        <f aca="false">IF(ISBLANK('Funções Transações'!P68),"", 'Funções Transações'!P68)</f>
        <v/>
      </c>
      <c r="H224" s="483" t="str">
        <f aca="false">IF(ISBLANK('Funções Transações'!Q68),"", 'Funções Transações'!Q68)</f>
        <v/>
      </c>
      <c r="I224" s="484" t="str">
        <f aca="false">IF(ISBLANK('Funções Transações'!S68),"", 'Funções Transações'!S68)</f>
        <v/>
      </c>
      <c r="J224" s="484" t="str">
        <f aca="false">IF(ISBLANK('Funções Transações'!T68),"", 'Funções Transações'!T68)</f>
        <v/>
      </c>
      <c r="K224" s="484" t="str">
        <f aca="false">IF(ISBLANK('Funções Transações'!U68),"", 'Funções Transações'!U68)</f>
        <v/>
      </c>
      <c r="L224" s="483" t="str">
        <f aca="false">IF(ISBLANK('Funções Transações'!AA68),"", 'Funções Transações'!AA68)</f>
        <v/>
      </c>
      <c r="M224" s="484" t="str">
        <f aca="false">IF(ISBLANK('Funções Transações'!AB68),"", 'Funções Transações'!AB68)</f>
        <v/>
      </c>
      <c r="N224" s="485" t="str">
        <f aca="false">IF(ISBLANK('Funções Transações'!R68),"", 'Funções Transações'!R68)</f>
        <v/>
      </c>
      <c r="O224" s="482" t="str">
        <f aca="false">IF(ISBLANK('Funções Transações'!AC68),"", 'Funções Transações'!AC68)</f>
        <v/>
      </c>
      <c r="P224" s="482" t="str">
        <f aca="false">IF(ISBLANK('Funções Transações'!AD68),"", 'Funções Transações'!AD68)</f>
        <v/>
      </c>
      <c r="Q224" s="482" t="str">
        <f aca="false">IF(ISBLANK('Funções Transações'!AE68),"", 'Funções Transações'!AE68)</f>
        <v/>
      </c>
      <c r="R224" s="482" t="str">
        <f aca="false">IF(ISBLANK('Funções Transações'!AF68),"", 'Funções Transações'!AF68)</f>
        <v/>
      </c>
      <c r="S224" s="486" t="str">
        <f aca="false">IF(ISBLANK('Funções Transações'!AG68),"", 'Funções Transações'!AG68)</f>
        <v/>
      </c>
      <c r="T224" s="480"/>
      <c r="U224" s="480"/>
      <c r="V224" s="480"/>
      <c r="W224" s="480"/>
      <c r="X224" s="480"/>
      <c r="Y224" s="480"/>
      <c r="Z224" s="480"/>
    </row>
    <row r="225" customFormat="false" ht="12.75" hidden="false" customHeight="true" outlineLevel="0" collapsed="false">
      <c r="A225" s="481" t="str">
        <f aca="false">IF(ISBLANK('Funções Transações'!C69),"", 'Funções Transações'!C69)</f>
        <v/>
      </c>
      <c r="B225" s="482" t="str">
        <f aca="false">IF((A225=""),"",LOOKUP(A225,'Casos de Uso'!$B$3:B$101,'Casos de Uso'!$C$3:C$101))</f>
        <v/>
      </c>
      <c r="C225" s="482" t="str">
        <f aca="false">IF(ISBLANK('Funções Transações'!B69),"",'Funções Transações'!B69)</f>
        <v/>
      </c>
      <c r="D225" s="483" t="str">
        <f aca="false">IF(ISBLANK('Funções Transações'!M69),"", 'Funções Transações'!M69)</f>
        <v/>
      </c>
      <c r="E225" s="483" t="str">
        <f aca="false">IF(ISBLANK('Funções Transações'!N69),"", 'Funções Transações'!N69)</f>
        <v/>
      </c>
      <c r="F225" s="483" t="str">
        <f aca="false">IF(ISBLANK('Funções Transações'!O69),"", 'Funções Transações'!O69)</f>
        <v/>
      </c>
      <c r="G225" s="483" t="str">
        <f aca="false">IF(ISBLANK('Funções Transações'!P69),"", 'Funções Transações'!P69)</f>
        <v/>
      </c>
      <c r="H225" s="483" t="str">
        <f aca="false">IF(ISBLANK('Funções Transações'!Q69),"", 'Funções Transações'!Q69)</f>
        <v/>
      </c>
      <c r="I225" s="484" t="str">
        <f aca="false">IF(ISBLANK('Funções Transações'!S69),"", 'Funções Transações'!S69)</f>
        <v/>
      </c>
      <c r="J225" s="484" t="str">
        <f aca="false">IF(ISBLANK('Funções Transações'!T69),"", 'Funções Transações'!T69)</f>
        <v/>
      </c>
      <c r="K225" s="484" t="str">
        <f aca="false">IF(ISBLANK('Funções Transações'!U69),"", 'Funções Transações'!U69)</f>
        <v/>
      </c>
      <c r="L225" s="483" t="str">
        <f aca="false">IF(ISBLANK('Funções Transações'!AA69),"", 'Funções Transações'!AA69)</f>
        <v/>
      </c>
      <c r="M225" s="484" t="str">
        <f aca="false">IF(ISBLANK('Funções Transações'!AB69),"", 'Funções Transações'!AB69)</f>
        <v/>
      </c>
      <c r="N225" s="485" t="str">
        <f aca="false">IF(ISBLANK('Funções Transações'!R69),"", 'Funções Transações'!R69)</f>
        <v/>
      </c>
      <c r="O225" s="482" t="str">
        <f aca="false">IF(ISBLANK('Funções Transações'!AC69),"", 'Funções Transações'!AC69)</f>
        <v/>
      </c>
      <c r="P225" s="482" t="str">
        <f aca="false">IF(ISBLANK('Funções Transações'!AD69),"", 'Funções Transações'!AD69)</f>
        <v/>
      </c>
      <c r="Q225" s="482" t="str">
        <f aca="false">IF(ISBLANK('Funções Transações'!AE69),"", 'Funções Transações'!AE69)</f>
        <v/>
      </c>
      <c r="R225" s="482" t="str">
        <f aca="false">IF(ISBLANK('Funções Transações'!AF69),"", 'Funções Transações'!AF69)</f>
        <v/>
      </c>
      <c r="S225" s="486" t="str">
        <f aca="false">IF(ISBLANK('Funções Transações'!AG69),"", 'Funções Transações'!AG69)</f>
        <v/>
      </c>
      <c r="T225" s="480"/>
      <c r="U225" s="480"/>
      <c r="V225" s="480"/>
      <c r="W225" s="480"/>
      <c r="X225" s="480"/>
      <c r="Y225" s="480"/>
      <c r="Z225" s="480"/>
    </row>
    <row r="226" customFormat="false" ht="12.75" hidden="false" customHeight="true" outlineLevel="0" collapsed="false">
      <c r="A226" s="481" t="str">
        <f aca="false">IF(ISBLANK('Funções Transações'!C70),"", 'Funções Transações'!C70)</f>
        <v/>
      </c>
      <c r="B226" s="482" t="str">
        <f aca="false">IF((A226=""),"",LOOKUP(A226,'Casos de Uso'!$B$3:B$101,'Casos de Uso'!$C$3:C$101))</f>
        <v/>
      </c>
      <c r="C226" s="482" t="str">
        <f aca="false">IF(ISBLANK('Funções Transações'!B70),"",'Funções Transações'!B70)</f>
        <v/>
      </c>
      <c r="D226" s="483" t="str">
        <f aca="false">IF(ISBLANK('Funções Transações'!M70),"", 'Funções Transações'!M70)</f>
        <v/>
      </c>
      <c r="E226" s="483" t="str">
        <f aca="false">IF(ISBLANK('Funções Transações'!N70),"", 'Funções Transações'!N70)</f>
        <v/>
      </c>
      <c r="F226" s="483" t="str">
        <f aca="false">IF(ISBLANK('Funções Transações'!O70),"", 'Funções Transações'!O70)</f>
        <v/>
      </c>
      <c r="G226" s="483" t="str">
        <f aca="false">IF(ISBLANK('Funções Transações'!P70),"", 'Funções Transações'!P70)</f>
        <v/>
      </c>
      <c r="H226" s="483" t="str">
        <f aca="false">IF(ISBLANK('Funções Transações'!Q70),"", 'Funções Transações'!Q70)</f>
        <v/>
      </c>
      <c r="I226" s="484" t="str">
        <f aca="false">IF(ISBLANK('Funções Transações'!S70),"", 'Funções Transações'!S70)</f>
        <v/>
      </c>
      <c r="J226" s="484" t="str">
        <f aca="false">IF(ISBLANK('Funções Transações'!T70),"", 'Funções Transações'!T70)</f>
        <v/>
      </c>
      <c r="K226" s="484" t="str">
        <f aca="false">IF(ISBLANK('Funções Transações'!U70),"", 'Funções Transações'!U70)</f>
        <v/>
      </c>
      <c r="L226" s="483" t="str">
        <f aca="false">IF(ISBLANK('Funções Transações'!AA70),"", 'Funções Transações'!AA70)</f>
        <v/>
      </c>
      <c r="M226" s="484" t="str">
        <f aca="false">IF(ISBLANK('Funções Transações'!AB70),"", 'Funções Transações'!AB70)</f>
        <v/>
      </c>
      <c r="N226" s="485" t="str">
        <f aca="false">IF(ISBLANK('Funções Transações'!R70),"", 'Funções Transações'!R70)</f>
        <v/>
      </c>
      <c r="O226" s="482" t="str">
        <f aca="false">IF(ISBLANK('Funções Transações'!AC70),"", 'Funções Transações'!AC70)</f>
        <v/>
      </c>
      <c r="P226" s="482" t="str">
        <f aca="false">IF(ISBLANK('Funções Transações'!AD70),"", 'Funções Transações'!AD70)</f>
        <v/>
      </c>
      <c r="Q226" s="482" t="str">
        <f aca="false">IF(ISBLANK('Funções Transações'!AE70),"", 'Funções Transações'!AE70)</f>
        <v/>
      </c>
      <c r="R226" s="482" t="str">
        <f aca="false">IF(ISBLANK('Funções Transações'!AF70),"", 'Funções Transações'!AF70)</f>
        <v/>
      </c>
      <c r="S226" s="486" t="str">
        <f aca="false">IF(ISBLANK('Funções Transações'!AG70),"", 'Funções Transações'!AG70)</f>
        <v/>
      </c>
      <c r="T226" s="480"/>
      <c r="U226" s="480"/>
      <c r="V226" s="480"/>
      <c r="W226" s="480"/>
      <c r="X226" s="480"/>
      <c r="Y226" s="480"/>
      <c r="Z226" s="480"/>
    </row>
    <row r="227" customFormat="false" ht="12.75" hidden="false" customHeight="true" outlineLevel="0" collapsed="false">
      <c r="A227" s="481" t="str">
        <f aca="false">IF(ISBLANK('Funções Transações'!C71),"", 'Funções Transações'!C71)</f>
        <v/>
      </c>
      <c r="B227" s="482" t="str">
        <f aca="false">IF((A227=""),"",LOOKUP(A227,'Casos de Uso'!$B$3:B$101,'Casos de Uso'!$C$3:C$101))</f>
        <v/>
      </c>
      <c r="C227" s="482" t="str">
        <f aca="false">IF(ISBLANK('Funções Transações'!B71),"",'Funções Transações'!B71)</f>
        <v/>
      </c>
      <c r="D227" s="483" t="str">
        <f aca="false">IF(ISBLANK('Funções Transações'!M71),"", 'Funções Transações'!M71)</f>
        <v/>
      </c>
      <c r="E227" s="483" t="str">
        <f aca="false">IF(ISBLANK('Funções Transações'!N71),"", 'Funções Transações'!N71)</f>
        <v/>
      </c>
      <c r="F227" s="483" t="str">
        <f aca="false">IF(ISBLANK('Funções Transações'!O71),"", 'Funções Transações'!O71)</f>
        <v/>
      </c>
      <c r="G227" s="483" t="str">
        <f aca="false">IF(ISBLANK('Funções Transações'!P71),"", 'Funções Transações'!P71)</f>
        <v/>
      </c>
      <c r="H227" s="483" t="str">
        <f aca="false">IF(ISBLANK('Funções Transações'!Q71),"", 'Funções Transações'!Q71)</f>
        <v/>
      </c>
      <c r="I227" s="484" t="str">
        <f aca="false">IF(ISBLANK('Funções Transações'!S71),"", 'Funções Transações'!S71)</f>
        <v/>
      </c>
      <c r="J227" s="484" t="str">
        <f aca="false">IF(ISBLANK('Funções Transações'!T71),"", 'Funções Transações'!T71)</f>
        <v/>
      </c>
      <c r="K227" s="484" t="str">
        <f aca="false">IF(ISBLANK('Funções Transações'!U71),"", 'Funções Transações'!U71)</f>
        <v/>
      </c>
      <c r="L227" s="483" t="str">
        <f aca="false">IF(ISBLANK('Funções Transações'!AA71),"", 'Funções Transações'!AA71)</f>
        <v/>
      </c>
      <c r="M227" s="484" t="str">
        <f aca="false">IF(ISBLANK('Funções Transações'!AB71),"", 'Funções Transações'!AB71)</f>
        <v/>
      </c>
      <c r="N227" s="485" t="str">
        <f aca="false">IF(ISBLANK('Funções Transações'!R71),"", 'Funções Transações'!R71)</f>
        <v/>
      </c>
      <c r="O227" s="482" t="str">
        <f aca="false">IF(ISBLANK('Funções Transações'!AC71),"", 'Funções Transações'!AC71)</f>
        <v/>
      </c>
      <c r="P227" s="482" t="str">
        <f aca="false">IF(ISBLANK('Funções Transações'!AD71),"", 'Funções Transações'!AD71)</f>
        <v/>
      </c>
      <c r="Q227" s="482" t="str">
        <f aca="false">IF(ISBLANK('Funções Transações'!AE71),"", 'Funções Transações'!AE71)</f>
        <v/>
      </c>
      <c r="R227" s="482" t="str">
        <f aca="false">IF(ISBLANK('Funções Transações'!AF71),"", 'Funções Transações'!AF71)</f>
        <v/>
      </c>
      <c r="S227" s="486" t="str">
        <f aca="false">IF(ISBLANK('Funções Transações'!AG71),"", 'Funções Transações'!AG71)</f>
        <v/>
      </c>
      <c r="T227" s="480"/>
      <c r="U227" s="480"/>
      <c r="V227" s="480"/>
      <c r="W227" s="480"/>
      <c r="X227" s="480"/>
      <c r="Y227" s="480"/>
      <c r="Z227" s="480"/>
    </row>
    <row r="228" customFormat="false" ht="12.75" hidden="false" customHeight="true" outlineLevel="0" collapsed="false">
      <c r="A228" s="481" t="str">
        <f aca="false">IF(ISBLANK('Funções Transações'!C72),"", 'Funções Transações'!C72)</f>
        <v/>
      </c>
      <c r="B228" s="482" t="str">
        <f aca="false">IF((A228=""),"",LOOKUP(A228,'Casos de Uso'!$B$3:B$101,'Casos de Uso'!$C$3:C$101))</f>
        <v/>
      </c>
      <c r="C228" s="482" t="str">
        <f aca="false">IF(ISBLANK('Funções Transações'!B72),"",'Funções Transações'!B72)</f>
        <v/>
      </c>
      <c r="D228" s="483" t="str">
        <f aca="false">IF(ISBLANK('Funções Transações'!M72),"", 'Funções Transações'!M72)</f>
        <v/>
      </c>
      <c r="E228" s="483" t="str">
        <f aca="false">IF(ISBLANK('Funções Transações'!N72),"", 'Funções Transações'!N72)</f>
        <v/>
      </c>
      <c r="F228" s="483" t="str">
        <f aca="false">IF(ISBLANK('Funções Transações'!O72),"", 'Funções Transações'!O72)</f>
        <v/>
      </c>
      <c r="G228" s="483" t="str">
        <f aca="false">IF(ISBLANK('Funções Transações'!P72),"", 'Funções Transações'!P72)</f>
        <v/>
      </c>
      <c r="H228" s="483" t="str">
        <f aca="false">IF(ISBLANK('Funções Transações'!Q72),"", 'Funções Transações'!Q72)</f>
        <v/>
      </c>
      <c r="I228" s="484" t="str">
        <f aca="false">IF(ISBLANK('Funções Transações'!S72),"", 'Funções Transações'!S72)</f>
        <v/>
      </c>
      <c r="J228" s="484" t="str">
        <f aca="false">IF(ISBLANK('Funções Transações'!T72),"", 'Funções Transações'!T72)</f>
        <v/>
      </c>
      <c r="K228" s="484" t="str">
        <f aca="false">IF(ISBLANK('Funções Transações'!U72),"", 'Funções Transações'!U72)</f>
        <v/>
      </c>
      <c r="L228" s="483" t="str">
        <f aca="false">IF(ISBLANK('Funções Transações'!AA72),"", 'Funções Transações'!AA72)</f>
        <v/>
      </c>
      <c r="M228" s="484" t="str">
        <f aca="false">IF(ISBLANK('Funções Transações'!AB72),"", 'Funções Transações'!AB72)</f>
        <v/>
      </c>
      <c r="N228" s="485" t="str">
        <f aca="false">IF(ISBLANK('Funções Transações'!R72),"", 'Funções Transações'!R72)</f>
        <v/>
      </c>
      <c r="O228" s="482" t="str">
        <f aca="false">IF(ISBLANK('Funções Transações'!AC72),"", 'Funções Transações'!AC72)</f>
        <v/>
      </c>
      <c r="P228" s="482" t="str">
        <f aca="false">IF(ISBLANK('Funções Transações'!AD72),"", 'Funções Transações'!AD72)</f>
        <v/>
      </c>
      <c r="Q228" s="482" t="str">
        <f aca="false">IF(ISBLANK('Funções Transações'!AE72),"", 'Funções Transações'!AE72)</f>
        <v/>
      </c>
      <c r="R228" s="482" t="str">
        <f aca="false">IF(ISBLANK('Funções Transações'!AF72),"", 'Funções Transações'!AF72)</f>
        <v/>
      </c>
      <c r="S228" s="486" t="str">
        <f aca="false">IF(ISBLANK('Funções Transações'!AG72),"", 'Funções Transações'!AG72)</f>
        <v/>
      </c>
      <c r="T228" s="480"/>
      <c r="U228" s="480"/>
      <c r="V228" s="480"/>
      <c r="W228" s="480"/>
      <c r="X228" s="480"/>
      <c r="Y228" s="480"/>
      <c r="Z228" s="480"/>
    </row>
    <row r="229" customFormat="false" ht="12.75" hidden="false" customHeight="true" outlineLevel="0" collapsed="false">
      <c r="A229" s="481" t="str">
        <f aca="false">IF(ISBLANK('Funções Transações'!C73),"", 'Funções Transações'!C73)</f>
        <v/>
      </c>
      <c r="B229" s="482" t="str">
        <f aca="false">IF((A229=""),"",LOOKUP(A229,'Casos de Uso'!$B$3:B$101,'Casos de Uso'!$C$3:C$101))</f>
        <v/>
      </c>
      <c r="C229" s="482" t="str">
        <f aca="false">IF(ISBLANK('Funções Transações'!B73),"",'Funções Transações'!B73)</f>
        <v/>
      </c>
      <c r="D229" s="483" t="str">
        <f aca="false">IF(ISBLANK('Funções Transações'!M73),"", 'Funções Transações'!M73)</f>
        <v/>
      </c>
      <c r="E229" s="483" t="str">
        <f aca="false">IF(ISBLANK('Funções Transações'!N73),"", 'Funções Transações'!N73)</f>
        <v/>
      </c>
      <c r="F229" s="483" t="str">
        <f aca="false">IF(ISBLANK('Funções Transações'!O73),"", 'Funções Transações'!O73)</f>
        <v/>
      </c>
      <c r="G229" s="483" t="str">
        <f aca="false">IF(ISBLANK('Funções Transações'!P73),"", 'Funções Transações'!P73)</f>
        <v/>
      </c>
      <c r="H229" s="483" t="str">
        <f aca="false">IF(ISBLANK('Funções Transações'!Q73),"", 'Funções Transações'!Q73)</f>
        <v/>
      </c>
      <c r="I229" s="484" t="str">
        <f aca="false">IF(ISBLANK('Funções Transações'!S73),"", 'Funções Transações'!S73)</f>
        <v/>
      </c>
      <c r="J229" s="484" t="str">
        <f aca="false">IF(ISBLANK('Funções Transações'!T73),"", 'Funções Transações'!T73)</f>
        <v/>
      </c>
      <c r="K229" s="484" t="str">
        <f aca="false">IF(ISBLANK('Funções Transações'!U73),"", 'Funções Transações'!U73)</f>
        <v/>
      </c>
      <c r="L229" s="483" t="str">
        <f aca="false">IF(ISBLANK('Funções Transações'!AA73),"", 'Funções Transações'!AA73)</f>
        <v/>
      </c>
      <c r="M229" s="484" t="str">
        <f aca="false">IF(ISBLANK('Funções Transações'!AB73),"", 'Funções Transações'!AB73)</f>
        <v/>
      </c>
      <c r="N229" s="485" t="str">
        <f aca="false">IF(ISBLANK('Funções Transações'!R73),"", 'Funções Transações'!R73)</f>
        <v/>
      </c>
      <c r="O229" s="482" t="str">
        <f aca="false">IF(ISBLANK('Funções Transações'!AC73),"", 'Funções Transações'!AC73)</f>
        <v/>
      </c>
      <c r="P229" s="482" t="str">
        <f aca="false">IF(ISBLANK('Funções Transações'!AD73),"", 'Funções Transações'!AD73)</f>
        <v/>
      </c>
      <c r="Q229" s="482" t="str">
        <f aca="false">IF(ISBLANK('Funções Transações'!AE73),"", 'Funções Transações'!AE73)</f>
        <v/>
      </c>
      <c r="R229" s="482" t="str">
        <f aca="false">IF(ISBLANK('Funções Transações'!AF73),"", 'Funções Transações'!AF73)</f>
        <v/>
      </c>
      <c r="S229" s="486" t="str">
        <f aca="false">IF(ISBLANK('Funções Transações'!AG73),"", 'Funções Transações'!AG73)</f>
        <v/>
      </c>
      <c r="T229" s="480"/>
      <c r="U229" s="480"/>
      <c r="V229" s="480"/>
      <c r="W229" s="480"/>
      <c r="X229" s="480"/>
      <c r="Y229" s="480"/>
      <c r="Z229" s="480"/>
    </row>
    <row r="230" customFormat="false" ht="12.75" hidden="false" customHeight="true" outlineLevel="0" collapsed="false">
      <c r="A230" s="481" t="str">
        <f aca="false">IF(ISBLANK('Funções Transações'!C74),"", 'Funções Transações'!C74)</f>
        <v/>
      </c>
      <c r="B230" s="482" t="str">
        <f aca="false">IF((A230=""),"",LOOKUP(A230,'Casos de Uso'!$B$3:B$101,'Casos de Uso'!$C$3:C$101))</f>
        <v/>
      </c>
      <c r="C230" s="482" t="str">
        <f aca="false">IF(ISBLANK('Funções Transações'!B74),"",'Funções Transações'!B74)</f>
        <v/>
      </c>
      <c r="D230" s="483" t="str">
        <f aca="false">IF(ISBLANK('Funções Transações'!M74),"", 'Funções Transações'!M74)</f>
        <v/>
      </c>
      <c r="E230" s="483" t="str">
        <f aca="false">IF(ISBLANK('Funções Transações'!N74),"", 'Funções Transações'!N74)</f>
        <v/>
      </c>
      <c r="F230" s="483" t="str">
        <f aca="false">IF(ISBLANK('Funções Transações'!O74),"", 'Funções Transações'!O74)</f>
        <v/>
      </c>
      <c r="G230" s="483" t="str">
        <f aca="false">IF(ISBLANK('Funções Transações'!P74),"", 'Funções Transações'!P74)</f>
        <v/>
      </c>
      <c r="H230" s="483" t="str">
        <f aca="false">IF(ISBLANK('Funções Transações'!Q74),"", 'Funções Transações'!Q74)</f>
        <v/>
      </c>
      <c r="I230" s="484" t="str">
        <f aca="false">IF(ISBLANK('Funções Transações'!S74),"", 'Funções Transações'!S74)</f>
        <v/>
      </c>
      <c r="J230" s="484" t="str">
        <f aca="false">IF(ISBLANK('Funções Transações'!T74),"", 'Funções Transações'!T74)</f>
        <v/>
      </c>
      <c r="K230" s="484" t="str">
        <f aca="false">IF(ISBLANK('Funções Transações'!U74),"", 'Funções Transações'!U74)</f>
        <v/>
      </c>
      <c r="L230" s="483" t="str">
        <f aca="false">IF(ISBLANK('Funções Transações'!AA74),"", 'Funções Transações'!AA74)</f>
        <v/>
      </c>
      <c r="M230" s="484" t="str">
        <f aca="false">IF(ISBLANK('Funções Transações'!AB74),"", 'Funções Transações'!AB74)</f>
        <v/>
      </c>
      <c r="N230" s="485" t="str">
        <f aca="false">IF(ISBLANK('Funções Transações'!R74),"", 'Funções Transações'!R74)</f>
        <v/>
      </c>
      <c r="O230" s="482" t="str">
        <f aca="false">IF(ISBLANK('Funções Transações'!AC74),"", 'Funções Transações'!AC74)</f>
        <v/>
      </c>
      <c r="P230" s="482" t="str">
        <f aca="false">IF(ISBLANK('Funções Transações'!AD74),"", 'Funções Transações'!AD74)</f>
        <v/>
      </c>
      <c r="Q230" s="482" t="str">
        <f aca="false">IF(ISBLANK('Funções Transações'!AE74),"", 'Funções Transações'!AE74)</f>
        <v/>
      </c>
      <c r="R230" s="482" t="str">
        <f aca="false">IF(ISBLANK('Funções Transações'!AF74),"", 'Funções Transações'!AF74)</f>
        <v/>
      </c>
      <c r="S230" s="486" t="str">
        <f aca="false">IF(ISBLANK('Funções Transações'!AG74),"", 'Funções Transações'!AG74)</f>
        <v/>
      </c>
      <c r="T230" s="480"/>
      <c r="U230" s="480"/>
      <c r="V230" s="480"/>
      <c r="W230" s="480"/>
      <c r="X230" s="480"/>
      <c r="Y230" s="480"/>
      <c r="Z230" s="480"/>
    </row>
    <row r="231" customFormat="false" ht="12.75" hidden="false" customHeight="true" outlineLevel="0" collapsed="false">
      <c r="A231" s="481" t="str">
        <f aca="false">IF(ISBLANK('Funções Transações'!C75),"", 'Funções Transações'!C75)</f>
        <v/>
      </c>
      <c r="B231" s="482" t="str">
        <f aca="false">IF((A231=""),"",LOOKUP(A231,'Casos de Uso'!$B$3:B$101,'Casos de Uso'!$C$3:C$101))</f>
        <v/>
      </c>
      <c r="C231" s="482" t="str">
        <f aca="false">IF(ISBLANK('Funções Transações'!B75),"",'Funções Transações'!B75)</f>
        <v/>
      </c>
      <c r="D231" s="483" t="str">
        <f aca="false">IF(ISBLANK('Funções Transações'!M75),"", 'Funções Transações'!M75)</f>
        <v/>
      </c>
      <c r="E231" s="483" t="str">
        <f aca="false">IF(ISBLANK('Funções Transações'!N75),"", 'Funções Transações'!N75)</f>
        <v/>
      </c>
      <c r="F231" s="483" t="str">
        <f aca="false">IF(ISBLANK('Funções Transações'!O75),"", 'Funções Transações'!O75)</f>
        <v/>
      </c>
      <c r="G231" s="483" t="str">
        <f aca="false">IF(ISBLANK('Funções Transações'!P75),"", 'Funções Transações'!P75)</f>
        <v/>
      </c>
      <c r="H231" s="483" t="str">
        <f aca="false">IF(ISBLANK('Funções Transações'!Q75),"", 'Funções Transações'!Q75)</f>
        <v/>
      </c>
      <c r="I231" s="484" t="str">
        <f aca="false">IF(ISBLANK('Funções Transações'!S75),"", 'Funções Transações'!S75)</f>
        <v/>
      </c>
      <c r="J231" s="484" t="str">
        <f aca="false">IF(ISBLANK('Funções Transações'!T75),"", 'Funções Transações'!T75)</f>
        <v/>
      </c>
      <c r="K231" s="484" t="str">
        <f aca="false">IF(ISBLANK('Funções Transações'!U75),"", 'Funções Transações'!U75)</f>
        <v/>
      </c>
      <c r="L231" s="483" t="str">
        <f aca="false">IF(ISBLANK('Funções Transações'!AA75),"", 'Funções Transações'!AA75)</f>
        <v/>
      </c>
      <c r="M231" s="484" t="str">
        <f aca="false">IF(ISBLANK('Funções Transações'!AB75),"", 'Funções Transações'!AB75)</f>
        <v/>
      </c>
      <c r="N231" s="485" t="str">
        <f aca="false">IF(ISBLANK('Funções Transações'!R75),"", 'Funções Transações'!R75)</f>
        <v/>
      </c>
      <c r="O231" s="482" t="str">
        <f aca="false">IF(ISBLANK('Funções Transações'!AC75),"", 'Funções Transações'!AC75)</f>
        <v/>
      </c>
      <c r="P231" s="482" t="str">
        <f aca="false">IF(ISBLANK('Funções Transações'!AD75),"", 'Funções Transações'!AD75)</f>
        <v/>
      </c>
      <c r="Q231" s="482" t="str">
        <f aca="false">IF(ISBLANK('Funções Transações'!AE75),"", 'Funções Transações'!AE75)</f>
        <v/>
      </c>
      <c r="R231" s="482" t="str">
        <f aca="false">IF(ISBLANK('Funções Transações'!AF75),"", 'Funções Transações'!AF75)</f>
        <v/>
      </c>
      <c r="S231" s="486" t="str">
        <f aca="false">IF(ISBLANK('Funções Transações'!AG75),"", 'Funções Transações'!AG75)</f>
        <v/>
      </c>
      <c r="T231" s="480"/>
      <c r="U231" s="480"/>
      <c r="V231" s="480"/>
      <c r="W231" s="480"/>
      <c r="X231" s="480"/>
      <c r="Y231" s="480"/>
      <c r="Z231" s="480"/>
    </row>
    <row r="232" customFormat="false" ht="12.75" hidden="false" customHeight="true" outlineLevel="0" collapsed="false">
      <c r="A232" s="481" t="str">
        <f aca="false">IF(ISBLANK('Funções Transações'!C76),"", 'Funções Transações'!C76)</f>
        <v/>
      </c>
      <c r="B232" s="482" t="str">
        <f aca="false">IF((A232=""),"",LOOKUP(A232,'Casos de Uso'!$B$3:B$101,'Casos de Uso'!$C$3:C$101))</f>
        <v/>
      </c>
      <c r="C232" s="482" t="str">
        <f aca="false">IF(ISBLANK('Funções Transações'!B76),"",'Funções Transações'!B76)</f>
        <v/>
      </c>
      <c r="D232" s="483" t="str">
        <f aca="false">IF(ISBLANK('Funções Transações'!M76),"", 'Funções Transações'!M76)</f>
        <v/>
      </c>
      <c r="E232" s="483" t="str">
        <f aca="false">IF(ISBLANK('Funções Transações'!N76),"", 'Funções Transações'!N76)</f>
        <v/>
      </c>
      <c r="F232" s="483" t="str">
        <f aca="false">IF(ISBLANK('Funções Transações'!O76),"", 'Funções Transações'!O76)</f>
        <v/>
      </c>
      <c r="G232" s="483" t="str">
        <f aca="false">IF(ISBLANK('Funções Transações'!P76),"", 'Funções Transações'!P76)</f>
        <v/>
      </c>
      <c r="H232" s="483" t="str">
        <f aca="false">IF(ISBLANK('Funções Transações'!Q76),"", 'Funções Transações'!Q76)</f>
        <v/>
      </c>
      <c r="I232" s="484" t="str">
        <f aca="false">IF(ISBLANK('Funções Transações'!S76),"", 'Funções Transações'!S76)</f>
        <v/>
      </c>
      <c r="J232" s="484" t="str">
        <f aca="false">IF(ISBLANK('Funções Transações'!T76),"", 'Funções Transações'!T76)</f>
        <v/>
      </c>
      <c r="K232" s="484" t="str">
        <f aca="false">IF(ISBLANK('Funções Transações'!U76),"", 'Funções Transações'!U76)</f>
        <v/>
      </c>
      <c r="L232" s="483" t="str">
        <f aca="false">IF(ISBLANK('Funções Transações'!AA76),"", 'Funções Transações'!AA76)</f>
        <v/>
      </c>
      <c r="M232" s="484" t="str">
        <f aca="false">IF(ISBLANK('Funções Transações'!AB76),"", 'Funções Transações'!AB76)</f>
        <v/>
      </c>
      <c r="N232" s="485" t="str">
        <f aca="false">IF(ISBLANK('Funções Transações'!R76),"", 'Funções Transações'!R76)</f>
        <v/>
      </c>
      <c r="O232" s="482" t="str">
        <f aca="false">IF(ISBLANK('Funções Transações'!AC76),"", 'Funções Transações'!AC76)</f>
        <v/>
      </c>
      <c r="P232" s="482" t="str">
        <f aca="false">IF(ISBLANK('Funções Transações'!AD76),"", 'Funções Transações'!AD76)</f>
        <v/>
      </c>
      <c r="Q232" s="482" t="str">
        <f aca="false">IF(ISBLANK('Funções Transações'!AE76),"", 'Funções Transações'!AE76)</f>
        <v/>
      </c>
      <c r="R232" s="482" t="str">
        <f aca="false">IF(ISBLANK('Funções Transações'!AF76),"", 'Funções Transações'!AF76)</f>
        <v/>
      </c>
      <c r="S232" s="486" t="str">
        <f aca="false">IF(ISBLANK('Funções Transações'!AG76),"", 'Funções Transações'!AG76)</f>
        <v/>
      </c>
      <c r="T232" s="480"/>
      <c r="U232" s="480"/>
      <c r="V232" s="480"/>
      <c r="W232" s="480"/>
      <c r="X232" s="480"/>
      <c r="Y232" s="480"/>
      <c r="Z232" s="480"/>
    </row>
    <row r="233" customFormat="false" ht="12.75" hidden="false" customHeight="true" outlineLevel="0" collapsed="false">
      <c r="A233" s="481" t="str">
        <f aca="false">IF(ISBLANK('Funções Transações'!C77),"", 'Funções Transações'!C77)</f>
        <v/>
      </c>
      <c r="B233" s="482" t="str">
        <f aca="false">IF((A233=""),"",LOOKUP(A233,'Casos de Uso'!$B$3:B$101,'Casos de Uso'!$C$3:C$101))</f>
        <v/>
      </c>
      <c r="C233" s="482" t="str">
        <f aca="false">IF(ISBLANK('Funções Transações'!B77),"",'Funções Transações'!B77)</f>
        <v/>
      </c>
      <c r="D233" s="483" t="str">
        <f aca="false">IF(ISBLANK('Funções Transações'!M77),"", 'Funções Transações'!M77)</f>
        <v/>
      </c>
      <c r="E233" s="483" t="str">
        <f aca="false">IF(ISBLANK('Funções Transações'!N77),"", 'Funções Transações'!N77)</f>
        <v/>
      </c>
      <c r="F233" s="483" t="str">
        <f aca="false">IF(ISBLANK('Funções Transações'!O77),"", 'Funções Transações'!O77)</f>
        <v/>
      </c>
      <c r="G233" s="483" t="str">
        <f aca="false">IF(ISBLANK('Funções Transações'!P77),"", 'Funções Transações'!P77)</f>
        <v/>
      </c>
      <c r="H233" s="483" t="str">
        <f aca="false">IF(ISBLANK('Funções Transações'!Q77),"", 'Funções Transações'!Q77)</f>
        <v/>
      </c>
      <c r="I233" s="484" t="str">
        <f aca="false">IF(ISBLANK('Funções Transações'!S77),"", 'Funções Transações'!S77)</f>
        <v/>
      </c>
      <c r="J233" s="484" t="str">
        <f aca="false">IF(ISBLANK('Funções Transações'!T77),"", 'Funções Transações'!T77)</f>
        <v/>
      </c>
      <c r="K233" s="484" t="str">
        <f aca="false">IF(ISBLANK('Funções Transações'!U77),"", 'Funções Transações'!U77)</f>
        <v/>
      </c>
      <c r="L233" s="483" t="str">
        <f aca="false">IF(ISBLANK('Funções Transações'!AA77),"", 'Funções Transações'!AA77)</f>
        <v/>
      </c>
      <c r="M233" s="484" t="str">
        <f aca="false">IF(ISBLANK('Funções Transações'!AB77),"", 'Funções Transações'!AB77)</f>
        <v/>
      </c>
      <c r="N233" s="485" t="str">
        <f aca="false">IF(ISBLANK('Funções Transações'!R77),"", 'Funções Transações'!R77)</f>
        <v/>
      </c>
      <c r="O233" s="482" t="str">
        <f aca="false">IF(ISBLANK('Funções Transações'!AC77),"", 'Funções Transações'!AC77)</f>
        <v/>
      </c>
      <c r="P233" s="482" t="str">
        <f aca="false">IF(ISBLANK('Funções Transações'!AD77),"", 'Funções Transações'!AD77)</f>
        <v/>
      </c>
      <c r="Q233" s="482" t="str">
        <f aca="false">IF(ISBLANK('Funções Transações'!AE77),"", 'Funções Transações'!AE77)</f>
        <v/>
      </c>
      <c r="R233" s="482" t="str">
        <f aca="false">IF(ISBLANK('Funções Transações'!AF77),"", 'Funções Transações'!AF77)</f>
        <v/>
      </c>
      <c r="S233" s="486" t="str">
        <f aca="false">IF(ISBLANK('Funções Transações'!AG77),"", 'Funções Transações'!AG77)</f>
        <v/>
      </c>
      <c r="T233" s="480"/>
      <c r="U233" s="480"/>
      <c r="V233" s="480"/>
      <c r="W233" s="480"/>
      <c r="X233" s="480"/>
      <c r="Y233" s="480"/>
      <c r="Z233" s="480"/>
    </row>
    <row r="234" customFormat="false" ht="12.75" hidden="false" customHeight="true" outlineLevel="0" collapsed="false">
      <c r="A234" s="481" t="str">
        <f aca="false">IF(ISBLANK('Funções Transações'!C78),"", 'Funções Transações'!C78)</f>
        <v/>
      </c>
      <c r="B234" s="482" t="str">
        <f aca="false">IF((A234=""),"",LOOKUP(A234,'Casos de Uso'!$B$3:B$101,'Casos de Uso'!$C$3:C$101))</f>
        <v/>
      </c>
      <c r="C234" s="482" t="str">
        <f aca="false">IF(ISBLANK('Funções Transações'!B78),"",'Funções Transações'!B78)</f>
        <v/>
      </c>
      <c r="D234" s="483" t="str">
        <f aca="false">IF(ISBLANK('Funções Transações'!M78),"", 'Funções Transações'!M78)</f>
        <v/>
      </c>
      <c r="E234" s="483" t="str">
        <f aca="false">IF(ISBLANK('Funções Transações'!N78),"", 'Funções Transações'!N78)</f>
        <v/>
      </c>
      <c r="F234" s="483" t="str">
        <f aca="false">IF(ISBLANK('Funções Transações'!O78),"", 'Funções Transações'!O78)</f>
        <v/>
      </c>
      <c r="G234" s="483" t="str">
        <f aca="false">IF(ISBLANK('Funções Transações'!P78),"", 'Funções Transações'!P78)</f>
        <v/>
      </c>
      <c r="H234" s="483" t="str">
        <f aca="false">IF(ISBLANK('Funções Transações'!Q78),"", 'Funções Transações'!Q78)</f>
        <v/>
      </c>
      <c r="I234" s="484" t="str">
        <f aca="false">IF(ISBLANK('Funções Transações'!S78),"", 'Funções Transações'!S78)</f>
        <v/>
      </c>
      <c r="J234" s="484" t="str">
        <f aca="false">IF(ISBLANK('Funções Transações'!T78),"", 'Funções Transações'!T78)</f>
        <v/>
      </c>
      <c r="K234" s="484" t="str">
        <f aca="false">IF(ISBLANK('Funções Transações'!U78),"", 'Funções Transações'!U78)</f>
        <v/>
      </c>
      <c r="L234" s="483" t="str">
        <f aca="false">IF(ISBLANK('Funções Transações'!AA78),"", 'Funções Transações'!AA78)</f>
        <v/>
      </c>
      <c r="M234" s="484" t="str">
        <f aca="false">IF(ISBLANK('Funções Transações'!AB78),"", 'Funções Transações'!AB78)</f>
        <v/>
      </c>
      <c r="N234" s="485" t="str">
        <f aca="false">IF(ISBLANK('Funções Transações'!R78),"", 'Funções Transações'!R78)</f>
        <v/>
      </c>
      <c r="O234" s="482" t="str">
        <f aca="false">IF(ISBLANK('Funções Transações'!AC78),"", 'Funções Transações'!AC78)</f>
        <v/>
      </c>
      <c r="P234" s="482" t="str">
        <f aca="false">IF(ISBLANK('Funções Transações'!AD78),"", 'Funções Transações'!AD78)</f>
        <v/>
      </c>
      <c r="Q234" s="482" t="str">
        <f aca="false">IF(ISBLANK('Funções Transações'!AE78),"", 'Funções Transações'!AE78)</f>
        <v/>
      </c>
      <c r="R234" s="482" t="str">
        <f aca="false">IF(ISBLANK('Funções Transações'!AF78),"", 'Funções Transações'!AF78)</f>
        <v/>
      </c>
      <c r="S234" s="486" t="str">
        <f aca="false">IF(ISBLANK('Funções Transações'!AG78),"", 'Funções Transações'!AG78)</f>
        <v/>
      </c>
      <c r="T234" s="480"/>
      <c r="U234" s="480"/>
      <c r="V234" s="480"/>
      <c r="W234" s="480"/>
      <c r="X234" s="480"/>
      <c r="Y234" s="480"/>
      <c r="Z234" s="480"/>
    </row>
    <row r="235" customFormat="false" ht="12.75" hidden="false" customHeight="true" outlineLevel="0" collapsed="false">
      <c r="A235" s="481" t="str">
        <f aca="false">IF(ISBLANK('Funções Transações'!C79),"", 'Funções Transações'!C79)</f>
        <v/>
      </c>
      <c r="B235" s="482" t="str">
        <f aca="false">IF((A235=""),"",LOOKUP(A235,'Casos de Uso'!$B$3:B$101,'Casos de Uso'!$C$3:C$101))</f>
        <v/>
      </c>
      <c r="C235" s="482" t="str">
        <f aca="false">IF(ISBLANK('Funções Transações'!B79),"",'Funções Transações'!B79)</f>
        <v/>
      </c>
      <c r="D235" s="483" t="str">
        <f aca="false">IF(ISBLANK('Funções Transações'!M79),"", 'Funções Transações'!M79)</f>
        <v/>
      </c>
      <c r="E235" s="483" t="str">
        <f aca="false">IF(ISBLANK('Funções Transações'!N79),"", 'Funções Transações'!N79)</f>
        <v/>
      </c>
      <c r="F235" s="483" t="str">
        <f aca="false">IF(ISBLANK('Funções Transações'!O79),"", 'Funções Transações'!O79)</f>
        <v/>
      </c>
      <c r="G235" s="483" t="str">
        <f aca="false">IF(ISBLANK('Funções Transações'!P79),"", 'Funções Transações'!P79)</f>
        <v/>
      </c>
      <c r="H235" s="483" t="str">
        <f aca="false">IF(ISBLANK('Funções Transações'!Q79),"", 'Funções Transações'!Q79)</f>
        <v/>
      </c>
      <c r="I235" s="484" t="str">
        <f aca="false">IF(ISBLANK('Funções Transações'!S79),"", 'Funções Transações'!S79)</f>
        <v/>
      </c>
      <c r="J235" s="484" t="str">
        <f aca="false">IF(ISBLANK('Funções Transações'!T79),"", 'Funções Transações'!T79)</f>
        <v/>
      </c>
      <c r="K235" s="484" t="str">
        <f aca="false">IF(ISBLANK('Funções Transações'!U79),"", 'Funções Transações'!U79)</f>
        <v/>
      </c>
      <c r="L235" s="483" t="str">
        <f aca="false">IF(ISBLANK('Funções Transações'!AA79),"", 'Funções Transações'!AA79)</f>
        <v/>
      </c>
      <c r="M235" s="484" t="str">
        <f aca="false">IF(ISBLANK('Funções Transações'!AB79),"", 'Funções Transações'!AB79)</f>
        <v/>
      </c>
      <c r="N235" s="485" t="str">
        <f aca="false">IF(ISBLANK('Funções Transações'!R79),"", 'Funções Transações'!R79)</f>
        <v/>
      </c>
      <c r="O235" s="482" t="str">
        <f aca="false">IF(ISBLANK('Funções Transações'!AC79),"", 'Funções Transações'!AC79)</f>
        <v/>
      </c>
      <c r="P235" s="482" t="str">
        <f aca="false">IF(ISBLANK('Funções Transações'!AD79),"", 'Funções Transações'!AD79)</f>
        <v/>
      </c>
      <c r="Q235" s="482" t="str">
        <f aca="false">IF(ISBLANK('Funções Transações'!AE79),"", 'Funções Transações'!AE79)</f>
        <v/>
      </c>
      <c r="R235" s="482" t="str">
        <f aca="false">IF(ISBLANK('Funções Transações'!AF79),"", 'Funções Transações'!AF79)</f>
        <v/>
      </c>
      <c r="S235" s="486" t="str">
        <f aca="false">IF(ISBLANK('Funções Transações'!AG79),"", 'Funções Transações'!AG79)</f>
        <v/>
      </c>
      <c r="T235" s="480"/>
      <c r="U235" s="480"/>
      <c r="V235" s="480"/>
      <c r="W235" s="480"/>
      <c r="X235" s="480"/>
      <c r="Y235" s="480"/>
      <c r="Z235" s="480"/>
    </row>
    <row r="236" customFormat="false" ht="12.75" hidden="false" customHeight="true" outlineLevel="0" collapsed="false">
      <c r="A236" s="481" t="str">
        <f aca="false">IF(ISBLANK('Funções Transações'!C80),"", 'Funções Transações'!C80)</f>
        <v/>
      </c>
      <c r="B236" s="482" t="str">
        <f aca="false">IF((A236=""),"",LOOKUP(A236,'Casos de Uso'!$B$3:B$101,'Casos de Uso'!$C$3:C$101))</f>
        <v/>
      </c>
      <c r="C236" s="482" t="str">
        <f aca="false">IF(ISBLANK('Funções Transações'!B80),"",'Funções Transações'!B80)</f>
        <v/>
      </c>
      <c r="D236" s="483" t="str">
        <f aca="false">IF(ISBLANK('Funções Transações'!M80),"", 'Funções Transações'!M80)</f>
        <v/>
      </c>
      <c r="E236" s="483" t="str">
        <f aca="false">IF(ISBLANK('Funções Transações'!N80),"", 'Funções Transações'!N80)</f>
        <v/>
      </c>
      <c r="F236" s="483" t="str">
        <f aca="false">IF(ISBLANK('Funções Transações'!O80),"", 'Funções Transações'!O80)</f>
        <v/>
      </c>
      <c r="G236" s="483" t="str">
        <f aca="false">IF(ISBLANK('Funções Transações'!P80),"", 'Funções Transações'!P80)</f>
        <v/>
      </c>
      <c r="H236" s="483" t="str">
        <f aca="false">IF(ISBLANK('Funções Transações'!Q80),"", 'Funções Transações'!Q80)</f>
        <v/>
      </c>
      <c r="I236" s="484" t="str">
        <f aca="false">IF(ISBLANK('Funções Transações'!S80),"", 'Funções Transações'!S80)</f>
        <v/>
      </c>
      <c r="J236" s="484" t="str">
        <f aca="false">IF(ISBLANK('Funções Transações'!T80),"", 'Funções Transações'!T80)</f>
        <v/>
      </c>
      <c r="K236" s="484" t="str">
        <f aca="false">IF(ISBLANK('Funções Transações'!U80),"", 'Funções Transações'!U80)</f>
        <v/>
      </c>
      <c r="L236" s="483" t="str">
        <f aca="false">IF(ISBLANK('Funções Transações'!AA80),"", 'Funções Transações'!AA80)</f>
        <v/>
      </c>
      <c r="M236" s="484" t="str">
        <f aca="false">IF(ISBLANK('Funções Transações'!AB80),"", 'Funções Transações'!AB80)</f>
        <v/>
      </c>
      <c r="N236" s="485" t="str">
        <f aca="false">IF(ISBLANK('Funções Transações'!R80),"", 'Funções Transações'!R80)</f>
        <v/>
      </c>
      <c r="O236" s="482" t="str">
        <f aca="false">IF(ISBLANK('Funções Transações'!AC80),"", 'Funções Transações'!AC80)</f>
        <v/>
      </c>
      <c r="P236" s="482" t="str">
        <f aca="false">IF(ISBLANK('Funções Transações'!AD80),"", 'Funções Transações'!AD80)</f>
        <v/>
      </c>
      <c r="Q236" s="482" t="str">
        <f aca="false">IF(ISBLANK('Funções Transações'!AE80),"", 'Funções Transações'!AE80)</f>
        <v/>
      </c>
      <c r="R236" s="482" t="str">
        <f aca="false">IF(ISBLANK('Funções Transações'!AF80),"", 'Funções Transações'!AF80)</f>
        <v/>
      </c>
      <c r="S236" s="486" t="str">
        <f aca="false">IF(ISBLANK('Funções Transações'!AG80),"", 'Funções Transações'!AG80)</f>
        <v/>
      </c>
      <c r="T236" s="480"/>
      <c r="U236" s="480"/>
      <c r="V236" s="480"/>
      <c r="W236" s="480"/>
      <c r="X236" s="480"/>
      <c r="Y236" s="480"/>
      <c r="Z236" s="480"/>
    </row>
    <row r="237" customFormat="false" ht="12.75" hidden="false" customHeight="true" outlineLevel="0" collapsed="false">
      <c r="A237" s="481" t="str">
        <f aca="false">IF(ISBLANK('Funções Transações'!C81),"", 'Funções Transações'!C81)</f>
        <v/>
      </c>
      <c r="B237" s="482" t="str">
        <f aca="false">IF((A237=""),"",LOOKUP(A237,'Casos de Uso'!$B$3:B$101,'Casos de Uso'!$C$3:C$101))</f>
        <v/>
      </c>
      <c r="C237" s="482" t="str">
        <f aca="false">IF(ISBLANK('Funções Transações'!B81),"",'Funções Transações'!B81)</f>
        <v/>
      </c>
      <c r="D237" s="483" t="str">
        <f aca="false">IF(ISBLANK('Funções Transações'!M81),"", 'Funções Transações'!M81)</f>
        <v/>
      </c>
      <c r="E237" s="483" t="str">
        <f aca="false">IF(ISBLANK('Funções Transações'!N81),"", 'Funções Transações'!N81)</f>
        <v/>
      </c>
      <c r="F237" s="483" t="str">
        <f aca="false">IF(ISBLANK('Funções Transações'!O81),"", 'Funções Transações'!O81)</f>
        <v/>
      </c>
      <c r="G237" s="483" t="str">
        <f aca="false">IF(ISBLANK('Funções Transações'!P81),"", 'Funções Transações'!P81)</f>
        <v/>
      </c>
      <c r="H237" s="483" t="str">
        <f aca="false">IF(ISBLANK('Funções Transações'!Q81),"", 'Funções Transações'!Q81)</f>
        <v/>
      </c>
      <c r="I237" s="484" t="str">
        <f aca="false">IF(ISBLANK('Funções Transações'!S81),"", 'Funções Transações'!S81)</f>
        <v/>
      </c>
      <c r="J237" s="484" t="str">
        <f aca="false">IF(ISBLANK('Funções Transações'!T81),"", 'Funções Transações'!T81)</f>
        <v/>
      </c>
      <c r="K237" s="484" t="str">
        <f aca="false">IF(ISBLANK('Funções Transações'!U81),"", 'Funções Transações'!U81)</f>
        <v/>
      </c>
      <c r="L237" s="483" t="str">
        <f aca="false">IF(ISBLANK('Funções Transações'!AA81),"", 'Funções Transações'!AA81)</f>
        <v/>
      </c>
      <c r="M237" s="484" t="str">
        <f aca="false">IF(ISBLANK('Funções Transações'!AB81),"", 'Funções Transações'!AB81)</f>
        <v/>
      </c>
      <c r="N237" s="485" t="str">
        <f aca="false">IF(ISBLANK('Funções Transações'!R81),"", 'Funções Transações'!R81)</f>
        <v/>
      </c>
      <c r="O237" s="482" t="str">
        <f aca="false">IF(ISBLANK('Funções Transações'!AC81),"", 'Funções Transações'!AC81)</f>
        <v/>
      </c>
      <c r="P237" s="482" t="str">
        <f aca="false">IF(ISBLANK('Funções Transações'!AD81),"", 'Funções Transações'!AD81)</f>
        <v/>
      </c>
      <c r="Q237" s="482" t="str">
        <f aca="false">IF(ISBLANK('Funções Transações'!AE81),"", 'Funções Transações'!AE81)</f>
        <v/>
      </c>
      <c r="R237" s="482" t="str">
        <f aca="false">IF(ISBLANK('Funções Transações'!AF81),"", 'Funções Transações'!AF81)</f>
        <v/>
      </c>
      <c r="S237" s="486" t="str">
        <f aca="false">IF(ISBLANK('Funções Transações'!AG81),"", 'Funções Transações'!AG81)</f>
        <v/>
      </c>
      <c r="T237" s="480"/>
      <c r="U237" s="480"/>
      <c r="V237" s="480"/>
      <c r="W237" s="480"/>
      <c r="X237" s="480"/>
      <c r="Y237" s="480"/>
      <c r="Z237" s="480"/>
    </row>
    <row r="238" customFormat="false" ht="12.75" hidden="false" customHeight="true" outlineLevel="0" collapsed="false">
      <c r="A238" s="481" t="str">
        <f aca="false">IF(ISBLANK('Funções Transações'!C82),"", 'Funções Transações'!C82)</f>
        <v/>
      </c>
      <c r="B238" s="482" t="str">
        <f aca="false">IF((A238=""),"",LOOKUP(A238,'Casos de Uso'!$B$3:B$101,'Casos de Uso'!$C$3:C$101))</f>
        <v/>
      </c>
      <c r="C238" s="482" t="str">
        <f aca="false">IF(ISBLANK('Funções Transações'!B82),"",'Funções Transações'!B82)</f>
        <v/>
      </c>
      <c r="D238" s="483" t="str">
        <f aca="false">IF(ISBLANK('Funções Transações'!M82),"", 'Funções Transações'!M82)</f>
        <v/>
      </c>
      <c r="E238" s="483" t="str">
        <f aca="false">IF(ISBLANK('Funções Transações'!N82),"", 'Funções Transações'!N82)</f>
        <v/>
      </c>
      <c r="F238" s="483" t="str">
        <f aca="false">IF(ISBLANK('Funções Transações'!O82),"", 'Funções Transações'!O82)</f>
        <v/>
      </c>
      <c r="G238" s="483" t="str">
        <f aca="false">IF(ISBLANK('Funções Transações'!P82),"", 'Funções Transações'!P82)</f>
        <v/>
      </c>
      <c r="H238" s="483" t="str">
        <f aca="false">IF(ISBLANK('Funções Transações'!Q82),"", 'Funções Transações'!Q82)</f>
        <v/>
      </c>
      <c r="I238" s="484" t="str">
        <f aca="false">IF(ISBLANK('Funções Transações'!S82),"", 'Funções Transações'!S82)</f>
        <v/>
      </c>
      <c r="J238" s="484" t="str">
        <f aca="false">IF(ISBLANK('Funções Transações'!T82),"", 'Funções Transações'!T82)</f>
        <v/>
      </c>
      <c r="K238" s="484" t="str">
        <f aca="false">IF(ISBLANK('Funções Transações'!U82),"", 'Funções Transações'!U82)</f>
        <v/>
      </c>
      <c r="L238" s="483" t="str">
        <f aca="false">IF(ISBLANK('Funções Transações'!AA82),"", 'Funções Transações'!AA82)</f>
        <v/>
      </c>
      <c r="M238" s="484" t="str">
        <f aca="false">IF(ISBLANK('Funções Transações'!AB82),"", 'Funções Transações'!AB82)</f>
        <v/>
      </c>
      <c r="N238" s="485" t="str">
        <f aca="false">IF(ISBLANK('Funções Transações'!R82),"", 'Funções Transações'!R82)</f>
        <v/>
      </c>
      <c r="O238" s="482" t="str">
        <f aca="false">IF(ISBLANK('Funções Transações'!AC82),"", 'Funções Transações'!AC82)</f>
        <v/>
      </c>
      <c r="P238" s="482" t="str">
        <f aca="false">IF(ISBLANK('Funções Transações'!AD82),"", 'Funções Transações'!AD82)</f>
        <v/>
      </c>
      <c r="Q238" s="482" t="str">
        <f aca="false">IF(ISBLANK('Funções Transações'!AE82),"", 'Funções Transações'!AE82)</f>
        <v/>
      </c>
      <c r="R238" s="482" t="str">
        <f aca="false">IF(ISBLANK('Funções Transações'!AF82),"", 'Funções Transações'!AF82)</f>
        <v/>
      </c>
      <c r="S238" s="486" t="str">
        <f aca="false">IF(ISBLANK('Funções Transações'!AG82),"", 'Funções Transações'!AG82)</f>
        <v/>
      </c>
      <c r="T238" s="480"/>
      <c r="U238" s="480"/>
      <c r="V238" s="480"/>
      <c r="W238" s="480"/>
      <c r="X238" s="480"/>
      <c r="Y238" s="480"/>
      <c r="Z238" s="480"/>
    </row>
    <row r="239" customFormat="false" ht="12.75" hidden="false" customHeight="true" outlineLevel="0" collapsed="false">
      <c r="A239" s="481" t="str">
        <f aca="false">IF(ISBLANK('Funções Transações'!C83),"", 'Funções Transações'!C83)</f>
        <v/>
      </c>
      <c r="B239" s="482" t="str">
        <f aca="false">IF((A239=""),"",LOOKUP(A239,'Casos de Uso'!$B$3:B$101,'Casos de Uso'!$C$3:C$101))</f>
        <v/>
      </c>
      <c r="C239" s="482" t="str">
        <f aca="false">IF(ISBLANK('Funções Transações'!B83),"",'Funções Transações'!B83)</f>
        <v/>
      </c>
      <c r="D239" s="483" t="str">
        <f aca="false">IF(ISBLANK('Funções Transações'!M83),"", 'Funções Transações'!M83)</f>
        <v/>
      </c>
      <c r="E239" s="483" t="str">
        <f aca="false">IF(ISBLANK('Funções Transações'!N83),"", 'Funções Transações'!N83)</f>
        <v/>
      </c>
      <c r="F239" s="483" t="str">
        <f aca="false">IF(ISBLANK('Funções Transações'!O83),"", 'Funções Transações'!O83)</f>
        <v/>
      </c>
      <c r="G239" s="483" t="str">
        <f aca="false">IF(ISBLANK('Funções Transações'!P83),"", 'Funções Transações'!P83)</f>
        <v/>
      </c>
      <c r="H239" s="483" t="str">
        <f aca="false">IF(ISBLANK('Funções Transações'!Q83),"", 'Funções Transações'!Q83)</f>
        <v/>
      </c>
      <c r="I239" s="484" t="str">
        <f aca="false">IF(ISBLANK('Funções Transações'!S83),"", 'Funções Transações'!S83)</f>
        <v/>
      </c>
      <c r="J239" s="484" t="str">
        <f aca="false">IF(ISBLANK('Funções Transações'!T83),"", 'Funções Transações'!T83)</f>
        <v/>
      </c>
      <c r="K239" s="484" t="str">
        <f aca="false">IF(ISBLANK('Funções Transações'!U83),"", 'Funções Transações'!U83)</f>
        <v/>
      </c>
      <c r="L239" s="483" t="str">
        <f aca="false">IF(ISBLANK('Funções Transações'!AA83),"", 'Funções Transações'!AA83)</f>
        <v/>
      </c>
      <c r="M239" s="484" t="str">
        <f aca="false">IF(ISBLANK('Funções Transações'!AB83),"", 'Funções Transações'!AB83)</f>
        <v/>
      </c>
      <c r="N239" s="485" t="str">
        <f aca="false">IF(ISBLANK('Funções Transações'!R83),"", 'Funções Transações'!R83)</f>
        <v/>
      </c>
      <c r="O239" s="482" t="str">
        <f aca="false">IF(ISBLANK('Funções Transações'!AC83),"", 'Funções Transações'!AC83)</f>
        <v/>
      </c>
      <c r="P239" s="482" t="str">
        <f aca="false">IF(ISBLANK('Funções Transações'!AD83),"", 'Funções Transações'!AD83)</f>
        <v/>
      </c>
      <c r="Q239" s="482" t="str">
        <f aca="false">IF(ISBLANK('Funções Transações'!AE83),"", 'Funções Transações'!AE83)</f>
        <v/>
      </c>
      <c r="R239" s="482" t="str">
        <f aca="false">IF(ISBLANK('Funções Transações'!AF83),"", 'Funções Transações'!AF83)</f>
        <v/>
      </c>
      <c r="S239" s="486" t="str">
        <f aca="false">IF(ISBLANK('Funções Transações'!AG83),"", 'Funções Transações'!AG83)</f>
        <v/>
      </c>
      <c r="T239" s="480"/>
      <c r="U239" s="480"/>
      <c r="V239" s="480"/>
      <c r="W239" s="480"/>
      <c r="X239" s="480"/>
      <c r="Y239" s="480"/>
      <c r="Z239" s="480"/>
    </row>
    <row r="240" customFormat="false" ht="12.75" hidden="false" customHeight="true" outlineLevel="0" collapsed="false">
      <c r="A240" s="481" t="str">
        <f aca="false">IF(ISBLANK('Funções Transações'!C84),"", 'Funções Transações'!C84)</f>
        <v/>
      </c>
      <c r="B240" s="482" t="str">
        <f aca="false">IF((A240=""),"",LOOKUP(A240,'Casos de Uso'!$B$3:B$101,'Casos de Uso'!$C$3:C$101))</f>
        <v/>
      </c>
      <c r="C240" s="482" t="str">
        <f aca="false">IF(ISBLANK('Funções Transações'!B84),"",'Funções Transações'!B84)</f>
        <v/>
      </c>
      <c r="D240" s="483" t="str">
        <f aca="false">IF(ISBLANK('Funções Transações'!M84),"", 'Funções Transações'!M84)</f>
        <v/>
      </c>
      <c r="E240" s="483" t="str">
        <f aca="false">IF(ISBLANK('Funções Transações'!N84),"", 'Funções Transações'!N84)</f>
        <v/>
      </c>
      <c r="F240" s="483" t="str">
        <f aca="false">IF(ISBLANK('Funções Transações'!O84),"", 'Funções Transações'!O84)</f>
        <v/>
      </c>
      <c r="G240" s="483" t="str">
        <f aca="false">IF(ISBLANK('Funções Transações'!P84),"", 'Funções Transações'!P84)</f>
        <v/>
      </c>
      <c r="H240" s="483" t="str">
        <f aca="false">IF(ISBLANK('Funções Transações'!Q84),"", 'Funções Transações'!Q84)</f>
        <v/>
      </c>
      <c r="I240" s="484" t="str">
        <f aca="false">IF(ISBLANK('Funções Transações'!S84),"", 'Funções Transações'!S84)</f>
        <v/>
      </c>
      <c r="J240" s="484" t="str">
        <f aca="false">IF(ISBLANK('Funções Transações'!T84),"", 'Funções Transações'!T84)</f>
        <v/>
      </c>
      <c r="K240" s="484" t="str">
        <f aca="false">IF(ISBLANK('Funções Transações'!U84),"", 'Funções Transações'!U84)</f>
        <v/>
      </c>
      <c r="L240" s="483" t="str">
        <f aca="false">IF(ISBLANK('Funções Transações'!AA84),"", 'Funções Transações'!AA84)</f>
        <v/>
      </c>
      <c r="M240" s="484" t="str">
        <f aca="false">IF(ISBLANK('Funções Transações'!AB84),"", 'Funções Transações'!AB84)</f>
        <v/>
      </c>
      <c r="N240" s="485" t="str">
        <f aca="false">IF(ISBLANK('Funções Transações'!R84),"", 'Funções Transações'!R84)</f>
        <v/>
      </c>
      <c r="O240" s="482" t="str">
        <f aca="false">IF(ISBLANK('Funções Transações'!AC84),"", 'Funções Transações'!AC84)</f>
        <v/>
      </c>
      <c r="P240" s="482" t="str">
        <f aca="false">IF(ISBLANK('Funções Transações'!AD84),"", 'Funções Transações'!AD84)</f>
        <v/>
      </c>
      <c r="Q240" s="482" t="str">
        <f aca="false">IF(ISBLANK('Funções Transações'!AE84),"", 'Funções Transações'!AE84)</f>
        <v/>
      </c>
      <c r="R240" s="482" t="str">
        <f aca="false">IF(ISBLANK('Funções Transações'!AF84),"", 'Funções Transações'!AF84)</f>
        <v/>
      </c>
      <c r="S240" s="486" t="str">
        <f aca="false">IF(ISBLANK('Funções Transações'!AG84),"", 'Funções Transações'!AG84)</f>
        <v/>
      </c>
      <c r="T240" s="480"/>
      <c r="U240" s="480"/>
      <c r="V240" s="480"/>
      <c r="W240" s="480"/>
      <c r="X240" s="480"/>
      <c r="Y240" s="480"/>
      <c r="Z240" s="480"/>
    </row>
    <row r="241" customFormat="false" ht="12.75" hidden="false" customHeight="true" outlineLevel="0" collapsed="false">
      <c r="A241" s="481" t="str">
        <f aca="false">IF(ISBLANK('Funções Transações'!C85),"", 'Funções Transações'!C85)</f>
        <v/>
      </c>
      <c r="B241" s="482" t="str">
        <f aca="false">IF((A241=""),"",LOOKUP(A241,'Casos de Uso'!$B$3:B$101,'Casos de Uso'!$C$3:C$101))</f>
        <v/>
      </c>
      <c r="C241" s="482" t="str">
        <f aca="false">IF(ISBLANK('Funções Transações'!B85),"",'Funções Transações'!B85)</f>
        <v/>
      </c>
      <c r="D241" s="483" t="str">
        <f aca="false">IF(ISBLANK('Funções Transações'!M85),"", 'Funções Transações'!M85)</f>
        <v/>
      </c>
      <c r="E241" s="483" t="str">
        <f aca="false">IF(ISBLANK('Funções Transações'!N85),"", 'Funções Transações'!N85)</f>
        <v/>
      </c>
      <c r="F241" s="483" t="str">
        <f aca="false">IF(ISBLANK('Funções Transações'!O85),"", 'Funções Transações'!O85)</f>
        <v/>
      </c>
      <c r="G241" s="483" t="str">
        <f aca="false">IF(ISBLANK('Funções Transações'!P85),"", 'Funções Transações'!P85)</f>
        <v/>
      </c>
      <c r="H241" s="483" t="str">
        <f aca="false">IF(ISBLANK('Funções Transações'!Q85),"", 'Funções Transações'!Q85)</f>
        <v/>
      </c>
      <c r="I241" s="484" t="str">
        <f aca="false">IF(ISBLANK('Funções Transações'!S85),"", 'Funções Transações'!S85)</f>
        <v/>
      </c>
      <c r="J241" s="484" t="str">
        <f aca="false">IF(ISBLANK('Funções Transações'!T85),"", 'Funções Transações'!T85)</f>
        <v/>
      </c>
      <c r="K241" s="484" t="str">
        <f aca="false">IF(ISBLANK('Funções Transações'!U85),"", 'Funções Transações'!U85)</f>
        <v/>
      </c>
      <c r="L241" s="483" t="str">
        <f aca="false">IF(ISBLANK('Funções Transações'!AA85),"", 'Funções Transações'!AA85)</f>
        <v/>
      </c>
      <c r="M241" s="484" t="str">
        <f aca="false">IF(ISBLANK('Funções Transações'!AB85),"", 'Funções Transações'!AB85)</f>
        <v/>
      </c>
      <c r="N241" s="485" t="str">
        <f aca="false">IF(ISBLANK('Funções Transações'!R85),"", 'Funções Transações'!R85)</f>
        <v/>
      </c>
      <c r="O241" s="482" t="str">
        <f aca="false">IF(ISBLANK('Funções Transações'!AC85),"", 'Funções Transações'!AC85)</f>
        <v/>
      </c>
      <c r="P241" s="482" t="str">
        <f aca="false">IF(ISBLANK('Funções Transações'!AD85),"", 'Funções Transações'!AD85)</f>
        <v/>
      </c>
      <c r="Q241" s="482" t="str">
        <f aca="false">IF(ISBLANK('Funções Transações'!AE85),"", 'Funções Transações'!AE85)</f>
        <v/>
      </c>
      <c r="R241" s="482" t="str">
        <f aca="false">IF(ISBLANK('Funções Transações'!AF85),"", 'Funções Transações'!AF85)</f>
        <v/>
      </c>
      <c r="S241" s="486" t="str">
        <f aca="false">IF(ISBLANK('Funções Transações'!AG85),"", 'Funções Transações'!AG85)</f>
        <v/>
      </c>
      <c r="T241" s="480"/>
      <c r="U241" s="480"/>
      <c r="V241" s="480"/>
      <c r="W241" s="480"/>
      <c r="X241" s="480"/>
      <c r="Y241" s="480"/>
      <c r="Z241" s="480"/>
    </row>
    <row r="242" customFormat="false" ht="12.75" hidden="false" customHeight="true" outlineLevel="0" collapsed="false">
      <c r="A242" s="481" t="str">
        <f aca="false">IF(ISBLANK('Funções Transações'!C86),"", 'Funções Transações'!C86)</f>
        <v/>
      </c>
      <c r="B242" s="482" t="str">
        <f aca="false">IF((A242=""),"",LOOKUP(A242,'Casos de Uso'!$B$3:B$101,'Casos de Uso'!$C$3:C$101))</f>
        <v/>
      </c>
      <c r="C242" s="482" t="str">
        <f aca="false">IF(ISBLANK('Funções Transações'!B86),"",'Funções Transações'!B86)</f>
        <v/>
      </c>
      <c r="D242" s="483" t="str">
        <f aca="false">IF(ISBLANK('Funções Transações'!M86),"", 'Funções Transações'!M86)</f>
        <v/>
      </c>
      <c r="E242" s="483" t="str">
        <f aca="false">IF(ISBLANK('Funções Transações'!N86),"", 'Funções Transações'!N86)</f>
        <v/>
      </c>
      <c r="F242" s="483" t="str">
        <f aca="false">IF(ISBLANK('Funções Transações'!O86),"", 'Funções Transações'!O86)</f>
        <v/>
      </c>
      <c r="G242" s="483" t="str">
        <f aca="false">IF(ISBLANK('Funções Transações'!P86),"", 'Funções Transações'!P86)</f>
        <v/>
      </c>
      <c r="H242" s="483" t="str">
        <f aca="false">IF(ISBLANK('Funções Transações'!Q86),"", 'Funções Transações'!Q86)</f>
        <v/>
      </c>
      <c r="I242" s="484" t="str">
        <f aca="false">IF(ISBLANK('Funções Transações'!S86),"", 'Funções Transações'!S86)</f>
        <v/>
      </c>
      <c r="J242" s="484" t="str">
        <f aca="false">IF(ISBLANK('Funções Transações'!T86),"", 'Funções Transações'!T86)</f>
        <v/>
      </c>
      <c r="K242" s="484" t="str">
        <f aca="false">IF(ISBLANK('Funções Transações'!U86),"", 'Funções Transações'!U86)</f>
        <v/>
      </c>
      <c r="L242" s="483" t="str">
        <f aca="false">IF(ISBLANK('Funções Transações'!AA86),"", 'Funções Transações'!AA86)</f>
        <v/>
      </c>
      <c r="M242" s="484" t="str">
        <f aca="false">IF(ISBLANK('Funções Transações'!AB86),"", 'Funções Transações'!AB86)</f>
        <v/>
      </c>
      <c r="N242" s="485" t="str">
        <f aca="false">IF(ISBLANK('Funções Transações'!R86),"", 'Funções Transações'!R86)</f>
        <v/>
      </c>
      <c r="O242" s="482" t="str">
        <f aca="false">IF(ISBLANK('Funções Transações'!AC86),"", 'Funções Transações'!AC86)</f>
        <v/>
      </c>
      <c r="P242" s="482" t="str">
        <f aca="false">IF(ISBLANK('Funções Transações'!AD86),"", 'Funções Transações'!AD86)</f>
        <v/>
      </c>
      <c r="Q242" s="482" t="str">
        <f aca="false">IF(ISBLANK('Funções Transações'!AE86),"", 'Funções Transações'!AE86)</f>
        <v/>
      </c>
      <c r="R242" s="482" t="str">
        <f aca="false">IF(ISBLANK('Funções Transações'!AF86),"", 'Funções Transações'!AF86)</f>
        <v/>
      </c>
      <c r="S242" s="486" t="str">
        <f aca="false">IF(ISBLANK('Funções Transações'!AG86),"", 'Funções Transações'!AG86)</f>
        <v/>
      </c>
      <c r="T242" s="480"/>
      <c r="U242" s="480"/>
      <c r="V242" s="480"/>
      <c r="W242" s="480"/>
      <c r="X242" s="480"/>
      <c r="Y242" s="480"/>
      <c r="Z242" s="480"/>
    </row>
    <row r="243" customFormat="false" ht="12.75" hidden="false" customHeight="true" outlineLevel="0" collapsed="false">
      <c r="A243" s="481" t="str">
        <f aca="false">IF(ISBLANK('Funções Transações'!C87),"", 'Funções Transações'!C87)</f>
        <v/>
      </c>
      <c r="B243" s="482" t="str">
        <f aca="false">IF((A243=""),"",LOOKUP(A243,'Casos de Uso'!$B$3:B$101,'Casos de Uso'!$C$3:C$101))</f>
        <v/>
      </c>
      <c r="C243" s="482" t="str">
        <f aca="false">IF(ISBLANK('Funções Transações'!B87),"",'Funções Transações'!B87)</f>
        <v/>
      </c>
      <c r="D243" s="483" t="str">
        <f aca="false">IF(ISBLANK('Funções Transações'!M87),"", 'Funções Transações'!M87)</f>
        <v/>
      </c>
      <c r="E243" s="483" t="str">
        <f aca="false">IF(ISBLANK('Funções Transações'!N87),"", 'Funções Transações'!N87)</f>
        <v/>
      </c>
      <c r="F243" s="483" t="str">
        <f aca="false">IF(ISBLANK('Funções Transações'!O87),"", 'Funções Transações'!O87)</f>
        <v/>
      </c>
      <c r="G243" s="483" t="str">
        <f aca="false">IF(ISBLANK('Funções Transações'!P87),"", 'Funções Transações'!P87)</f>
        <v/>
      </c>
      <c r="H243" s="483" t="str">
        <f aca="false">IF(ISBLANK('Funções Transações'!Q87),"", 'Funções Transações'!Q87)</f>
        <v/>
      </c>
      <c r="I243" s="484" t="str">
        <f aca="false">IF(ISBLANK('Funções Transações'!S87),"", 'Funções Transações'!S87)</f>
        <v/>
      </c>
      <c r="J243" s="484" t="str">
        <f aca="false">IF(ISBLANK('Funções Transações'!T87),"", 'Funções Transações'!T87)</f>
        <v/>
      </c>
      <c r="K243" s="484" t="str">
        <f aca="false">IF(ISBLANK('Funções Transações'!U87),"", 'Funções Transações'!U87)</f>
        <v/>
      </c>
      <c r="L243" s="483" t="str">
        <f aca="false">IF(ISBLANK('Funções Transações'!AA87),"", 'Funções Transações'!AA87)</f>
        <v/>
      </c>
      <c r="M243" s="484" t="str">
        <f aca="false">IF(ISBLANK('Funções Transações'!AB87),"", 'Funções Transações'!AB87)</f>
        <v/>
      </c>
      <c r="N243" s="485" t="str">
        <f aca="false">IF(ISBLANK('Funções Transações'!R87),"", 'Funções Transações'!R87)</f>
        <v/>
      </c>
      <c r="O243" s="482" t="str">
        <f aca="false">IF(ISBLANK('Funções Transações'!AC87),"", 'Funções Transações'!AC87)</f>
        <v/>
      </c>
      <c r="P243" s="482" t="str">
        <f aca="false">IF(ISBLANK('Funções Transações'!AD87),"", 'Funções Transações'!AD87)</f>
        <v/>
      </c>
      <c r="Q243" s="482" t="str">
        <f aca="false">IF(ISBLANK('Funções Transações'!AE87),"", 'Funções Transações'!AE87)</f>
        <v/>
      </c>
      <c r="R243" s="482" t="str">
        <f aca="false">IF(ISBLANK('Funções Transações'!AF87),"", 'Funções Transações'!AF87)</f>
        <v/>
      </c>
      <c r="S243" s="486" t="str">
        <f aca="false">IF(ISBLANK('Funções Transações'!AG87),"", 'Funções Transações'!AG87)</f>
        <v/>
      </c>
      <c r="T243" s="480"/>
      <c r="U243" s="480"/>
      <c r="V243" s="480"/>
      <c r="W243" s="480"/>
      <c r="X243" s="480"/>
      <c r="Y243" s="480"/>
      <c r="Z243" s="480"/>
    </row>
    <row r="244" customFormat="false" ht="12.75" hidden="false" customHeight="true" outlineLevel="0" collapsed="false">
      <c r="A244" s="481" t="str">
        <f aca="false">IF(ISBLANK('Funções Transações'!C88),"", 'Funções Transações'!C88)</f>
        <v/>
      </c>
      <c r="B244" s="482" t="str">
        <f aca="false">IF((A244=""),"",LOOKUP(A244,'Casos de Uso'!$B$3:B$101,'Casos de Uso'!$C$3:C$101))</f>
        <v/>
      </c>
      <c r="C244" s="482" t="str">
        <f aca="false">IF(ISBLANK('Funções Transações'!B88),"",'Funções Transações'!B88)</f>
        <v/>
      </c>
      <c r="D244" s="483" t="str">
        <f aca="false">IF(ISBLANK('Funções Transações'!M88),"", 'Funções Transações'!M88)</f>
        <v/>
      </c>
      <c r="E244" s="483" t="str">
        <f aca="false">IF(ISBLANK('Funções Transações'!N88),"", 'Funções Transações'!N88)</f>
        <v/>
      </c>
      <c r="F244" s="483" t="str">
        <f aca="false">IF(ISBLANK('Funções Transações'!O88),"", 'Funções Transações'!O88)</f>
        <v/>
      </c>
      <c r="G244" s="483" t="str">
        <f aca="false">IF(ISBLANK('Funções Transações'!P88),"", 'Funções Transações'!P88)</f>
        <v/>
      </c>
      <c r="H244" s="483" t="str">
        <f aca="false">IF(ISBLANK('Funções Transações'!Q88),"", 'Funções Transações'!Q88)</f>
        <v/>
      </c>
      <c r="I244" s="484" t="str">
        <f aca="false">IF(ISBLANK('Funções Transações'!S88),"", 'Funções Transações'!S88)</f>
        <v/>
      </c>
      <c r="J244" s="484" t="str">
        <f aca="false">IF(ISBLANK('Funções Transações'!T88),"", 'Funções Transações'!T88)</f>
        <v/>
      </c>
      <c r="K244" s="484" t="str">
        <f aca="false">IF(ISBLANK('Funções Transações'!U88),"", 'Funções Transações'!U88)</f>
        <v/>
      </c>
      <c r="L244" s="483" t="str">
        <f aca="false">IF(ISBLANK('Funções Transações'!AA88),"", 'Funções Transações'!AA88)</f>
        <v/>
      </c>
      <c r="M244" s="484" t="str">
        <f aca="false">IF(ISBLANK('Funções Transações'!AB88),"", 'Funções Transações'!AB88)</f>
        <v/>
      </c>
      <c r="N244" s="485" t="str">
        <f aca="false">IF(ISBLANK('Funções Transações'!R88),"", 'Funções Transações'!R88)</f>
        <v/>
      </c>
      <c r="O244" s="482" t="str">
        <f aca="false">IF(ISBLANK('Funções Transações'!AC88),"", 'Funções Transações'!AC88)</f>
        <v/>
      </c>
      <c r="P244" s="482" t="str">
        <f aca="false">IF(ISBLANK('Funções Transações'!AD88),"", 'Funções Transações'!AD88)</f>
        <v/>
      </c>
      <c r="Q244" s="482" t="str">
        <f aca="false">IF(ISBLANK('Funções Transações'!AE88),"", 'Funções Transações'!AE88)</f>
        <v/>
      </c>
      <c r="R244" s="482" t="str">
        <f aca="false">IF(ISBLANK('Funções Transações'!AF88),"", 'Funções Transações'!AF88)</f>
        <v/>
      </c>
      <c r="S244" s="486" t="str">
        <f aca="false">IF(ISBLANK('Funções Transações'!AG88),"", 'Funções Transações'!AG88)</f>
        <v/>
      </c>
      <c r="T244" s="480"/>
      <c r="U244" s="480"/>
      <c r="V244" s="480"/>
      <c r="W244" s="480"/>
      <c r="X244" s="480"/>
      <c r="Y244" s="480"/>
      <c r="Z244" s="480"/>
    </row>
    <row r="245" customFormat="false" ht="12.75" hidden="false" customHeight="true" outlineLevel="0" collapsed="false">
      <c r="A245" s="481" t="str">
        <f aca="false">IF(ISBLANK('Funções Transações'!C89),"", 'Funções Transações'!C89)</f>
        <v/>
      </c>
      <c r="B245" s="482" t="str">
        <f aca="false">IF((A245=""),"",LOOKUP(A245,'Casos de Uso'!$B$3:B$101,'Casos de Uso'!$C$3:C$101))</f>
        <v/>
      </c>
      <c r="C245" s="482" t="str">
        <f aca="false">IF(ISBLANK('Funções Transações'!B89),"",'Funções Transações'!B89)</f>
        <v/>
      </c>
      <c r="D245" s="483" t="str">
        <f aca="false">IF(ISBLANK('Funções Transações'!M89),"", 'Funções Transações'!M89)</f>
        <v/>
      </c>
      <c r="E245" s="483" t="str">
        <f aca="false">IF(ISBLANK('Funções Transações'!N89),"", 'Funções Transações'!N89)</f>
        <v/>
      </c>
      <c r="F245" s="483" t="str">
        <f aca="false">IF(ISBLANK('Funções Transações'!O89),"", 'Funções Transações'!O89)</f>
        <v/>
      </c>
      <c r="G245" s="483" t="str">
        <f aca="false">IF(ISBLANK('Funções Transações'!P89),"", 'Funções Transações'!P89)</f>
        <v/>
      </c>
      <c r="H245" s="483" t="str">
        <f aca="false">IF(ISBLANK('Funções Transações'!Q89),"", 'Funções Transações'!Q89)</f>
        <v/>
      </c>
      <c r="I245" s="484" t="str">
        <f aca="false">IF(ISBLANK('Funções Transações'!S89),"", 'Funções Transações'!S89)</f>
        <v/>
      </c>
      <c r="J245" s="484" t="str">
        <f aca="false">IF(ISBLANK('Funções Transações'!T89),"", 'Funções Transações'!T89)</f>
        <v/>
      </c>
      <c r="K245" s="484" t="str">
        <f aca="false">IF(ISBLANK('Funções Transações'!U89),"", 'Funções Transações'!U89)</f>
        <v/>
      </c>
      <c r="L245" s="483" t="str">
        <f aca="false">IF(ISBLANK('Funções Transações'!AA89),"", 'Funções Transações'!AA89)</f>
        <v/>
      </c>
      <c r="M245" s="484" t="str">
        <f aca="false">IF(ISBLANK('Funções Transações'!AB89),"", 'Funções Transações'!AB89)</f>
        <v/>
      </c>
      <c r="N245" s="485" t="str">
        <f aca="false">IF(ISBLANK('Funções Transações'!R89),"", 'Funções Transações'!R89)</f>
        <v/>
      </c>
      <c r="O245" s="482" t="str">
        <f aca="false">IF(ISBLANK('Funções Transações'!AC89),"", 'Funções Transações'!AC89)</f>
        <v/>
      </c>
      <c r="P245" s="482" t="str">
        <f aca="false">IF(ISBLANK('Funções Transações'!AD89),"", 'Funções Transações'!AD89)</f>
        <v/>
      </c>
      <c r="Q245" s="482" t="str">
        <f aca="false">IF(ISBLANK('Funções Transações'!AE89),"", 'Funções Transações'!AE89)</f>
        <v/>
      </c>
      <c r="R245" s="482" t="str">
        <f aca="false">IF(ISBLANK('Funções Transações'!AF89),"", 'Funções Transações'!AF89)</f>
        <v/>
      </c>
      <c r="S245" s="486" t="str">
        <f aca="false">IF(ISBLANK('Funções Transações'!AG89),"", 'Funções Transações'!AG89)</f>
        <v/>
      </c>
      <c r="T245" s="480"/>
      <c r="U245" s="480"/>
      <c r="V245" s="480"/>
      <c r="W245" s="480"/>
      <c r="X245" s="480"/>
      <c r="Y245" s="480"/>
      <c r="Z245" s="480"/>
    </row>
    <row r="246" customFormat="false" ht="12.75" hidden="false" customHeight="true" outlineLevel="0" collapsed="false">
      <c r="A246" s="481" t="str">
        <f aca="false">IF(ISBLANK('Funções Transações'!C90),"", 'Funções Transações'!C90)</f>
        <v/>
      </c>
      <c r="B246" s="482" t="str">
        <f aca="false">IF((A246=""),"",LOOKUP(A246,'Casos de Uso'!$B$3:B$101,'Casos de Uso'!$C$3:C$101))</f>
        <v/>
      </c>
      <c r="C246" s="482" t="str">
        <f aca="false">IF(ISBLANK('Funções Transações'!B90),"",'Funções Transações'!B90)</f>
        <v/>
      </c>
      <c r="D246" s="483" t="str">
        <f aca="false">IF(ISBLANK('Funções Transações'!M90),"", 'Funções Transações'!M90)</f>
        <v/>
      </c>
      <c r="E246" s="483" t="str">
        <f aca="false">IF(ISBLANK('Funções Transações'!N90),"", 'Funções Transações'!N90)</f>
        <v/>
      </c>
      <c r="F246" s="483" t="str">
        <f aca="false">IF(ISBLANK('Funções Transações'!O90),"", 'Funções Transações'!O90)</f>
        <v/>
      </c>
      <c r="G246" s="483" t="str">
        <f aca="false">IF(ISBLANK('Funções Transações'!P90),"", 'Funções Transações'!P90)</f>
        <v/>
      </c>
      <c r="H246" s="483" t="str">
        <f aca="false">IF(ISBLANK('Funções Transações'!Q90),"", 'Funções Transações'!Q90)</f>
        <v/>
      </c>
      <c r="I246" s="484" t="str">
        <f aca="false">IF(ISBLANK('Funções Transações'!S90),"", 'Funções Transações'!S90)</f>
        <v/>
      </c>
      <c r="J246" s="484" t="str">
        <f aca="false">IF(ISBLANK('Funções Transações'!T90),"", 'Funções Transações'!T90)</f>
        <v/>
      </c>
      <c r="K246" s="484" t="str">
        <f aca="false">IF(ISBLANK('Funções Transações'!U90),"", 'Funções Transações'!U90)</f>
        <v/>
      </c>
      <c r="L246" s="483" t="str">
        <f aca="false">IF(ISBLANK('Funções Transações'!AA90),"", 'Funções Transações'!AA90)</f>
        <v/>
      </c>
      <c r="M246" s="484" t="str">
        <f aca="false">IF(ISBLANK('Funções Transações'!AB90),"", 'Funções Transações'!AB90)</f>
        <v/>
      </c>
      <c r="N246" s="485" t="str">
        <f aca="false">IF(ISBLANK('Funções Transações'!R90),"", 'Funções Transações'!R90)</f>
        <v/>
      </c>
      <c r="O246" s="482" t="str">
        <f aca="false">IF(ISBLANK('Funções Transações'!AC90),"", 'Funções Transações'!AC90)</f>
        <v/>
      </c>
      <c r="P246" s="482" t="str">
        <f aca="false">IF(ISBLANK('Funções Transações'!AD90),"", 'Funções Transações'!AD90)</f>
        <v/>
      </c>
      <c r="Q246" s="482" t="str">
        <f aca="false">IF(ISBLANK('Funções Transações'!AE90),"", 'Funções Transações'!AE90)</f>
        <v/>
      </c>
      <c r="R246" s="482" t="str">
        <f aca="false">IF(ISBLANK('Funções Transações'!AF90),"", 'Funções Transações'!AF90)</f>
        <v/>
      </c>
      <c r="S246" s="486" t="str">
        <f aca="false">IF(ISBLANK('Funções Transações'!AG90),"", 'Funções Transações'!AG90)</f>
        <v/>
      </c>
      <c r="T246" s="480"/>
      <c r="U246" s="480"/>
      <c r="V246" s="480"/>
      <c r="W246" s="480"/>
      <c r="X246" s="480"/>
      <c r="Y246" s="480"/>
      <c r="Z246" s="480"/>
    </row>
    <row r="247" customFormat="false" ht="12.75" hidden="false" customHeight="true" outlineLevel="0" collapsed="false">
      <c r="A247" s="481" t="str">
        <f aca="false">IF(ISBLANK('Funções Transações'!C91),"", 'Funções Transações'!C91)</f>
        <v/>
      </c>
      <c r="B247" s="482" t="str">
        <f aca="false">IF((A247=""),"",LOOKUP(A247,'Casos de Uso'!$B$3:B$101,'Casos de Uso'!$C$3:C$101))</f>
        <v/>
      </c>
      <c r="C247" s="482" t="str">
        <f aca="false">IF(ISBLANK('Funções Transações'!B91),"",'Funções Transações'!B91)</f>
        <v/>
      </c>
      <c r="D247" s="483" t="str">
        <f aca="false">IF(ISBLANK('Funções Transações'!M91),"", 'Funções Transações'!M91)</f>
        <v/>
      </c>
      <c r="E247" s="483" t="str">
        <f aca="false">IF(ISBLANK('Funções Transações'!N91),"", 'Funções Transações'!N91)</f>
        <v/>
      </c>
      <c r="F247" s="483" t="str">
        <f aca="false">IF(ISBLANK('Funções Transações'!O91),"", 'Funções Transações'!O91)</f>
        <v/>
      </c>
      <c r="G247" s="483" t="str">
        <f aca="false">IF(ISBLANK('Funções Transações'!P91),"", 'Funções Transações'!P91)</f>
        <v/>
      </c>
      <c r="H247" s="483" t="str">
        <f aca="false">IF(ISBLANK('Funções Transações'!Q91),"", 'Funções Transações'!Q91)</f>
        <v/>
      </c>
      <c r="I247" s="484" t="str">
        <f aca="false">IF(ISBLANK('Funções Transações'!S91),"", 'Funções Transações'!S91)</f>
        <v/>
      </c>
      <c r="J247" s="484" t="str">
        <f aca="false">IF(ISBLANK('Funções Transações'!T91),"", 'Funções Transações'!T91)</f>
        <v/>
      </c>
      <c r="K247" s="484" t="str">
        <f aca="false">IF(ISBLANK('Funções Transações'!U91),"", 'Funções Transações'!U91)</f>
        <v/>
      </c>
      <c r="L247" s="483" t="str">
        <f aca="false">IF(ISBLANK('Funções Transações'!AA91),"", 'Funções Transações'!AA91)</f>
        <v/>
      </c>
      <c r="M247" s="484" t="str">
        <f aca="false">IF(ISBLANK('Funções Transações'!AB91),"", 'Funções Transações'!AB91)</f>
        <v/>
      </c>
      <c r="N247" s="485" t="str">
        <f aca="false">IF(ISBLANK('Funções Transações'!R91),"", 'Funções Transações'!R91)</f>
        <v/>
      </c>
      <c r="O247" s="482" t="str">
        <f aca="false">IF(ISBLANK('Funções Transações'!AC91),"", 'Funções Transações'!AC91)</f>
        <v/>
      </c>
      <c r="P247" s="482" t="str">
        <f aca="false">IF(ISBLANK('Funções Transações'!AD91),"", 'Funções Transações'!AD91)</f>
        <v/>
      </c>
      <c r="Q247" s="482" t="str">
        <f aca="false">IF(ISBLANK('Funções Transações'!AE91),"", 'Funções Transações'!AE91)</f>
        <v/>
      </c>
      <c r="R247" s="482" t="str">
        <f aca="false">IF(ISBLANK('Funções Transações'!AF91),"", 'Funções Transações'!AF91)</f>
        <v/>
      </c>
      <c r="S247" s="486" t="str">
        <f aca="false">IF(ISBLANK('Funções Transações'!AG91),"", 'Funções Transações'!AG91)</f>
        <v/>
      </c>
      <c r="T247" s="480"/>
      <c r="U247" s="480"/>
      <c r="V247" s="480"/>
      <c r="W247" s="480"/>
      <c r="X247" s="480"/>
      <c r="Y247" s="480"/>
      <c r="Z247" s="480"/>
    </row>
    <row r="248" customFormat="false" ht="12.75" hidden="false" customHeight="true" outlineLevel="0" collapsed="false">
      <c r="A248" s="481" t="str">
        <f aca="false">IF(ISBLANK('Funções Transações'!C92),"", 'Funções Transações'!C92)</f>
        <v/>
      </c>
      <c r="B248" s="482" t="str">
        <f aca="false">IF((A248=""),"",LOOKUP(A248,'Casos de Uso'!$B$3:B$101,'Casos de Uso'!$C$3:C$101))</f>
        <v/>
      </c>
      <c r="C248" s="482" t="str">
        <f aca="false">IF(ISBLANK('Funções Transações'!B92),"",'Funções Transações'!B92)</f>
        <v/>
      </c>
      <c r="D248" s="483" t="str">
        <f aca="false">IF(ISBLANK('Funções Transações'!M92),"", 'Funções Transações'!M92)</f>
        <v/>
      </c>
      <c r="E248" s="483" t="str">
        <f aca="false">IF(ISBLANK('Funções Transações'!N92),"", 'Funções Transações'!N92)</f>
        <v/>
      </c>
      <c r="F248" s="483" t="str">
        <f aca="false">IF(ISBLANK('Funções Transações'!O92),"", 'Funções Transações'!O92)</f>
        <v/>
      </c>
      <c r="G248" s="483" t="str">
        <f aca="false">IF(ISBLANK('Funções Transações'!P92),"", 'Funções Transações'!P92)</f>
        <v/>
      </c>
      <c r="H248" s="483" t="str">
        <f aca="false">IF(ISBLANK('Funções Transações'!Q92),"", 'Funções Transações'!Q92)</f>
        <v/>
      </c>
      <c r="I248" s="484" t="str">
        <f aca="false">IF(ISBLANK('Funções Transações'!S92),"", 'Funções Transações'!S92)</f>
        <v/>
      </c>
      <c r="J248" s="484" t="str">
        <f aca="false">IF(ISBLANK('Funções Transações'!T92),"", 'Funções Transações'!T92)</f>
        <v/>
      </c>
      <c r="K248" s="484" t="str">
        <f aca="false">IF(ISBLANK('Funções Transações'!U92),"", 'Funções Transações'!U92)</f>
        <v/>
      </c>
      <c r="L248" s="483" t="str">
        <f aca="false">IF(ISBLANK('Funções Transações'!AA92),"", 'Funções Transações'!AA92)</f>
        <v/>
      </c>
      <c r="M248" s="484" t="str">
        <f aca="false">IF(ISBLANK('Funções Transações'!AB92),"", 'Funções Transações'!AB92)</f>
        <v/>
      </c>
      <c r="N248" s="485" t="str">
        <f aca="false">IF(ISBLANK('Funções Transações'!R92),"", 'Funções Transações'!R92)</f>
        <v/>
      </c>
      <c r="O248" s="482" t="str">
        <f aca="false">IF(ISBLANK('Funções Transações'!AC92),"", 'Funções Transações'!AC92)</f>
        <v/>
      </c>
      <c r="P248" s="482" t="str">
        <f aca="false">IF(ISBLANK('Funções Transações'!AD92),"", 'Funções Transações'!AD92)</f>
        <v/>
      </c>
      <c r="Q248" s="482" t="str">
        <f aca="false">IF(ISBLANK('Funções Transações'!AE92),"", 'Funções Transações'!AE92)</f>
        <v/>
      </c>
      <c r="R248" s="482" t="str">
        <f aca="false">IF(ISBLANK('Funções Transações'!AF92),"", 'Funções Transações'!AF92)</f>
        <v/>
      </c>
      <c r="S248" s="486" t="str">
        <f aca="false">IF(ISBLANK('Funções Transações'!AG92),"", 'Funções Transações'!AG92)</f>
        <v/>
      </c>
      <c r="T248" s="480"/>
      <c r="U248" s="480"/>
      <c r="V248" s="480"/>
      <c r="W248" s="480"/>
      <c r="X248" s="480"/>
      <c r="Y248" s="480"/>
      <c r="Z248" s="480"/>
    </row>
    <row r="249" customFormat="false" ht="12.75" hidden="false" customHeight="true" outlineLevel="0" collapsed="false">
      <c r="A249" s="481" t="str">
        <f aca="false">IF(ISBLANK('Funções Transações'!C93),"", 'Funções Transações'!C93)</f>
        <v/>
      </c>
      <c r="B249" s="482" t="str">
        <f aca="false">IF((A249=""),"",LOOKUP(A249,'Casos de Uso'!$B$3:B$101,'Casos de Uso'!$C$3:C$101))</f>
        <v/>
      </c>
      <c r="C249" s="482" t="str">
        <f aca="false">IF(ISBLANK('Funções Transações'!B93),"",'Funções Transações'!B93)</f>
        <v/>
      </c>
      <c r="D249" s="483" t="str">
        <f aca="false">IF(ISBLANK('Funções Transações'!M93),"", 'Funções Transações'!M93)</f>
        <v/>
      </c>
      <c r="E249" s="483" t="str">
        <f aca="false">IF(ISBLANK('Funções Transações'!N93),"", 'Funções Transações'!N93)</f>
        <v/>
      </c>
      <c r="F249" s="483" t="str">
        <f aca="false">IF(ISBLANK('Funções Transações'!O93),"", 'Funções Transações'!O93)</f>
        <v/>
      </c>
      <c r="G249" s="483" t="str">
        <f aca="false">IF(ISBLANK('Funções Transações'!P93),"", 'Funções Transações'!P93)</f>
        <v/>
      </c>
      <c r="H249" s="483" t="str">
        <f aca="false">IF(ISBLANK('Funções Transações'!Q93),"", 'Funções Transações'!Q93)</f>
        <v/>
      </c>
      <c r="I249" s="484" t="str">
        <f aca="false">IF(ISBLANK('Funções Transações'!S93),"", 'Funções Transações'!S93)</f>
        <v/>
      </c>
      <c r="J249" s="484" t="str">
        <f aca="false">IF(ISBLANK('Funções Transações'!T93),"", 'Funções Transações'!T93)</f>
        <v/>
      </c>
      <c r="K249" s="484" t="str">
        <f aca="false">IF(ISBLANK('Funções Transações'!U93),"", 'Funções Transações'!U93)</f>
        <v/>
      </c>
      <c r="L249" s="483" t="str">
        <f aca="false">IF(ISBLANK('Funções Transações'!AA93),"", 'Funções Transações'!AA93)</f>
        <v/>
      </c>
      <c r="M249" s="484" t="str">
        <f aca="false">IF(ISBLANK('Funções Transações'!AB93),"", 'Funções Transações'!AB93)</f>
        <v/>
      </c>
      <c r="N249" s="485" t="str">
        <f aca="false">IF(ISBLANK('Funções Transações'!R93),"", 'Funções Transações'!R93)</f>
        <v/>
      </c>
      <c r="O249" s="482" t="str">
        <f aca="false">IF(ISBLANK('Funções Transações'!AC93),"", 'Funções Transações'!AC93)</f>
        <v/>
      </c>
      <c r="P249" s="482" t="str">
        <f aca="false">IF(ISBLANK('Funções Transações'!AD93),"", 'Funções Transações'!AD93)</f>
        <v/>
      </c>
      <c r="Q249" s="482" t="str">
        <f aca="false">IF(ISBLANK('Funções Transações'!AE93),"", 'Funções Transações'!AE93)</f>
        <v/>
      </c>
      <c r="R249" s="482" t="str">
        <f aca="false">IF(ISBLANK('Funções Transações'!AF93),"", 'Funções Transações'!AF93)</f>
        <v/>
      </c>
      <c r="S249" s="486" t="str">
        <f aca="false">IF(ISBLANK('Funções Transações'!AG93),"", 'Funções Transações'!AG93)</f>
        <v/>
      </c>
      <c r="T249" s="480"/>
      <c r="U249" s="480"/>
      <c r="V249" s="480"/>
      <c r="W249" s="480"/>
      <c r="X249" s="480"/>
      <c r="Y249" s="480"/>
      <c r="Z249" s="480"/>
    </row>
    <row r="250" customFormat="false" ht="12.75" hidden="false" customHeight="true" outlineLevel="0" collapsed="false">
      <c r="A250" s="481" t="str">
        <f aca="false">IF(ISBLANK('Funções Transações'!C94),"", 'Funções Transações'!C94)</f>
        <v/>
      </c>
      <c r="B250" s="482" t="str">
        <f aca="false">IF((A250=""),"",LOOKUP(A250,'Casos de Uso'!$B$3:B$101,'Casos de Uso'!$C$3:C$101))</f>
        <v/>
      </c>
      <c r="C250" s="482" t="str">
        <f aca="false">IF(ISBLANK('Funções Transações'!B94),"",'Funções Transações'!B94)</f>
        <v/>
      </c>
      <c r="D250" s="483" t="str">
        <f aca="false">IF(ISBLANK('Funções Transações'!M94),"", 'Funções Transações'!M94)</f>
        <v/>
      </c>
      <c r="E250" s="483" t="str">
        <f aca="false">IF(ISBLANK('Funções Transações'!N94),"", 'Funções Transações'!N94)</f>
        <v/>
      </c>
      <c r="F250" s="483" t="str">
        <f aca="false">IF(ISBLANK('Funções Transações'!O94),"", 'Funções Transações'!O94)</f>
        <v/>
      </c>
      <c r="G250" s="483" t="str">
        <f aca="false">IF(ISBLANK('Funções Transações'!P94),"", 'Funções Transações'!P94)</f>
        <v/>
      </c>
      <c r="H250" s="483" t="str">
        <f aca="false">IF(ISBLANK('Funções Transações'!Q94),"", 'Funções Transações'!Q94)</f>
        <v/>
      </c>
      <c r="I250" s="484" t="str">
        <f aca="false">IF(ISBLANK('Funções Transações'!S94),"", 'Funções Transações'!S94)</f>
        <v/>
      </c>
      <c r="J250" s="484" t="str">
        <f aca="false">IF(ISBLANK('Funções Transações'!T94),"", 'Funções Transações'!T94)</f>
        <v/>
      </c>
      <c r="K250" s="484" t="str">
        <f aca="false">IF(ISBLANK('Funções Transações'!U94),"", 'Funções Transações'!U94)</f>
        <v/>
      </c>
      <c r="L250" s="483" t="str">
        <f aca="false">IF(ISBLANK('Funções Transações'!AA94),"", 'Funções Transações'!AA94)</f>
        <v/>
      </c>
      <c r="M250" s="484" t="str">
        <f aca="false">IF(ISBLANK('Funções Transações'!AB94),"", 'Funções Transações'!AB94)</f>
        <v/>
      </c>
      <c r="N250" s="485" t="str">
        <f aca="false">IF(ISBLANK('Funções Transações'!R94),"", 'Funções Transações'!R94)</f>
        <v/>
      </c>
      <c r="O250" s="482" t="str">
        <f aca="false">IF(ISBLANK('Funções Transações'!AC94),"", 'Funções Transações'!AC94)</f>
        <v/>
      </c>
      <c r="P250" s="482" t="str">
        <f aca="false">IF(ISBLANK('Funções Transações'!AD94),"", 'Funções Transações'!AD94)</f>
        <v/>
      </c>
      <c r="Q250" s="482" t="str">
        <f aca="false">IF(ISBLANK('Funções Transações'!AE94),"", 'Funções Transações'!AE94)</f>
        <v/>
      </c>
      <c r="R250" s="482" t="str">
        <f aca="false">IF(ISBLANK('Funções Transações'!AF94),"", 'Funções Transações'!AF94)</f>
        <v/>
      </c>
      <c r="S250" s="486" t="str">
        <f aca="false">IF(ISBLANK('Funções Transações'!AG94),"", 'Funções Transações'!AG94)</f>
        <v/>
      </c>
      <c r="T250" s="480"/>
      <c r="U250" s="480"/>
      <c r="V250" s="480"/>
      <c r="W250" s="480"/>
      <c r="X250" s="480"/>
      <c r="Y250" s="480"/>
      <c r="Z250" s="480"/>
    </row>
    <row r="251" customFormat="false" ht="12.75" hidden="false" customHeight="true" outlineLevel="0" collapsed="false">
      <c r="A251" s="481" t="str">
        <f aca="false">IF(ISBLANK('Funções Transações'!C95),"", 'Funções Transações'!C95)</f>
        <v/>
      </c>
      <c r="B251" s="482" t="str">
        <f aca="false">IF((A251=""),"",LOOKUP(A251,'Casos de Uso'!$B$3:B$101,'Casos de Uso'!$C$3:C$101))</f>
        <v/>
      </c>
      <c r="C251" s="482" t="str">
        <f aca="false">IF(ISBLANK('Funções Transações'!B95),"",'Funções Transações'!B95)</f>
        <v/>
      </c>
      <c r="D251" s="483" t="str">
        <f aca="false">IF(ISBLANK('Funções Transações'!M95),"", 'Funções Transações'!M95)</f>
        <v/>
      </c>
      <c r="E251" s="483" t="str">
        <f aca="false">IF(ISBLANK('Funções Transações'!N95),"", 'Funções Transações'!N95)</f>
        <v/>
      </c>
      <c r="F251" s="483" t="str">
        <f aca="false">IF(ISBLANK('Funções Transações'!O95),"", 'Funções Transações'!O95)</f>
        <v/>
      </c>
      <c r="G251" s="483" t="str">
        <f aca="false">IF(ISBLANK('Funções Transações'!P95),"", 'Funções Transações'!P95)</f>
        <v/>
      </c>
      <c r="H251" s="483" t="str">
        <f aca="false">IF(ISBLANK('Funções Transações'!Q95),"", 'Funções Transações'!Q95)</f>
        <v/>
      </c>
      <c r="I251" s="484" t="str">
        <f aca="false">IF(ISBLANK('Funções Transações'!S95),"", 'Funções Transações'!S95)</f>
        <v/>
      </c>
      <c r="J251" s="484" t="str">
        <f aca="false">IF(ISBLANK('Funções Transações'!T95),"", 'Funções Transações'!T95)</f>
        <v/>
      </c>
      <c r="K251" s="484" t="str">
        <f aca="false">IF(ISBLANK('Funções Transações'!U95),"", 'Funções Transações'!U95)</f>
        <v/>
      </c>
      <c r="L251" s="483" t="str">
        <f aca="false">IF(ISBLANK('Funções Transações'!AA95),"", 'Funções Transações'!AA95)</f>
        <v/>
      </c>
      <c r="M251" s="484" t="str">
        <f aca="false">IF(ISBLANK('Funções Transações'!AB95),"", 'Funções Transações'!AB95)</f>
        <v/>
      </c>
      <c r="N251" s="485" t="str">
        <f aca="false">IF(ISBLANK('Funções Transações'!R95),"", 'Funções Transações'!R95)</f>
        <v/>
      </c>
      <c r="O251" s="482" t="str">
        <f aca="false">IF(ISBLANK('Funções Transações'!AC95),"", 'Funções Transações'!AC95)</f>
        <v/>
      </c>
      <c r="P251" s="482" t="str">
        <f aca="false">IF(ISBLANK('Funções Transações'!AD95),"", 'Funções Transações'!AD95)</f>
        <v/>
      </c>
      <c r="Q251" s="482" t="str">
        <f aca="false">IF(ISBLANK('Funções Transações'!AE95),"", 'Funções Transações'!AE95)</f>
        <v/>
      </c>
      <c r="R251" s="482" t="str">
        <f aca="false">IF(ISBLANK('Funções Transações'!AF95),"", 'Funções Transações'!AF95)</f>
        <v/>
      </c>
      <c r="S251" s="486" t="str">
        <f aca="false">IF(ISBLANK('Funções Transações'!AG95),"", 'Funções Transações'!AG95)</f>
        <v/>
      </c>
      <c r="T251" s="480"/>
      <c r="U251" s="480"/>
      <c r="V251" s="480"/>
      <c r="W251" s="480"/>
      <c r="X251" s="480"/>
      <c r="Y251" s="480"/>
      <c r="Z251" s="480"/>
    </row>
    <row r="252" customFormat="false" ht="12.75" hidden="false" customHeight="true" outlineLevel="0" collapsed="false">
      <c r="A252" s="481" t="str">
        <f aca="false">IF(ISBLANK('Funções Transações'!C96),"", 'Funções Transações'!C96)</f>
        <v/>
      </c>
      <c r="B252" s="482" t="str">
        <f aca="false">IF((A252=""),"",LOOKUP(A252,'Casos de Uso'!$B$3:B$101,'Casos de Uso'!$C$3:C$101))</f>
        <v/>
      </c>
      <c r="C252" s="482" t="str">
        <f aca="false">IF(ISBLANK('Funções Transações'!B96),"",'Funções Transações'!B96)</f>
        <v/>
      </c>
      <c r="D252" s="483" t="str">
        <f aca="false">IF(ISBLANK('Funções Transações'!M96),"", 'Funções Transações'!M96)</f>
        <v/>
      </c>
      <c r="E252" s="483" t="str">
        <f aca="false">IF(ISBLANK('Funções Transações'!N96),"", 'Funções Transações'!N96)</f>
        <v/>
      </c>
      <c r="F252" s="483" t="str">
        <f aca="false">IF(ISBLANK('Funções Transações'!O96),"", 'Funções Transações'!O96)</f>
        <v/>
      </c>
      <c r="G252" s="483" t="str">
        <f aca="false">IF(ISBLANK('Funções Transações'!P96),"", 'Funções Transações'!P96)</f>
        <v/>
      </c>
      <c r="H252" s="483" t="str">
        <f aca="false">IF(ISBLANK('Funções Transações'!Q96),"", 'Funções Transações'!Q96)</f>
        <v/>
      </c>
      <c r="I252" s="484" t="str">
        <f aca="false">IF(ISBLANK('Funções Transações'!S96),"", 'Funções Transações'!S96)</f>
        <v/>
      </c>
      <c r="J252" s="484" t="str">
        <f aca="false">IF(ISBLANK('Funções Transações'!T96),"", 'Funções Transações'!T96)</f>
        <v/>
      </c>
      <c r="K252" s="484" t="str">
        <f aca="false">IF(ISBLANK('Funções Transações'!U96),"", 'Funções Transações'!U96)</f>
        <v/>
      </c>
      <c r="L252" s="483" t="str">
        <f aca="false">IF(ISBLANK('Funções Transações'!AA96),"", 'Funções Transações'!AA96)</f>
        <v/>
      </c>
      <c r="M252" s="484" t="str">
        <f aca="false">IF(ISBLANK('Funções Transações'!AB96),"", 'Funções Transações'!AB96)</f>
        <v/>
      </c>
      <c r="N252" s="485" t="str">
        <f aca="false">IF(ISBLANK('Funções Transações'!R96),"", 'Funções Transações'!R96)</f>
        <v/>
      </c>
      <c r="O252" s="482" t="str">
        <f aca="false">IF(ISBLANK('Funções Transações'!AC96),"", 'Funções Transações'!AC96)</f>
        <v/>
      </c>
      <c r="P252" s="482" t="str">
        <f aca="false">IF(ISBLANK('Funções Transações'!AD96),"", 'Funções Transações'!AD96)</f>
        <v/>
      </c>
      <c r="Q252" s="482" t="str">
        <f aca="false">IF(ISBLANK('Funções Transações'!AE96),"", 'Funções Transações'!AE96)</f>
        <v/>
      </c>
      <c r="R252" s="482" t="str">
        <f aca="false">IF(ISBLANK('Funções Transações'!AF96),"", 'Funções Transações'!AF96)</f>
        <v/>
      </c>
      <c r="S252" s="486" t="str">
        <f aca="false">IF(ISBLANK('Funções Transações'!AG96),"", 'Funções Transações'!AG96)</f>
        <v/>
      </c>
      <c r="T252" s="480"/>
      <c r="U252" s="480"/>
      <c r="V252" s="480"/>
      <c r="W252" s="480"/>
      <c r="X252" s="480"/>
      <c r="Y252" s="480"/>
      <c r="Z252" s="480"/>
    </row>
    <row r="253" customFormat="false" ht="12.75" hidden="false" customHeight="true" outlineLevel="0" collapsed="false">
      <c r="A253" s="481" t="str">
        <f aca="false">IF(ISBLANK('Funções Transações'!C97),"", 'Funções Transações'!C97)</f>
        <v/>
      </c>
      <c r="B253" s="482" t="str">
        <f aca="false">IF((A253=""),"",LOOKUP(A253,'Casos de Uso'!$B$3:B$101,'Casos de Uso'!$C$3:C$101))</f>
        <v/>
      </c>
      <c r="C253" s="482" t="str">
        <f aca="false">IF(ISBLANK('Funções Transações'!B97),"",'Funções Transações'!B97)</f>
        <v/>
      </c>
      <c r="D253" s="483" t="str">
        <f aca="false">IF(ISBLANK('Funções Transações'!M97),"", 'Funções Transações'!M97)</f>
        <v/>
      </c>
      <c r="E253" s="483" t="str">
        <f aca="false">IF(ISBLANK('Funções Transações'!N97),"", 'Funções Transações'!N97)</f>
        <v/>
      </c>
      <c r="F253" s="483" t="str">
        <f aca="false">IF(ISBLANK('Funções Transações'!O97),"", 'Funções Transações'!O97)</f>
        <v/>
      </c>
      <c r="G253" s="483" t="str">
        <f aca="false">IF(ISBLANK('Funções Transações'!P97),"", 'Funções Transações'!P97)</f>
        <v/>
      </c>
      <c r="H253" s="483" t="str">
        <f aca="false">IF(ISBLANK('Funções Transações'!Q97),"", 'Funções Transações'!Q97)</f>
        <v/>
      </c>
      <c r="I253" s="484" t="str">
        <f aca="false">IF(ISBLANK('Funções Transações'!S97),"", 'Funções Transações'!S97)</f>
        <v/>
      </c>
      <c r="J253" s="484" t="str">
        <f aca="false">IF(ISBLANK('Funções Transações'!T97),"", 'Funções Transações'!T97)</f>
        <v/>
      </c>
      <c r="K253" s="484" t="str">
        <f aca="false">IF(ISBLANK('Funções Transações'!U97),"", 'Funções Transações'!U97)</f>
        <v/>
      </c>
      <c r="L253" s="483" t="str">
        <f aca="false">IF(ISBLANK('Funções Transações'!AA97),"", 'Funções Transações'!AA97)</f>
        <v/>
      </c>
      <c r="M253" s="484" t="str">
        <f aca="false">IF(ISBLANK('Funções Transações'!AB97),"", 'Funções Transações'!AB97)</f>
        <v/>
      </c>
      <c r="N253" s="485" t="str">
        <f aca="false">IF(ISBLANK('Funções Transações'!R97),"", 'Funções Transações'!R97)</f>
        <v/>
      </c>
      <c r="O253" s="482" t="str">
        <f aca="false">IF(ISBLANK('Funções Transações'!AC97),"", 'Funções Transações'!AC97)</f>
        <v/>
      </c>
      <c r="P253" s="482" t="str">
        <f aca="false">IF(ISBLANK('Funções Transações'!AD97),"", 'Funções Transações'!AD97)</f>
        <v/>
      </c>
      <c r="Q253" s="482" t="str">
        <f aca="false">IF(ISBLANK('Funções Transações'!AE97),"", 'Funções Transações'!AE97)</f>
        <v/>
      </c>
      <c r="R253" s="482" t="str">
        <f aca="false">IF(ISBLANK('Funções Transações'!AF97),"", 'Funções Transações'!AF97)</f>
        <v/>
      </c>
      <c r="S253" s="486" t="str">
        <f aca="false">IF(ISBLANK('Funções Transações'!AG97),"", 'Funções Transações'!AG97)</f>
        <v/>
      </c>
      <c r="T253" s="480"/>
      <c r="U253" s="480"/>
      <c r="V253" s="480"/>
      <c r="W253" s="480"/>
      <c r="X253" s="480"/>
      <c r="Y253" s="480"/>
      <c r="Z253" s="480"/>
    </row>
    <row r="254" customFormat="false" ht="12.75" hidden="false" customHeight="true" outlineLevel="0" collapsed="false">
      <c r="A254" s="481" t="str">
        <f aca="false">IF(ISBLANK('Funções Transações'!C98),"", 'Funções Transações'!C98)</f>
        <v/>
      </c>
      <c r="B254" s="482" t="str">
        <f aca="false">IF((A254=""),"",LOOKUP(A254,'Casos de Uso'!$B$3:B$101,'Casos de Uso'!$C$3:C$101))</f>
        <v/>
      </c>
      <c r="C254" s="482" t="str">
        <f aca="false">IF(ISBLANK('Funções Transações'!B98),"",'Funções Transações'!B98)</f>
        <v/>
      </c>
      <c r="D254" s="483" t="str">
        <f aca="false">IF(ISBLANK('Funções Transações'!M98),"", 'Funções Transações'!M98)</f>
        <v/>
      </c>
      <c r="E254" s="483" t="str">
        <f aca="false">IF(ISBLANK('Funções Transações'!N98),"", 'Funções Transações'!N98)</f>
        <v/>
      </c>
      <c r="F254" s="483" t="str">
        <f aca="false">IF(ISBLANK('Funções Transações'!O98),"", 'Funções Transações'!O98)</f>
        <v/>
      </c>
      <c r="G254" s="483" t="str">
        <f aca="false">IF(ISBLANK('Funções Transações'!P98),"", 'Funções Transações'!P98)</f>
        <v/>
      </c>
      <c r="H254" s="483" t="str">
        <f aca="false">IF(ISBLANK('Funções Transações'!Q98),"", 'Funções Transações'!Q98)</f>
        <v/>
      </c>
      <c r="I254" s="484" t="str">
        <f aca="false">IF(ISBLANK('Funções Transações'!S98),"", 'Funções Transações'!S98)</f>
        <v/>
      </c>
      <c r="J254" s="484" t="str">
        <f aca="false">IF(ISBLANK('Funções Transações'!T98),"", 'Funções Transações'!T98)</f>
        <v/>
      </c>
      <c r="K254" s="484" t="str">
        <f aca="false">IF(ISBLANK('Funções Transações'!U98),"", 'Funções Transações'!U98)</f>
        <v/>
      </c>
      <c r="L254" s="483" t="str">
        <f aca="false">IF(ISBLANK('Funções Transações'!AA98),"", 'Funções Transações'!AA98)</f>
        <v/>
      </c>
      <c r="M254" s="484" t="str">
        <f aca="false">IF(ISBLANK('Funções Transações'!AB98),"", 'Funções Transações'!AB98)</f>
        <v/>
      </c>
      <c r="N254" s="485" t="str">
        <f aca="false">IF(ISBLANK('Funções Transações'!R98),"", 'Funções Transações'!R98)</f>
        <v/>
      </c>
      <c r="O254" s="482" t="str">
        <f aca="false">IF(ISBLANK('Funções Transações'!AC98),"", 'Funções Transações'!AC98)</f>
        <v/>
      </c>
      <c r="P254" s="482" t="str">
        <f aca="false">IF(ISBLANK('Funções Transações'!AD98),"", 'Funções Transações'!AD98)</f>
        <v/>
      </c>
      <c r="Q254" s="482" t="str">
        <f aca="false">IF(ISBLANK('Funções Transações'!AE98),"", 'Funções Transações'!AE98)</f>
        <v/>
      </c>
      <c r="R254" s="482" t="str">
        <f aca="false">IF(ISBLANK('Funções Transações'!AF98),"", 'Funções Transações'!AF98)</f>
        <v/>
      </c>
      <c r="S254" s="486" t="str">
        <f aca="false">IF(ISBLANK('Funções Transações'!AG98),"", 'Funções Transações'!AG98)</f>
        <v/>
      </c>
      <c r="T254" s="480"/>
      <c r="U254" s="480"/>
      <c r="V254" s="480"/>
      <c r="W254" s="480"/>
      <c r="X254" s="480"/>
      <c r="Y254" s="480"/>
      <c r="Z254" s="480"/>
    </row>
    <row r="255" customFormat="false" ht="12.75" hidden="false" customHeight="true" outlineLevel="0" collapsed="false">
      <c r="A255" s="481" t="str">
        <f aca="false">IF(ISBLANK('Funções Transações'!C99),"", 'Funções Transações'!C99)</f>
        <v/>
      </c>
      <c r="B255" s="482" t="str">
        <f aca="false">IF((A255=""),"",LOOKUP(A255,'Casos de Uso'!$B$3:B$101,'Casos de Uso'!$C$3:C$101))</f>
        <v/>
      </c>
      <c r="C255" s="482" t="str">
        <f aca="false">IF(ISBLANK('Funções Transações'!B99),"",'Funções Transações'!B99)</f>
        <v/>
      </c>
      <c r="D255" s="483" t="str">
        <f aca="false">IF(ISBLANK('Funções Transações'!M99),"", 'Funções Transações'!M99)</f>
        <v/>
      </c>
      <c r="E255" s="483" t="str">
        <f aca="false">IF(ISBLANK('Funções Transações'!N99),"", 'Funções Transações'!N99)</f>
        <v/>
      </c>
      <c r="F255" s="483" t="str">
        <f aca="false">IF(ISBLANK('Funções Transações'!O99),"", 'Funções Transações'!O99)</f>
        <v/>
      </c>
      <c r="G255" s="483" t="str">
        <f aca="false">IF(ISBLANK('Funções Transações'!P99),"", 'Funções Transações'!P99)</f>
        <v/>
      </c>
      <c r="H255" s="483" t="str">
        <f aca="false">IF(ISBLANK('Funções Transações'!Q99),"", 'Funções Transações'!Q99)</f>
        <v/>
      </c>
      <c r="I255" s="484" t="str">
        <f aca="false">IF(ISBLANK('Funções Transações'!S99),"", 'Funções Transações'!S99)</f>
        <v/>
      </c>
      <c r="J255" s="484" t="str">
        <f aca="false">IF(ISBLANK('Funções Transações'!T99),"", 'Funções Transações'!T99)</f>
        <v/>
      </c>
      <c r="K255" s="484" t="str">
        <f aca="false">IF(ISBLANK('Funções Transações'!U99),"", 'Funções Transações'!U99)</f>
        <v/>
      </c>
      <c r="L255" s="483" t="str">
        <f aca="false">IF(ISBLANK('Funções Transações'!AA99),"", 'Funções Transações'!AA99)</f>
        <v/>
      </c>
      <c r="M255" s="484" t="str">
        <f aca="false">IF(ISBLANK('Funções Transações'!AB99),"", 'Funções Transações'!AB99)</f>
        <v/>
      </c>
      <c r="N255" s="485" t="str">
        <f aca="false">IF(ISBLANK('Funções Transações'!R99),"", 'Funções Transações'!R99)</f>
        <v/>
      </c>
      <c r="O255" s="482" t="str">
        <f aca="false">IF(ISBLANK('Funções Transações'!AC99),"", 'Funções Transações'!AC99)</f>
        <v/>
      </c>
      <c r="P255" s="482" t="str">
        <f aca="false">IF(ISBLANK('Funções Transações'!AD99),"", 'Funções Transações'!AD99)</f>
        <v/>
      </c>
      <c r="Q255" s="482" t="str">
        <f aca="false">IF(ISBLANK('Funções Transações'!AE99),"", 'Funções Transações'!AE99)</f>
        <v/>
      </c>
      <c r="R255" s="482" t="str">
        <f aca="false">IF(ISBLANK('Funções Transações'!AF99),"", 'Funções Transações'!AF99)</f>
        <v/>
      </c>
      <c r="S255" s="486" t="str">
        <f aca="false">IF(ISBLANK('Funções Transações'!AG99),"", 'Funções Transações'!AG99)</f>
        <v/>
      </c>
      <c r="T255" s="480"/>
      <c r="U255" s="480"/>
      <c r="V255" s="480"/>
      <c r="W255" s="480"/>
      <c r="X255" s="480"/>
      <c r="Y255" s="480"/>
      <c r="Z255" s="480"/>
    </row>
    <row r="256" customFormat="false" ht="12.75" hidden="false" customHeight="true" outlineLevel="0" collapsed="false">
      <c r="A256" s="481" t="str">
        <f aca="false">IF(ISBLANK('Funções Transações'!C100),"", 'Funções Transações'!C100)</f>
        <v/>
      </c>
      <c r="B256" s="482" t="str">
        <f aca="false">IF((A256=""),"",LOOKUP(A256,'Casos de Uso'!$B$3:B$101,'Casos de Uso'!$C$3:C$101))</f>
        <v/>
      </c>
      <c r="C256" s="482" t="str">
        <f aca="false">IF(ISBLANK('Funções Transações'!B100),"",'Funções Transações'!B100)</f>
        <v/>
      </c>
      <c r="D256" s="483" t="str">
        <f aca="false">IF(ISBLANK('Funções Transações'!M100),"", 'Funções Transações'!M100)</f>
        <v/>
      </c>
      <c r="E256" s="483" t="str">
        <f aca="false">IF(ISBLANK('Funções Transações'!N100),"", 'Funções Transações'!N100)</f>
        <v/>
      </c>
      <c r="F256" s="483" t="str">
        <f aca="false">IF(ISBLANK('Funções Transações'!O100),"", 'Funções Transações'!O100)</f>
        <v/>
      </c>
      <c r="G256" s="483" t="str">
        <f aca="false">IF(ISBLANK('Funções Transações'!P100),"", 'Funções Transações'!P100)</f>
        <v/>
      </c>
      <c r="H256" s="483" t="str">
        <f aca="false">IF(ISBLANK('Funções Transações'!Q100),"", 'Funções Transações'!Q100)</f>
        <v/>
      </c>
      <c r="I256" s="484" t="str">
        <f aca="false">IF(ISBLANK('Funções Transações'!S100),"", 'Funções Transações'!S100)</f>
        <v/>
      </c>
      <c r="J256" s="484" t="str">
        <f aca="false">IF(ISBLANK('Funções Transações'!T100),"", 'Funções Transações'!T100)</f>
        <v/>
      </c>
      <c r="K256" s="484" t="str">
        <f aca="false">IF(ISBLANK('Funções Transações'!U100),"", 'Funções Transações'!U100)</f>
        <v/>
      </c>
      <c r="L256" s="483" t="str">
        <f aca="false">IF(ISBLANK('Funções Transações'!AA100),"", 'Funções Transações'!AA100)</f>
        <v/>
      </c>
      <c r="M256" s="484" t="str">
        <f aca="false">IF(ISBLANK('Funções Transações'!AB100),"", 'Funções Transações'!AB100)</f>
        <v/>
      </c>
      <c r="N256" s="485" t="str">
        <f aca="false">IF(ISBLANK('Funções Transações'!R100),"", 'Funções Transações'!R100)</f>
        <v/>
      </c>
      <c r="O256" s="482" t="str">
        <f aca="false">IF(ISBLANK('Funções Transações'!AC100),"", 'Funções Transações'!AC100)</f>
        <v/>
      </c>
      <c r="P256" s="482" t="str">
        <f aca="false">IF(ISBLANK('Funções Transações'!AD100),"", 'Funções Transações'!AD100)</f>
        <v/>
      </c>
      <c r="Q256" s="482" t="str">
        <f aca="false">IF(ISBLANK('Funções Transações'!AE100),"", 'Funções Transações'!AE100)</f>
        <v/>
      </c>
      <c r="R256" s="482" t="str">
        <f aca="false">IF(ISBLANK('Funções Transações'!AF100),"", 'Funções Transações'!AF100)</f>
        <v/>
      </c>
      <c r="S256" s="486" t="str">
        <f aca="false">IF(ISBLANK('Funções Transações'!AG100),"", 'Funções Transações'!AG100)</f>
        <v/>
      </c>
      <c r="T256" s="480"/>
      <c r="U256" s="480"/>
      <c r="V256" s="480"/>
      <c r="W256" s="480"/>
      <c r="X256" s="480"/>
      <c r="Y256" s="480"/>
      <c r="Z256" s="480"/>
    </row>
    <row r="257" customFormat="false" ht="12.75" hidden="false" customHeight="true" outlineLevel="0" collapsed="false">
      <c r="A257" s="481" t="str">
        <f aca="false">IF(ISBLANK('Funções Transações'!C101),"", 'Funções Transações'!C101)</f>
        <v/>
      </c>
      <c r="B257" s="482" t="str">
        <f aca="false">IF((A257=""),"",LOOKUP(A257,'Casos de Uso'!$B$3:B$101,'Casos de Uso'!$C$3:C$101))</f>
        <v/>
      </c>
      <c r="C257" s="482" t="str">
        <f aca="false">IF(ISBLANK('Funções Transações'!B101),"",'Funções Transações'!B101)</f>
        <v/>
      </c>
      <c r="D257" s="483" t="str">
        <f aca="false">IF(ISBLANK('Funções Transações'!M101),"", 'Funções Transações'!M101)</f>
        <v/>
      </c>
      <c r="E257" s="483" t="str">
        <f aca="false">IF(ISBLANK('Funções Transações'!N101),"", 'Funções Transações'!N101)</f>
        <v/>
      </c>
      <c r="F257" s="483" t="str">
        <f aca="false">IF(ISBLANK('Funções Transações'!O101),"", 'Funções Transações'!O101)</f>
        <v/>
      </c>
      <c r="G257" s="483" t="str">
        <f aca="false">IF(ISBLANK('Funções Transações'!P101),"", 'Funções Transações'!P101)</f>
        <v/>
      </c>
      <c r="H257" s="483" t="str">
        <f aca="false">IF(ISBLANK('Funções Transações'!Q101),"", 'Funções Transações'!Q101)</f>
        <v/>
      </c>
      <c r="I257" s="484" t="str">
        <f aca="false">IF(ISBLANK('Funções Transações'!S101),"", 'Funções Transações'!S101)</f>
        <v/>
      </c>
      <c r="J257" s="484" t="str">
        <f aca="false">IF(ISBLANK('Funções Transações'!T101),"", 'Funções Transações'!T101)</f>
        <v/>
      </c>
      <c r="K257" s="484" t="str">
        <f aca="false">IF(ISBLANK('Funções Transações'!U101),"", 'Funções Transações'!U101)</f>
        <v/>
      </c>
      <c r="L257" s="483" t="str">
        <f aca="false">IF(ISBLANK('Funções Transações'!AA101),"", 'Funções Transações'!AA101)</f>
        <v/>
      </c>
      <c r="M257" s="484" t="str">
        <f aca="false">IF(ISBLANK('Funções Transações'!AB101),"", 'Funções Transações'!AB101)</f>
        <v/>
      </c>
      <c r="N257" s="485" t="str">
        <f aca="false">IF(ISBLANK('Funções Transações'!R101),"", 'Funções Transações'!R101)</f>
        <v/>
      </c>
      <c r="O257" s="482" t="str">
        <f aca="false">IF(ISBLANK('Funções Transações'!AC101),"", 'Funções Transações'!AC101)</f>
        <v/>
      </c>
      <c r="P257" s="482" t="str">
        <f aca="false">IF(ISBLANK('Funções Transações'!AD101),"", 'Funções Transações'!AD101)</f>
        <v/>
      </c>
      <c r="Q257" s="482" t="str">
        <f aca="false">IF(ISBLANK('Funções Transações'!AE101),"", 'Funções Transações'!AE101)</f>
        <v/>
      </c>
      <c r="R257" s="482" t="str">
        <f aca="false">IF(ISBLANK('Funções Transações'!AF101),"", 'Funções Transações'!AF101)</f>
        <v/>
      </c>
      <c r="S257" s="486" t="str">
        <f aca="false">IF(ISBLANK('Funções Transações'!AG101),"", 'Funções Transações'!AG101)</f>
        <v/>
      </c>
      <c r="T257" s="480"/>
      <c r="U257" s="480"/>
      <c r="V257" s="480"/>
      <c r="W257" s="480"/>
      <c r="X257" s="480"/>
      <c r="Y257" s="480"/>
      <c r="Z257" s="480"/>
    </row>
    <row r="258" customFormat="false" ht="12.75" hidden="false" customHeight="true" outlineLevel="0" collapsed="false">
      <c r="A258" s="481" t="str">
        <f aca="false">IF(ISBLANK('Funções Transações'!C102),"", 'Funções Transações'!C102)</f>
        <v/>
      </c>
      <c r="B258" s="482" t="str">
        <f aca="false">IF((A258=""),"",LOOKUP(A258,'Casos de Uso'!$B$3:B$101,'Casos de Uso'!$C$3:C$101))</f>
        <v/>
      </c>
      <c r="C258" s="482" t="str">
        <f aca="false">IF(ISBLANK('Funções Transações'!B102),"",'Funções Transações'!B102)</f>
        <v/>
      </c>
      <c r="D258" s="483" t="str">
        <f aca="false">IF(ISBLANK('Funções Transações'!M102),"", 'Funções Transações'!M102)</f>
        <v/>
      </c>
      <c r="E258" s="483" t="str">
        <f aca="false">IF(ISBLANK('Funções Transações'!N102),"", 'Funções Transações'!N102)</f>
        <v/>
      </c>
      <c r="F258" s="483" t="str">
        <f aca="false">IF(ISBLANK('Funções Transações'!O102),"", 'Funções Transações'!O102)</f>
        <v/>
      </c>
      <c r="G258" s="483" t="str">
        <f aca="false">IF(ISBLANK('Funções Transações'!P102),"", 'Funções Transações'!P102)</f>
        <v/>
      </c>
      <c r="H258" s="483" t="str">
        <f aca="false">IF(ISBLANK('Funções Transações'!Q102),"", 'Funções Transações'!Q102)</f>
        <v/>
      </c>
      <c r="I258" s="484" t="str">
        <f aca="false">IF(ISBLANK('Funções Transações'!S102),"", 'Funções Transações'!S102)</f>
        <v/>
      </c>
      <c r="J258" s="484" t="str">
        <f aca="false">IF(ISBLANK('Funções Transações'!T102),"", 'Funções Transações'!T102)</f>
        <v/>
      </c>
      <c r="K258" s="484" t="str">
        <f aca="false">IF(ISBLANK('Funções Transações'!U102),"", 'Funções Transações'!U102)</f>
        <v/>
      </c>
      <c r="L258" s="483" t="str">
        <f aca="false">IF(ISBLANK('Funções Transações'!AA102),"", 'Funções Transações'!AA102)</f>
        <v/>
      </c>
      <c r="M258" s="484" t="str">
        <f aca="false">IF(ISBLANK('Funções Transações'!AB102),"", 'Funções Transações'!AB102)</f>
        <v/>
      </c>
      <c r="N258" s="485" t="str">
        <f aca="false">IF(ISBLANK('Funções Transações'!R102),"", 'Funções Transações'!R102)</f>
        <v/>
      </c>
      <c r="O258" s="482" t="str">
        <f aca="false">IF(ISBLANK('Funções Transações'!AC102),"", 'Funções Transações'!AC102)</f>
        <v/>
      </c>
      <c r="P258" s="482" t="str">
        <f aca="false">IF(ISBLANK('Funções Transações'!AD102),"", 'Funções Transações'!AD102)</f>
        <v/>
      </c>
      <c r="Q258" s="482" t="str">
        <f aca="false">IF(ISBLANK('Funções Transações'!AE102),"", 'Funções Transações'!AE102)</f>
        <v/>
      </c>
      <c r="R258" s="482" t="str">
        <f aca="false">IF(ISBLANK('Funções Transações'!AF102),"", 'Funções Transações'!AF102)</f>
        <v/>
      </c>
      <c r="S258" s="486" t="str">
        <f aca="false">IF(ISBLANK('Funções Transações'!AG102),"", 'Funções Transações'!AG102)</f>
        <v/>
      </c>
      <c r="T258" s="480"/>
      <c r="U258" s="480"/>
      <c r="V258" s="480"/>
      <c r="W258" s="480"/>
      <c r="X258" s="480"/>
      <c r="Y258" s="480"/>
      <c r="Z258" s="480"/>
    </row>
    <row r="259" customFormat="false" ht="12.75" hidden="false" customHeight="true" outlineLevel="0" collapsed="false">
      <c r="A259" s="481" t="str">
        <f aca="false">IF(ISBLANK('Funções Transações'!C103),"", 'Funções Transações'!C103)</f>
        <v/>
      </c>
      <c r="B259" s="482" t="str">
        <f aca="false">IF((A259=""),"",LOOKUP(A259,'Casos de Uso'!$B$3:B$101,'Casos de Uso'!$C$3:C$101))</f>
        <v/>
      </c>
      <c r="C259" s="482" t="str">
        <f aca="false">IF(ISBLANK('Funções Transações'!B103),"",'Funções Transações'!B103)</f>
        <v/>
      </c>
      <c r="D259" s="483" t="str">
        <f aca="false">IF(ISBLANK('Funções Transações'!M103),"", 'Funções Transações'!M103)</f>
        <v/>
      </c>
      <c r="E259" s="483" t="str">
        <f aca="false">IF(ISBLANK('Funções Transações'!N103),"", 'Funções Transações'!N103)</f>
        <v/>
      </c>
      <c r="F259" s="483" t="str">
        <f aca="false">IF(ISBLANK('Funções Transações'!O103),"", 'Funções Transações'!O103)</f>
        <v/>
      </c>
      <c r="G259" s="483" t="str">
        <f aca="false">IF(ISBLANK('Funções Transações'!P103),"", 'Funções Transações'!P103)</f>
        <v/>
      </c>
      <c r="H259" s="483" t="str">
        <f aca="false">IF(ISBLANK('Funções Transações'!Q103),"", 'Funções Transações'!Q103)</f>
        <v/>
      </c>
      <c r="I259" s="484" t="str">
        <f aca="false">IF(ISBLANK('Funções Transações'!S103),"", 'Funções Transações'!S103)</f>
        <v/>
      </c>
      <c r="J259" s="484" t="str">
        <f aca="false">IF(ISBLANK('Funções Transações'!T103),"", 'Funções Transações'!T103)</f>
        <v/>
      </c>
      <c r="K259" s="484" t="str">
        <f aca="false">IF(ISBLANK('Funções Transações'!U103),"", 'Funções Transações'!U103)</f>
        <v/>
      </c>
      <c r="L259" s="483" t="str">
        <f aca="false">IF(ISBLANK('Funções Transações'!AA103),"", 'Funções Transações'!AA103)</f>
        <v/>
      </c>
      <c r="M259" s="484" t="str">
        <f aca="false">IF(ISBLANK('Funções Transações'!AB103),"", 'Funções Transações'!AB103)</f>
        <v/>
      </c>
      <c r="N259" s="485" t="str">
        <f aca="false">IF(ISBLANK('Funções Transações'!R103),"", 'Funções Transações'!R103)</f>
        <v/>
      </c>
      <c r="O259" s="482" t="str">
        <f aca="false">IF(ISBLANK('Funções Transações'!AC103),"", 'Funções Transações'!AC103)</f>
        <v/>
      </c>
      <c r="P259" s="482" t="str">
        <f aca="false">IF(ISBLANK('Funções Transações'!AD103),"", 'Funções Transações'!AD103)</f>
        <v/>
      </c>
      <c r="Q259" s="482" t="str">
        <f aca="false">IF(ISBLANK('Funções Transações'!AE103),"", 'Funções Transações'!AE103)</f>
        <v/>
      </c>
      <c r="R259" s="482" t="str">
        <f aca="false">IF(ISBLANK('Funções Transações'!AF103),"", 'Funções Transações'!AF103)</f>
        <v/>
      </c>
      <c r="S259" s="486" t="str">
        <f aca="false">IF(ISBLANK('Funções Transações'!AG103),"", 'Funções Transações'!AG103)</f>
        <v/>
      </c>
      <c r="T259" s="480"/>
      <c r="U259" s="480"/>
      <c r="V259" s="480"/>
      <c r="W259" s="480"/>
      <c r="X259" s="480"/>
      <c r="Y259" s="480"/>
      <c r="Z259" s="480"/>
    </row>
    <row r="260" customFormat="false" ht="12.75" hidden="false" customHeight="true" outlineLevel="0" collapsed="false">
      <c r="A260" s="481" t="str">
        <f aca="false">IF(ISBLANK('Funções Transações'!C104),"", 'Funções Transações'!C104)</f>
        <v/>
      </c>
      <c r="B260" s="482" t="str">
        <f aca="false">IF((A260=""),"",LOOKUP(A260,'Casos de Uso'!$B$3:B$101,'Casos de Uso'!$C$3:C$101))</f>
        <v/>
      </c>
      <c r="C260" s="482" t="str">
        <f aca="false">IF(ISBLANK('Funções Transações'!B104),"",'Funções Transações'!B104)</f>
        <v/>
      </c>
      <c r="D260" s="483" t="str">
        <f aca="false">IF(ISBLANK('Funções Transações'!M104),"", 'Funções Transações'!M104)</f>
        <v/>
      </c>
      <c r="E260" s="483" t="str">
        <f aca="false">IF(ISBLANK('Funções Transações'!N104),"", 'Funções Transações'!N104)</f>
        <v/>
      </c>
      <c r="F260" s="483" t="str">
        <f aca="false">IF(ISBLANK('Funções Transações'!O104),"", 'Funções Transações'!O104)</f>
        <v/>
      </c>
      <c r="G260" s="483" t="str">
        <f aca="false">IF(ISBLANK('Funções Transações'!P104),"", 'Funções Transações'!P104)</f>
        <v/>
      </c>
      <c r="H260" s="483" t="str">
        <f aca="false">IF(ISBLANK('Funções Transações'!Q104),"", 'Funções Transações'!Q104)</f>
        <v/>
      </c>
      <c r="I260" s="484" t="str">
        <f aca="false">IF(ISBLANK('Funções Transações'!S104),"", 'Funções Transações'!S104)</f>
        <v/>
      </c>
      <c r="J260" s="484" t="str">
        <f aca="false">IF(ISBLANK('Funções Transações'!T104),"", 'Funções Transações'!T104)</f>
        <v/>
      </c>
      <c r="K260" s="484" t="str">
        <f aca="false">IF(ISBLANK('Funções Transações'!U104),"", 'Funções Transações'!U104)</f>
        <v/>
      </c>
      <c r="L260" s="483" t="str">
        <f aca="false">IF(ISBLANK('Funções Transações'!AA104),"", 'Funções Transações'!AA104)</f>
        <v/>
      </c>
      <c r="M260" s="484" t="str">
        <f aca="false">IF(ISBLANK('Funções Transações'!AB104),"", 'Funções Transações'!AB104)</f>
        <v/>
      </c>
      <c r="N260" s="485" t="str">
        <f aca="false">IF(ISBLANK('Funções Transações'!R104),"", 'Funções Transações'!R104)</f>
        <v/>
      </c>
      <c r="O260" s="482" t="str">
        <f aca="false">IF(ISBLANK('Funções Transações'!AC104),"", 'Funções Transações'!AC104)</f>
        <v/>
      </c>
      <c r="P260" s="482" t="str">
        <f aca="false">IF(ISBLANK('Funções Transações'!AD104),"", 'Funções Transações'!AD104)</f>
        <v/>
      </c>
      <c r="Q260" s="482" t="str">
        <f aca="false">IF(ISBLANK('Funções Transações'!AE104),"", 'Funções Transações'!AE104)</f>
        <v/>
      </c>
      <c r="R260" s="482" t="str">
        <f aca="false">IF(ISBLANK('Funções Transações'!AF104),"", 'Funções Transações'!AF104)</f>
        <v/>
      </c>
      <c r="S260" s="486" t="str">
        <f aca="false">IF(ISBLANK('Funções Transações'!AG104),"", 'Funções Transações'!AG104)</f>
        <v/>
      </c>
      <c r="T260" s="480"/>
      <c r="U260" s="480"/>
      <c r="V260" s="480"/>
      <c r="W260" s="480"/>
      <c r="X260" s="480"/>
      <c r="Y260" s="480"/>
      <c r="Z260" s="480"/>
    </row>
    <row r="261" customFormat="false" ht="12.75" hidden="false" customHeight="true" outlineLevel="0" collapsed="false">
      <c r="A261" s="481" t="str">
        <f aca="false">IF(ISBLANK('Funções Transações'!C105),"", 'Funções Transações'!C105)</f>
        <v/>
      </c>
      <c r="B261" s="482" t="str">
        <f aca="false">IF((A261=""),"",LOOKUP(A261,'Casos de Uso'!$B$3:B$101,'Casos de Uso'!$C$3:C$101))</f>
        <v/>
      </c>
      <c r="C261" s="482" t="str">
        <f aca="false">IF(ISBLANK('Funções Transações'!B105),"",'Funções Transações'!B105)</f>
        <v/>
      </c>
      <c r="D261" s="483" t="str">
        <f aca="false">IF(ISBLANK('Funções Transações'!M105),"", 'Funções Transações'!M105)</f>
        <v/>
      </c>
      <c r="E261" s="483" t="str">
        <f aca="false">IF(ISBLANK('Funções Transações'!N105),"", 'Funções Transações'!N105)</f>
        <v/>
      </c>
      <c r="F261" s="483" t="str">
        <f aca="false">IF(ISBLANK('Funções Transações'!O105),"", 'Funções Transações'!O105)</f>
        <v/>
      </c>
      <c r="G261" s="483" t="str">
        <f aca="false">IF(ISBLANK('Funções Transações'!P105),"", 'Funções Transações'!P105)</f>
        <v/>
      </c>
      <c r="H261" s="483" t="str">
        <f aca="false">IF(ISBLANK('Funções Transações'!Q105),"", 'Funções Transações'!Q105)</f>
        <v/>
      </c>
      <c r="I261" s="484" t="str">
        <f aca="false">IF(ISBLANK('Funções Transações'!S105),"", 'Funções Transações'!S105)</f>
        <v/>
      </c>
      <c r="J261" s="484" t="str">
        <f aca="false">IF(ISBLANK('Funções Transações'!T105),"", 'Funções Transações'!T105)</f>
        <v/>
      </c>
      <c r="K261" s="484" t="str">
        <f aca="false">IF(ISBLANK('Funções Transações'!U105),"", 'Funções Transações'!U105)</f>
        <v/>
      </c>
      <c r="L261" s="483" t="str">
        <f aca="false">IF(ISBLANK('Funções Transações'!AA105),"", 'Funções Transações'!AA105)</f>
        <v/>
      </c>
      <c r="M261" s="484" t="str">
        <f aca="false">IF(ISBLANK('Funções Transações'!AB105),"", 'Funções Transações'!AB105)</f>
        <v/>
      </c>
      <c r="N261" s="485" t="str">
        <f aca="false">IF(ISBLANK('Funções Transações'!R105),"", 'Funções Transações'!R105)</f>
        <v/>
      </c>
      <c r="O261" s="482" t="str">
        <f aca="false">IF(ISBLANK('Funções Transações'!AC105),"", 'Funções Transações'!AC105)</f>
        <v/>
      </c>
      <c r="P261" s="482" t="str">
        <f aca="false">IF(ISBLANK('Funções Transações'!AD105),"", 'Funções Transações'!AD105)</f>
        <v/>
      </c>
      <c r="Q261" s="482" t="str">
        <f aca="false">IF(ISBLANK('Funções Transações'!AE105),"", 'Funções Transações'!AE105)</f>
        <v/>
      </c>
      <c r="R261" s="482" t="str">
        <f aca="false">IF(ISBLANK('Funções Transações'!AF105),"", 'Funções Transações'!AF105)</f>
        <v/>
      </c>
      <c r="S261" s="486" t="str">
        <f aca="false">IF(ISBLANK('Funções Transações'!AG105),"", 'Funções Transações'!AG105)</f>
        <v/>
      </c>
      <c r="T261" s="480"/>
      <c r="U261" s="480"/>
      <c r="V261" s="480"/>
      <c r="W261" s="480"/>
      <c r="X261" s="480"/>
      <c r="Y261" s="480"/>
      <c r="Z261" s="480"/>
    </row>
    <row r="262" customFormat="false" ht="12.75" hidden="false" customHeight="true" outlineLevel="0" collapsed="false">
      <c r="A262" s="487" t="s">
        <v>260</v>
      </c>
      <c r="B262" s="487"/>
      <c r="C262" s="487"/>
      <c r="D262" s="513"/>
      <c r="E262" s="489" t="n">
        <f aca="false">SUM(E162:E261)</f>
        <v>80</v>
      </c>
      <c r="F262" s="489" t="n">
        <f aca="false">SUM(F162:F261)</f>
        <v>5</v>
      </c>
      <c r="G262" s="489" t="n">
        <f aca="false">SUM(G162:G261)</f>
        <v>5</v>
      </c>
      <c r="H262" s="489" t="n">
        <f aca="false">SUM(H162:H261)</f>
        <v>12</v>
      </c>
      <c r="I262" s="490" t="n">
        <f aca="false">SUM(I162:I261)</f>
        <v>20</v>
      </c>
      <c r="J262" s="490" t="n">
        <f aca="false">SUM(J162:J261)</f>
        <v>18.3157894736842</v>
      </c>
      <c r="K262" s="490" t="n">
        <f aca="false">SUM(K162:K261)</f>
        <v>3</v>
      </c>
      <c r="L262" s="488"/>
      <c r="M262" s="490" t="n">
        <f aca="false">SUM(M162:M261)</f>
        <v>0</v>
      </c>
      <c r="N262" s="491" t="n">
        <f aca="false">SUM(N162:N261)</f>
        <v>85.2631578947369</v>
      </c>
      <c r="O262" s="513"/>
      <c r="P262" s="513"/>
      <c r="Q262" s="513"/>
      <c r="R262" s="513"/>
      <c r="S262" s="514"/>
      <c r="T262" s="303"/>
      <c r="U262" s="303"/>
      <c r="V262" s="303"/>
      <c r="W262" s="303"/>
      <c r="X262" s="303"/>
      <c r="Y262" s="303"/>
      <c r="Z262" s="303"/>
    </row>
    <row r="263" customFormat="false" ht="12.75" hidden="false" customHeight="true" outlineLevel="0" collapsed="false">
      <c r="A263" s="494" t="s">
        <v>276</v>
      </c>
      <c r="B263" s="494"/>
      <c r="C263" s="494"/>
      <c r="D263" s="494"/>
      <c r="E263" s="494"/>
      <c r="F263" s="494"/>
      <c r="G263" s="494"/>
      <c r="H263" s="494"/>
      <c r="I263" s="494"/>
      <c r="J263" s="494"/>
      <c r="K263" s="494"/>
      <c r="L263" s="494"/>
      <c r="M263" s="494"/>
      <c r="N263" s="494"/>
      <c r="O263" s="494"/>
      <c r="P263" s="494"/>
      <c r="Q263" s="494"/>
      <c r="R263" s="494"/>
      <c r="S263" s="494"/>
    </row>
    <row r="264" customFormat="false" ht="12.75" hidden="false" customHeight="true" outlineLevel="0" collapsed="false">
      <c r="A264" s="495" t="s">
        <v>265</v>
      </c>
      <c r="B264" s="496" t="s">
        <v>266</v>
      </c>
      <c r="C264" s="496" t="s">
        <v>267</v>
      </c>
      <c r="D264" s="497" t="s">
        <v>105</v>
      </c>
      <c r="E264" s="497" t="s">
        <v>56</v>
      </c>
      <c r="F264" s="497" t="s">
        <v>57</v>
      </c>
      <c r="G264" s="497" t="s">
        <v>58</v>
      </c>
      <c r="H264" s="497" t="s">
        <v>59</v>
      </c>
      <c r="I264" s="498" t="s">
        <v>268</v>
      </c>
      <c r="J264" s="498" t="s">
        <v>269</v>
      </c>
      <c r="K264" s="497" t="s">
        <v>62</v>
      </c>
      <c r="L264" s="497" t="s">
        <v>270</v>
      </c>
      <c r="M264" s="497" t="s">
        <v>110</v>
      </c>
      <c r="N264" s="499" t="s">
        <v>107</v>
      </c>
      <c r="O264" s="500" t="s">
        <v>111</v>
      </c>
      <c r="P264" s="500" t="s">
        <v>271</v>
      </c>
      <c r="Q264" s="500" t="s">
        <v>113</v>
      </c>
      <c r="R264" s="500" t="s">
        <v>114</v>
      </c>
      <c r="S264" s="501" t="s">
        <v>115</v>
      </c>
    </row>
    <row r="265" customFormat="false" ht="12.75" hidden="false" customHeight="true" outlineLevel="0" collapsed="false">
      <c r="A265" s="481" t="str">
        <f aca="false">IF(ISBLANK('Funções Transações'!C112),"", 'Funções Transações'!C112)</f>
        <v/>
      </c>
      <c r="B265" s="482" t="str">
        <f aca="false">IF((A265=""),"",LOOKUP(A265,'Casos de Uso'!$B$3:B$101,'Casos de Uso'!$C$3:C$101))</f>
        <v/>
      </c>
      <c r="C265" s="482" t="str">
        <f aca="false">IF(ISBLANK('Funções Transações'!B112),"",'Funções Transações'!B112)</f>
        <v/>
      </c>
      <c r="D265" s="483" t="str">
        <f aca="false">IF(ISBLANK('Funções Transações'!M112),"", 'Funções Transações'!M112)</f>
        <v/>
      </c>
      <c r="E265" s="483" t="str">
        <f aca="false">IF(ISBLANK('Funções Transações'!N112),"", 'Funções Transações'!N112)</f>
        <v/>
      </c>
      <c r="F265" s="483" t="str">
        <f aca="false">IF(ISBLANK('Funções Transações'!O112),"", 'Funções Transações'!O112)</f>
        <v/>
      </c>
      <c r="G265" s="483" t="str">
        <f aca="false">IF(ISBLANK('Funções Transações'!P112),"", 'Funções Transações'!P112)</f>
        <v/>
      </c>
      <c r="H265" s="483" t="str">
        <f aca="false">IF(ISBLANK('Funções Transações'!Q112),"", 'Funções Transações'!Q112)</f>
        <v/>
      </c>
      <c r="I265" s="484" t="str">
        <f aca="false">IF(ISBLANK('Funções Transações'!S112),"", 'Funções Transações'!S112)</f>
        <v/>
      </c>
      <c r="J265" s="484" t="str">
        <f aca="false">IF(ISBLANK('Funções Transações'!T112),"", 'Funções Transações'!T112)</f>
        <v/>
      </c>
      <c r="K265" s="484" t="str">
        <f aca="false">IF(ISBLANK('Funções Transações'!U112),"", 'Funções Transações'!U112)</f>
        <v/>
      </c>
      <c r="L265" s="483" t="str">
        <f aca="false">IF(ISBLANK('Funções Transações'!AA112),"", 'Funções Transações'!AA112)</f>
        <v/>
      </c>
      <c r="M265" s="484" t="str">
        <f aca="false">IF(ISBLANK('Funções Transações'!AB112),"", 'Funções Transações'!AB112)</f>
        <v/>
      </c>
      <c r="N265" s="485" t="str">
        <f aca="false">IF(ISBLANK('Funções Transações'!R112),"", 'Funções Transações'!R112)</f>
        <v/>
      </c>
      <c r="O265" s="482" t="str">
        <f aca="false">IF(ISBLANK('Funções Transações'!AC112),"", 'Funções Transações'!AC112)</f>
        <v/>
      </c>
      <c r="P265" s="482" t="str">
        <f aca="false">IF(ISBLANK('Funções Transações'!AD112),"", 'Funções Transações'!AD112)</f>
        <v/>
      </c>
      <c r="Q265" s="482" t="str">
        <f aca="false">IF(ISBLANK('Funções Transações'!AE112),"", 'Funções Transações'!AE112)</f>
        <v/>
      </c>
      <c r="R265" s="482" t="str">
        <f aca="false">IF(ISBLANK('Funções Transações'!AF112),"", 'Funções Transações'!AF112)</f>
        <v/>
      </c>
      <c r="S265" s="486" t="str">
        <f aca="false">IF(ISBLANK('Funções Transações'!AG112),"", 'Funções Transações'!AG112)</f>
        <v/>
      </c>
      <c r="T265" s="515"/>
      <c r="U265" s="515"/>
      <c r="V265" s="515"/>
      <c r="W265" s="515"/>
      <c r="X265" s="515"/>
      <c r="Y265" s="515"/>
      <c r="Z265" s="515"/>
    </row>
    <row r="266" customFormat="false" ht="12.75" hidden="false" customHeight="true" outlineLevel="0" collapsed="false">
      <c r="A266" s="481" t="str">
        <f aca="false">IF(ISBLANK('Funções Transações'!C113),"", 'Funções Transações'!C113)</f>
        <v/>
      </c>
      <c r="B266" s="482" t="str">
        <f aca="false">IF((A266=""),"",LOOKUP(A266,'Casos de Uso'!$B$3:B$101,'Casos de Uso'!$C$3:C$101))</f>
        <v/>
      </c>
      <c r="C266" s="482" t="str">
        <f aca="false">IF(ISBLANK('Funções Transações'!B113),"",'Funções Transações'!B113)</f>
        <v/>
      </c>
      <c r="D266" s="483" t="str">
        <f aca="false">IF(ISBLANK('Funções Transações'!M113),"", 'Funções Transações'!M113)</f>
        <v/>
      </c>
      <c r="E266" s="483" t="str">
        <f aca="false">IF(ISBLANK('Funções Transações'!N113),"", 'Funções Transações'!N113)</f>
        <v/>
      </c>
      <c r="F266" s="483" t="str">
        <f aca="false">IF(ISBLANK('Funções Transações'!O113),"", 'Funções Transações'!O113)</f>
        <v/>
      </c>
      <c r="G266" s="483" t="str">
        <f aca="false">IF(ISBLANK('Funções Transações'!P113),"", 'Funções Transações'!P113)</f>
        <v/>
      </c>
      <c r="H266" s="483" t="str">
        <f aca="false">IF(ISBLANK('Funções Transações'!Q113),"", 'Funções Transações'!Q113)</f>
        <v/>
      </c>
      <c r="I266" s="484" t="str">
        <f aca="false">IF(ISBLANK('Funções Transações'!S113),"", 'Funções Transações'!S113)</f>
        <v/>
      </c>
      <c r="J266" s="484" t="str">
        <f aca="false">IF(ISBLANK('Funções Transações'!T113),"", 'Funções Transações'!T113)</f>
        <v/>
      </c>
      <c r="K266" s="484" t="str">
        <f aca="false">IF(ISBLANK('Funções Transações'!U113),"", 'Funções Transações'!U113)</f>
        <v/>
      </c>
      <c r="L266" s="483" t="str">
        <f aca="false">IF(ISBLANK('Funções Transações'!AA113),"", 'Funções Transações'!AA113)</f>
        <v/>
      </c>
      <c r="M266" s="484" t="str">
        <f aca="false">IF(ISBLANK('Funções Transações'!AB113),"", 'Funções Transações'!AB113)</f>
        <v/>
      </c>
      <c r="N266" s="485" t="str">
        <f aca="false">IF(ISBLANK('Funções Transações'!R113),"", 'Funções Transações'!R113)</f>
        <v/>
      </c>
      <c r="O266" s="482" t="str">
        <f aca="false">IF(ISBLANK('Funções Transações'!AC113),"", 'Funções Transações'!AC113)</f>
        <v/>
      </c>
      <c r="P266" s="482" t="str">
        <f aca="false">IF(ISBLANK('Funções Transações'!AD113),"", 'Funções Transações'!AD113)</f>
        <v/>
      </c>
      <c r="Q266" s="482" t="str">
        <f aca="false">IF(ISBLANK('Funções Transações'!AE113),"", 'Funções Transações'!AE113)</f>
        <v/>
      </c>
      <c r="R266" s="482" t="str">
        <f aca="false">IF(ISBLANK('Funções Transações'!AF113),"", 'Funções Transações'!AF113)</f>
        <v/>
      </c>
      <c r="S266" s="486" t="str">
        <f aca="false">IF(ISBLANK('Funções Transações'!AG113),"", 'Funções Transações'!AG113)</f>
        <v/>
      </c>
      <c r="T266" s="480"/>
      <c r="U266" s="480"/>
      <c r="V266" s="480"/>
      <c r="W266" s="480"/>
      <c r="X266" s="480"/>
      <c r="Y266" s="480"/>
      <c r="Z266" s="480"/>
    </row>
    <row r="267" customFormat="false" ht="12.75" hidden="false" customHeight="true" outlineLevel="0" collapsed="false">
      <c r="A267" s="481" t="str">
        <f aca="false">IF(ISBLANK('Funções Transações'!C114),"", 'Funções Transações'!C114)</f>
        <v/>
      </c>
      <c r="B267" s="482" t="str">
        <f aca="false">IF((A267=""),"",LOOKUP(A267,'Casos de Uso'!$B$3:B$101,'Casos de Uso'!$C$3:C$101))</f>
        <v/>
      </c>
      <c r="C267" s="482" t="str">
        <f aca="false">IF(ISBLANK('Funções Transações'!B114),"",'Funções Transações'!B114)</f>
        <v/>
      </c>
      <c r="D267" s="483" t="str">
        <f aca="false">IF(ISBLANK('Funções Transações'!M114),"", 'Funções Transações'!M114)</f>
        <v/>
      </c>
      <c r="E267" s="483" t="str">
        <f aca="false">IF(ISBLANK('Funções Transações'!N114),"", 'Funções Transações'!N114)</f>
        <v/>
      </c>
      <c r="F267" s="483" t="str">
        <f aca="false">IF(ISBLANK('Funções Transações'!O114),"", 'Funções Transações'!O114)</f>
        <v/>
      </c>
      <c r="G267" s="483" t="str">
        <f aca="false">IF(ISBLANK('Funções Transações'!P114),"", 'Funções Transações'!P114)</f>
        <v/>
      </c>
      <c r="H267" s="483" t="str">
        <f aca="false">IF(ISBLANK('Funções Transações'!Q114),"", 'Funções Transações'!Q114)</f>
        <v/>
      </c>
      <c r="I267" s="484" t="str">
        <f aca="false">IF(ISBLANK('Funções Transações'!S114),"", 'Funções Transações'!S114)</f>
        <v/>
      </c>
      <c r="J267" s="484" t="str">
        <f aca="false">IF(ISBLANK('Funções Transações'!T114),"", 'Funções Transações'!T114)</f>
        <v/>
      </c>
      <c r="K267" s="484" t="str">
        <f aca="false">IF(ISBLANK('Funções Transações'!U114),"", 'Funções Transações'!U114)</f>
        <v/>
      </c>
      <c r="L267" s="483" t="str">
        <f aca="false">IF(ISBLANK('Funções Transações'!AA114),"", 'Funções Transações'!AA114)</f>
        <v/>
      </c>
      <c r="M267" s="484" t="str">
        <f aca="false">IF(ISBLANK('Funções Transações'!AB114),"", 'Funções Transações'!AB114)</f>
        <v/>
      </c>
      <c r="N267" s="485" t="str">
        <f aca="false">IF(ISBLANK('Funções Transações'!R114),"", 'Funções Transações'!R114)</f>
        <v/>
      </c>
      <c r="O267" s="482" t="str">
        <f aca="false">IF(ISBLANK('Funções Transações'!AC114),"", 'Funções Transações'!AC114)</f>
        <v/>
      </c>
      <c r="P267" s="482" t="str">
        <f aca="false">IF(ISBLANK('Funções Transações'!AD114),"", 'Funções Transações'!AD114)</f>
        <v/>
      </c>
      <c r="Q267" s="482" t="str">
        <f aca="false">IF(ISBLANK('Funções Transações'!AE114),"", 'Funções Transações'!AE114)</f>
        <v/>
      </c>
      <c r="R267" s="482" t="str">
        <f aca="false">IF(ISBLANK('Funções Transações'!AF114),"", 'Funções Transações'!AF114)</f>
        <v/>
      </c>
      <c r="S267" s="486" t="str">
        <f aca="false">IF(ISBLANK('Funções Transações'!AG114),"", 'Funções Transações'!AG114)</f>
        <v/>
      </c>
      <c r="T267" s="480"/>
      <c r="U267" s="480"/>
      <c r="V267" s="480"/>
      <c r="W267" s="480"/>
      <c r="X267" s="480"/>
      <c r="Y267" s="480"/>
      <c r="Z267" s="480"/>
    </row>
    <row r="268" customFormat="false" ht="12.75" hidden="false" customHeight="true" outlineLevel="0" collapsed="false">
      <c r="A268" s="481" t="str">
        <f aca="false">IF(ISBLANK('Funções Transações'!C115),"", 'Funções Transações'!C115)</f>
        <v/>
      </c>
      <c r="B268" s="482" t="str">
        <f aca="false">IF((A268=""),"",LOOKUP(A268,'Casos de Uso'!$B$3:B$101,'Casos de Uso'!$C$3:C$101))</f>
        <v/>
      </c>
      <c r="C268" s="482" t="str">
        <f aca="false">IF(ISBLANK('Funções Transações'!B115),"",'Funções Transações'!B115)</f>
        <v/>
      </c>
      <c r="D268" s="483" t="str">
        <f aca="false">IF(ISBLANK('Funções Transações'!M115),"", 'Funções Transações'!M115)</f>
        <v/>
      </c>
      <c r="E268" s="483" t="str">
        <f aca="false">IF(ISBLANK('Funções Transações'!N115),"", 'Funções Transações'!N115)</f>
        <v/>
      </c>
      <c r="F268" s="483" t="str">
        <f aca="false">IF(ISBLANK('Funções Transações'!O115),"", 'Funções Transações'!O115)</f>
        <v/>
      </c>
      <c r="G268" s="483" t="str">
        <f aca="false">IF(ISBLANK('Funções Transações'!P115),"", 'Funções Transações'!P115)</f>
        <v/>
      </c>
      <c r="H268" s="483" t="str">
        <f aca="false">IF(ISBLANK('Funções Transações'!Q115),"", 'Funções Transações'!Q115)</f>
        <v/>
      </c>
      <c r="I268" s="484" t="str">
        <f aca="false">IF(ISBLANK('Funções Transações'!S115),"", 'Funções Transações'!S115)</f>
        <v/>
      </c>
      <c r="J268" s="484" t="str">
        <f aca="false">IF(ISBLANK('Funções Transações'!T115),"", 'Funções Transações'!T115)</f>
        <v/>
      </c>
      <c r="K268" s="484" t="str">
        <f aca="false">IF(ISBLANK('Funções Transações'!U115),"", 'Funções Transações'!U115)</f>
        <v/>
      </c>
      <c r="L268" s="483" t="str">
        <f aca="false">IF(ISBLANK('Funções Transações'!AA115),"", 'Funções Transações'!AA115)</f>
        <v/>
      </c>
      <c r="M268" s="484" t="str">
        <f aca="false">IF(ISBLANK('Funções Transações'!AB115),"", 'Funções Transações'!AB115)</f>
        <v/>
      </c>
      <c r="N268" s="485" t="str">
        <f aca="false">IF(ISBLANK('Funções Transações'!R115),"", 'Funções Transações'!R115)</f>
        <v/>
      </c>
      <c r="O268" s="482" t="str">
        <f aca="false">IF(ISBLANK('Funções Transações'!AC115),"", 'Funções Transações'!AC115)</f>
        <v/>
      </c>
      <c r="P268" s="482" t="str">
        <f aca="false">IF(ISBLANK('Funções Transações'!AD115),"", 'Funções Transações'!AD115)</f>
        <v/>
      </c>
      <c r="Q268" s="482" t="str">
        <f aca="false">IF(ISBLANK('Funções Transações'!AE115),"", 'Funções Transações'!AE115)</f>
        <v/>
      </c>
      <c r="R268" s="482" t="str">
        <f aca="false">IF(ISBLANK('Funções Transações'!AF115),"", 'Funções Transações'!AF115)</f>
        <v/>
      </c>
      <c r="S268" s="486" t="str">
        <f aca="false">IF(ISBLANK('Funções Transações'!AG115),"", 'Funções Transações'!AG115)</f>
        <v/>
      </c>
      <c r="T268" s="480"/>
      <c r="U268" s="480"/>
      <c r="V268" s="480"/>
      <c r="W268" s="480"/>
      <c r="X268" s="480"/>
      <c r="Y268" s="480"/>
      <c r="Z268" s="480"/>
    </row>
    <row r="269" customFormat="false" ht="12.75" hidden="false" customHeight="true" outlineLevel="0" collapsed="false">
      <c r="A269" s="481" t="str">
        <f aca="false">IF(ISBLANK('Funções Transações'!C116),"", 'Funções Transações'!C116)</f>
        <v/>
      </c>
      <c r="B269" s="482" t="str">
        <f aca="false">IF((A269=""),"",LOOKUP(A269,'Casos de Uso'!$B$3:B$101,'Casos de Uso'!$C$3:C$101))</f>
        <v/>
      </c>
      <c r="C269" s="482" t="str">
        <f aca="false">IF(ISBLANK('Funções Transações'!B116),"",'Funções Transações'!B116)</f>
        <v/>
      </c>
      <c r="D269" s="483" t="str">
        <f aca="false">IF(ISBLANK('Funções Transações'!M116),"", 'Funções Transações'!M116)</f>
        <v/>
      </c>
      <c r="E269" s="483" t="str">
        <f aca="false">IF(ISBLANK('Funções Transações'!N116),"", 'Funções Transações'!N116)</f>
        <v/>
      </c>
      <c r="F269" s="483" t="str">
        <f aca="false">IF(ISBLANK('Funções Transações'!O116),"", 'Funções Transações'!O116)</f>
        <v/>
      </c>
      <c r="G269" s="483" t="str">
        <f aca="false">IF(ISBLANK('Funções Transações'!P116),"", 'Funções Transações'!P116)</f>
        <v/>
      </c>
      <c r="H269" s="483" t="str">
        <f aca="false">IF(ISBLANK('Funções Transações'!Q116),"", 'Funções Transações'!Q116)</f>
        <v/>
      </c>
      <c r="I269" s="484" t="str">
        <f aca="false">IF(ISBLANK('Funções Transações'!S116),"", 'Funções Transações'!S116)</f>
        <v/>
      </c>
      <c r="J269" s="484" t="str">
        <f aca="false">IF(ISBLANK('Funções Transações'!T116),"", 'Funções Transações'!T116)</f>
        <v/>
      </c>
      <c r="K269" s="484" t="str">
        <f aca="false">IF(ISBLANK('Funções Transações'!U116),"", 'Funções Transações'!U116)</f>
        <v/>
      </c>
      <c r="L269" s="483" t="str">
        <f aca="false">IF(ISBLANK('Funções Transações'!AA116),"", 'Funções Transações'!AA116)</f>
        <v/>
      </c>
      <c r="M269" s="484" t="str">
        <f aca="false">IF(ISBLANK('Funções Transações'!AB116),"", 'Funções Transações'!AB116)</f>
        <v/>
      </c>
      <c r="N269" s="485" t="str">
        <f aca="false">IF(ISBLANK('Funções Transações'!R116),"", 'Funções Transações'!R116)</f>
        <v/>
      </c>
      <c r="O269" s="482" t="str">
        <f aca="false">IF(ISBLANK('Funções Transações'!AC116),"", 'Funções Transações'!AC116)</f>
        <v/>
      </c>
      <c r="P269" s="482" t="str">
        <f aca="false">IF(ISBLANK('Funções Transações'!AD116),"", 'Funções Transações'!AD116)</f>
        <v/>
      </c>
      <c r="Q269" s="482" t="str">
        <f aca="false">IF(ISBLANK('Funções Transações'!AE116),"", 'Funções Transações'!AE116)</f>
        <v/>
      </c>
      <c r="R269" s="482" t="str">
        <f aca="false">IF(ISBLANK('Funções Transações'!AF116),"", 'Funções Transações'!AF116)</f>
        <v/>
      </c>
      <c r="S269" s="486" t="str">
        <f aca="false">IF(ISBLANK('Funções Transações'!AG116),"", 'Funções Transações'!AG116)</f>
        <v/>
      </c>
      <c r="T269" s="480"/>
      <c r="U269" s="480"/>
      <c r="V269" s="480"/>
      <c r="W269" s="480"/>
      <c r="X269" s="480"/>
      <c r="Y269" s="480"/>
      <c r="Z269" s="480"/>
    </row>
    <row r="270" customFormat="false" ht="12.75" hidden="false" customHeight="true" outlineLevel="0" collapsed="false">
      <c r="A270" s="481" t="str">
        <f aca="false">IF(ISBLANK('Funções Transações'!C117),"", 'Funções Transações'!C117)</f>
        <v/>
      </c>
      <c r="B270" s="482" t="str">
        <f aca="false">IF((A270=""),"",LOOKUP(A270,'Casos de Uso'!$B$3:B$101,'Casos de Uso'!$C$3:C$101))</f>
        <v/>
      </c>
      <c r="C270" s="482" t="str">
        <f aca="false">IF(ISBLANK('Funções Transações'!B117),"",'Funções Transações'!B117)</f>
        <v/>
      </c>
      <c r="D270" s="483" t="str">
        <f aca="false">IF(ISBLANK('Funções Transações'!M117),"", 'Funções Transações'!M117)</f>
        <v/>
      </c>
      <c r="E270" s="483" t="str">
        <f aca="false">IF(ISBLANK('Funções Transações'!N117),"", 'Funções Transações'!N117)</f>
        <v/>
      </c>
      <c r="F270" s="483" t="str">
        <f aca="false">IF(ISBLANK('Funções Transações'!O117),"", 'Funções Transações'!O117)</f>
        <v/>
      </c>
      <c r="G270" s="483" t="str">
        <f aca="false">IF(ISBLANK('Funções Transações'!P117),"", 'Funções Transações'!P117)</f>
        <v/>
      </c>
      <c r="H270" s="483" t="str">
        <f aca="false">IF(ISBLANK('Funções Transações'!Q117),"", 'Funções Transações'!Q117)</f>
        <v/>
      </c>
      <c r="I270" s="484" t="str">
        <f aca="false">IF(ISBLANK('Funções Transações'!S117),"", 'Funções Transações'!S117)</f>
        <v/>
      </c>
      <c r="J270" s="484" t="str">
        <f aca="false">IF(ISBLANK('Funções Transações'!T117),"", 'Funções Transações'!T117)</f>
        <v/>
      </c>
      <c r="K270" s="484" t="str">
        <f aca="false">IF(ISBLANK('Funções Transações'!U117),"", 'Funções Transações'!U117)</f>
        <v/>
      </c>
      <c r="L270" s="483" t="str">
        <f aca="false">IF(ISBLANK('Funções Transações'!AA117),"", 'Funções Transações'!AA117)</f>
        <v/>
      </c>
      <c r="M270" s="484" t="str">
        <f aca="false">IF(ISBLANK('Funções Transações'!AB117),"", 'Funções Transações'!AB117)</f>
        <v/>
      </c>
      <c r="N270" s="485" t="str">
        <f aca="false">IF(ISBLANK('Funções Transações'!R117),"", 'Funções Transações'!R117)</f>
        <v/>
      </c>
      <c r="O270" s="482" t="str">
        <f aca="false">IF(ISBLANK('Funções Transações'!AC117),"", 'Funções Transações'!AC117)</f>
        <v/>
      </c>
      <c r="P270" s="482" t="str">
        <f aca="false">IF(ISBLANK('Funções Transações'!AD117),"", 'Funções Transações'!AD117)</f>
        <v/>
      </c>
      <c r="Q270" s="482" t="str">
        <f aca="false">IF(ISBLANK('Funções Transações'!AE117),"", 'Funções Transações'!AE117)</f>
        <v/>
      </c>
      <c r="R270" s="482" t="str">
        <f aca="false">IF(ISBLANK('Funções Transações'!AF117),"", 'Funções Transações'!AF117)</f>
        <v/>
      </c>
      <c r="S270" s="486" t="str">
        <f aca="false">IF(ISBLANK('Funções Transações'!AG117),"", 'Funções Transações'!AG117)</f>
        <v/>
      </c>
      <c r="T270" s="480"/>
      <c r="U270" s="480"/>
      <c r="V270" s="480"/>
      <c r="W270" s="480"/>
      <c r="X270" s="480"/>
      <c r="Y270" s="480"/>
      <c r="Z270" s="480"/>
    </row>
    <row r="271" customFormat="false" ht="12.75" hidden="false" customHeight="true" outlineLevel="0" collapsed="false">
      <c r="A271" s="481" t="str">
        <f aca="false">IF(ISBLANK('Funções Transações'!C118),"", 'Funções Transações'!C118)</f>
        <v/>
      </c>
      <c r="B271" s="482" t="str">
        <f aca="false">IF((A271=""),"",LOOKUP(A271,'Casos de Uso'!$B$3:B$101,'Casos de Uso'!$C$3:C$101))</f>
        <v/>
      </c>
      <c r="C271" s="482" t="str">
        <f aca="false">IF(ISBLANK('Funções Transações'!B118),"",'Funções Transações'!B118)</f>
        <v/>
      </c>
      <c r="D271" s="483" t="str">
        <f aca="false">IF(ISBLANK('Funções Transações'!M118),"", 'Funções Transações'!M118)</f>
        <v/>
      </c>
      <c r="E271" s="483" t="str">
        <f aca="false">IF(ISBLANK('Funções Transações'!N118),"", 'Funções Transações'!N118)</f>
        <v/>
      </c>
      <c r="F271" s="483" t="str">
        <f aca="false">IF(ISBLANK('Funções Transações'!O118),"", 'Funções Transações'!O118)</f>
        <v/>
      </c>
      <c r="G271" s="483" t="str">
        <f aca="false">IF(ISBLANK('Funções Transações'!P118),"", 'Funções Transações'!P118)</f>
        <v/>
      </c>
      <c r="H271" s="483" t="str">
        <f aca="false">IF(ISBLANK('Funções Transações'!Q118),"", 'Funções Transações'!Q118)</f>
        <v/>
      </c>
      <c r="I271" s="484" t="str">
        <f aca="false">IF(ISBLANK('Funções Transações'!S118),"", 'Funções Transações'!S118)</f>
        <v/>
      </c>
      <c r="J271" s="484" t="str">
        <f aca="false">IF(ISBLANK('Funções Transações'!T118),"", 'Funções Transações'!T118)</f>
        <v/>
      </c>
      <c r="K271" s="484" t="str">
        <f aca="false">IF(ISBLANK('Funções Transações'!U118),"", 'Funções Transações'!U118)</f>
        <v/>
      </c>
      <c r="L271" s="483" t="str">
        <f aca="false">IF(ISBLANK('Funções Transações'!AA118),"", 'Funções Transações'!AA118)</f>
        <v/>
      </c>
      <c r="M271" s="484" t="str">
        <f aca="false">IF(ISBLANK('Funções Transações'!AB118),"", 'Funções Transações'!AB118)</f>
        <v/>
      </c>
      <c r="N271" s="485" t="str">
        <f aca="false">IF(ISBLANK('Funções Transações'!R118),"", 'Funções Transações'!R118)</f>
        <v/>
      </c>
      <c r="O271" s="482" t="str">
        <f aca="false">IF(ISBLANK('Funções Transações'!AC118),"", 'Funções Transações'!AC118)</f>
        <v/>
      </c>
      <c r="P271" s="482" t="str">
        <f aca="false">IF(ISBLANK('Funções Transações'!AD118),"", 'Funções Transações'!AD118)</f>
        <v/>
      </c>
      <c r="Q271" s="482" t="str">
        <f aca="false">IF(ISBLANK('Funções Transações'!AE118),"", 'Funções Transações'!AE118)</f>
        <v/>
      </c>
      <c r="R271" s="482" t="str">
        <f aca="false">IF(ISBLANK('Funções Transações'!AF118),"", 'Funções Transações'!AF118)</f>
        <v/>
      </c>
      <c r="S271" s="486" t="str">
        <f aca="false">IF(ISBLANK('Funções Transações'!AG118),"", 'Funções Transações'!AG118)</f>
        <v/>
      </c>
      <c r="T271" s="480"/>
      <c r="U271" s="480"/>
      <c r="V271" s="480"/>
      <c r="W271" s="480"/>
      <c r="X271" s="480"/>
      <c r="Y271" s="480"/>
      <c r="Z271" s="480"/>
    </row>
    <row r="272" customFormat="false" ht="12.75" hidden="false" customHeight="true" outlineLevel="0" collapsed="false">
      <c r="A272" s="481" t="str">
        <f aca="false">IF(ISBLANK('Funções Transações'!C119),"", 'Funções Transações'!C119)</f>
        <v/>
      </c>
      <c r="B272" s="482" t="str">
        <f aca="false">IF((A272=""),"",LOOKUP(A272,'Casos de Uso'!$B$3:B$101,'Casos de Uso'!$C$3:C$101))</f>
        <v/>
      </c>
      <c r="C272" s="482" t="str">
        <f aca="false">IF(ISBLANK('Funções Transações'!B119),"",'Funções Transações'!B119)</f>
        <v/>
      </c>
      <c r="D272" s="483" t="str">
        <f aca="false">IF(ISBLANK('Funções Transações'!M119),"", 'Funções Transações'!M119)</f>
        <v/>
      </c>
      <c r="E272" s="483" t="str">
        <f aca="false">IF(ISBLANK('Funções Transações'!N119),"", 'Funções Transações'!N119)</f>
        <v/>
      </c>
      <c r="F272" s="483" t="str">
        <f aca="false">IF(ISBLANK('Funções Transações'!O119),"", 'Funções Transações'!O119)</f>
        <v/>
      </c>
      <c r="G272" s="483" t="str">
        <f aca="false">IF(ISBLANK('Funções Transações'!P119),"", 'Funções Transações'!P119)</f>
        <v/>
      </c>
      <c r="H272" s="483" t="str">
        <f aca="false">IF(ISBLANK('Funções Transações'!Q119),"", 'Funções Transações'!Q119)</f>
        <v/>
      </c>
      <c r="I272" s="484" t="str">
        <f aca="false">IF(ISBLANK('Funções Transações'!S119),"", 'Funções Transações'!S119)</f>
        <v/>
      </c>
      <c r="J272" s="484" t="str">
        <f aca="false">IF(ISBLANK('Funções Transações'!T119),"", 'Funções Transações'!T119)</f>
        <v/>
      </c>
      <c r="K272" s="484" t="str">
        <f aca="false">IF(ISBLANK('Funções Transações'!U119),"", 'Funções Transações'!U119)</f>
        <v/>
      </c>
      <c r="L272" s="483" t="str">
        <f aca="false">IF(ISBLANK('Funções Transações'!AA119),"", 'Funções Transações'!AA119)</f>
        <v/>
      </c>
      <c r="M272" s="484" t="str">
        <f aca="false">IF(ISBLANK('Funções Transações'!AB119),"", 'Funções Transações'!AB119)</f>
        <v/>
      </c>
      <c r="N272" s="485" t="str">
        <f aca="false">IF(ISBLANK('Funções Transações'!R119),"", 'Funções Transações'!R119)</f>
        <v/>
      </c>
      <c r="O272" s="482" t="str">
        <f aca="false">IF(ISBLANK('Funções Transações'!AC119),"", 'Funções Transações'!AC119)</f>
        <v/>
      </c>
      <c r="P272" s="482" t="str">
        <f aca="false">IF(ISBLANK('Funções Transações'!AD119),"", 'Funções Transações'!AD119)</f>
        <v/>
      </c>
      <c r="Q272" s="482" t="str">
        <f aca="false">IF(ISBLANK('Funções Transações'!AE119),"", 'Funções Transações'!AE119)</f>
        <v/>
      </c>
      <c r="R272" s="482" t="str">
        <f aca="false">IF(ISBLANK('Funções Transações'!AF119),"", 'Funções Transações'!AF119)</f>
        <v/>
      </c>
      <c r="S272" s="486" t="str">
        <f aca="false">IF(ISBLANK('Funções Transações'!AG119),"", 'Funções Transações'!AG119)</f>
        <v/>
      </c>
      <c r="T272" s="480"/>
      <c r="U272" s="480"/>
      <c r="V272" s="480"/>
      <c r="W272" s="480"/>
      <c r="X272" s="480"/>
      <c r="Y272" s="480"/>
      <c r="Z272" s="480"/>
    </row>
    <row r="273" customFormat="false" ht="12.75" hidden="false" customHeight="true" outlineLevel="0" collapsed="false">
      <c r="A273" s="481" t="str">
        <f aca="false">IF(ISBLANK('Funções Transações'!C120),"", 'Funções Transações'!C120)</f>
        <v/>
      </c>
      <c r="B273" s="482" t="str">
        <f aca="false">IF((A273=""),"",LOOKUP(A273,'Casos de Uso'!$B$3:B$101,'Casos de Uso'!$C$3:C$101))</f>
        <v/>
      </c>
      <c r="C273" s="482" t="str">
        <f aca="false">IF(ISBLANK('Funções Transações'!B120),"",'Funções Transações'!B120)</f>
        <v/>
      </c>
      <c r="D273" s="483" t="str">
        <f aca="false">IF(ISBLANK('Funções Transações'!M120),"", 'Funções Transações'!M120)</f>
        <v/>
      </c>
      <c r="E273" s="483" t="str">
        <f aca="false">IF(ISBLANK('Funções Transações'!N120),"", 'Funções Transações'!N120)</f>
        <v/>
      </c>
      <c r="F273" s="483" t="str">
        <f aca="false">IF(ISBLANK('Funções Transações'!O120),"", 'Funções Transações'!O120)</f>
        <v/>
      </c>
      <c r="G273" s="483" t="str">
        <f aca="false">IF(ISBLANK('Funções Transações'!P120),"", 'Funções Transações'!P120)</f>
        <v/>
      </c>
      <c r="H273" s="483" t="str">
        <f aca="false">IF(ISBLANK('Funções Transações'!Q120),"", 'Funções Transações'!Q120)</f>
        <v/>
      </c>
      <c r="I273" s="484" t="str">
        <f aca="false">IF(ISBLANK('Funções Transações'!S120),"", 'Funções Transações'!S120)</f>
        <v/>
      </c>
      <c r="J273" s="484" t="str">
        <f aca="false">IF(ISBLANK('Funções Transações'!T120),"", 'Funções Transações'!T120)</f>
        <v/>
      </c>
      <c r="K273" s="484" t="str">
        <f aca="false">IF(ISBLANK('Funções Transações'!U120),"", 'Funções Transações'!U120)</f>
        <v/>
      </c>
      <c r="L273" s="483" t="str">
        <f aca="false">IF(ISBLANK('Funções Transações'!AA120),"", 'Funções Transações'!AA120)</f>
        <v/>
      </c>
      <c r="M273" s="484" t="str">
        <f aca="false">IF(ISBLANK('Funções Transações'!AB120),"", 'Funções Transações'!AB120)</f>
        <v/>
      </c>
      <c r="N273" s="485" t="str">
        <f aca="false">IF(ISBLANK('Funções Transações'!R120),"", 'Funções Transações'!R120)</f>
        <v/>
      </c>
      <c r="O273" s="482" t="str">
        <f aca="false">IF(ISBLANK('Funções Transações'!AC120),"", 'Funções Transações'!AC120)</f>
        <v/>
      </c>
      <c r="P273" s="482" t="str">
        <f aca="false">IF(ISBLANK('Funções Transações'!AD120),"", 'Funções Transações'!AD120)</f>
        <v/>
      </c>
      <c r="Q273" s="482" t="str">
        <f aca="false">IF(ISBLANK('Funções Transações'!AE120),"", 'Funções Transações'!AE120)</f>
        <v/>
      </c>
      <c r="R273" s="482" t="str">
        <f aca="false">IF(ISBLANK('Funções Transações'!AF120),"", 'Funções Transações'!AF120)</f>
        <v/>
      </c>
      <c r="S273" s="486" t="str">
        <f aca="false">IF(ISBLANK('Funções Transações'!AG120),"", 'Funções Transações'!AG120)</f>
        <v/>
      </c>
      <c r="T273" s="480"/>
      <c r="U273" s="480"/>
      <c r="V273" s="480"/>
      <c r="W273" s="480"/>
      <c r="X273" s="480"/>
      <c r="Y273" s="480"/>
      <c r="Z273" s="480"/>
    </row>
    <row r="274" customFormat="false" ht="12.75" hidden="false" customHeight="true" outlineLevel="0" collapsed="false">
      <c r="A274" s="481" t="str">
        <f aca="false">IF(ISBLANK('Funções Transações'!C121),"", 'Funções Transações'!C121)</f>
        <v/>
      </c>
      <c r="B274" s="482" t="str">
        <f aca="false">IF((A274=""),"",LOOKUP(A274,'Casos de Uso'!$B$3:B$101,'Casos de Uso'!$C$3:C$101))</f>
        <v/>
      </c>
      <c r="C274" s="482" t="str">
        <f aca="false">IF(ISBLANK('Funções Transações'!B121),"",'Funções Transações'!B121)</f>
        <v/>
      </c>
      <c r="D274" s="483" t="str">
        <f aca="false">IF(ISBLANK('Funções Transações'!M121),"", 'Funções Transações'!M121)</f>
        <v/>
      </c>
      <c r="E274" s="483" t="str">
        <f aca="false">IF(ISBLANK('Funções Transações'!N121),"", 'Funções Transações'!N121)</f>
        <v/>
      </c>
      <c r="F274" s="483" t="str">
        <f aca="false">IF(ISBLANK('Funções Transações'!O121),"", 'Funções Transações'!O121)</f>
        <v/>
      </c>
      <c r="G274" s="483" t="str">
        <f aca="false">IF(ISBLANK('Funções Transações'!P121),"", 'Funções Transações'!P121)</f>
        <v/>
      </c>
      <c r="H274" s="483" t="str">
        <f aca="false">IF(ISBLANK('Funções Transações'!Q121),"", 'Funções Transações'!Q121)</f>
        <v/>
      </c>
      <c r="I274" s="484" t="str">
        <f aca="false">IF(ISBLANK('Funções Transações'!S121),"", 'Funções Transações'!S121)</f>
        <v/>
      </c>
      <c r="J274" s="484" t="str">
        <f aca="false">IF(ISBLANK('Funções Transações'!T121),"", 'Funções Transações'!T121)</f>
        <v/>
      </c>
      <c r="K274" s="484" t="str">
        <f aca="false">IF(ISBLANK('Funções Transações'!U121),"", 'Funções Transações'!U121)</f>
        <v/>
      </c>
      <c r="L274" s="483" t="str">
        <f aca="false">IF(ISBLANK('Funções Transações'!AA121),"", 'Funções Transações'!AA121)</f>
        <v/>
      </c>
      <c r="M274" s="484" t="str">
        <f aca="false">IF(ISBLANK('Funções Transações'!AB121),"", 'Funções Transações'!AB121)</f>
        <v/>
      </c>
      <c r="N274" s="485" t="str">
        <f aca="false">IF(ISBLANK('Funções Transações'!R121),"", 'Funções Transações'!R121)</f>
        <v/>
      </c>
      <c r="O274" s="482" t="str">
        <f aca="false">IF(ISBLANK('Funções Transações'!AC121),"", 'Funções Transações'!AC121)</f>
        <v/>
      </c>
      <c r="P274" s="482" t="str">
        <f aca="false">IF(ISBLANK('Funções Transações'!AD121),"", 'Funções Transações'!AD121)</f>
        <v/>
      </c>
      <c r="Q274" s="482" t="str">
        <f aca="false">IF(ISBLANK('Funções Transações'!AE121),"", 'Funções Transações'!AE121)</f>
        <v/>
      </c>
      <c r="R274" s="482" t="str">
        <f aca="false">IF(ISBLANK('Funções Transações'!AF121),"", 'Funções Transações'!AF121)</f>
        <v/>
      </c>
      <c r="S274" s="486" t="str">
        <f aca="false">IF(ISBLANK('Funções Transações'!AG121),"", 'Funções Transações'!AG121)</f>
        <v/>
      </c>
      <c r="T274" s="480"/>
      <c r="U274" s="480"/>
      <c r="V274" s="480"/>
      <c r="W274" s="480"/>
      <c r="X274" s="480"/>
      <c r="Y274" s="480"/>
      <c r="Z274" s="480"/>
    </row>
    <row r="275" customFormat="false" ht="12.75" hidden="false" customHeight="true" outlineLevel="0" collapsed="false">
      <c r="A275" s="481" t="str">
        <f aca="false">IF(ISBLANK('Funções Transações'!C122),"", 'Funções Transações'!C122)</f>
        <v/>
      </c>
      <c r="B275" s="482" t="str">
        <f aca="false">IF((A275=""),"",LOOKUP(A275,'Casos de Uso'!$B$3:B$101,'Casos de Uso'!$C$3:C$101))</f>
        <v/>
      </c>
      <c r="C275" s="482" t="str">
        <f aca="false">IF(ISBLANK('Funções Transações'!B122),"",'Funções Transações'!B122)</f>
        <v/>
      </c>
      <c r="D275" s="483" t="str">
        <f aca="false">IF(ISBLANK('Funções Transações'!M122),"", 'Funções Transações'!M122)</f>
        <v/>
      </c>
      <c r="E275" s="483" t="str">
        <f aca="false">IF(ISBLANK('Funções Transações'!N122),"", 'Funções Transações'!N122)</f>
        <v/>
      </c>
      <c r="F275" s="483" t="str">
        <f aca="false">IF(ISBLANK('Funções Transações'!O122),"", 'Funções Transações'!O122)</f>
        <v/>
      </c>
      <c r="G275" s="483" t="str">
        <f aca="false">IF(ISBLANK('Funções Transações'!P122),"", 'Funções Transações'!P122)</f>
        <v/>
      </c>
      <c r="H275" s="483" t="str">
        <f aca="false">IF(ISBLANK('Funções Transações'!Q122),"", 'Funções Transações'!Q122)</f>
        <v/>
      </c>
      <c r="I275" s="484" t="str">
        <f aca="false">IF(ISBLANK('Funções Transações'!S122),"", 'Funções Transações'!S122)</f>
        <v/>
      </c>
      <c r="J275" s="484" t="str">
        <f aca="false">IF(ISBLANK('Funções Transações'!T122),"", 'Funções Transações'!T122)</f>
        <v/>
      </c>
      <c r="K275" s="484" t="str">
        <f aca="false">IF(ISBLANK('Funções Transações'!U122),"", 'Funções Transações'!U122)</f>
        <v/>
      </c>
      <c r="L275" s="483" t="str">
        <f aca="false">IF(ISBLANK('Funções Transações'!AA122),"", 'Funções Transações'!AA122)</f>
        <v/>
      </c>
      <c r="M275" s="484" t="str">
        <f aca="false">IF(ISBLANK('Funções Transações'!AB122),"", 'Funções Transações'!AB122)</f>
        <v/>
      </c>
      <c r="N275" s="485" t="str">
        <f aca="false">IF(ISBLANK('Funções Transações'!R122),"", 'Funções Transações'!R122)</f>
        <v/>
      </c>
      <c r="O275" s="482" t="str">
        <f aca="false">IF(ISBLANK('Funções Transações'!AC122),"", 'Funções Transações'!AC122)</f>
        <v/>
      </c>
      <c r="P275" s="482" t="str">
        <f aca="false">IF(ISBLANK('Funções Transações'!AD122),"", 'Funções Transações'!AD122)</f>
        <v/>
      </c>
      <c r="Q275" s="482" t="str">
        <f aca="false">IF(ISBLANK('Funções Transações'!AE122),"", 'Funções Transações'!AE122)</f>
        <v/>
      </c>
      <c r="R275" s="482" t="str">
        <f aca="false">IF(ISBLANK('Funções Transações'!AF122),"", 'Funções Transações'!AF122)</f>
        <v/>
      </c>
      <c r="S275" s="486" t="str">
        <f aca="false">IF(ISBLANK('Funções Transações'!AG122),"", 'Funções Transações'!AG122)</f>
        <v/>
      </c>
      <c r="T275" s="480"/>
      <c r="U275" s="480"/>
      <c r="V275" s="480"/>
      <c r="W275" s="480"/>
      <c r="X275" s="480"/>
      <c r="Y275" s="480"/>
      <c r="Z275" s="480"/>
    </row>
    <row r="276" customFormat="false" ht="12.75" hidden="false" customHeight="true" outlineLevel="0" collapsed="false">
      <c r="A276" s="481" t="str">
        <f aca="false">IF(ISBLANK('Funções Transações'!C123),"", 'Funções Transações'!C123)</f>
        <v/>
      </c>
      <c r="B276" s="482" t="str">
        <f aca="false">IF((A276=""),"",LOOKUP(A276,'Casos de Uso'!$B$3:B$101,'Casos de Uso'!$C$3:C$101))</f>
        <v/>
      </c>
      <c r="C276" s="482" t="str">
        <f aca="false">IF(ISBLANK('Funções Transações'!B123),"",'Funções Transações'!B123)</f>
        <v/>
      </c>
      <c r="D276" s="483" t="str">
        <f aca="false">IF(ISBLANK('Funções Transações'!M123),"", 'Funções Transações'!M123)</f>
        <v/>
      </c>
      <c r="E276" s="483" t="str">
        <f aca="false">IF(ISBLANK('Funções Transações'!N123),"", 'Funções Transações'!N123)</f>
        <v/>
      </c>
      <c r="F276" s="483" t="str">
        <f aca="false">IF(ISBLANK('Funções Transações'!O123),"", 'Funções Transações'!O123)</f>
        <v/>
      </c>
      <c r="G276" s="483" t="str">
        <f aca="false">IF(ISBLANK('Funções Transações'!P123),"", 'Funções Transações'!P123)</f>
        <v/>
      </c>
      <c r="H276" s="483" t="str">
        <f aca="false">IF(ISBLANK('Funções Transações'!Q123),"", 'Funções Transações'!Q123)</f>
        <v/>
      </c>
      <c r="I276" s="484" t="str">
        <f aca="false">IF(ISBLANK('Funções Transações'!S123),"", 'Funções Transações'!S123)</f>
        <v/>
      </c>
      <c r="J276" s="484" t="str">
        <f aca="false">IF(ISBLANK('Funções Transações'!T123),"", 'Funções Transações'!T123)</f>
        <v/>
      </c>
      <c r="K276" s="484" t="str">
        <f aca="false">IF(ISBLANK('Funções Transações'!U123),"", 'Funções Transações'!U123)</f>
        <v/>
      </c>
      <c r="L276" s="483" t="str">
        <f aca="false">IF(ISBLANK('Funções Transações'!AA123),"", 'Funções Transações'!AA123)</f>
        <v/>
      </c>
      <c r="M276" s="484" t="str">
        <f aca="false">IF(ISBLANK('Funções Transações'!AB123),"", 'Funções Transações'!AB123)</f>
        <v/>
      </c>
      <c r="N276" s="485" t="str">
        <f aca="false">IF(ISBLANK('Funções Transações'!R123),"", 'Funções Transações'!R123)</f>
        <v/>
      </c>
      <c r="O276" s="482" t="str">
        <f aca="false">IF(ISBLANK('Funções Transações'!AC123),"", 'Funções Transações'!AC123)</f>
        <v/>
      </c>
      <c r="P276" s="482" t="str">
        <f aca="false">IF(ISBLANK('Funções Transações'!AD123),"", 'Funções Transações'!AD123)</f>
        <v/>
      </c>
      <c r="Q276" s="482" t="str">
        <f aca="false">IF(ISBLANK('Funções Transações'!AE123),"", 'Funções Transações'!AE123)</f>
        <v/>
      </c>
      <c r="R276" s="482" t="str">
        <f aca="false">IF(ISBLANK('Funções Transações'!AF123),"", 'Funções Transações'!AF123)</f>
        <v/>
      </c>
      <c r="S276" s="486" t="str">
        <f aca="false">IF(ISBLANK('Funções Transações'!AG123),"", 'Funções Transações'!AG123)</f>
        <v/>
      </c>
      <c r="T276" s="480"/>
      <c r="U276" s="480"/>
      <c r="V276" s="480"/>
      <c r="W276" s="480"/>
      <c r="X276" s="480"/>
      <c r="Y276" s="480"/>
      <c r="Z276" s="480"/>
    </row>
    <row r="277" customFormat="false" ht="12.75" hidden="false" customHeight="true" outlineLevel="0" collapsed="false">
      <c r="A277" s="481" t="str">
        <f aca="false">IF(ISBLANK('Funções Transações'!C124),"", 'Funções Transações'!C124)</f>
        <v/>
      </c>
      <c r="B277" s="482" t="str">
        <f aca="false">IF((A277=""),"",LOOKUP(A277,'Casos de Uso'!$B$3:B$101,'Casos de Uso'!$C$3:C$101))</f>
        <v/>
      </c>
      <c r="C277" s="482" t="str">
        <f aca="false">IF(ISBLANK('Funções Transações'!B124),"",'Funções Transações'!B124)</f>
        <v/>
      </c>
      <c r="D277" s="483" t="str">
        <f aca="false">IF(ISBLANK('Funções Transações'!M124),"", 'Funções Transações'!M124)</f>
        <v/>
      </c>
      <c r="E277" s="483" t="str">
        <f aca="false">IF(ISBLANK('Funções Transações'!N124),"", 'Funções Transações'!N124)</f>
        <v/>
      </c>
      <c r="F277" s="483" t="str">
        <f aca="false">IF(ISBLANK('Funções Transações'!O124),"", 'Funções Transações'!O124)</f>
        <v/>
      </c>
      <c r="G277" s="483" t="str">
        <f aca="false">IF(ISBLANK('Funções Transações'!P124),"", 'Funções Transações'!P124)</f>
        <v/>
      </c>
      <c r="H277" s="483" t="str">
        <f aca="false">IF(ISBLANK('Funções Transações'!Q124),"", 'Funções Transações'!Q124)</f>
        <v/>
      </c>
      <c r="I277" s="484" t="str">
        <f aca="false">IF(ISBLANK('Funções Transações'!S124),"", 'Funções Transações'!S124)</f>
        <v/>
      </c>
      <c r="J277" s="484" t="str">
        <f aca="false">IF(ISBLANK('Funções Transações'!T124),"", 'Funções Transações'!T124)</f>
        <v/>
      </c>
      <c r="K277" s="484" t="str">
        <f aca="false">IF(ISBLANK('Funções Transações'!U124),"", 'Funções Transações'!U124)</f>
        <v/>
      </c>
      <c r="L277" s="483" t="str">
        <f aca="false">IF(ISBLANK('Funções Transações'!AA124),"", 'Funções Transações'!AA124)</f>
        <v/>
      </c>
      <c r="M277" s="484" t="str">
        <f aca="false">IF(ISBLANK('Funções Transações'!AB124),"", 'Funções Transações'!AB124)</f>
        <v/>
      </c>
      <c r="N277" s="485" t="str">
        <f aca="false">IF(ISBLANK('Funções Transações'!R124),"", 'Funções Transações'!R124)</f>
        <v/>
      </c>
      <c r="O277" s="482" t="str">
        <f aca="false">IF(ISBLANK('Funções Transações'!AC124),"", 'Funções Transações'!AC124)</f>
        <v/>
      </c>
      <c r="P277" s="482" t="str">
        <f aca="false">IF(ISBLANK('Funções Transações'!AD124),"", 'Funções Transações'!AD124)</f>
        <v/>
      </c>
      <c r="Q277" s="482" t="str">
        <f aca="false">IF(ISBLANK('Funções Transações'!AE124),"", 'Funções Transações'!AE124)</f>
        <v/>
      </c>
      <c r="R277" s="482" t="str">
        <f aca="false">IF(ISBLANK('Funções Transações'!AF124),"", 'Funções Transações'!AF124)</f>
        <v/>
      </c>
      <c r="S277" s="486" t="str">
        <f aca="false">IF(ISBLANK('Funções Transações'!AG124),"", 'Funções Transações'!AG124)</f>
        <v/>
      </c>
      <c r="T277" s="480"/>
      <c r="U277" s="480"/>
      <c r="V277" s="480"/>
      <c r="W277" s="480"/>
      <c r="X277" s="480"/>
      <c r="Y277" s="480"/>
      <c r="Z277" s="480"/>
    </row>
    <row r="278" customFormat="false" ht="12.75" hidden="false" customHeight="true" outlineLevel="0" collapsed="false">
      <c r="A278" s="481" t="str">
        <f aca="false">IF(ISBLANK('Funções Transações'!C125),"", 'Funções Transações'!C125)</f>
        <v/>
      </c>
      <c r="B278" s="482" t="str">
        <f aca="false">IF((A278=""),"",LOOKUP(A278,'Casos de Uso'!$B$3:B$101,'Casos de Uso'!$C$3:C$101))</f>
        <v/>
      </c>
      <c r="C278" s="482" t="str">
        <f aca="false">IF(ISBLANK('Funções Transações'!B125),"",'Funções Transações'!B125)</f>
        <v/>
      </c>
      <c r="D278" s="483" t="str">
        <f aca="false">IF(ISBLANK('Funções Transações'!M125),"", 'Funções Transações'!M125)</f>
        <v/>
      </c>
      <c r="E278" s="483" t="str">
        <f aca="false">IF(ISBLANK('Funções Transações'!N125),"", 'Funções Transações'!N125)</f>
        <v/>
      </c>
      <c r="F278" s="483" t="str">
        <f aca="false">IF(ISBLANK('Funções Transações'!O125),"", 'Funções Transações'!O125)</f>
        <v/>
      </c>
      <c r="G278" s="483" t="str">
        <f aca="false">IF(ISBLANK('Funções Transações'!P125),"", 'Funções Transações'!P125)</f>
        <v/>
      </c>
      <c r="H278" s="483" t="str">
        <f aca="false">IF(ISBLANK('Funções Transações'!Q125),"", 'Funções Transações'!Q125)</f>
        <v/>
      </c>
      <c r="I278" s="484" t="str">
        <f aca="false">IF(ISBLANK('Funções Transações'!S125),"", 'Funções Transações'!S125)</f>
        <v/>
      </c>
      <c r="J278" s="484" t="str">
        <f aca="false">IF(ISBLANK('Funções Transações'!T125),"", 'Funções Transações'!T125)</f>
        <v/>
      </c>
      <c r="K278" s="484" t="str">
        <f aca="false">IF(ISBLANK('Funções Transações'!U125),"", 'Funções Transações'!U125)</f>
        <v/>
      </c>
      <c r="L278" s="483" t="str">
        <f aca="false">IF(ISBLANK('Funções Transações'!AA125),"", 'Funções Transações'!AA125)</f>
        <v/>
      </c>
      <c r="M278" s="484" t="str">
        <f aca="false">IF(ISBLANK('Funções Transações'!AB125),"", 'Funções Transações'!AB125)</f>
        <v/>
      </c>
      <c r="N278" s="485" t="str">
        <f aca="false">IF(ISBLANK('Funções Transações'!R125),"", 'Funções Transações'!R125)</f>
        <v/>
      </c>
      <c r="O278" s="482" t="str">
        <f aca="false">IF(ISBLANK('Funções Transações'!AC125),"", 'Funções Transações'!AC125)</f>
        <v/>
      </c>
      <c r="P278" s="482" t="str">
        <f aca="false">IF(ISBLANK('Funções Transações'!AD125),"", 'Funções Transações'!AD125)</f>
        <v/>
      </c>
      <c r="Q278" s="482" t="str">
        <f aca="false">IF(ISBLANK('Funções Transações'!AE125),"", 'Funções Transações'!AE125)</f>
        <v/>
      </c>
      <c r="R278" s="482" t="str">
        <f aca="false">IF(ISBLANK('Funções Transações'!AF125),"", 'Funções Transações'!AF125)</f>
        <v/>
      </c>
      <c r="S278" s="486" t="str">
        <f aca="false">IF(ISBLANK('Funções Transações'!AG125),"", 'Funções Transações'!AG125)</f>
        <v/>
      </c>
      <c r="T278" s="480"/>
      <c r="U278" s="480"/>
      <c r="V278" s="480"/>
      <c r="W278" s="480"/>
      <c r="X278" s="480"/>
      <c r="Y278" s="480"/>
      <c r="Z278" s="480"/>
    </row>
    <row r="279" customFormat="false" ht="12.75" hidden="false" customHeight="true" outlineLevel="0" collapsed="false">
      <c r="A279" s="481" t="str">
        <f aca="false">IF(ISBLANK('Funções Transações'!C126),"", 'Funções Transações'!C126)</f>
        <v/>
      </c>
      <c r="B279" s="482" t="str">
        <f aca="false">IF((A279=""),"",LOOKUP(A279,'Casos de Uso'!$B$3:B$101,'Casos de Uso'!$C$3:C$101))</f>
        <v/>
      </c>
      <c r="C279" s="482" t="str">
        <f aca="false">IF(ISBLANK('Funções Transações'!B126),"",'Funções Transações'!B126)</f>
        <v/>
      </c>
      <c r="D279" s="483" t="str">
        <f aca="false">IF(ISBLANK('Funções Transações'!M126),"", 'Funções Transações'!M126)</f>
        <v/>
      </c>
      <c r="E279" s="483" t="str">
        <f aca="false">IF(ISBLANK('Funções Transações'!N126),"", 'Funções Transações'!N126)</f>
        <v/>
      </c>
      <c r="F279" s="483" t="str">
        <f aca="false">IF(ISBLANK('Funções Transações'!O126),"", 'Funções Transações'!O126)</f>
        <v/>
      </c>
      <c r="G279" s="483" t="str">
        <f aca="false">IF(ISBLANK('Funções Transações'!P126),"", 'Funções Transações'!P126)</f>
        <v/>
      </c>
      <c r="H279" s="483" t="str">
        <f aca="false">IF(ISBLANK('Funções Transações'!Q126),"", 'Funções Transações'!Q126)</f>
        <v/>
      </c>
      <c r="I279" s="484" t="str">
        <f aca="false">IF(ISBLANK('Funções Transações'!S126),"", 'Funções Transações'!S126)</f>
        <v/>
      </c>
      <c r="J279" s="484" t="str">
        <f aca="false">IF(ISBLANK('Funções Transações'!T126),"", 'Funções Transações'!T126)</f>
        <v/>
      </c>
      <c r="K279" s="484" t="str">
        <f aca="false">IF(ISBLANK('Funções Transações'!U126),"", 'Funções Transações'!U126)</f>
        <v/>
      </c>
      <c r="L279" s="483" t="str">
        <f aca="false">IF(ISBLANK('Funções Transações'!AA126),"", 'Funções Transações'!AA126)</f>
        <v/>
      </c>
      <c r="M279" s="484" t="str">
        <f aca="false">IF(ISBLANK('Funções Transações'!AB126),"", 'Funções Transações'!AB126)</f>
        <v/>
      </c>
      <c r="N279" s="485" t="str">
        <f aca="false">IF(ISBLANK('Funções Transações'!R126),"", 'Funções Transações'!R126)</f>
        <v/>
      </c>
      <c r="O279" s="482" t="str">
        <f aca="false">IF(ISBLANK('Funções Transações'!AC126),"", 'Funções Transações'!AC126)</f>
        <v/>
      </c>
      <c r="P279" s="482" t="str">
        <f aca="false">IF(ISBLANK('Funções Transações'!AD126),"", 'Funções Transações'!AD126)</f>
        <v/>
      </c>
      <c r="Q279" s="482" t="str">
        <f aca="false">IF(ISBLANK('Funções Transações'!AE126),"", 'Funções Transações'!AE126)</f>
        <v/>
      </c>
      <c r="R279" s="482" t="str">
        <f aca="false">IF(ISBLANK('Funções Transações'!AF126),"", 'Funções Transações'!AF126)</f>
        <v/>
      </c>
      <c r="S279" s="486" t="str">
        <f aca="false">IF(ISBLANK('Funções Transações'!AG126),"", 'Funções Transações'!AG126)</f>
        <v/>
      </c>
      <c r="T279" s="480"/>
      <c r="U279" s="480"/>
      <c r="V279" s="480"/>
      <c r="W279" s="480"/>
      <c r="X279" s="480"/>
      <c r="Y279" s="480"/>
      <c r="Z279" s="480"/>
    </row>
    <row r="280" customFormat="false" ht="12.75" hidden="false" customHeight="true" outlineLevel="0" collapsed="false">
      <c r="A280" s="481" t="str">
        <f aca="false">IF(ISBLANK('Funções Transações'!C127),"", 'Funções Transações'!C127)</f>
        <v/>
      </c>
      <c r="B280" s="482" t="str">
        <f aca="false">IF((A280=""),"",LOOKUP(A280,'Casos de Uso'!$B$3:B$101,'Casos de Uso'!$C$3:C$101))</f>
        <v/>
      </c>
      <c r="C280" s="482" t="str">
        <f aca="false">IF(ISBLANK('Funções Transações'!B127),"",'Funções Transações'!B127)</f>
        <v/>
      </c>
      <c r="D280" s="483" t="str">
        <f aca="false">IF(ISBLANK('Funções Transações'!M127),"", 'Funções Transações'!M127)</f>
        <v/>
      </c>
      <c r="E280" s="483" t="str">
        <f aca="false">IF(ISBLANK('Funções Transações'!N127),"", 'Funções Transações'!N127)</f>
        <v/>
      </c>
      <c r="F280" s="483" t="str">
        <f aca="false">IF(ISBLANK('Funções Transações'!O127),"", 'Funções Transações'!O127)</f>
        <v/>
      </c>
      <c r="G280" s="483" t="str">
        <f aca="false">IF(ISBLANK('Funções Transações'!P127),"", 'Funções Transações'!P127)</f>
        <v/>
      </c>
      <c r="H280" s="483" t="str">
        <f aca="false">IF(ISBLANK('Funções Transações'!Q127),"", 'Funções Transações'!Q127)</f>
        <v/>
      </c>
      <c r="I280" s="484" t="str">
        <f aca="false">IF(ISBLANK('Funções Transações'!S127),"", 'Funções Transações'!S127)</f>
        <v/>
      </c>
      <c r="J280" s="484" t="str">
        <f aca="false">IF(ISBLANK('Funções Transações'!T127),"", 'Funções Transações'!T127)</f>
        <v/>
      </c>
      <c r="K280" s="484" t="str">
        <f aca="false">IF(ISBLANK('Funções Transações'!U127),"", 'Funções Transações'!U127)</f>
        <v/>
      </c>
      <c r="L280" s="483" t="str">
        <f aca="false">IF(ISBLANK('Funções Transações'!AA127),"", 'Funções Transações'!AA127)</f>
        <v/>
      </c>
      <c r="M280" s="484" t="str">
        <f aca="false">IF(ISBLANK('Funções Transações'!AB127),"", 'Funções Transações'!AB127)</f>
        <v/>
      </c>
      <c r="N280" s="485" t="str">
        <f aca="false">IF(ISBLANK('Funções Transações'!R127),"", 'Funções Transações'!R127)</f>
        <v/>
      </c>
      <c r="O280" s="482" t="str">
        <f aca="false">IF(ISBLANK('Funções Transações'!AC127),"", 'Funções Transações'!AC127)</f>
        <v/>
      </c>
      <c r="P280" s="482" t="str">
        <f aca="false">IF(ISBLANK('Funções Transações'!AD127),"", 'Funções Transações'!AD127)</f>
        <v/>
      </c>
      <c r="Q280" s="482" t="str">
        <f aca="false">IF(ISBLANK('Funções Transações'!AE127),"", 'Funções Transações'!AE127)</f>
        <v/>
      </c>
      <c r="R280" s="482" t="str">
        <f aca="false">IF(ISBLANK('Funções Transações'!AF127),"", 'Funções Transações'!AF127)</f>
        <v/>
      </c>
      <c r="S280" s="486" t="str">
        <f aca="false">IF(ISBLANK('Funções Transações'!AG127),"", 'Funções Transações'!AG127)</f>
        <v/>
      </c>
      <c r="T280" s="480"/>
      <c r="U280" s="480"/>
      <c r="V280" s="480"/>
      <c r="W280" s="480"/>
      <c r="X280" s="480"/>
      <c r="Y280" s="480"/>
      <c r="Z280" s="480"/>
    </row>
    <row r="281" customFormat="false" ht="12.75" hidden="false" customHeight="true" outlineLevel="0" collapsed="false">
      <c r="A281" s="481" t="str">
        <f aca="false">IF(ISBLANK('Funções Transações'!C128),"", 'Funções Transações'!C128)</f>
        <v/>
      </c>
      <c r="B281" s="482" t="str">
        <f aca="false">IF((A281=""),"",LOOKUP(A281,'Casos de Uso'!$B$3:B$101,'Casos de Uso'!$C$3:C$101))</f>
        <v/>
      </c>
      <c r="C281" s="482" t="str">
        <f aca="false">IF(ISBLANK('Funções Transações'!B128),"",'Funções Transações'!B128)</f>
        <v/>
      </c>
      <c r="D281" s="483" t="str">
        <f aca="false">IF(ISBLANK('Funções Transações'!M128),"", 'Funções Transações'!M128)</f>
        <v/>
      </c>
      <c r="E281" s="483" t="str">
        <f aca="false">IF(ISBLANK('Funções Transações'!N128),"", 'Funções Transações'!N128)</f>
        <v/>
      </c>
      <c r="F281" s="483" t="str">
        <f aca="false">IF(ISBLANK('Funções Transações'!O128),"", 'Funções Transações'!O128)</f>
        <v/>
      </c>
      <c r="G281" s="483" t="str">
        <f aca="false">IF(ISBLANK('Funções Transações'!P128),"", 'Funções Transações'!P128)</f>
        <v/>
      </c>
      <c r="H281" s="483" t="str">
        <f aca="false">IF(ISBLANK('Funções Transações'!Q128),"", 'Funções Transações'!Q128)</f>
        <v/>
      </c>
      <c r="I281" s="484" t="str">
        <f aca="false">IF(ISBLANK('Funções Transações'!S128),"", 'Funções Transações'!S128)</f>
        <v/>
      </c>
      <c r="J281" s="484" t="str">
        <f aca="false">IF(ISBLANK('Funções Transações'!T128),"", 'Funções Transações'!T128)</f>
        <v/>
      </c>
      <c r="K281" s="484" t="str">
        <f aca="false">IF(ISBLANK('Funções Transações'!U128),"", 'Funções Transações'!U128)</f>
        <v/>
      </c>
      <c r="L281" s="483" t="str">
        <f aca="false">IF(ISBLANK('Funções Transações'!AA128),"", 'Funções Transações'!AA128)</f>
        <v/>
      </c>
      <c r="M281" s="484" t="str">
        <f aca="false">IF(ISBLANK('Funções Transações'!AB128),"", 'Funções Transações'!AB128)</f>
        <v/>
      </c>
      <c r="N281" s="485" t="str">
        <f aca="false">IF(ISBLANK('Funções Transações'!R128),"", 'Funções Transações'!R128)</f>
        <v/>
      </c>
      <c r="O281" s="482" t="str">
        <f aca="false">IF(ISBLANK('Funções Transações'!AC128),"", 'Funções Transações'!AC128)</f>
        <v/>
      </c>
      <c r="P281" s="482" t="str">
        <f aca="false">IF(ISBLANK('Funções Transações'!AD128),"", 'Funções Transações'!AD128)</f>
        <v/>
      </c>
      <c r="Q281" s="482" t="str">
        <f aca="false">IF(ISBLANK('Funções Transações'!AE128),"", 'Funções Transações'!AE128)</f>
        <v/>
      </c>
      <c r="R281" s="482" t="str">
        <f aca="false">IF(ISBLANK('Funções Transações'!AF128),"", 'Funções Transações'!AF128)</f>
        <v/>
      </c>
      <c r="S281" s="486" t="str">
        <f aca="false">IF(ISBLANK('Funções Transações'!AG128),"", 'Funções Transações'!AG128)</f>
        <v/>
      </c>
      <c r="T281" s="480"/>
      <c r="U281" s="480"/>
      <c r="V281" s="480"/>
      <c r="W281" s="480"/>
      <c r="X281" s="480"/>
      <c r="Y281" s="480"/>
      <c r="Z281" s="480"/>
    </row>
    <row r="282" customFormat="false" ht="12.75" hidden="false" customHeight="true" outlineLevel="0" collapsed="false">
      <c r="A282" s="481" t="str">
        <f aca="false">IF(ISBLANK('Funções Transações'!C129),"", 'Funções Transações'!C129)</f>
        <v/>
      </c>
      <c r="B282" s="482" t="str">
        <f aca="false">IF((A282=""),"",LOOKUP(A282,'Casos de Uso'!$B$3:B$101,'Casos de Uso'!$C$3:C$101))</f>
        <v/>
      </c>
      <c r="C282" s="482" t="str">
        <f aca="false">IF(ISBLANK('Funções Transações'!B129),"",'Funções Transações'!B129)</f>
        <v/>
      </c>
      <c r="D282" s="483" t="str">
        <f aca="false">IF(ISBLANK('Funções Transações'!M129),"", 'Funções Transações'!M129)</f>
        <v/>
      </c>
      <c r="E282" s="483" t="str">
        <f aca="false">IF(ISBLANK('Funções Transações'!N129),"", 'Funções Transações'!N129)</f>
        <v/>
      </c>
      <c r="F282" s="483" t="str">
        <f aca="false">IF(ISBLANK('Funções Transações'!O129),"", 'Funções Transações'!O129)</f>
        <v/>
      </c>
      <c r="G282" s="483" t="str">
        <f aca="false">IF(ISBLANK('Funções Transações'!P129),"", 'Funções Transações'!P129)</f>
        <v/>
      </c>
      <c r="H282" s="483" t="str">
        <f aca="false">IF(ISBLANK('Funções Transações'!Q129),"", 'Funções Transações'!Q129)</f>
        <v/>
      </c>
      <c r="I282" s="484" t="str">
        <f aca="false">IF(ISBLANK('Funções Transações'!S129),"", 'Funções Transações'!S129)</f>
        <v/>
      </c>
      <c r="J282" s="484" t="str">
        <f aca="false">IF(ISBLANK('Funções Transações'!T129),"", 'Funções Transações'!T129)</f>
        <v/>
      </c>
      <c r="K282" s="484" t="str">
        <f aca="false">IF(ISBLANK('Funções Transações'!U129),"", 'Funções Transações'!U129)</f>
        <v/>
      </c>
      <c r="L282" s="483" t="str">
        <f aca="false">IF(ISBLANK('Funções Transações'!AA129),"", 'Funções Transações'!AA129)</f>
        <v/>
      </c>
      <c r="M282" s="484" t="str">
        <f aca="false">IF(ISBLANK('Funções Transações'!AB129),"", 'Funções Transações'!AB129)</f>
        <v/>
      </c>
      <c r="N282" s="485" t="str">
        <f aca="false">IF(ISBLANK('Funções Transações'!R129),"", 'Funções Transações'!R129)</f>
        <v/>
      </c>
      <c r="O282" s="482" t="str">
        <f aca="false">IF(ISBLANK('Funções Transações'!AC129),"", 'Funções Transações'!AC129)</f>
        <v/>
      </c>
      <c r="P282" s="482" t="str">
        <f aca="false">IF(ISBLANK('Funções Transações'!AD129),"", 'Funções Transações'!AD129)</f>
        <v/>
      </c>
      <c r="Q282" s="482" t="str">
        <f aca="false">IF(ISBLANK('Funções Transações'!AE129),"", 'Funções Transações'!AE129)</f>
        <v/>
      </c>
      <c r="R282" s="482" t="str">
        <f aca="false">IF(ISBLANK('Funções Transações'!AF129),"", 'Funções Transações'!AF129)</f>
        <v/>
      </c>
      <c r="S282" s="486" t="str">
        <f aca="false">IF(ISBLANK('Funções Transações'!AG129),"", 'Funções Transações'!AG129)</f>
        <v/>
      </c>
      <c r="T282" s="480"/>
      <c r="U282" s="480"/>
      <c r="V282" s="480"/>
      <c r="W282" s="480"/>
      <c r="X282" s="480"/>
      <c r="Y282" s="480"/>
      <c r="Z282" s="480"/>
    </row>
    <row r="283" customFormat="false" ht="12.75" hidden="false" customHeight="true" outlineLevel="0" collapsed="false">
      <c r="A283" s="481" t="str">
        <f aca="false">IF(ISBLANK('Funções Transações'!C130),"", 'Funções Transações'!C130)</f>
        <v/>
      </c>
      <c r="B283" s="482" t="str">
        <f aca="false">IF((A283=""),"",LOOKUP(A283,'Casos de Uso'!$B$3:B$101,'Casos de Uso'!$C$3:C$101))</f>
        <v/>
      </c>
      <c r="C283" s="482" t="str">
        <f aca="false">IF(ISBLANK('Funções Transações'!B130),"",'Funções Transações'!B130)</f>
        <v/>
      </c>
      <c r="D283" s="483" t="str">
        <f aca="false">IF(ISBLANK('Funções Transações'!M130),"", 'Funções Transações'!M130)</f>
        <v/>
      </c>
      <c r="E283" s="483" t="str">
        <f aca="false">IF(ISBLANK('Funções Transações'!N130),"", 'Funções Transações'!N130)</f>
        <v/>
      </c>
      <c r="F283" s="483" t="str">
        <f aca="false">IF(ISBLANK('Funções Transações'!O130),"", 'Funções Transações'!O130)</f>
        <v/>
      </c>
      <c r="G283" s="483" t="str">
        <f aca="false">IF(ISBLANK('Funções Transações'!P130),"", 'Funções Transações'!P130)</f>
        <v/>
      </c>
      <c r="H283" s="483" t="str">
        <f aca="false">IF(ISBLANK('Funções Transações'!Q130),"", 'Funções Transações'!Q130)</f>
        <v/>
      </c>
      <c r="I283" s="484" t="str">
        <f aca="false">IF(ISBLANK('Funções Transações'!S130),"", 'Funções Transações'!S130)</f>
        <v/>
      </c>
      <c r="J283" s="484" t="str">
        <f aca="false">IF(ISBLANK('Funções Transações'!T130),"", 'Funções Transações'!T130)</f>
        <v/>
      </c>
      <c r="K283" s="484" t="str">
        <f aca="false">IF(ISBLANK('Funções Transações'!U130),"", 'Funções Transações'!U130)</f>
        <v/>
      </c>
      <c r="L283" s="483" t="str">
        <f aca="false">IF(ISBLANK('Funções Transações'!AA130),"", 'Funções Transações'!AA130)</f>
        <v/>
      </c>
      <c r="M283" s="484" t="str">
        <f aca="false">IF(ISBLANK('Funções Transações'!AB130),"", 'Funções Transações'!AB130)</f>
        <v/>
      </c>
      <c r="N283" s="485" t="str">
        <f aca="false">IF(ISBLANK('Funções Transações'!R130),"", 'Funções Transações'!R130)</f>
        <v/>
      </c>
      <c r="O283" s="482" t="str">
        <f aca="false">IF(ISBLANK('Funções Transações'!AC130),"", 'Funções Transações'!AC130)</f>
        <v/>
      </c>
      <c r="P283" s="482" t="str">
        <f aca="false">IF(ISBLANK('Funções Transações'!AD130),"", 'Funções Transações'!AD130)</f>
        <v/>
      </c>
      <c r="Q283" s="482" t="str">
        <f aca="false">IF(ISBLANK('Funções Transações'!AE130),"", 'Funções Transações'!AE130)</f>
        <v/>
      </c>
      <c r="R283" s="482" t="str">
        <f aca="false">IF(ISBLANK('Funções Transações'!AF130),"", 'Funções Transações'!AF130)</f>
        <v/>
      </c>
      <c r="S283" s="486" t="str">
        <f aca="false">IF(ISBLANK('Funções Transações'!AG130),"", 'Funções Transações'!AG130)</f>
        <v/>
      </c>
      <c r="T283" s="480"/>
      <c r="U283" s="480"/>
      <c r="V283" s="480"/>
      <c r="W283" s="480"/>
      <c r="X283" s="480"/>
      <c r="Y283" s="480"/>
      <c r="Z283" s="480"/>
    </row>
    <row r="284" customFormat="false" ht="12.75" hidden="false" customHeight="true" outlineLevel="0" collapsed="false">
      <c r="A284" s="481" t="str">
        <f aca="false">IF(ISBLANK('Funções Transações'!C131),"", 'Funções Transações'!C131)</f>
        <v/>
      </c>
      <c r="B284" s="482" t="str">
        <f aca="false">IF((A284=""),"",LOOKUP(A284,'Casos de Uso'!$B$3:B$101,'Casos de Uso'!$C$3:C$101))</f>
        <v/>
      </c>
      <c r="C284" s="482" t="str">
        <f aca="false">IF(ISBLANK('Funções Transações'!B131),"",'Funções Transações'!B131)</f>
        <v/>
      </c>
      <c r="D284" s="483" t="str">
        <f aca="false">IF(ISBLANK('Funções Transações'!M131),"", 'Funções Transações'!M131)</f>
        <v/>
      </c>
      <c r="E284" s="483" t="str">
        <f aca="false">IF(ISBLANK('Funções Transações'!N131),"", 'Funções Transações'!N131)</f>
        <v/>
      </c>
      <c r="F284" s="483" t="str">
        <f aca="false">IF(ISBLANK('Funções Transações'!O131),"", 'Funções Transações'!O131)</f>
        <v/>
      </c>
      <c r="G284" s="483" t="str">
        <f aca="false">IF(ISBLANK('Funções Transações'!P131),"", 'Funções Transações'!P131)</f>
        <v/>
      </c>
      <c r="H284" s="483" t="str">
        <f aca="false">IF(ISBLANK('Funções Transações'!Q131),"", 'Funções Transações'!Q131)</f>
        <v/>
      </c>
      <c r="I284" s="484" t="str">
        <f aca="false">IF(ISBLANK('Funções Transações'!S131),"", 'Funções Transações'!S131)</f>
        <v/>
      </c>
      <c r="J284" s="484" t="str">
        <f aca="false">IF(ISBLANK('Funções Transações'!T131),"", 'Funções Transações'!T131)</f>
        <v/>
      </c>
      <c r="K284" s="484" t="str">
        <f aca="false">IF(ISBLANK('Funções Transações'!U131),"", 'Funções Transações'!U131)</f>
        <v/>
      </c>
      <c r="L284" s="483" t="str">
        <f aca="false">IF(ISBLANK('Funções Transações'!AA131),"", 'Funções Transações'!AA131)</f>
        <v/>
      </c>
      <c r="M284" s="484" t="str">
        <f aca="false">IF(ISBLANK('Funções Transações'!AB131),"", 'Funções Transações'!AB131)</f>
        <v/>
      </c>
      <c r="N284" s="485" t="str">
        <f aca="false">IF(ISBLANK('Funções Transações'!R131),"", 'Funções Transações'!R131)</f>
        <v/>
      </c>
      <c r="O284" s="482" t="str">
        <f aca="false">IF(ISBLANK('Funções Transações'!AC131),"", 'Funções Transações'!AC131)</f>
        <v/>
      </c>
      <c r="P284" s="482" t="str">
        <f aca="false">IF(ISBLANK('Funções Transações'!AD131),"", 'Funções Transações'!AD131)</f>
        <v/>
      </c>
      <c r="Q284" s="482" t="str">
        <f aca="false">IF(ISBLANK('Funções Transações'!AE131),"", 'Funções Transações'!AE131)</f>
        <v/>
      </c>
      <c r="R284" s="482" t="str">
        <f aca="false">IF(ISBLANK('Funções Transações'!AF131),"", 'Funções Transações'!AF131)</f>
        <v/>
      </c>
      <c r="S284" s="486" t="str">
        <f aca="false">IF(ISBLANK('Funções Transações'!AG131),"", 'Funções Transações'!AG131)</f>
        <v/>
      </c>
      <c r="T284" s="480"/>
      <c r="U284" s="480"/>
      <c r="V284" s="480"/>
      <c r="W284" s="480"/>
      <c r="X284" s="480"/>
      <c r="Y284" s="480"/>
      <c r="Z284" s="480"/>
    </row>
    <row r="285" customFormat="false" ht="12.75" hidden="false" customHeight="true" outlineLevel="0" collapsed="false">
      <c r="A285" s="481" t="str">
        <f aca="false">IF(ISBLANK('Funções Transações'!C132),"", 'Funções Transações'!C132)</f>
        <v/>
      </c>
      <c r="B285" s="482" t="str">
        <f aca="false">IF((A285=""),"",LOOKUP(A285,'Casos de Uso'!$B$3:B$101,'Casos de Uso'!$C$3:C$101))</f>
        <v/>
      </c>
      <c r="C285" s="482" t="str">
        <f aca="false">IF(ISBLANK('Funções Transações'!B132),"",'Funções Transações'!B132)</f>
        <v/>
      </c>
      <c r="D285" s="483" t="str">
        <f aca="false">IF(ISBLANK('Funções Transações'!M132),"", 'Funções Transações'!M132)</f>
        <v/>
      </c>
      <c r="E285" s="483" t="str">
        <f aca="false">IF(ISBLANK('Funções Transações'!N132),"", 'Funções Transações'!N132)</f>
        <v/>
      </c>
      <c r="F285" s="483" t="str">
        <f aca="false">IF(ISBLANK('Funções Transações'!O132),"", 'Funções Transações'!O132)</f>
        <v/>
      </c>
      <c r="G285" s="483" t="str">
        <f aca="false">IF(ISBLANK('Funções Transações'!P132),"", 'Funções Transações'!P132)</f>
        <v/>
      </c>
      <c r="H285" s="483" t="str">
        <f aca="false">IF(ISBLANK('Funções Transações'!Q132),"", 'Funções Transações'!Q132)</f>
        <v/>
      </c>
      <c r="I285" s="484" t="str">
        <f aca="false">IF(ISBLANK('Funções Transações'!S132),"", 'Funções Transações'!S132)</f>
        <v/>
      </c>
      <c r="J285" s="484" t="str">
        <f aca="false">IF(ISBLANK('Funções Transações'!T132),"", 'Funções Transações'!T132)</f>
        <v/>
      </c>
      <c r="K285" s="484" t="str">
        <f aca="false">IF(ISBLANK('Funções Transações'!U132),"", 'Funções Transações'!U132)</f>
        <v/>
      </c>
      <c r="L285" s="483" t="str">
        <f aca="false">IF(ISBLANK('Funções Transações'!AA132),"", 'Funções Transações'!AA132)</f>
        <v/>
      </c>
      <c r="M285" s="484" t="str">
        <f aca="false">IF(ISBLANK('Funções Transações'!AB132),"", 'Funções Transações'!AB132)</f>
        <v/>
      </c>
      <c r="N285" s="485" t="str">
        <f aca="false">IF(ISBLANK('Funções Transações'!R132),"", 'Funções Transações'!R132)</f>
        <v/>
      </c>
      <c r="O285" s="482" t="str">
        <f aca="false">IF(ISBLANK('Funções Transações'!AC132),"", 'Funções Transações'!AC132)</f>
        <v/>
      </c>
      <c r="P285" s="482" t="str">
        <f aca="false">IF(ISBLANK('Funções Transações'!AD132),"", 'Funções Transações'!AD132)</f>
        <v/>
      </c>
      <c r="Q285" s="482" t="str">
        <f aca="false">IF(ISBLANK('Funções Transações'!AE132),"", 'Funções Transações'!AE132)</f>
        <v/>
      </c>
      <c r="R285" s="482" t="str">
        <f aca="false">IF(ISBLANK('Funções Transações'!AF132),"", 'Funções Transações'!AF132)</f>
        <v/>
      </c>
      <c r="S285" s="486" t="str">
        <f aca="false">IF(ISBLANK('Funções Transações'!AG132),"", 'Funções Transações'!AG132)</f>
        <v/>
      </c>
      <c r="T285" s="480"/>
      <c r="U285" s="480"/>
      <c r="V285" s="480"/>
      <c r="W285" s="480"/>
      <c r="X285" s="480"/>
      <c r="Y285" s="480"/>
      <c r="Z285" s="480"/>
    </row>
    <row r="286" customFormat="false" ht="12.75" hidden="false" customHeight="true" outlineLevel="0" collapsed="false">
      <c r="A286" s="481" t="str">
        <f aca="false">IF(ISBLANK('Funções Transações'!C133),"", 'Funções Transações'!C133)</f>
        <v/>
      </c>
      <c r="B286" s="482" t="str">
        <f aca="false">IF((A286=""),"",LOOKUP(A286,'Casos de Uso'!$B$3:B$101,'Casos de Uso'!$C$3:C$101))</f>
        <v/>
      </c>
      <c r="C286" s="482" t="str">
        <f aca="false">IF(ISBLANK('Funções Transações'!B133),"",'Funções Transações'!B133)</f>
        <v/>
      </c>
      <c r="D286" s="483" t="str">
        <f aca="false">IF(ISBLANK('Funções Transações'!M133),"", 'Funções Transações'!M133)</f>
        <v/>
      </c>
      <c r="E286" s="483" t="str">
        <f aca="false">IF(ISBLANK('Funções Transações'!N133),"", 'Funções Transações'!N133)</f>
        <v/>
      </c>
      <c r="F286" s="483" t="str">
        <f aca="false">IF(ISBLANK('Funções Transações'!O133),"", 'Funções Transações'!O133)</f>
        <v/>
      </c>
      <c r="G286" s="483" t="str">
        <f aca="false">IF(ISBLANK('Funções Transações'!P133),"", 'Funções Transações'!P133)</f>
        <v/>
      </c>
      <c r="H286" s="483" t="str">
        <f aca="false">IF(ISBLANK('Funções Transações'!Q133),"", 'Funções Transações'!Q133)</f>
        <v/>
      </c>
      <c r="I286" s="484" t="str">
        <f aca="false">IF(ISBLANK('Funções Transações'!S133),"", 'Funções Transações'!S133)</f>
        <v/>
      </c>
      <c r="J286" s="484" t="str">
        <f aca="false">IF(ISBLANK('Funções Transações'!T133),"", 'Funções Transações'!T133)</f>
        <v/>
      </c>
      <c r="K286" s="484" t="str">
        <f aca="false">IF(ISBLANK('Funções Transações'!U133),"", 'Funções Transações'!U133)</f>
        <v/>
      </c>
      <c r="L286" s="483" t="str">
        <f aca="false">IF(ISBLANK('Funções Transações'!AA133),"", 'Funções Transações'!AA133)</f>
        <v/>
      </c>
      <c r="M286" s="484" t="str">
        <f aca="false">IF(ISBLANK('Funções Transações'!AB133),"", 'Funções Transações'!AB133)</f>
        <v/>
      </c>
      <c r="N286" s="485" t="str">
        <f aca="false">IF(ISBLANK('Funções Transações'!R133),"", 'Funções Transações'!R133)</f>
        <v/>
      </c>
      <c r="O286" s="482" t="str">
        <f aca="false">IF(ISBLANK('Funções Transações'!AC133),"", 'Funções Transações'!AC133)</f>
        <v/>
      </c>
      <c r="P286" s="482" t="str">
        <f aca="false">IF(ISBLANK('Funções Transações'!AD133),"", 'Funções Transações'!AD133)</f>
        <v/>
      </c>
      <c r="Q286" s="482" t="str">
        <f aca="false">IF(ISBLANK('Funções Transações'!AE133),"", 'Funções Transações'!AE133)</f>
        <v/>
      </c>
      <c r="R286" s="482" t="str">
        <f aca="false">IF(ISBLANK('Funções Transações'!AF133),"", 'Funções Transações'!AF133)</f>
        <v/>
      </c>
      <c r="S286" s="486" t="str">
        <f aca="false">IF(ISBLANK('Funções Transações'!AG133),"", 'Funções Transações'!AG133)</f>
        <v/>
      </c>
      <c r="T286" s="480"/>
      <c r="U286" s="480"/>
      <c r="V286" s="480"/>
      <c r="W286" s="480"/>
      <c r="X286" s="480"/>
      <c r="Y286" s="480"/>
      <c r="Z286" s="480"/>
    </row>
    <row r="287" customFormat="false" ht="12.75" hidden="false" customHeight="true" outlineLevel="0" collapsed="false">
      <c r="A287" s="481" t="str">
        <f aca="false">IF(ISBLANK('Funções Transações'!C134),"", 'Funções Transações'!C134)</f>
        <v/>
      </c>
      <c r="B287" s="482" t="str">
        <f aca="false">IF((A287=""),"",LOOKUP(A287,'Casos de Uso'!$B$3:B$101,'Casos de Uso'!$C$3:C$101))</f>
        <v/>
      </c>
      <c r="C287" s="482" t="str">
        <f aca="false">IF(ISBLANK('Funções Transações'!B134),"",'Funções Transações'!B134)</f>
        <v/>
      </c>
      <c r="D287" s="483" t="str">
        <f aca="false">IF(ISBLANK('Funções Transações'!M134),"", 'Funções Transações'!M134)</f>
        <v/>
      </c>
      <c r="E287" s="483" t="str">
        <f aca="false">IF(ISBLANK('Funções Transações'!N134),"", 'Funções Transações'!N134)</f>
        <v/>
      </c>
      <c r="F287" s="483" t="str">
        <f aca="false">IF(ISBLANK('Funções Transações'!O134),"", 'Funções Transações'!O134)</f>
        <v/>
      </c>
      <c r="G287" s="483" t="str">
        <f aca="false">IF(ISBLANK('Funções Transações'!P134),"", 'Funções Transações'!P134)</f>
        <v/>
      </c>
      <c r="H287" s="483" t="str">
        <f aca="false">IF(ISBLANK('Funções Transações'!Q134),"", 'Funções Transações'!Q134)</f>
        <v/>
      </c>
      <c r="I287" s="484" t="str">
        <f aca="false">IF(ISBLANK('Funções Transações'!S134),"", 'Funções Transações'!S134)</f>
        <v/>
      </c>
      <c r="J287" s="484" t="str">
        <f aca="false">IF(ISBLANK('Funções Transações'!T134),"", 'Funções Transações'!T134)</f>
        <v/>
      </c>
      <c r="K287" s="484" t="str">
        <f aca="false">IF(ISBLANK('Funções Transações'!U134),"", 'Funções Transações'!U134)</f>
        <v/>
      </c>
      <c r="L287" s="483" t="str">
        <f aca="false">IF(ISBLANK('Funções Transações'!AA134),"", 'Funções Transações'!AA134)</f>
        <v/>
      </c>
      <c r="M287" s="484" t="str">
        <f aca="false">IF(ISBLANK('Funções Transações'!AB134),"", 'Funções Transações'!AB134)</f>
        <v/>
      </c>
      <c r="N287" s="485" t="str">
        <f aca="false">IF(ISBLANK('Funções Transações'!R134),"", 'Funções Transações'!R134)</f>
        <v/>
      </c>
      <c r="O287" s="482" t="str">
        <f aca="false">IF(ISBLANK('Funções Transações'!AC134),"", 'Funções Transações'!AC134)</f>
        <v/>
      </c>
      <c r="P287" s="482" t="str">
        <f aca="false">IF(ISBLANK('Funções Transações'!AD134),"", 'Funções Transações'!AD134)</f>
        <v/>
      </c>
      <c r="Q287" s="482" t="str">
        <f aca="false">IF(ISBLANK('Funções Transações'!AE134),"", 'Funções Transações'!AE134)</f>
        <v/>
      </c>
      <c r="R287" s="482" t="str">
        <f aca="false">IF(ISBLANK('Funções Transações'!AF134),"", 'Funções Transações'!AF134)</f>
        <v/>
      </c>
      <c r="S287" s="486" t="str">
        <f aca="false">IF(ISBLANK('Funções Transações'!AG134),"", 'Funções Transações'!AG134)</f>
        <v/>
      </c>
      <c r="T287" s="480"/>
      <c r="U287" s="480"/>
      <c r="V287" s="480"/>
      <c r="W287" s="480"/>
      <c r="X287" s="480"/>
      <c r="Y287" s="480"/>
      <c r="Z287" s="480"/>
    </row>
    <row r="288" customFormat="false" ht="12.75" hidden="false" customHeight="true" outlineLevel="0" collapsed="false">
      <c r="A288" s="481" t="str">
        <f aca="false">IF(ISBLANK('Funções Transações'!C135),"", 'Funções Transações'!C135)</f>
        <v/>
      </c>
      <c r="B288" s="482" t="str">
        <f aca="false">IF((A288=""),"",LOOKUP(A288,'Casos de Uso'!$B$3:B$101,'Casos de Uso'!$C$3:C$101))</f>
        <v/>
      </c>
      <c r="C288" s="482" t="str">
        <f aca="false">IF(ISBLANK('Funções Transações'!B135),"",'Funções Transações'!B135)</f>
        <v/>
      </c>
      <c r="D288" s="483" t="str">
        <f aca="false">IF(ISBLANK('Funções Transações'!M135),"", 'Funções Transações'!M135)</f>
        <v/>
      </c>
      <c r="E288" s="483" t="str">
        <f aca="false">IF(ISBLANK('Funções Transações'!N135),"", 'Funções Transações'!N135)</f>
        <v/>
      </c>
      <c r="F288" s="483" t="str">
        <f aca="false">IF(ISBLANK('Funções Transações'!O135),"", 'Funções Transações'!O135)</f>
        <v/>
      </c>
      <c r="G288" s="483" t="str">
        <f aca="false">IF(ISBLANK('Funções Transações'!P135),"", 'Funções Transações'!P135)</f>
        <v/>
      </c>
      <c r="H288" s="483" t="str">
        <f aca="false">IF(ISBLANK('Funções Transações'!Q135),"", 'Funções Transações'!Q135)</f>
        <v/>
      </c>
      <c r="I288" s="484" t="str">
        <f aca="false">IF(ISBLANK('Funções Transações'!S135),"", 'Funções Transações'!S135)</f>
        <v/>
      </c>
      <c r="J288" s="484" t="str">
        <f aca="false">IF(ISBLANK('Funções Transações'!T135),"", 'Funções Transações'!T135)</f>
        <v/>
      </c>
      <c r="K288" s="484" t="str">
        <f aca="false">IF(ISBLANK('Funções Transações'!U135),"", 'Funções Transações'!U135)</f>
        <v/>
      </c>
      <c r="L288" s="483" t="str">
        <f aca="false">IF(ISBLANK('Funções Transações'!AA135),"", 'Funções Transações'!AA135)</f>
        <v/>
      </c>
      <c r="M288" s="484" t="str">
        <f aca="false">IF(ISBLANK('Funções Transações'!AB135),"", 'Funções Transações'!AB135)</f>
        <v/>
      </c>
      <c r="N288" s="485" t="str">
        <f aca="false">IF(ISBLANK('Funções Transações'!R135),"", 'Funções Transações'!R135)</f>
        <v/>
      </c>
      <c r="O288" s="482" t="str">
        <f aca="false">IF(ISBLANK('Funções Transações'!AC135),"", 'Funções Transações'!AC135)</f>
        <v/>
      </c>
      <c r="P288" s="482" t="str">
        <f aca="false">IF(ISBLANK('Funções Transações'!AD135),"", 'Funções Transações'!AD135)</f>
        <v/>
      </c>
      <c r="Q288" s="482" t="str">
        <f aca="false">IF(ISBLANK('Funções Transações'!AE135),"", 'Funções Transações'!AE135)</f>
        <v/>
      </c>
      <c r="R288" s="482" t="str">
        <f aca="false">IF(ISBLANK('Funções Transações'!AF135),"", 'Funções Transações'!AF135)</f>
        <v/>
      </c>
      <c r="S288" s="486" t="str">
        <f aca="false">IF(ISBLANK('Funções Transações'!AG135),"", 'Funções Transações'!AG135)</f>
        <v/>
      </c>
      <c r="T288" s="480"/>
      <c r="U288" s="480"/>
      <c r="V288" s="480"/>
      <c r="W288" s="480"/>
      <c r="X288" s="480"/>
      <c r="Y288" s="480"/>
      <c r="Z288" s="480"/>
    </row>
    <row r="289" customFormat="false" ht="12.75" hidden="false" customHeight="true" outlineLevel="0" collapsed="false">
      <c r="A289" s="481" t="str">
        <f aca="false">IF(ISBLANK('Funções Transações'!C136),"", 'Funções Transações'!C136)</f>
        <v/>
      </c>
      <c r="B289" s="482" t="str">
        <f aca="false">IF((A289=""),"",LOOKUP(A289,'Casos de Uso'!$B$3:B$101,'Casos de Uso'!$C$3:C$101))</f>
        <v/>
      </c>
      <c r="C289" s="482" t="str">
        <f aca="false">IF(ISBLANK('Funções Transações'!B136),"",'Funções Transações'!B136)</f>
        <v/>
      </c>
      <c r="D289" s="483" t="str">
        <f aca="false">IF(ISBLANK('Funções Transações'!M136),"", 'Funções Transações'!M136)</f>
        <v/>
      </c>
      <c r="E289" s="483" t="str">
        <f aca="false">IF(ISBLANK('Funções Transações'!N136),"", 'Funções Transações'!N136)</f>
        <v/>
      </c>
      <c r="F289" s="483" t="str">
        <f aca="false">IF(ISBLANK('Funções Transações'!O136),"", 'Funções Transações'!O136)</f>
        <v/>
      </c>
      <c r="G289" s="483" t="str">
        <f aca="false">IF(ISBLANK('Funções Transações'!P136),"", 'Funções Transações'!P136)</f>
        <v/>
      </c>
      <c r="H289" s="483" t="str">
        <f aca="false">IF(ISBLANK('Funções Transações'!Q136),"", 'Funções Transações'!Q136)</f>
        <v/>
      </c>
      <c r="I289" s="484" t="str">
        <f aca="false">IF(ISBLANK('Funções Transações'!S136),"", 'Funções Transações'!S136)</f>
        <v/>
      </c>
      <c r="J289" s="484" t="str">
        <f aca="false">IF(ISBLANK('Funções Transações'!T136),"", 'Funções Transações'!T136)</f>
        <v/>
      </c>
      <c r="K289" s="484" t="str">
        <f aca="false">IF(ISBLANK('Funções Transações'!U136),"", 'Funções Transações'!U136)</f>
        <v/>
      </c>
      <c r="L289" s="483" t="str">
        <f aca="false">IF(ISBLANK('Funções Transações'!AA136),"", 'Funções Transações'!AA136)</f>
        <v/>
      </c>
      <c r="M289" s="484" t="str">
        <f aca="false">IF(ISBLANK('Funções Transações'!AB136),"", 'Funções Transações'!AB136)</f>
        <v/>
      </c>
      <c r="N289" s="485" t="str">
        <f aca="false">IF(ISBLANK('Funções Transações'!R136),"", 'Funções Transações'!R136)</f>
        <v/>
      </c>
      <c r="O289" s="482" t="str">
        <f aca="false">IF(ISBLANK('Funções Transações'!AC136),"", 'Funções Transações'!AC136)</f>
        <v/>
      </c>
      <c r="P289" s="482" t="str">
        <f aca="false">IF(ISBLANK('Funções Transações'!AD136),"", 'Funções Transações'!AD136)</f>
        <v/>
      </c>
      <c r="Q289" s="482" t="str">
        <f aca="false">IF(ISBLANK('Funções Transações'!AE136),"", 'Funções Transações'!AE136)</f>
        <v/>
      </c>
      <c r="R289" s="482" t="str">
        <f aca="false">IF(ISBLANK('Funções Transações'!AF136),"", 'Funções Transações'!AF136)</f>
        <v/>
      </c>
      <c r="S289" s="486" t="str">
        <f aca="false">IF(ISBLANK('Funções Transações'!AG136),"", 'Funções Transações'!AG136)</f>
        <v/>
      </c>
      <c r="T289" s="480"/>
      <c r="U289" s="480"/>
      <c r="V289" s="480"/>
      <c r="W289" s="480"/>
      <c r="X289" s="480"/>
      <c r="Y289" s="480"/>
      <c r="Z289" s="480"/>
    </row>
    <row r="290" customFormat="false" ht="12.75" hidden="false" customHeight="true" outlineLevel="0" collapsed="false">
      <c r="A290" s="481" t="str">
        <f aca="false">IF(ISBLANK('Funções Transações'!C137),"", 'Funções Transações'!C137)</f>
        <v/>
      </c>
      <c r="B290" s="482" t="str">
        <f aca="false">IF((A290=""),"",LOOKUP(A290,'Casos de Uso'!$B$3:B$101,'Casos de Uso'!$C$3:C$101))</f>
        <v/>
      </c>
      <c r="C290" s="482" t="str">
        <f aca="false">IF(ISBLANK('Funções Transações'!B137),"",'Funções Transações'!B137)</f>
        <v/>
      </c>
      <c r="D290" s="483" t="str">
        <f aca="false">IF(ISBLANK('Funções Transações'!M137),"", 'Funções Transações'!M137)</f>
        <v/>
      </c>
      <c r="E290" s="483" t="str">
        <f aca="false">IF(ISBLANK('Funções Transações'!N137),"", 'Funções Transações'!N137)</f>
        <v/>
      </c>
      <c r="F290" s="483" t="str">
        <f aca="false">IF(ISBLANK('Funções Transações'!O137),"", 'Funções Transações'!O137)</f>
        <v/>
      </c>
      <c r="G290" s="483" t="str">
        <f aca="false">IF(ISBLANK('Funções Transações'!P137),"", 'Funções Transações'!P137)</f>
        <v/>
      </c>
      <c r="H290" s="483" t="str">
        <f aca="false">IF(ISBLANK('Funções Transações'!Q137),"", 'Funções Transações'!Q137)</f>
        <v/>
      </c>
      <c r="I290" s="484" t="str">
        <f aca="false">IF(ISBLANK('Funções Transações'!S137),"", 'Funções Transações'!S137)</f>
        <v/>
      </c>
      <c r="J290" s="484" t="str">
        <f aca="false">IF(ISBLANK('Funções Transações'!T137),"", 'Funções Transações'!T137)</f>
        <v/>
      </c>
      <c r="K290" s="484" t="str">
        <f aca="false">IF(ISBLANK('Funções Transações'!U137),"", 'Funções Transações'!U137)</f>
        <v/>
      </c>
      <c r="L290" s="483" t="str">
        <f aca="false">IF(ISBLANK('Funções Transações'!AA137),"", 'Funções Transações'!AA137)</f>
        <v/>
      </c>
      <c r="M290" s="484" t="str">
        <f aca="false">IF(ISBLANK('Funções Transações'!AB137),"", 'Funções Transações'!AB137)</f>
        <v/>
      </c>
      <c r="N290" s="485" t="str">
        <f aca="false">IF(ISBLANK('Funções Transações'!R137),"", 'Funções Transações'!R137)</f>
        <v/>
      </c>
      <c r="O290" s="482" t="str">
        <f aca="false">IF(ISBLANK('Funções Transações'!AC137),"", 'Funções Transações'!AC137)</f>
        <v/>
      </c>
      <c r="P290" s="482" t="str">
        <f aca="false">IF(ISBLANK('Funções Transações'!AD137),"", 'Funções Transações'!AD137)</f>
        <v/>
      </c>
      <c r="Q290" s="482" t="str">
        <f aca="false">IF(ISBLANK('Funções Transações'!AE137),"", 'Funções Transações'!AE137)</f>
        <v/>
      </c>
      <c r="R290" s="482" t="str">
        <f aca="false">IF(ISBLANK('Funções Transações'!AF137),"", 'Funções Transações'!AF137)</f>
        <v/>
      </c>
      <c r="S290" s="486" t="str">
        <f aca="false">IF(ISBLANK('Funções Transações'!AG137),"", 'Funções Transações'!AG137)</f>
        <v/>
      </c>
      <c r="T290" s="480"/>
      <c r="U290" s="480"/>
      <c r="V290" s="480"/>
      <c r="W290" s="480"/>
      <c r="X290" s="480"/>
      <c r="Y290" s="480"/>
      <c r="Z290" s="480"/>
    </row>
    <row r="291" customFormat="false" ht="12.75" hidden="false" customHeight="true" outlineLevel="0" collapsed="false">
      <c r="A291" s="481" t="str">
        <f aca="false">IF(ISBLANK('Funções Transações'!C138),"", 'Funções Transações'!C138)</f>
        <v/>
      </c>
      <c r="B291" s="482" t="str">
        <f aca="false">IF((A291=""),"",LOOKUP(A291,'Casos de Uso'!$B$3:B$101,'Casos de Uso'!$C$3:C$101))</f>
        <v/>
      </c>
      <c r="C291" s="482" t="str">
        <f aca="false">IF(ISBLANK('Funções Transações'!B138),"",'Funções Transações'!B138)</f>
        <v/>
      </c>
      <c r="D291" s="483" t="str">
        <f aca="false">IF(ISBLANK('Funções Transações'!M138),"", 'Funções Transações'!M138)</f>
        <v/>
      </c>
      <c r="E291" s="483" t="str">
        <f aca="false">IF(ISBLANK('Funções Transações'!N138),"", 'Funções Transações'!N138)</f>
        <v/>
      </c>
      <c r="F291" s="483" t="str">
        <f aca="false">IF(ISBLANK('Funções Transações'!O138),"", 'Funções Transações'!O138)</f>
        <v/>
      </c>
      <c r="G291" s="483" t="str">
        <f aca="false">IF(ISBLANK('Funções Transações'!P138),"", 'Funções Transações'!P138)</f>
        <v/>
      </c>
      <c r="H291" s="483" t="str">
        <f aca="false">IF(ISBLANK('Funções Transações'!Q138),"", 'Funções Transações'!Q138)</f>
        <v/>
      </c>
      <c r="I291" s="484" t="str">
        <f aca="false">IF(ISBLANK('Funções Transações'!S138),"", 'Funções Transações'!S138)</f>
        <v/>
      </c>
      <c r="J291" s="484" t="str">
        <f aca="false">IF(ISBLANK('Funções Transações'!T138),"", 'Funções Transações'!T138)</f>
        <v/>
      </c>
      <c r="K291" s="484" t="str">
        <f aca="false">IF(ISBLANK('Funções Transações'!U138),"", 'Funções Transações'!U138)</f>
        <v/>
      </c>
      <c r="L291" s="483" t="str">
        <f aca="false">IF(ISBLANK('Funções Transações'!AA138),"", 'Funções Transações'!AA138)</f>
        <v/>
      </c>
      <c r="M291" s="484" t="str">
        <f aca="false">IF(ISBLANK('Funções Transações'!AB138),"", 'Funções Transações'!AB138)</f>
        <v/>
      </c>
      <c r="N291" s="485" t="str">
        <f aca="false">IF(ISBLANK('Funções Transações'!R138),"", 'Funções Transações'!R138)</f>
        <v/>
      </c>
      <c r="O291" s="482" t="str">
        <f aca="false">IF(ISBLANK('Funções Transações'!AC138),"", 'Funções Transações'!AC138)</f>
        <v/>
      </c>
      <c r="P291" s="482" t="str">
        <f aca="false">IF(ISBLANK('Funções Transações'!AD138),"", 'Funções Transações'!AD138)</f>
        <v/>
      </c>
      <c r="Q291" s="482" t="str">
        <f aca="false">IF(ISBLANK('Funções Transações'!AE138),"", 'Funções Transações'!AE138)</f>
        <v/>
      </c>
      <c r="R291" s="482" t="str">
        <f aca="false">IF(ISBLANK('Funções Transações'!AF138),"", 'Funções Transações'!AF138)</f>
        <v/>
      </c>
      <c r="S291" s="486" t="str">
        <f aca="false">IF(ISBLANK('Funções Transações'!AG138),"", 'Funções Transações'!AG138)</f>
        <v/>
      </c>
      <c r="T291" s="480"/>
      <c r="U291" s="480"/>
      <c r="V291" s="480"/>
      <c r="W291" s="480"/>
      <c r="X291" s="480"/>
      <c r="Y291" s="480"/>
      <c r="Z291" s="480"/>
    </row>
    <row r="292" customFormat="false" ht="12.75" hidden="false" customHeight="true" outlineLevel="0" collapsed="false">
      <c r="A292" s="481" t="str">
        <f aca="false">IF(ISBLANK('Funções Transações'!C139),"", 'Funções Transações'!C139)</f>
        <v/>
      </c>
      <c r="B292" s="482" t="str">
        <f aca="false">IF((A292=""),"",LOOKUP(A292,'Casos de Uso'!$B$3:B$101,'Casos de Uso'!$C$3:C$101))</f>
        <v/>
      </c>
      <c r="C292" s="482" t="str">
        <f aca="false">IF(ISBLANK('Funções Transações'!B139),"",'Funções Transações'!B139)</f>
        <v/>
      </c>
      <c r="D292" s="483" t="str">
        <f aca="false">IF(ISBLANK('Funções Transações'!M139),"", 'Funções Transações'!M139)</f>
        <v/>
      </c>
      <c r="E292" s="483" t="str">
        <f aca="false">IF(ISBLANK('Funções Transações'!N139),"", 'Funções Transações'!N139)</f>
        <v/>
      </c>
      <c r="F292" s="483" t="str">
        <f aca="false">IF(ISBLANK('Funções Transações'!O139),"", 'Funções Transações'!O139)</f>
        <v/>
      </c>
      <c r="G292" s="483" t="str">
        <f aca="false">IF(ISBLANK('Funções Transações'!P139),"", 'Funções Transações'!P139)</f>
        <v/>
      </c>
      <c r="H292" s="483" t="str">
        <f aca="false">IF(ISBLANK('Funções Transações'!Q139),"", 'Funções Transações'!Q139)</f>
        <v/>
      </c>
      <c r="I292" s="484" t="str">
        <f aca="false">IF(ISBLANK('Funções Transações'!S139),"", 'Funções Transações'!S139)</f>
        <v/>
      </c>
      <c r="J292" s="484" t="str">
        <f aca="false">IF(ISBLANK('Funções Transações'!T139),"", 'Funções Transações'!T139)</f>
        <v/>
      </c>
      <c r="K292" s="484" t="str">
        <f aca="false">IF(ISBLANK('Funções Transações'!U139),"", 'Funções Transações'!U139)</f>
        <v/>
      </c>
      <c r="L292" s="483" t="str">
        <f aca="false">IF(ISBLANK('Funções Transações'!AA139),"", 'Funções Transações'!AA139)</f>
        <v/>
      </c>
      <c r="M292" s="484" t="str">
        <f aca="false">IF(ISBLANK('Funções Transações'!AB139),"", 'Funções Transações'!AB139)</f>
        <v/>
      </c>
      <c r="N292" s="485" t="str">
        <f aca="false">IF(ISBLANK('Funções Transações'!R139),"", 'Funções Transações'!R139)</f>
        <v/>
      </c>
      <c r="O292" s="482" t="str">
        <f aca="false">IF(ISBLANK('Funções Transações'!AC139),"", 'Funções Transações'!AC139)</f>
        <v/>
      </c>
      <c r="P292" s="482" t="str">
        <f aca="false">IF(ISBLANK('Funções Transações'!AD139),"", 'Funções Transações'!AD139)</f>
        <v/>
      </c>
      <c r="Q292" s="482" t="str">
        <f aca="false">IF(ISBLANK('Funções Transações'!AE139),"", 'Funções Transações'!AE139)</f>
        <v/>
      </c>
      <c r="R292" s="482" t="str">
        <f aca="false">IF(ISBLANK('Funções Transações'!AF139),"", 'Funções Transações'!AF139)</f>
        <v/>
      </c>
      <c r="S292" s="486" t="str">
        <f aca="false">IF(ISBLANK('Funções Transações'!AG139),"", 'Funções Transações'!AG139)</f>
        <v/>
      </c>
      <c r="T292" s="480"/>
      <c r="U292" s="480"/>
      <c r="V292" s="480"/>
      <c r="W292" s="480"/>
      <c r="X292" s="480"/>
      <c r="Y292" s="480"/>
      <c r="Z292" s="480"/>
    </row>
    <row r="293" customFormat="false" ht="12.75" hidden="false" customHeight="true" outlineLevel="0" collapsed="false">
      <c r="A293" s="481" t="str">
        <f aca="false">IF(ISBLANK('Funções Transações'!C140),"", 'Funções Transações'!C140)</f>
        <v/>
      </c>
      <c r="B293" s="482" t="str">
        <f aca="false">IF((A293=""),"",LOOKUP(A293,'Casos de Uso'!$B$3:B$101,'Casos de Uso'!$C$3:C$101))</f>
        <v/>
      </c>
      <c r="C293" s="482" t="str">
        <f aca="false">IF(ISBLANK('Funções Transações'!B140),"",'Funções Transações'!B140)</f>
        <v/>
      </c>
      <c r="D293" s="483" t="str">
        <f aca="false">IF(ISBLANK('Funções Transações'!M140),"", 'Funções Transações'!M140)</f>
        <v/>
      </c>
      <c r="E293" s="483" t="str">
        <f aca="false">IF(ISBLANK('Funções Transações'!N140),"", 'Funções Transações'!N140)</f>
        <v/>
      </c>
      <c r="F293" s="483" t="str">
        <f aca="false">IF(ISBLANK('Funções Transações'!O140),"", 'Funções Transações'!O140)</f>
        <v/>
      </c>
      <c r="G293" s="483" t="str">
        <f aca="false">IF(ISBLANK('Funções Transações'!P140),"", 'Funções Transações'!P140)</f>
        <v/>
      </c>
      <c r="H293" s="483" t="str">
        <f aca="false">IF(ISBLANK('Funções Transações'!Q140),"", 'Funções Transações'!Q140)</f>
        <v/>
      </c>
      <c r="I293" s="484" t="str">
        <f aca="false">IF(ISBLANK('Funções Transações'!S140),"", 'Funções Transações'!S140)</f>
        <v/>
      </c>
      <c r="J293" s="484" t="str">
        <f aca="false">IF(ISBLANK('Funções Transações'!T140),"", 'Funções Transações'!T140)</f>
        <v/>
      </c>
      <c r="K293" s="484" t="str">
        <f aca="false">IF(ISBLANK('Funções Transações'!U140),"", 'Funções Transações'!U140)</f>
        <v/>
      </c>
      <c r="L293" s="483" t="str">
        <f aca="false">IF(ISBLANK('Funções Transações'!AA140),"", 'Funções Transações'!AA140)</f>
        <v/>
      </c>
      <c r="M293" s="484" t="str">
        <f aca="false">IF(ISBLANK('Funções Transações'!AB140),"", 'Funções Transações'!AB140)</f>
        <v/>
      </c>
      <c r="N293" s="485" t="str">
        <f aca="false">IF(ISBLANK('Funções Transações'!R140),"", 'Funções Transações'!R140)</f>
        <v/>
      </c>
      <c r="O293" s="482" t="str">
        <f aca="false">IF(ISBLANK('Funções Transações'!AC140),"", 'Funções Transações'!AC140)</f>
        <v/>
      </c>
      <c r="P293" s="482" t="str">
        <f aca="false">IF(ISBLANK('Funções Transações'!AD140),"", 'Funções Transações'!AD140)</f>
        <v/>
      </c>
      <c r="Q293" s="482" t="str">
        <f aca="false">IF(ISBLANK('Funções Transações'!AE140),"", 'Funções Transações'!AE140)</f>
        <v/>
      </c>
      <c r="R293" s="482" t="str">
        <f aca="false">IF(ISBLANK('Funções Transações'!AF140),"", 'Funções Transações'!AF140)</f>
        <v/>
      </c>
      <c r="S293" s="486" t="str">
        <f aca="false">IF(ISBLANK('Funções Transações'!AG140),"", 'Funções Transações'!AG140)</f>
        <v/>
      </c>
      <c r="T293" s="480"/>
      <c r="U293" s="480"/>
      <c r="V293" s="480"/>
      <c r="W293" s="480"/>
      <c r="X293" s="480"/>
      <c r="Y293" s="480"/>
      <c r="Z293" s="480"/>
    </row>
    <row r="294" customFormat="false" ht="12.75" hidden="false" customHeight="true" outlineLevel="0" collapsed="false">
      <c r="A294" s="481" t="str">
        <f aca="false">IF(ISBLANK('Funções Transações'!C141),"", 'Funções Transações'!C141)</f>
        <v/>
      </c>
      <c r="B294" s="482" t="str">
        <f aca="false">IF((A294=""),"",LOOKUP(A294,'Casos de Uso'!$B$3:B$101,'Casos de Uso'!$C$3:C$101))</f>
        <v/>
      </c>
      <c r="C294" s="482" t="str">
        <f aca="false">IF(ISBLANK('Funções Transações'!B141),"",'Funções Transações'!B141)</f>
        <v/>
      </c>
      <c r="D294" s="483" t="str">
        <f aca="false">IF(ISBLANK('Funções Transações'!M141),"", 'Funções Transações'!M141)</f>
        <v/>
      </c>
      <c r="E294" s="483" t="str">
        <f aca="false">IF(ISBLANK('Funções Transações'!N141),"", 'Funções Transações'!N141)</f>
        <v/>
      </c>
      <c r="F294" s="483" t="str">
        <f aca="false">IF(ISBLANK('Funções Transações'!O141),"", 'Funções Transações'!O141)</f>
        <v/>
      </c>
      <c r="G294" s="483" t="str">
        <f aca="false">IF(ISBLANK('Funções Transações'!P141),"", 'Funções Transações'!P141)</f>
        <v/>
      </c>
      <c r="H294" s="483" t="str">
        <f aca="false">IF(ISBLANK('Funções Transações'!Q141),"", 'Funções Transações'!Q141)</f>
        <v/>
      </c>
      <c r="I294" s="484" t="str">
        <f aca="false">IF(ISBLANK('Funções Transações'!S141),"", 'Funções Transações'!S141)</f>
        <v/>
      </c>
      <c r="J294" s="484" t="str">
        <f aca="false">IF(ISBLANK('Funções Transações'!T141),"", 'Funções Transações'!T141)</f>
        <v/>
      </c>
      <c r="K294" s="484" t="str">
        <f aca="false">IF(ISBLANK('Funções Transações'!U141),"", 'Funções Transações'!U141)</f>
        <v/>
      </c>
      <c r="L294" s="483" t="str">
        <f aca="false">IF(ISBLANK('Funções Transações'!AA141),"", 'Funções Transações'!AA141)</f>
        <v/>
      </c>
      <c r="M294" s="484" t="str">
        <f aca="false">IF(ISBLANK('Funções Transações'!AB141),"", 'Funções Transações'!AB141)</f>
        <v/>
      </c>
      <c r="N294" s="485" t="str">
        <f aca="false">IF(ISBLANK('Funções Transações'!R141),"", 'Funções Transações'!R141)</f>
        <v/>
      </c>
      <c r="O294" s="482" t="str">
        <f aca="false">IF(ISBLANK('Funções Transações'!AC141),"", 'Funções Transações'!AC141)</f>
        <v/>
      </c>
      <c r="P294" s="482" t="str">
        <f aca="false">IF(ISBLANK('Funções Transações'!AD141),"", 'Funções Transações'!AD141)</f>
        <v/>
      </c>
      <c r="Q294" s="482" t="str">
        <f aca="false">IF(ISBLANK('Funções Transações'!AE141),"", 'Funções Transações'!AE141)</f>
        <v/>
      </c>
      <c r="R294" s="482" t="str">
        <f aca="false">IF(ISBLANK('Funções Transações'!AF141),"", 'Funções Transações'!AF141)</f>
        <v/>
      </c>
      <c r="S294" s="486" t="str">
        <f aca="false">IF(ISBLANK('Funções Transações'!AG141),"", 'Funções Transações'!AG141)</f>
        <v/>
      </c>
      <c r="T294" s="480"/>
      <c r="U294" s="480"/>
      <c r="V294" s="480"/>
      <c r="W294" s="480"/>
      <c r="X294" s="480"/>
      <c r="Y294" s="480"/>
      <c r="Z294" s="480"/>
    </row>
    <row r="295" customFormat="false" ht="12.75" hidden="false" customHeight="true" outlineLevel="0" collapsed="false">
      <c r="A295" s="481" t="str">
        <f aca="false">IF(ISBLANK('Funções Transações'!C142),"", 'Funções Transações'!C142)</f>
        <v/>
      </c>
      <c r="B295" s="482" t="str">
        <f aca="false">IF((A295=""),"",LOOKUP(A295,'Casos de Uso'!$B$3:B$101,'Casos de Uso'!$C$3:C$101))</f>
        <v/>
      </c>
      <c r="C295" s="482" t="str">
        <f aca="false">IF(ISBLANK('Funções Transações'!B142),"",'Funções Transações'!B142)</f>
        <v/>
      </c>
      <c r="D295" s="483" t="str">
        <f aca="false">IF(ISBLANK('Funções Transações'!M142),"", 'Funções Transações'!M142)</f>
        <v/>
      </c>
      <c r="E295" s="483" t="str">
        <f aca="false">IF(ISBLANK('Funções Transações'!N142),"", 'Funções Transações'!N142)</f>
        <v/>
      </c>
      <c r="F295" s="483" t="str">
        <f aca="false">IF(ISBLANK('Funções Transações'!O142),"", 'Funções Transações'!O142)</f>
        <v/>
      </c>
      <c r="G295" s="483" t="str">
        <f aca="false">IF(ISBLANK('Funções Transações'!P142),"", 'Funções Transações'!P142)</f>
        <v/>
      </c>
      <c r="H295" s="483" t="str">
        <f aca="false">IF(ISBLANK('Funções Transações'!Q142),"", 'Funções Transações'!Q142)</f>
        <v/>
      </c>
      <c r="I295" s="484" t="str">
        <f aca="false">IF(ISBLANK('Funções Transações'!S142),"", 'Funções Transações'!S142)</f>
        <v/>
      </c>
      <c r="J295" s="484" t="str">
        <f aca="false">IF(ISBLANK('Funções Transações'!T142),"", 'Funções Transações'!T142)</f>
        <v/>
      </c>
      <c r="K295" s="484" t="str">
        <f aca="false">IF(ISBLANK('Funções Transações'!U142),"", 'Funções Transações'!U142)</f>
        <v/>
      </c>
      <c r="L295" s="483" t="str">
        <f aca="false">IF(ISBLANK('Funções Transações'!AA142),"", 'Funções Transações'!AA142)</f>
        <v/>
      </c>
      <c r="M295" s="484" t="str">
        <f aca="false">IF(ISBLANK('Funções Transações'!AB142),"", 'Funções Transações'!AB142)</f>
        <v/>
      </c>
      <c r="N295" s="485" t="str">
        <f aca="false">IF(ISBLANK('Funções Transações'!R142),"", 'Funções Transações'!R142)</f>
        <v/>
      </c>
      <c r="O295" s="482" t="str">
        <f aca="false">IF(ISBLANK('Funções Transações'!AC142),"", 'Funções Transações'!AC142)</f>
        <v/>
      </c>
      <c r="P295" s="482" t="str">
        <f aca="false">IF(ISBLANK('Funções Transações'!AD142),"", 'Funções Transações'!AD142)</f>
        <v/>
      </c>
      <c r="Q295" s="482" t="str">
        <f aca="false">IF(ISBLANK('Funções Transações'!AE142),"", 'Funções Transações'!AE142)</f>
        <v/>
      </c>
      <c r="R295" s="482" t="str">
        <f aca="false">IF(ISBLANK('Funções Transações'!AF142),"", 'Funções Transações'!AF142)</f>
        <v/>
      </c>
      <c r="S295" s="486" t="str">
        <f aca="false">IF(ISBLANK('Funções Transações'!AG142),"", 'Funções Transações'!AG142)</f>
        <v/>
      </c>
      <c r="T295" s="480"/>
      <c r="U295" s="480"/>
      <c r="V295" s="480"/>
      <c r="W295" s="480"/>
      <c r="X295" s="480"/>
      <c r="Y295" s="480"/>
      <c r="Z295" s="480"/>
    </row>
    <row r="296" customFormat="false" ht="12.75" hidden="false" customHeight="true" outlineLevel="0" collapsed="false">
      <c r="A296" s="481" t="str">
        <f aca="false">IF(ISBLANK('Funções Transações'!C143),"", 'Funções Transações'!C143)</f>
        <v/>
      </c>
      <c r="B296" s="482" t="str">
        <f aca="false">IF((A296=""),"",LOOKUP(A296,'Casos de Uso'!$B$3:B$101,'Casos de Uso'!$C$3:C$101))</f>
        <v/>
      </c>
      <c r="C296" s="482" t="str">
        <f aca="false">IF(ISBLANK('Funções Transações'!B143),"",'Funções Transações'!B143)</f>
        <v/>
      </c>
      <c r="D296" s="483" t="str">
        <f aca="false">IF(ISBLANK('Funções Transações'!M143),"", 'Funções Transações'!M143)</f>
        <v/>
      </c>
      <c r="E296" s="483" t="str">
        <f aca="false">IF(ISBLANK('Funções Transações'!N143),"", 'Funções Transações'!N143)</f>
        <v/>
      </c>
      <c r="F296" s="483" t="str">
        <f aca="false">IF(ISBLANK('Funções Transações'!O143),"", 'Funções Transações'!O143)</f>
        <v/>
      </c>
      <c r="G296" s="483" t="str">
        <f aca="false">IF(ISBLANK('Funções Transações'!P143),"", 'Funções Transações'!P143)</f>
        <v/>
      </c>
      <c r="H296" s="483" t="str">
        <f aca="false">IF(ISBLANK('Funções Transações'!Q143),"", 'Funções Transações'!Q143)</f>
        <v/>
      </c>
      <c r="I296" s="484" t="str">
        <f aca="false">IF(ISBLANK('Funções Transações'!S143),"", 'Funções Transações'!S143)</f>
        <v/>
      </c>
      <c r="J296" s="484" t="str">
        <f aca="false">IF(ISBLANK('Funções Transações'!T143),"", 'Funções Transações'!T143)</f>
        <v/>
      </c>
      <c r="K296" s="484" t="str">
        <f aca="false">IF(ISBLANK('Funções Transações'!U143),"", 'Funções Transações'!U143)</f>
        <v/>
      </c>
      <c r="L296" s="483" t="str">
        <f aca="false">IF(ISBLANK('Funções Transações'!AA143),"", 'Funções Transações'!AA143)</f>
        <v/>
      </c>
      <c r="M296" s="484" t="str">
        <f aca="false">IF(ISBLANK('Funções Transações'!AB143),"", 'Funções Transações'!AB143)</f>
        <v/>
      </c>
      <c r="N296" s="485" t="str">
        <f aca="false">IF(ISBLANK('Funções Transações'!R143),"", 'Funções Transações'!R143)</f>
        <v/>
      </c>
      <c r="O296" s="482" t="str">
        <f aca="false">IF(ISBLANK('Funções Transações'!AC143),"", 'Funções Transações'!AC143)</f>
        <v/>
      </c>
      <c r="P296" s="482" t="str">
        <f aca="false">IF(ISBLANK('Funções Transações'!AD143),"", 'Funções Transações'!AD143)</f>
        <v/>
      </c>
      <c r="Q296" s="482" t="str">
        <f aca="false">IF(ISBLANK('Funções Transações'!AE143),"", 'Funções Transações'!AE143)</f>
        <v/>
      </c>
      <c r="R296" s="482" t="str">
        <f aca="false">IF(ISBLANK('Funções Transações'!AF143),"", 'Funções Transações'!AF143)</f>
        <v/>
      </c>
      <c r="S296" s="486" t="str">
        <f aca="false">IF(ISBLANK('Funções Transações'!AG143),"", 'Funções Transações'!AG143)</f>
        <v/>
      </c>
      <c r="T296" s="480"/>
      <c r="U296" s="480"/>
      <c r="V296" s="480"/>
      <c r="W296" s="480"/>
      <c r="X296" s="480"/>
      <c r="Y296" s="480"/>
      <c r="Z296" s="480"/>
    </row>
    <row r="297" customFormat="false" ht="12.75" hidden="false" customHeight="true" outlineLevel="0" collapsed="false">
      <c r="A297" s="481" t="str">
        <f aca="false">IF(ISBLANK('Funções Transações'!C144),"", 'Funções Transações'!C144)</f>
        <v/>
      </c>
      <c r="B297" s="482" t="str">
        <f aca="false">IF((A297=""),"",LOOKUP(A297,'Casos de Uso'!$B$3:B$101,'Casos de Uso'!$C$3:C$101))</f>
        <v/>
      </c>
      <c r="C297" s="482" t="str">
        <f aca="false">IF(ISBLANK('Funções Transações'!B144),"",'Funções Transações'!B144)</f>
        <v/>
      </c>
      <c r="D297" s="483" t="str">
        <f aca="false">IF(ISBLANK('Funções Transações'!M144),"", 'Funções Transações'!M144)</f>
        <v/>
      </c>
      <c r="E297" s="483" t="str">
        <f aca="false">IF(ISBLANK('Funções Transações'!N144),"", 'Funções Transações'!N144)</f>
        <v/>
      </c>
      <c r="F297" s="483" t="str">
        <f aca="false">IF(ISBLANK('Funções Transações'!O144),"", 'Funções Transações'!O144)</f>
        <v/>
      </c>
      <c r="G297" s="483" t="str">
        <f aca="false">IF(ISBLANK('Funções Transações'!P144),"", 'Funções Transações'!P144)</f>
        <v/>
      </c>
      <c r="H297" s="483" t="str">
        <f aca="false">IF(ISBLANK('Funções Transações'!Q144),"", 'Funções Transações'!Q144)</f>
        <v/>
      </c>
      <c r="I297" s="484" t="str">
        <f aca="false">IF(ISBLANK('Funções Transações'!S144),"", 'Funções Transações'!S144)</f>
        <v/>
      </c>
      <c r="J297" s="484" t="str">
        <f aca="false">IF(ISBLANK('Funções Transações'!T144),"", 'Funções Transações'!T144)</f>
        <v/>
      </c>
      <c r="K297" s="484" t="str">
        <f aca="false">IF(ISBLANK('Funções Transações'!U144),"", 'Funções Transações'!U144)</f>
        <v/>
      </c>
      <c r="L297" s="483" t="str">
        <f aca="false">IF(ISBLANK('Funções Transações'!AA144),"", 'Funções Transações'!AA144)</f>
        <v/>
      </c>
      <c r="M297" s="484" t="str">
        <f aca="false">IF(ISBLANK('Funções Transações'!AB144),"", 'Funções Transações'!AB144)</f>
        <v/>
      </c>
      <c r="N297" s="485" t="str">
        <f aca="false">IF(ISBLANK('Funções Transações'!R144),"", 'Funções Transações'!R144)</f>
        <v/>
      </c>
      <c r="O297" s="482" t="str">
        <f aca="false">IF(ISBLANK('Funções Transações'!AC144),"", 'Funções Transações'!AC144)</f>
        <v/>
      </c>
      <c r="P297" s="482" t="str">
        <f aca="false">IF(ISBLANK('Funções Transações'!AD144),"", 'Funções Transações'!AD144)</f>
        <v/>
      </c>
      <c r="Q297" s="482" t="str">
        <f aca="false">IF(ISBLANK('Funções Transações'!AE144),"", 'Funções Transações'!AE144)</f>
        <v/>
      </c>
      <c r="R297" s="482" t="str">
        <f aca="false">IF(ISBLANK('Funções Transações'!AF144),"", 'Funções Transações'!AF144)</f>
        <v/>
      </c>
      <c r="S297" s="486" t="str">
        <f aca="false">IF(ISBLANK('Funções Transações'!AG144),"", 'Funções Transações'!AG144)</f>
        <v/>
      </c>
      <c r="T297" s="480"/>
      <c r="U297" s="480"/>
      <c r="V297" s="480"/>
      <c r="W297" s="480"/>
      <c r="X297" s="480"/>
      <c r="Y297" s="480"/>
      <c r="Z297" s="480"/>
    </row>
    <row r="298" customFormat="false" ht="12.75" hidden="false" customHeight="true" outlineLevel="0" collapsed="false">
      <c r="A298" s="481" t="str">
        <f aca="false">IF(ISBLANK('Funções Transações'!C145),"", 'Funções Transações'!C145)</f>
        <v/>
      </c>
      <c r="B298" s="482" t="str">
        <f aca="false">IF((A298=""),"",LOOKUP(A298,'Casos de Uso'!$B$3:B$101,'Casos de Uso'!$C$3:C$101))</f>
        <v/>
      </c>
      <c r="C298" s="482" t="str">
        <f aca="false">IF(ISBLANK('Funções Transações'!B145),"",'Funções Transações'!B145)</f>
        <v/>
      </c>
      <c r="D298" s="483" t="str">
        <f aca="false">IF(ISBLANK('Funções Transações'!M145),"", 'Funções Transações'!M145)</f>
        <v/>
      </c>
      <c r="E298" s="483" t="str">
        <f aca="false">IF(ISBLANK('Funções Transações'!N145),"", 'Funções Transações'!N145)</f>
        <v/>
      </c>
      <c r="F298" s="483" t="str">
        <f aca="false">IF(ISBLANK('Funções Transações'!O145),"", 'Funções Transações'!O145)</f>
        <v/>
      </c>
      <c r="G298" s="483" t="str">
        <f aca="false">IF(ISBLANK('Funções Transações'!P145),"", 'Funções Transações'!P145)</f>
        <v/>
      </c>
      <c r="H298" s="483" t="str">
        <f aca="false">IF(ISBLANK('Funções Transações'!Q145),"", 'Funções Transações'!Q145)</f>
        <v/>
      </c>
      <c r="I298" s="484" t="str">
        <f aca="false">IF(ISBLANK('Funções Transações'!S145),"", 'Funções Transações'!S145)</f>
        <v/>
      </c>
      <c r="J298" s="484" t="str">
        <f aca="false">IF(ISBLANK('Funções Transações'!T145),"", 'Funções Transações'!T145)</f>
        <v/>
      </c>
      <c r="K298" s="484" t="str">
        <f aca="false">IF(ISBLANK('Funções Transações'!U145),"", 'Funções Transações'!U145)</f>
        <v/>
      </c>
      <c r="L298" s="483" t="str">
        <f aca="false">IF(ISBLANK('Funções Transações'!AA145),"", 'Funções Transações'!AA145)</f>
        <v/>
      </c>
      <c r="M298" s="484" t="str">
        <f aca="false">IF(ISBLANK('Funções Transações'!AB145),"", 'Funções Transações'!AB145)</f>
        <v/>
      </c>
      <c r="N298" s="485" t="str">
        <f aca="false">IF(ISBLANK('Funções Transações'!R145),"", 'Funções Transações'!R145)</f>
        <v/>
      </c>
      <c r="O298" s="482" t="str">
        <f aca="false">IF(ISBLANK('Funções Transações'!AC145),"", 'Funções Transações'!AC145)</f>
        <v/>
      </c>
      <c r="P298" s="482" t="str">
        <f aca="false">IF(ISBLANK('Funções Transações'!AD145),"", 'Funções Transações'!AD145)</f>
        <v/>
      </c>
      <c r="Q298" s="482" t="str">
        <f aca="false">IF(ISBLANK('Funções Transações'!AE145),"", 'Funções Transações'!AE145)</f>
        <v/>
      </c>
      <c r="R298" s="482" t="str">
        <f aca="false">IF(ISBLANK('Funções Transações'!AF145),"", 'Funções Transações'!AF145)</f>
        <v/>
      </c>
      <c r="S298" s="486" t="str">
        <f aca="false">IF(ISBLANK('Funções Transações'!AG145),"", 'Funções Transações'!AG145)</f>
        <v/>
      </c>
      <c r="T298" s="480"/>
      <c r="U298" s="480"/>
      <c r="V298" s="480"/>
      <c r="W298" s="480"/>
      <c r="X298" s="480"/>
      <c r="Y298" s="480"/>
      <c r="Z298" s="480"/>
    </row>
    <row r="299" customFormat="false" ht="12.75" hidden="false" customHeight="true" outlineLevel="0" collapsed="false">
      <c r="A299" s="481" t="str">
        <f aca="false">IF(ISBLANK('Funções Transações'!C146),"", 'Funções Transações'!C146)</f>
        <v/>
      </c>
      <c r="B299" s="482" t="str">
        <f aca="false">IF((A299=""),"",LOOKUP(A299,'Casos de Uso'!$B$3:B$101,'Casos de Uso'!$C$3:C$101))</f>
        <v/>
      </c>
      <c r="C299" s="482" t="str">
        <f aca="false">IF(ISBLANK('Funções Transações'!B146),"",'Funções Transações'!B146)</f>
        <v/>
      </c>
      <c r="D299" s="483" t="str">
        <f aca="false">IF(ISBLANK('Funções Transações'!M146),"", 'Funções Transações'!M146)</f>
        <v/>
      </c>
      <c r="E299" s="483" t="str">
        <f aca="false">IF(ISBLANK('Funções Transações'!N146),"", 'Funções Transações'!N146)</f>
        <v/>
      </c>
      <c r="F299" s="483" t="str">
        <f aca="false">IF(ISBLANK('Funções Transações'!O146),"", 'Funções Transações'!O146)</f>
        <v/>
      </c>
      <c r="G299" s="483" t="str">
        <f aca="false">IF(ISBLANK('Funções Transações'!P146),"", 'Funções Transações'!P146)</f>
        <v/>
      </c>
      <c r="H299" s="483" t="str">
        <f aca="false">IF(ISBLANK('Funções Transações'!Q146),"", 'Funções Transações'!Q146)</f>
        <v/>
      </c>
      <c r="I299" s="484" t="str">
        <f aca="false">IF(ISBLANK('Funções Transações'!S146),"", 'Funções Transações'!S146)</f>
        <v/>
      </c>
      <c r="J299" s="484" t="str">
        <f aca="false">IF(ISBLANK('Funções Transações'!T146),"", 'Funções Transações'!T146)</f>
        <v/>
      </c>
      <c r="K299" s="484" t="str">
        <f aca="false">IF(ISBLANK('Funções Transações'!U146),"", 'Funções Transações'!U146)</f>
        <v/>
      </c>
      <c r="L299" s="483" t="str">
        <f aca="false">IF(ISBLANK('Funções Transações'!AA146),"", 'Funções Transações'!AA146)</f>
        <v/>
      </c>
      <c r="M299" s="484" t="str">
        <f aca="false">IF(ISBLANK('Funções Transações'!AB146),"", 'Funções Transações'!AB146)</f>
        <v/>
      </c>
      <c r="N299" s="485" t="str">
        <f aca="false">IF(ISBLANK('Funções Transações'!R146),"", 'Funções Transações'!R146)</f>
        <v/>
      </c>
      <c r="O299" s="482" t="str">
        <f aca="false">IF(ISBLANK('Funções Transações'!AC146),"", 'Funções Transações'!AC146)</f>
        <v/>
      </c>
      <c r="P299" s="482" t="str">
        <f aca="false">IF(ISBLANK('Funções Transações'!AD146),"", 'Funções Transações'!AD146)</f>
        <v/>
      </c>
      <c r="Q299" s="482" t="str">
        <f aca="false">IF(ISBLANK('Funções Transações'!AE146),"", 'Funções Transações'!AE146)</f>
        <v/>
      </c>
      <c r="R299" s="482" t="str">
        <f aca="false">IF(ISBLANK('Funções Transações'!AF146),"", 'Funções Transações'!AF146)</f>
        <v/>
      </c>
      <c r="S299" s="486" t="str">
        <f aca="false">IF(ISBLANK('Funções Transações'!AG146),"", 'Funções Transações'!AG146)</f>
        <v/>
      </c>
      <c r="T299" s="480"/>
      <c r="U299" s="480"/>
      <c r="V299" s="480"/>
      <c r="W299" s="480"/>
      <c r="X299" s="480"/>
      <c r="Y299" s="480"/>
      <c r="Z299" s="480"/>
    </row>
    <row r="300" customFormat="false" ht="12.75" hidden="false" customHeight="true" outlineLevel="0" collapsed="false">
      <c r="A300" s="481" t="str">
        <f aca="false">IF(ISBLANK('Funções Transações'!C147),"", 'Funções Transações'!C147)</f>
        <v/>
      </c>
      <c r="B300" s="482" t="str">
        <f aca="false">IF((A300=""),"",LOOKUP(A300,'Casos de Uso'!$B$3:B$101,'Casos de Uso'!$C$3:C$101))</f>
        <v/>
      </c>
      <c r="C300" s="482" t="str">
        <f aca="false">IF(ISBLANK('Funções Transações'!B147),"",'Funções Transações'!B147)</f>
        <v/>
      </c>
      <c r="D300" s="483" t="str">
        <f aca="false">IF(ISBLANK('Funções Transações'!M147),"", 'Funções Transações'!M147)</f>
        <v/>
      </c>
      <c r="E300" s="483" t="str">
        <f aca="false">IF(ISBLANK('Funções Transações'!N147),"", 'Funções Transações'!N147)</f>
        <v/>
      </c>
      <c r="F300" s="483" t="str">
        <f aca="false">IF(ISBLANK('Funções Transações'!O147),"", 'Funções Transações'!O147)</f>
        <v/>
      </c>
      <c r="G300" s="483" t="str">
        <f aca="false">IF(ISBLANK('Funções Transações'!P147),"", 'Funções Transações'!P147)</f>
        <v/>
      </c>
      <c r="H300" s="483" t="str">
        <f aca="false">IF(ISBLANK('Funções Transações'!Q147),"", 'Funções Transações'!Q147)</f>
        <v/>
      </c>
      <c r="I300" s="484" t="str">
        <f aca="false">IF(ISBLANK('Funções Transações'!S147),"", 'Funções Transações'!S147)</f>
        <v/>
      </c>
      <c r="J300" s="484" t="str">
        <f aca="false">IF(ISBLANK('Funções Transações'!T147),"", 'Funções Transações'!T147)</f>
        <v/>
      </c>
      <c r="K300" s="484" t="str">
        <f aca="false">IF(ISBLANK('Funções Transações'!U147),"", 'Funções Transações'!U147)</f>
        <v/>
      </c>
      <c r="L300" s="483" t="str">
        <f aca="false">IF(ISBLANK('Funções Transações'!AA147),"", 'Funções Transações'!AA147)</f>
        <v/>
      </c>
      <c r="M300" s="484" t="str">
        <f aca="false">IF(ISBLANK('Funções Transações'!AB147),"", 'Funções Transações'!AB147)</f>
        <v/>
      </c>
      <c r="N300" s="485" t="str">
        <f aca="false">IF(ISBLANK('Funções Transações'!R147),"", 'Funções Transações'!R147)</f>
        <v/>
      </c>
      <c r="O300" s="482" t="str">
        <f aca="false">IF(ISBLANK('Funções Transações'!AC147),"", 'Funções Transações'!AC147)</f>
        <v/>
      </c>
      <c r="P300" s="482" t="str">
        <f aca="false">IF(ISBLANK('Funções Transações'!AD147),"", 'Funções Transações'!AD147)</f>
        <v/>
      </c>
      <c r="Q300" s="482" t="str">
        <f aca="false">IF(ISBLANK('Funções Transações'!AE147),"", 'Funções Transações'!AE147)</f>
        <v/>
      </c>
      <c r="R300" s="482" t="str">
        <f aca="false">IF(ISBLANK('Funções Transações'!AF147),"", 'Funções Transações'!AF147)</f>
        <v/>
      </c>
      <c r="S300" s="486" t="str">
        <f aca="false">IF(ISBLANK('Funções Transações'!AG147),"", 'Funções Transações'!AG147)</f>
        <v/>
      </c>
      <c r="T300" s="480"/>
      <c r="U300" s="480"/>
      <c r="V300" s="480"/>
      <c r="W300" s="480"/>
      <c r="X300" s="480"/>
      <c r="Y300" s="480"/>
      <c r="Z300" s="480"/>
    </row>
    <row r="301" customFormat="false" ht="12.75" hidden="false" customHeight="true" outlineLevel="0" collapsed="false">
      <c r="A301" s="481" t="str">
        <f aca="false">IF(ISBLANK('Funções Transações'!C148),"", 'Funções Transações'!C148)</f>
        <v/>
      </c>
      <c r="B301" s="482" t="str">
        <f aca="false">IF((A301=""),"",LOOKUP(A301,'Casos de Uso'!$B$3:B$101,'Casos de Uso'!$C$3:C$101))</f>
        <v/>
      </c>
      <c r="C301" s="482" t="str">
        <f aca="false">IF(ISBLANK('Funções Transações'!B148),"",'Funções Transações'!B148)</f>
        <v/>
      </c>
      <c r="D301" s="483" t="str">
        <f aca="false">IF(ISBLANK('Funções Transações'!M148),"", 'Funções Transações'!M148)</f>
        <v/>
      </c>
      <c r="E301" s="483" t="str">
        <f aca="false">IF(ISBLANK('Funções Transações'!N148),"", 'Funções Transações'!N148)</f>
        <v/>
      </c>
      <c r="F301" s="483" t="str">
        <f aca="false">IF(ISBLANK('Funções Transações'!O148),"", 'Funções Transações'!O148)</f>
        <v/>
      </c>
      <c r="G301" s="483" t="str">
        <f aca="false">IF(ISBLANK('Funções Transações'!P148),"", 'Funções Transações'!P148)</f>
        <v/>
      </c>
      <c r="H301" s="483" t="str">
        <f aca="false">IF(ISBLANK('Funções Transações'!Q148),"", 'Funções Transações'!Q148)</f>
        <v/>
      </c>
      <c r="I301" s="484" t="str">
        <f aca="false">IF(ISBLANK('Funções Transações'!S148),"", 'Funções Transações'!S148)</f>
        <v/>
      </c>
      <c r="J301" s="484" t="str">
        <f aca="false">IF(ISBLANK('Funções Transações'!T148),"", 'Funções Transações'!T148)</f>
        <v/>
      </c>
      <c r="K301" s="484" t="str">
        <f aca="false">IF(ISBLANK('Funções Transações'!U148),"", 'Funções Transações'!U148)</f>
        <v/>
      </c>
      <c r="L301" s="483" t="str">
        <f aca="false">IF(ISBLANK('Funções Transações'!AA148),"", 'Funções Transações'!AA148)</f>
        <v/>
      </c>
      <c r="M301" s="484" t="str">
        <f aca="false">IF(ISBLANK('Funções Transações'!AB148),"", 'Funções Transações'!AB148)</f>
        <v/>
      </c>
      <c r="N301" s="485" t="str">
        <f aca="false">IF(ISBLANK('Funções Transações'!R148),"", 'Funções Transações'!R148)</f>
        <v/>
      </c>
      <c r="O301" s="482" t="str">
        <f aca="false">IF(ISBLANK('Funções Transações'!AC148),"", 'Funções Transações'!AC148)</f>
        <v/>
      </c>
      <c r="P301" s="482" t="str">
        <f aca="false">IF(ISBLANK('Funções Transações'!AD148),"", 'Funções Transações'!AD148)</f>
        <v/>
      </c>
      <c r="Q301" s="482" t="str">
        <f aca="false">IF(ISBLANK('Funções Transações'!AE148),"", 'Funções Transações'!AE148)</f>
        <v/>
      </c>
      <c r="R301" s="482" t="str">
        <f aca="false">IF(ISBLANK('Funções Transações'!AF148),"", 'Funções Transações'!AF148)</f>
        <v/>
      </c>
      <c r="S301" s="486" t="str">
        <f aca="false">IF(ISBLANK('Funções Transações'!AG148),"", 'Funções Transações'!AG148)</f>
        <v/>
      </c>
      <c r="T301" s="480"/>
      <c r="U301" s="480"/>
      <c r="V301" s="480"/>
      <c r="W301" s="480"/>
      <c r="X301" s="480"/>
      <c r="Y301" s="480"/>
      <c r="Z301" s="480"/>
    </row>
    <row r="302" customFormat="false" ht="12.75" hidden="false" customHeight="true" outlineLevel="0" collapsed="false">
      <c r="A302" s="481" t="str">
        <f aca="false">IF(ISBLANK('Funções Transações'!C149),"", 'Funções Transações'!C149)</f>
        <v/>
      </c>
      <c r="B302" s="482" t="str">
        <f aca="false">IF((A302=""),"",LOOKUP(A302,'Casos de Uso'!$B$3:B$101,'Casos de Uso'!$C$3:C$101))</f>
        <v/>
      </c>
      <c r="C302" s="482" t="str">
        <f aca="false">IF(ISBLANK('Funções Transações'!B149),"",'Funções Transações'!B149)</f>
        <v/>
      </c>
      <c r="D302" s="483" t="str">
        <f aca="false">IF(ISBLANK('Funções Transações'!M149),"", 'Funções Transações'!M149)</f>
        <v/>
      </c>
      <c r="E302" s="483" t="str">
        <f aca="false">IF(ISBLANK('Funções Transações'!N149),"", 'Funções Transações'!N149)</f>
        <v/>
      </c>
      <c r="F302" s="483" t="str">
        <f aca="false">IF(ISBLANK('Funções Transações'!O149),"", 'Funções Transações'!O149)</f>
        <v/>
      </c>
      <c r="G302" s="483" t="str">
        <f aca="false">IF(ISBLANK('Funções Transações'!P149),"", 'Funções Transações'!P149)</f>
        <v/>
      </c>
      <c r="H302" s="483" t="str">
        <f aca="false">IF(ISBLANK('Funções Transações'!Q149),"", 'Funções Transações'!Q149)</f>
        <v/>
      </c>
      <c r="I302" s="484" t="str">
        <f aca="false">IF(ISBLANK('Funções Transações'!S149),"", 'Funções Transações'!S149)</f>
        <v/>
      </c>
      <c r="J302" s="484" t="str">
        <f aca="false">IF(ISBLANK('Funções Transações'!T149),"", 'Funções Transações'!T149)</f>
        <v/>
      </c>
      <c r="K302" s="484" t="str">
        <f aca="false">IF(ISBLANK('Funções Transações'!U149),"", 'Funções Transações'!U149)</f>
        <v/>
      </c>
      <c r="L302" s="483" t="str">
        <f aca="false">IF(ISBLANK('Funções Transações'!AA149),"", 'Funções Transações'!AA149)</f>
        <v/>
      </c>
      <c r="M302" s="484" t="str">
        <f aca="false">IF(ISBLANK('Funções Transações'!AB149),"", 'Funções Transações'!AB149)</f>
        <v/>
      </c>
      <c r="N302" s="485" t="str">
        <f aca="false">IF(ISBLANK('Funções Transações'!R149),"", 'Funções Transações'!R149)</f>
        <v/>
      </c>
      <c r="O302" s="482" t="str">
        <f aca="false">IF(ISBLANK('Funções Transações'!AC149),"", 'Funções Transações'!AC149)</f>
        <v/>
      </c>
      <c r="P302" s="482" t="str">
        <f aca="false">IF(ISBLANK('Funções Transações'!AD149),"", 'Funções Transações'!AD149)</f>
        <v/>
      </c>
      <c r="Q302" s="482" t="str">
        <f aca="false">IF(ISBLANK('Funções Transações'!AE149),"", 'Funções Transações'!AE149)</f>
        <v/>
      </c>
      <c r="R302" s="482" t="str">
        <f aca="false">IF(ISBLANK('Funções Transações'!AF149),"", 'Funções Transações'!AF149)</f>
        <v/>
      </c>
      <c r="S302" s="486" t="str">
        <f aca="false">IF(ISBLANK('Funções Transações'!AG149),"", 'Funções Transações'!AG149)</f>
        <v/>
      </c>
      <c r="T302" s="480"/>
      <c r="U302" s="480"/>
      <c r="V302" s="480"/>
      <c r="W302" s="480"/>
      <c r="X302" s="480"/>
      <c r="Y302" s="480"/>
      <c r="Z302" s="480"/>
    </row>
    <row r="303" customFormat="false" ht="12.75" hidden="false" customHeight="true" outlineLevel="0" collapsed="false">
      <c r="A303" s="481" t="str">
        <f aca="false">IF(ISBLANK('Funções Transações'!C150),"", 'Funções Transações'!C150)</f>
        <v/>
      </c>
      <c r="B303" s="482" t="str">
        <f aca="false">IF((A303=""),"",LOOKUP(A303,'Casos de Uso'!$B$3:B$101,'Casos de Uso'!$C$3:C$101))</f>
        <v/>
      </c>
      <c r="C303" s="482" t="str">
        <f aca="false">IF(ISBLANK('Funções Transações'!B150),"",'Funções Transações'!B150)</f>
        <v/>
      </c>
      <c r="D303" s="483" t="str">
        <f aca="false">IF(ISBLANK('Funções Transações'!M150),"", 'Funções Transações'!M150)</f>
        <v/>
      </c>
      <c r="E303" s="483" t="str">
        <f aca="false">IF(ISBLANK('Funções Transações'!N150),"", 'Funções Transações'!N150)</f>
        <v/>
      </c>
      <c r="F303" s="483" t="str">
        <f aca="false">IF(ISBLANK('Funções Transações'!O150),"", 'Funções Transações'!O150)</f>
        <v/>
      </c>
      <c r="G303" s="483" t="str">
        <f aca="false">IF(ISBLANK('Funções Transações'!P150),"", 'Funções Transações'!P150)</f>
        <v/>
      </c>
      <c r="H303" s="483" t="str">
        <f aca="false">IF(ISBLANK('Funções Transações'!Q150),"", 'Funções Transações'!Q150)</f>
        <v/>
      </c>
      <c r="I303" s="484" t="str">
        <f aca="false">IF(ISBLANK('Funções Transações'!S150),"", 'Funções Transações'!S150)</f>
        <v/>
      </c>
      <c r="J303" s="484" t="str">
        <f aca="false">IF(ISBLANK('Funções Transações'!T150),"", 'Funções Transações'!T150)</f>
        <v/>
      </c>
      <c r="K303" s="484" t="str">
        <f aca="false">IF(ISBLANK('Funções Transações'!U150),"", 'Funções Transações'!U150)</f>
        <v/>
      </c>
      <c r="L303" s="483" t="str">
        <f aca="false">IF(ISBLANK('Funções Transações'!AA150),"", 'Funções Transações'!AA150)</f>
        <v/>
      </c>
      <c r="M303" s="484" t="str">
        <f aca="false">IF(ISBLANK('Funções Transações'!AB150),"", 'Funções Transações'!AB150)</f>
        <v/>
      </c>
      <c r="N303" s="485" t="str">
        <f aca="false">IF(ISBLANK('Funções Transações'!R150),"", 'Funções Transações'!R150)</f>
        <v/>
      </c>
      <c r="O303" s="482" t="str">
        <f aca="false">IF(ISBLANK('Funções Transações'!AC150),"", 'Funções Transações'!AC150)</f>
        <v/>
      </c>
      <c r="P303" s="482" t="str">
        <f aca="false">IF(ISBLANK('Funções Transações'!AD150),"", 'Funções Transações'!AD150)</f>
        <v/>
      </c>
      <c r="Q303" s="482" t="str">
        <f aca="false">IF(ISBLANK('Funções Transações'!AE150),"", 'Funções Transações'!AE150)</f>
        <v/>
      </c>
      <c r="R303" s="482" t="str">
        <f aca="false">IF(ISBLANK('Funções Transações'!AF150),"", 'Funções Transações'!AF150)</f>
        <v/>
      </c>
      <c r="S303" s="486" t="str">
        <f aca="false">IF(ISBLANK('Funções Transações'!AG150),"", 'Funções Transações'!AG150)</f>
        <v/>
      </c>
      <c r="T303" s="480"/>
      <c r="U303" s="480"/>
      <c r="V303" s="480"/>
      <c r="W303" s="480"/>
      <c r="X303" s="480"/>
      <c r="Y303" s="480"/>
      <c r="Z303" s="480"/>
    </row>
    <row r="304" customFormat="false" ht="12.75" hidden="false" customHeight="true" outlineLevel="0" collapsed="false">
      <c r="A304" s="481" t="str">
        <f aca="false">IF(ISBLANK('Funções Transações'!C151),"", 'Funções Transações'!C151)</f>
        <v/>
      </c>
      <c r="B304" s="482" t="str">
        <f aca="false">IF((A304=""),"",LOOKUP(A304,'Casos de Uso'!$B$3:B$101,'Casos de Uso'!$C$3:C$101))</f>
        <v/>
      </c>
      <c r="C304" s="482" t="str">
        <f aca="false">IF(ISBLANK('Funções Transações'!B151),"",'Funções Transações'!B151)</f>
        <v/>
      </c>
      <c r="D304" s="483" t="str">
        <f aca="false">IF(ISBLANK('Funções Transações'!M151),"", 'Funções Transações'!M151)</f>
        <v/>
      </c>
      <c r="E304" s="483" t="str">
        <f aca="false">IF(ISBLANK('Funções Transações'!N151),"", 'Funções Transações'!N151)</f>
        <v/>
      </c>
      <c r="F304" s="483" t="str">
        <f aca="false">IF(ISBLANK('Funções Transações'!O151),"", 'Funções Transações'!O151)</f>
        <v/>
      </c>
      <c r="G304" s="483" t="str">
        <f aca="false">IF(ISBLANK('Funções Transações'!P151),"", 'Funções Transações'!P151)</f>
        <v/>
      </c>
      <c r="H304" s="483" t="str">
        <f aca="false">IF(ISBLANK('Funções Transações'!Q151),"", 'Funções Transações'!Q151)</f>
        <v/>
      </c>
      <c r="I304" s="484" t="str">
        <f aca="false">IF(ISBLANK('Funções Transações'!S151),"", 'Funções Transações'!S151)</f>
        <v/>
      </c>
      <c r="J304" s="484" t="str">
        <f aca="false">IF(ISBLANK('Funções Transações'!T151),"", 'Funções Transações'!T151)</f>
        <v/>
      </c>
      <c r="K304" s="484" t="str">
        <f aca="false">IF(ISBLANK('Funções Transações'!U151),"", 'Funções Transações'!U151)</f>
        <v/>
      </c>
      <c r="L304" s="483" t="str">
        <f aca="false">IF(ISBLANK('Funções Transações'!AA151),"", 'Funções Transações'!AA151)</f>
        <v/>
      </c>
      <c r="M304" s="484" t="str">
        <f aca="false">IF(ISBLANK('Funções Transações'!AB151),"", 'Funções Transações'!AB151)</f>
        <v/>
      </c>
      <c r="N304" s="485" t="str">
        <f aca="false">IF(ISBLANK('Funções Transações'!R151),"", 'Funções Transações'!R151)</f>
        <v/>
      </c>
      <c r="O304" s="482" t="str">
        <f aca="false">IF(ISBLANK('Funções Transações'!AC151),"", 'Funções Transações'!AC151)</f>
        <v/>
      </c>
      <c r="P304" s="482" t="str">
        <f aca="false">IF(ISBLANK('Funções Transações'!AD151),"", 'Funções Transações'!AD151)</f>
        <v/>
      </c>
      <c r="Q304" s="482" t="str">
        <f aca="false">IF(ISBLANK('Funções Transações'!AE151),"", 'Funções Transações'!AE151)</f>
        <v/>
      </c>
      <c r="R304" s="482" t="str">
        <f aca="false">IF(ISBLANK('Funções Transações'!AF151),"", 'Funções Transações'!AF151)</f>
        <v/>
      </c>
      <c r="S304" s="486" t="str">
        <f aca="false">IF(ISBLANK('Funções Transações'!AG151),"", 'Funções Transações'!AG151)</f>
        <v/>
      </c>
      <c r="T304" s="480"/>
      <c r="U304" s="480"/>
      <c r="V304" s="480"/>
      <c r="W304" s="480"/>
      <c r="X304" s="480"/>
      <c r="Y304" s="480"/>
      <c r="Z304" s="480"/>
    </row>
    <row r="305" customFormat="false" ht="12.75" hidden="false" customHeight="true" outlineLevel="0" collapsed="false">
      <c r="A305" s="481" t="str">
        <f aca="false">IF(ISBLANK('Funções Transações'!C152),"", 'Funções Transações'!C152)</f>
        <v/>
      </c>
      <c r="B305" s="482" t="str">
        <f aca="false">IF((A305=""),"",LOOKUP(A305,'Casos de Uso'!$B$3:B$101,'Casos de Uso'!$C$3:C$101))</f>
        <v/>
      </c>
      <c r="C305" s="482" t="str">
        <f aca="false">IF(ISBLANK('Funções Transações'!B152),"",'Funções Transações'!B152)</f>
        <v/>
      </c>
      <c r="D305" s="483" t="str">
        <f aca="false">IF(ISBLANK('Funções Transações'!M152),"", 'Funções Transações'!M152)</f>
        <v/>
      </c>
      <c r="E305" s="483" t="str">
        <f aca="false">IF(ISBLANK('Funções Transações'!N152),"", 'Funções Transações'!N152)</f>
        <v/>
      </c>
      <c r="F305" s="483" t="str">
        <f aca="false">IF(ISBLANK('Funções Transações'!O152),"", 'Funções Transações'!O152)</f>
        <v/>
      </c>
      <c r="G305" s="483" t="str">
        <f aca="false">IF(ISBLANK('Funções Transações'!P152),"", 'Funções Transações'!P152)</f>
        <v/>
      </c>
      <c r="H305" s="483" t="str">
        <f aca="false">IF(ISBLANK('Funções Transações'!Q152),"", 'Funções Transações'!Q152)</f>
        <v/>
      </c>
      <c r="I305" s="484" t="str">
        <f aca="false">IF(ISBLANK('Funções Transações'!S152),"", 'Funções Transações'!S152)</f>
        <v/>
      </c>
      <c r="J305" s="484" t="str">
        <f aca="false">IF(ISBLANK('Funções Transações'!T152),"", 'Funções Transações'!T152)</f>
        <v/>
      </c>
      <c r="K305" s="484" t="str">
        <f aca="false">IF(ISBLANK('Funções Transações'!U152),"", 'Funções Transações'!U152)</f>
        <v/>
      </c>
      <c r="L305" s="483" t="str">
        <f aca="false">IF(ISBLANK('Funções Transações'!AA152),"", 'Funções Transações'!AA152)</f>
        <v/>
      </c>
      <c r="M305" s="484" t="str">
        <f aca="false">IF(ISBLANK('Funções Transações'!AB152),"", 'Funções Transações'!AB152)</f>
        <v/>
      </c>
      <c r="N305" s="485" t="str">
        <f aca="false">IF(ISBLANK('Funções Transações'!R152),"", 'Funções Transações'!R152)</f>
        <v/>
      </c>
      <c r="O305" s="482" t="str">
        <f aca="false">IF(ISBLANK('Funções Transações'!AC152),"", 'Funções Transações'!AC152)</f>
        <v/>
      </c>
      <c r="P305" s="482" t="str">
        <f aca="false">IF(ISBLANK('Funções Transações'!AD152),"", 'Funções Transações'!AD152)</f>
        <v/>
      </c>
      <c r="Q305" s="482" t="str">
        <f aca="false">IF(ISBLANK('Funções Transações'!AE152),"", 'Funções Transações'!AE152)</f>
        <v/>
      </c>
      <c r="R305" s="482" t="str">
        <f aca="false">IF(ISBLANK('Funções Transações'!AF152),"", 'Funções Transações'!AF152)</f>
        <v/>
      </c>
      <c r="S305" s="486" t="str">
        <f aca="false">IF(ISBLANK('Funções Transações'!AG152),"", 'Funções Transações'!AG152)</f>
        <v/>
      </c>
      <c r="T305" s="480"/>
      <c r="U305" s="480"/>
      <c r="V305" s="480"/>
      <c r="W305" s="480"/>
      <c r="X305" s="480"/>
      <c r="Y305" s="480"/>
      <c r="Z305" s="480"/>
    </row>
    <row r="306" customFormat="false" ht="12.75" hidden="false" customHeight="true" outlineLevel="0" collapsed="false">
      <c r="A306" s="481" t="str">
        <f aca="false">IF(ISBLANK('Funções Transações'!C153),"", 'Funções Transações'!C153)</f>
        <v/>
      </c>
      <c r="B306" s="482" t="str">
        <f aca="false">IF((A306=""),"",LOOKUP(A306,'Casos de Uso'!$B$3:B$101,'Casos de Uso'!$C$3:C$101))</f>
        <v/>
      </c>
      <c r="C306" s="482" t="str">
        <f aca="false">IF(ISBLANK('Funções Transações'!B153),"",'Funções Transações'!B153)</f>
        <v/>
      </c>
      <c r="D306" s="483" t="str">
        <f aca="false">IF(ISBLANK('Funções Transações'!M153),"", 'Funções Transações'!M153)</f>
        <v/>
      </c>
      <c r="E306" s="483" t="str">
        <f aca="false">IF(ISBLANK('Funções Transações'!N153),"", 'Funções Transações'!N153)</f>
        <v/>
      </c>
      <c r="F306" s="483" t="str">
        <f aca="false">IF(ISBLANK('Funções Transações'!O153),"", 'Funções Transações'!O153)</f>
        <v/>
      </c>
      <c r="G306" s="483" t="str">
        <f aca="false">IF(ISBLANK('Funções Transações'!P153),"", 'Funções Transações'!P153)</f>
        <v/>
      </c>
      <c r="H306" s="483" t="str">
        <f aca="false">IF(ISBLANK('Funções Transações'!Q153),"", 'Funções Transações'!Q153)</f>
        <v/>
      </c>
      <c r="I306" s="484" t="str">
        <f aca="false">IF(ISBLANK('Funções Transações'!S153),"", 'Funções Transações'!S153)</f>
        <v/>
      </c>
      <c r="J306" s="484" t="str">
        <f aca="false">IF(ISBLANK('Funções Transações'!T153),"", 'Funções Transações'!T153)</f>
        <v/>
      </c>
      <c r="K306" s="484" t="str">
        <f aca="false">IF(ISBLANK('Funções Transações'!U153),"", 'Funções Transações'!U153)</f>
        <v/>
      </c>
      <c r="L306" s="483" t="str">
        <f aca="false">IF(ISBLANK('Funções Transações'!AA153),"", 'Funções Transações'!AA153)</f>
        <v/>
      </c>
      <c r="M306" s="484" t="str">
        <f aca="false">IF(ISBLANK('Funções Transações'!AB153),"", 'Funções Transações'!AB153)</f>
        <v/>
      </c>
      <c r="N306" s="485" t="str">
        <f aca="false">IF(ISBLANK('Funções Transações'!R153),"", 'Funções Transações'!R153)</f>
        <v/>
      </c>
      <c r="O306" s="482" t="str">
        <f aca="false">IF(ISBLANK('Funções Transações'!AC153),"", 'Funções Transações'!AC153)</f>
        <v/>
      </c>
      <c r="P306" s="482" t="str">
        <f aca="false">IF(ISBLANK('Funções Transações'!AD153),"", 'Funções Transações'!AD153)</f>
        <v/>
      </c>
      <c r="Q306" s="482" t="str">
        <f aca="false">IF(ISBLANK('Funções Transações'!AE153),"", 'Funções Transações'!AE153)</f>
        <v/>
      </c>
      <c r="R306" s="482" t="str">
        <f aca="false">IF(ISBLANK('Funções Transações'!AF153),"", 'Funções Transações'!AF153)</f>
        <v/>
      </c>
      <c r="S306" s="486" t="str">
        <f aca="false">IF(ISBLANK('Funções Transações'!AG153),"", 'Funções Transações'!AG153)</f>
        <v/>
      </c>
      <c r="T306" s="480"/>
      <c r="U306" s="480"/>
      <c r="V306" s="480"/>
      <c r="W306" s="480"/>
      <c r="X306" s="480"/>
      <c r="Y306" s="480"/>
      <c r="Z306" s="480"/>
    </row>
    <row r="307" customFormat="false" ht="12.75" hidden="false" customHeight="true" outlineLevel="0" collapsed="false">
      <c r="A307" s="481" t="str">
        <f aca="false">IF(ISBLANK('Funções Transações'!C154),"", 'Funções Transações'!C154)</f>
        <v/>
      </c>
      <c r="B307" s="482" t="str">
        <f aca="false">IF((A307=""),"",LOOKUP(A307,'Casos de Uso'!$B$3:B$101,'Casos de Uso'!$C$3:C$101))</f>
        <v/>
      </c>
      <c r="C307" s="482" t="str">
        <f aca="false">IF(ISBLANK('Funções Transações'!B154),"",'Funções Transações'!B154)</f>
        <v/>
      </c>
      <c r="D307" s="483" t="str">
        <f aca="false">IF(ISBLANK('Funções Transações'!M154),"", 'Funções Transações'!M154)</f>
        <v/>
      </c>
      <c r="E307" s="483" t="str">
        <f aca="false">IF(ISBLANK('Funções Transações'!N154),"", 'Funções Transações'!N154)</f>
        <v/>
      </c>
      <c r="F307" s="483" t="str">
        <f aca="false">IF(ISBLANK('Funções Transações'!O154),"", 'Funções Transações'!O154)</f>
        <v/>
      </c>
      <c r="G307" s="483" t="str">
        <f aca="false">IF(ISBLANK('Funções Transações'!P154),"", 'Funções Transações'!P154)</f>
        <v/>
      </c>
      <c r="H307" s="483" t="str">
        <f aca="false">IF(ISBLANK('Funções Transações'!Q154),"", 'Funções Transações'!Q154)</f>
        <v/>
      </c>
      <c r="I307" s="484" t="str">
        <f aca="false">IF(ISBLANK('Funções Transações'!S154),"", 'Funções Transações'!S154)</f>
        <v/>
      </c>
      <c r="J307" s="484" t="str">
        <f aca="false">IF(ISBLANK('Funções Transações'!T154),"", 'Funções Transações'!T154)</f>
        <v/>
      </c>
      <c r="K307" s="484" t="str">
        <f aca="false">IF(ISBLANK('Funções Transações'!U154),"", 'Funções Transações'!U154)</f>
        <v/>
      </c>
      <c r="L307" s="483" t="str">
        <f aca="false">IF(ISBLANK('Funções Transações'!AA154),"", 'Funções Transações'!AA154)</f>
        <v/>
      </c>
      <c r="M307" s="484" t="str">
        <f aca="false">IF(ISBLANK('Funções Transações'!AB154),"", 'Funções Transações'!AB154)</f>
        <v/>
      </c>
      <c r="N307" s="485" t="str">
        <f aca="false">IF(ISBLANK('Funções Transações'!R154),"", 'Funções Transações'!R154)</f>
        <v/>
      </c>
      <c r="O307" s="482" t="str">
        <f aca="false">IF(ISBLANK('Funções Transações'!AC154),"", 'Funções Transações'!AC154)</f>
        <v/>
      </c>
      <c r="P307" s="482" t="str">
        <f aca="false">IF(ISBLANK('Funções Transações'!AD154),"", 'Funções Transações'!AD154)</f>
        <v/>
      </c>
      <c r="Q307" s="482" t="str">
        <f aca="false">IF(ISBLANK('Funções Transações'!AE154),"", 'Funções Transações'!AE154)</f>
        <v/>
      </c>
      <c r="R307" s="482" t="str">
        <f aca="false">IF(ISBLANK('Funções Transações'!AF154),"", 'Funções Transações'!AF154)</f>
        <v/>
      </c>
      <c r="S307" s="486" t="str">
        <f aca="false">IF(ISBLANK('Funções Transações'!AG154),"", 'Funções Transações'!AG154)</f>
        <v/>
      </c>
      <c r="T307" s="480"/>
      <c r="U307" s="480"/>
      <c r="V307" s="480"/>
      <c r="W307" s="480"/>
      <c r="X307" s="480"/>
      <c r="Y307" s="480"/>
      <c r="Z307" s="480"/>
    </row>
    <row r="308" customFormat="false" ht="12.75" hidden="false" customHeight="true" outlineLevel="0" collapsed="false">
      <c r="A308" s="481" t="str">
        <f aca="false">IF(ISBLANK('Funções Transações'!C155),"", 'Funções Transações'!C155)</f>
        <v/>
      </c>
      <c r="B308" s="482" t="str">
        <f aca="false">IF((A308=""),"",LOOKUP(A308,'Casos de Uso'!$B$3:B$101,'Casos de Uso'!$C$3:C$101))</f>
        <v/>
      </c>
      <c r="C308" s="482" t="str">
        <f aca="false">IF(ISBLANK('Funções Transações'!B155),"",'Funções Transações'!B155)</f>
        <v/>
      </c>
      <c r="D308" s="483" t="str">
        <f aca="false">IF(ISBLANK('Funções Transações'!M155),"", 'Funções Transações'!M155)</f>
        <v/>
      </c>
      <c r="E308" s="483" t="str">
        <f aca="false">IF(ISBLANK('Funções Transações'!N155),"", 'Funções Transações'!N155)</f>
        <v/>
      </c>
      <c r="F308" s="483" t="str">
        <f aca="false">IF(ISBLANK('Funções Transações'!O155),"", 'Funções Transações'!O155)</f>
        <v/>
      </c>
      <c r="G308" s="483" t="str">
        <f aca="false">IF(ISBLANK('Funções Transações'!P155),"", 'Funções Transações'!P155)</f>
        <v/>
      </c>
      <c r="H308" s="483" t="str">
        <f aca="false">IF(ISBLANK('Funções Transações'!Q155),"", 'Funções Transações'!Q155)</f>
        <v/>
      </c>
      <c r="I308" s="484" t="str">
        <f aca="false">IF(ISBLANK('Funções Transações'!S155),"", 'Funções Transações'!S155)</f>
        <v/>
      </c>
      <c r="J308" s="484" t="str">
        <f aca="false">IF(ISBLANK('Funções Transações'!T155),"", 'Funções Transações'!T155)</f>
        <v/>
      </c>
      <c r="K308" s="484" t="str">
        <f aca="false">IF(ISBLANK('Funções Transações'!U155),"", 'Funções Transações'!U155)</f>
        <v/>
      </c>
      <c r="L308" s="483" t="str">
        <f aca="false">IF(ISBLANK('Funções Transações'!AA155),"", 'Funções Transações'!AA155)</f>
        <v/>
      </c>
      <c r="M308" s="484" t="str">
        <f aca="false">IF(ISBLANK('Funções Transações'!AB155),"", 'Funções Transações'!AB155)</f>
        <v/>
      </c>
      <c r="N308" s="485" t="str">
        <f aca="false">IF(ISBLANK('Funções Transações'!R155),"", 'Funções Transações'!R155)</f>
        <v/>
      </c>
      <c r="O308" s="482" t="str">
        <f aca="false">IF(ISBLANK('Funções Transações'!AC155),"", 'Funções Transações'!AC155)</f>
        <v/>
      </c>
      <c r="P308" s="482" t="str">
        <f aca="false">IF(ISBLANK('Funções Transações'!AD155),"", 'Funções Transações'!AD155)</f>
        <v/>
      </c>
      <c r="Q308" s="482" t="str">
        <f aca="false">IF(ISBLANK('Funções Transações'!AE155),"", 'Funções Transações'!AE155)</f>
        <v/>
      </c>
      <c r="R308" s="482" t="str">
        <f aca="false">IF(ISBLANK('Funções Transações'!AF155),"", 'Funções Transações'!AF155)</f>
        <v/>
      </c>
      <c r="S308" s="486" t="str">
        <f aca="false">IF(ISBLANK('Funções Transações'!AG155),"", 'Funções Transações'!AG155)</f>
        <v/>
      </c>
      <c r="T308" s="480"/>
      <c r="U308" s="480"/>
      <c r="V308" s="480"/>
      <c r="W308" s="480"/>
      <c r="X308" s="480"/>
      <c r="Y308" s="480"/>
      <c r="Z308" s="480"/>
    </row>
    <row r="309" customFormat="false" ht="12.75" hidden="false" customHeight="true" outlineLevel="0" collapsed="false">
      <c r="A309" s="481" t="str">
        <f aca="false">IF(ISBLANK('Funções Transações'!C156),"", 'Funções Transações'!C156)</f>
        <v/>
      </c>
      <c r="B309" s="482" t="str">
        <f aca="false">IF((A309=""),"",LOOKUP(A309,'Casos de Uso'!$B$3:B$101,'Casos de Uso'!$C$3:C$101))</f>
        <v/>
      </c>
      <c r="C309" s="482" t="str">
        <f aca="false">IF(ISBLANK('Funções Transações'!B156),"",'Funções Transações'!B156)</f>
        <v/>
      </c>
      <c r="D309" s="483" t="str">
        <f aca="false">IF(ISBLANK('Funções Transações'!M156),"", 'Funções Transações'!M156)</f>
        <v/>
      </c>
      <c r="E309" s="483" t="str">
        <f aca="false">IF(ISBLANK('Funções Transações'!N156),"", 'Funções Transações'!N156)</f>
        <v/>
      </c>
      <c r="F309" s="483" t="str">
        <f aca="false">IF(ISBLANK('Funções Transações'!O156),"", 'Funções Transações'!O156)</f>
        <v/>
      </c>
      <c r="G309" s="483" t="str">
        <f aca="false">IF(ISBLANK('Funções Transações'!P156),"", 'Funções Transações'!P156)</f>
        <v/>
      </c>
      <c r="H309" s="483" t="str">
        <f aca="false">IF(ISBLANK('Funções Transações'!Q156),"", 'Funções Transações'!Q156)</f>
        <v/>
      </c>
      <c r="I309" s="484" t="str">
        <f aca="false">IF(ISBLANK('Funções Transações'!S156),"", 'Funções Transações'!S156)</f>
        <v/>
      </c>
      <c r="J309" s="484" t="str">
        <f aca="false">IF(ISBLANK('Funções Transações'!T156),"", 'Funções Transações'!T156)</f>
        <v/>
      </c>
      <c r="K309" s="484" t="str">
        <f aca="false">IF(ISBLANK('Funções Transações'!U156),"", 'Funções Transações'!U156)</f>
        <v/>
      </c>
      <c r="L309" s="483" t="str">
        <f aca="false">IF(ISBLANK('Funções Transações'!AA156),"", 'Funções Transações'!AA156)</f>
        <v/>
      </c>
      <c r="M309" s="484" t="str">
        <f aca="false">IF(ISBLANK('Funções Transações'!AB156),"", 'Funções Transações'!AB156)</f>
        <v/>
      </c>
      <c r="N309" s="485" t="str">
        <f aca="false">IF(ISBLANK('Funções Transações'!R156),"", 'Funções Transações'!R156)</f>
        <v/>
      </c>
      <c r="O309" s="482" t="str">
        <f aca="false">IF(ISBLANK('Funções Transações'!AC156),"", 'Funções Transações'!AC156)</f>
        <v/>
      </c>
      <c r="P309" s="482" t="str">
        <f aca="false">IF(ISBLANK('Funções Transações'!AD156),"", 'Funções Transações'!AD156)</f>
        <v/>
      </c>
      <c r="Q309" s="482" t="str">
        <f aca="false">IF(ISBLANK('Funções Transações'!AE156),"", 'Funções Transações'!AE156)</f>
        <v/>
      </c>
      <c r="R309" s="482" t="str">
        <f aca="false">IF(ISBLANK('Funções Transações'!AF156),"", 'Funções Transações'!AF156)</f>
        <v/>
      </c>
      <c r="S309" s="486" t="str">
        <f aca="false">IF(ISBLANK('Funções Transações'!AG156),"", 'Funções Transações'!AG156)</f>
        <v/>
      </c>
      <c r="T309" s="480"/>
      <c r="U309" s="480"/>
      <c r="V309" s="480"/>
      <c r="W309" s="480"/>
      <c r="X309" s="480"/>
      <c r="Y309" s="480"/>
      <c r="Z309" s="480"/>
    </row>
    <row r="310" customFormat="false" ht="12.75" hidden="false" customHeight="true" outlineLevel="0" collapsed="false">
      <c r="A310" s="481" t="str">
        <f aca="false">IF(ISBLANK('Funções Transações'!C157),"", 'Funções Transações'!C157)</f>
        <v/>
      </c>
      <c r="B310" s="482" t="str">
        <f aca="false">IF((A310=""),"",LOOKUP(A310,'Casos de Uso'!$B$3:B$101,'Casos de Uso'!$C$3:C$101))</f>
        <v/>
      </c>
      <c r="C310" s="482" t="str">
        <f aca="false">IF(ISBLANK('Funções Transações'!B157),"",'Funções Transações'!B157)</f>
        <v/>
      </c>
      <c r="D310" s="483" t="str">
        <f aca="false">IF(ISBLANK('Funções Transações'!M157),"", 'Funções Transações'!M157)</f>
        <v/>
      </c>
      <c r="E310" s="483" t="str">
        <f aca="false">IF(ISBLANK('Funções Transações'!N157),"", 'Funções Transações'!N157)</f>
        <v/>
      </c>
      <c r="F310" s="483" t="str">
        <f aca="false">IF(ISBLANK('Funções Transações'!O157),"", 'Funções Transações'!O157)</f>
        <v/>
      </c>
      <c r="G310" s="483" t="str">
        <f aca="false">IF(ISBLANK('Funções Transações'!P157),"", 'Funções Transações'!P157)</f>
        <v/>
      </c>
      <c r="H310" s="483" t="str">
        <f aca="false">IF(ISBLANK('Funções Transações'!Q157),"", 'Funções Transações'!Q157)</f>
        <v/>
      </c>
      <c r="I310" s="484" t="str">
        <f aca="false">IF(ISBLANK('Funções Transações'!S157),"", 'Funções Transações'!S157)</f>
        <v/>
      </c>
      <c r="J310" s="484" t="str">
        <f aca="false">IF(ISBLANK('Funções Transações'!T157),"", 'Funções Transações'!T157)</f>
        <v/>
      </c>
      <c r="K310" s="484" t="str">
        <f aca="false">IF(ISBLANK('Funções Transações'!U157),"", 'Funções Transações'!U157)</f>
        <v/>
      </c>
      <c r="L310" s="483" t="str">
        <f aca="false">IF(ISBLANK('Funções Transações'!AA157),"", 'Funções Transações'!AA157)</f>
        <v/>
      </c>
      <c r="M310" s="484" t="str">
        <f aca="false">IF(ISBLANK('Funções Transações'!AB157),"", 'Funções Transações'!AB157)</f>
        <v/>
      </c>
      <c r="N310" s="485" t="str">
        <f aca="false">IF(ISBLANK('Funções Transações'!R157),"", 'Funções Transações'!R157)</f>
        <v/>
      </c>
      <c r="O310" s="482" t="str">
        <f aca="false">IF(ISBLANK('Funções Transações'!AC157),"", 'Funções Transações'!AC157)</f>
        <v/>
      </c>
      <c r="P310" s="482" t="str">
        <f aca="false">IF(ISBLANK('Funções Transações'!AD157),"", 'Funções Transações'!AD157)</f>
        <v/>
      </c>
      <c r="Q310" s="482" t="str">
        <f aca="false">IF(ISBLANK('Funções Transações'!AE157),"", 'Funções Transações'!AE157)</f>
        <v/>
      </c>
      <c r="R310" s="482" t="str">
        <f aca="false">IF(ISBLANK('Funções Transações'!AF157),"", 'Funções Transações'!AF157)</f>
        <v/>
      </c>
      <c r="S310" s="486" t="str">
        <f aca="false">IF(ISBLANK('Funções Transações'!AG157),"", 'Funções Transações'!AG157)</f>
        <v/>
      </c>
      <c r="T310" s="480"/>
      <c r="U310" s="480"/>
      <c r="V310" s="480"/>
      <c r="W310" s="480"/>
      <c r="X310" s="480"/>
      <c r="Y310" s="480"/>
      <c r="Z310" s="480"/>
    </row>
    <row r="311" customFormat="false" ht="12.75" hidden="false" customHeight="true" outlineLevel="0" collapsed="false">
      <c r="A311" s="481" t="str">
        <f aca="false">IF(ISBLANK('Funções Transações'!C158),"", 'Funções Transações'!C158)</f>
        <v/>
      </c>
      <c r="B311" s="482" t="str">
        <f aca="false">IF((A311=""),"",LOOKUP(A311,'Casos de Uso'!$B$3:B$101,'Casos de Uso'!$C$3:C$101))</f>
        <v/>
      </c>
      <c r="C311" s="482" t="str">
        <f aca="false">IF(ISBLANK('Funções Transações'!B158),"",'Funções Transações'!B158)</f>
        <v/>
      </c>
      <c r="D311" s="483" t="str">
        <f aca="false">IF(ISBLANK('Funções Transações'!M158),"", 'Funções Transações'!M158)</f>
        <v/>
      </c>
      <c r="E311" s="483" t="str">
        <f aca="false">IF(ISBLANK('Funções Transações'!N158),"", 'Funções Transações'!N158)</f>
        <v/>
      </c>
      <c r="F311" s="483" t="str">
        <f aca="false">IF(ISBLANK('Funções Transações'!O158),"", 'Funções Transações'!O158)</f>
        <v/>
      </c>
      <c r="G311" s="483" t="str">
        <f aca="false">IF(ISBLANK('Funções Transações'!P158),"", 'Funções Transações'!P158)</f>
        <v/>
      </c>
      <c r="H311" s="483" t="str">
        <f aca="false">IF(ISBLANK('Funções Transações'!Q158),"", 'Funções Transações'!Q158)</f>
        <v/>
      </c>
      <c r="I311" s="484" t="str">
        <f aca="false">IF(ISBLANK('Funções Transações'!S158),"", 'Funções Transações'!S158)</f>
        <v/>
      </c>
      <c r="J311" s="484" t="str">
        <f aca="false">IF(ISBLANK('Funções Transações'!T158),"", 'Funções Transações'!T158)</f>
        <v/>
      </c>
      <c r="K311" s="484" t="str">
        <f aca="false">IF(ISBLANK('Funções Transações'!U158),"", 'Funções Transações'!U158)</f>
        <v/>
      </c>
      <c r="L311" s="483" t="str">
        <f aca="false">IF(ISBLANK('Funções Transações'!AA158),"", 'Funções Transações'!AA158)</f>
        <v/>
      </c>
      <c r="M311" s="484" t="str">
        <f aca="false">IF(ISBLANK('Funções Transações'!AB158),"", 'Funções Transações'!AB158)</f>
        <v/>
      </c>
      <c r="N311" s="485" t="str">
        <f aca="false">IF(ISBLANK('Funções Transações'!R158),"", 'Funções Transações'!R158)</f>
        <v/>
      </c>
      <c r="O311" s="482" t="str">
        <f aca="false">IF(ISBLANK('Funções Transações'!AC158),"", 'Funções Transações'!AC158)</f>
        <v/>
      </c>
      <c r="P311" s="482" t="str">
        <f aca="false">IF(ISBLANK('Funções Transações'!AD158),"", 'Funções Transações'!AD158)</f>
        <v/>
      </c>
      <c r="Q311" s="482" t="str">
        <f aca="false">IF(ISBLANK('Funções Transações'!AE158),"", 'Funções Transações'!AE158)</f>
        <v/>
      </c>
      <c r="R311" s="482" t="str">
        <f aca="false">IF(ISBLANK('Funções Transações'!AF158),"", 'Funções Transações'!AF158)</f>
        <v/>
      </c>
      <c r="S311" s="486" t="str">
        <f aca="false">IF(ISBLANK('Funções Transações'!AG158),"", 'Funções Transações'!AG158)</f>
        <v/>
      </c>
      <c r="T311" s="480"/>
      <c r="U311" s="480"/>
      <c r="V311" s="480"/>
      <c r="W311" s="480"/>
      <c r="X311" s="480"/>
      <c r="Y311" s="480"/>
      <c r="Z311" s="480"/>
    </row>
    <row r="312" customFormat="false" ht="12.75" hidden="false" customHeight="true" outlineLevel="0" collapsed="false">
      <c r="A312" s="481" t="str">
        <f aca="false">IF(ISBLANK('Funções Transações'!C159),"", 'Funções Transações'!C159)</f>
        <v/>
      </c>
      <c r="B312" s="482" t="str">
        <f aca="false">IF((A312=""),"",LOOKUP(A312,'Casos de Uso'!$B$3:B$101,'Casos de Uso'!$C$3:C$101))</f>
        <v/>
      </c>
      <c r="C312" s="482" t="str">
        <f aca="false">IF(ISBLANK('Funções Transações'!B159),"",'Funções Transações'!B159)</f>
        <v/>
      </c>
      <c r="D312" s="483" t="str">
        <f aca="false">IF(ISBLANK('Funções Transações'!M159),"", 'Funções Transações'!M159)</f>
        <v/>
      </c>
      <c r="E312" s="483" t="str">
        <f aca="false">IF(ISBLANK('Funções Transações'!N159),"", 'Funções Transações'!N159)</f>
        <v/>
      </c>
      <c r="F312" s="483" t="str">
        <f aca="false">IF(ISBLANK('Funções Transações'!O159),"", 'Funções Transações'!O159)</f>
        <v/>
      </c>
      <c r="G312" s="483" t="str">
        <f aca="false">IF(ISBLANK('Funções Transações'!P159),"", 'Funções Transações'!P159)</f>
        <v/>
      </c>
      <c r="H312" s="483" t="str">
        <f aca="false">IF(ISBLANK('Funções Transações'!Q159),"", 'Funções Transações'!Q159)</f>
        <v/>
      </c>
      <c r="I312" s="484" t="str">
        <f aca="false">IF(ISBLANK('Funções Transações'!S159),"", 'Funções Transações'!S159)</f>
        <v/>
      </c>
      <c r="J312" s="484" t="str">
        <f aca="false">IF(ISBLANK('Funções Transações'!T159),"", 'Funções Transações'!T159)</f>
        <v/>
      </c>
      <c r="K312" s="484" t="str">
        <f aca="false">IF(ISBLANK('Funções Transações'!U159),"", 'Funções Transações'!U159)</f>
        <v/>
      </c>
      <c r="L312" s="483" t="str">
        <f aca="false">IF(ISBLANK('Funções Transações'!AA159),"", 'Funções Transações'!AA159)</f>
        <v/>
      </c>
      <c r="M312" s="484" t="str">
        <f aca="false">IF(ISBLANK('Funções Transações'!AB159),"", 'Funções Transações'!AB159)</f>
        <v/>
      </c>
      <c r="N312" s="485" t="str">
        <f aca="false">IF(ISBLANK('Funções Transações'!R159),"", 'Funções Transações'!R159)</f>
        <v/>
      </c>
      <c r="O312" s="482" t="str">
        <f aca="false">IF(ISBLANK('Funções Transações'!AC159),"", 'Funções Transações'!AC159)</f>
        <v/>
      </c>
      <c r="P312" s="482" t="str">
        <f aca="false">IF(ISBLANK('Funções Transações'!AD159),"", 'Funções Transações'!AD159)</f>
        <v/>
      </c>
      <c r="Q312" s="482" t="str">
        <f aca="false">IF(ISBLANK('Funções Transações'!AE159),"", 'Funções Transações'!AE159)</f>
        <v/>
      </c>
      <c r="R312" s="482" t="str">
        <f aca="false">IF(ISBLANK('Funções Transações'!AF159),"", 'Funções Transações'!AF159)</f>
        <v/>
      </c>
      <c r="S312" s="486" t="str">
        <f aca="false">IF(ISBLANK('Funções Transações'!AG159),"", 'Funções Transações'!AG159)</f>
        <v/>
      </c>
      <c r="T312" s="480"/>
      <c r="U312" s="480"/>
      <c r="V312" s="480"/>
      <c r="W312" s="480"/>
      <c r="X312" s="480"/>
      <c r="Y312" s="480"/>
      <c r="Z312" s="480"/>
    </row>
    <row r="313" customFormat="false" ht="12.75" hidden="false" customHeight="true" outlineLevel="0" collapsed="false">
      <c r="A313" s="481" t="str">
        <f aca="false">IF(ISBLANK('Funções Transações'!C160),"", 'Funções Transações'!C160)</f>
        <v/>
      </c>
      <c r="B313" s="482" t="str">
        <f aca="false">IF((A313=""),"",LOOKUP(A313,'Casos de Uso'!$B$3:B$101,'Casos de Uso'!$C$3:C$101))</f>
        <v/>
      </c>
      <c r="C313" s="482" t="str">
        <f aca="false">IF(ISBLANK('Funções Transações'!B160),"",'Funções Transações'!B160)</f>
        <v/>
      </c>
      <c r="D313" s="483" t="str">
        <f aca="false">IF(ISBLANK('Funções Transações'!M160),"", 'Funções Transações'!M160)</f>
        <v/>
      </c>
      <c r="E313" s="483" t="str">
        <f aca="false">IF(ISBLANK('Funções Transações'!N160),"", 'Funções Transações'!N160)</f>
        <v/>
      </c>
      <c r="F313" s="483" t="str">
        <f aca="false">IF(ISBLANK('Funções Transações'!O160),"", 'Funções Transações'!O160)</f>
        <v/>
      </c>
      <c r="G313" s="483" t="str">
        <f aca="false">IF(ISBLANK('Funções Transações'!P160),"", 'Funções Transações'!P160)</f>
        <v/>
      </c>
      <c r="H313" s="483" t="str">
        <f aca="false">IF(ISBLANK('Funções Transações'!Q160),"", 'Funções Transações'!Q160)</f>
        <v/>
      </c>
      <c r="I313" s="484" t="str">
        <f aca="false">IF(ISBLANK('Funções Transações'!S160),"", 'Funções Transações'!S160)</f>
        <v/>
      </c>
      <c r="J313" s="484" t="str">
        <f aca="false">IF(ISBLANK('Funções Transações'!T160),"", 'Funções Transações'!T160)</f>
        <v/>
      </c>
      <c r="K313" s="484" t="str">
        <f aca="false">IF(ISBLANK('Funções Transações'!U160),"", 'Funções Transações'!U160)</f>
        <v/>
      </c>
      <c r="L313" s="483" t="str">
        <f aca="false">IF(ISBLANK('Funções Transações'!AA160),"", 'Funções Transações'!AA160)</f>
        <v/>
      </c>
      <c r="M313" s="484" t="str">
        <f aca="false">IF(ISBLANK('Funções Transações'!AB160),"", 'Funções Transações'!AB160)</f>
        <v/>
      </c>
      <c r="N313" s="485" t="str">
        <f aca="false">IF(ISBLANK('Funções Transações'!R160),"", 'Funções Transações'!R160)</f>
        <v/>
      </c>
      <c r="O313" s="482" t="str">
        <f aca="false">IF(ISBLANK('Funções Transações'!AC160),"", 'Funções Transações'!AC160)</f>
        <v/>
      </c>
      <c r="P313" s="482" t="str">
        <f aca="false">IF(ISBLANK('Funções Transações'!AD160),"", 'Funções Transações'!AD160)</f>
        <v/>
      </c>
      <c r="Q313" s="482" t="str">
        <f aca="false">IF(ISBLANK('Funções Transações'!AE160),"", 'Funções Transações'!AE160)</f>
        <v/>
      </c>
      <c r="R313" s="482" t="str">
        <f aca="false">IF(ISBLANK('Funções Transações'!AF160),"", 'Funções Transações'!AF160)</f>
        <v/>
      </c>
      <c r="S313" s="486" t="str">
        <f aca="false">IF(ISBLANK('Funções Transações'!AG160),"", 'Funções Transações'!AG160)</f>
        <v/>
      </c>
      <c r="T313" s="480"/>
      <c r="U313" s="480"/>
      <c r="V313" s="480"/>
      <c r="W313" s="480"/>
      <c r="X313" s="480"/>
      <c r="Y313" s="480"/>
      <c r="Z313" s="480"/>
    </row>
    <row r="314" customFormat="false" ht="12.75" hidden="false" customHeight="true" outlineLevel="0" collapsed="false">
      <c r="A314" s="481" t="str">
        <f aca="false">IF(ISBLANK('Funções Transações'!C161),"", 'Funções Transações'!C161)</f>
        <v/>
      </c>
      <c r="B314" s="482" t="str">
        <f aca="false">IF((A314=""),"",LOOKUP(A314,'Casos de Uso'!$B$3:B$101,'Casos de Uso'!$C$3:C$101))</f>
        <v/>
      </c>
      <c r="C314" s="482" t="str">
        <f aca="false">IF(ISBLANK('Funções Transações'!B161),"",'Funções Transações'!B161)</f>
        <v/>
      </c>
      <c r="D314" s="483" t="str">
        <f aca="false">IF(ISBLANK('Funções Transações'!M161),"", 'Funções Transações'!M161)</f>
        <v/>
      </c>
      <c r="E314" s="483" t="str">
        <f aca="false">IF(ISBLANK('Funções Transações'!N161),"", 'Funções Transações'!N161)</f>
        <v/>
      </c>
      <c r="F314" s="483" t="str">
        <f aca="false">IF(ISBLANK('Funções Transações'!O161),"", 'Funções Transações'!O161)</f>
        <v/>
      </c>
      <c r="G314" s="483" t="str">
        <f aca="false">IF(ISBLANK('Funções Transações'!P161),"", 'Funções Transações'!P161)</f>
        <v/>
      </c>
      <c r="H314" s="483" t="str">
        <f aca="false">IF(ISBLANK('Funções Transações'!Q161),"", 'Funções Transações'!Q161)</f>
        <v/>
      </c>
      <c r="I314" s="484" t="str">
        <f aca="false">IF(ISBLANK('Funções Transações'!S161),"", 'Funções Transações'!S161)</f>
        <v/>
      </c>
      <c r="J314" s="484" t="str">
        <f aca="false">IF(ISBLANK('Funções Transações'!T161),"", 'Funções Transações'!T161)</f>
        <v/>
      </c>
      <c r="K314" s="484" t="str">
        <f aca="false">IF(ISBLANK('Funções Transações'!U161),"", 'Funções Transações'!U161)</f>
        <v/>
      </c>
      <c r="L314" s="483" t="str">
        <f aca="false">IF(ISBLANK('Funções Transações'!AA161),"", 'Funções Transações'!AA161)</f>
        <v/>
      </c>
      <c r="M314" s="484" t="str">
        <f aca="false">IF(ISBLANK('Funções Transações'!AB161),"", 'Funções Transações'!AB161)</f>
        <v/>
      </c>
      <c r="N314" s="485" t="str">
        <f aca="false">IF(ISBLANK('Funções Transações'!R161),"", 'Funções Transações'!R161)</f>
        <v/>
      </c>
      <c r="O314" s="482" t="str">
        <f aca="false">IF(ISBLANK('Funções Transações'!AC161),"", 'Funções Transações'!AC161)</f>
        <v/>
      </c>
      <c r="P314" s="482" t="str">
        <f aca="false">IF(ISBLANK('Funções Transações'!AD161),"", 'Funções Transações'!AD161)</f>
        <v/>
      </c>
      <c r="Q314" s="482" t="str">
        <f aca="false">IF(ISBLANK('Funções Transações'!AE161),"", 'Funções Transações'!AE161)</f>
        <v/>
      </c>
      <c r="R314" s="482" t="str">
        <f aca="false">IF(ISBLANK('Funções Transações'!AF161),"", 'Funções Transações'!AF161)</f>
        <v/>
      </c>
      <c r="S314" s="486" t="str">
        <f aca="false">IF(ISBLANK('Funções Transações'!AG161),"", 'Funções Transações'!AG161)</f>
        <v/>
      </c>
      <c r="T314" s="480"/>
      <c r="U314" s="480"/>
      <c r="V314" s="480"/>
      <c r="W314" s="480"/>
      <c r="X314" s="480"/>
      <c r="Y314" s="480"/>
      <c r="Z314" s="480"/>
    </row>
    <row r="315" customFormat="false" ht="12.75" hidden="false" customHeight="true" outlineLevel="0" collapsed="false">
      <c r="A315" s="481" t="str">
        <f aca="false">IF(ISBLANK('Funções Transações'!C162),"", 'Funções Transações'!C162)</f>
        <v/>
      </c>
      <c r="B315" s="482" t="str">
        <f aca="false">IF((A315=""),"",LOOKUP(A315,'Casos de Uso'!$B$3:B$101,'Casos de Uso'!$C$3:C$101))</f>
        <v/>
      </c>
      <c r="C315" s="482" t="str">
        <f aca="false">IF(ISBLANK('Funções Transações'!B162),"",'Funções Transações'!B162)</f>
        <v/>
      </c>
      <c r="D315" s="483" t="str">
        <f aca="false">IF(ISBLANK('Funções Transações'!M162),"", 'Funções Transações'!M162)</f>
        <v/>
      </c>
      <c r="E315" s="483" t="str">
        <f aca="false">IF(ISBLANK('Funções Transações'!N162),"", 'Funções Transações'!N162)</f>
        <v/>
      </c>
      <c r="F315" s="483" t="str">
        <f aca="false">IF(ISBLANK('Funções Transações'!O162),"", 'Funções Transações'!O162)</f>
        <v/>
      </c>
      <c r="G315" s="483" t="str">
        <f aca="false">IF(ISBLANK('Funções Transações'!P162),"", 'Funções Transações'!P162)</f>
        <v/>
      </c>
      <c r="H315" s="483" t="str">
        <f aca="false">IF(ISBLANK('Funções Transações'!Q162),"", 'Funções Transações'!Q162)</f>
        <v/>
      </c>
      <c r="I315" s="484" t="str">
        <f aca="false">IF(ISBLANK('Funções Transações'!S162),"", 'Funções Transações'!S162)</f>
        <v/>
      </c>
      <c r="J315" s="484" t="str">
        <f aca="false">IF(ISBLANK('Funções Transações'!T162),"", 'Funções Transações'!T162)</f>
        <v/>
      </c>
      <c r="K315" s="484" t="str">
        <f aca="false">IF(ISBLANK('Funções Transações'!U162),"", 'Funções Transações'!U162)</f>
        <v/>
      </c>
      <c r="L315" s="483" t="str">
        <f aca="false">IF(ISBLANK('Funções Transações'!AA162),"", 'Funções Transações'!AA162)</f>
        <v/>
      </c>
      <c r="M315" s="484" t="str">
        <f aca="false">IF(ISBLANK('Funções Transações'!AB162),"", 'Funções Transações'!AB162)</f>
        <v/>
      </c>
      <c r="N315" s="485" t="str">
        <f aca="false">IF(ISBLANK('Funções Transações'!R162),"", 'Funções Transações'!R162)</f>
        <v/>
      </c>
      <c r="O315" s="482" t="str">
        <f aca="false">IF(ISBLANK('Funções Transações'!AC162),"", 'Funções Transações'!AC162)</f>
        <v/>
      </c>
      <c r="P315" s="482" t="str">
        <f aca="false">IF(ISBLANK('Funções Transações'!AD162),"", 'Funções Transações'!AD162)</f>
        <v/>
      </c>
      <c r="Q315" s="482" t="str">
        <f aca="false">IF(ISBLANK('Funções Transações'!AE162),"", 'Funções Transações'!AE162)</f>
        <v/>
      </c>
      <c r="R315" s="482" t="str">
        <f aca="false">IF(ISBLANK('Funções Transações'!AF162),"", 'Funções Transações'!AF162)</f>
        <v/>
      </c>
      <c r="S315" s="486" t="str">
        <f aca="false">IF(ISBLANK('Funções Transações'!AG162),"", 'Funções Transações'!AG162)</f>
        <v/>
      </c>
      <c r="T315" s="480"/>
      <c r="U315" s="480"/>
      <c r="V315" s="480"/>
      <c r="W315" s="480"/>
      <c r="X315" s="480"/>
      <c r="Y315" s="480"/>
      <c r="Z315" s="480"/>
    </row>
    <row r="316" customFormat="false" ht="12.75" hidden="false" customHeight="true" outlineLevel="0" collapsed="false">
      <c r="A316" s="481" t="str">
        <f aca="false">IF(ISBLANK('Funções Transações'!C163),"", 'Funções Transações'!C163)</f>
        <v/>
      </c>
      <c r="B316" s="482" t="str">
        <f aca="false">IF((A316=""),"",LOOKUP(A316,'Casos de Uso'!$B$3:B$101,'Casos de Uso'!$C$3:C$101))</f>
        <v/>
      </c>
      <c r="C316" s="482" t="str">
        <f aca="false">IF(ISBLANK('Funções Transações'!B163),"",'Funções Transações'!B163)</f>
        <v/>
      </c>
      <c r="D316" s="483" t="str">
        <f aca="false">IF(ISBLANK('Funções Transações'!M163),"", 'Funções Transações'!M163)</f>
        <v/>
      </c>
      <c r="E316" s="483" t="str">
        <f aca="false">IF(ISBLANK('Funções Transações'!N163),"", 'Funções Transações'!N163)</f>
        <v/>
      </c>
      <c r="F316" s="483" t="str">
        <f aca="false">IF(ISBLANK('Funções Transações'!O163),"", 'Funções Transações'!O163)</f>
        <v/>
      </c>
      <c r="G316" s="483" t="str">
        <f aca="false">IF(ISBLANK('Funções Transações'!P163),"", 'Funções Transações'!P163)</f>
        <v/>
      </c>
      <c r="H316" s="483" t="str">
        <f aca="false">IF(ISBLANK('Funções Transações'!Q163),"", 'Funções Transações'!Q163)</f>
        <v/>
      </c>
      <c r="I316" s="484" t="str">
        <f aca="false">IF(ISBLANK('Funções Transações'!S163),"", 'Funções Transações'!S163)</f>
        <v/>
      </c>
      <c r="J316" s="484" t="str">
        <f aca="false">IF(ISBLANK('Funções Transações'!T163),"", 'Funções Transações'!T163)</f>
        <v/>
      </c>
      <c r="K316" s="484" t="str">
        <f aca="false">IF(ISBLANK('Funções Transações'!U163),"", 'Funções Transações'!U163)</f>
        <v/>
      </c>
      <c r="L316" s="483" t="str">
        <f aca="false">IF(ISBLANK('Funções Transações'!AA163),"", 'Funções Transações'!AA163)</f>
        <v/>
      </c>
      <c r="M316" s="484" t="str">
        <f aca="false">IF(ISBLANK('Funções Transações'!AB163),"", 'Funções Transações'!AB163)</f>
        <v/>
      </c>
      <c r="N316" s="485" t="str">
        <f aca="false">IF(ISBLANK('Funções Transações'!R163),"", 'Funções Transações'!R163)</f>
        <v/>
      </c>
      <c r="O316" s="482" t="str">
        <f aca="false">IF(ISBLANK('Funções Transações'!AC163),"", 'Funções Transações'!AC163)</f>
        <v/>
      </c>
      <c r="P316" s="482" t="str">
        <f aca="false">IF(ISBLANK('Funções Transações'!AD163),"", 'Funções Transações'!AD163)</f>
        <v/>
      </c>
      <c r="Q316" s="482" t="str">
        <f aca="false">IF(ISBLANK('Funções Transações'!AE163),"", 'Funções Transações'!AE163)</f>
        <v/>
      </c>
      <c r="R316" s="482" t="str">
        <f aca="false">IF(ISBLANK('Funções Transações'!AF163),"", 'Funções Transações'!AF163)</f>
        <v/>
      </c>
      <c r="S316" s="486" t="str">
        <f aca="false">IF(ISBLANK('Funções Transações'!AG163),"", 'Funções Transações'!AG163)</f>
        <v/>
      </c>
      <c r="T316" s="480"/>
      <c r="U316" s="480"/>
      <c r="V316" s="480"/>
      <c r="W316" s="480"/>
      <c r="X316" s="480"/>
      <c r="Y316" s="480"/>
      <c r="Z316" s="480"/>
    </row>
    <row r="317" customFormat="false" ht="12.75" hidden="false" customHeight="true" outlineLevel="0" collapsed="false">
      <c r="A317" s="481" t="str">
        <f aca="false">IF(ISBLANK('Funções Transações'!C164),"", 'Funções Transações'!C164)</f>
        <v/>
      </c>
      <c r="B317" s="482" t="str">
        <f aca="false">IF((A317=""),"",LOOKUP(A317,'Casos de Uso'!$B$3:B$101,'Casos de Uso'!$C$3:C$101))</f>
        <v/>
      </c>
      <c r="C317" s="482" t="str">
        <f aca="false">IF(ISBLANK('Funções Transações'!B164),"",'Funções Transações'!B164)</f>
        <v/>
      </c>
      <c r="D317" s="483" t="str">
        <f aca="false">IF(ISBLANK('Funções Transações'!M164),"", 'Funções Transações'!M164)</f>
        <v/>
      </c>
      <c r="E317" s="483" t="str">
        <f aca="false">IF(ISBLANK('Funções Transações'!N164),"", 'Funções Transações'!N164)</f>
        <v/>
      </c>
      <c r="F317" s="483" t="str">
        <f aca="false">IF(ISBLANK('Funções Transações'!O164),"", 'Funções Transações'!O164)</f>
        <v/>
      </c>
      <c r="G317" s="483" t="str">
        <f aca="false">IF(ISBLANK('Funções Transações'!P164),"", 'Funções Transações'!P164)</f>
        <v/>
      </c>
      <c r="H317" s="483" t="str">
        <f aca="false">IF(ISBLANK('Funções Transações'!Q164),"", 'Funções Transações'!Q164)</f>
        <v/>
      </c>
      <c r="I317" s="484" t="str">
        <f aca="false">IF(ISBLANK('Funções Transações'!S164),"", 'Funções Transações'!S164)</f>
        <v/>
      </c>
      <c r="J317" s="484" t="str">
        <f aca="false">IF(ISBLANK('Funções Transações'!T164),"", 'Funções Transações'!T164)</f>
        <v/>
      </c>
      <c r="K317" s="484" t="str">
        <f aca="false">IF(ISBLANK('Funções Transações'!U164),"", 'Funções Transações'!U164)</f>
        <v/>
      </c>
      <c r="L317" s="483" t="str">
        <f aca="false">IF(ISBLANK('Funções Transações'!AA164),"", 'Funções Transações'!AA164)</f>
        <v/>
      </c>
      <c r="M317" s="484" t="str">
        <f aca="false">IF(ISBLANK('Funções Transações'!AB164),"", 'Funções Transações'!AB164)</f>
        <v/>
      </c>
      <c r="N317" s="485" t="str">
        <f aca="false">IF(ISBLANK('Funções Transações'!R164),"", 'Funções Transações'!R164)</f>
        <v/>
      </c>
      <c r="O317" s="482" t="str">
        <f aca="false">IF(ISBLANK('Funções Transações'!AC164),"", 'Funções Transações'!AC164)</f>
        <v/>
      </c>
      <c r="P317" s="482" t="str">
        <f aca="false">IF(ISBLANK('Funções Transações'!AD164),"", 'Funções Transações'!AD164)</f>
        <v/>
      </c>
      <c r="Q317" s="482" t="str">
        <f aca="false">IF(ISBLANK('Funções Transações'!AE164),"", 'Funções Transações'!AE164)</f>
        <v/>
      </c>
      <c r="R317" s="482" t="str">
        <f aca="false">IF(ISBLANK('Funções Transações'!AF164),"", 'Funções Transações'!AF164)</f>
        <v/>
      </c>
      <c r="S317" s="486" t="str">
        <f aca="false">IF(ISBLANK('Funções Transações'!AG164),"", 'Funções Transações'!AG164)</f>
        <v/>
      </c>
      <c r="T317" s="480"/>
      <c r="U317" s="480"/>
      <c r="V317" s="480"/>
      <c r="W317" s="480"/>
      <c r="X317" s="480"/>
      <c r="Y317" s="480"/>
      <c r="Z317" s="480"/>
    </row>
    <row r="318" customFormat="false" ht="12.75" hidden="false" customHeight="true" outlineLevel="0" collapsed="false">
      <c r="A318" s="481" t="str">
        <f aca="false">IF(ISBLANK('Funções Transações'!C165),"", 'Funções Transações'!C165)</f>
        <v/>
      </c>
      <c r="B318" s="482" t="str">
        <f aca="false">IF((A318=""),"",LOOKUP(A318,'Casos de Uso'!$B$3:B$101,'Casos de Uso'!$C$3:C$101))</f>
        <v/>
      </c>
      <c r="C318" s="482" t="str">
        <f aca="false">IF(ISBLANK('Funções Transações'!B165),"",'Funções Transações'!B165)</f>
        <v/>
      </c>
      <c r="D318" s="483" t="str">
        <f aca="false">IF(ISBLANK('Funções Transações'!M165),"", 'Funções Transações'!M165)</f>
        <v/>
      </c>
      <c r="E318" s="483" t="str">
        <f aca="false">IF(ISBLANK('Funções Transações'!N165),"", 'Funções Transações'!N165)</f>
        <v/>
      </c>
      <c r="F318" s="483" t="str">
        <f aca="false">IF(ISBLANK('Funções Transações'!O165),"", 'Funções Transações'!O165)</f>
        <v/>
      </c>
      <c r="G318" s="483" t="str">
        <f aca="false">IF(ISBLANK('Funções Transações'!P165),"", 'Funções Transações'!P165)</f>
        <v/>
      </c>
      <c r="H318" s="483" t="str">
        <f aca="false">IF(ISBLANK('Funções Transações'!Q165),"", 'Funções Transações'!Q165)</f>
        <v/>
      </c>
      <c r="I318" s="484" t="str">
        <f aca="false">IF(ISBLANK('Funções Transações'!S165),"", 'Funções Transações'!S165)</f>
        <v/>
      </c>
      <c r="J318" s="484" t="str">
        <f aca="false">IF(ISBLANK('Funções Transações'!T165),"", 'Funções Transações'!T165)</f>
        <v/>
      </c>
      <c r="K318" s="484" t="str">
        <f aca="false">IF(ISBLANK('Funções Transações'!U165),"", 'Funções Transações'!U165)</f>
        <v/>
      </c>
      <c r="L318" s="483" t="str">
        <f aca="false">IF(ISBLANK('Funções Transações'!AA165),"", 'Funções Transações'!AA165)</f>
        <v/>
      </c>
      <c r="M318" s="484" t="str">
        <f aca="false">IF(ISBLANK('Funções Transações'!AB165),"", 'Funções Transações'!AB165)</f>
        <v/>
      </c>
      <c r="N318" s="485" t="str">
        <f aca="false">IF(ISBLANK('Funções Transações'!R165),"", 'Funções Transações'!R165)</f>
        <v/>
      </c>
      <c r="O318" s="482" t="str">
        <f aca="false">IF(ISBLANK('Funções Transações'!AC165),"", 'Funções Transações'!AC165)</f>
        <v/>
      </c>
      <c r="P318" s="482" t="str">
        <f aca="false">IF(ISBLANK('Funções Transações'!AD165),"", 'Funções Transações'!AD165)</f>
        <v/>
      </c>
      <c r="Q318" s="482" t="str">
        <f aca="false">IF(ISBLANK('Funções Transações'!AE165),"", 'Funções Transações'!AE165)</f>
        <v/>
      </c>
      <c r="R318" s="482" t="str">
        <f aca="false">IF(ISBLANK('Funções Transações'!AF165),"", 'Funções Transações'!AF165)</f>
        <v/>
      </c>
      <c r="S318" s="486" t="str">
        <f aca="false">IF(ISBLANK('Funções Transações'!AG165),"", 'Funções Transações'!AG165)</f>
        <v/>
      </c>
      <c r="T318" s="480"/>
      <c r="U318" s="480"/>
      <c r="V318" s="480"/>
      <c r="W318" s="480"/>
      <c r="X318" s="480"/>
      <c r="Y318" s="480"/>
      <c r="Z318" s="480"/>
    </row>
    <row r="319" customFormat="false" ht="12.75" hidden="false" customHeight="true" outlineLevel="0" collapsed="false">
      <c r="A319" s="481" t="str">
        <f aca="false">IF(ISBLANK('Funções Transações'!C166),"", 'Funções Transações'!C166)</f>
        <v/>
      </c>
      <c r="B319" s="482" t="str">
        <f aca="false">IF((A319=""),"",LOOKUP(A319,'Casos de Uso'!$B$3:B$101,'Casos de Uso'!$C$3:C$101))</f>
        <v/>
      </c>
      <c r="C319" s="482" t="str">
        <f aca="false">IF(ISBLANK('Funções Transações'!B166),"",'Funções Transações'!B166)</f>
        <v/>
      </c>
      <c r="D319" s="483" t="str">
        <f aca="false">IF(ISBLANK('Funções Transações'!M166),"", 'Funções Transações'!M166)</f>
        <v/>
      </c>
      <c r="E319" s="483" t="str">
        <f aca="false">IF(ISBLANK('Funções Transações'!N166),"", 'Funções Transações'!N166)</f>
        <v/>
      </c>
      <c r="F319" s="483" t="str">
        <f aca="false">IF(ISBLANK('Funções Transações'!O166),"", 'Funções Transações'!O166)</f>
        <v/>
      </c>
      <c r="G319" s="483" t="str">
        <f aca="false">IF(ISBLANK('Funções Transações'!P166),"", 'Funções Transações'!P166)</f>
        <v/>
      </c>
      <c r="H319" s="483" t="str">
        <f aca="false">IF(ISBLANK('Funções Transações'!Q166),"", 'Funções Transações'!Q166)</f>
        <v/>
      </c>
      <c r="I319" s="484" t="str">
        <f aca="false">IF(ISBLANK('Funções Transações'!S166),"", 'Funções Transações'!S166)</f>
        <v/>
      </c>
      <c r="J319" s="484" t="str">
        <f aca="false">IF(ISBLANK('Funções Transações'!T166),"", 'Funções Transações'!T166)</f>
        <v/>
      </c>
      <c r="K319" s="484" t="str">
        <f aca="false">IF(ISBLANK('Funções Transações'!U166),"", 'Funções Transações'!U166)</f>
        <v/>
      </c>
      <c r="L319" s="483" t="str">
        <f aca="false">IF(ISBLANK('Funções Transações'!AA166),"", 'Funções Transações'!AA166)</f>
        <v/>
      </c>
      <c r="M319" s="484" t="str">
        <f aca="false">IF(ISBLANK('Funções Transações'!AB166),"", 'Funções Transações'!AB166)</f>
        <v/>
      </c>
      <c r="N319" s="485" t="str">
        <f aca="false">IF(ISBLANK('Funções Transações'!R166),"", 'Funções Transações'!R166)</f>
        <v/>
      </c>
      <c r="O319" s="482" t="str">
        <f aca="false">IF(ISBLANK('Funções Transações'!AC166),"", 'Funções Transações'!AC166)</f>
        <v/>
      </c>
      <c r="P319" s="482" t="str">
        <f aca="false">IF(ISBLANK('Funções Transações'!AD166),"", 'Funções Transações'!AD166)</f>
        <v/>
      </c>
      <c r="Q319" s="482" t="str">
        <f aca="false">IF(ISBLANK('Funções Transações'!AE166),"", 'Funções Transações'!AE166)</f>
        <v/>
      </c>
      <c r="R319" s="482" t="str">
        <f aca="false">IF(ISBLANK('Funções Transações'!AF166),"", 'Funções Transações'!AF166)</f>
        <v/>
      </c>
      <c r="S319" s="486" t="str">
        <f aca="false">IF(ISBLANK('Funções Transações'!AG166),"", 'Funções Transações'!AG166)</f>
        <v/>
      </c>
      <c r="T319" s="480"/>
      <c r="U319" s="480"/>
      <c r="V319" s="480"/>
      <c r="W319" s="480"/>
      <c r="X319" s="480"/>
      <c r="Y319" s="480"/>
      <c r="Z319" s="480"/>
    </row>
    <row r="320" customFormat="false" ht="12.75" hidden="false" customHeight="true" outlineLevel="0" collapsed="false">
      <c r="A320" s="481" t="str">
        <f aca="false">IF(ISBLANK('Funções Transações'!C167),"", 'Funções Transações'!C167)</f>
        <v/>
      </c>
      <c r="B320" s="482" t="str">
        <f aca="false">IF((A320=""),"",LOOKUP(A320,'Casos de Uso'!$B$3:B$101,'Casos de Uso'!$C$3:C$101))</f>
        <v/>
      </c>
      <c r="C320" s="482" t="str">
        <f aca="false">IF(ISBLANK('Funções Transações'!B167),"",'Funções Transações'!B167)</f>
        <v/>
      </c>
      <c r="D320" s="483" t="str">
        <f aca="false">IF(ISBLANK('Funções Transações'!M167),"", 'Funções Transações'!M167)</f>
        <v/>
      </c>
      <c r="E320" s="483" t="str">
        <f aca="false">IF(ISBLANK('Funções Transações'!N167),"", 'Funções Transações'!N167)</f>
        <v/>
      </c>
      <c r="F320" s="483" t="str">
        <f aca="false">IF(ISBLANK('Funções Transações'!O167),"", 'Funções Transações'!O167)</f>
        <v/>
      </c>
      <c r="G320" s="483" t="str">
        <f aca="false">IF(ISBLANK('Funções Transações'!P167),"", 'Funções Transações'!P167)</f>
        <v/>
      </c>
      <c r="H320" s="483" t="str">
        <f aca="false">IF(ISBLANK('Funções Transações'!Q167),"", 'Funções Transações'!Q167)</f>
        <v/>
      </c>
      <c r="I320" s="484" t="str">
        <f aca="false">IF(ISBLANK('Funções Transações'!S167),"", 'Funções Transações'!S167)</f>
        <v/>
      </c>
      <c r="J320" s="484" t="str">
        <f aca="false">IF(ISBLANK('Funções Transações'!T167),"", 'Funções Transações'!T167)</f>
        <v/>
      </c>
      <c r="K320" s="484" t="str">
        <f aca="false">IF(ISBLANK('Funções Transações'!U167),"", 'Funções Transações'!U167)</f>
        <v/>
      </c>
      <c r="L320" s="483" t="str">
        <f aca="false">IF(ISBLANK('Funções Transações'!AA167),"", 'Funções Transações'!AA167)</f>
        <v/>
      </c>
      <c r="M320" s="484" t="str">
        <f aca="false">IF(ISBLANK('Funções Transações'!AB167),"", 'Funções Transações'!AB167)</f>
        <v/>
      </c>
      <c r="N320" s="485" t="str">
        <f aca="false">IF(ISBLANK('Funções Transações'!R167),"", 'Funções Transações'!R167)</f>
        <v/>
      </c>
      <c r="O320" s="482" t="str">
        <f aca="false">IF(ISBLANK('Funções Transações'!AC167),"", 'Funções Transações'!AC167)</f>
        <v/>
      </c>
      <c r="P320" s="482" t="str">
        <f aca="false">IF(ISBLANK('Funções Transações'!AD167),"", 'Funções Transações'!AD167)</f>
        <v/>
      </c>
      <c r="Q320" s="482" t="str">
        <f aca="false">IF(ISBLANK('Funções Transações'!AE167),"", 'Funções Transações'!AE167)</f>
        <v/>
      </c>
      <c r="R320" s="482" t="str">
        <f aca="false">IF(ISBLANK('Funções Transações'!AF167),"", 'Funções Transações'!AF167)</f>
        <v/>
      </c>
      <c r="S320" s="486" t="str">
        <f aca="false">IF(ISBLANK('Funções Transações'!AG167),"", 'Funções Transações'!AG167)</f>
        <v/>
      </c>
      <c r="T320" s="480"/>
      <c r="U320" s="480"/>
      <c r="V320" s="480"/>
      <c r="W320" s="480"/>
      <c r="X320" s="480"/>
      <c r="Y320" s="480"/>
      <c r="Z320" s="480"/>
    </row>
    <row r="321" customFormat="false" ht="12.75" hidden="false" customHeight="true" outlineLevel="0" collapsed="false">
      <c r="A321" s="481" t="str">
        <f aca="false">IF(ISBLANK('Funções Transações'!C168),"", 'Funções Transações'!C168)</f>
        <v/>
      </c>
      <c r="B321" s="482" t="str">
        <f aca="false">IF((A321=""),"",LOOKUP(A321,'Casos de Uso'!$B$3:B$101,'Casos de Uso'!$C$3:C$101))</f>
        <v/>
      </c>
      <c r="C321" s="482" t="str">
        <f aca="false">IF(ISBLANK('Funções Transações'!B168),"",'Funções Transações'!B168)</f>
        <v/>
      </c>
      <c r="D321" s="483" t="str">
        <f aca="false">IF(ISBLANK('Funções Transações'!M168),"", 'Funções Transações'!M168)</f>
        <v/>
      </c>
      <c r="E321" s="483" t="str">
        <f aca="false">IF(ISBLANK('Funções Transações'!N168),"", 'Funções Transações'!N168)</f>
        <v/>
      </c>
      <c r="F321" s="483" t="str">
        <f aca="false">IF(ISBLANK('Funções Transações'!O168),"", 'Funções Transações'!O168)</f>
        <v/>
      </c>
      <c r="G321" s="483" t="str">
        <f aca="false">IF(ISBLANK('Funções Transações'!P168),"", 'Funções Transações'!P168)</f>
        <v/>
      </c>
      <c r="H321" s="483" t="str">
        <f aca="false">IF(ISBLANK('Funções Transações'!Q168),"", 'Funções Transações'!Q168)</f>
        <v/>
      </c>
      <c r="I321" s="484" t="str">
        <f aca="false">IF(ISBLANK('Funções Transações'!S168),"", 'Funções Transações'!S168)</f>
        <v/>
      </c>
      <c r="J321" s="484" t="str">
        <f aca="false">IF(ISBLANK('Funções Transações'!T168),"", 'Funções Transações'!T168)</f>
        <v/>
      </c>
      <c r="K321" s="484" t="str">
        <f aca="false">IF(ISBLANK('Funções Transações'!U168),"", 'Funções Transações'!U168)</f>
        <v/>
      </c>
      <c r="L321" s="483" t="str">
        <f aca="false">IF(ISBLANK('Funções Transações'!AA168),"", 'Funções Transações'!AA168)</f>
        <v/>
      </c>
      <c r="M321" s="484" t="str">
        <f aca="false">IF(ISBLANK('Funções Transações'!AB168),"", 'Funções Transações'!AB168)</f>
        <v/>
      </c>
      <c r="N321" s="485" t="str">
        <f aca="false">IF(ISBLANK('Funções Transações'!R168),"", 'Funções Transações'!R168)</f>
        <v/>
      </c>
      <c r="O321" s="482" t="str">
        <f aca="false">IF(ISBLANK('Funções Transações'!AC168),"", 'Funções Transações'!AC168)</f>
        <v/>
      </c>
      <c r="P321" s="482" t="str">
        <f aca="false">IF(ISBLANK('Funções Transações'!AD168),"", 'Funções Transações'!AD168)</f>
        <v/>
      </c>
      <c r="Q321" s="482" t="str">
        <f aca="false">IF(ISBLANK('Funções Transações'!AE168),"", 'Funções Transações'!AE168)</f>
        <v/>
      </c>
      <c r="R321" s="482" t="str">
        <f aca="false">IF(ISBLANK('Funções Transações'!AF168),"", 'Funções Transações'!AF168)</f>
        <v/>
      </c>
      <c r="S321" s="486" t="str">
        <f aca="false">IF(ISBLANK('Funções Transações'!AG168),"", 'Funções Transações'!AG168)</f>
        <v/>
      </c>
      <c r="T321" s="480"/>
      <c r="U321" s="480"/>
      <c r="V321" s="480"/>
      <c r="W321" s="480"/>
      <c r="X321" s="480"/>
      <c r="Y321" s="480"/>
      <c r="Z321" s="480"/>
    </row>
    <row r="322" customFormat="false" ht="12.75" hidden="false" customHeight="true" outlineLevel="0" collapsed="false">
      <c r="A322" s="481" t="str">
        <f aca="false">IF(ISBLANK('Funções Transações'!C169),"", 'Funções Transações'!C169)</f>
        <v/>
      </c>
      <c r="B322" s="482" t="str">
        <f aca="false">IF((A322=""),"",LOOKUP(A322,'Casos de Uso'!$B$3:B$101,'Casos de Uso'!$C$3:C$101))</f>
        <v/>
      </c>
      <c r="C322" s="482" t="str">
        <f aca="false">IF(ISBLANK('Funções Transações'!B169),"",'Funções Transações'!B169)</f>
        <v/>
      </c>
      <c r="D322" s="483" t="str">
        <f aca="false">IF(ISBLANK('Funções Transações'!M169),"", 'Funções Transações'!M169)</f>
        <v/>
      </c>
      <c r="E322" s="483" t="str">
        <f aca="false">IF(ISBLANK('Funções Transações'!N169),"", 'Funções Transações'!N169)</f>
        <v/>
      </c>
      <c r="F322" s="483" t="str">
        <f aca="false">IF(ISBLANK('Funções Transações'!O169),"", 'Funções Transações'!O169)</f>
        <v/>
      </c>
      <c r="G322" s="483" t="str">
        <f aca="false">IF(ISBLANK('Funções Transações'!P169),"", 'Funções Transações'!P169)</f>
        <v/>
      </c>
      <c r="H322" s="483" t="str">
        <f aca="false">IF(ISBLANK('Funções Transações'!Q169),"", 'Funções Transações'!Q169)</f>
        <v/>
      </c>
      <c r="I322" s="484" t="str">
        <f aca="false">IF(ISBLANK('Funções Transações'!S169),"", 'Funções Transações'!S169)</f>
        <v/>
      </c>
      <c r="J322" s="484" t="str">
        <f aca="false">IF(ISBLANK('Funções Transações'!T169),"", 'Funções Transações'!T169)</f>
        <v/>
      </c>
      <c r="K322" s="484" t="str">
        <f aca="false">IF(ISBLANK('Funções Transações'!U169),"", 'Funções Transações'!U169)</f>
        <v/>
      </c>
      <c r="L322" s="483" t="str">
        <f aca="false">IF(ISBLANK('Funções Transações'!AA169),"", 'Funções Transações'!AA169)</f>
        <v/>
      </c>
      <c r="M322" s="484" t="str">
        <f aca="false">IF(ISBLANK('Funções Transações'!AB169),"", 'Funções Transações'!AB169)</f>
        <v/>
      </c>
      <c r="N322" s="485" t="str">
        <f aca="false">IF(ISBLANK('Funções Transações'!R169),"", 'Funções Transações'!R169)</f>
        <v/>
      </c>
      <c r="O322" s="482" t="str">
        <f aca="false">IF(ISBLANK('Funções Transações'!AC169),"", 'Funções Transações'!AC169)</f>
        <v/>
      </c>
      <c r="P322" s="482" t="str">
        <f aca="false">IF(ISBLANK('Funções Transações'!AD169),"", 'Funções Transações'!AD169)</f>
        <v/>
      </c>
      <c r="Q322" s="482" t="str">
        <f aca="false">IF(ISBLANK('Funções Transações'!AE169),"", 'Funções Transações'!AE169)</f>
        <v/>
      </c>
      <c r="R322" s="482" t="str">
        <f aca="false">IF(ISBLANK('Funções Transações'!AF169),"", 'Funções Transações'!AF169)</f>
        <v/>
      </c>
      <c r="S322" s="486" t="str">
        <f aca="false">IF(ISBLANK('Funções Transações'!AG169),"", 'Funções Transações'!AG169)</f>
        <v/>
      </c>
      <c r="T322" s="480"/>
      <c r="U322" s="480"/>
      <c r="V322" s="480"/>
      <c r="W322" s="480"/>
      <c r="X322" s="480"/>
      <c r="Y322" s="480"/>
      <c r="Z322" s="480"/>
    </row>
    <row r="323" customFormat="false" ht="12.75" hidden="false" customHeight="true" outlineLevel="0" collapsed="false">
      <c r="A323" s="481" t="str">
        <f aca="false">IF(ISBLANK('Funções Transações'!C170),"", 'Funções Transações'!C170)</f>
        <v/>
      </c>
      <c r="B323" s="482" t="str">
        <f aca="false">IF((A323=""),"",LOOKUP(A323,'Casos de Uso'!$B$3:B$101,'Casos de Uso'!$C$3:C$101))</f>
        <v/>
      </c>
      <c r="C323" s="482" t="str">
        <f aca="false">IF(ISBLANK('Funções Transações'!B170),"",'Funções Transações'!B170)</f>
        <v/>
      </c>
      <c r="D323" s="483" t="str">
        <f aca="false">IF(ISBLANK('Funções Transações'!M170),"", 'Funções Transações'!M170)</f>
        <v/>
      </c>
      <c r="E323" s="483" t="str">
        <f aca="false">IF(ISBLANK('Funções Transações'!N170),"", 'Funções Transações'!N170)</f>
        <v/>
      </c>
      <c r="F323" s="483" t="str">
        <f aca="false">IF(ISBLANK('Funções Transações'!O170),"", 'Funções Transações'!O170)</f>
        <v/>
      </c>
      <c r="G323" s="483" t="str">
        <f aca="false">IF(ISBLANK('Funções Transações'!P170),"", 'Funções Transações'!P170)</f>
        <v/>
      </c>
      <c r="H323" s="483" t="str">
        <f aca="false">IF(ISBLANK('Funções Transações'!Q170),"", 'Funções Transações'!Q170)</f>
        <v/>
      </c>
      <c r="I323" s="484" t="str">
        <f aca="false">IF(ISBLANK('Funções Transações'!S170),"", 'Funções Transações'!S170)</f>
        <v/>
      </c>
      <c r="J323" s="484" t="str">
        <f aca="false">IF(ISBLANK('Funções Transações'!T170),"", 'Funções Transações'!T170)</f>
        <v/>
      </c>
      <c r="K323" s="484" t="str">
        <f aca="false">IF(ISBLANK('Funções Transações'!U170),"", 'Funções Transações'!U170)</f>
        <v/>
      </c>
      <c r="L323" s="483" t="str">
        <f aca="false">IF(ISBLANK('Funções Transações'!AA170),"", 'Funções Transações'!AA170)</f>
        <v/>
      </c>
      <c r="M323" s="484" t="str">
        <f aca="false">IF(ISBLANK('Funções Transações'!AB170),"", 'Funções Transações'!AB170)</f>
        <v/>
      </c>
      <c r="N323" s="485" t="str">
        <f aca="false">IF(ISBLANK('Funções Transações'!R170),"", 'Funções Transações'!R170)</f>
        <v/>
      </c>
      <c r="O323" s="482" t="str">
        <f aca="false">IF(ISBLANK('Funções Transações'!AC170),"", 'Funções Transações'!AC170)</f>
        <v/>
      </c>
      <c r="P323" s="482" t="str">
        <f aca="false">IF(ISBLANK('Funções Transações'!AD170),"", 'Funções Transações'!AD170)</f>
        <v/>
      </c>
      <c r="Q323" s="482" t="str">
        <f aca="false">IF(ISBLANK('Funções Transações'!AE170),"", 'Funções Transações'!AE170)</f>
        <v/>
      </c>
      <c r="R323" s="482" t="str">
        <f aca="false">IF(ISBLANK('Funções Transações'!AF170),"", 'Funções Transações'!AF170)</f>
        <v/>
      </c>
      <c r="S323" s="486" t="str">
        <f aca="false">IF(ISBLANK('Funções Transações'!AG170),"", 'Funções Transações'!AG170)</f>
        <v/>
      </c>
      <c r="T323" s="480"/>
      <c r="U323" s="480"/>
      <c r="V323" s="480"/>
      <c r="W323" s="480"/>
      <c r="X323" s="480"/>
      <c r="Y323" s="480"/>
      <c r="Z323" s="480"/>
    </row>
    <row r="324" customFormat="false" ht="12.75" hidden="false" customHeight="true" outlineLevel="0" collapsed="false">
      <c r="A324" s="481" t="str">
        <f aca="false">IF(ISBLANK('Funções Transações'!C171),"", 'Funções Transações'!C171)</f>
        <v/>
      </c>
      <c r="B324" s="482" t="str">
        <f aca="false">IF((A324=""),"",LOOKUP(A324,'Casos de Uso'!$B$3:B$101,'Casos de Uso'!$C$3:C$101))</f>
        <v/>
      </c>
      <c r="C324" s="482" t="str">
        <f aca="false">IF(ISBLANK('Funções Transações'!B171),"",'Funções Transações'!B171)</f>
        <v/>
      </c>
      <c r="D324" s="483" t="str">
        <f aca="false">IF(ISBLANK('Funções Transações'!M171),"", 'Funções Transações'!M171)</f>
        <v/>
      </c>
      <c r="E324" s="483" t="str">
        <f aca="false">IF(ISBLANK('Funções Transações'!N171),"", 'Funções Transações'!N171)</f>
        <v/>
      </c>
      <c r="F324" s="483" t="str">
        <f aca="false">IF(ISBLANK('Funções Transações'!O171),"", 'Funções Transações'!O171)</f>
        <v/>
      </c>
      <c r="G324" s="483" t="str">
        <f aca="false">IF(ISBLANK('Funções Transações'!P171),"", 'Funções Transações'!P171)</f>
        <v/>
      </c>
      <c r="H324" s="483" t="str">
        <f aca="false">IF(ISBLANK('Funções Transações'!Q171),"", 'Funções Transações'!Q171)</f>
        <v/>
      </c>
      <c r="I324" s="484" t="str">
        <f aca="false">IF(ISBLANK('Funções Transações'!S171),"", 'Funções Transações'!S171)</f>
        <v/>
      </c>
      <c r="J324" s="484" t="str">
        <f aca="false">IF(ISBLANK('Funções Transações'!T171),"", 'Funções Transações'!T171)</f>
        <v/>
      </c>
      <c r="K324" s="484" t="str">
        <f aca="false">IF(ISBLANK('Funções Transações'!U171),"", 'Funções Transações'!U171)</f>
        <v/>
      </c>
      <c r="L324" s="483" t="str">
        <f aca="false">IF(ISBLANK('Funções Transações'!AA171),"", 'Funções Transações'!AA171)</f>
        <v/>
      </c>
      <c r="M324" s="484" t="str">
        <f aca="false">IF(ISBLANK('Funções Transações'!AB171),"", 'Funções Transações'!AB171)</f>
        <v/>
      </c>
      <c r="N324" s="485" t="str">
        <f aca="false">IF(ISBLANK('Funções Transações'!R171),"", 'Funções Transações'!R171)</f>
        <v/>
      </c>
      <c r="O324" s="482" t="str">
        <f aca="false">IF(ISBLANK('Funções Transações'!AC171),"", 'Funções Transações'!AC171)</f>
        <v/>
      </c>
      <c r="P324" s="482" t="str">
        <f aca="false">IF(ISBLANK('Funções Transações'!AD171),"", 'Funções Transações'!AD171)</f>
        <v/>
      </c>
      <c r="Q324" s="482" t="str">
        <f aca="false">IF(ISBLANK('Funções Transações'!AE171),"", 'Funções Transações'!AE171)</f>
        <v/>
      </c>
      <c r="R324" s="482" t="str">
        <f aca="false">IF(ISBLANK('Funções Transações'!AF171),"", 'Funções Transações'!AF171)</f>
        <v/>
      </c>
      <c r="S324" s="486" t="str">
        <f aca="false">IF(ISBLANK('Funções Transações'!AG171),"", 'Funções Transações'!AG171)</f>
        <v/>
      </c>
      <c r="T324" s="480"/>
      <c r="U324" s="480"/>
      <c r="V324" s="480"/>
      <c r="W324" s="480"/>
      <c r="X324" s="480"/>
      <c r="Y324" s="480"/>
      <c r="Z324" s="480"/>
    </row>
    <row r="325" customFormat="false" ht="12.75" hidden="false" customHeight="true" outlineLevel="0" collapsed="false">
      <c r="A325" s="481" t="str">
        <f aca="false">IF(ISBLANK('Funções Transações'!C172),"", 'Funções Transações'!C172)</f>
        <v/>
      </c>
      <c r="B325" s="482" t="str">
        <f aca="false">IF((A325=""),"",LOOKUP(A325,'Casos de Uso'!$B$3:B$101,'Casos de Uso'!$C$3:C$101))</f>
        <v/>
      </c>
      <c r="C325" s="482" t="str">
        <f aca="false">IF(ISBLANK('Funções Transações'!B172),"",'Funções Transações'!B172)</f>
        <v/>
      </c>
      <c r="D325" s="483" t="str">
        <f aca="false">IF(ISBLANK('Funções Transações'!M172),"", 'Funções Transações'!M172)</f>
        <v/>
      </c>
      <c r="E325" s="483" t="str">
        <f aca="false">IF(ISBLANK('Funções Transações'!N172),"", 'Funções Transações'!N172)</f>
        <v/>
      </c>
      <c r="F325" s="483" t="str">
        <f aca="false">IF(ISBLANK('Funções Transações'!O172),"", 'Funções Transações'!O172)</f>
        <v/>
      </c>
      <c r="G325" s="483" t="str">
        <f aca="false">IF(ISBLANK('Funções Transações'!P172),"", 'Funções Transações'!P172)</f>
        <v/>
      </c>
      <c r="H325" s="483" t="str">
        <f aca="false">IF(ISBLANK('Funções Transações'!Q172),"", 'Funções Transações'!Q172)</f>
        <v/>
      </c>
      <c r="I325" s="484" t="str">
        <f aca="false">IF(ISBLANK('Funções Transações'!S172),"", 'Funções Transações'!S172)</f>
        <v/>
      </c>
      <c r="J325" s="484" t="str">
        <f aca="false">IF(ISBLANK('Funções Transações'!T172),"", 'Funções Transações'!T172)</f>
        <v/>
      </c>
      <c r="K325" s="484" t="str">
        <f aca="false">IF(ISBLANK('Funções Transações'!U172),"", 'Funções Transações'!U172)</f>
        <v/>
      </c>
      <c r="L325" s="483" t="str">
        <f aca="false">IF(ISBLANK('Funções Transações'!AA172),"", 'Funções Transações'!AA172)</f>
        <v/>
      </c>
      <c r="M325" s="484" t="str">
        <f aca="false">IF(ISBLANK('Funções Transações'!AB172),"", 'Funções Transações'!AB172)</f>
        <v/>
      </c>
      <c r="N325" s="485" t="str">
        <f aca="false">IF(ISBLANK('Funções Transações'!R172),"", 'Funções Transações'!R172)</f>
        <v/>
      </c>
      <c r="O325" s="482" t="str">
        <f aca="false">IF(ISBLANK('Funções Transações'!AC172),"", 'Funções Transações'!AC172)</f>
        <v/>
      </c>
      <c r="P325" s="482" t="str">
        <f aca="false">IF(ISBLANK('Funções Transações'!AD172),"", 'Funções Transações'!AD172)</f>
        <v/>
      </c>
      <c r="Q325" s="482" t="str">
        <f aca="false">IF(ISBLANK('Funções Transações'!AE172),"", 'Funções Transações'!AE172)</f>
        <v/>
      </c>
      <c r="R325" s="482" t="str">
        <f aca="false">IF(ISBLANK('Funções Transações'!AF172),"", 'Funções Transações'!AF172)</f>
        <v/>
      </c>
      <c r="S325" s="486" t="str">
        <f aca="false">IF(ISBLANK('Funções Transações'!AG172),"", 'Funções Transações'!AG172)</f>
        <v/>
      </c>
      <c r="T325" s="480"/>
      <c r="U325" s="480"/>
      <c r="V325" s="480"/>
      <c r="W325" s="480"/>
      <c r="X325" s="480"/>
      <c r="Y325" s="480"/>
      <c r="Z325" s="480"/>
    </row>
    <row r="326" customFormat="false" ht="12.75" hidden="false" customHeight="true" outlineLevel="0" collapsed="false">
      <c r="A326" s="481" t="str">
        <f aca="false">IF(ISBLANK('Funções Transações'!C173),"", 'Funções Transações'!C173)</f>
        <v/>
      </c>
      <c r="B326" s="482" t="str">
        <f aca="false">IF((A326=""),"",LOOKUP(A326,'Casos de Uso'!$B$3:B$101,'Casos de Uso'!$C$3:C$101))</f>
        <v/>
      </c>
      <c r="C326" s="482" t="str">
        <f aca="false">IF(ISBLANK('Funções Transações'!B173),"",'Funções Transações'!B173)</f>
        <v/>
      </c>
      <c r="D326" s="483" t="str">
        <f aca="false">IF(ISBLANK('Funções Transações'!M173),"", 'Funções Transações'!M173)</f>
        <v/>
      </c>
      <c r="E326" s="483" t="str">
        <f aca="false">IF(ISBLANK('Funções Transações'!N173),"", 'Funções Transações'!N173)</f>
        <v/>
      </c>
      <c r="F326" s="483" t="str">
        <f aca="false">IF(ISBLANK('Funções Transações'!O173),"", 'Funções Transações'!O173)</f>
        <v/>
      </c>
      <c r="G326" s="483" t="str">
        <f aca="false">IF(ISBLANK('Funções Transações'!P173),"", 'Funções Transações'!P173)</f>
        <v/>
      </c>
      <c r="H326" s="483" t="str">
        <f aca="false">IF(ISBLANK('Funções Transações'!Q173),"", 'Funções Transações'!Q173)</f>
        <v/>
      </c>
      <c r="I326" s="484" t="str">
        <f aca="false">IF(ISBLANK('Funções Transações'!S173),"", 'Funções Transações'!S173)</f>
        <v/>
      </c>
      <c r="J326" s="484" t="str">
        <f aca="false">IF(ISBLANK('Funções Transações'!T173),"", 'Funções Transações'!T173)</f>
        <v/>
      </c>
      <c r="K326" s="484" t="str">
        <f aca="false">IF(ISBLANK('Funções Transações'!U173),"", 'Funções Transações'!U173)</f>
        <v/>
      </c>
      <c r="L326" s="483" t="str">
        <f aca="false">IF(ISBLANK('Funções Transações'!AA173),"", 'Funções Transações'!AA173)</f>
        <v/>
      </c>
      <c r="M326" s="484" t="str">
        <f aca="false">IF(ISBLANK('Funções Transações'!AB173),"", 'Funções Transações'!AB173)</f>
        <v/>
      </c>
      <c r="N326" s="485" t="str">
        <f aca="false">IF(ISBLANK('Funções Transações'!R173),"", 'Funções Transações'!R173)</f>
        <v/>
      </c>
      <c r="O326" s="482" t="str">
        <f aca="false">IF(ISBLANK('Funções Transações'!AC173),"", 'Funções Transações'!AC173)</f>
        <v/>
      </c>
      <c r="P326" s="482" t="str">
        <f aca="false">IF(ISBLANK('Funções Transações'!AD173),"", 'Funções Transações'!AD173)</f>
        <v/>
      </c>
      <c r="Q326" s="482" t="str">
        <f aca="false">IF(ISBLANK('Funções Transações'!AE173),"", 'Funções Transações'!AE173)</f>
        <v/>
      </c>
      <c r="R326" s="482" t="str">
        <f aca="false">IF(ISBLANK('Funções Transações'!AF173),"", 'Funções Transações'!AF173)</f>
        <v/>
      </c>
      <c r="S326" s="486" t="str">
        <f aca="false">IF(ISBLANK('Funções Transações'!AG173),"", 'Funções Transações'!AG173)</f>
        <v/>
      </c>
      <c r="T326" s="480"/>
      <c r="U326" s="480"/>
      <c r="V326" s="480"/>
      <c r="W326" s="480"/>
      <c r="X326" s="480"/>
      <c r="Y326" s="480"/>
      <c r="Z326" s="480"/>
    </row>
    <row r="327" customFormat="false" ht="12.75" hidden="false" customHeight="true" outlineLevel="0" collapsed="false">
      <c r="A327" s="481" t="str">
        <f aca="false">IF(ISBLANK('Funções Transações'!C174),"", 'Funções Transações'!C174)</f>
        <v/>
      </c>
      <c r="B327" s="482" t="str">
        <f aca="false">IF((A327=""),"",LOOKUP(A327,'Casos de Uso'!$B$3:B$101,'Casos de Uso'!$C$3:C$101))</f>
        <v/>
      </c>
      <c r="C327" s="482" t="str">
        <f aca="false">IF(ISBLANK('Funções Transações'!B174),"",'Funções Transações'!B174)</f>
        <v/>
      </c>
      <c r="D327" s="483" t="str">
        <f aca="false">IF(ISBLANK('Funções Transações'!M174),"", 'Funções Transações'!M174)</f>
        <v/>
      </c>
      <c r="E327" s="483" t="str">
        <f aca="false">IF(ISBLANK('Funções Transações'!N174),"", 'Funções Transações'!N174)</f>
        <v/>
      </c>
      <c r="F327" s="483" t="str">
        <f aca="false">IF(ISBLANK('Funções Transações'!O174),"", 'Funções Transações'!O174)</f>
        <v/>
      </c>
      <c r="G327" s="483" t="str">
        <f aca="false">IF(ISBLANK('Funções Transações'!P174),"", 'Funções Transações'!P174)</f>
        <v/>
      </c>
      <c r="H327" s="483" t="str">
        <f aca="false">IF(ISBLANK('Funções Transações'!Q174),"", 'Funções Transações'!Q174)</f>
        <v/>
      </c>
      <c r="I327" s="484" t="str">
        <f aca="false">IF(ISBLANK('Funções Transações'!S174),"", 'Funções Transações'!S174)</f>
        <v/>
      </c>
      <c r="J327" s="484" t="str">
        <f aca="false">IF(ISBLANK('Funções Transações'!T174),"", 'Funções Transações'!T174)</f>
        <v/>
      </c>
      <c r="K327" s="484" t="str">
        <f aca="false">IF(ISBLANK('Funções Transações'!U174),"", 'Funções Transações'!U174)</f>
        <v/>
      </c>
      <c r="L327" s="483" t="str">
        <f aca="false">IF(ISBLANK('Funções Transações'!AA174),"", 'Funções Transações'!AA174)</f>
        <v/>
      </c>
      <c r="M327" s="484" t="str">
        <f aca="false">IF(ISBLANK('Funções Transações'!AB174),"", 'Funções Transações'!AB174)</f>
        <v/>
      </c>
      <c r="N327" s="485" t="str">
        <f aca="false">IF(ISBLANK('Funções Transações'!R174),"", 'Funções Transações'!R174)</f>
        <v/>
      </c>
      <c r="O327" s="482" t="str">
        <f aca="false">IF(ISBLANK('Funções Transações'!AC174),"", 'Funções Transações'!AC174)</f>
        <v/>
      </c>
      <c r="P327" s="482" t="str">
        <f aca="false">IF(ISBLANK('Funções Transações'!AD174),"", 'Funções Transações'!AD174)</f>
        <v/>
      </c>
      <c r="Q327" s="482" t="str">
        <f aca="false">IF(ISBLANK('Funções Transações'!AE174),"", 'Funções Transações'!AE174)</f>
        <v/>
      </c>
      <c r="R327" s="482" t="str">
        <f aca="false">IF(ISBLANK('Funções Transações'!AF174),"", 'Funções Transações'!AF174)</f>
        <v/>
      </c>
      <c r="S327" s="486" t="str">
        <f aca="false">IF(ISBLANK('Funções Transações'!AG174),"", 'Funções Transações'!AG174)</f>
        <v/>
      </c>
      <c r="T327" s="480"/>
      <c r="U327" s="480"/>
      <c r="V327" s="480"/>
      <c r="W327" s="480"/>
      <c r="X327" s="480"/>
      <c r="Y327" s="480"/>
      <c r="Z327" s="480"/>
    </row>
    <row r="328" customFormat="false" ht="12.75" hidden="false" customHeight="true" outlineLevel="0" collapsed="false">
      <c r="A328" s="481" t="str">
        <f aca="false">IF(ISBLANK('Funções Transações'!C175),"", 'Funções Transações'!C175)</f>
        <v/>
      </c>
      <c r="B328" s="482" t="str">
        <f aca="false">IF((A328=""),"",LOOKUP(A328,'Casos de Uso'!$B$3:B$101,'Casos de Uso'!$C$3:C$101))</f>
        <v/>
      </c>
      <c r="C328" s="482" t="str">
        <f aca="false">IF(ISBLANK('Funções Transações'!B175),"",'Funções Transações'!B175)</f>
        <v/>
      </c>
      <c r="D328" s="483" t="str">
        <f aca="false">IF(ISBLANK('Funções Transações'!M175),"", 'Funções Transações'!M175)</f>
        <v/>
      </c>
      <c r="E328" s="483" t="str">
        <f aca="false">IF(ISBLANK('Funções Transações'!N175),"", 'Funções Transações'!N175)</f>
        <v/>
      </c>
      <c r="F328" s="483" t="str">
        <f aca="false">IF(ISBLANK('Funções Transações'!O175),"", 'Funções Transações'!O175)</f>
        <v/>
      </c>
      <c r="G328" s="483" t="str">
        <f aca="false">IF(ISBLANK('Funções Transações'!P175),"", 'Funções Transações'!P175)</f>
        <v/>
      </c>
      <c r="H328" s="483" t="str">
        <f aca="false">IF(ISBLANK('Funções Transações'!Q175),"", 'Funções Transações'!Q175)</f>
        <v/>
      </c>
      <c r="I328" s="484" t="str">
        <f aca="false">IF(ISBLANK('Funções Transações'!S175),"", 'Funções Transações'!S175)</f>
        <v/>
      </c>
      <c r="J328" s="484" t="str">
        <f aca="false">IF(ISBLANK('Funções Transações'!T175),"", 'Funções Transações'!T175)</f>
        <v/>
      </c>
      <c r="K328" s="484" t="str">
        <f aca="false">IF(ISBLANK('Funções Transações'!U175),"", 'Funções Transações'!U175)</f>
        <v/>
      </c>
      <c r="L328" s="483" t="str">
        <f aca="false">IF(ISBLANK('Funções Transações'!AA175),"", 'Funções Transações'!AA175)</f>
        <v/>
      </c>
      <c r="M328" s="484" t="str">
        <f aca="false">IF(ISBLANK('Funções Transações'!AB175),"", 'Funções Transações'!AB175)</f>
        <v/>
      </c>
      <c r="N328" s="485" t="str">
        <f aca="false">IF(ISBLANK('Funções Transações'!R175),"", 'Funções Transações'!R175)</f>
        <v/>
      </c>
      <c r="O328" s="482" t="str">
        <f aca="false">IF(ISBLANK('Funções Transações'!AC175),"", 'Funções Transações'!AC175)</f>
        <v/>
      </c>
      <c r="P328" s="482" t="str">
        <f aca="false">IF(ISBLANK('Funções Transações'!AD175),"", 'Funções Transações'!AD175)</f>
        <v/>
      </c>
      <c r="Q328" s="482" t="str">
        <f aca="false">IF(ISBLANK('Funções Transações'!AE175),"", 'Funções Transações'!AE175)</f>
        <v/>
      </c>
      <c r="R328" s="482" t="str">
        <f aca="false">IF(ISBLANK('Funções Transações'!AF175),"", 'Funções Transações'!AF175)</f>
        <v/>
      </c>
      <c r="S328" s="486" t="str">
        <f aca="false">IF(ISBLANK('Funções Transações'!AG175),"", 'Funções Transações'!AG175)</f>
        <v/>
      </c>
      <c r="T328" s="480"/>
      <c r="U328" s="480"/>
      <c r="V328" s="480"/>
      <c r="W328" s="480"/>
      <c r="X328" s="480"/>
      <c r="Y328" s="480"/>
      <c r="Z328" s="480"/>
    </row>
    <row r="329" customFormat="false" ht="12.75" hidden="false" customHeight="true" outlineLevel="0" collapsed="false">
      <c r="A329" s="481" t="str">
        <f aca="false">IF(ISBLANK('Funções Transações'!C176),"", 'Funções Transações'!C176)</f>
        <v/>
      </c>
      <c r="B329" s="482" t="str">
        <f aca="false">IF((A329=""),"",LOOKUP(A329,'Casos de Uso'!$B$3:B$101,'Casos de Uso'!$C$3:C$101))</f>
        <v/>
      </c>
      <c r="C329" s="482" t="str">
        <f aca="false">IF(ISBLANK('Funções Transações'!B176),"",'Funções Transações'!B176)</f>
        <v/>
      </c>
      <c r="D329" s="483" t="str">
        <f aca="false">IF(ISBLANK('Funções Transações'!M176),"", 'Funções Transações'!M176)</f>
        <v/>
      </c>
      <c r="E329" s="483" t="str">
        <f aca="false">IF(ISBLANK('Funções Transações'!N176),"", 'Funções Transações'!N176)</f>
        <v/>
      </c>
      <c r="F329" s="483" t="str">
        <f aca="false">IF(ISBLANK('Funções Transações'!O176),"", 'Funções Transações'!O176)</f>
        <v/>
      </c>
      <c r="G329" s="483" t="str">
        <f aca="false">IF(ISBLANK('Funções Transações'!P176),"", 'Funções Transações'!P176)</f>
        <v/>
      </c>
      <c r="H329" s="483" t="str">
        <f aca="false">IF(ISBLANK('Funções Transações'!Q176),"", 'Funções Transações'!Q176)</f>
        <v/>
      </c>
      <c r="I329" s="484" t="str">
        <f aca="false">IF(ISBLANK('Funções Transações'!S176),"", 'Funções Transações'!S176)</f>
        <v/>
      </c>
      <c r="J329" s="484" t="str">
        <f aca="false">IF(ISBLANK('Funções Transações'!T176),"", 'Funções Transações'!T176)</f>
        <v/>
      </c>
      <c r="K329" s="484" t="str">
        <f aca="false">IF(ISBLANK('Funções Transações'!U176),"", 'Funções Transações'!U176)</f>
        <v/>
      </c>
      <c r="L329" s="483" t="str">
        <f aca="false">IF(ISBLANK('Funções Transações'!AA176),"", 'Funções Transações'!AA176)</f>
        <v/>
      </c>
      <c r="M329" s="484" t="str">
        <f aca="false">IF(ISBLANK('Funções Transações'!AB176),"", 'Funções Transações'!AB176)</f>
        <v/>
      </c>
      <c r="N329" s="485" t="str">
        <f aca="false">IF(ISBLANK('Funções Transações'!R176),"", 'Funções Transações'!R176)</f>
        <v/>
      </c>
      <c r="O329" s="482" t="str">
        <f aca="false">IF(ISBLANK('Funções Transações'!AC176),"", 'Funções Transações'!AC176)</f>
        <v/>
      </c>
      <c r="P329" s="482" t="str">
        <f aca="false">IF(ISBLANK('Funções Transações'!AD176),"", 'Funções Transações'!AD176)</f>
        <v/>
      </c>
      <c r="Q329" s="482" t="str">
        <f aca="false">IF(ISBLANK('Funções Transações'!AE176),"", 'Funções Transações'!AE176)</f>
        <v/>
      </c>
      <c r="R329" s="482" t="str">
        <f aca="false">IF(ISBLANK('Funções Transações'!AF176),"", 'Funções Transações'!AF176)</f>
        <v/>
      </c>
      <c r="S329" s="486" t="str">
        <f aca="false">IF(ISBLANK('Funções Transações'!AG176),"", 'Funções Transações'!AG176)</f>
        <v/>
      </c>
      <c r="T329" s="480"/>
      <c r="U329" s="480"/>
      <c r="V329" s="480"/>
      <c r="W329" s="480"/>
      <c r="X329" s="480"/>
      <c r="Y329" s="480"/>
      <c r="Z329" s="480"/>
    </row>
    <row r="330" customFormat="false" ht="12.75" hidden="false" customHeight="true" outlineLevel="0" collapsed="false">
      <c r="A330" s="481" t="str">
        <f aca="false">IF(ISBLANK('Funções Transações'!C177),"", 'Funções Transações'!C177)</f>
        <v/>
      </c>
      <c r="B330" s="482" t="str">
        <f aca="false">IF((A330=""),"",LOOKUP(A330,'Casos de Uso'!$B$3:B$101,'Casos de Uso'!$C$3:C$101))</f>
        <v/>
      </c>
      <c r="C330" s="482" t="str">
        <f aca="false">IF(ISBLANK('Funções Transações'!B177),"",'Funções Transações'!B177)</f>
        <v/>
      </c>
      <c r="D330" s="483" t="str">
        <f aca="false">IF(ISBLANK('Funções Transações'!M177),"", 'Funções Transações'!M177)</f>
        <v/>
      </c>
      <c r="E330" s="483" t="str">
        <f aca="false">IF(ISBLANK('Funções Transações'!N177),"", 'Funções Transações'!N177)</f>
        <v/>
      </c>
      <c r="F330" s="483" t="str">
        <f aca="false">IF(ISBLANK('Funções Transações'!O177),"", 'Funções Transações'!O177)</f>
        <v/>
      </c>
      <c r="G330" s="483" t="str">
        <f aca="false">IF(ISBLANK('Funções Transações'!P177),"", 'Funções Transações'!P177)</f>
        <v/>
      </c>
      <c r="H330" s="483" t="str">
        <f aca="false">IF(ISBLANK('Funções Transações'!Q177),"", 'Funções Transações'!Q177)</f>
        <v/>
      </c>
      <c r="I330" s="484" t="str">
        <f aca="false">IF(ISBLANK('Funções Transações'!S177),"", 'Funções Transações'!S177)</f>
        <v/>
      </c>
      <c r="J330" s="484" t="str">
        <f aca="false">IF(ISBLANK('Funções Transações'!T177),"", 'Funções Transações'!T177)</f>
        <v/>
      </c>
      <c r="K330" s="484" t="str">
        <f aca="false">IF(ISBLANK('Funções Transações'!U177),"", 'Funções Transações'!U177)</f>
        <v/>
      </c>
      <c r="L330" s="483" t="str">
        <f aca="false">IF(ISBLANK('Funções Transações'!AA177),"", 'Funções Transações'!AA177)</f>
        <v/>
      </c>
      <c r="M330" s="484" t="str">
        <f aca="false">IF(ISBLANK('Funções Transações'!AB177),"", 'Funções Transações'!AB177)</f>
        <v/>
      </c>
      <c r="N330" s="485" t="str">
        <f aca="false">IF(ISBLANK('Funções Transações'!R177),"", 'Funções Transações'!R177)</f>
        <v/>
      </c>
      <c r="O330" s="482" t="str">
        <f aca="false">IF(ISBLANK('Funções Transações'!AC177),"", 'Funções Transações'!AC177)</f>
        <v/>
      </c>
      <c r="P330" s="482" t="str">
        <f aca="false">IF(ISBLANK('Funções Transações'!AD177),"", 'Funções Transações'!AD177)</f>
        <v/>
      </c>
      <c r="Q330" s="482" t="str">
        <f aca="false">IF(ISBLANK('Funções Transações'!AE177),"", 'Funções Transações'!AE177)</f>
        <v/>
      </c>
      <c r="R330" s="482" t="str">
        <f aca="false">IF(ISBLANK('Funções Transações'!AF177),"", 'Funções Transações'!AF177)</f>
        <v/>
      </c>
      <c r="S330" s="486" t="str">
        <f aca="false">IF(ISBLANK('Funções Transações'!AG177),"", 'Funções Transações'!AG177)</f>
        <v/>
      </c>
      <c r="T330" s="480"/>
      <c r="U330" s="480"/>
      <c r="V330" s="480"/>
      <c r="W330" s="480"/>
      <c r="X330" s="480"/>
      <c r="Y330" s="480"/>
      <c r="Z330" s="480"/>
    </row>
    <row r="331" customFormat="false" ht="12.75" hidden="false" customHeight="true" outlineLevel="0" collapsed="false">
      <c r="A331" s="481" t="str">
        <f aca="false">IF(ISBLANK('Funções Transações'!C178),"", 'Funções Transações'!C178)</f>
        <v/>
      </c>
      <c r="B331" s="482" t="str">
        <f aca="false">IF((A331=""),"",LOOKUP(A331,'Casos de Uso'!$B$3:B$101,'Casos de Uso'!$C$3:C$101))</f>
        <v/>
      </c>
      <c r="C331" s="482" t="str">
        <f aca="false">IF(ISBLANK('Funções Transações'!B178),"",'Funções Transações'!B178)</f>
        <v/>
      </c>
      <c r="D331" s="483" t="str">
        <f aca="false">IF(ISBLANK('Funções Transações'!M178),"", 'Funções Transações'!M178)</f>
        <v/>
      </c>
      <c r="E331" s="483" t="str">
        <f aca="false">IF(ISBLANK('Funções Transações'!N178),"", 'Funções Transações'!N178)</f>
        <v/>
      </c>
      <c r="F331" s="483" t="str">
        <f aca="false">IF(ISBLANK('Funções Transações'!O178),"", 'Funções Transações'!O178)</f>
        <v/>
      </c>
      <c r="G331" s="483" t="str">
        <f aca="false">IF(ISBLANK('Funções Transações'!P178),"", 'Funções Transações'!P178)</f>
        <v/>
      </c>
      <c r="H331" s="483" t="str">
        <f aca="false">IF(ISBLANK('Funções Transações'!Q178),"", 'Funções Transações'!Q178)</f>
        <v/>
      </c>
      <c r="I331" s="484" t="str">
        <f aca="false">IF(ISBLANK('Funções Transações'!S178),"", 'Funções Transações'!S178)</f>
        <v/>
      </c>
      <c r="J331" s="484" t="str">
        <f aca="false">IF(ISBLANK('Funções Transações'!T178),"", 'Funções Transações'!T178)</f>
        <v/>
      </c>
      <c r="K331" s="484" t="str">
        <f aca="false">IF(ISBLANK('Funções Transações'!U178),"", 'Funções Transações'!U178)</f>
        <v/>
      </c>
      <c r="L331" s="483" t="str">
        <f aca="false">IF(ISBLANK('Funções Transações'!AA178),"", 'Funções Transações'!AA178)</f>
        <v/>
      </c>
      <c r="M331" s="484" t="str">
        <f aca="false">IF(ISBLANK('Funções Transações'!AB178),"", 'Funções Transações'!AB178)</f>
        <v/>
      </c>
      <c r="N331" s="485" t="str">
        <f aca="false">IF(ISBLANK('Funções Transações'!R178),"", 'Funções Transações'!R178)</f>
        <v/>
      </c>
      <c r="O331" s="482" t="str">
        <f aca="false">IF(ISBLANK('Funções Transações'!AC178),"", 'Funções Transações'!AC178)</f>
        <v/>
      </c>
      <c r="P331" s="482" t="str">
        <f aca="false">IF(ISBLANK('Funções Transações'!AD178),"", 'Funções Transações'!AD178)</f>
        <v/>
      </c>
      <c r="Q331" s="482" t="str">
        <f aca="false">IF(ISBLANK('Funções Transações'!AE178),"", 'Funções Transações'!AE178)</f>
        <v/>
      </c>
      <c r="R331" s="482" t="str">
        <f aca="false">IF(ISBLANK('Funções Transações'!AF178),"", 'Funções Transações'!AF178)</f>
        <v/>
      </c>
      <c r="S331" s="486" t="str">
        <f aca="false">IF(ISBLANK('Funções Transações'!AG178),"", 'Funções Transações'!AG178)</f>
        <v/>
      </c>
      <c r="T331" s="480"/>
      <c r="U331" s="480"/>
      <c r="V331" s="480"/>
      <c r="W331" s="480"/>
      <c r="X331" s="480"/>
      <c r="Y331" s="480"/>
      <c r="Z331" s="480"/>
    </row>
    <row r="332" customFormat="false" ht="12.75" hidden="false" customHeight="true" outlineLevel="0" collapsed="false">
      <c r="A332" s="481" t="str">
        <f aca="false">IF(ISBLANK('Funções Transações'!C179),"", 'Funções Transações'!C179)</f>
        <v/>
      </c>
      <c r="B332" s="482" t="str">
        <f aca="false">IF((A332=""),"",LOOKUP(A332,'Casos de Uso'!$B$3:B$101,'Casos de Uso'!$C$3:C$101))</f>
        <v/>
      </c>
      <c r="C332" s="482" t="str">
        <f aca="false">IF(ISBLANK('Funções Transações'!B179),"",'Funções Transações'!B179)</f>
        <v/>
      </c>
      <c r="D332" s="483" t="str">
        <f aca="false">IF(ISBLANK('Funções Transações'!M179),"", 'Funções Transações'!M179)</f>
        <v/>
      </c>
      <c r="E332" s="483" t="str">
        <f aca="false">IF(ISBLANK('Funções Transações'!N179),"", 'Funções Transações'!N179)</f>
        <v/>
      </c>
      <c r="F332" s="483" t="str">
        <f aca="false">IF(ISBLANK('Funções Transações'!O179),"", 'Funções Transações'!O179)</f>
        <v/>
      </c>
      <c r="G332" s="483" t="str">
        <f aca="false">IF(ISBLANK('Funções Transações'!P179),"", 'Funções Transações'!P179)</f>
        <v/>
      </c>
      <c r="H332" s="483" t="str">
        <f aca="false">IF(ISBLANK('Funções Transações'!Q179),"", 'Funções Transações'!Q179)</f>
        <v/>
      </c>
      <c r="I332" s="484" t="str">
        <f aca="false">IF(ISBLANK('Funções Transações'!S179),"", 'Funções Transações'!S179)</f>
        <v/>
      </c>
      <c r="J332" s="484" t="str">
        <f aca="false">IF(ISBLANK('Funções Transações'!T179),"", 'Funções Transações'!T179)</f>
        <v/>
      </c>
      <c r="K332" s="484" t="str">
        <f aca="false">IF(ISBLANK('Funções Transações'!U179),"", 'Funções Transações'!U179)</f>
        <v/>
      </c>
      <c r="L332" s="483" t="str">
        <f aca="false">IF(ISBLANK('Funções Transações'!AA179),"", 'Funções Transações'!AA179)</f>
        <v/>
      </c>
      <c r="M332" s="484" t="str">
        <f aca="false">IF(ISBLANK('Funções Transações'!AB179),"", 'Funções Transações'!AB179)</f>
        <v/>
      </c>
      <c r="N332" s="485" t="str">
        <f aca="false">IF(ISBLANK('Funções Transações'!R179),"", 'Funções Transações'!R179)</f>
        <v/>
      </c>
      <c r="O332" s="482" t="str">
        <f aca="false">IF(ISBLANK('Funções Transações'!AC179),"", 'Funções Transações'!AC179)</f>
        <v/>
      </c>
      <c r="P332" s="482" t="str">
        <f aca="false">IF(ISBLANK('Funções Transações'!AD179),"", 'Funções Transações'!AD179)</f>
        <v/>
      </c>
      <c r="Q332" s="482" t="str">
        <f aca="false">IF(ISBLANK('Funções Transações'!AE179),"", 'Funções Transações'!AE179)</f>
        <v/>
      </c>
      <c r="R332" s="482" t="str">
        <f aca="false">IF(ISBLANK('Funções Transações'!AF179),"", 'Funções Transações'!AF179)</f>
        <v/>
      </c>
      <c r="S332" s="486" t="str">
        <f aca="false">IF(ISBLANK('Funções Transações'!AG179),"", 'Funções Transações'!AG179)</f>
        <v/>
      </c>
      <c r="T332" s="480"/>
      <c r="U332" s="480"/>
      <c r="V332" s="480"/>
      <c r="W332" s="480"/>
      <c r="X332" s="480"/>
      <c r="Y332" s="480"/>
      <c r="Z332" s="480"/>
    </row>
    <row r="333" customFormat="false" ht="12.75" hidden="false" customHeight="true" outlineLevel="0" collapsed="false">
      <c r="A333" s="481" t="str">
        <f aca="false">IF(ISBLANK('Funções Transações'!C180),"", 'Funções Transações'!C180)</f>
        <v/>
      </c>
      <c r="B333" s="482" t="str">
        <f aca="false">IF((A333=""),"",LOOKUP(A333,'Casos de Uso'!$B$3:B$101,'Casos de Uso'!$C$3:C$101))</f>
        <v/>
      </c>
      <c r="C333" s="482" t="str">
        <f aca="false">IF(ISBLANK('Funções Transações'!B180),"",'Funções Transações'!B180)</f>
        <v/>
      </c>
      <c r="D333" s="483" t="str">
        <f aca="false">IF(ISBLANK('Funções Transações'!M180),"", 'Funções Transações'!M180)</f>
        <v/>
      </c>
      <c r="E333" s="483" t="str">
        <f aca="false">IF(ISBLANK('Funções Transações'!N180),"", 'Funções Transações'!N180)</f>
        <v/>
      </c>
      <c r="F333" s="483" t="str">
        <f aca="false">IF(ISBLANK('Funções Transações'!O180),"", 'Funções Transações'!O180)</f>
        <v/>
      </c>
      <c r="G333" s="483" t="str">
        <f aca="false">IF(ISBLANK('Funções Transações'!P180),"", 'Funções Transações'!P180)</f>
        <v/>
      </c>
      <c r="H333" s="483" t="str">
        <f aca="false">IF(ISBLANK('Funções Transações'!Q180),"", 'Funções Transações'!Q180)</f>
        <v/>
      </c>
      <c r="I333" s="484" t="str">
        <f aca="false">IF(ISBLANK('Funções Transações'!S180),"", 'Funções Transações'!S180)</f>
        <v/>
      </c>
      <c r="J333" s="484" t="str">
        <f aca="false">IF(ISBLANK('Funções Transações'!T180),"", 'Funções Transações'!T180)</f>
        <v/>
      </c>
      <c r="K333" s="484" t="str">
        <f aca="false">IF(ISBLANK('Funções Transações'!U180),"", 'Funções Transações'!U180)</f>
        <v/>
      </c>
      <c r="L333" s="483" t="str">
        <f aca="false">IF(ISBLANK('Funções Transações'!AA180),"", 'Funções Transações'!AA180)</f>
        <v/>
      </c>
      <c r="M333" s="484" t="str">
        <f aca="false">IF(ISBLANK('Funções Transações'!AB180),"", 'Funções Transações'!AB180)</f>
        <v/>
      </c>
      <c r="N333" s="485" t="str">
        <f aca="false">IF(ISBLANK('Funções Transações'!R180),"", 'Funções Transações'!R180)</f>
        <v/>
      </c>
      <c r="O333" s="482" t="str">
        <f aca="false">IF(ISBLANK('Funções Transações'!AC180),"", 'Funções Transações'!AC180)</f>
        <v/>
      </c>
      <c r="P333" s="482" t="str">
        <f aca="false">IF(ISBLANK('Funções Transações'!AD180),"", 'Funções Transações'!AD180)</f>
        <v/>
      </c>
      <c r="Q333" s="482" t="str">
        <f aca="false">IF(ISBLANK('Funções Transações'!AE180),"", 'Funções Transações'!AE180)</f>
        <v/>
      </c>
      <c r="R333" s="482" t="str">
        <f aca="false">IF(ISBLANK('Funções Transações'!AF180),"", 'Funções Transações'!AF180)</f>
        <v/>
      </c>
      <c r="S333" s="486" t="str">
        <f aca="false">IF(ISBLANK('Funções Transações'!AG180),"", 'Funções Transações'!AG180)</f>
        <v/>
      </c>
      <c r="T333" s="480"/>
      <c r="U333" s="480"/>
      <c r="V333" s="480"/>
      <c r="W333" s="480"/>
      <c r="X333" s="480"/>
      <c r="Y333" s="480"/>
      <c r="Z333" s="480"/>
    </row>
    <row r="334" customFormat="false" ht="12.75" hidden="false" customHeight="true" outlineLevel="0" collapsed="false">
      <c r="A334" s="481" t="str">
        <f aca="false">IF(ISBLANK('Funções Transações'!C181),"", 'Funções Transações'!C181)</f>
        <v/>
      </c>
      <c r="B334" s="482" t="str">
        <f aca="false">IF((A334=""),"",LOOKUP(A334,'Casos de Uso'!$B$3:B$101,'Casos de Uso'!$C$3:C$101))</f>
        <v/>
      </c>
      <c r="C334" s="482" t="str">
        <f aca="false">IF(ISBLANK('Funções Transações'!B181),"",'Funções Transações'!B181)</f>
        <v/>
      </c>
      <c r="D334" s="483" t="str">
        <f aca="false">IF(ISBLANK('Funções Transações'!M181),"", 'Funções Transações'!M181)</f>
        <v/>
      </c>
      <c r="E334" s="483" t="str">
        <f aca="false">IF(ISBLANK('Funções Transações'!N181),"", 'Funções Transações'!N181)</f>
        <v/>
      </c>
      <c r="F334" s="483" t="str">
        <f aca="false">IF(ISBLANK('Funções Transações'!O181),"", 'Funções Transações'!O181)</f>
        <v/>
      </c>
      <c r="G334" s="483" t="str">
        <f aca="false">IF(ISBLANK('Funções Transações'!P181),"", 'Funções Transações'!P181)</f>
        <v/>
      </c>
      <c r="H334" s="483" t="str">
        <f aca="false">IF(ISBLANK('Funções Transações'!Q181),"", 'Funções Transações'!Q181)</f>
        <v/>
      </c>
      <c r="I334" s="484" t="str">
        <f aca="false">IF(ISBLANK('Funções Transações'!S181),"", 'Funções Transações'!S181)</f>
        <v/>
      </c>
      <c r="J334" s="484" t="str">
        <f aca="false">IF(ISBLANK('Funções Transações'!T181),"", 'Funções Transações'!T181)</f>
        <v/>
      </c>
      <c r="K334" s="484" t="str">
        <f aca="false">IF(ISBLANK('Funções Transações'!U181),"", 'Funções Transações'!U181)</f>
        <v/>
      </c>
      <c r="L334" s="483" t="str">
        <f aca="false">IF(ISBLANK('Funções Transações'!AA181),"", 'Funções Transações'!AA181)</f>
        <v/>
      </c>
      <c r="M334" s="484" t="str">
        <f aca="false">IF(ISBLANK('Funções Transações'!AB181),"", 'Funções Transações'!AB181)</f>
        <v/>
      </c>
      <c r="N334" s="485" t="str">
        <f aca="false">IF(ISBLANK('Funções Transações'!R181),"", 'Funções Transações'!R181)</f>
        <v/>
      </c>
      <c r="O334" s="482" t="str">
        <f aca="false">IF(ISBLANK('Funções Transações'!AC181),"", 'Funções Transações'!AC181)</f>
        <v/>
      </c>
      <c r="P334" s="482" t="str">
        <f aca="false">IF(ISBLANK('Funções Transações'!AD181),"", 'Funções Transações'!AD181)</f>
        <v/>
      </c>
      <c r="Q334" s="482" t="str">
        <f aca="false">IF(ISBLANK('Funções Transações'!AE181),"", 'Funções Transações'!AE181)</f>
        <v/>
      </c>
      <c r="R334" s="482" t="str">
        <f aca="false">IF(ISBLANK('Funções Transações'!AF181),"", 'Funções Transações'!AF181)</f>
        <v/>
      </c>
      <c r="S334" s="486" t="str">
        <f aca="false">IF(ISBLANK('Funções Transações'!AG181),"", 'Funções Transações'!AG181)</f>
        <v/>
      </c>
      <c r="T334" s="480"/>
      <c r="U334" s="480"/>
      <c r="V334" s="480"/>
      <c r="W334" s="480"/>
      <c r="X334" s="480"/>
      <c r="Y334" s="480"/>
      <c r="Z334" s="480"/>
    </row>
    <row r="335" customFormat="false" ht="12.75" hidden="false" customHeight="true" outlineLevel="0" collapsed="false">
      <c r="A335" s="481" t="str">
        <f aca="false">IF(ISBLANK('Funções Transações'!C182),"", 'Funções Transações'!C182)</f>
        <v/>
      </c>
      <c r="B335" s="482" t="str">
        <f aca="false">IF((A335=""),"",LOOKUP(A335,'Casos de Uso'!$B$3:B$101,'Casos de Uso'!$C$3:C$101))</f>
        <v/>
      </c>
      <c r="C335" s="482" t="str">
        <f aca="false">IF(ISBLANK('Funções Transações'!B182),"",'Funções Transações'!B182)</f>
        <v/>
      </c>
      <c r="D335" s="483" t="str">
        <f aca="false">IF(ISBLANK('Funções Transações'!M182),"", 'Funções Transações'!M182)</f>
        <v/>
      </c>
      <c r="E335" s="483" t="str">
        <f aca="false">IF(ISBLANK('Funções Transações'!N182),"", 'Funções Transações'!N182)</f>
        <v/>
      </c>
      <c r="F335" s="483" t="str">
        <f aca="false">IF(ISBLANK('Funções Transações'!O182),"", 'Funções Transações'!O182)</f>
        <v/>
      </c>
      <c r="G335" s="483" t="str">
        <f aca="false">IF(ISBLANK('Funções Transações'!P182),"", 'Funções Transações'!P182)</f>
        <v/>
      </c>
      <c r="H335" s="483" t="str">
        <f aca="false">IF(ISBLANK('Funções Transações'!Q182),"", 'Funções Transações'!Q182)</f>
        <v/>
      </c>
      <c r="I335" s="484" t="str">
        <f aca="false">IF(ISBLANK('Funções Transações'!S182),"", 'Funções Transações'!S182)</f>
        <v/>
      </c>
      <c r="J335" s="484" t="str">
        <f aca="false">IF(ISBLANK('Funções Transações'!T182),"", 'Funções Transações'!T182)</f>
        <v/>
      </c>
      <c r="K335" s="484" t="str">
        <f aca="false">IF(ISBLANK('Funções Transações'!U182),"", 'Funções Transações'!U182)</f>
        <v/>
      </c>
      <c r="L335" s="483" t="str">
        <f aca="false">IF(ISBLANK('Funções Transações'!AA182),"", 'Funções Transações'!AA182)</f>
        <v/>
      </c>
      <c r="M335" s="484" t="str">
        <f aca="false">IF(ISBLANK('Funções Transações'!AB182),"", 'Funções Transações'!AB182)</f>
        <v/>
      </c>
      <c r="N335" s="485" t="str">
        <f aca="false">IF(ISBLANK('Funções Transações'!R182),"", 'Funções Transações'!R182)</f>
        <v/>
      </c>
      <c r="O335" s="482" t="str">
        <f aca="false">IF(ISBLANK('Funções Transações'!AC182),"", 'Funções Transações'!AC182)</f>
        <v/>
      </c>
      <c r="P335" s="482" t="str">
        <f aca="false">IF(ISBLANK('Funções Transações'!AD182),"", 'Funções Transações'!AD182)</f>
        <v/>
      </c>
      <c r="Q335" s="482" t="str">
        <f aca="false">IF(ISBLANK('Funções Transações'!AE182),"", 'Funções Transações'!AE182)</f>
        <v/>
      </c>
      <c r="R335" s="482" t="str">
        <f aca="false">IF(ISBLANK('Funções Transações'!AF182),"", 'Funções Transações'!AF182)</f>
        <v/>
      </c>
      <c r="S335" s="486" t="str">
        <f aca="false">IF(ISBLANK('Funções Transações'!AG182),"", 'Funções Transações'!AG182)</f>
        <v/>
      </c>
      <c r="T335" s="480"/>
      <c r="U335" s="480"/>
      <c r="V335" s="480"/>
      <c r="W335" s="480"/>
      <c r="X335" s="480"/>
      <c r="Y335" s="480"/>
      <c r="Z335" s="480"/>
    </row>
    <row r="336" customFormat="false" ht="12.75" hidden="false" customHeight="true" outlineLevel="0" collapsed="false">
      <c r="A336" s="481" t="str">
        <f aca="false">IF(ISBLANK('Funções Transações'!C183),"", 'Funções Transações'!C183)</f>
        <v/>
      </c>
      <c r="B336" s="482" t="str">
        <f aca="false">IF((A336=""),"",LOOKUP(A336,'Casos de Uso'!$B$3:B$101,'Casos de Uso'!$C$3:C$101))</f>
        <v/>
      </c>
      <c r="C336" s="482" t="str">
        <f aca="false">IF(ISBLANK('Funções Transações'!B183),"",'Funções Transações'!B183)</f>
        <v/>
      </c>
      <c r="D336" s="483" t="str">
        <f aca="false">IF(ISBLANK('Funções Transações'!M183),"", 'Funções Transações'!M183)</f>
        <v/>
      </c>
      <c r="E336" s="483" t="str">
        <f aca="false">IF(ISBLANK('Funções Transações'!N183),"", 'Funções Transações'!N183)</f>
        <v/>
      </c>
      <c r="F336" s="483" t="str">
        <f aca="false">IF(ISBLANK('Funções Transações'!O183),"", 'Funções Transações'!O183)</f>
        <v/>
      </c>
      <c r="G336" s="483" t="str">
        <f aca="false">IF(ISBLANK('Funções Transações'!P183),"", 'Funções Transações'!P183)</f>
        <v/>
      </c>
      <c r="H336" s="483" t="str">
        <f aca="false">IF(ISBLANK('Funções Transações'!Q183),"", 'Funções Transações'!Q183)</f>
        <v/>
      </c>
      <c r="I336" s="484" t="str">
        <f aca="false">IF(ISBLANK('Funções Transações'!S183),"", 'Funções Transações'!S183)</f>
        <v/>
      </c>
      <c r="J336" s="484" t="str">
        <f aca="false">IF(ISBLANK('Funções Transações'!T183),"", 'Funções Transações'!T183)</f>
        <v/>
      </c>
      <c r="K336" s="484" t="str">
        <f aca="false">IF(ISBLANK('Funções Transações'!U183),"", 'Funções Transações'!U183)</f>
        <v/>
      </c>
      <c r="L336" s="483" t="str">
        <f aca="false">IF(ISBLANK('Funções Transações'!AA183),"", 'Funções Transações'!AA183)</f>
        <v/>
      </c>
      <c r="M336" s="484" t="str">
        <f aca="false">IF(ISBLANK('Funções Transações'!AB183),"", 'Funções Transações'!AB183)</f>
        <v/>
      </c>
      <c r="N336" s="485" t="str">
        <f aca="false">IF(ISBLANK('Funções Transações'!R183),"", 'Funções Transações'!R183)</f>
        <v/>
      </c>
      <c r="O336" s="482" t="str">
        <f aca="false">IF(ISBLANK('Funções Transações'!AC183),"", 'Funções Transações'!AC183)</f>
        <v/>
      </c>
      <c r="P336" s="482" t="str">
        <f aca="false">IF(ISBLANK('Funções Transações'!AD183),"", 'Funções Transações'!AD183)</f>
        <v/>
      </c>
      <c r="Q336" s="482" t="str">
        <f aca="false">IF(ISBLANK('Funções Transações'!AE183),"", 'Funções Transações'!AE183)</f>
        <v/>
      </c>
      <c r="R336" s="482" t="str">
        <f aca="false">IF(ISBLANK('Funções Transações'!AF183),"", 'Funções Transações'!AF183)</f>
        <v/>
      </c>
      <c r="S336" s="486" t="str">
        <f aca="false">IF(ISBLANK('Funções Transações'!AG183),"", 'Funções Transações'!AG183)</f>
        <v/>
      </c>
      <c r="T336" s="480"/>
      <c r="U336" s="480"/>
      <c r="V336" s="480"/>
      <c r="W336" s="480"/>
      <c r="X336" s="480"/>
      <c r="Y336" s="480"/>
      <c r="Z336" s="480"/>
    </row>
    <row r="337" customFormat="false" ht="12.75" hidden="false" customHeight="true" outlineLevel="0" collapsed="false">
      <c r="A337" s="481" t="str">
        <f aca="false">IF(ISBLANK('Funções Transações'!C184),"", 'Funções Transações'!C184)</f>
        <v/>
      </c>
      <c r="B337" s="482" t="str">
        <f aca="false">IF((A337=""),"",LOOKUP(A337,'Casos de Uso'!$B$3:B$101,'Casos de Uso'!$C$3:C$101))</f>
        <v/>
      </c>
      <c r="C337" s="482" t="str">
        <f aca="false">IF(ISBLANK('Funções Transações'!B184),"",'Funções Transações'!B184)</f>
        <v/>
      </c>
      <c r="D337" s="483" t="str">
        <f aca="false">IF(ISBLANK('Funções Transações'!M184),"", 'Funções Transações'!M184)</f>
        <v/>
      </c>
      <c r="E337" s="483" t="str">
        <f aca="false">IF(ISBLANK('Funções Transações'!N184),"", 'Funções Transações'!N184)</f>
        <v/>
      </c>
      <c r="F337" s="483" t="str">
        <f aca="false">IF(ISBLANK('Funções Transações'!O184),"", 'Funções Transações'!O184)</f>
        <v/>
      </c>
      <c r="G337" s="483" t="str">
        <f aca="false">IF(ISBLANK('Funções Transações'!P184),"", 'Funções Transações'!P184)</f>
        <v/>
      </c>
      <c r="H337" s="483" t="str">
        <f aca="false">IF(ISBLANK('Funções Transações'!Q184),"", 'Funções Transações'!Q184)</f>
        <v/>
      </c>
      <c r="I337" s="484" t="str">
        <f aca="false">IF(ISBLANK('Funções Transações'!S184),"", 'Funções Transações'!S184)</f>
        <v/>
      </c>
      <c r="J337" s="484" t="str">
        <f aca="false">IF(ISBLANK('Funções Transações'!T184),"", 'Funções Transações'!T184)</f>
        <v/>
      </c>
      <c r="K337" s="484" t="str">
        <f aca="false">IF(ISBLANK('Funções Transações'!U184),"", 'Funções Transações'!U184)</f>
        <v/>
      </c>
      <c r="L337" s="483" t="str">
        <f aca="false">IF(ISBLANK('Funções Transações'!AA184),"", 'Funções Transações'!AA184)</f>
        <v/>
      </c>
      <c r="M337" s="484" t="str">
        <f aca="false">IF(ISBLANK('Funções Transações'!AB184),"", 'Funções Transações'!AB184)</f>
        <v/>
      </c>
      <c r="N337" s="485" t="str">
        <f aca="false">IF(ISBLANK('Funções Transações'!R184),"", 'Funções Transações'!R184)</f>
        <v/>
      </c>
      <c r="O337" s="482" t="str">
        <f aca="false">IF(ISBLANK('Funções Transações'!AC184),"", 'Funções Transações'!AC184)</f>
        <v/>
      </c>
      <c r="P337" s="482" t="str">
        <f aca="false">IF(ISBLANK('Funções Transações'!AD184),"", 'Funções Transações'!AD184)</f>
        <v/>
      </c>
      <c r="Q337" s="482" t="str">
        <f aca="false">IF(ISBLANK('Funções Transações'!AE184),"", 'Funções Transações'!AE184)</f>
        <v/>
      </c>
      <c r="R337" s="482" t="str">
        <f aca="false">IF(ISBLANK('Funções Transações'!AF184),"", 'Funções Transações'!AF184)</f>
        <v/>
      </c>
      <c r="S337" s="486" t="str">
        <f aca="false">IF(ISBLANK('Funções Transações'!AG184),"", 'Funções Transações'!AG184)</f>
        <v/>
      </c>
      <c r="T337" s="480"/>
      <c r="U337" s="480"/>
      <c r="V337" s="480"/>
      <c r="W337" s="480"/>
      <c r="X337" s="480"/>
      <c r="Y337" s="480"/>
      <c r="Z337" s="480"/>
    </row>
    <row r="338" customFormat="false" ht="12.75" hidden="false" customHeight="true" outlineLevel="0" collapsed="false">
      <c r="A338" s="481" t="str">
        <f aca="false">IF(ISBLANK('Funções Transações'!C185),"", 'Funções Transações'!C185)</f>
        <v/>
      </c>
      <c r="B338" s="482" t="str">
        <f aca="false">IF((A338=""),"",LOOKUP(A338,'Casos de Uso'!$B$3:B$101,'Casos de Uso'!$C$3:C$101))</f>
        <v/>
      </c>
      <c r="C338" s="482" t="str">
        <f aca="false">IF(ISBLANK('Funções Transações'!B185),"",'Funções Transações'!B185)</f>
        <v/>
      </c>
      <c r="D338" s="483" t="str">
        <f aca="false">IF(ISBLANK('Funções Transações'!M185),"", 'Funções Transações'!M185)</f>
        <v/>
      </c>
      <c r="E338" s="483" t="str">
        <f aca="false">IF(ISBLANK('Funções Transações'!N185),"", 'Funções Transações'!N185)</f>
        <v/>
      </c>
      <c r="F338" s="483" t="str">
        <f aca="false">IF(ISBLANK('Funções Transações'!O185),"", 'Funções Transações'!O185)</f>
        <v/>
      </c>
      <c r="G338" s="483" t="str">
        <f aca="false">IF(ISBLANK('Funções Transações'!P185),"", 'Funções Transações'!P185)</f>
        <v/>
      </c>
      <c r="H338" s="483" t="str">
        <f aca="false">IF(ISBLANK('Funções Transações'!Q185),"", 'Funções Transações'!Q185)</f>
        <v/>
      </c>
      <c r="I338" s="484" t="str">
        <f aca="false">IF(ISBLANK('Funções Transações'!S185),"", 'Funções Transações'!S185)</f>
        <v/>
      </c>
      <c r="J338" s="484" t="str">
        <f aca="false">IF(ISBLANK('Funções Transações'!T185),"", 'Funções Transações'!T185)</f>
        <v/>
      </c>
      <c r="K338" s="484" t="str">
        <f aca="false">IF(ISBLANK('Funções Transações'!U185),"", 'Funções Transações'!U185)</f>
        <v/>
      </c>
      <c r="L338" s="483" t="str">
        <f aca="false">IF(ISBLANK('Funções Transações'!AA185),"", 'Funções Transações'!AA185)</f>
        <v/>
      </c>
      <c r="M338" s="484" t="str">
        <f aca="false">IF(ISBLANK('Funções Transações'!AB185),"", 'Funções Transações'!AB185)</f>
        <v/>
      </c>
      <c r="N338" s="485" t="str">
        <f aca="false">IF(ISBLANK('Funções Transações'!R185),"", 'Funções Transações'!R185)</f>
        <v/>
      </c>
      <c r="O338" s="482" t="str">
        <f aca="false">IF(ISBLANK('Funções Transações'!AC185),"", 'Funções Transações'!AC185)</f>
        <v/>
      </c>
      <c r="P338" s="482" t="str">
        <f aca="false">IF(ISBLANK('Funções Transações'!AD185),"", 'Funções Transações'!AD185)</f>
        <v/>
      </c>
      <c r="Q338" s="482" t="str">
        <f aca="false">IF(ISBLANK('Funções Transações'!AE185),"", 'Funções Transações'!AE185)</f>
        <v/>
      </c>
      <c r="R338" s="482" t="str">
        <f aca="false">IF(ISBLANK('Funções Transações'!AF185),"", 'Funções Transações'!AF185)</f>
        <v/>
      </c>
      <c r="S338" s="486" t="str">
        <f aca="false">IF(ISBLANK('Funções Transações'!AG185),"", 'Funções Transações'!AG185)</f>
        <v/>
      </c>
      <c r="T338" s="480"/>
      <c r="U338" s="480"/>
      <c r="V338" s="480"/>
      <c r="W338" s="480"/>
      <c r="X338" s="480"/>
      <c r="Y338" s="480"/>
      <c r="Z338" s="480"/>
    </row>
    <row r="339" customFormat="false" ht="12.75" hidden="false" customHeight="true" outlineLevel="0" collapsed="false">
      <c r="A339" s="481" t="str">
        <f aca="false">IF(ISBLANK('Funções Transações'!C186),"", 'Funções Transações'!C186)</f>
        <v/>
      </c>
      <c r="B339" s="482" t="str">
        <f aca="false">IF((A339=""),"",LOOKUP(A339,'Casos de Uso'!$B$3:B$101,'Casos de Uso'!$C$3:C$101))</f>
        <v/>
      </c>
      <c r="C339" s="482" t="str">
        <f aca="false">IF(ISBLANK('Funções Transações'!B186),"",'Funções Transações'!B186)</f>
        <v/>
      </c>
      <c r="D339" s="483" t="str">
        <f aca="false">IF(ISBLANK('Funções Transações'!M186),"", 'Funções Transações'!M186)</f>
        <v/>
      </c>
      <c r="E339" s="483" t="str">
        <f aca="false">IF(ISBLANK('Funções Transações'!N186),"", 'Funções Transações'!N186)</f>
        <v/>
      </c>
      <c r="F339" s="483" t="str">
        <f aca="false">IF(ISBLANK('Funções Transações'!O186),"", 'Funções Transações'!O186)</f>
        <v/>
      </c>
      <c r="G339" s="483" t="str">
        <f aca="false">IF(ISBLANK('Funções Transações'!P186),"", 'Funções Transações'!P186)</f>
        <v/>
      </c>
      <c r="H339" s="483" t="str">
        <f aca="false">IF(ISBLANK('Funções Transações'!Q186),"", 'Funções Transações'!Q186)</f>
        <v/>
      </c>
      <c r="I339" s="484" t="str">
        <f aca="false">IF(ISBLANK('Funções Transações'!S186),"", 'Funções Transações'!S186)</f>
        <v/>
      </c>
      <c r="J339" s="484" t="str">
        <f aca="false">IF(ISBLANK('Funções Transações'!T186),"", 'Funções Transações'!T186)</f>
        <v/>
      </c>
      <c r="K339" s="484" t="str">
        <f aca="false">IF(ISBLANK('Funções Transações'!U186),"", 'Funções Transações'!U186)</f>
        <v/>
      </c>
      <c r="L339" s="483" t="str">
        <f aca="false">IF(ISBLANK('Funções Transações'!AA186),"", 'Funções Transações'!AA186)</f>
        <v/>
      </c>
      <c r="M339" s="484" t="str">
        <f aca="false">IF(ISBLANK('Funções Transações'!AB186),"", 'Funções Transações'!AB186)</f>
        <v/>
      </c>
      <c r="N339" s="485" t="str">
        <f aca="false">IF(ISBLANK('Funções Transações'!R186),"", 'Funções Transações'!R186)</f>
        <v/>
      </c>
      <c r="O339" s="482" t="str">
        <f aca="false">IF(ISBLANK('Funções Transações'!AC186),"", 'Funções Transações'!AC186)</f>
        <v/>
      </c>
      <c r="P339" s="482" t="str">
        <f aca="false">IF(ISBLANK('Funções Transações'!AD186),"", 'Funções Transações'!AD186)</f>
        <v/>
      </c>
      <c r="Q339" s="482" t="str">
        <f aca="false">IF(ISBLANK('Funções Transações'!AE186),"", 'Funções Transações'!AE186)</f>
        <v/>
      </c>
      <c r="R339" s="482" t="str">
        <f aca="false">IF(ISBLANK('Funções Transações'!AF186),"", 'Funções Transações'!AF186)</f>
        <v/>
      </c>
      <c r="S339" s="486" t="str">
        <f aca="false">IF(ISBLANK('Funções Transações'!AG186),"", 'Funções Transações'!AG186)</f>
        <v/>
      </c>
      <c r="T339" s="480"/>
      <c r="U339" s="480"/>
      <c r="V339" s="480"/>
      <c r="W339" s="480"/>
      <c r="X339" s="480"/>
      <c r="Y339" s="480"/>
      <c r="Z339" s="480"/>
    </row>
    <row r="340" customFormat="false" ht="12.75" hidden="false" customHeight="true" outlineLevel="0" collapsed="false">
      <c r="A340" s="481" t="str">
        <f aca="false">IF(ISBLANK('Funções Transações'!C187),"", 'Funções Transações'!C187)</f>
        <v/>
      </c>
      <c r="B340" s="482" t="str">
        <f aca="false">IF((A340=""),"",LOOKUP(A340,'Casos de Uso'!$B$3:B$101,'Casos de Uso'!$C$3:C$101))</f>
        <v/>
      </c>
      <c r="C340" s="482" t="str">
        <f aca="false">IF(ISBLANK('Funções Transações'!B187),"",'Funções Transações'!B187)</f>
        <v/>
      </c>
      <c r="D340" s="483" t="str">
        <f aca="false">IF(ISBLANK('Funções Transações'!M187),"", 'Funções Transações'!M187)</f>
        <v/>
      </c>
      <c r="E340" s="483" t="str">
        <f aca="false">IF(ISBLANK('Funções Transações'!N187),"", 'Funções Transações'!N187)</f>
        <v/>
      </c>
      <c r="F340" s="483" t="str">
        <f aca="false">IF(ISBLANK('Funções Transações'!O187),"", 'Funções Transações'!O187)</f>
        <v/>
      </c>
      <c r="G340" s="483" t="str">
        <f aca="false">IF(ISBLANK('Funções Transações'!P187),"", 'Funções Transações'!P187)</f>
        <v/>
      </c>
      <c r="H340" s="483" t="str">
        <f aca="false">IF(ISBLANK('Funções Transações'!Q187),"", 'Funções Transações'!Q187)</f>
        <v/>
      </c>
      <c r="I340" s="484" t="str">
        <f aca="false">IF(ISBLANK('Funções Transações'!S187),"", 'Funções Transações'!S187)</f>
        <v/>
      </c>
      <c r="J340" s="484" t="str">
        <f aca="false">IF(ISBLANK('Funções Transações'!T187),"", 'Funções Transações'!T187)</f>
        <v/>
      </c>
      <c r="K340" s="484" t="str">
        <f aca="false">IF(ISBLANK('Funções Transações'!U187),"", 'Funções Transações'!U187)</f>
        <v/>
      </c>
      <c r="L340" s="483" t="str">
        <f aca="false">IF(ISBLANK('Funções Transações'!AA187),"", 'Funções Transações'!AA187)</f>
        <v/>
      </c>
      <c r="M340" s="484" t="str">
        <f aca="false">IF(ISBLANK('Funções Transações'!AB187),"", 'Funções Transações'!AB187)</f>
        <v/>
      </c>
      <c r="N340" s="485" t="str">
        <f aca="false">IF(ISBLANK('Funções Transações'!R187),"", 'Funções Transações'!R187)</f>
        <v/>
      </c>
      <c r="O340" s="482" t="str">
        <f aca="false">IF(ISBLANK('Funções Transações'!AC187),"", 'Funções Transações'!AC187)</f>
        <v/>
      </c>
      <c r="P340" s="482" t="str">
        <f aca="false">IF(ISBLANK('Funções Transações'!AD187),"", 'Funções Transações'!AD187)</f>
        <v/>
      </c>
      <c r="Q340" s="482" t="str">
        <f aca="false">IF(ISBLANK('Funções Transações'!AE187),"", 'Funções Transações'!AE187)</f>
        <v/>
      </c>
      <c r="R340" s="482" t="str">
        <f aca="false">IF(ISBLANK('Funções Transações'!AF187),"", 'Funções Transações'!AF187)</f>
        <v/>
      </c>
      <c r="S340" s="486" t="str">
        <f aca="false">IF(ISBLANK('Funções Transações'!AG187),"", 'Funções Transações'!AG187)</f>
        <v/>
      </c>
      <c r="T340" s="480"/>
      <c r="U340" s="480"/>
      <c r="V340" s="480"/>
      <c r="W340" s="480"/>
      <c r="X340" s="480"/>
      <c r="Y340" s="480"/>
      <c r="Z340" s="480"/>
    </row>
    <row r="341" customFormat="false" ht="12.75" hidden="false" customHeight="true" outlineLevel="0" collapsed="false">
      <c r="A341" s="481" t="str">
        <f aca="false">IF(ISBLANK('Funções Transações'!C188),"", 'Funções Transações'!C188)</f>
        <v/>
      </c>
      <c r="B341" s="482" t="str">
        <f aca="false">IF((A341=""),"",LOOKUP(A341,'Casos de Uso'!$B$3:B$101,'Casos de Uso'!$C$3:C$101))</f>
        <v/>
      </c>
      <c r="C341" s="482" t="str">
        <f aca="false">IF(ISBLANK('Funções Transações'!B188),"",'Funções Transações'!B188)</f>
        <v/>
      </c>
      <c r="D341" s="483" t="str">
        <f aca="false">IF(ISBLANK('Funções Transações'!M188),"", 'Funções Transações'!M188)</f>
        <v/>
      </c>
      <c r="E341" s="483" t="str">
        <f aca="false">IF(ISBLANK('Funções Transações'!N188),"", 'Funções Transações'!N188)</f>
        <v/>
      </c>
      <c r="F341" s="483" t="str">
        <f aca="false">IF(ISBLANK('Funções Transações'!O188),"", 'Funções Transações'!O188)</f>
        <v/>
      </c>
      <c r="G341" s="483" t="str">
        <f aca="false">IF(ISBLANK('Funções Transações'!P188),"", 'Funções Transações'!P188)</f>
        <v/>
      </c>
      <c r="H341" s="483" t="str">
        <f aca="false">IF(ISBLANK('Funções Transações'!Q188),"", 'Funções Transações'!Q188)</f>
        <v/>
      </c>
      <c r="I341" s="484" t="str">
        <f aca="false">IF(ISBLANK('Funções Transações'!S188),"", 'Funções Transações'!S188)</f>
        <v/>
      </c>
      <c r="J341" s="484" t="str">
        <f aca="false">IF(ISBLANK('Funções Transações'!T188),"", 'Funções Transações'!T188)</f>
        <v/>
      </c>
      <c r="K341" s="484" t="str">
        <f aca="false">IF(ISBLANK('Funções Transações'!U188),"", 'Funções Transações'!U188)</f>
        <v/>
      </c>
      <c r="L341" s="483" t="str">
        <f aca="false">IF(ISBLANK('Funções Transações'!AA188),"", 'Funções Transações'!AA188)</f>
        <v/>
      </c>
      <c r="M341" s="484" t="str">
        <f aca="false">IF(ISBLANK('Funções Transações'!AB188),"", 'Funções Transações'!AB188)</f>
        <v/>
      </c>
      <c r="N341" s="485" t="str">
        <f aca="false">IF(ISBLANK('Funções Transações'!R188),"", 'Funções Transações'!R188)</f>
        <v/>
      </c>
      <c r="O341" s="482" t="str">
        <f aca="false">IF(ISBLANK('Funções Transações'!AC188),"", 'Funções Transações'!AC188)</f>
        <v/>
      </c>
      <c r="P341" s="482" t="str">
        <f aca="false">IF(ISBLANK('Funções Transações'!AD188),"", 'Funções Transações'!AD188)</f>
        <v/>
      </c>
      <c r="Q341" s="482" t="str">
        <f aca="false">IF(ISBLANK('Funções Transações'!AE188),"", 'Funções Transações'!AE188)</f>
        <v/>
      </c>
      <c r="R341" s="482" t="str">
        <f aca="false">IF(ISBLANK('Funções Transações'!AF188),"", 'Funções Transações'!AF188)</f>
        <v/>
      </c>
      <c r="S341" s="486" t="str">
        <f aca="false">IF(ISBLANK('Funções Transações'!AG188),"", 'Funções Transações'!AG188)</f>
        <v/>
      </c>
      <c r="T341" s="480"/>
      <c r="U341" s="480"/>
      <c r="V341" s="480"/>
      <c r="W341" s="480"/>
      <c r="X341" s="480"/>
      <c r="Y341" s="480"/>
      <c r="Z341" s="480"/>
    </row>
    <row r="342" customFormat="false" ht="12.75" hidden="false" customHeight="true" outlineLevel="0" collapsed="false">
      <c r="A342" s="481" t="str">
        <f aca="false">IF(ISBLANK('Funções Transações'!C189),"", 'Funções Transações'!C189)</f>
        <v/>
      </c>
      <c r="B342" s="482" t="str">
        <f aca="false">IF((A342=""),"",LOOKUP(A342,'Casos de Uso'!$B$3:B$101,'Casos de Uso'!$C$3:C$101))</f>
        <v/>
      </c>
      <c r="C342" s="482" t="str">
        <f aca="false">IF(ISBLANK('Funções Transações'!B189),"",'Funções Transações'!B189)</f>
        <v/>
      </c>
      <c r="D342" s="483" t="str">
        <f aca="false">IF(ISBLANK('Funções Transações'!M189),"", 'Funções Transações'!M189)</f>
        <v/>
      </c>
      <c r="E342" s="483" t="str">
        <f aca="false">IF(ISBLANK('Funções Transações'!N189),"", 'Funções Transações'!N189)</f>
        <v/>
      </c>
      <c r="F342" s="483" t="str">
        <f aca="false">IF(ISBLANK('Funções Transações'!O189),"", 'Funções Transações'!O189)</f>
        <v/>
      </c>
      <c r="G342" s="483" t="str">
        <f aca="false">IF(ISBLANK('Funções Transações'!P189),"", 'Funções Transações'!P189)</f>
        <v/>
      </c>
      <c r="H342" s="483" t="str">
        <f aca="false">IF(ISBLANK('Funções Transações'!Q189),"", 'Funções Transações'!Q189)</f>
        <v/>
      </c>
      <c r="I342" s="484" t="str">
        <f aca="false">IF(ISBLANK('Funções Transações'!S189),"", 'Funções Transações'!S189)</f>
        <v/>
      </c>
      <c r="J342" s="484" t="str">
        <f aca="false">IF(ISBLANK('Funções Transações'!T189),"", 'Funções Transações'!T189)</f>
        <v/>
      </c>
      <c r="K342" s="484" t="str">
        <f aca="false">IF(ISBLANK('Funções Transações'!U189),"", 'Funções Transações'!U189)</f>
        <v/>
      </c>
      <c r="L342" s="483" t="str">
        <f aca="false">IF(ISBLANK('Funções Transações'!AA189),"", 'Funções Transações'!AA189)</f>
        <v/>
      </c>
      <c r="M342" s="484" t="str">
        <f aca="false">IF(ISBLANK('Funções Transações'!AB189),"", 'Funções Transações'!AB189)</f>
        <v/>
      </c>
      <c r="N342" s="485" t="str">
        <f aca="false">IF(ISBLANK('Funções Transações'!R189),"", 'Funções Transações'!R189)</f>
        <v/>
      </c>
      <c r="O342" s="482" t="str">
        <f aca="false">IF(ISBLANK('Funções Transações'!AC189),"", 'Funções Transações'!AC189)</f>
        <v/>
      </c>
      <c r="P342" s="482" t="str">
        <f aca="false">IF(ISBLANK('Funções Transações'!AD189),"", 'Funções Transações'!AD189)</f>
        <v/>
      </c>
      <c r="Q342" s="482" t="str">
        <f aca="false">IF(ISBLANK('Funções Transações'!AE189),"", 'Funções Transações'!AE189)</f>
        <v/>
      </c>
      <c r="R342" s="482" t="str">
        <f aca="false">IF(ISBLANK('Funções Transações'!AF189),"", 'Funções Transações'!AF189)</f>
        <v/>
      </c>
      <c r="S342" s="486" t="str">
        <f aca="false">IF(ISBLANK('Funções Transações'!AG189),"", 'Funções Transações'!AG189)</f>
        <v/>
      </c>
      <c r="T342" s="480"/>
      <c r="U342" s="480"/>
      <c r="V342" s="480"/>
      <c r="W342" s="480"/>
      <c r="X342" s="480"/>
      <c r="Y342" s="480"/>
      <c r="Z342" s="480"/>
    </row>
    <row r="343" customFormat="false" ht="12.75" hidden="false" customHeight="true" outlineLevel="0" collapsed="false">
      <c r="A343" s="481" t="str">
        <f aca="false">IF(ISBLANK('Funções Transações'!C190),"", 'Funções Transações'!C190)</f>
        <v/>
      </c>
      <c r="B343" s="482" t="str">
        <f aca="false">IF((A343=""),"",LOOKUP(A343,'Casos de Uso'!$B$3:B$101,'Casos de Uso'!$C$3:C$101))</f>
        <v/>
      </c>
      <c r="C343" s="482" t="str">
        <f aca="false">IF(ISBLANK('Funções Transações'!B190),"",'Funções Transações'!B190)</f>
        <v/>
      </c>
      <c r="D343" s="483" t="str">
        <f aca="false">IF(ISBLANK('Funções Transações'!M190),"", 'Funções Transações'!M190)</f>
        <v/>
      </c>
      <c r="E343" s="483" t="str">
        <f aca="false">IF(ISBLANK('Funções Transações'!N190),"", 'Funções Transações'!N190)</f>
        <v/>
      </c>
      <c r="F343" s="483" t="str">
        <f aca="false">IF(ISBLANK('Funções Transações'!O190),"", 'Funções Transações'!O190)</f>
        <v/>
      </c>
      <c r="G343" s="483" t="str">
        <f aca="false">IF(ISBLANK('Funções Transações'!P190),"", 'Funções Transações'!P190)</f>
        <v/>
      </c>
      <c r="H343" s="483" t="str">
        <f aca="false">IF(ISBLANK('Funções Transações'!Q190),"", 'Funções Transações'!Q190)</f>
        <v/>
      </c>
      <c r="I343" s="484" t="str">
        <f aca="false">IF(ISBLANK('Funções Transações'!S190),"", 'Funções Transações'!S190)</f>
        <v/>
      </c>
      <c r="J343" s="484" t="str">
        <f aca="false">IF(ISBLANK('Funções Transações'!T190),"", 'Funções Transações'!T190)</f>
        <v/>
      </c>
      <c r="K343" s="484" t="str">
        <f aca="false">IF(ISBLANK('Funções Transações'!U190),"", 'Funções Transações'!U190)</f>
        <v/>
      </c>
      <c r="L343" s="483" t="str">
        <f aca="false">IF(ISBLANK('Funções Transações'!AA190),"", 'Funções Transações'!AA190)</f>
        <v/>
      </c>
      <c r="M343" s="484" t="str">
        <f aca="false">IF(ISBLANK('Funções Transações'!AB190),"", 'Funções Transações'!AB190)</f>
        <v/>
      </c>
      <c r="N343" s="485" t="str">
        <f aca="false">IF(ISBLANK('Funções Transações'!R190),"", 'Funções Transações'!R190)</f>
        <v/>
      </c>
      <c r="O343" s="482" t="str">
        <f aca="false">IF(ISBLANK('Funções Transações'!AC190),"", 'Funções Transações'!AC190)</f>
        <v/>
      </c>
      <c r="P343" s="482" t="str">
        <f aca="false">IF(ISBLANK('Funções Transações'!AD190),"", 'Funções Transações'!AD190)</f>
        <v/>
      </c>
      <c r="Q343" s="482" t="str">
        <f aca="false">IF(ISBLANK('Funções Transações'!AE190),"", 'Funções Transações'!AE190)</f>
        <v/>
      </c>
      <c r="R343" s="482" t="str">
        <f aca="false">IF(ISBLANK('Funções Transações'!AF190),"", 'Funções Transações'!AF190)</f>
        <v/>
      </c>
      <c r="S343" s="486" t="str">
        <f aca="false">IF(ISBLANK('Funções Transações'!AG190),"", 'Funções Transações'!AG190)</f>
        <v/>
      </c>
      <c r="T343" s="480"/>
      <c r="U343" s="480"/>
      <c r="V343" s="480"/>
      <c r="W343" s="480"/>
      <c r="X343" s="480"/>
      <c r="Y343" s="480"/>
      <c r="Z343" s="480"/>
    </row>
    <row r="344" customFormat="false" ht="12.75" hidden="false" customHeight="true" outlineLevel="0" collapsed="false">
      <c r="A344" s="481" t="str">
        <f aca="false">IF(ISBLANK('Funções Transações'!C191),"", 'Funções Transações'!C191)</f>
        <v/>
      </c>
      <c r="B344" s="482" t="str">
        <f aca="false">IF((A344=""),"",LOOKUP(A344,'Casos de Uso'!$B$3:B$101,'Casos de Uso'!$C$3:C$101))</f>
        <v/>
      </c>
      <c r="C344" s="482" t="str">
        <f aca="false">IF(ISBLANK('Funções Transações'!B191),"",'Funções Transações'!B191)</f>
        <v/>
      </c>
      <c r="D344" s="483" t="str">
        <f aca="false">IF(ISBLANK('Funções Transações'!M191),"", 'Funções Transações'!M191)</f>
        <v/>
      </c>
      <c r="E344" s="483" t="str">
        <f aca="false">IF(ISBLANK('Funções Transações'!N191),"", 'Funções Transações'!N191)</f>
        <v/>
      </c>
      <c r="F344" s="483" t="str">
        <f aca="false">IF(ISBLANK('Funções Transações'!O191),"", 'Funções Transações'!O191)</f>
        <v/>
      </c>
      <c r="G344" s="483" t="str">
        <f aca="false">IF(ISBLANK('Funções Transações'!P191),"", 'Funções Transações'!P191)</f>
        <v/>
      </c>
      <c r="H344" s="483" t="str">
        <f aca="false">IF(ISBLANK('Funções Transações'!Q191),"", 'Funções Transações'!Q191)</f>
        <v/>
      </c>
      <c r="I344" s="484" t="str">
        <f aca="false">IF(ISBLANK('Funções Transações'!S191),"", 'Funções Transações'!S191)</f>
        <v/>
      </c>
      <c r="J344" s="484" t="str">
        <f aca="false">IF(ISBLANK('Funções Transações'!T191),"", 'Funções Transações'!T191)</f>
        <v/>
      </c>
      <c r="K344" s="484" t="str">
        <f aca="false">IF(ISBLANK('Funções Transações'!U191),"", 'Funções Transações'!U191)</f>
        <v/>
      </c>
      <c r="L344" s="483" t="str">
        <f aca="false">IF(ISBLANK('Funções Transações'!AA191),"", 'Funções Transações'!AA191)</f>
        <v/>
      </c>
      <c r="M344" s="484" t="str">
        <f aca="false">IF(ISBLANK('Funções Transações'!AB191),"", 'Funções Transações'!AB191)</f>
        <v/>
      </c>
      <c r="N344" s="485" t="str">
        <f aca="false">IF(ISBLANK('Funções Transações'!R191),"", 'Funções Transações'!R191)</f>
        <v/>
      </c>
      <c r="O344" s="482" t="str">
        <f aca="false">IF(ISBLANK('Funções Transações'!AC191),"", 'Funções Transações'!AC191)</f>
        <v/>
      </c>
      <c r="P344" s="482" t="str">
        <f aca="false">IF(ISBLANK('Funções Transações'!AD191),"", 'Funções Transações'!AD191)</f>
        <v/>
      </c>
      <c r="Q344" s="482" t="str">
        <f aca="false">IF(ISBLANK('Funções Transações'!AE191),"", 'Funções Transações'!AE191)</f>
        <v/>
      </c>
      <c r="R344" s="482" t="str">
        <f aca="false">IF(ISBLANK('Funções Transações'!AF191),"", 'Funções Transações'!AF191)</f>
        <v/>
      </c>
      <c r="S344" s="486" t="str">
        <f aca="false">IF(ISBLANK('Funções Transações'!AG191),"", 'Funções Transações'!AG191)</f>
        <v/>
      </c>
      <c r="T344" s="480"/>
      <c r="U344" s="480"/>
      <c r="V344" s="480"/>
      <c r="W344" s="480"/>
      <c r="X344" s="480"/>
      <c r="Y344" s="480"/>
      <c r="Z344" s="480"/>
    </row>
    <row r="345" customFormat="false" ht="12.75" hidden="false" customHeight="true" outlineLevel="0" collapsed="false">
      <c r="A345" s="481" t="str">
        <f aca="false">IF(ISBLANK('Funções Transações'!C192),"", 'Funções Transações'!C192)</f>
        <v/>
      </c>
      <c r="B345" s="482" t="str">
        <f aca="false">IF((A345=""),"",LOOKUP(A345,'Casos de Uso'!$B$3:B$101,'Casos de Uso'!$C$3:C$101))</f>
        <v/>
      </c>
      <c r="C345" s="482" t="str">
        <f aca="false">IF(ISBLANK('Funções Transações'!B192),"",'Funções Transações'!B192)</f>
        <v/>
      </c>
      <c r="D345" s="483" t="str">
        <f aca="false">IF(ISBLANK('Funções Transações'!M192),"", 'Funções Transações'!M192)</f>
        <v/>
      </c>
      <c r="E345" s="483" t="str">
        <f aca="false">IF(ISBLANK('Funções Transações'!N192),"", 'Funções Transações'!N192)</f>
        <v/>
      </c>
      <c r="F345" s="483" t="str">
        <f aca="false">IF(ISBLANK('Funções Transações'!O192),"", 'Funções Transações'!O192)</f>
        <v/>
      </c>
      <c r="G345" s="483" t="str">
        <f aca="false">IF(ISBLANK('Funções Transações'!P192),"", 'Funções Transações'!P192)</f>
        <v/>
      </c>
      <c r="H345" s="483" t="str">
        <f aca="false">IF(ISBLANK('Funções Transações'!Q192),"", 'Funções Transações'!Q192)</f>
        <v/>
      </c>
      <c r="I345" s="484" t="str">
        <f aca="false">IF(ISBLANK('Funções Transações'!S192),"", 'Funções Transações'!S192)</f>
        <v/>
      </c>
      <c r="J345" s="484" t="str">
        <f aca="false">IF(ISBLANK('Funções Transações'!T192),"", 'Funções Transações'!T192)</f>
        <v/>
      </c>
      <c r="K345" s="484" t="str">
        <f aca="false">IF(ISBLANK('Funções Transações'!U192),"", 'Funções Transações'!U192)</f>
        <v/>
      </c>
      <c r="L345" s="483" t="str">
        <f aca="false">IF(ISBLANK('Funções Transações'!AA192),"", 'Funções Transações'!AA192)</f>
        <v/>
      </c>
      <c r="M345" s="484" t="str">
        <f aca="false">IF(ISBLANK('Funções Transações'!AB192),"", 'Funções Transações'!AB192)</f>
        <v/>
      </c>
      <c r="N345" s="485" t="str">
        <f aca="false">IF(ISBLANK('Funções Transações'!R192),"", 'Funções Transações'!R192)</f>
        <v/>
      </c>
      <c r="O345" s="482" t="str">
        <f aca="false">IF(ISBLANK('Funções Transações'!AC192),"", 'Funções Transações'!AC192)</f>
        <v/>
      </c>
      <c r="P345" s="482" t="str">
        <f aca="false">IF(ISBLANK('Funções Transações'!AD192),"", 'Funções Transações'!AD192)</f>
        <v/>
      </c>
      <c r="Q345" s="482" t="str">
        <f aca="false">IF(ISBLANK('Funções Transações'!AE192),"", 'Funções Transações'!AE192)</f>
        <v/>
      </c>
      <c r="R345" s="482" t="str">
        <f aca="false">IF(ISBLANK('Funções Transações'!AF192),"", 'Funções Transações'!AF192)</f>
        <v/>
      </c>
      <c r="S345" s="486" t="str">
        <f aca="false">IF(ISBLANK('Funções Transações'!AG192),"", 'Funções Transações'!AG192)</f>
        <v/>
      </c>
      <c r="T345" s="480"/>
      <c r="U345" s="480"/>
      <c r="V345" s="480"/>
      <c r="W345" s="480"/>
      <c r="X345" s="480"/>
      <c r="Y345" s="480"/>
      <c r="Z345" s="480"/>
    </row>
    <row r="346" customFormat="false" ht="12.75" hidden="false" customHeight="true" outlineLevel="0" collapsed="false">
      <c r="A346" s="481" t="str">
        <f aca="false">IF(ISBLANK('Funções Transações'!C193),"", 'Funções Transações'!C193)</f>
        <v/>
      </c>
      <c r="B346" s="482" t="str">
        <f aca="false">IF((A346=""),"",LOOKUP(A346,'Casos de Uso'!$B$3:B$101,'Casos de Uso'!$C$3:C$101))</f>
        <v/>
      </c>
      <c r="C346" s="482" t="str">
        <f aca="false">IF(ISBLANK('Funções Transações'!B193),"",'Funções Transações'!B193)</f>
        <v/>
      </c>
      <c r="D346" s="483" t="str">
        <f aca="false">IF(ISBLANK('Funções Transações'!M193),"", 'Funções Transações'!M193)</f>
        <v/>
      </c>
      <c r="E346" s="483" t="str">
        <f aca="false">IF(ISBLANK('Funções Transações'!N193),"", 'Funções Transações'!N193)</f>
        <v/>
      </c>
      <c r="F346" s="483" t="str">
        <f aca="false">IF(ISBLANK('Funções Transações'!O193),"", 'Funções Transações'!O193)</f>
        <v/>
      </c>
      <c r="G346" s="483" t="str">
        <f aca="false">IF(ISBLANK('Funções Transações'!P193),"", 'Funções Transações'!P193)</f>
        <v/>
      </c>
      <c r="H346" s="483" t="str">
        <f aca="false">IF(ISBLANK('Funções Transações'!Q193),"", 'Funções Transações'!Q193)</f>
        <v/>
      </c>
      <c r="I346" s="484" t="str">
        <f aca="false">IF(ISBLANK('Funções Transações'!S193),"", 'Funções Transações'!S193)</f>
        <v/>
      </c>
      <c r="J346" s="484" t="str">
        <f aca="false">IF(ISBLANK('Funções Transações'!T193),"", 'Funções Transações'!T193)</f>
        <v/>
      </c>
      <c r="K346" s="484" t="str">
        <f aca="false">IF(ISBLANK('Funções Transações'!U193),"", 'Funções Transações'!U193)</f>
        <v/>
      </c>
      <c r="L346" s="483" t="str">
        <f aca="false">IF(ISBLANK('Funções Transações'!AA193),"", 'Funções Transações'!AA193)</f>
        <v/>
      </c>
      <c r="M346" s="484" t="str">
        <f aca="false">IF(ISBLANK('Funções Transações'!AB193),"", 'Funções Transações'!AB193)</f>
        <v/>
      </c>
      <c r="N346" s="485" t="str">
        <f aca="false">IF(ISBLANK('Funções Transações'!R193),"", 'Funções Transações'!R193)</f>
        <v/>
      </c>
      <c r="O346" s="482" t="str">
        <f aca="false">IF(ISBLANK('Funções Transações'!AC193),"", 'Funções Transações'!AC193)</f>
        <v/>
      </c>
      <c r="P346" s="482" t="str">
        <f aca="false">IF(ISBLANK('Funções Transações'!AD193),"", 'Funções Transações'!AD193)</f>
        <v/>
      </c>
      <c r="Q346" s="482" t="str">
        <f aca="false">IF(ISBLANK('Funções Transações'!AE193),"", 'Funções Transações'!AE193)</f>
        <v/>
      </c>
      <c r="R346" s="482" t="str">
        <f aca="false">IF(ISBLANK('Funções Transações'!AF193),"", 'Funções Transações'!AF193)</f>
        <v/>
      </c>
      <c r="S346" s="486" t="str">
        <f aca="false">IF(ISBLANK('Funções Transações'!AG193),"", 'Funções Transações'!AG193)</f>
        <v/>
      </c>
      <c r="T346" s="480"/>
      <c r="U346" s="480"/>
      <c r="V346" s="480"/>
      <c r="W346" s="480"/>
      <c r="X346" s="480"/>
      <c r="Y346" s="480"/>
      <c r="Z346" s="480"/>
    </row>
    <row r="347" customFormat="false" ht="12.75" hidden="false" customHeight="true" outlineLevel="0" collapsed="false">
      <c r="A347" s="481" t="str">
        <f aca="false">IF(ISBLANK('Funções Transações'!C194),"", 'Funções Transações'!C194)</f>
        <v/>
      </c>
      <c r="B347" s="482" t="str">
        <f aca="false">IF((A347=""),"",LOOKUP(A347,'Casos de Uso'!$B$3:B$101,'Casos de Uso'!$C$3:C$101))</f>
        <v/>
      </c>
      <c r="C347" s="482" t="str">
        <f aca="false">IF(ISBLANK('Funções Transações'!B194),"",'Funções Transações'!B194)</f>
        <v/>
      </c>
      <c r="D347" s="483" t="str">
        <f aca="false">IF(ISBLANK('Funções Transações'!M194),"", 'Funções Transações'!M194)</f>
        <v/>
      </c>
      <c r="E347" s="483" t="str">
        <f aca="false">IF(ISBLANK('Funções Transações'!N194),"", 'Funções Transações'!N194)</f>
        <v/>
      </c>
      <c r="F347" s="483" t="str">
        <f aca="false">IF(ISBLANK('Funções Transações'!O194),"", 'Funções Transações'!O194)</f>
        <v/>
      </c>
      <c r="G347" s="483" t="str">
        <f aca="false">IF(ISBLANK('Funções Transações'!P194),"", 'Funções Transações'!P194)</f>
        <v/>
      </c>
      <c r="H347" s="483" t="str">
        <f aca="false">IF(ISBLANK('Funções Transações'!Q194),"", 'Funções Transações'!Q194)</f>
        <v/>
      </c>
      <c r="I347" s="484" t="str">
        <f aca="false">IF(ISBLANK('Funções Transações'!S194),"", 'Funções Transações'!S194)</f>
        <v/>
      </c>
      <c r="J347" s="484" t="str">
        <f aca="false">IF(ISBLANK('Funções Transações'!T194),"", 'Funções Transações'!T194)</f>
        <v/>
      </c>
      <c r="K347" s="484" t="str">
        <f aca="false">IF(ISBLANK('Funções Transações'!U194),"", 'Funções Transações'!U194)</f>
        <v/>
      </c>
      <c r="L347" s="483" t="str">
        <f aca="false">IF(ISBLANK('Funções Transações'!AA194),"", 'Funções Transações'!AA194)</f>
        <v/>
      </c>
      <c r="M347" s="484" t="str">
        <f aca="false">IF(ISBLANK('Funções Transações'!AB194),"", 'Funções Transações'!AB194)</f>
        <v/>
      </c>
      <c r="N347" s="485" t="str">
        <f aca="false">IF(ISBLANK('Funções Transações'!R194),"", 'Funções Transações'!R194)</f>
        <v/>
      </c>
      <c r="O347" s="482" t="str">
        <f aca="false">IF(ISBLANK('Funções Transações'!AC194),"", 'Funções Transações'!AC194)</f>
        <v/>
      </c>
      <c r="P347" s="482" t="str">
        <f aca="false">IF(ISBLANK('Funções Transações'!AD194),"", 'Funções Transações'!AD194)</f>
        <v/>
      </c>
      <c r="Q347" s="482" t="str">
        <f aca="false">IF(ISBLANK('Funções Transações'!AE194),"", 'Funções Transações'!AE194)</f>
        <v/>
      </c>
      <c r="R347" s="482" t="str">
        <f aca="false">IF(ISBLANK('Funções Transações'!AF194),"", 'Funções Transações'!AF194)</f>
        <v/>
      </c>
      <c r="S347" s="486" t="str">
        <f aca="false">IF(ISBLANK('Funções Transações'!AG194),"", 'Funções Transações'!AG194)</f>
        <v/>
      </c>
      <c r="T347" s="480"/>
      <c r="U347" s="480"/>
      <c r="V347" s="480"/>
      <c r="W347" s="480"/>
      <c r="X347" s="480"/>
      <c r="Y347" s="480"/>
      <c r="Z347" s="480"/>
    </row>
    <row r="348" customFormat="false" ht="12.75" hidden="false" customHeight="true" outlineLevel="0" collapsed="false">
      <c r="A348" s="481" t="str">
        <f aca="false">IF(ISBLANK('Funções Transações'!C195),"", 'Funções Transações'!C195)</f>
        <v/>
      </c>
      <c r="B348" s="482" t="str">
        <f aca="false">IF((A348=""),"",LOOKUP(A348,'Casos de Uso'!$B$3:B$101,'Casos de Uso'!$C$3:C$101))</f>
        <v/>
      </c>
      <c r="C348" s="482" t="str">
        <f aca="false">IF(ISBLANK('Funções Transações'!B195),"",'Funções Transações'!B195)</f>
        <v/>
      </c>
      <c r="D348" s="483" t="str">
        <f aca="false">IF(ISBLANK('Funções Transações'!M195),"", 'Funções Transações'!M195)</f>
        <v/>
      </c>
      <c r="E348" s="483" t="str">
        <f aca="false">IF(ISBLANK('Funções Transações'!N195),"", 'Funções Transações'!N195)</f>
        <v/>
      </c>
      <c r="F348" s="483" t="str">
        <f aca="false">IF(ISBLANK('Funções Transações'!O195),"", 'Funções Transações'!O195)</f>
        <v/>
      </c>
      <c r="G348" s="483" t="str">
        <f aca="false">IF(ISBLANK('Funções Transações'!P195),"", 'Funções Transações'!P195)</f>
        <v/>
      </c>
      <c r="H348" s="483" t="str">
        <f aca="false">IF(ISBLANK('Funções Transações'!Q195),"", 'Funções Transações'!Q195)</f>
        <v/>
      </c>
      <c r="I348" s="484" t="str">
        <f aca="false">IF(ISBLANK('Funções Transações'!S195),"", 'Funções Transações'!S195)</f>
        <v/>
      </c>
      <c r="J348" s="484" t="str">
        <f aca="false">IF(ISBLANK('Funções Transações'!T195),"", 'Funções Transações'!T195)</f>
        <v/>
      </c>
      <c r="K348" s="484" t="str">
        <f aca="false">IF(ISBLANK('Funções Transações'!U195),"", 'Funções Transações'!U195)</f>
        <v/>
      </c>
      <c r="L348" s="483" t="str">
        <f aca="false">IF(ISBLANK('Funções Transações'!AA195),"", 'Funções Transações'!AA195)</f>
        <v/>
      </c>
      <c r="M348" s="484" t="str">
        <f aca="false">IF(ISBLANK('Funções Transações'!AB195),"", 'Funções Transações'!AB195)</f>
        <v/>
      </c>
      <c r="N348" s="485" t="str">
        <f aca="false">IF(ISBLANK('Funções Transações'!R195),"", 'Funções Transações'!R195)</f>
        <v/>
      </c>
      <c r="O348" s="482" t="str">
        <f aca="false">IF(ISBLANK('Funções Transações'!AC195),"", 'Funções Transações'!AC195)</f>
        <v/>
      </c>
      <c r="P348" s="482" t="str">
        <f aca="false">IF(ISBLANK('Funções Transações'!AD195),"", 'Funções Transações'!AD195)</f>
        <v/>
      </c>
      <c r="Q348" s="482" t="str">
        <f aca="false">IF(ISBLANK('Funções Transações'!AE195),"", 'Funções Transações'!AE195)</f>
        <v/>
      </c>
      <c r="R348" s="482" t="str">
        <f aca="false">IF(ISBLANK('Funções Transações'!AF195),"", 'Funções Transações'!AF195)</f>
        <v/>
      </c>
      <c r="S348" s="486" t="str">
        <f aca="false">IF(ISBLANK('Funções Transações'!AG195),"", 'Funções Transações'!AG195)</f>
        <v/>
      </c>
      <c r="T348" s="480"/>
      <c r="U348" s="480"/>
      <c r="V348" s="480"/>
      <c r="W348" s="480"/>
      <c r="X348" s="480"/>
      <c r="Y348" s="480"/>
      <c r="Z348" s="480"/>
    </row>
    <row r="349" customFormat="false" ht="12.75" hidden="false" customHeight="true" outlineLevel="0" collapsed="false">
      <c r="A349" s="481" t="str">
        <f aca="false">IF(ISBLANK('Funções Transações'!C196),"", 'Funções Transações'!C196)</f>
        <v/>
      </c>
      <c r="B349" s="482" t="str">
        <f aca="false">IF((A349=""),"",LOOKUP(A349,'Casos de Uso'!$B$3:B$101,'Casos de Uso'!$C$3:C$101))</f>
        <v/>
      </c>
      <c r="C349" s="482" t="str">
        <f aca="false">IF(ISBLANK('Funções Transações'!B196),"",'Funções Transações'!B196)</f>
        <v/>
      </c>
      <c r="D349" s="483" t="str">
        <f aca="false">IF(ISBLANK('Funções Transações'!M196),"", 'Funções Transações'!M196)</f>
        <v/>
      </c>
      <c r="E349" s="483" t="str">
        <f aca="false">IF(ISBLANK('Funções Transações'!N196),"", 'Funções Transações'!N196)</f>
        <v/>
      </c>
      <c r="F349" s="483" t="str">
        <f aca="false">IF(ISBLANK('Funções Transações'!O196),"", 'Funções Transações'!O196)</f>
        <v/>
      </c>
      <c r="G349" s="483" t="str">
        <f aca="false">IF(ISBLANK('Funções Transações'!P196),"", 'Funções Transações'!P196)</f>
        <v/>
      </c>
      <c r="H349" s="483" t="str">
        <f aca="false">IF(ISBLANK('Funções Transações'!Q196),"", 'Funções Transações'!Q196)</f>
        <v/>
      </c>
      <c r="I349" s="484" t="str">
        <f aca="false">IF(ISBLANK('Funções Transações'!S196),"", 'Funções Transações'!S196)</f>
        <v/>
      </c>
      <c r="J349" s="484" t="str">
        <f aca="false">IF(ISBLANK('Funções Transações'!T196),"", 'Funções Transações'!T196)</f>
        <v/>
      </c>
      <c r="K349" s="484" t="str">
        <f aca="false">IF(ISBLANK('Funções Transações'!U196),"", 'Funções Transações'!U196)</f>
        <v/>
      </c>
      <c r="L349" s="483" t="str">
        <f aca="false">IF(ISBLANK('Funções Transações'!AA196),"", 'Funções Transações'!AA196)</f>
        <v/>
      </c>
      <c r="M349" s="484" t="str">
        <f aca="false">IF(ISBLANK('Funções Transações'!AB196),"", 'Funções Transações'!AB196)</f>
        <v/>
      </c>
      <c r="N349" s="485" t="str">
        <f aca="false">IF(ISBLANK('Funções Transações'!R196),"", 'Funções Transações'!R196)</f>
        <v/>
      </c>
      <c r="O349" s="482" t="str">
        <f aca="false">IF(ISBLANK('Funções Transações'!AC196),"", 'Funções Transações'!AC196)</f>
        <v/>
      </c>
      <c r="P349" s="482" t="str">
        <f aca="false">IF(ISBLANK('Funções Transações'!AD196),"", 'Funções Transações'!AD196)</f>
        <v/>
      </c>
      <c r="Q349" s="482" t="str">
        <f aca="false">IF(ISBLANK('Funções Transações'!AE196),"", 'Funções Transações'!AE196)</f>
        <v/>
      </c>
      <c r="R349" s="482" t="str">
        <f aca="false">IF(ISBLANK('Funções Transações'!AF196),"", 'Funções Transações'!AF196)</f>
        <v/>
      </c>
      <c r="S349" s="486" t="str">
        <f aca="false">IF(ISBLANK('Funções Transações'!AG196),"", 'Funções Transações'!AG196)</f>
        <v/>
      </c>
      <c r="T349" s="480"/>
      <c r="U349" s="480"/>
      <c r="V349" s="480"/>
      <c r="W349" s="480"/>
      <c r="X349" s="480"/>
      <c r="Y349" s="480"/>
      <c r="Z349" s="480"/>
    </row>
    <row r="350" customFormat="false" ht="12.75" hidden="false" customHeight="true" outlineLevel="0" collapsed="false">
      <c r="A350" s="481" t="str">
        <f aca="false">IF(ISBLANK('Funções Transações'!C197),"", 'Funções Transações'!C197)</f>
        <v/>
      </c>
      <c r="B350" s="482" t="str">
        <f aca="false">IF((A350=""),"",LOOKUP(A350,'Casos de Uso'!$B$3:B$101,'Casos de Uso'!$C$3:C$101))</f>
        <v/>
      </c>
      <c r="C350" s="482" t="str">
        <f aca="false">IF(ISBLANK('Funções Transações'!B197),"",'Funções Transações'!B197)</f>
        <v/>
      </c>
      <c r="D350" s="483" t="str">
        <f aca="false">IF(ISBLANK('Funções Transações'!M197),"", 'Funções Transações'!M197)</f>
        <v/>
      </c>
      <c r="E350" s="483" t="str">
        <f aca="false">IF(ISBLANK('Funções Transações'!N197),"", 'Funções Transações'!N197)</f>
        <v/>
      </c>
      <c r="F350" s="483" t="str">
        <f aca="false">IF(ISBLANK('Funções Transações'!O197),"", 'Funções Transações'!O197)</f>
        <v/>
      </c>
      <c r="G350" s="483" t="str">
        <f aca="false">IF(ISBLANK('Funções Transações'!P197),"", 'Funções Transações'!P197)</f>
        <v/>
      </c>
      <c r="H350" s="483" t="str">
        <f aca="false">IF(ISBLANK('Funções Transações'!Q197),"", 'Funções Transações'!Q197)</f>
        <v/>
      </c>
      <c r="I350" s="484" t="str">
        <f aca="false">IF(ISBLANK('Funções Transações'!S197),"", 'Funções Transações'!S197)</f>
        <v/>
      </c>
      <c r="J350" s="484" t="str">
        <f aca="false">IF(ISBLANK('Funções Transações'!T197),"", 'Funções Transações'!T197)</f>
        <v/>
      </c>
      <c r="K350" s="484" t="str">
        <f aca="false">IF(ISBLANK('Funções Transações'!U197),"", 'Funções Transações'!U197)</f>
        <v/>
      </c>
      <c r="L350" s="483" t="str">
        <f aca="false">IF(ISBLANK('Funções Transações'!AA197),"", 'Funções Transações'!AA197)</f>
        <v/>
      </c>
      <c r="M350" s="484" t="str">
        <f aca="false">IF(ISBLANK('Funções Transações'!AB197),"", 'Funções Transações'!AB197)</f>
        <v/>
      </c>
      <c r="N350" s="485" t="str">
        <f aca="false">IF(ISBLANK('Funções Transações'!R197),"", 'Funções Transações'!R197)</f>
        <v/>
      </c>
      <c r="O350" s="482" t="str">
        <f aca="false">IF(ISBLANK('Funções Transações'!AC197),"", 'Funções Transações'!AC197)</f>
        <v/>
      </c>
      <c r="P350" s="482" t="str">
        <f aca="false">IF(ISBLANK('Funções Transações'!AD197),"", 'Funções Transações'!AD197)</f>
        <v/>
      </c>
      <c r="Q350" s="482" t="str">
        <f aca="false">IF(ISBLANK('Funções Transações'!AE197),"", 'Funções Transações'!AE197)</f>
        <v/>
      </c>
      <c r="R350" s="482" t="str">
        <f aca="false">IF(ISBLANK('Funções Transações'!AF197),"", 'Funções Transações'!AF197)</f>
        <v/>
      </c>
      <c r="S350" s="486" t="str">
        <f aca="false">IF(ISBLANK('Funções Transações'!AG197),"", 'Funções Transações'!AG197)</f>
        <v/>
      </c>
      <c r="T350" s="480"/>
      <c r="U350" s="480"/>
      <c r="V350" s="480"/>
      <c r="W350" s="480"/>
      <c r="X350" s="480"/>
      <c r="Y350" s="480"/>
      <c r="Z350" s="480"/>
    </row>
    <row r="351" customFormat="false" ht="12.75" hidden="false" customHeight="true" outlineLevel="0" collapsed="false">
      <c r="A351" s="481" t="str">
        <f aca="false">IF(ISBLANK('Funções Transações'!C198),"", 'Funções Transações'!C198)</f>
        <v/>
      </c>
      <c r="B351" s="482" t="str">
        <f aca="false">IF((A351=""),"",LOOKUP(A351,'Casos de Uso'!$B$3:B$101,'Casos de Uso'!$C$3:C$101))</f>
        <v/>
      </c>
      <c r="C351" s="482" t="str">
        <f aca="false">IF(ISBLANK('Funções Transações'!B198),"",'Funções Transações'!B198)</f>
        <v/>
      </c>
      <c r="D351" s="483" t="str">
        <f aca="false">IF(ISBLANK('Funções Transações'!M198),"", 'Funções Transações'!M198)</f>
        <v/>
      </c>
      <c r="E351" s="483" t="str">
        <f aca="false">IF(ISBLANK('Funções Transações'!N198),"", 'Funções Transações'!N198)</f>
        <v/>
      </c>
      <c r="F351" s="483" t="str">
        <f aca="false">IF(ISBLANK('Funções Transações'!O198),"", 'Funções Transações'!O198)</f>
        <v/>
      </c>
      <c r="G351" s="483" t="str">
        <f aca="false">IF(ISBLANK('Funções Transações'!P198),"", 'Funções Transações'!P198)</f>
        <v/>
      </c>
      <c r="H351" s="483" t="str">
        <f aca="false">IF(ISBLANK('Funções Transações'!Q198),"", 'Funções Transações'!Q198)</f>
        <v/>
      </c>
      <c r="I351" s="484" t="str">
        <f aca="false">IF(ISBLANK('Funções Transações'!S198),"", 'Funções Transações'!S198)</f>
        <v/>
      </c>
      <c r="J351" s="484" t="str">
        <f aca="false">IF(ISBLANK('Funções Transações'!T198),"", 'Funções Transações'!T198)</f>
        <v/>
      </c>
      <c r="K351" s="484" t="str">
        <f aca="false">IF(ISBLANK('Funções Transações'!U198),"", 'Funções Transações'!U198)</f>
        <v/>
      </c>
      <c r="L351" s="483" t="str">
        <f aca="false">IF(ISBLANK('Funções Transações'!AA198),"", 'Funções Transações'!AA198)</f>
        <v/>
      </c>
      <c r="M351" s="484" t="str">
        <f aca="false">IF(ISBLANK('Funções Transações'!AB198),"", 'Funções Transações'!AB198)</f>
        <v/>
      </c>
      <c r="N351" s="485" t="str">
        <f aca="false">IF(ISBLANK('Funções Transações'!R198),"", 'Funções Transações'!R198)</f>
        <v/>
      </c>
      <c r="O351" s="482" t="str">
        <f aca="false">IF(ISBLANK('Funções Transações'!AC198),"", 'Funções Transações'!AC198)</f>
        <v/>
      </c>
      <c r="P351" s="482" t="str">
        <f aca="false">IF(ISBLANK('Funções Transações'!AD198),"", 'Funções Transações'!AD198)</f>
        <v/>
      </c>
      <c r="Q351" s="482" t="str">
        <f aca="false">IF(ISBLANK('Funções Transações'!AE198),"", 'Funções Transações'!AE198)</f>
        <v/>
      </c>
      <c r="R351" s="482" t="str">
        <f aca="false">IF(ISBLANK('Funções Transações'!AF198),"", 'Funções Transações'!AF198)</f>
        <v/>
      </c>
      <c r="S351" s="486" t="str">
        <f aca="false">IF(ISBLANK('Funções Transações'!AG198),"", 'Funções Transações'!AG198)</f>
        <v/>
      </c>
      <c r="T351" s="480"/>
      <c r="U351" s="480"/>
      <c r="V351" s="480"/>
      <c r="W351" s="480"/>
      <c r="X351" s="480"/>
      <c r="Y351" s="480"/>
      <c r="Z351" s="480"/>
    </row>
    <row r="352" customFormat="false" ht="12.75" hidden="false" customHeight="true" outlineLevel="0" collapsed="false">
      <c r="A352" s="481" t="str">
        <f aca="false">IF(ISBLANK('Funções Transações'!C199),"", 'Funções Transações'!C199)</f>
        <v/>
      </c>
      <c r="B352" s="482" t="str">
        <f aca="false">IF((A352=""),"",LOOKUP(A352,'Casos de Uso'!$B$3:B$101,'Casos de Uso'!$C$3:C$101))</f>
        <v/>
      </c>
      <c r="C352" s="482" t="str">
        <f aca="false">IF(ISBLANK('Funções Transações'!B199),"",'Funções Transações'!B199)</f>
        <v/>
      </c>
      <c r="D352" s="483" t="str">
        <f aca="false">IF(ISBLANK('Funções Transações'!M199),"", 'Funções Transações'!M199)</f>
        <v/>
      </c>
      <c r="E352" s="483" t="str">
        <f aca="false">IF(ISBLANK('Funções Transações'!N199),"", 'Funções Transações'!N199)</f>
        <v/>
      </c>
      <c r="F352" s="483" t="str">
        <f aca="false">IF(ISBLANK('Funções Transações'!O199),"", 'Funções Transações'!O199)</f>
        <v/>
      </c>
      <c r="G352" s="483" t="str">
        <f aca="false">IF(ISBLANK('Funções Transações'!P199),"", 'Funções Transações'!P199)</f>
        <v/>
      </c>
      <c r="H352" s="483" t="str">
        <f aca="false">IF(ISBLANK('Funções Transações'!Q199),"", 'Funções Transações'!Q199)</f>
        <v/>
      </c>
      <c r="I352" s="484" t="str">
        <f aca="false">IF(ISBLANK('Funções Transações'!S199),"", 'Funções Transações'!S199)</f>
        <v/>
      </c>
      <c r="J352" s="484" t="str">
        <f aca="false">IF(ISBLANK('Funções Transações'!T199),"", 'Funções Transações'!T199)</f>
        <v/>
      </c>
      <c r="K352" s="484" t="str">
        <f aca="false">IF(ISBLANK('Funções Transações'!U199),"", 'Funções Transações'!U199)</f>
        <v/>
      </c>
      <c r="L352" s="483" t="str">
        <f aca="false">IF(ISBLANK('Funções Transações'!AA199),"", 'Funções Transações'!AA199)</f>
        <v/>
      </c>
      <c r="M352" s="484" t="str">
        <f aca="false">IF(ISBLANK('Funções Transações'!AB199),"", 'Funções Transações'!AB199)</f>
        <v/>
      </c>
      <c r="N352" s="485" t="str">
        <f aca="false">IF(ISBLANK('Funções Transações'!R199),"", 'Funções Transações'!R199)</f>
        <v/>
      </c>
      <c r="O352" s="482" t="str">
        <f aca="false">IF(ISBLANK('Funções Transações'!AC199),"", 'Funções Transações'!AC199)</f>
        <v/>
      </c>
      <c r="P352" s="482" t="str">
        <f aca="false">IF(ISBLANK('Funções Transações'!AD199),"", 'Funções Transações'!AD199)</f>
        <v/>
      </c>
      <c r="Q352" s="482" t="str">
        <f aca="false">IF(ISBLANK('Funções Transações'!AE199),"", 'Funções Transações'!AE199)</f>
        <v/>
      </c>
      <c r="R352" s="482" t="str">
        <f aca="false">IF(ISBLANK('Funções Transações'!AF199),"", 'Funções Transações'!AF199)</f>
        <v/>
      </c>
      <c r="S352" s="486" t="str">
        <f aca="false">IF(ISBLANK('Funções Transações'!AG199),"", 'Funções Transações'!AG199)</f>
        <v/>
      </c>
      <c r="T352" s="480"/>
      <c r="U352" s="480"/>
      <c r="V352" s="480"/>
      <c r="W352" s="480"/>
      <c r="X352" s="480"/>
      <c r="Y352" s="480"/>
      <c r="Z352" s="480"/>
    </row>
    <row r="353" customFormat="false" ht="12.75" hidden="false" customHeight="true" outlineLevel="0" collapsed="false">
      <c r="A353" s="481" t="str">
        <f aca="false">IF(ISBLANK('Funções Transações'!C200),"", 'Funções Transações'!C200)</f>
        <v/>
      </c>
      <c r="B353" s="482" t="str">
        <f aca="false">IF((A353=""),"",LOOKUP(A353,'Casos de Uso'!$B$3:B$101,'Casos de Uso'!$C$3:C$101))</f>
        <v/>
      </c>
      <c r="C353" s="482" t="str">
        <f aca="false">IF(ISBLANK('Funções Transações'!B200),"",'Funções Transações'!B200)</f>
        <v/>
      </c>
      <c r="D353" s="483" t="str">
        <f aca="false">IF(ISBLANK('Funções Transações'!M200),"", 'Funções Transações'!M200)</f>
        <v/>
      </c>
      <c r="E353" s="483" t="str">
        <f aca="false">IF(ISBLANK('Funções Transações'!N200),"", 'Funções Transações'!N200)</f>
        <v/>
      </c>
      <c r="F353" s="483" t="str">
        <f aca="false">IF(ISBLANK('Funções Transações'!O200),"", 'Funções Transações'!O200)</f>
        <v/>
      </c>
      <c r="G353" s="483" t="str">
        <f aca="false">IF(ISBLANK('Funções Transações'!P200),"", 'Funções Transações'!P200)</f>
        <v/>
      </c>
      <c r="H353" s="483" t="str">
        <f aca="false">IF(ISBLANK('Funções Transações'!Q200),"", 'Funções Transações'!Q200)</f>
        <v/>
      </c>
      <c r="I353" s="484" t="str">
        <f aca="false">IF(ISBLANK('Funções Transações'!S200),"", 'Funções Transações'!S200)</f>
        <v/>
      </c>
      <c r="J353" s="484" t="str">
        <f aca="false">IF(ISBLANK('Funções Transações'!T200),"", 'Funções Transações'!T200)</f>
        <v/>
      </c>
      <c r="K353" s="484" t="str">
        <f aca="false">IF(ISBLANK('Funções Transações'!U200),"", 'Funções Transações'!U200)</f>
        <v/>
      </c>
      <c r="L353" s="483" t="str">
        <f aca="false">IF(ISBLANK('Funções Transações'!AA200),"", 'Funções Transações'!AA200)</f>
        <v/>
      </c>
      <c r="M353" s="484" t="str">
        <f aca="false">IF(ISBLANK('Funções Transações'!AB200),"", 'Funções Transações'!AB200)</f>
        <v/>
      </c>
      <c r="N353" s="485" t="str">
        <f aca="false">IF(ISBLANK('Funções Transações'!R200),"", 'Funções Transações'!R200)</f>
        <v/>
      </c>
      <c r="O353" s="482" t="str">
        <f aca="false">IF(ISBLANK('Funções Transações'!AC200),"", 'Funções Transações'!AC200)</f>
        <v/>
      </c>
      <c r="P353" s="482" t="str">
        <f aca="false">IF(ISBLANK('Funções Transações'!AD200),"", 'Funções Transações'!AD200)</f>
        <v/>
      </c>
      <c r="Q353" s="482" t="str">
        <f aca="false">IF(ISBLANK('Funções Transações'!AE200),"", 'Funções Transações'!AE200)</f>
        <v/>
      </c>
      <c r="R353" s="482" t="str">
        <f aca="false">IF(ISBLANK('Funções Transações'!AF200),"", 'Funções Transações'!AF200)</f>
        <v/>
      </c>
      <c r="S353" s="486" t="str">
        <f aca="false">IF(ISBLANK('Funções Transações'!AG200),"", 'Funções Transações'!AG200)</f>
        <v/>
      </c>
      <c r="T353" s="480"/>
      <c r="U353" s="480"/>
      <c r="V353" s="480"/>
      <c r="W353" s="480"/>
      <c r="X353" s="480"/>
      <c r="Y353" s="480"/>
      <c r="Z353" s="480"/>
    </row>
    <row r="354" customFormat="false" ht="12.75" hidden="false" customHeight="true" outlineLevel="0" collapsed="false">
      <c r="A354" s="481" t="str">
        <f aca="false">IF(ISBLANK('Funções Transações'!C201),"", 'Funções Transações'!C201)</f>
        <v/>
      </c>
      <c r="B354" s="482" t="str">
        <f aca="false">IF((A354=""),"",LOOKUP(A354,'Casos de Uso'!$B$3:B$101,'Casos de Uso'!$C$3:C$101))</f>
        <v/>
      </c>
      <c r="C354" s="482" t="str">
        <f aca="false">IF(ISBLANK('Funções Transações'!B201),"",'Funções Transações'!B201)</f>
        <v/>
      </c>
      <c r="D354" s="483" t="str">
        <f aca="false">IF(ISBLANK('Funções Transações'!M201),"", 'Funções Transações'!M201)</f>
        <v/>
      </c>
      <c r="E354" s="483" t="str">
        <f aca="false">IF(ISBLANK('Funções Transações'!N201),"", 'Funções Transações'!N201)</f>
        <v/>
      </c>
      <c r="F354" s="483" t="str">
        <f aca="false">IF(ISBLANK('Funções Transações'!O201),"", 'Funções Transações'!O201)</f>
        <v/>
      </c>
      <c r="G354" s="483" t="str">
        <f aca="false">IF(ISBLANK('Funções Transações'!P201),"", 'Funções Transações'!P201)</f>
        <v/>
      </c>
      <c r="H354" s="483" t="str">
        <f aca="false">IF(ISBLANK('Funções Transações'!Q201),"", 'Funções Transações'!Q201)</f>
        <v/>
      </c>
      <c r="I354" s="484" t="str">
        <f aca="false">IF(ISBLANK('Funções Transações'!S201),"", 'Funções Transações'!S201)</f>
        <v/>
      </c>
      <c r="J354" s="484" t="str">
        <f aca="false">IF(ISBLANK('Funções Transações'!T201),"", 'Funções Transações'!T201)</f>
        <v/>
      </c>
      <c r="K354" s="484" t="str">
        <f aca="false">IF(ISBLANK('Funções Transações'!U201),"", 'Funções Transações'!U201)</f>
        <v/>
      </c>
      <c r="L354" s="483" t="str">
        <f aca="false">IF(ISBLANK('Funções Transações'!AA201),"", 'Funções Transações'!AA201)</f>
        <v/>
      </c>
      <c r="M354" s="484" t="str">
        <f aca="false">IF(ISBLANK('Funções Transações'!AB201),"", 'Funções Transações'!AB201)</f>
        <v/>
      </c>
      <c r="N354" s="485" t="str">
        <f aca="false">IF(ISBLANK('Funções Transações'!R201),"", 'Funções Transações'!R201)</f>
        <v/>
      </c>
      <c r="O354" s="482" t="str">
        <f aca="false">IF(ISBLANK('Funções Transações'!AC201),"", 'Funções Transações'!AC201)</f>
        <v/>
      </c>
      <c r="P354" s="482" t="str">
        <f aca="false">IF(ISBLANK('Funções Transações'!AD201),"", 'Funções Transações'!AD201)</f>
        <v/>
      </c>
      <c r="Q354" s="482" t="str">
        <f aca="false">IF(ISBLANK('Funções Transações'!AE201),"", 'Funções Transações'!AE201)</f>
        <v/>
      </c>
      <c r="R354" s="482" t="str">
        <f aca="false">IF(ISBLANK('Funções Transações'!AF201),"", 'Funções Transações'!AF201)</f>
        <v/>
      </c>
      <c r="S354" s="486" t="str">
        <f aca="false">IF(ISBLANK('Funções Transações'!AG201),"", 'Funções Transações'!AG201)</f>
        <v/>
      </c>
      <c r="T354" s="480"/>
      <c r="U354" s="480"/>
      <c r="V354" s="480"/>
      <c r="W354" s="480"/>
      <c r="X354" s="480"/>
      <c r="Y354" s="480"/>
      <c r="Z354" s="480"/>
    </row>
    <row r="355" customFormat="false" ht="12.75" hidden="false" customHeight="true" outlineLevel="0" collapsed="false">
      <c r="A355" s="481" t="str">
        <f aca="false">IF(ISBLANK('Funções Transações'!C202),"", 'Funções Transações'!C202)</f>
        <v/>
      </c>
      <c r="B355" s="482" t="str">
        <f aca="false">IF((A355=""),"",LOOKUP(A355,'Casos de Uso'!$B$3:B$101,'Casos de Uso'!$C$3:C$101))</f>
        <v/>
      </c>
      <c r="C355" s="482" t="str">
        <f aca="false">IF(ISBLANK('Funções Transações'!B202),"",'Funções Transações'!B202)</f>
        <v/>
      </c>
      <c r="D355" s="483" t="str">
        <f aca="false">IF(ISBLANK('Funções Transações'!M202),"", 'Funções Transações'!M202)</f>
        <v/>
      </c>
      <c r="E355" s="483" t="str">
        <f aca="false">IF(ISBLANK('Funções Transações'!N202),"", 'Funções Transações'!N202)</f>
        <v/>
      </c>
      <c r="F355" s="483" t="str">
        <f aca="false">IF(ISBLANK('Funções Transações'!O202),"", 'Funções Transações'!O202)</f>
        <v/>
      </c>
      <c r="G355" s="483" t="str">
        <f aca="false">IF(ISBLANK('Funções Transações'!P202),"", 'Funções Transações'!P202)</f>
        <v/>
      </c>
      <c r="H355" s="483" t="str">
        <f aca="false">IF(ISBLANK('Funções Transações'!Q202),"", 'Funções Transações'!Q202)</f>
        <v/>
      </c>
      <c r="I355" s="484" t="str">
        <f aca="false">IF(ISBLANK('Funções Transações'!S202),"", 'Funções Transações'!S202)</f>
        <v/>
      </c>
      <c r="J355" s="484" t="str">
        <f aca="false">IF(ISBLANK('Funções Transações'!T202),"", 'Funções Transações'!T202)</f>
        <v/>
      </c>
      <c r="K355" s="484" t="str">
        <f aca="false">IF(ISBLANK('Funções Transações'!U202),"", 'Funções Transações'!U202)</f>
        <v/>
      </c>
      <c r="L355" s="483" t="str">
        <f aca="false">IF(ISBLANK('Funções Transações'!AA202),"", 'Funções Transações'!AA202)</f>
        <v/>
      </c>
      <c r="M355" s="484" t="str">
        <f aca="false">IF(ISBLANK('Funções Transações'!AB202),"", 'Funções Transações'!AB202)</f>
        <v/>
      </c>
      <c r="N355" s="485" t="str">
        <f aca="false">IF(ISBLANK('Funções Transações'!R202),"", 'Funções Transações'!R202)</f>
        <v/>
      </c>
      <c r="O355" s="482" t="str">
        <f aca="false">IF(ISBLANK('Funções Transações'!AC202),"", 'Funções Transações'!AC202)</f>
        <v/>
      </c>
      <c r="P355" s="482" t="str">
        <f aca="false">IF(ISBLANK('Funções Transações'!AD202),"", 'Funções Transações'!AD202)</f>
        <v/>
      </c>
      <c r="Q355" s="482" t="str">
        <f aca="false">IF(ISBLANK('Funções Transações'!AE202),"", 'Funções Transações'!AE202)</f>
        <v/>
      </c>
      <c r="R355" s="482" t="str">
        <f aca="false">IF(ISBLANK('Funções Transações'!AF202),"", 'Funções Transações'!AF202)</f>
        <v/>
      </c>
      <c r="S355" s="486" t="str">
        <f aca="false">IF(ISBLANK('Funções Transações'!AG202),"", 'Funções Transações'!AG202)</f>
        <v/>
      </c>
      <c r="T355" s="480"/>
      <c r="U355" s="480"/>
      <c r="V355" s="480"/>
      <c r="W355" s="480"/>
      <c r="X355" s="480"/>
      <c r="Y355" s="480"/>
      <c r="Z355" s="480"/>
    </row>
    <row r="356" customFormat="false" ht="12.75" hidden="false" customHeight="true" outlineLevel="0" collapsed="false">
      <c r="A356" s="481" t="str">
        <f aca="false">IF(ISBLANK('Funções Transações'!C203),"", 'Funções Transações'!C203)</f>
        <v/>
      </c>
      <c r="B356" s="482" t="str">
        <f aca="false">IF((A356=""),"",LOOKUP(A356,'Casos de Uso'!$B$3:B$101,'Casos de Uso'!$C$3:C$101))</f>
        <v/>
      </c>
      <c r="C356" s="482" t="str">
        <f aca="false">IF(ISBLANK('Funções Transações'!B203),"",'Funções Transações'!B203)</f>
        <v/>
      </c>
      <c r="D356" s="483" t="str">
        <f aca="false">IF(ISBLANK('Funções Transações'!M203),"", 'Funções Transações'!M203)</f>
        <v/>
      </c>
      <c r="E356" s="483" t="str">
        <f aca="false">IF(ISBLANK('Funções Transações'!N203),"", 'Funções Transações'!N203)</f>
        <v/>
      </c>
      <c r="F356" s="483" t="str">
        <f aca="false">IF(ISBLANK('Funções Transações'!O203),"", 'Funções Transações'!O203)</f>
        <v/>
      </c>
      <c r="G356" s="483" t="str">
        <f aca="false">IF(ISBLANK('Funções Transações'!P203),"", 'Funções Transações'!P203)</f>
        <v/>
      </c>
      <c r="H356" s="483" t="str">
        <f aca="false">IF(ISBLANK('Funções Transações'!Q203),"", 'Funções Transações'!Q203)</f>
        <v/>
      </c>
      <c r="I356" s="484" t="str">
        <f aca="false">IF(ISBLANK('Funções Transações'!S203),"", 'Funções Transações'!S203)</f>
        <v/>
      </c>
      <c r="J356" s="484" t="str">
        <f aca="false">IF(ISBLANK('Funções Transações'!T203),"", 'Funções Transações'!T203)</f>
        <v/>
      </c>
      <c r="K356" s="484" t="str">
        <f aca="false">IF(ISBLANK('Funções Transações'!U203),"", 'Funções Transações'!U203)</f>
        <v/>
      </c>
      <c r="L356" s="483" t="str">
        <f aca="false">IF(ISBLANK('Funções Transações'!AA203),"", 'Funções Transações'!AA203)</f>
        <v/>
      </c>
      <c r="M356" s="484" t="str">
        <f aca="false">IF(ISBLANK('Funções Transações'!AB203),"", 'Funções Transações'!AB203)</f>
        <v/>
      </c>
      <c r="N356" s="485" t="str">
        <f aca="false">IF(ISBLANK('Funções Transações'!R203),"", 'Funções Transações'!R203)</f>
        <v/>
      </c>
      <c r="O356" s="482" t="str">
        <f aca="false">IF(ISBLANK('Funções Transações'!AC203),"", 'Funções Transações'!AC203)</f>
        <v/>
      </c>
      <c r="P356" s="482" t="str">
        <f aca="false">IF(ISBLANK('Funções Transações'!AD203),"", 'Funções Transações'!AD203)</f>
        <v/>
      </c>
      <c r="Q356" s="482" t="str">
        <f aca="false">IF(ISBLANK('Funções Transações'!AE203),"", 'Funções Transações'!AE203)</f>
        <v/>
      </c>
      <c r="R356" s="482" t="str">
        <f aca="false">IF(ISBLANK('Funções Transações'!AF203),"", 'Funções Transações'!AF203)</f>
        <v/>
      </c>
      <c r="S356" s="486" t="str">
        <f aca="false">IF(ISBLANK('Funções Transações'!AG203),"", 'Funções Transações'!AG203)</f>
        <v/>
      </c>
      <c r="T356" s="480"/>
      <c r="U356" s="480"/>
      <c r="V356" s="480"/>
      <c r="W356" s="480"/>
      <c r="X356" s="480"/>
      <c r="Y356" s="480"/>
      <c r="Z356" s="480"/>
    </row>
    <row r="357" customFormat="false" ht="12.75" hidden="false" customHeight="true" outlineLevel="0" collapsed="false">
      <c r="A357" s="481" t="str">
        <f aca="false">IF(ISBLANK('Funções Transações'!C204),"", 'Funções Transações'!C204)</f>
        <v/>
      </c>
      <c r="B357" s="482" t="str">
        <f aca="false">IF((A357=""),"",LOOKUP(A357,'Casos de Uso'!$B$3:B$101,'Casos de Uso'!$C$3:C$101))</f>
        <v/>
      </c>
      <c r="C357" s="482" t="str">
        <f aca="false">IF(ISBLANK('Funções Transações'!B204),"",'Funções Transações'!B204)</f>
        <v/>
      </c>
      <c r="D357" s="483" t="str">
        <f aca="false">IF(ISBLANK('Funções Transações'!M204),"", 'Funções Transações'!M204)</f>
        <v/>
      </c>
      <c r="E357" s="483" t="str">
        <f aca="false">IF(ISBLANK('Funções Transações'!N204),"", 'Funções Transações'!N204)</f>
        <v/>
      </c>
      <c r="F357" s="483" t="str">
        <f aca="false">IF(ISBLANK('Funções Transações'!O204),"", 'Funções Transações'!O204)</f>
        <v/>
      </c>
      <c r="G357" s="483" t="str">
        <f aca="false">IF(ISBLANK('Funções Transações'!P204),"", 'Funções Transações'!P204)</f>
        <v/>
      </c>
      <c r="H357" s="483" t="str">
        <f aca="false">IF(ISBLANK('Funções Transações'!Q204),"", 'Funções Transações'!Q204)</f>
        <v/>
      </c>
      <c r="I357" s="484" t="str">
        <f aca="false">IF(ISBLANK('Funções Transações'!S204),"", 'Funções Transações'!S204)</f>
        <v/>
      </c>
      <c r="J357" s="484" t="str">
        <f aca="false">IF(ISBLANK('Funções Transações'!T204),"", 'Funções Transações'!T204)</f>
        <v/>
      </c>
      <c r="K357" s="484" t="str">
        <f aca="false">IF(ISBLANK('Funções Transações'!U204),"", 'Funções Transações'!U204)</f>
        <v/>
      </c>
      <c r="L357" s="483" t="str">
        <f aca="false">IF(ISBLANK('Funções Transações'!AA204),"", 'Funções Transações'!AA204)</f>
        <v/>
      </c>
      <c r="M357" s="484" t="str">
        <f aca="false">IF(ISBLANK('Funções Transações'!AB204),"", 'Funções Transações'!AB204)</f>
        <v/>
      </c>
      <c r="N357" s="485" t="str">
        <f aca="false">IF(ISBLANK('Funções Transações'!R204),"", 'Funções Transações'!R204)</f>
        <v/>
      </c>
      <c r="O357" s="482" t="str">
        <f aca="false">IF(ISBLANK('Funções Transações'!AC204),"", 'Funções Transações'!AC204)</f>
        <v/>
      </c>
      <c r="P357" s="482" t="str">
        <f aca="false">IF(ISBLANK('Funções Transações'!AD204),"", 'Funções Transações'!AD204)</f>
        <v/>
      </c>
      <c r="Q357" s="482" t="str">
        <f aca="false">IF(ISBLANK('Funções Transações'!AE204),"", 'Funções Transações'!AE204)</f>
        <v/>
      </c>
      <c r="R357" s="482" t="str">
        <f aca="false">IF(ISBLANK('Funções Transações'!AF204),"", 'Funções Transações'!AF204)</f>
        <v/>
      </c>
      <c r="S357" s="486" t="str">
        <f aca="false">IF(ISBLANK('Funções Transações'!AG204),"", 'Funções Transações'!AG204)</f>
        <v/>
      </c>
      <c r="T357" s="480"/>
      <c r="U357" s="480"/>
      <c r="V357" s="480"/>
      <c r="W357" s="480"/>
      <c r="X357" s="480"/>
      <c r="Y357" s="480"/>
      <c r="Z357" s="480"/>
    </row>
    <row r="358" customFormat="false" ht="12.75" hidden="false" customHeight="true" outlineLevel="0" collapsed="false">
      <c r="A358" s="481" t="str">
        <f aca="false">IF(ISBLANK('Funções Transações'!C205),"", 'Funções Transações'!C205)</f>
        <v/>
      </c>
      <c r="B358" s="482" t="str">
        <f aca="false">IF((A358=""),"",LOOKUP(A358,'Casos de Uso'!$B$3:B$101,'Casos de Uso'!$C$3:C$101))</f>
        <v/>
      </c>
      <c r="C358" s="482" t="str">
        <f aca="false">IF(ISBLANK('Funções Transações'!B205),"",'Funções Transações'!B205)</f>
        <v/>
      </c>
      <c r="D358" s="483" t="str">
        <f aca="false">IF(ISBLANK('Funções Transações'!M205),"", 'Funções Transações'!M205)</f>
        <v/>
      </c>
      <c r="E358" s="483" t="str">
        <f aca="false">IF(ISBLANK('Funções Transações'!N205),"", 'Funções Transações'!N205)</f>
        <v/>
      </c>
      <c r="F358" s="483" t="str">
        <f aca="false">IF(ISBLANK('Funções Transações'!O205),"", 'Funções Transações'!O205)</f>
        <v/>
      </c>
      <c r="G358" s="483" t="str">
        <f aca="false">IF(ISBLANK('Funções Transações'!P205),"", 'Funções Transações'!P205)</f>
        <v/>
      </c>
      <c r="H358" s="483" t="str">
        <f aca="false">IF(ISBLANK('Funções Transações'!Q205),"", 'Funções Transações'!Q205)</f>
        <v/>
      </c>
      <c r="I358" s="484" t="str">
        <f aca="false">IF(ISBLANK('Funções Transações'!S205),"", 'Funções Transações'!S205)</f>
        <v/>
      </c>
      <c r="J358" s="484" t="str">
        <f aca="false">IF(ISBLANK('Funções Transações'!T205),"", 'Funções Transações'!T205)</f>
        <v/>
      </c>
      <c r="K358" s="484" t="str">
        <f aca="false">IF(ISBLANK('Funções Transações'!U205),"", 'Funções Transações'!U205)</f>
        <v/>
      </c>
      <c r="L358" s="483" t="str">
        <f aca="false">IF(ISBLANK('Funções Transações'!AA205),"", 'Funções Transações'!AA205)</f>
        <v/>
      </c>
      <c r="M358" s="484" t="str">
        <f aca="false">IF(ISBLANK('Funções Transações'!AB205),"", 'Funções Transações'!AB205)</f>
        <v/>
      </c>
      <c r="N358" s="485" t="str">
        <f aca="false">IF(ISBLANK('Funções Transações'!R205),"", 'Funções Transações'!R205)</f>
        <v/>
      </c>
      <c r="O358" s="482" t="str">
        <f aca="false">IF(ISBLANK('Funções Transações'!AC205),"", 'Funções Transações'!AC205)</f>
        <v/>
      </c>
      <c r="P358" s="482" t="str">
        <f aca="false">IF(ISBLANK('Funções Transações'!AD205),"", 'Funções Transações'!AD205)</f>
        <v/>
      </c>
      <c r="Q358" s="482" t="str">
        <f aca="false">IF(ISBLANK('Funções Transações'!AE205),"", 'Funções Transações'!AE205)</f>
        <v/>
      </c>
      <c r="R358" s="482" t="str">
        <f aca="false">IF(ISBLANK('Funções Transações'!AF205),"", 'Funções Transações'!AF205)</f>
        <v/>
      </c>
      <c r="S358" s="486" t="str">
        <f aca="false">IF(ISBLANK('Funções Transações'!AG205),"", 'Funções Transações'!AG205)</f>
        <v/>
      </c>
      <c r="T358" s="480"/>
      <c r="U358" s="480"/>
      <c r="V358" s="480"/>
      <c r="W358" s="480"/>
      <c r="X358" s="480"/>
      <c r="Y358" s="480"/>
      <c r="Z358" s="480"/>
    </row>
    <row r="359" customFormat="false" ht="12.75" hidden="false" customHeight="true" outlineLevel="0" collapsed="false">
      <c r="A359" s="481" t="str">
        <f aca="false">IF(ISBLANK('Funções Transações'!C206),"", 'Funções Transações'!C206)</f>
        <v/>
      </c>
      <c r="B359" s="482" t="str">
        <f aca="false">IF((A359=""),"",LOOKUP(A359,'Casos de Uso'!$B$3:B$101,'Casos de Uso'!$C$3:C$101))</f>
        <v/>
      </c>
      <c r="C359" s="482" t="str">
        <f aca="false">IF(ISBLANK('Funções Transações'!B206),"",'Funções Transações'!B206)</f>
        <v/>
      </c>
      <c r="D359" s="483" t="str">
        <f aca="false">IF(ISBLANK('Funções Transações'!M206),"", 'Funções Transações'!M206)</f>
        <v/>
      </c>
      <c r="E359" s="483" t="str">
        <f aca="false">IF(ISBLANK('Funções Transações'!N206),"", 'Funções Transações'!N206)</f>
        <v/>
      </c>
      <c r="F359" s="483" t="str">
        <f aca="false">IF(ISBLANK('Funções Transações'!O206),"", 'Funções Transações'!O206)</f>
        <v/>
      </c>
      <c r="G359" s="483" t="str">
        <f aca="false">IF(ISBLANK('Funções Transações'!P206),"", 'Funções Transações'!P206)</f>
        <v/>
      </c>
      <c r="H359" s="483" t="str">
        <f aca="false">IF(ISBLANK('Funções Transações'!Q206),"", 'Funções Transações'!Q206)</f>
        <v/>
      </c>
      <c r="I359" s="484" t="str">
        <f aca="false">IF(ISBLANK('Funções Transações'!S206),"", 'Funções Transações'!S206)</f>
        <v/>
      </c>
      <c r="J359" s="484" t="str">
        <f aca="false">IF(ISBLANK('Funções Transações'!T206),"", 'Funções Transações'!T206)</f>
        <v/>
      </c>
      <c r="K359" s="484" t="str">
        <f aca="false">IF(ISBLANK('Funções Transações'!U206),"", 'Funções Transações'!U206)</f>
        <v/>
      </c>
      <c r="L359" s="483" t="str">
        <f aca="false">IF(ISBLANK('Funções Transações'!AA206),"", 'Funções Transações'!AA206)</f>
        <v/>
      </c>
      <c r="M359" s="484" t="str">
        <f aca="false">IF(ISBLANK('Funções Transações'!AB206),"", 'Funções Transações'!AB206)</f>
        <v/>
      </c>
      <c r="N359" s="485" t="str">
        <f aca="false">IF(ISBLANK('Funções Transações'!R206),"", 'Funções Transações'!R206)</f>
        <v/>
      </c>
      <c r="O359" s="482" t="str">
        <f aca="false">IF(ISBLANK('Funções Transações'!AC206),"", 'Funções Transações'!AC206)</f>
        <v/>
      </c>
      <c r="P359" s="482" t="str">
        <f aca="false">IF(ISBLANK('Funções Transações'!AD206),"", 'Funções Transações'!AD206)</f>
        <v/>
      </c>
      <c r="Q359" s="482" t="str">
        <f aca="false">IF(ISBLANK('Funções Transações'!AE206),"", 'Funções Transações'!AE206)</f>
        <v/>
      </c>
      <c r="R359" s="482" t="str">
        <f aca="false">IF(ISBLANK('Funções Transações'!AF206),"", 'Funções Transações'!AF206)</f>
        <v/>
      </c>
      <c r="S359" s="486" t="str">
        <f aca="false">IF(ISBLANK('Funções Transações'!AG206),"", 'Funções Transações'!AG206)</f>
        <v/>
      </c>
      <c r="T359" s="480"/>
      <c r="U359" s="480"/>
      <c r="V359" s="480"/>
      <c r="W359" s="480"/>
      <c r="X359" s="480"/>
      <c r="Y359" s="480"/>
      <c r="Z359" s="480"/>
    </row>
    <row r="360" customFormat="false" ht="12.75" hidden="false" customHeight="true" outlineLevel="0" collapsed="false">
      <c r="A360" s="481" t="str">
        <f aca="false">IF(ISBLANK('Funções Transações'!C207),"", 'Funções Transações'!C207)</f>
        <v/>
      </c>
      <c r="B360" s="482" t="str">
        <f aca="false">IF((A360=""),"",LOOKUP(A360,'Casos de Uso'!$B$3:B$101,'Casos de Uso'!$C$3:C$101))</f>
        <v/>
      </c>
      <c r="C360" s="482" t="str">
        <f aca="false">IF(ISBLANK('Funções Transações'!B207),"",'Funções Transações'!B207)</f>
        <v/>
      </c>
      <c r="D360" s="483" t="str">
        <f aca="false">IF(ISBLANK('Funções Transações'!M207),"", 'Funções Transações'!M207)</f>
        <v/>
      </c>
      <c r="E360" s="483" t="str">
        <f aca="false">IF(ISBLANK('Funções Transações'!N207),"", 'Funções Transações'!N207)</f>
        <v/>
      </c>
      <c r="F360" s="483" t="str">
        <f aca="false">IF(ISBLANK('Funções Transações'!O207),"", 'Funções Transações'!O207)</f>
        <v/>
      </c>
      <c r="G360" s="483" t="str">
        <f aca="false">IF(ISBLANK('Funções Transações'!P207),"", 'Funções Transações'!P207)</f>
        <v/>
      </c>
      <c r="H360" s="483" t="str">
        <f aca="false">IF(ISBLANK('Funções Transações'!Q207),"", 'Funções Transações'!Q207)</f>
        <v/>
      </c>
      <c r="I360" s="484" t="str">
        <f aca="false">IF(ISBLANK('Funções Transações'!S207),"", 'Funções Transações'!S207)</f>
        <v/>
      </c>
      <c r="J360" s="484" t="str">
        <f aca="false">IF(ISBLANK('Funções Transações'!T207),"", 'Funções Transações'!T207)</f>
        <v/>
      </c>
      <c r="K360" s="484" t="str">
        <f aca="false">IF(ISBLANK('Funções Transações'!U207),"", 'Funções Transações'!U207)</f>
        <v/>
      </c>
      <c r="L360" s="483" t="str">
        <f aca="false">IF(ISBLANK('Funções Transações'!AA207),"", 'Funções Transações'!AA207)</f>
        <v/>
      </c>
      <c r="M360" s="484" t="str">
        <f aca="false">IF(ISBLANK('Funções Transações'!AB207),"", 'Funções Transações'!AB207)</f>
        <v/>
      </c>
      <c r="N360" s="485" t="str">
        <f aca="false">IF(ISBLANK('Funções Transações'!R207),"", 'Funções Transações'!R207)</f>
        <v/>
      </c>
      <c r="O360" s="482" t="str">
        <f aca="false">IF(ISBLANK('Funções Transações'!AC207),"", 'Funções Transações'!AC207)</f>
        <v/>
      </c>
      <c r="P360" s="482" t="str">
        <f aca="false">IF(ISBLANK('Funções Transações'!AD207),"", 'Funções Transações'!AD207)</f>
        <v/>
      </c>
      <c r="Q360" s="482" t="str">
        <f aca="false">IF(ISBLANK('Funções Transações'!AE207),"", 'Funções Transações'!AE207)</f>
        <v/>
      </c>
      <c r="R360" s="482" t="str">
        <f aca="false">IF(ISBLANK('Funções Transações'!AF207),"", 'Funções Transações'!AF207)</f>
        <v/>
      </c>
      <c r="S360" s="486" t="str">
        <f aca="false">IF(ISBLANK('Funções Transações'!AG207),"", 'Funções Transações'!AG207)</f>
        <v/>
      </c>
      <c r="T360" s="480"/>
      <c r="U360" s="480"/>
      <c r="V360" s="480"/>
      <c r="W360" s="480"/>
      <c r="X360" s="480"/>
      <c r="Y360" s="480"/>
      <c r="Z360" s="480"/>
    </row>
    <row r="361" customFormat="false" ht="12.75" hidden="false" customHeight="true" outlineLevel="0" collapsed="false">
      <c r="A361" s="481" t="str">
        <f aca="false">IF(ISBLANK('Funções Transações'!C208),"", 'Funções Transações'!C208)</f>
        <v/>
      </c>
      <c r="B361" s="482" t="str">
        <f aca="false">IF((A361=""),"",LOOKUP(A361,'Casos de Uso'!$B$3:B$101,'Casos de Uso'!$C$3:C$101))</f>
        <v/>
      </c>
      <c r="C361" s="482" t="str">
        <f aca="false">IF(ISBLANK('Funções Transações'!B208),"",'Funções Transações'!B208)</f>
        <v/>
      </c>
      <c r="D361" s="483" t="str">
        <f aca="false">IF(ISBLANK('Funções Transações'!M208),"", 'Funções Transações'!M208)</f>
        <v/>
      </c>
      <c r="E361" s="483" t="str">
        <f aca="false">IF(ISBLANK('Funções Transações'!N208),"", 'Funções Transações'!N208)</f>
        <v/>
      </c>
      <c r="F361" s="483" t="str">
        <f aca="false">IF(ISBLANK('Funções Transações'!O208),"", 'Funções Transações'!O208)</f>
        <v/>
      </c>
      <c r="G361" s="483" t="str">
        <f aca="false">IF(ISBLANK('Funções Transações'!P208),"", 'Funções Transações'!P208)</f>
        <v/>
      </c>
      <c r="H361" s="483" t="str">
        <f aca="false">IF(ISBLANK('Funções Transações'!Q208),"", 'Funções Transações'!Q208)</f>
        <v/>
      </c>
      <c r="I361" s="484" t="str">
        <f aca="false">IF(ISBLANK('Funções Transações'!S208),"", 'Funções Transações'!S208)</f>
        <v/>
      </c>
      <c r="J361" s="484" t="str">
        <f aca="false">IF(ISBLANK('Funções Transações'!T208),"", 'Funções Transações'!T208)</f>
        <v/>
      </c>
      <c r="K361" s="484" t="str">
        <f aca="false">IF(ISBLANK('Funções Transações'!U208),"", 'Funções Transações'!U208)</f>
        <v/>
      </c>
      <c r="L361" s="483" t="str">
        <f aca="false">IF(ISBLANK('Funções Transações'!AA208),"", 'Funções Transações'!AA208)</f>
        <v/>
      </c>
      <c r="M361" s="484" t="str">
        <f aca="false">IF(ISBLANK('Funções Transações'!AB208),"", 'Funções Transações'!AB208)</f>
        <v/>
      </c>
      <c r="N361" s="485" t="str">
        <f aca="false">IF(ISBLANK('Funções Transações'!R208),"", 'Funções Transações'!R208)</f>
        <v/>
      </c>
      <c r="O361" s="482" t="str">
        <f aca="false">IF(ISBLANK('Funções Transações'!AC208),"", 'Funções Transações'!AC208)</f>
        <v/>
      </c>
      <c r="P361" s="482" t="str">
        <f aca="false">IF(ISBLANK('Funções Transações'!AD208),"", 'Funções Transações'!AD208)</f>
        <v/>
      </c>
      <c r="Q361" s="482" t="str">
        <f aca="false">IF(ISBLANK('Funções Transações'!AE208),"", 'Funções Transações'!AE208)</f>
        <v/>
      </c>
      <c r="R361" s="482" t="str">
        <f aca="false">IF(ISBLANK('Funções Transações'!AF208),"", 'Funções Transações'!AF208)</f>
        <v/>
      </c>
      <c r="S361" s="486" t="str">
        <f aca="false">IF(ISBLANK('Funções Transações'!AG208),"", 'Funções Transações'!AG208)</f>
        <v/>
      </c>
      <c r="T361" s="480"/>
      <c r="U361" s="480"/>
      <c r="V361" s="480"/>
      <c r="W361" s="480"/>
      <c r="X361" s="480"/>
      <c r="Y361" s="480"/>
      <c r="Z361" s="480"/>
    </row>
    <row r="362" customFormat="false" ht="12.75" hidden="false" customHeight="true" outlineLevel="0" collapsed="false">
      <c r="A362" s="481" t="str">
        <f aca="false">IF(ISBLANK('Funções Transações'!C209),"", 'Funções Transações'!C209)</f>
        <v/>
      </c>
      <c r="B362" s="482" t="str">
        <f aca="false">IF((A362=""),"",LOOKUP(A362,'Casos de Uso'!$B$3:B$101,'Casos de Uso'!$C$3:C$101))</f>
        <v/>
      </c>
      <c r="C362" s="482" t="str">
        <f aca="false">IF(ISBLANK('Funções Transações'!B209),"",'Funções Transações'!B209)</f>
        <v/>
      </c>
      <c r="D362" s="483" t="str">
        <f aca="false">IF(ISBLANK('Funções Transações'!M209),"", 'Funções Transações'!M209)</f>
        <v/>
      </c>
      <c r="E362" s="483" t="str">
        <f aca="false">IF(ISBLANK('Funções Transações'!N209),"", 'Funções Transações'!N209)</f>
        <v/>
      </c>
      <c r="F362" s="483" t="str">
        <f aca="false">IF(ISBLANK('Funções Transações'!O209),"", 'Funções Transações'!O209)</f>
        <v/>
      </c>
      <c r="G362" s="483" t="str">
        <f aca="false">IF(ISBLANK('Funções Transações'!P209),"", 'Funções Transações'!P209)</f>
        <v/>
      </c>
      <c r="H362" s="483" t="str">
        <f aca="false">IF(ISBLANK('Funções Transações'!Q209),"", 'Funções Transações'!Q209)</f>
        <v/>
      </c>
      <c r="I362" s="484" t="str">
        <f aca="false">IF(ISBLANK('Funções Transações'!S209),"", 'Funções Transações'!S209)</f>
        <v/>
      </c>
      <c r="J362" s="484" t="str">
        <f aca="false">IF(ISBLANK('Funções Transações'!T209),"", 'Funções Transações'!T209)</f>
        <v/>
      </c>
      <c r="K362" s="484" t="str">
        <f aca="false">IF(ISBLANK('Funções Transações'!U209),"", 'Funções Transações'!U209)</f>
        <v/>
      </c>
      <c r="L362" s="483" t="str">
        <f aca="false">IF(ISBLANK('Funções Transações'!AA209),"", 'Funções Transações'!AA209)</f>
        <v/>
      </c>
      <c r="M362" s="484" t="str">
        <f aca="false">IF(ISBLANK('Funções Transações'!AB209),"", 'Funções Transações'!AB209)</f>
        <v/>
      </c>
      <c r="N362" s="485" t="str">
        <f aca="false">IF(ISBLANK('Funções Transações'!R209),"", 'Funções Transações'!R209)</f>
        <v/>
      </c>
      <c r="O362" s="482" t="str">
        <f aca="false">IF(ISBLANK('Funções Transações'!AC209),"", 'Funções Transações'!AC209)</f>
        <v/>
      </c>
      <c r="P362" s="482" t="str">
        <f aca="false">IF(ISBLANK('Funções Transações'!AD209),"", 'Funções Transações'!AD209)</f>
        <v/>
      </c>
      <c r="Q362" s="482" t="str">
        <f aca="false">IF(ISBLANK('Funções Transações'!AE209),"", 'Funções Transações'!AE209)</f>
        <v/>
      </c>
      <c r="R362" s="482" t="str">
        <f aca="false">IF(ISBLANK('Funções Transações'!AF209),"", 'Funções Transações'!AF209)</f>
        <v/>
      </c>
      <c r="S362" s="486" t="str">
        <f aca="false">IF(ISBLANK('Funções Transações'!AG209),"", 'Funções Transações'!AG209)</f>
        <v/>
      </c>
      <c r="T362" s="480"/>
      <c r="U362" s="480"/>
      <c r="V362" s="480"/>
      <c r="W362" s="480"/>
      <c r="X362" s="480"/>
      <c r="Y362" s="480"/>
      <c r="Z362" s="480"/>
    </row>
    <row r="363" customFormat="false" ht="12.75" hidden="false" customHeight="true" outlineLevel="0" collapsed="false">
      <c r="A363" s="481" t="str">
        <f aca="false">IF(ISBLANK('Funções Transações'!C210),"", 'Funções Transações'!C210)</f>
        <v/>
      </c>
      <c r="B363" s="482" t="str">
        <f aca="false">IF((A363=""),"",LOOKUP(A363,'Casos de Uso'!$B$3:B$101,'Casos de Uso'!$C$3:C$101))</f>
        <v/>
      </c>
      <c r="C363" s="482" t="str">
        <f aca="false">IF(ISBLANK('Funções Transações'!B210),"",'Funções Transações'!B210)</f>
        <v/>
      </c>
      <c r="D363" s="483" t="str">
        <f aca="false">IF(ISBLANK('Funções Transações'!M210),"", 'Funções Transações'!M210)</f>
        <v/>
      </c>
      <c r="E363" s="483" t="str">
        <f aca="false">IF(ISBLANK('Funções Transações'!N210),"", 'Funções Transações'!N210)</f>
        <v/>
      </c>
      <c r="F363" s="483" t="str">
        <f aca="false">IF(ISBLANK('Funções Transações'!O210),"", 'Funções Transações'!O210)</f>
        <v/>
      </c>
      <c r="G363" s="483" t="str">
        <f aca="false">IF(ISBLANK('Funções Transações'!P210),"", 'Funções Transações'!P210)</f>
        <v/>
      </c>
      <c r="H363" s="483" t="str">
        <f aca="false">IF(ISBLANK('Funções Transações'!Q210),"", 'Funções Transações'!Q210)</f>
        <v/>
      </c>
      <c r="I363" s="484" t="str">
        <f aca="false">IF(ISBLANK('Funções Transações'!S210),"", 'Funções Transações'!S210)</f>
        <v/>
      </c>
      <c r="J363" s="484" t="str">
        <f aca="false">IF(ISBLANK('Funções Transações'!T210),"", 'Funções Transações'!T210)</f>
        <v/>
      </c>
      <c r="K363" s="484" t="str">
        <f aca="false">IF(ISBLANK('Funções Transações'!U210),"", 'Funções Transações'!U210)</f>
        <v/>
      </c>
      <c r="L363" s="483" t="str">
        <f aca="false">IF(ISBLANK('Funções Transações'!AA210),"", 'Funções Transações'!AA210)</f>
        <v/>
      </c>
      <c r="M363" s="484" t="str">
        <f aca="false">IF(ISBLANK('Funções Transações'!AB210),"", 'Funções Transações'!AB210)</f>
        <v/>
      </c>
      <c r="N363" s="485" t="str">
        <f aca="false">IF(ISBLANK('Funções Transações'!R210),"", 'Funções Transações'!R210)</f>
        <v/>
      </c>
      <c r="O363" s="482" t="str">
        <f aca="false">IF(ISBLANK('Funções Transações'!AC210),"", 'Funções Transações'!AC210)</f>
        <v/>
      </c>
      <c r="P363" s="482" t="str">
        <f aca="false">IF(ISBLANK('Funções Transações'!AD210),"", 'Funções Transações'!AD210)</f>
        <v/>
      </c>
      <c r="Q363" s="482" t="str">
        <f aca="false">IF(ISBLANK('Funções Transações'!AE210),"", 'Funções Transações'!AE210)</f>
        <v/>
      </c>
      <c r="R363" s="482" t="str">
        <f aca="false">IF(ISBLANK('Funções Transações'!AF210),"", 'Funções Transações'!AF210)</f>
        <v/>
      </c>
      <c r="S363" s="486" t="str">
        <f aca="false">IF(ISBLANK('Funções Transações'!AG210),"", 'Funções Transações'!AG210)</f>
        <v/>
      </c>
      <c r="T363" s="480"/>
      <c r="U363" s="480"/>
      <c r="V363" s="480"/>
      <c r="W363" s="480"/>
      <c r="X363" s="480"/>
      <c r="Y363" s="480"/>
      <c r="Z363" s="480"/>
    </row>
    <row r="364" customFormat="false" ht="12.75" hidden="false" customHeight="true" outlineLevel="0" collapsed="false">
      <c r="A364" s="481" t="str">
        <f aca="false">IF(ISBLANK('Funções Transações'!C211),"", 'Funções Transações'!C211)</f>
        <v/>
      </c>
      <c r="B364" s="482" t="str">
        <f aca="false">IF((A364=""),"",LOOKUP(A364,'Casos de Uso'!$B$3:B$101,'Casos de Uso'!$C$3:C$101))</f>
        <v/>
      </c>
      <c r="C364" s="482" t="str">
        <f aca="false">IF(ISBLANK('Funções Transações'!B211),"",'Funções Transações'!B211)</f>
        <v/>
      </c>
      <c r="D364" s="483" t="str">
        <f aca="false">IF(ISBLANK('Funções Transações'!M211),"", 'Funções Transações'!M211)</f>
        <v/>
      </c>
      <c r="E364" s="483" t="str">
        <f aca="false">IF(ISBLANK('Funções Transações'!N211),"", 'Funções Transações'!N211)</f>
        <v/>
      </c>
      <c r="F364" s="483" t="str">
        <f aca="false">IF(ISBLANK('Funções Transações'!O211),"", 'Funções Transações'!O211)</f>
        <v/>
      </c>
      <c r="G364" s="483" t="str">
        <f aca="false">IF(ISBLANK('Funções Transações'!P211),"", 'Funções Transações'!P211)</f>
        <v/>
      </c>
      <c r="H364" s="483" t="str">
        <f aca="false">IF(ISBLANK('Funções Transações'!Q211),"", 'Funções Transações'!Q211)</f>
        <v/>
      </c>
      <c r="I364" s="484" t="str">
        <f aca="false">IF(ISBLANK('Funções Transações'!S211),"", 'Funções Transações'!S211)</f>
        <v/>
      </c>
      <c r="J364" s="484" t="str">
        <f aca="false">IF(ISBLANK('Funções Transações'!T211),"", 'Funções Transações'!T211)</f>
        <v/>
      </c>
      <c r="K364" s="484" t="str">
        <f aca="false">IF(ISBLANK('Funções Transações'!U211),"", 'Funções Transações'!U211)</f>
        <v/>
      </c>
      <c r="L364" s="483" t="str">
        <f aca="false">IF(ISBLANK('Funções Transações'!AA211),"", 'Funções Transações'!AA211)</f>
        <v/>
      </c>
      <c r="M364" s="484" t="str">
        <f aca="false">IF(ISBLANK('Funções Transações'!AB211),"", 'Funções Transações'!AB211)</f>
        <v/>
      </c>
      <c r="N364" s="485" t="str">
        <f aca="false">IF(ISBLANK('Funções Transações'!R211),"", 'Funções Transações'!R211)</f>
        <v/>
      </c>
      <c r="O364" s="482" t="str">
        <f aca="false">IF(ISBLANK('Funções Transações'!AC211),"", 'Funções Transações'!AC211)</f>
        <v/>
      </c>
      <c r="P364" s="482" t="str">
        <f aca="false">IF(ISBLANK('Funções Transações'!AD211),"", 'Funções Transações'!AD211)</f>
        <v/>
      </c>
      <c r="Q364" s="482" t="str">
        <f aca="false">IF(ISBLANK('Funções Transações'!AE211),"", 'Funções Transações'!AE211)</f>
        <v/>
      </c>
      <c r="R364" s="482" t="str">
        <f aca="false">IF(ISBLANK('Funções Transações'!AF211),"", 'Funções Transações'!AF211)</f>
        <v/>
      </c>
      <c r="S364" s="486" t="str">
        <f aca="false">IF(ISBLANK('Funções Transações'!AG211),"", 'Funções Transações'!AG211)</f>
        <v/>
      </c>
      <c r="T364" s="480"/>
      <c r="U364" s="480"/>
      <c r="V364" s="480"/>
      <c r="W364" s="480"/>
      <c r="X364" s="480"/>
      <c r="Y364" s="480"/>
      <c r="Z364" s="480"/>
    </row>
    <row r="365" customFormat="false" ht="12.75" hidden="false" customHeight="true" outlineLevel="0" collapsed="false">
      <c r="A365" s="516" t="s">
        <v>260</v>
      </c>
      <c r="B365" s="516"/>
      <c r="C365" s="516"/>
      <c r="D365" s="517"/>
      <c r="E365" s="518" t="n">
        <f aca="false">SUM(E265:E364)</f>
        <v>0</v>
      </c>
      <c r="F365" s="518" t="n">
        <f aca="false">SUM(F265:F364)</f>
        <v>0</v>
      </c>
      <c r="G365" s="518" t="n">
        <f aca="false">SUM(G265:G364)</f>
        <v>0</v>
      </c>
      <c r="H365" s="518" t="n">
        <f aca="false">SUM(H265:H364)</f>
        <v>0</v>
      </c>
      <c r="I365" s="519" t="n">
        <f aca="false">SUM(I265:I364)</f>
        <v>0</v>
      </c>
      <c r="J365" s="519" t="n">
        <f aca="false">SUM(J265:J364)</f>
        <v>0</v>
      </c>
      <c r="K365" s="519" t="n">
        <f aca="false">SUM(K265:K364)</f>
        <v>0</v>
      </c>
      <c r="L365" s="517"/>
      <c r="M365" s="519" t="n">
        <f aca="false">SUM(M265:M364)</f>
        <v>0</v>
      </c>
      <c r="N365" s="520" t="n">
        <f aca="false">SUM(N265:N364)</f>
        <v>0</v>
      </c>
      <c r="O365" s="521"/>
      <c r="P365" s="521"/>
      <c r="Q365" s="521"/>
      <c r="R365" s="521"/>
      <c r="S365" s="522"/>
    </row>
    <row r="366" customFormat="false" ht="12.75" hidden="false" customHeight="true" outlineLevel="0" collapsed="false">
      <c r="A366" s="494" t="s">
        <v>277</v>
      </c>
      <c r="B366" s="494"/>
      <c r="C366" s="494"/>
      <c r="D366" s="494"/>
      <c r="E366" s="494"/>
      <c r="F366" s="494"/>
      <c r="G366" s="494"/>
      <c r="H366" s="494"/>
      <c r="I366" s="494"/>
      <c r="J366" s="494"/>
      <c r="K366" s="494"/>
      <c r="L366" s="494"/>
      <c r="M366" s="494"/>
      <c r="N366" s="494"/>
      <c r="O366" s="494"/>
      <c r="P366" s="494"/>
      <c r="Q366" s="494"/>
      <c r="R366" s="494"/>
      <c r="S366" s="494"/>
    </row>
    <row r="367" customFormat="false" ht="12.75" hidden="false" customHeight="true" outlineLevel="0" collapsed="false">
      <c r="A367" s="495" t="s">
        <v>265</v>
      </c>
      <c r="B367" s="496" t="s">
        <v>266</v>
      </c>
      <c r="C367" s="496" t="s">
        <v>267</v>
      </c>
      <c r="D367" s="497" t="s">
        <v>105</v>
      </c>
      <c r="E367" s="497" t="s">
        <v>56</v>
      </c>
      <c r="F367" s="497" t="s">
        <v>57</v>
      </c>
      <c r="G367" s="497" t="s">
        <v>58</v>
      </c>
      <c r="H367" s="497" t="s">
        <v>59</v>
      </c>
      <c r="I367" s="498" t="s">
        <v>268</v>
      </c>
      <c r="J367" s="498" t="s">
        <v>269</v>
      </c>
      <c r="K367" s="497" t="s">
        <v>62</v>
      </c>
      <c r="L367" s="508"/>
      <c r="M367" s="508"/>
      <c r="N367" s="499" t="s">
        <v>107</v>
      </c>
      <c r="O367" s="500" t="s">
        <v>111</v>
      </c>
      <c r="P367" s="500" t="s">
        <v>271</v>
      </c>
      <c r="Q367" s="500" t="s">
        <v>113</v>
      </c>
      <c r="R367" s="500" t="s">
        <v>114</v>
      </c>
      <c r="S367" s="523"/>
    </row>
    <row r="368" customFormat="false" ht="12.75" hidden="false" customHeight="true" outlineLevel="0" collapsed="false">
      <c r="A368" s="481" t="str">
        <f aca="false">IF(ISBLANK('Funções Transações'!C218),"", 'Funções Transações'!C218)</f>
        <v/>
      </c>
      <c r="B368" s="482" t="str">
        <f aca="false">IF((A368=""),"",LOOKUP(A368,'Casos de Uso'!$B$3:B$101,'Casos de Uso'!$C$3:C$101))</f>
        <v/>
      </c>
      <c r="C368" s="482" t="str">
        <f aca="false">IF(ISBLANK('Funções Transações'!B218),"",'Funções Transações'!B218)</f>
        <v/>
      </c>
      <c r="D368" s="483" t="str">
        <f aca="false">IF(ISBLANK('Funções Transações'!M218),"", 'Funções Transações'!M218)</f>
        <v/>
      </c>
      <c r="E368" s="483" t="str">
        <f aca="false">IF(ISBLANK('Funções Transações'!N218),"", 'Funções Transações'!N218)</f>
        <v/>
      </c>
      <c r="F368" s="483" t="str">
        <f aca="false">IF(ISBLANK('Funções Transações'!O218),"", 'Funções Transações'!O218)</f>
        <v/>
      </c>
      <c r="G368" s="483" t="str">
        <f aca="false">IF(ISBLANK('Funções Transações'!P218),"", 'Funções Transações'!P218)</f>
        <v/>
      </c>
      <c r="H368" s="483" t="str">
        <f aca="false">IF(ISBLANK('Funções Transações'!Q218),"", 'Funções Transações'!Q218)</f>
        <v/>
      </c>
      <c r="I368" s="484" t="str">
        <f aca="false">IF(ISBLANK('Funções Transações'!S218),"", 'Funções Transações'!S218)</f>
        <v/>
      </c>
      <c r="J368" s="484" t="str">
        <f aca="false">IF(ISBLANK('Funções Transações'!T218),"", 'Funções Transações'!T218)</f>
        <v/>
      </c>
      <c r="K368" s="484" t="str">
        <f aca="false">IF(ISBLANK('Funções Transações'!U218),"", 'Funções Transações'!U218)</f>
        <v/>
      </c>
      <c r="L368" s="509"/>
      <c r="M368" s="524"/>
      <c r="N368" s="485" t="str">
        <f aca="false">IF(ISBLANK('Funções Transações'!R218),"", 'Funções Transações'!R218)</f>
        <v/>
      </c>
      <c r="O368" s="482" t="str">
        <f aca="false">IF(ISBLANK('Funções Transações'!AC218),"", 'Funções Transações'!AC218)</f>
        <v/>
      </c>
      <c r="P368" s="482" t="str">
        <f aca="false">IF(ISBLANK('Funções Transações'!AD218),"", 'Funções Transações'!AD218)</f>
        <v/>
      </c>
      <c r="Q368" s="482" t="str">
        <f aca="false">IF(ISBLANK('Funções Transações'!AE218),"", 'Funções Transações'!AE218)</f>
        <v/>
      </c>
      <c r="R368" s="482" t="str">
        <f aca="false">IF(ISBLANK('Funções Transações'!AF218),"", 'Funções Transações'!AF218)</f>
        <v/>
      </c>
      <c r="S368" s="493"/>
    </row>
    <row r="369" customFormat="false" ht="12.75" hidden="false" customHeight="true" outlineLevel="0" collapsed="false">
      <c r="A369" s="481" t="str">
        <f aca="false">IF(ISBLANK('Funções Transações'!C219),"", 'Funções Transações'!C219)</f>
        <v/>
      </c>
      <c r="B369" s="482" t="str">
        <f aca="false">IF((A369=""),"",LOOKUP(A369,'Casos de Uso'!$B$3:B$101,'Casos de Uso'!$C$3:C$101))</f>
        <v/>
      </c>
      <c r="C369" s="482" t="str">
        <f aca="false">IF(ISBLANK('Funções Transações'!B219),"",'Funções Transações'!B219)</f>
        <v/>
      </c>
      <c r="D369" s="483" t="str">
        <f aca="false">IF(ISBLANK('Funções Transações'!M219),"", 'Funções Transações'!M219)</f>
        <v/>
      </c>
      <c r="E369" s="483" t="str">
        <f aca="false">IF(ISBLANK('Funções Transações'!N219),"", 'Funções Transações'!N219)</f>
        <v/>
      </c>
      <c r="F369" s="483" t="str">
        <f aca="false">IF(ISBLANK('Funções Transações'!O219),"", 'Funções Transações'!O219)</f>
        <v/>
      </c>
      <c r="G369" s="483" t="str">
        <f aca="false">IF(ISBLANK('Funções Transações'!P219),"", 'Funções Transações'!P219)</f>
        <v/>
      </c>
      <c r="H369" s="483" t="str">
        <f aca="false">IF(ISBLANK('Funções Transações'!Q219),"", 'Funções Transações'!Q219)</f>
        <v/>
      </c>
      <c r="I369" s="484" t="str">
        <f aca="false">IF(ISBLANK('Funções Transações'!S219),"", 'Funções Transações'!S219)</f>
        <v/>
      </c>
      <c r="J369" s="484" t="str">
        <f aca="false">IF(ISBLANK('Funções Transações'!T219),"", 'Funções Transações'!T219)</f>
        <v/>
      </c>
      <c r="K369" s="484" t="str">
        <f aca="false">IF(ISBLANK('Funções Transações'!U219),"", 'Funções Transações'!U219)</f>
        <v/>
      </c>
      <c r="L369" s="509"/>
      <c r="M369" s="524"/>
      <c r="N369" s="485" t="str">
        <f aca="false">IF(ISBLANK('Funções Transações'!R219),"", 'Funções Transações'!R219)</f>
        <v/>
      </c>
      <c r="O369" s="482" t="str">
        <f aca="false">IF(ISBLANK('Funções Transações'!AC219),"", 'Funções Transações'!AC219)</f>
        <v/>
      </c>
      <c r="P369" s="482" t="str">
        <f aca="false">IF(ISBLANK('Funções Transações'!AD219),"", 'Funções Transações'!AD219)</f>
        <v/>
      </c>
      <c r="Q369" s="482" t="str">
        <f aca="false">IF(ISBLANK('Funções Transações'!AE219),"", 'Funções Transações'!AE219)</f>
        <v/>
      </c>
      <c r="R369" s="482" t="str">
        <f aca="false">IF(ISBLANK('Funções Transações'!AF219),"", 'Funções Transações'!AF219)</f>
        <v/>
      </c>
      <c r="S369" s="493"/>
    </row>
    <row r="370" customFormat="false" ht="12.75" hidden="false" customHeight="true" outlineLevel="0" collapsed="false">
      <c r="A370" s="481" t="str">
        <f aca="false">IF(ISBLANK('Funções Transações'!C220),"", 'Funções Transações'!C220)</f>
        <v/>
      </c>
      <c r="B370" s="482" t="str">
        <f aca="false">IF((A370=""),"",LOOKUP(A370,'Casos de Uso'!$B$3:B$101,'Casos de Uso'!$C$3:C$101))</f>
        <v/>
      </c>
      <c r="C370" s="482" t="str">
        <f aca="false">IF(ISBLANK('Funções Transações'!B220),"",'Funções Transações'!B220)</f>
        <v/>
      </c>
      <c r="D370" s="483" t="str">
        <f aca="false">IF(ISBLANK('Funções Transações'!M220),"", 'Funções Transações'!M220)</f>
        <v/>
      </c>
      <c r="E370" s="483" t="str">
        <f aca="false">IF(ISBLANK('Funções Transações'!N220),"", 'Funções Transações'!N220)</f>
        <v/>
      </c>
      <c r="F370" s="483" t="str">
        <f aca="false">IF(ISBLANK('Funções Transações'!O220),"", 'Funções Transações'!O220)</f>
        <v/>
      </c>
      <c r="G370" s="483" t="str">
        <f aca="false">IF(ISBLANK('Funções Transações'!P220),"", 'Funções Transações'!P220)</f>
        <v/>
      </c>
      <c r="H370" s="483" t="str">
        <f aca="false">IF(ISBLANK('Funções Transações'!Q220),"", 'Funções Transações'!Q220)</f>
        <v/>
      </c>
      <c r="I370" s="484" t="str">
        <f aca="false">IF(ISBLANK('Funções Transações'!S220),"", 'Funções Transações'!S220)</f>
        <v/>
      </c>
      <c r="J370" s="484" t="str">
        <f aca="false">IF(ISBLANK('Funções Transações'!T220),"", 'Funções Transações'!T220)</f>
        <v/>
      </c>
      <c r="K370" s="484" t="str">
        <f aca="false">IF(ISBLANK('Funções Transações'!U220),"", 'Funções Transações'!U220)</f>
        <v/>
      </c>
      <c r="L370" s="509"/>
      <c r="M370" s="524"/>
      <c r="N370" s="485" t="str">
        <f aca="false">IF(ISBLANK('Funções Transações'!R220),"", 'Funções Transações'!R220)</f>
        <v/>
      </c>
      <c r="O370" s="482" t="str">
        <f aca="false">IF(ISBLANK('Funções Transações'!AC220),"", 'Funções Transações'!AC220)</f>
        <v/>
      </c>
      <c r="P370" s="482" t="str">
        <f aca="false">IF(ISBLANK('Funções Transações'!AD220),"", 'Funções Transações'!AD220)</f>
        <v/>
      </c>
      <c r="Q370" s="482" t="str">
        <f aca="false">IF(ISBLANK('Funções Transações'!AE220),"", 'Funções Transações'!AE220)</f>
        <v/>
      </c>
      <c r="R370" s="482" t="str">
        <f aca="false">IF(ISBLANK('Funções Transações'!AF220),"", 'Funções Transações'!AF220)</f>
        <v/>
      </c>
      <c r="S370" s="493"/>
    </row>
    <row r="371" customFormat="false" ht="12.75" hidden="false" customHeight="true" outlineLevel="0" collapsed="false">
      <c r="A371" s="481" t="str">
        <f aca="false">IF(ISBLANK('Funções Transações'!C221),"", 'Funções Transações'!C221)</f>
        <v/>
      </c>
      <c r="B371" s="482" t="str">
        <f aca="false">IF((A371=""),"",LOOKUP(A371,'Casos de Uso'!$B$3:B$101,'Casos de Uso'!$C$3:C$101))</f>
        <v/>
      </c>
      <c r="C371" s="482" t="str">
        <f aca="false">IF(ISBLANK('Funções Transações'!B221),"",'Funções Transações'!B221)</f>
        <v/>
      </c>
      <c r="D371" s="483" t="str">
        <f aca="false">IF(ISBLANK('Funções Transações'!M221),"", 'Funções Transações'!M221)</f>
        <v/>
      </c>
      <c r="E371" s="483" t="str">
        <f aca="false">IF(ISBLANK('Funções Transações'!N221),"", 'Funções Transações'!N221)</f>
        <v/>
      </c>
      <c r="F371" s="483" t="str">
        <f aca="false">IF(ISBLANK('Funções Transações'!O221),"", 'Funções Transações'!O221)</f>
        <v/>
      </c>
      <c r="G371" s="483" t="str">
        <f aca="false">IF(ISBLANK('Funções Transações'!P221),"", 'Funções Transações'!P221)</f>
        <v/>
      </c>
      <c r="H371" s="483" t="str">
        <f aca="false">IF(ISBLANK('Funções Transações'!Q221),"", 'Funções Transações'!Q221)</f>
        <v/>
      </c>
      <c r="I371" s="484" t="str">
        <f aca="false">IF(ISBLANK('Funções Transações'!S221),"", 'Funções Transações'!S221)</f>
        <v/>
      </c>
      <c r="J371" s="484" t="str">
        <f aca="false">IF(ISBLANK('Funções Transações'!T221),"", 'Funções Transações'!T221)</f>
        <v/>
      </c>
      <c r="K371" s="484" t="str">
        <f aca="false">IF(ISBLANK('Funções Transações'!U221),"", 'Funções Transações'!U221)</f>
        <v/>
      </c>
      <c r="L371" s="509"/>
      <c r="M371" s="524"/>
      <c r="N371" s="485" t="str">
        <f aca="false">IF(ISBLANK('Funções Transações'!R221),"", 'Funções Transações'!R221)</f>
        <v/>
      </c>
      <c r="O371" s="482" t="str">
        <f aca="false">IF(ISBLANK('Funções Transações'!AC221),"", 'Funções Transações'!AC221)</f>
        <v/>
      </c>
      <c r="P371" s="482" t="str">
        <f aca="false">IF(ISBLANK('Funções Transações'!AD221),"", 'Funções Transações'!AD221)</f>
        <v/>
      </c>
      <c r="Q371" s="482" t="str">
        <f aca="false">IF(ISBLANK('Funções Transações'!AE221),"", 'Funções Transações'!AE221)</f>
        <v/>
      </c>
      <c r="R371" s="482" t="str">
        <f aca="false">IF(ISBLANK('Funções Transações'!AF221),"", 'Funções Transações'!AF221)</f>
        <v/>
      </c>
      <c r="S371" s="493"/>
    </row>
    <row r="372" customFormat="false" ht="12.75" hidden="false" customHeight="true" outlineLevel="0" collapsed="false">
      <c r="A372" s="481" t="str">
        <f aca="false">IF(ISBLANK('Funções Transações'!C222),"", 'Funções Transações'!C222)</f>
        <v/>
      </c>
      <c r="B372" s="482" t="str">
        <f aca="false">IF((A372=""),"",LOOKUP(A372,'Casos de Uso'!$B$3:B$101,'Casos de Uso'!$C$3:C$101))</f>
        <v/>
      </c>
      <c r="C372" s="482" t="str">
        <f aca="false">IF(ISBLANK('Funções Transações'!B222),"",'Funções Transações'!B222)</f>
        <v/>
      </c>
      <c r="D372" s="483" t="str">
        <f aca="false">IF(ISBLANK('Funções Transações'!M222),"", 'Funções Transações'!M222)</f>
        <v/>
      </c>
      <c r="E372" s="483" t="str">
        <f aca="false">IF(ISBLANK('Funções Transações'!N222),"", 'Funções Transações'!N222)</f>
        <v/>
      </c>
      <c r="F372" s="483" t="str">
        <f aca="false">IF(ISBLANK('Funções Transações'!O222),"", 'Funções Transações'!O222)</f>
        <v/>
      </c>
      <c r="G372" s="483" t="str">
        <f aca="false">IF(ISBLANK('Funções Transações'!P222),"", 'Funções Transações'!P222)</f>
        <v/>
      </c>
      <c r="H372" s="483" t="str">
        <f aca="false">IF(ISBLANK('Funções Transações'!Q222),"", 'Funções Transações'!Q222)</f>
        <v/>
      </c>
      <c r="I372" s="484" t="str">
        <f aca="false">IF(ISBLANK('Funções Transações'!S222),"", 'Funções Transações'!S222)</f>
        <v/>
      </c>
      <c r="J372" s="484" t="str">
        <f aca="false">IF(ISBLANK('Funções Transações'!T222),"", 'Funções Transações'!T222)</f>
        <v/>
      </c>
      <c r="K372" s="484" t="str">
        <f aca="false">IF(ISBLANK('Funções Transações'!U222),"", 'Funções Transações'!U222)</f>
        <v/>
      </c>
      <c r="L372" s="509"/>
      <c r="M372" s="524"/>
      <c r="N372" s="485" t="str">
        <f aca="false">IF(ISBLANK('Funções Transações'!R222),"", 'Funções Transações'!R222)</f>
        <v/>
      </c>
      <c r="O372" s="482" t="str">
        <f aca="false">IF(ISBLANK('Funções Transações'!AC222),"", 'Funções Transações'!AC222)</f>
        <v/>
      </c>
      <c r="P372" s="482" t="str">
        <f aca="false">IF(ISBLANK('Funções Transações'!AD222),"", 'Funções Transações'!AD222)</f>
        <v/>
      </c>
      <c r="Q372" s="482" t="str">
        <f aca="false">IF(ISBLANK('Funções Transações'!AE222),"", 'Funções Transações'!AE222)</f>
        <v/>
      </c>
      <c r="R372" s="482" t="str">
        <f aca="false">IF(ISBLANK('Funções Transações'!AF222),"", 'Funções Transações'!AF222)</f>
        <v/>
      </c>
      <c r="S372" s="493"/>
    </row>
    <row r="373" customFormat="false" ht="12.75" hidden="false" customHeight="true" outlineLevel="0" collapsed="false">
      <c r="A373" s="481" t="str">
        <f aca="false">IF(ISBLANK('Funções Transações'!C223),"", 'Funções Transações'!C223)</f>
        <v/>
      </c>
      <c r="B373" s="482" t="str">
        <f aca="false">IF((A373=""),"",LOOKUP(A373,'Casos de Uso'!$B$3:B$101,'Casos de Uso'!$C$3:C$101))</f>
        <v/>
      </c>
      <c r="C373" s="482" t="str">
        <f aca="false">IF(ISBLANK('Funções Transações'!B223),"",'Funções Transações'!B223)</f>
        <v/>
      </c>
      <c r="D373" s="483" t="str">
        <f aca="false">IF(ISBLANK('Funções Transações'!M223),"", 'Funções Transações'!M223)</f>
        <v/>
      </c>
      <c r="E373" s="483" t="str">
        <f aca="false">IF(ISBLANK('Funções Transações'!N223),"", 'Funções Transações'!N223)</f>
        <v/>
      </c>
      <c r="F373" s="483" t="str">
        <f aca="false">IF(ISBLANK('Funções Transações'!O223),"", 'Funções Transações'!O223)</f>
        <v/>
      </c>
      <c r="G373" s="483" t="str">
        <f aca="false">IF(ISBLANK('Funções Transações'!P223),"", 'Funções Transações'!P223)</f>
        <v/>
      </c>
      <c r="H373" s="483" t="str">
        <f aca="false">IF(ISBLANK('Funções Transações'!Q223),"", 'Funções Transações'!Q223)</f>
        <v/>
      </c>
      <c r="I373" s="484" t="str">
        <f aca="false">IF(ISBLANK('Funções Transações'!S223),"", 'Funções Transações'!S223)</f>
        <v/>
      </c>
      <c r="J373" s="484" t="str">
        <f aca="false">IF(ISBLANK('Funções Transações'!T223),"", 'Funções Transações'!T223)</f>
        <v/>
      </c>
      <c r="K373" s="484" t="str">
        <f aca="false">IF(ISBLANK('Funções Transações'!U223),"", 'Funções Transações'!U223)</f>
        <v/>
      </c>
      <c r="L373" s="509"/>
      <c r="M373" s="524"/>
      <c r="N373" s="485" t="str">
        <f aca="false">IF(ISBLANK('Funções Transações'!R223),"", 'Funções Transações'!R223)</f>
        <v/>
      </c>
      <c r="O373" s="482" t="str">
        <f aca="false">IF(ISBLANK('Funções Transações'!AC223),"", 'Funções Transações'!AC223)</f>
        <v/>
      </c>
      <c r="P373" s="482" t="str">
        <f aca="false">IF(ISBLANK('Funções Transações'!AD223),"", 'Funções Transações'!AD223)</f>
        <v/>
      </c>
      <c r="Q373" s="482" t="str">
        <f aca="false">IF(ISBLANK('Funções Transações'!AE223),"", 'Funções Transações'!AE223)</f>
        <v/>
      </c>
      <c r="R373" s="482" t="str">
        <f aca="false">IF(ISBLANK('Funções Transações'!AF223),"", 'Funções Transações'!AF223)</f>
        <v/>
      </c>
      <c r="S373" s="493"/>
    </row>
    <row r="374" customFormat="false" ht="12.75" hidden="false" customHeight="true" outlineLevel="0" collapsed="false">
      <c r="A374" s="481" t="str">
        <f aca="false">IF(ISBLANK('Funções Transações'!C224),"", 'Funções Transações'!C224)</f>
        <v/>
      </c>
      <c r="B374" s="482" t="str">
        <f aca="false">IF((A374=""),"",LOOKUP(A374,'Casos de Uso'!$B$3:B$101,'Casos de Uso'!$C$3:C$101))</f>
        <v/>
      </c>
      <c r="C374" s="482" t="str">
        <f aca="false">IF(ISBLANK('Funções Transações'!B224),"",'Funções Transações'!B224)</f>
        <v/>
      </c>
      <c r="D374" s="483" t="str">
        <f aca="false">IF(ISBLANK('Funções Transações'!M224),"", 'Funções Transações'!M224)</f>
        <v/>
      </c>
      <c r="E374" s="483" t="str">
        <f aca="false">IF(ISBLANK('Funções Transações'!N224),"", 'Funções Transações'!N224)</f>
        <v/>
      </c>
      <c r="F374" s="483" t="str">
        <f aca="false">IF(ISBLANK('Funções Transações'!O224),"", 'Funções Transações'!O224)</f>
        <v/>
      </c>
      <c r="G374" s="483" t="str">
        <f aca="false">IF(ISBLANK('Funções Transações'!P224),"", 'Funções Transações'!P224)</f>
        <v/>
      </c>
      <c r="H374" s="483" t="str">
        <f aca="false">IF(ISBLANK('Funções Transações'!Q224),"", 'Funções Transações'!Q224)</f>
        <v/>
      </c>
      <c r="I374" s="484" t="str">
        <f aca="false">IF(ISBLANK('Funções Transações'!S224),"", 'Funções Transações'!S224)</f>
        <v/>
      </c>
      <c r="J374" s="484" t="str">
        <f aca="false">IF(ISBLANK('Funções Transações'!T224),"", 'Funções Transações'!T224)</f>
        <v/>
      </c>
      <c r="K374" s="484" t="str">
        <f aca="false">IF(ISBLANK('Funções Transações'!U224),"", 'Funções Transações'!U224)</f>
        <v/>
      </c>
      <c r="L374" s="509"/>
      <c r="M374" s="524"/>
      <c r="N374" s="485" t="str">
        <f aca="false">IF(ISBLANK('Funções Transações'!R224),"", 'Funções Transações'!R224)</f>
        <v/>
      </c>
      <c r="O374" s="482" t="str">
        <f aca="false">IF(ISBLANK('Funções Transações'!AC224),"", 'Funções Transações'!AC224)</f>
        <v/>
      </c>
      <c r="P374" s="482" t="str">
        <f aca="false">IF(ISBLANK('Funções Transações'!AD224),"", 'Funções Transações'!AD224)</f>
        <v/>
      </c>
      <c r="Q374" s="482" t="str">
        <f aca="false">IF(ISBLANK('Funções Transações'!AE224),"", 'Funções Transações'!AE224)</f>
        <v/>
      </c>
      <c r="R374" s="482" t="str">
        <f aca="false">IF(ISBLANK('Funções Transações'!AF224),"", 'Funções Transações'!AF224)</f>
        <v/>
      </c>
      <c r="S374" s="493"/>
    </row>
    <row r="375" customFormat="false" ht="12.75" hidden="false" customHeight="true" outlineLevel="0" collapsed="false">
      <c r="A375" s="481" t="str">
        <f aca="false">IF(ISBLANK('Funções Transações'!C225),"", 'Funções Transações'!C225)</f>
        <v/>
      </c>
      <c r="B375" s="482" t="str">
        <f aca="false">IF((A375=""),"",LOOKUP(A375,'Casos de Uso'!$B$3:B$101,'Casos de Uso'!$C$3:C$101))</f>
        <v/>
      </c>
      <c r="C375" s="482" t="str">
        <f aca="false">IF(ISBLANK('Funções Transações'!B225),"",'Funções Transações'!B225)</f>
        <v/>
      </c>
      <c r="D375" s="483" t="str">
        <f aca="false">IF(ISBLANK('Funções Transações'!M225),"", 'Funções Transações'!M225)</f>
        <v/>
      </c>
      <c r="E375" s="483" t="str">
        <f aca="false">IF(ISBLANK('Funções Transações'!N225),"", 'Funções Transações'!N225)</f>
        <v/>
      </c>
      <c r="F375" s="483" t="str">
        <f aca="false">IF(ISBLANK('Funções Transações'!O225),"", 'Funções Transações'!O225)</f>
        <v/>
      </c>
      <c r="G375" s="483" t="str">
        <f aca="false">IF(ISBLANK('Funções Transações'!P225),"", 'Funções Transações'!P225)</f>
        <v/>
      </c>
      <c r="H375" s="483" t="str">
        <f aca="false">IF(ISBLANK('Funções Transações'!Q225),"", 'Funções Transações'!Q225)</f>
        <v/>
      </c>
      <c r="I375" s="484" t="str">
        <f aca="false">IF(ISBLANK('Funções Transações'!S225),"", 'Funções Transações'!S225)</f>
        <v/>
      </c>
      <c r="J375" s="484" t="str">
        <f aca="false">IF(ISBLANK('Funções Transações'!T225),"", 'Funções Transações'!T225)</f>
        <v/>
      </c>
      <c r="K375" s="484" t="str">
        <f aca="false">IF(ISBLANK('Funções Transações'!U225),"", 'Funções Transações'!U225)</f>
        <v/>
      </c>
      <c r="L375" s="509"/>
      <c r="M375" s="524"/>
      <c r="N375" s="485" t="str">
        <f aca="false">IF(ISBLANK('Funções Transações'!R225),"", 'Funções Transações'!R225)</f>
        <v/>
      </c>
      <c r="O375" s="482" t="str">
        <f aca="false">IF(ISBLANK('Funções Transações'!AC225),"", 'Funções Transações'!AC225)</f>
        <v/>
      </c>
      <c r="P375" s="482" t="str">
        <f aca="false">IF(ISBLANK('Funções Transações'!AD225),"", 'Funções Transações'!AD225)</f>
        <v/>
      </c>
      <c r="Q375" s="482" t="str">
        <f aca="false">IF(ISBLANK('Funções Transações'!AE225),"", 'Funções Transações'!AE225)</f>
        <v/>
      </c>
      <c r="R375" s="482" t="str">
        <f aca="false">IF(ISBLANK('Funções Transações'!AF225),"", 'Funções Transações'!AF225)</f>
        <v/>
      </c>
      <c r="S375" s="493"/>
    </row>
    <row r="376" customFormat="false" ht="12.75" hidden="false" customHeight="true" outlineLevel="0" collapsed="false">
      <c r="A376" s="481" t="str">
        <f aca="false">IF(ISBLANK('Funções Transações'!C226),"", 'Funções Transações'!C226)</f>
        <v/>
      </c>
      <c r="B376" s="482" t="str">
        <f aca="false">IF((A376=""),"",LOOKUP(A376,'Casos de Uso'!$B$3:B$101,'Casos de Uso'!$C$3:C$101))</f>
        <v/>
      </c>
      <c r="C376" s="482" t="str">
        <f aca="false">IF(ISBLANK('Funções Transações'!B226),"",'Funções Transações'!B226)</f>
        <v/>
      </c>
      <c r="D376" s="483" t="str">
        <f aca="false">IF(ISBLANK('Funções Transações'!M226),"", 'Funções Transações'!M226)</f>
        <v/>
      </c>
      <c r="E376" s="483" t="str">
        <f aca="false">IF(ISBLANK('Funções Transações'!N226),"", 'Funções Transações'!N226)</f>
        <v/>
      </c>
      <c r="F376" s="483" t="str">
        <f aca="false">IF(ISBLANK('Funções Transações'!O226),"", 'Funções Transações'!O226)</f>
        <v/>
      </c>
      <c r="G376" s="483" t="str">
        <f aca="false">IF(ISBLANK('Funções Transações'!P226),"", 'Funções Transações'!P226)</f>
        <v/>
      </c>
      <c r="H376" s="483" t="str">
        <f aca="false">IF(ISBLANK('Funções Transações'!Q226),"", 'Funções Transações'!Q226)</f>
        <v/>
      </c>
      <c r="I376" s="484" t="str">
        <f aca="false">IF(ISBLANK('Funções Transações'!S226),"", 'Funções Transações'!S226)</f>
        <v/>
      </c>
      <c r="J376" s="484" t="str">
        <f aca="false">IF(ISBLANK('Funções Transações'!T226),"", 'Funções Transações'!T226)</f>
        <v/>
      </c>
      <c r="K376" s="484" t="str">
        <f aca="false">IF(ISBLANK('Funções Transações'!U226),"", 'Funções Transações'!U226)</f>
        <v/>
      </c>
      <c r="L376" s="509"/>
      <c r="M376" s="524"/>
      <c r="N376" s="485" t="str">
        <f aca="false">IF(ISBLANK('Funções Transações'!R226),"", 'Funções Transações'!R226)</f>
        <v/>
      </c>
      <c r="O376" s="482" t="str">
        <f aca="false">IF(ISBLANK('Funções Transações'!AC226),"", 'Funções Transações'!AC226)</f>
        <v/>
      </c>
      <c r="P376" s="482" t="str">
        <f aca="false">IF(ISBLANK('Funções Transações'!AD226),"", 'Funções Transações'!AD226)</f>
        <v/>
      </c>
      <c r="Q376" s="482" t="str">
        <f aca="false">IF(ISBLANK('Funções Transações'!AE226),"", 'Funções Transações'!AE226)</f>
        <v/>
      </c>
      <c r="R376" s="482" t="str">
        <f aca="false">IF(ISBLANK('Funções Transações'!AF226),"", 'Funções Transações'!AF226)</f>
        <v/>
      </c>
      <c r="S376" s="493"/>
    </row>
    <row r="377" customFormat="false" ht="12.75" hidden="false" customHeight="true" outlineLevel="0" collapsed="false">
      <c r="A377" s="481" t="str">
        <f aca="false">IF(ISBLANK('Funções Transações'!C227),"", 'Funções Transações'!C227)</f>
        <v/>
      </c>
      <c r="B377" s="482" t="str">
        <f aca="false">IF((A377=""),"",LOOKUP(A377,'Casos de Uso'!$B$3:B$101,'Casos de Uso'!$C$3:C$101))</f>
        <v/>
      </c>
      <c r="C377" s="482" t="str">
        <f aca="false">IF(ISBLANK('Funções Transações'!B227),"",'Funções Transações'!B227)</f>
        <v/>
      </c>
      <c r="D377" s="483" t="str">
        <f aca="false">IF(ISBLANK('Funções Transações'!M227),"", 'Funções Transações'!M227)</f>
        <v/>
      </c>
      <c r="E377" s="483" t="str">
        <f aca="false">IF(ISBLANK('Funções Transações'!N227),"", 'Funções Transações'!N227)</f>
        <v/>
      </c>
      <c r="F377" s="483" t="str">
        <f aca="false">IF(ISBLANK('Funções Transações'!O227),"", 'Funções Transações'!O227)</f>
        <v/>
      </c>
      <c r="G377" s="483" t="str">
        <f aca="false">IF(ISBLANK('Funções Transações'!P227),"", 'Funções Transações'!P227)</f>
        <v/>
      </c>
      <c r="H377" s="483" t="str">
        <f aca="false">IF(ISBLANK('Funções Transações'!Q227),"", 'Funções Transações'!Q227)</f>
        <v/>
      </c>
      <c r="I377" s="484" t="str">
        <f aca="false">IF(ISBLANK('Funções Transações'!S227),"", 'Funções Transações'!S227)</f>
        <v/>
      </c>
      <c r="J377" s="484" t="str">
        <f aca="false">IF(ISBLANK('Funções Transações'!T227),"", 'Funções Transações'!T227)</f>
        <v/>
      </c>
      <c r="K377" s="484" t="str">
        <f aca="false">IF(ISBLANK('Funções Transações'!U227),"", 'Funções Transações'!U227)</f>
        <v/>
      </c>
      <c r="L377" s="509"/>
      <c r="M377" s="524"/>
      <c r="N377" s="485" t="str">
        <f aca="false">IF(ISBLANK('Funções Transações'!R227),"", 'Funções Transações'!R227)</f>
        <v/>
      </c>
      <c r="O377" s="482" t="str">
        <f aca="false">IF(ISBLANK('Funções Transações'!AC227),"", 'Funções Transações'!AC227)</f>
        <v/>
      </c>
      <c r="P377" s="482" t="str">
        <f aca="false">IF(ISBLANK('Funções Transações'!AD227),"", 'Funções Transações'!AD227)</f>
        <v/>
      </c>
      <c r="Q377" s="482" t="str">
        <f aca="false">IF(ISBLANK('Funções Transações'!AE227),"", 'Funções Transações'!AE227)</f>
        <v/>
      </c>
      <c r="R377" s="482" t="str">
        <f aca="false">IF(ISBLANK('Funções Transações'!AF227),"", 'Funções Transações'!AF227)</f>
        <v/>
      </c>
      <c r="S377" s="493"/>
    </row>
    <row r="378" customFormat="false" ht="12.75" hidden="false" customHeight="true" outlineLevel="0" collapsed="false">
      <c r="A378" s="481" t="str">
        <f aca="false">IF(ISBLANK('Funções Transações'!C228),"", 'Funções Transações'!C228)</f>
        <v/>
      </c>
      <c r="B378" s="482" t="str">
        <f aca="false">IF((A378=""),"",LOOKUP(A378,'Casos de Uso'!$B$3:B$101,'Casos de Uso'!$C$3:C$101))</f>
        <v/>
      </c>
      <c r="C378" s="482" t="str">
        <f aca="false">IF(ISBLANK('Funções Transações'!B228),"",'Funções Transações'!B228)</f>
        <v/>
      </c>
      <c r="D378" s="483" t="str">
        <f aca="false">IF(ISBLANK('Funções Transações'!M228),"", 'Funções Transações'!M228)</f>
        <v/>
      </c>
      <c r="E378" s="483" t="str">
        <f aca="false">IF(ISBLANK('Funções Transações'!N228),"", 'Funções Transações'!N228)</f>
        <v/>
      </c>
      <c r="F378" s="483" t="str">
        <f aca="false">IF(ISBLANK('Funções Transações'!O228),"", 'Funções Transações'!O228)</f>
        <v/>
      </c>
      <c r="G378" s="483" t="str">
        <f aca="false">IF(ISBLANK('Funções Transações'!P228),"", 'Funções Transações'!P228)</f>
        <v/>
      </c>
      <c r="H378" s="483" t="str">
        <f aca="false">IF(ISBLANK('Funções Transações'!Q228),"", 'Funções Transações'!Q228)</f>
        <v/>
      </c>
      <c r="I378" s="484" t="str">
        <f aca="false">IF(ISBLANK('Funções Transações'!S228),"", 'Funções Transações'!S228)</f>
        <v/>
      </c>
      <c r="J378" s="484" t="str">
        <f aca="false">IF(ISBLANK('Funções Transações'!T228),"", 'Funções Transações'!T228)</f>
        <v/>
      </c>
      <c r="K378" s="484" t="str">
        <f aca="false">IF(ISBLANK('Funções Transações'!U228),"", 'Funções Transações'!U228)</f>
        <v/>
      </c>
      <c r="L378" s="509"/>
      <c r="M378" s="524"/>
      <c r="N378" s="485" t="str">
        <f aca="false">IF(ISBLANK('Funções Transações'!R228),"", 'Funções Transações'!R228)</f>
        <v/>
      </c>
      <c r="O378" s="482" t="str">
        <f aca="false">IF(ISBLANK('Funções Transações'!AC228),"", 'Funções Transações'!AC228)</f>
        <v/>
      </c>
      <c r="P378" s="482" t="str">
        <f aca="false">IF(ISBLANK('Funções Transações'!AD228),"", 'Funções Transações'!AD228)</f>
        <v/>
      </c>
      <c r="Q378" s="482" t="str">
        <f aca="false">IF(ISBLANK('Funções Transações'!AE228),"", 'Funções Transações'!AE228)</f>
        <v/>
      </c>
      <c r="R378" s="482" t="str">
        <f aca="false">IF(ISBLANK('Funções Transações'!AF228),"", 'Funções Transações'!AF228)</f>
        <v/>
      </c>
      <c r="S378" s="493"/>
    </row>
    <row r="379" customFormat="false" ht="12.75" hidden="false" customHeight="true" outlineLevel="0" collapsed="false">
      <c r="A379" s="481" t="str">
        <f aca="false">IF(ISBLANK('Funções Transações'!C229),"", 'Funções Transações'!C229)</f>
        <v/>
      </c>
      <c r="B379" s="482" t="str">
        <f aca="false">IF((A379=""),"",LOOKUP(A379,'Casos de Uso'!$B$3:B$101,'Casos de Uso'!$C$3:C$101))</f>
        <v/>
      </c>
      <c r="C379" s="482" t="str">
        <f aca="false">IF(ISBLANK('Funções Transações'!B229),"",'Funções Transações'!B229)</f>
        <v/>
      </c>
      <c r="D379" s="483" t="str">
        <f aca="false">IF(ISBLANK('Funções Transações'!M229),"", 'Funções Transações'!M229)</f>
        <v/>
      </c>
      <c r="E379" s="483" t="str">
        <f aca="false">IF(ISBLANK('Funções Transações'!N229),"", 'Funções Transações'!N229)</f>
        <v/>
      </c>
      <c r="F379" s="483" t="str">
        <f aca="false">IF(ISBLANK('Funções Transações'!O229),"", 'Funções Transações'!O229)</f>
        <v/>
      </c>
      <c r="G379" s="483" t="str">
        <f aca="false">IF(ISBLANK('Funções Transações'!P229),"", 'Funções Transações'!P229)</f>
        <v/>
      </c>
      <c r="H379" s="483" t="str">
        <f aca="false">IF(ISBLANK('Funções Transações'!Q229),"", 'Funções Transações'!Q229)</f>
        <v/>
      </c>
      <c r="I379" s="484" t="str">
        <f aca="false">IF(ISBLANK('Funções Transações'!S229),"", 'Funções Transações'!S229)</f>
        <v/>
      </c>
      <c r="J379" s="484" t="str">
        <f aca="false">IF(ISBLANK('Funções Transações'!T229),"", 'Funções Transações'!T229)</f>
        <v/>
      </c>
      <c r="K379" s="484" t="str">
        <f aca="false">IF(ISBLANK('Funções Transações'!U229),"", 'Funções Transações'!U229)</f>
        <v/>
      </c>
      <c r="L379" s="509"/>
      <c r="M379" s="524"/>
      <c r="N379" s="485" t="str">
        <f aca="false">IF(ISBLANK('Funções Transações'!R229),"", 'Funções Transações'!R229)</f>
        <v/>
      </c>
      <c r="O379" s="482" t="str">
        <f aca="false">IF(ISBLANK('Funções Transações'!AC229),"", 'Funções Transações'!AC229)</f>
        <v/>
      </c>
      <c r="P379" s="482" t="str">
        <f aca="false">IF(ISBLANK('Funções Transações'!AD229),"", 'Funções Transações'!AD229)</f>
        <v/>
      </c>
      <c r="Q379" s="482" t="str">
        <f aca="false">IF(ISBLANK('Funções Transações'!AE229),"", 'Funções Transações'!AE229)</f>
        <v/>
      </c>
      <c r="R379" s="482" t="str">
        <f aca="false">IF(ISBLANK('Funções Transações'!AF229),"", 'Funções Transações'!AF229)</f>
        <v/>
      </c>
      <c r="S379" s="493"/>
    </row>
    <row r="380" customFormat="false" ht="12.75" hidden="false" customHeight="true" outlineLevel="0" collapsed="false">
      <c r="A380" s="481" t="str">
        <f aca="false">IF(ISBLANK('Funções Transações'!C230),"", 'Funções Transações'!C230)</f>
        <v/>
      </c>
      <c r="B380" s="482" t="str">
        <f aca="false">IF((A380=""),"",LOOKUP(A380,'Casos de Uso'!$B$3:B$101,'Casos de Uso'!$C$3:C$101))</f>
        <v/>
      </c>
      <c r="C380" s="482" t="str">
        <f aca="false">IF(ISBLANK('Funções Transações'!B230),"",'Funções Transações'!B230)</f>
        <v/>
      </c>
      <c r="D380" s="483" t="str">
        <f aca="false">IF(ISBLANK('Funções Transações'!M230),"", 'Funções Transações'!M230)</f>
        <v/>
      </c>
      <c r="E380" s="483" t="str">
        <f aca="false">IF(ISBLANK('Funções Transações'!N230),"", 'Funções Transações'!N230)</f>
        <v/>
      </c>
      <c r="F380" s="483" t="str">
        <f aca="false">IF(ISBLANK('Funções Transações'!O230),"", 'Funções Transações'!O230)</f>
        <v/>
      </c>
      <c r="G380" s="483" t="str">
        <f aca="false">IF(ISBLANK('Funções Transações'!P230),"", 'Funções Transações'!P230)</f>
        <v/>
      </c>
      <c r="H380" s="483" t="str">
        <f aca="false">IF(ISBLANK('Funções Transações'!Q230),"", 'Funções Transações'!Q230)</f>
        <v/>
      </c>
      <c r="I380" s="484" t="str">
        <f aca="false">IF(ISBLANK('Funções Transações'!S230),"", 'Funções Transações'!S230)</f>
        <v/>
      </c>
      <c r="J380" s="484" t="str">
        <f aca="false">IF(ISBLANK('Funções Transações'!T230),"", 'Funções Transações'!T230)</f>
        <v/>
      </c>
      <c r="K380" s="484" t="str">
        <f aca="false">IF(ISBLANK('Funções Transações'!U230),"", 'Funções Transações'!U230)</f>
        <v/>
      </c>
      <c r="L380" s="509"/>
      <c r="M380" s="524"/>
      <c r="N380" s="485" t="str">
        <f aca="false">IF(ISBLANK('Funções Transações'!R230),"", 'Funções Transações'!R230)</f>
        <v/>
      </c>
      <c r="O380" s="482" t="str">
        <f aca="false">IF(ISBLANK('Funções Transações'!AC230),"", 'Funções Transações'!AC230)</f>
        <v/>
      </c>
      <c r="P380" s="482" t="str">
        <f aca="false">IF(ISBLANK('Funções Transações'!AD230),"", 'Funções Transações'!AD230)</f>
        <v/>
      </c>
      <c r="Q380" s="482" t="str">
        <f aca="false">IF(ISBLANK('Funções Transações'!AE230),"", 'Funções Transações'!AE230)</f>
        <v/>
      </c>
      <c r="R380" s="482" t="str">
        <f aca="false">IF(ISBLANK('Funções Transações'!AF230),"", 'Funções Transações'!AF230)</f>
        <v/>
      </c>
      <c r="S380" s="493"/>
    </row>
    <row r="381" customFormat="false" ht="12.75" hidden="false" customHeight="true" outlineLevel="0" collapsed="false">
      <c r="A381" s="481" t="str">
        <f aca="false">IF(ISBLANK('Funções Transações'!C231),"", 'Funções Transações'!C231)</f>
        <v/>
      </c>
      <c r="B381" s="482" t="str">
        <f aca="false">IF((A381=""),"",LOOKUP(A381,'Casos de Uso'!$B$3:B$101,'Casos de Uso'!$C$3:C$101))</f>
        <v/>
      </c>
      <c r="C381" s="482" t="str">
        <f aca="false">IF(ISBLANK('Funções Transações'!B231),"",'Funções Transações'!B231)</f>
        <v/>
      </c>
      <c r="D381" s="483" t="str">
        <f aca="false">IF(ISBLANK('Funções Transações'!M231),"", 'Funções Transações'!M231)</f>
        <v/>
      </c>
      <c r="E381" s="483" t="str">
        <f aca="false">IF(ISBLANK('Funções Transações'!N231),"", 'Funções Transações'!N231)</f>
        <v/>
      </c>
      <c r="F381" s="483" t="str">
        <f aca="false">IF(ISBLANK('Funções Transações'!O231),"", 'Funções Transações'!O231)</f>
        <v/>
      </c>
      <c r="G381" s="483" t="str">
        <f aca="false">IF(ISBLANK('Funções Transações'!P231),"", 'Funções Transações'!P231)</f>
        <v/>
      </c>
      <c r="H381" s="483" t="str">
        <f aca="false">IF(ISBLANK('Funções Transações'!Q231),"", 'Funções Transações'!Q231)</f>
        <v/>
      </c>
      <c r="I381" s="484" t="str">
        <f aca="false">IF(ISBLANK('Funções Transações'!S231),"", 'Funções Transações'!S231)</f>
        <v/>
      </c>
      <c r="J381" s="484" t="str">
        <f aca="false">IF(ISBLANK('Funções Transações'!T231),"", 'Funções Transações'!T231)</f>
        <v/>
      </c>
      <c r="K381" s="484" t="str">
        <f aca="false">IF(ISBLANK('Funções Transações'!U231),"", 'Funções Transações'!U231)</f>
        <v/>
      </c>
      <c r="L381" s="509"/>
      <c r="M381" s="524"/>
      <c r="N381" s="485" t="str">
        <f aca="false">IF(ISBLANK('Funções Transações'!R231),"", 'Funções Transações'!R231)</f>
        <v/>
      </c>
      <c r="O381" s="482" t="str">
        <f aca="false">IF(ISBLANK('Funções Transações'!AC231),"", 'Funções Transações'!AC231)</f>
        <v/>
      </c>
      <c r="P381" s="482" t="str">
        <f aca="false">IF(ISBLANK('Funções Transações'!AD231),"", 'Funções Transações'!AD231)</f>
        <v/>
      </c>
      <c r="Q381" s="482" t="str">
        <f aca="false">IF(ISBLANK('Funções Transações'!AE231),"", 'Funções Transações'!AE231)</f>
        <v/>
      </c>
      <c r="R381" s="482" t="str">
        <f aca="false">IF(ISBLANK('Funções Transações'!AF231),"", 'Funções Transações'!AF231)</f>
        <v/>
      </c>
      <c r="S381" s="493"/>
    </row>
    <row r="382" customFormat="false" ht="12.75" hidden="false" customHeight="true" outlineLevel="0" collapsed="false">
      <c r="A382" s="481" t="str">
        <f aca="false">IF(ISBLANK('Funções Transações'!C232),"", 'Funções Transações'!C232)</f>
        <v/>
      </c>
      <c r="B382" s="482" t="str">
        <f aca="false">IF((A382=""),"",LOOKUP(A382,'Casos de Uso'!$B$3:B$101,'Casos de Uso'!$C$3:C$101))</f>
        <v/>
      </c>
      <c r="C382" s="482" t="str">
        <f aca="false">IF(ISBLANK('Funções Transações'!B232),"",'Funções Transações'!B232)</f>
        <v/>
      </c>
      <c r="D382" s="483" t="str">
        <f aca="false">IF(ISBLANK('Funções Transações'!M232),"", 'Funções Transações'!M232)</f>
        <v/>
      </c>
      <c r="E382" s="483" t="str">
        <f aca="false">IF(ISBLANK('Funções Transações'!N232),"", 'Funções Transações'!N232)</f>
        <v/>
      </c>
      <c r="F382" s="483" t="str">
        <f aca="false">IF(ISBLANK('Funções Transações'!O232),"", 'Funções Transações'!O232)</f>
        <v/>
      </c>
      <c r="G382" s="483" t="str">
        <f aca="false">IF(ISBLANK('Funções Transações'!P232),"", 'Funções Transações'!P232)</f>
        <v/>
      </c>
      <c r="H382" s="483" t="str">
        <f aca="false">IF(ISBLANK('Funções Transações'!Q232),"", 'Funções Transações'!Q232)</f>
        <v/>
      </c>
      <c r="I382" s="484" t="str">
        <f aca="false">IF(ISBLANK('Funções Transações'!S232),"", 'Funções Transações'!S232)</f>
        <v/>
      </c>
      <c r="J382" s="484" t="str">
        <f aca="false">IF(ISBLANK('Funções Transações'!T232),"", 'Funções Transações'!T232)</f>
        <v/>
      </c>
      <c r="K382" s="484" t="str">
        <f aca="false">IF(ISBLANK('Funções Transações'!U232),"", 'Funções Transações'!U232)</f>
        <v/>
      </c>
      <c r="L382" s="509"/>
      <c r="M382" s="524"/>
      <c r="N382" s="485" t="str">
        <f aca="false">IF(ISBLANK('Funções Transações'!R232),"", 'Funções Transações'!R232)</f>
        <v/>
      </c>
      <c r="O382" s="482" t="str">
        <f aca="false">IF(ISBLANK('Funções Transações'!AC232),"", 'Funções Transações'!AC232)</f>
        <v/>
      </c>
      <c r="P382" s="482" t="str">
        <f aca="false">IF(ISBLANK('Funções Transações'!AD232),"", 'Funções Transações'!AD232)</f>
        <v/>
      </c>
      <c r="Q382" s="482" t="str">
        <f aca="false">IF(ISBLANK('Funções Transações'!AE232),"", 'Funções Transações'!AE232)</f>
        <v/>
      </c>
      <c r="R382" s="482" t="str">
        <f aca="false">IF(ISBLANK('Funções Transações'!AF232),"", 'Funções Transações'!AF232)</f>
        <v/>
      </c>
      <c r="S382" s="493"/>
    </row>
    <row r="383" customFormat="false" ht="12.75" hidden="false" customHeight="true" outlineLevel="0" collapsed="false">
      <c r="A383" s="481" t="str">
        <f aca="false">IF(ISBLANK('Funções Transações'!C233),"", 'Funções Transações'!C233)</f>
        <v/>
      </c>
      <c r="B383" s="482" t="str">
        <f aca="false">IF((A383=""),"",LOOKUP(A383,'Casos de Uso'!$B$3:B$101,'Casos de Uso'!$C$3:C$101))</f>
        <v/>
      </c>
      <c r="C383" s="482" t="str">
        <f aca="false">IF(ISBLANK('Funções Transações'!B233),"",'Funções Transações'!B233)</f>
        <v/>
      </c>
      <c r="D383" s="483" t="str">
        <f aca="false">IF(ISBLANK('Funções Transações'!M233),"", 'Funções Transações'!M233)</f>
        <v/>
      </c>
      <c r="E383" s="483" t="str">
        <f aca="false">IF(ISBLANK('Funções Transações'!N233),"", 'Funções Transações'!N233)</f>
        <v/>
      </c>
      <c r="F383" s="483" t="str">
        <f aca="false">IF(ISBLANK('Funções Transações'!O233),"", 'Funções Transações'!O233)</f>
        <v/>
      </c>
      <c r="G383" s="483" t="str">
        <f aca="false">IF(ISBLANK('Funções Transações'!P233),"", 'Funções Transações'!P233)</f>
        <v/>
      </c>
      <c r="H383" s="483" t="str">
        <f aca="false">IF(ISBLANK('Funções Transações'!Q233),"", 'Funções Transações'!Q233)</f>
        <v/>
      </c>
      <c r="I383" s="484" t="str">
        <f aca="false">IF(ISBLANK('Funções Transações'!S233),"", 'Funções Transações'!S233)</f>
        <v/>
      </c>
      <c r="J383" s="484" t="str">
        <f aca="false">IF(ISBLANK('Funções Transações'!T233),"", 'Funções Transações'!T233)</f>
        <v/>
      </c>
      <c r="K383" s="484" t="str">
        <f aca="false">IF(ISBLANK('Funções Transações'!U233),"", 'Funções Transações'!U233)</f>
        <v/>
      </c>
      <c r="L383" s="509"/>
      <c r="M383" s="524"/>
      <c r="N383" s="485" t="str">
        <f aca="false">IF(ISBLANK('Funções Transações'!R233),"", 'Funções Transações'!R233)</f>
        <v/>
      </c>
      <c r="O383" s="482" t="str">
        <f aca="false">IF(ISBLANK('Funções Transações'!AC233),"", 'Funções Transações'!AC233)</f>
        <v/>
      </c>
      <c r="P383" s="482" t="str">
        <f aca="false">IF(ISBLANK('Funções Transações'!AD233),"", 'Funções Transações'!AD233)</f>
        <v/>
      </c>
      <c r="Q383" s="482" t="str">
        <f aca="false">IF(ISBLANK('Funções Transações'!AE233),"", 'Funções Transações'!AE233)</f>
        <v/>
      </c>
      <c r="R383" s="482" t="str">
        <f aca="false">IF(ISBLANK('Funções Transações'!AF233),"", 'Funções Transações'!AF233)</f>
        <v/>
      </c>
      <c r="S383" s="493"/>
    </row>
    <row r="384" customFormat="false" ht="12.75" hidden="false" customHeight="true" outlineLevel="0" collapsed="false">
      <c r="A384" s="481" t="str">
        <f aca="false">IF(ISBLANK('Funções Transações'!C234),"", 'Funções Transações'!C234)</f>
        <v/>
      </c>
      <c r="B384" s="482" t="str">
        <f aca="false">IF((A384=""),"",LOOKUP(A384,'Casos de Uso'!$B$3:B$101,'Casos de Uso'!$C$3:C$101))</f>
        <v/>
      </c>
      <c r="C384" s="482" t="str">
        <f aca="false">IF(ISBLANK('Funções Transações'!B234),"",'Funções Transações'!B234)</f>
        <v/>
      </c>
      <c r="D384" s="483" t="str">
        <f aca="false">IF(ISBLANK('Funções Transações'!M234),"", 'Funções Transações'!M234)</f>
        <v/>
      </c>
      <c r="E384" s="483" t="str">
        <f aca="false">IF(ISBLANK('Funções Transações'!N234),"", 'Funções Transações'!N234)</f>
        <v/>
      </c>
      <c r="F384" s="483" t="str">
        <f aca="false">IF(ISBLANK('Funções Transações'!O234),"", 'Funções Transações'!O234)</f>
        <v/>
      </c>
      <c r="G384" s="483" t="str">
        <f aca="false">IF(ISBLANK('Funções Transações'!P234),"", 'Funções Transações'!P234)</f>
        <v/>
      </c>
      <c r="H384" s="483" t="str">
        <f aca="false">IF(ISBLANK('Funções Transações'!Q234),"", 'Funções Transações'!Q234)</f>
        <v/>
      </c>
      <c r="I384" s="484" t="str">
        <f aca="false">IF(ISBLANK('Funções Transações'!S234),"", 'Funções Transações'!S234)</f>
        <v/>
      </c>
      <c r="J384" s="484" t="str">
        <f aca="false">IF(ISBLANK('Funções Transações'!T234),"", 'Funções Transações'!T234)</f>
        <v/>
      </c>
      <c r="K384" s="484" t="str">
        <f aca="false">IF(ISBLANK('Funções Transações'!U234),"", 'Funções Transações'!U234)</f>
        <v/>
      </c>
      <c r="L384" s="509"/>
      <c r="M384" s="524"/>
      <c r="N384" s="485" t="str">
        <f aca="false">IF(ISBLANK('Funções Transações'!R234),"", 'Funções Transações'!R234)</f>
        <v/>
      </c>
      <c r="O384" s="482" t="str">
        <f aca="false">IF(ISBLANK('Funções Transações'!AC234),"", 'Funções Transações'!AC234)</f>
        <v/>
      </c>
      <c r="P384" s="482" t="str">
        <f aca="false">IF(ISBLANK('Funções Transações'!AD234),"", 'Funções Transações'!AD234)</f>
        <v/>
      </c>
      <c r="Q384" s="482" t="str">
        <f aca="false">IF(ISBLANK('Funções Transações'!AE234),"", 'Funções Transações'!AE234)</f>
        <v/>
      </c>
      <c r="R384" s="482" t="str">
        <f aca="false">IF(ISBLANK('Funções Transações'!AF234),"", 'Funções Transações'!AF234)</f>
        <v/>
      </c>
      <c r="S384" s="493"/>
    </row>
    <row r="385" customFormat="false" ht="12.75" hidden="false" customHeight="true" outlineLevel="0" collapsed="false">
      <c r="A385" s="481" t="str">
        <f aca="false">IF(ISBLANK('Funções Transações'!C235),"", 'Funções Transações'!C235)</f>
        <v/>
      </c>
      <c r="B385" s="482" t="str">
        <f aca="false">IF((A385=""),"",LOOKUP(A385,'Casos de Uso'!$B$3:B$101,'Casos de Uso'!$C$3:C$101))</f>
        <v/>
      </c>
      <c r="C385" s="482" t="str">
        <f aca="false">IF(ISBLANK('Funções Transações'!B235),"",'Funções Transações'!B235)</f>
        <v/>
      </c>
      <c r="D385" s="483" t="str">
        <f aca="false">IF(ISBLANK('Funções Transações'!M235),"", 'Funções Transações'!M235)</f>
        <v/>
      </c>
      <c r="E385" s="483" t="str">
        <f aca="false">IF(ISBLANK('Funções Transações'!N235),"", 'Funções Transações'!N235)</f>
        <v/>
      </c>
      <c r="F385" s="483" t="str">
        <f aca="false">IF(ISBLANK('Funções Transações'!O235),"", 'Funções Transações'!O235)</f>
        <v/>
      </c>
      <c r="G385" s="483" t="str">
        <f aca="false">IF(ISBLANK('Funções Transações'!P235),"", 'Funções Transações'!P235)</f>
        <v/>
      </c>
      <c r="H385" s="483" t="str">
        <f aca="false">IF(ISBLANK('Funções Transações'!Q235),"", 'Funções Transações'!Q235)</f>
        <v/>
      </c>
      <c r="I385" s="484" t="str">
        <f aca="false">IF(ISBLANK('Funções Transações'!S235),"", 'Funções Transações'!S235)</f>
        <v/>
      </c>
      <c r="J385" s="484" t="str">
        <f aca="false">IF(ISBLANK('Funções Transações'!T235),"", 'Funções Transações'!T235)</f>
        <v/>
      </c>
      <c r="K385" s="484" t="str">
        <f aca="false">IF(ISBLANK('Funções Transações'!U235),"", 'Funções Transações'!U235)</f>
        <v/>
      </c>
      <c r="L385" s="509"/>
      <c r="M385" s="524"/>
      <c r="N385" s="485" t="str">
        <f aca="false">IF(ISBLANK('Funções Transações'!R235),"", 'Funções Transações'!R235)</f>
        <v/>
      </c>
      <c r="O385" s="482" t="str">
        <f aca="false">IF(ISBLANK('Funções Transações'!AC235),"", 'Funções Transações'!AC235)</f>
        <v/>
      </c>
      <c r="P385" s="482" t="str">
        <f aca="false">IF(ISBLANK('Funções Transações'!AD235),"", 'Funções Transações'!AD235)</f>
        <v/>
      </c>
      <c r="Q385" s="482" t="str">
        <f aca="false">IF(ISBLANK('Funções Transações'!AE235),"", 'Funções Transações'!AE235)</f>
        <v/>
      </c>
      <c r="R385" s="482" t="str">
        <f aca="false">IF(ISBLANK('Funções Transações'!AF235),"", 'Funções Transações'!AF235)</f>
        <v/>
      </c>
      <c r="S385" s="493"/>
    </row>
    <row r="386" customFormat="false" ht="12.75" hidden="false" customHeight="true" outlineLevel="0" collapsed="false">
      <c r="A386" s="481" t="str">
        <f aca="false">IF(ISBLANK('Funções Transações'!C236),"", 'Funções Transações'!C236)</f>
        <v/>
      </c>
      <c r="B386" s="482" t="str">
        <f aca="false">IF((A386=""),"",LOOKUP(A386,'Casos de Uso'!$B$3:B$101,'Casos de Uso'!$C$3:C$101))</f>
        <v/>
      </c>
      <c r="C386" s="482" t="str">
        <f aca="false">IF(ISBLANK('Funções Transações'!B236),"",'Funções Transações'!B236)</f>
        <v/>
      </c>
      <c r="D386" s="483" t="str">
        <f aca="false">IF(ISBLANK('Funções Transações'!M236),"", 'Funções Transações'!M236)</f>
        <v/>
      </c>
      <c r="E386" s="483" t="str">
        <f aca="false">IF(ISBLANK('Funções Transações'!N236),"", 'Funções Transações'!N236)</f>
        <v/>
      </c>
      <c r="F386" s="483" t="str">
        <f aca="false">IF(ISBLANK('Funções Transações'!O236),"", 'Funções Transações'!O236)</f>
        <v/>
      </c>
      <c r="G386" s="483" t="str">
        <f aca="false">IF(ISBLANK('Funções Transações'!P236),"", 'Funções Transações'!P236)</f>
        <v/>
      </c>
      <c r="H386" s="483" t="str">
        <f aca="false">IF(ISBLANK('Funções Transações'!Q236),"", 'Funções Transações'!Q236)</f>
        <v/>
      </c>
      <c r="I386" s="484" t="str">
        <f aca="false">IF(ISBLANK('Funções Transações'!S236),"", 'Funções Transações'!S236)</f>
        <v/>
      </c>
      <c r="J386" s="484" t="str">
        <f aca="false">IF(ISBLANK('Funções Transações'!T236),"", 'Funções Transações'!T236)</f>
        <v/>
      </c>
      <c r="K386" s="484" t="str">
        <f aca="false">IF(ISBLANK('Funções Transações'!U236),"", 'Funções Transações'!U236)</f>
        <v/>
      </c>
      <c r="L386" s="509"/>
      <c r="M386" s="524"/>
      <c r="N386" s="485" t="str">
        <f aca="false">IF(ISBLANK('Funções Transações'!R236),"", 'Funções Transações'!R236)</f>
        <v/>
      </c>
      <c r="O386" s="482" t="str">
        <f aca="false">IF(ISBLANK('Funções Transações'!AC236),"", 'Funções Transações'!AC236)</f>
        <v/>
      </c>
      <c r="P386" s="482" t="str">
        <f aca="false">IF(ISBLANK('Funções Transações'!AD236),"", 'Funções Transações'!AD236)</f>
        <v/>
      </c>
      <c r="Q386" s="482" t="str">
        <f aca="false">IF(ISBLANK('Funções Transações'!AE236),"", 'Funções Transações'!AE236)</f>
        <v/>
      </c>
      <c r="R386" s="482" t="str">
        <f aca="false">IF(ISBLANK('Funções Transações'!AF236),"", 'Funções Transações'!AF236)</f>
        <v/>
      </c>
      <c r="S386" s="493"/>
    </row>
    <row r="387" customFormat="false" ht="12.75" hidden="false" customHeight="true" outlineLevel="0" collapsed="false">
      <c r="A387" s="481" t="str">
        <f aca="false">IF(ISBLANK('Funções Transações'!C237),"", 'Funções Transações'!C237)</f>
        <v/>
      </c>
      <c r="B387" s="482" t="str">
        <f aca="false">IF((A387=""),"",LOOKUP(A387,'Casos de Uso'!$B$3:B$101,'Casos de Uso'!$C$3:C$101))</f>
        <v/>
      </c>
      <c r="C387" s="482" t="str">
        <f aca="false">IF(ISBLANK('Funções Transações'!B237),"",'Funções Transações'!B237)</f>
        <v/>
      </c>
      <c r="D387" s="483" t="str">
        <f aca="false">IF(ISBLANK('Funções Transações'!M237),"", 'Funções Transações'!M237)</f>
        <v/>
      </c>
      <c r="E387" s="483" t="str">
        <f aca="false">IF(ISBLANK('Funções Transações'!N237),"", 'Funções Transações'!N237)</f>
        <v/>
      </c>
      <c r="F387" s="483" t="str">
        <f aca="false">IF(ISBLANK('Funções Transações'!O237),"", 'Funções Transações'!O237)</f>
        <v/>
      </c>
      <c r="G387" s="483" t="str">
        <f aca="false">IF(ISBLANK('Funções Transações'!P237),"", 'Funções Transações'!P237)</f>
        <v/>
      </c>
      <c r="H387" s="483" t="str">
        <f aca="false">IF(ISBLANK('Funções Transações'!Q237),"", 'Funções Transações'!Q237)</f>
        <v/>
      </c>
      <c r="I387" s="484" t="str">
        <f aca="false">IF(ISBLANK('Funções Transações'!S237),"", 'Funções Transações'!S237)</f>
        <v/>
      </c>
      <c r="J387" s="484" t="str">
        <f aca="false">IF(ISBLANK('Funções Transações'!T237),"", 'Funções Transações'!T237)</f>
        <v/>
      </c>
      <c r="K387" s="484" t="str">
        <f aca="false">IF(ISBLANK('Funções Transações'!U237),"", 'Funções Transações'!U237)</f>
        <v/>
      </c>
      <c r="L387" s="509"/>
      <c r="M387" s="524"/>
      <c r="N387" s="485" t="str">
        <f aca="false">IF(ISBLANK('Funções Transações'!R237),"", 'Funções Transações'!R237)</f>
        <v/>
      </c>
      <c r="O387" s="482" t="str">
        <f aca="false">IF(ISBLANK('Funções Transações'!AC237),"", 'Funções Transações'!AC237)</f>
        <v/>
      </c>
      <c r="P387" s="482" t="str">
        <f aca="false">IF(ISBLANK('Funções Transações'!AD237),"", 'Funções Transações'!AD237)</f>
        <v/>
      </c>
      <c r="Q387" s="482" t="str">
        <f aca="false">IF(ISBLANK('Funções Transações'!AE237),"", 'Funções Transações'!AE237)</f>
        <v/>
      </c>
      <c r="R387" s="482" t="str">
        <f aca="false">IF(ISBLANK('Funções Transações'!AF237),"", 'Funções Transações'!AF237)</f>
        <v/>
      </c>
      <c r="S387" s="493"/>
    </row>
    <row r="388" customFormat="false" ht="12.75" hidden="false" customHeight="true" outlineLevel="0" collapsed="false">
      <c r="A388" s="481" t="str">
        <f aca="false">IF(ISBLANK('Funções Transações'!C238),"", 'Funções Transações'!C238)</f>
        <v/>
      </c>
      <c r="B388" s="482" t="str">
        <f aca="false">IF((A388=""),"",LOOKUP(A388,'Casos de Uso'!$B$3:B$101,'Casos de Uso'!$C$3:C$101))</f>
        <v/>
      </c>
      <c r="C388" s="482" t="str">
        <f aca="false">IF(ISBLANK('Funções Transações'!B238),"",'Funções Transações'!B238)</f>
        <v/>
      </c>
      <c r="D388" s="483" t="str">
        <f aca="false">IF(ISBLANK('Funções Transações'!M238),"", 'Funções Transações'!M238)</f>
        <v/>
      </c>
      <c r="E388" s="483" t="str">
        <f aca="false">IF(ISBLANK('Funções Transações'!N238),"", 'Funções Transações'!N238)</f>
        <v/>
      </c>
      <c r="F388" s="483" t="str">
        <f aca="false">IF(ISBLANK('Funções Transações'!O238),"", 'Funções Transações'!O238)</f>
        <v/>
      </c>
      <c r="G388" s="483" t="str">
        <f aca="false">IF(ISBLANK('Funções Transações'!P238),"", 'Funções Transações'!P238)</f>
        <v/>
      </c>
      <c r="H388" s="483" t="str">
        <f aca="false">IF(ISBLANK('Funções Transações'!Q238),"", 'Funções Transações'!Q238)</f>
        <v/>
      </c>
      <c r="I388" s="484" t="str">
        <f aca="false">IF(ISBLANK('Funções Transações'!S238),"", 'Funções Transações'!S238)</f>
        <v/>
      </c>
      <c r="J388" s="484" t="str">
        <f aca="false">IF(ISBLANK('Funções Transações'!T238),"", 'Funções Transações'!T238)</f>
        <v/>
      </c>
      <c r="K388" s="484" t="str">
        <f aca="false">IF(ISBLANK('Funções Transações'!U238),"", 'Funções Transações'!U238)</f>
        <v/>
      </c>
      <c r="L388" s="509"/>
      <c r="M388" s="524"/>
      <c r="N388" s="485" t="str">
        <f aca="false">IF(ISBLANK('Funções Transações'!R238),"", 'Funções Transações'!R238)</f>
        <v/>
      </c>
      <c r="O388" s="482" t="str">
        <f aca="false">IF(ISBLANK('Funções Transações'!AC238),"", 'Funções Transações'!AC238)</f>
        <v/>
      </c>
      <c r="P388" s="482" t="str">
        <f aca="false">IF(ISBLANK('Funções Transações'!AD238),"", 'Funções Transações'!AD238)</f>
        <v/>
      </c>
      <c r="Q388" s="482" t="str">
        <f aca="false">IF(ISBLANK('Funções Transações'!AE238),"", 'Funções Transações'!AE238)</f>
        <v/>
      </c>
      <c r="R388" s="482" t="str">
        <f aca="false">IF(ISBLANK('Funções Transações'!AF238),"", 'Funções Transações'!AF238)</f>
        <v/>
      </c>
      <c r="S388" s="493"/>
    </row>
    <row r="389" customFormat="false" ht="12.75" hidden="false" customHeight="true" outlineLevel="0" collapsed="false">
      <c r="A389" s="481" t="str">
        <f aca="false">IF(ISBLANK('Funções Transações'!C239),"", 'Funções Transações'!C239)</f>
        <v/>
      </c>
      <c r="B389" s="482" t="str">
        <f aca="false">IF((A389=""),"",LOOKUP(A389,'Casos de Uso'!$B$3:B$101,'Casos de Uso'!$C$3:C$101))</f>
        <v/>
      </c>
      <c r="C389" s="482" t="str">
        <f aca="false">IF(ISBLANK('Funções Transações'!B239),"",'Funções Transações'!B239)</f>
        <v/>
      </c>
      <c r="D389" s="483" t="str">
        <f aca="false">IF(ISBLANK('Funções Transações'!M239),"", 'Funções Transações'!M239)</f>
        <v/>
      </c>
      <c r="E389" s="483" t="str">
        <f aca="false">IF(ISBLANK('Funções Transações'!N239),"", 'Funções Transações'!N239)</f>
        <v/>
      </c>
      <c r="F389" s="483" t="str">
        <f aca="false">IF(ISBLANK('Funções Transações'!O239),"", 'Funções Transações'!O239)</f>
        <v/>
      </c>
      <c r="G389" s="483" t="str">
        <f aca="false">IF(ISBLANK('Funções Transações'!P239),"", 'Funções Transações'!P239)</f>
        <v/>
      </c>
      <c r="H389" s="483" t="str">
        <f aca="false">IF(ISBLANK('Funções Transações'!Q239),"", 'Funções Transações'!Q239)</f>
        <v/>
      </c>
      <c r="I389" s="484" t="str">
        <f aca="false">IF(ISBLANK('Funções Transações'!S239),"", 'Funções Transações'!S239)</f>
        <v/>
      </c>
      <c r="J389" s="484" t="str">
        <f aca="false">IF(ISBLANK('Funções Transações'!T239),"", 'Funções Transações'!T239)</f>
        <v/>
      </c>
      <c r="K389" s="484" t="str">
        <f aca="false">IF(ISBLANK('Funções Transações'!U239),"", 'Funções Transações'!U239)</f>
        <v/>
      </c>
      <c r="L389" s="509"/>
      <c r="M389" s="524"/>
      <c r="N389" s="485" t="str">
        <f aca="false">IF(ISBLANK('Funções Transações'!R239),"", 'Funções Transações'!R239)</f>
        <v/>
      </c>
      <c r="O389" s="482" t="str">
        <f aca="false">IF(ISBLANK('Funções Transações'!AC239),"", 'Funções Transações'!AC239)</f>
        <v/>
      </c>
      <c r="P389" s="482" t="str">
        <f aca="false">IF(ISBLANK('Funções Transações'!AD239),"", 'Funções Transações'!AD239)</f>
        <v/>
      </c>
      <c r="Q389" s="482" t="str">
        <f aca="false">IF(ISBLANK('Funções Transações'!AE239),"", 'Funções Transações'!AE239)</f>
        <v/>
      </c>
      <c r="R389" s="482" t="str">
        <f aca="false">IF(ISBLANK('Funções Transações'!AF239),"", 'Funções Transações'!AF239)</f>
        <v/>
      </c>
      <c r="S389" s="493"/>
    </row>
    <row r="390" customFormat="false" ht="12.75" hidden="false" customHeight="true" outlineLevel="0" collapsed="false">
      <c r="A390" s="481" t="str">
        <f aca="false">IF(ISBLANK('Funções Transações'!C240),"", 'Funções Transações'!C240)</f>
        <v/>
      </c>
      <c r="B390" s="482" t="str">
        <f aca="false">IF((A390=""),"",LOOKUP(A390,'Casos de Uso'!$B$3:B$101,'Casos de Uso'!$C$3:C$101))</f>
        <v/>
      </c>
      <c r="C390" s="482" t="str">
        <f aca="false">IF(ISBLANK('Funções Transações'!B240),"",'Funções Transações'!B240)</f>
        <v/>
      </c>
      <c r="D390" s="483" t="str">
        <f aca="false">IF(ISBLANK('Funções Transações'!M240),"", 'Funções Transações'!M240)</f>
        <v/>
      </c>
      <c r="E390" s="483" t="str">
        <f aca="false">IF(ISBLANK('Funções Transações'!N240),"", 'Funções Transações'!N240)</f>
        <v/>
      </c>
      <c r="F390" s="483" t="str">
        <f aca="false">IF(ISBLANK('Funções Transações'!O240),"", 'Funções Transações'!O240)</f>
        <v/>
      </c>
      <c r="G390" s="483" t="str">
        <f aca="false">IF(ISBLANK('Funções Transações'!P240),"", 'Funções Transações'!P240)</f>
        <v/>
      </c>
      <c r="H390" s="483" t="str">
        <f aca="false">IF(ISBLANK('Funções Transações'!Q240),"", 'Funções Transações'!Q240)</f>
        <v/>
      </c>
      <c r="I390" s="484" t="str">
        <f aca="false">IF(ISBLANK('Funções Transações'!S240),"", 'Funções Transações'!S240)</f>
        <v/>
      </c>
      <c r="J390" s="484" t="str">
        <f aca="false">IF(ISBLANK('Funções Transações'!T240),"", 'Funções Transações'!T240)</f>
        <v/>
      </c>
      <c r="K390" s="484" t="str">
        <f aca="false">IF(ISBLANK('Funções Transações'!U240),"", 'Funções Transações'!U240)</f>
        <v/>
      </c>
      <c r="L390" s="509"/>
      <c r="M390" s="524"/>
      <c r="N390" s="485" t="str">
        <f aca="false">IF(ISBLANK('Funções Transações'!R240),"", 'Funções Transações'!R240)</f>
        <v/>
      </c>
      <c r="O390" s="482" t="str">
        <f aca="false">IF(ISBLANK('Funções Transações'!AC240),"", 'Funções Transações'!AC240)</f>
        <v/>
      </c>
      <c r="P390" s="482" t="str">
        <f aca="false">IF(ISBLANK('Funções Transações'!AD240),"", 'Funções Transações'!AD240)</f>
        <v/>
      </c>
      <c r="Q390" s="482" t="str">
        <f aca="false">IF(ISBLANK('Funções Transações'!AE240),"", 'Funções Transações'!AE240)</f>
        <v/>
      </c>
      <c r="R390" s="482" t="str">
        <f aca="false">IF(ISBLANK('Funções Transações'!AF240),"", 'Funções Transações'!AF240)</f>
        <v/>
      </c>
      <c r="S390" s="493"/>
    </row>
    <row r="391" customFormat="false" ht="12.75" hidden="false" customHeight="true" outlineLevel="0" collapsed="false">
      <c r="A391" s="481" t="str">
        <f aca="false">IF(ISBLANK('Funções Transações'!C241),"", 'Funções Transações'!C241)</f>
        <v/>
      </c>
      <c r="B391" s="482" t="str">
        <f aca="false">IF((A391=""),"",LOOKUP(A391,'Casos de Uso'!$B$3:B$101,'Casos de Uso'!$C$3:C$101))</f>
        <v/>
      </c>
      <c r="C391" s="482" t="str">
        <f aca="false">IF(ISBLANK('Funções Transações'!B241),"",'Funções Transações'!B241)</f>
        <v/>
      </c>
      <c r="D391" s="483" t="str">
        <f aca="false">IF(ISBLANK('Funções Transações'!M241),"", 'Funções Transações'!M241)</f>
        <v/>
      </c>
      <c r="E391" s="483" t="str">
        <f aca="false">IF(ISBLANK('Funções Transações'!N241),"", 'Funções Transações'!N241)</f>
        <v/>
      </c>
      <c r="F391" s="483" t="str">
        <f aca="false">IF(ISBLANK('Funções Transações'!O241),"", 'Funções Transações'!O241)</f>
        <v/>
      </c>
      <c r="G391" s="483" t="str">
        <f aca="false">IF(ISBLANK('Funções Transações'!P241),"", 'Funções Transações'!P241)</f>
        <v/>
      </c>
      <c r="H391" s="483" t="str">
        <f aca="false">IF(ISBLANK('Funções Transações'!Q241),"", 'Funções Transações'!Q241)</f>
        <v/>
      </c>
      <c r="I391" s="484" t="str">
        <f aca="false">IF(ISBLANK('Funções Transações'!S241),"", 'Funções Transações'!S241)</f>
        <v/>
      </c>
      <c r="J391" s="484" t="str">
        <f aca="false">IF(ISBLANK('Funções Transações'!T241),"", 'Funções Transações'!T241)</f>
        <v/>
      </c>
      <c r="K391" s="484" t="str">
        <f aca="false">IF(ISBLANK('Funções Transações'!U241),"", 'Funções Transações'!U241)</f>
        <v/>
      </c>
      <c r="L391" s="509"/>
      <c r="M391" s="524"/>
      <c r="N391" s="485" t="str">
        <f aca="false">IF(ISBLANK('Funções Transações'!R241),"", 'Funções Transações'!R241)</f>
        <v/>
      </c>
      <c r="O391" s="482" t="str">
        <f aca="false">IF(ISBLANK('Funções Transações'!AC241),"", 'Funções Transações'!AC241)</f>
        <v/>
      </c>
      <c r="P391" s="482" t="str">
        <f aca="false">IF(ISBLANK('Funções Transações'!AD241),"", 'Funções Transações'!AD241)</f>
        <v/>
      </c>
      <c r="Q391" s="482" t="str">
        <f aca="false">IF(ISBLANK('Funções Transações'!AE241),"", 'Funções Transações'!AE241)</f>
        <v/>
      </c>
      <c r="R391" s="482" t="str">
        <f aca="false">IF(ISBLANK('Funções Transações'!AF241),"", 'Funções Transações'!AF241)</f>
        <v/>
      </c>
      <c r="S391" s="493"/>
    </row>
    <row r="392" customFormat="false" ht="12.75" hidden="false" customHeight="true" outlineLevel="0" collapsed="false">
      <c r="A392" s="481" t="str">
        <f aca="false">IF(ISBLANK('Funções Transações'!C242),"", 'Funções Transações'!C242)</f>
        <v/>
      </c>
      <c r="B392" s="482" t="str">
        <f aca="false">IF((A392=""),"",LOOKUP(A392,'Casos de Uso'!$B$3:B$101,'Casos de Uso'!$C$3:C$101))</f>
        <v/>
      </c>
      <c r="C392" s="482" t="str">
        <f aca="false">IF(ISBLANK('Funções Transações'!B242),"",'Funções Transações'!B242)</f>
        <v/>
      </c>
      <c r="D392" s="483" t="str">
        <f aca="false">IF(ISBLANK('Funções Transações'!M242),"", 'Funções Transações'!M242)</f>
        <v/>
      </c>
      <c r="E392" s="483" t="str">
        <f aca="false">IF(ISBLANK('Funções Transações'!N242),"", 'Funções Transações'!N242)</f>
        <v/>
      </c>
      <c r="F392" s="483" t="str">
        <f aca="false">IF(ISBLANK('Funções Transações'!O242),"", 'Funções Transações'!O242)</f>
        <v/>
      </c>
      <c r="G392" s="483" t="str">
        <f aca="false">IF(ISBLANK('Funções Transações'!P242),"", 'Funções Transações'!P242)</f>
        <v/>
      </c>
      <c r="H392" s="483" t="str">
        <f aca="false">IF(ISBLANK('Funções Transações'!Q242),"", 'Funções Transações'!Q242)</f>
        <v/>
      </c>
      <c r="I392" s="484" t="str">
        <f aca="false">IF(ISBLANK('Funções Transações'!S242),"", 'Funções Transações'!S242)</f>
        <v/>
      </c>
      <c r="J392" s="484" t="str">
        <f aca="false">IF(ISBLANK('Funções Transações'!T242),"", 'Funções Transações'!T242)</f>
        <v/>
      </c>
      <c r="K392" s="484" t="str">
        <f aca="false">IF(ISBLANK('Funções Transações'!U242),"", 'Funções Transações'!U242)</f>
        <v/>
      </c>
      <c r="L392" s="509"/>
      <c r="M392" s="524"/>
      <c r="N392" s="485" t="str">
        <f aca="false">IF(ISBLANK('Funções Transações'!R242),"", 'Funções Transações'!R242)</f>
        <v/>
      </c>
      <c r="O392" s="482" t="str">
        <f aca="false">IF(ISBLANK('Funções Transações'!AC242),"", 'Funções Transações'!AC242)</f>
        <v/>
      </c>
      <c r="P392" s="482" t="str">
        <f aca="false">IF(ISBLANK('Funções Transações'!AD242),"", 'Funções Transações'!AD242)</f>
        <v/>
      </c>
      <c r="Q392" s="482" t="str">
        <f aca="false">IF(ISBLANK('Funções Transações'!AE242),"", 'Funções Transações'!AE242)</f>
        <v/>
      </c>
      <c r="R392" s="482" t="str">
        <f aca="false">IF(ISBLANK('Funções Transações'!AF242),"", 'Funções Transações'!AF242)</f>
        <v/>
      </c>
      <c r="S392" s="493"/>
    </row>
    <row r="393" customFormat="false" ht="12.75" hidden="false" customHeight="true" outlineLevel="0" collapsed="false">
      <c r="A393" s="481" t="str">
        <f aca="false">IF(ISBLANK('Funções Transações'!C243),"", 'Funções Transações'!C243)</f>
        <v/>
      </c>
      <c r="B393" s="482" t="str">
        <f aca="false">IF((A393=""),"",LOOKUP(A393,'Casos de Uso'!$B$3:B$101,'Casos de Uso'!$C$3:C$101))</f>
        <v/>
      </c>
      <c r="C393" s="482" t="str">
        <f aca="false">IF(ISBLANK('Funções Transações'!B243),"",'Funções Transações'!B243)</f>
        <v/>
      </c>
      <c r="D393" s="483" t="str">
        <f aca="false">IF(ISBLANK('Funções Transações'!M243),"", 'Funções Transações'!M243)</f>
        <v/>
      </c>
      <c r="E393" s="483" t="str">
        <f aca="false">IF(ISBLANK('Funções Transações'!N243),"", 'Funções Transações'!N243)</f>
        <v/>
      </c>
      <c r="F393" s="483" t="str">
        <f aca="false">IF(ISBLANK('Funções Transações'!O243),"", 'Funções Transações'!O243)</f>
        <v/>
      </c>
      <c r="G393" s="483" t="str">
        <f aca="false">IF(ISBLANK('Funções Transações'!P243),"", 'Funções Transações'!P243)</f>
        <v/>
      </c>
      <c r="H393" s="483" t="str">
        <f aca="false">IF(ISBLANK('Funções Transações'!Q243),"", 'Funções Transações'!Q243)</f>
        <v/>
      </c>
      <c r="I393" s="484" t="str">
        <f aca="false">IF(ISBLANK('Funções Transações'!S243),"", 'Funções Transações'!S243)</f>
        <v/>
      </c>
      <c r="J393" s="484" t="str">
        <f aca="false">IF(ISBLANK('Funções Transações'!T243),"", 'Funções Transações'!T243)</f>
        <v/>
      </c>
      <c r="K393" s="484" t="str">
        <f aca="false">IF(ISBLANK('Funções Transações'!U243),"", 'Funções Transações'!U243)</f>
        <v/>
      </c>
      <c r="L393" s="509"/>
      <c r="M393" s="524"/>
      <c r="N393" s="485" t="str">
        <f aca="false">IF(ISBLANK('Funções Transações'!R243),"", 'Funções Transações'!R243)</f>
        <v/>
      </c>
      <c r="O393" s="482" t="str">
        <f aca="false">IF(ISBLANK('Funções Transações'!AC243),"", 'Funções Transações'!AC243)</f>
        <v/>
      </c>
      <c r="P393" s="482" t="str">
        <f aca="false">IF(ISBLANK('Funções Transações'!AD243),"", 'Funções Transações'!AD243)</f>
        <v/>
      </c>
      <c r="Q393" s="482" t="str">
        <f aca="false">IF(ISBLANK('Funções Transações'!AE243),"", 'Funções Transações'!AE243)</f>
        <v/>
      </c>
      <c r="R393" s="482" t="str">
        <f aca="false">IF(ISBLANK('Funções Transações'!AF243),"", 'Funções Transações'!AF243)</f>
        <v/>
      </c>
      <c r="S393" s="493"/>
    </row>
    <row r="394" customFormat="false" ht="12.75" hidden="false" customHeight="true" outlineLevel="0" collapsed="false">
      <c r="A394" s="481" t="str">
        <f aca="false">IF(ISBLANK('Funções Transações'!C244),"", 'Funções Transações'!C244)</f>
        <v/>
      </c>
      <c r="B394" s="482" t="str">
        <f aca="false">IF((A394=""),"",LOOKUP(A394,'Casos de Uso'!$B$3:B$101,'Casos de Uso'!$C$3:C$101))</f>
        <v/>
      </c>
      <c r="C394" s="482" t="str">
        <f aca="false">IF(ISBLANK('Funções Transações'!B244),"",'Funções Transações'!B244)</f>
        <v/>
      </c>
      <c r="D394" s="483" t="str">
        <f aca="false">IF(ISBLANK('Funções Transações'!M244),"", 'Funções Transações'!M244)</f>
        <v/>
      </c>
      <c r="E394" s="483" t="str">
        <f aca="false">IF(ISBLANK('Funções Transações'!N244),"", 'Funções Transações'!N244)</f>
        <v/>
      </c>
      <c r="F394" s="483" t="str">
        <f aca="false">IF(ISBLANK('Funções Transações'!O244),"", 'Funções Transações'!O244)</f>
        <v/>
      </c>
      <c r="G394" s="483" t="str">
        <f aca="false">IF(ISBLANK('Funções Transações'!P244),"", 'Funções Transações'!P244)</f>
        <v/>
      </c>
      <c r="H394" s="483" t="str">
        <f aca="false">IF(ISBLANK('Funções Transações'!Q244),"", 'Funções Transações'!Q244)</f>
        <v/>
      </c>
      <c r="I394" s="484" t="str">
        <f aca="false">IF(ISBLANK('Funções Transações'!S244),"", 'Funções Transações'!S244)</f>
        <v/>
      </c>
      <c r="J394" s="484" t="str">
        <f aca="false">IF(ISBLANK('Funções Transações'!T244),"", 'Funções Transações'!T244)</f>
        <v/>
      </c>
      <c r="K394" s="484" t="str">
        <f aca="false">IF(ISBLANK('Funções Transações'!U244),"", 'Funções Transações'!U244)</f>
        <v/>
      </c>
      <c r="L394" s="509"/>
      <c r="M394" s="524"/>
      <c r="N394" s="485" t="str">
        <f aca="false">IF(ISBLANK('Funções Transações'!R244),"", 'Funções Transações'!R244)</f>
        <v/>
      </c>
      <c r="O394" s="482" t="str">
        <f aca="false">IF(ISBLANK('Funções Transações'!AC244),"", 'Funções Transações'!AC244)</f>
        <v/>
      </c>
      <c r="P394" s="482" t="str">
        <f aca="false">IF(ISBLANK('Funções Transações'!AD244),"", 'Funções Transações'!AD244)</f>
        <v/>
      </c>
      <c r="Q394" s="482" t="str">
        <f aca="false">IF(ISBLANK('Funções Transações'!AE244),"", 'Funções Transações'!AE244)</f>
        <v/>
      </c>
      <c r="R394" s="482" t="str">
        <f aca="false">IF(ISBLANK('Funções Transações'!AF244),"", 'Funções Transações'!AF244)</f>
        <v/>
      </c>
      <c r="S394" s="493"/>
    </row>
    <row r="395" customFormat="false" ht="12.75" hidden="false" customHeight="true" outlineLevel="0" collapsed="false">
      <c r="A395" s="481" t="str">
        <f aca="false">IF(ISBLANK('Funções Transações'!C245),"", 'Funções Transações'!C245)</f>
        <v/>
      </c>
      <c r="B395" s="482" t="str">
        <f aca="false">IF((A395=""),"",LOOKUP(A395,'Casos de Uso'!$B$3:B$101,'Casos de Uso'!$C$3:C$101))</f>
        <v/>
      </c>
      <c r="C395" s="482" t="str">
        <f aca="false">IF(ISBLANK('Funções Transações'!B245),"",'Funções Transações'!B245)</f>
        <v/>
      </c>
      <c r="D395" s="483" t="str">
        <f aca="false">IF(ISBLANK('Funções Transações'!M245),"", 'Funções Transações'!M245)</f>
        <v/>
      </c>
      <c r="E395" s="483" t="str">
        <f aca="false">IF(ISBLANK('Funções Transações'!N245),"", 'Funções Transações'!N245)</f>
        <v/>
      </c>
      <c r="F395" s="483" t="str">
        <f aca="false">IF(ISBLANK('Funções Transações'!O245),"", 'Funções Transações'!O245)</f>
        <v/>
      </c>
      <c r="G395" s="483" t="str">
        <f aca="false">IF(ISBLANK('Funções Transações'!P245),"", 'Funções Transações'!P245)</f>
        <v/>
      </c>
      <c r="H395" s="483" t="str">
        <f aca="false">IF(ISBLANK('Funções Transações'!Q245),"", 'Funções Transações'!Q245)</f>
        <v/>
      </c>
      <c r="I395" s="484" t="str">
        <f aca="false">IF(ISBLANK('Funções Transações'!S245),"", 'Funções Transações'!S245)</f>
        <v/>
      </c>
      <c r="J395" s="484" t="str">
        <f aca="false">IF(ISBLANK('Funções Transações'!T245),"", 'Funções Transações'!T245)</f>
        <v/>
      </c>
      <c r="K395" s="484" t="str">
        <f aca="false">IF(ISBLANK('Funções Transações'!U245),"", 'Funções Transações'!U245)</f>
        <v/>
      </c>
      <c r="L395" s="509"/>
      <c r="M395" s="524"/>
      <c r="N395" s="485" t="str">
        <f aca="false">IF(ISBLANK('Funções Transações'!R245),"", 'Funções Transações'!R245)</f>
        <v/>
      </c>
      <c r="O395" s="482" t="str">
        <f aca="false">IF(ISBLANK('Funções Transações'!AC245),"", 'Funções Transações'!AC245)</f>
        <v/>
      </c>
      <c r="P395" s="482" t="str">
        <f aca="false">IF(ISBLANK('Funções Transações'!AD245),"", 'Funções Transações'!AD245)</f>
        <v/>
      </c>
      <c r="Q395" s="482" t="str">
        <f aca="false">IF(ISBLANK('Funções Transações'!AE245),"", 'Funções Transações'!AE245)</f>
        <v/>
      </c>
      <c r="R395" s="482" t="str">
        <f aca="false">IF(ISBLANK('Funções Transações'!AF245),"", 'Funções Transações'!AF245)</f>
        <v/>
      </c>
      <c r="S395" s="493"/>
    </row>
    <row r="396" customFormat="false" ht="12.75" hidden="false" customHeight="true" outlineLevel="0" collapsed="false">
      <c r="A396" s="481" t="str">
        <f aca="false">IF(ISBLANK('Funções Transações'!C246),"", 'Funções Transações'!C246)</f>
        <v/>
      </c>
      <c r="B396" s="482" t="str">
        <f aca="false">IF((A396=""),"",LOOKUP(A396,'Casos de Uso'!$B$3:B$101,'Casos de Uso'!$C$3:C$101))</f>
        <v/>
      </c>
      <c r="C396" s="482" t="str">
        <f aca="false">IF(ISBLANK('Funções Transações'!B246),"",'Funções Transações'!B246)</f>
        <v/>
      </c>
      <c r="D396" s="483" t="str">
        <f aca="false">IF(ISBLANK('Funções Transações'!M246),"", 'Funções Transações'!M246)</f>
        <v/>
      </c>
      <c r="E396" s="483" t="str">
        <f aca="false">IF(ISBLANK('Funções Transações'!N246),"", 'Funções Transações'!N246)</f>
        <v/>
      </c>
      <c r="F396" s="483" t="str">
        <f aca="false">IF(ISBLANK('Funções Transações'!O246),"", 'Funções Transações'!O246)</f>
        <v/>
      </c>
      <c r="G396" s="483" t="str">
        <f aca="false">IF(ISBLANK('Funções Transações'!P246),"", 'Funções Transações'!P246)</f>
        <v/>
      </c>
      <c r="H396" s="483" t="str">
        <f aca="false">IF(ISBLANK('Funções Transações'!Q246),"", 'Funções Transações'!Q246)</f>
        <v/>
      </c>
      <c r="I396" s="484" t="str">
        <f aca="false">IF(ISBLANK('Funções Transações'!S246),"", 'Funções Transações'!S246)</f>
        <v/>
      </c>
      <c r="J396" s="484" t="str">
        <f aca="false">IF(ISBLANK('Funções Transações'!T246),"", 'Funções Transações'!T246)</f>
        <v/>
      </c>
      <c r="K396" s="484" t="str">
        <f aca="false">IF(ISBLANK('Funções Transações'!U246),"", 'Funções Transações'!U246)</f>
        <v/>
      </c>
      <c r="L396" s="509"/>
      <c r="M396" s="524"/>
      <c r="N396" s="485" t="str">
        <f aca="false">IF(ISBLANK('Funções Transações'!R246),"", 'Funções Transações'!R246)</f>
        <v/>
      </c>
      <c r="O396" s="482" t="str">
        <f aca="false">IF(ISBLANK('Funções Transações'!AC246),"", 'Funções Transações'!AC246)</f>
        <v/>
      </c>
      <c r="P396" s="482" t="str">
        <f aca="false">IF(ISBLANK('Funções Transações'!AD246),"", 'Funções Transações'!AD246)</f>
        <v/>
      </c>
      <c r="Q396" s="482" t="str">
        <f aca="false">IF(ISBLANK('Funções Transações'!AE246),"", 'Funções Transações'!AE246)</f>
        <v/>
      </c>
      <c r="R396" s="482" t="str">
        <f aca="false">IF(ISBLANK('Funções Transações'!AF246),"", 'Funções Transações'!AF246)</f>
        <v/>
      </c>
      <c r="S396" s="493"/>
    </row>
    <row r="397" customFormat="false" ht="12.75" hidden="false" customHeight="true" outlineLevel="0" collapsed="false">
      <c r="A397" s="481" t="str">
        <f aca="false">IF(ISBLANK('Funções Transações'!C247),"", 'Funções Transações'!C247)</f>
        <v/>
      </c>
      <c r="B397" s="482" t="str">
        <f aca="false">IF((A397=""),"",LOOKUP(A397,'Casos de Uso'!$B$3:B$101,'Casos de Uso'!$C$3:C$101))</f>
        <v/>
      </c>
      <c r="C397" s="482" t="str">
        <f aca="false">IF(ISBLANK('Funções Transações'!B247),"",'Funções Transações'!B247)</f>
        <v/>
      </c>
      <c r="D397" s="483" t="str">
        <f aca="false">IF(ISBLANK('Funções Transações'!M247),"", 'Funções Transações'!M247)</f>
        <v/>
      </c>
      <c r="E397" s="483" t="str">
        <f aca="false">IF(ISBLANK('Funções Transações'!N247),"", 'Funções Transações'!N247)</f>
        <v/>
      </c>
      <c r="F397" s="483" t="str">
        <f aca="false">IF(ISBLANK('Funções Transações'!O247),"", 'Funções Transações'!O247)</f>
        <v/>
      </c>
      <c r="G397" s="483" t="str">
        <f aca="false">IF(ISBLANK('Funções Transações'!P247),"", 'Funções Transações'!P247)</f>
        <v/>
      </c>
      <c r="H397" s="483" t="str">
        <f aca="false">IF(ISBLANK('Funções Transações'!Q247),"", 'Funções Transações'!Q247)</f>
        <v/>
      </c>
      <c r="I397" s="484" t="str">
        <f aca="false">IF(ISBLANK('Funções Transações'!S247),"", 'Funções Transações'!S247)</f>
        <v/>
      </c>
      <c r="J397" s="484" t="str">
        <f aca="false">IF(ISBLANK('Funções Transações'!T247),"", 'Funções Transações'!T247)</f>
        <v/>
      </c>
      <c r="K397" s="484" t="str">
        <f aca="false">IF(ISBLANK('Funções Transações'!U247),"", 'Funções Transações'!U247)</f>
        <v/>
      </c>
      <c r="L397" s="509"/>
      <c r="M397" s="524"/>
      <c r="N397" s="485" t="str">
        <f aca="false">IF(ISBLANK('Funções Transações'!R247),"", 'Funções Transações'!R247)</f>
        <v/>
      </c>
      <c r="O397" s="482" t="str">
        <f aca="false">IF(ISBLANK('Funções Transações'!AC247),"", 'Funções Transações'!AC247)</f>
        <v/>
      </c>
      <c r="P397" s="482" t="str">
        <f aca="false">IF(ISBLANK('Funções Transações'!AD247),"", 'Funções Transações'!AD247)</f>
        <v/>
      </c>
      <c r="Q397" s="482" t="str">
        <f aca="false">IF(ISBLANK('Funções Transações'!AE247),"", 'Funções Transações'!AE247)</f>
        <v/>
      </c>
      <c r="R397" s="482" t="str">
        <f aca="false">IF(ISBLANK('Funções Transações'!AF247),"", 'Funções Transações'!AF247)</f>
        <v/>
      </c>
      <c r="S397" s="493"/>
    </row>
    <row r="398" customFormat="false" ht="12.75" hidden="false" customHeight="true" outlineLevel="0" collapsed="false">
      <c r="A398" s="481" t="str">
        <f aca="false">IF(ISBLANK('Funções Transações'!C248),"", 'Funções Transações'!C248)</f>
        <v/>
      </c>
      <c r="B398" s="482" t="str">
        <f aca="false">IF((A398=""),"",LOOKUP(A398,'Casos de Uso'!$B$3:B$101,'Casos de Uso'!$C$3:C$101))</f>
        <v/>
      </c>
      <c r="C398" s="482" t="str">
        <f aca="false">IF(ISBLANK('Funções Transações'!B248),"",'Funções Transações'!B248)</f>
        <v/>
      </c>
      <c r="D398" s="483" t="str">
        <f aca="false">IF(ISBLANK('Funções Transações'!M248),"", 'Funções Transações'!M248)</f>
        <v/>
      </c>
      <c r="E398" s="483" t="str">
        <f aca="false">IF(ISBLANK('Funções Transações'!N248),"", 'Funções Transações'!N248)</f>
        <v/>
      </c>
      <c r="F398" s="483" t="str">
        <f aca="false">IF(ISBLANK('Funções Transações'!O248),"", 'Funções Transações'!O248)</f>
        <v/>
      </c>
      <c r="G398" s="483" t="str">
        <f aca="false">IF(ISBLANK('Funções Transações'!P248),"", 'Funções Transações'!P248)</f>
        <v/>
      </c>
      <c r="H398" s="483" t="str">
        <f aca="false">IF(ISBLANK('Funções Transações'!Q248),"", 'Funções Transações'!Q248)</f>
        <v/>
      </c>
      <c r="I398" s="484" t="str">
        <f aca="false">IF(ISBLANK('Funções Transações'!S248),"", 'Funções Transações'!S248)</f>
        <v/>
      </c>
      <c r="J398" s="484" t="str">
        <f aca="false">IF(ISBLANK('Funções Transações'!T248),"", 'Funções Transações'!T248)</f>
        <v/>
      </c>
      <c r="K398" s="484" t="str">
        <f aca="false">IF(ISBLANK('Funções Transações'!U248),"", 'Funções Transações'!U248)</f>
        <v/>
      </c>
      <c r="L398" s="509"/>
      <c r="M398" s="524"/>
      <c r="N398" s="485" t="str">
        <f aca="false">IF(ISBLANK('Funções Transações'!R248),"", 'Funções Transações'!R248)</f>
        <v/>
      </c>
      <c r="O398" s="482" t="str">
        <f aca="false">IF(ISBLANK('Funções Transações'!AC248),"", 'Funções Transações'!AC248)</f>
        <v/>
      </c>
      <c r="P398" s="482" t="str">
        <f aca="false">IF(ISBLANK('Funções Transações'!AD248),"", 'Funções Transações'!AD248)</f>
        <v/>
      </c>
      <c r="Q398" s="482" t="str">
        <f aca="false">IF(ISBLANK('Funções Transações'!AE248),"", 'Funções Transações'!AE248)</f>
        <v/>
      </c>
      <c r="R398" s="482" t="str">
        <f aca="false">IF(ISBLANK('Funções Transações'!AF248),"", 'Funções Transações'!AF248)</f>
        <v/>
      </c>
      <c r="S398" s="493"/>
    </row>
    <row r="399" customFormat="false" ht="12.75" hidden="false" customHeight="true" outlineLevel="0" collapsed="false">
      <c r="A399" s="481" t="str">
        <f aca="false">IF(ISBLANK('Funções Transações'!C249),"", 'Funções Transações'!C249)</f>
        <v/>
      </c>
      <c r="B399" s="482" t="str">
        <f aca="false">IF((A399=""),"",LOOKUP(A399,'Casos de Uso'!$B$3:B$101,'Casos de Uso'!$C$3:C$101))</f>
        <v/>
      </c>
      <c r="C399" s="482" t="str">
        <f aca="false">IF(ISBLANK('Funções Transações'!B249),"",'Funções Transações'!B249)</f>
        <v/>
      </c>
      <c r="D399" s="483" t="str">
        <f aca="false">IF(ISBLANK('Funções Transações'!M249),"", 'Funções Transações'!M249)</f>
        <v/>
      </c>
      <c r="E399" s="483" t="str">
        <f aca="false">IF(ISBLANK('Funções Transações'!N249),"", 'Funções Transações'!N249)</f>
        <v/>
      </c>
      <c r="F399" s="483" t="str">
        <f aca="false">IF(ISBLANK('Funções Transações'!O249),"", 'Funções Transações'!O249)</f>
        <v/>
      </c>
      <c r="G399" s="483" t="str">
        <f aca="false">IF(ISBLANK('Funções Transações'!P249),"", 'Funções Transações'!P249)</f>
        <v/>
      </c>
      <c r="H399" s="483" t="str">
        <f aca="false">IF(ISBLANK('Funções Transações'!Q249),"", 'Funções Transações'!Q249)</f>
        <v/>
      </c>
      <c r="I399" s="484" t="str">
        <f aca="false">IF(ISBLANK('Funções Transações'!S249),"", 'Funções Transações'!S249)</f>
        <v/>
      </c>
      <c r="J399" s="484" t="str">
        <f aca="false">IF(ISBLANK('Funções Transações'!T249),"", 'Funções Transações'!T249)</f>
        <v/>
      </c>
      <c r="K399" s="484" t="str">
        <f aca="false">IF(ISBLANK('Funções Transações'!U249),"", 'Funções Transações'!U249)</f>
        <v/>
      </c>
      <c r="L399" s="509"/>
      <c r="M399" s="524"/>
      <c r="N399" s="485" t="str">
        <f aca="false">IF(ISBLANK('Funções Transações'!R249),"", 'Funções Transações'!R249)</f>
        <v/>
      </c>
      <c r="O399" s="482" t="str">
        <f aca="false">IF(ISBLANK('Funções Transações'!AC249),"", 'Funções Transações'!AC249)</f>
        <v/>
      </c>
      <c r="P399" s="482" t="str">
        <f aca="false">IF(ISBLANK('Funções Transações'!AD249),"", 'Funções Transações'!AD249)</f>
        <v/>
      </c>
      <c r="Q399" s="482" t="str">
        <f aca="false">IF(ISBLANK('Funções Transações'!AE249),"", 'Funções Transações'!AE249)</f>
        <v/>
      </c>
      <c r="R399" s="482" t="str">
        <f aca="false">IF(ISBLANK('Funções Transações'!AF249),"", 'Funções Transações'!AF249)</f>
        <v/>
      </c>
      <c r="S399" s="493"/>
    </row>
    <row r="400" customFormat="false" ht="12.75" hidden="false" customHeight="true" outlineLevel="0" collapsed="false">
      <c r="A400" s="481" t="str">
        <f aca="false">IF(ISBLANK('Funções Transações'!C250),"", 'Funções Transações'!C250)</f>
        <v/>
      </c>
      <c r="B400" s="482" t="str">
        <f aca="false">IF((A400=""),"",LOOKUP(A400,'Casos de Uso'!$B$3:B$101,'Casos de Uso'!$C$3:C$101))</f>
        <v/>
      </c>
      <c r="C400" s="482" t="str">
        <f aca="false">IF(ISBLANK('Funções Transações'!B250),"",'Funções Transações'!B250)</f>
        <v/>
      </c>
      <c r="D400" s="483" t="str">
        <f aca="false">IF(ISBLANK('Funções Transações'!M250),"", 'Funções Transações'!M250)</f>
        <v/>
      </c>
      <c r="E400" s="483" t="str">
        <f aca="false">IF(ISBLANK('Funções Transações'!N250),"", 'Funções Transações'!N250)</f>
        <v/>
      </c>
      <c r="F400" s="483" t="str">
        <f aca="false">IF(ISBLANK('Funções Transações'!O250),"", 'Funções Transações'!O250)</f>
        <v/>
      </c>
      <c r="G400" s="483" t="str">
        <f aca="false">IF(ISBLANK('Funções Transações'!P250),"", 'Funções Transações'!P250)</f>
        <v/>
      </c>
      <c r="H400" s="483" t="str">
        <f aca="false">IF(ISBLANK('Funções Transações'!Q250),"", 'Funções Transações'!Q250)</f>
        <v/>
      </c>
      <c r="I400" s="484" t="str">
        <f aca="false">IF(ISBLANK('Funções Transações'!S250),"", 'Funções Transações'!S250)</f>
        <v/>
      </c>
      <c r="J400" s="484" t="str">
        <f aca="false">IF(ISBLANK('Funções Transações'!T250),"", 'Funções Transações'!T250)</f>
        <v/>
      </c>
      <c r="K400" s="484" t="str">
        <f aca="false">IF(ISBLANK('Funções Transações'!U250),"", 'Funções Transações'!U250)</f>
        <v/>
      </c>
      <c r="L400" s="509"/>
      <c r="M400" s="524"/>
      <c r="N400" s="485" t="str">
        <f aca="false">IF(ISBLANK('Funções Transações'!R250),"", 'Funções Transações'!R250)</f>
        <v/>
      </c>
      <c r="O400" s="482" t="str">
        <f aca="false">IF(ISBLANK('Funções Transações'!AC250),"", 'Funções Transações'!AC250)</f>
        <v/>
      </c>
      <c r="P400" s="482" t="str">
        <f aca="false">IF(ISBLANK('Funções Transações'!AD250),"", 'Funções Transações'!AD250)</f>
        <v/>
      </c>
      <c r="Q400" s="482" t="str">
        <f aca="false">IF(ISBLANK('Funções Transações'!AE250),"", 'Funções Transações'!AE250)</f>
        <v/>
      </c>
      <c r="R400" s="482" t="str">
        <f aca="false">IF(ISBLANK('Funções Transações'!AF250),"", 'Funções Transações'!AF250)</f>
        <v/>
      </c>
      <c r="S400" s="493"/>
    </row>
    <row r="401" customFormat="false" ht="12.75" hidden="false" customHeight="true" outlineLevel="0" collapsed="false">
      <c r="A401" s="481" t="str">
        <f aca="false">IF(ISBLANK('Funções Transações'!C251),"", 'Funções Transações'!C251)</f>
        <v/>
      </c>
      <c r="B401" s="482" t="str">
        <f aca="false">IF((A401=""),"",LOOKUP(A401,'Casos de Uso'!$B$3:B$101,'Casos de Uso'!$C$3:C$101))</f>
        <v/>
      </c>
      <c r="C401" s="482" t="str">
        <f aca="false">IF(ISBLANK('Funções Transações'!B251),"",'Funções Transações'!B251)</f>
        <v/>
      </c>
      <c r="D401" s="483" t="str">
        <f aca="false">IF(ISBLANK('Funções Transações'!M251),"", 'Funções Transações'!M251)</f>
        <v/>
      </c>
      <c r="E401" s="483" t="str">
        <f aca="false">IF(ISBLANK('Funções Transações'!N251),"", 'Funções Transações'!N251)</f>
        <v/>
      </c>
      <c r="F401" s="483" t="str">
        <f aca="false">IF(ISBLANK('Funções Transações'!O251),"", 'Funções Transações'!O251)</f>
        <v/>
      </c>
      <c r="G401" s="483" t="str">
        <f aca="false">IF(ISBLANK('Funções Transações'!P251),"", 'Funções Transações'!P251)</f>
        <v/>
      </c>
      <c r="H401" s="483" t="str">
        <f aca="false">IF(ISBLANK('Funções Transações'!Q251),"", 'Funções Transações'!Q251)</f>
        <v/>
      </c>
      <c r="I401" s="484" t="str">
        <f aca="false">IF(ISBLANK('Funções Transações'!S251),"", 'Funções Transações'!S251)</f>
        <v/>
      </c>
      <c r="J401" s="484" t="str">
        <f aca="false">IF(ISBLANK('Funções Transações'!T251),"", 'Funções Transações'!T251)</f>
        <v/>
      </c>
      <c r="K401" s="484" t="str">
        <f aca="false">IF(ISBLANK('Funções Transações'!U251),"", 'Funções Transações'!U251)</f>
        <v/>
      </c>
      <c r="L401" s="509"/>
      <c r="M401" s="524"/>
      <c r="N401" s="485" t="str">
        <f aca="false">IF(ISBLANK('Funções Transações'!R251),"", 'Funções Transações'!R251)</f>
        <v/>
      </c>
      <c r="O401" s="482" t="str">
        <f aca="false">IF(ISBLANK('Funções Transações'!AC251),"", 'Funções Transações'!AC251)</f>
        <v/>
      </c>
      <c r="P401" s="482" t="str">
        <f aca="false">IF(ISBLANK('Funções Transações'!AD251),"", 'Funções Transações'!AD251)</f>
        <v/>
      </c>
      <c r="Q401" s="482" t="str">
        <f aca="false">IF(ISBLANK('Funções Transações'!AE251),"", 'Funções Transações'!AE251)</f>
        <v/>
      </c>
      <c r="R401" s="482" t="str">
        <f aca="false">IF(ISBLANK('Funções Transações'!AF251),"", 'Funções Transações'!AF251)</f>
        <v/>
      </c>
      <c r="S401" s="493"/>
    </row>
    <row r="402" customFormat="false" ht="12.75" hidden="false" customHeight="true" outlineLevel="0" collapsed="false">
      <c r="A402" s="481" t="str">
        <f aca="false">IF(ISBLANK('Funções Transações'!C252),"", 'Funções Transações'!C252)</f>
        <v/>
      </c>
      <c r="B402" s="482" t="str">
        <f aca="false">IF((A402=""),"",LOOKUP(A402,'Casos de Uso'!$B$3:B$101,'Casos de Uso'!$C$3:C$101))</f>
        <v/>
      </c>
      <c r="C402" s="482" t="str">
        <f aca="false">IF(ISBLANK('Funções Transações'!B252),"",'Funções Transações'!B252)</f>
        <v/>
      </c>
      <c r="D402" s="483" t="str">
        <f aca="false">IF(ISBLANK('Funções Transações'!M252),"", 'Funções Transações'!M252)</f>
        <v/>
      </c>
      <c r="E402" s="483" t="str">
        <f aca="false">IF(ISBLANK('Funções Transações'!N252),"", 'Funções Transações'!N252)</f>
        <v/>
      </c>
      <c r="F402" s="483" t="str">
        <f aca="false">IF(ISBLANK('Funções Transações'!O252),"", 'Funções Transações'!O252)</f>
        <v/>
      </c>
      <c r="G402" s="483" t="str">
        <f aca="false">IF(ISBLANK('Funções Transações'!P252),"", 'Funções Transações'!P252)</f>
        <v/>
      </c>
      <c r="H402" s="483" t="str">
        <f aca="false">IF(ISBLANK('Funções Transações'!Q252),"", 'Funções Transações'!Q252)</f>
        <v/>
      </c>
      <c r="I402" s="484" t="str">
        <f aca="false">IF(ISBLANK('Funções Transações'!S252),"", 'Funções Transações'!S252)</f>
        <v/>
      </c>
      <c r="J402" s="484" t="str">
        <f aca="false">IF(ISBLANK('Funções Transações'!T252),"", 'Funções Transações'!T252)</f>
        <v/>
      </c>
      <c r="K402" s="484" t="str">
        <f aca="false">IF(ISBLANK('Funções Transações'!U252),"", 'Funções Transações'!U252)</f>
        <v/>
      </c>
      <c r="L402" s="509"/>
      <c r="M402" s="524"/>
      <c r="N402" s="485" t="str">
        <f aca="false">IF(ISBLANK('Funções Transações'!R252),"", 'Funções Transações'!R252)</f>
        <v/>
      </c>
      <c r="O402" s="482" t="str">
        <f aca="false">IF(ISBLANK('Funções Transações'!AC252),"", 'Funções Transações'!AC252)</f>
        <v/>
      </c>
      <c r="P402" s="482" t="str">
        <f aca="false">IF(ISBLANK('Funções Transações'!AD252),"", 'Funções Transações'!AD252)</f>
        <v/>
      </c>
      <c r="Q402" s="482" t="str">
        <f aca="false">IF(ISBLANK('Funções Transações'!AE252),"", 'Funções Transações'!AE252)</f>
        <v/>
      </c>
      <c r="R402" s="482" t="str">
        <f aca="false">IF(ISBLANK('Funções Transações'!AF252),"", 'Funções Transações'!AF252)</f>
        <v/>
      </c>
      <c r="S402" s="493"/>
    </row>
    <row r="403" customFormat="false" ht="12.75" hidden="false" customHeight="true" outlineLevel="0" collapsed="false">
      <c r="A403" s="481" t="str">
        <f aca="false">IF(ISBLANK('Funções Transações'!C253),"", 'Funções Transações'!C253)</f>
        <v/>
      </c>
      <c r="B403" s="482" t="str">
        <f aca="false">IF((A403=""),"",LOOKUP(A403,'Casos de Uso'!$B$3:B$101,'Casos de Uso'!$C$3:C$101))</f>
        <v/>
      </c>
      <c r="C403" s="482" t="str">
        <f aca="false">IF(ISBLANK('Funções Transações'!B253),"",'Funções Transações'!B253)</f>
        <v/>
      </c>
      <c r="D403" s="483" t="str">
        <f aca="false">IF(ISBLANK('Funções Transações'!M253),"", 'Funções Transações'!M253)</f>
        <v/>
      </c>
      <c r="E403" s="483" t="str">
        <f aca="false">IF(ISBLANK('Funções Transações'!N253),"", 'Funções Transações'!N253)</f>
        <v/>
      </c>
      <c r="F403" s="483" t="str">
        <f aca="false">IF(ISBLANK('Funções Transações'!O253),"", 'Funções Transações'!O253)</f>
        <v/>
      </c>
      <c r="G403" s="483" t="str">
        <f aca="false">IF(ISBLANK('Funções Transações'!P253),"", 'Funções Transações'!P253)</f>
        <v/>
      </c>
      <c r="H403" s="483" t="str">
        <f aca="false">IF(ISBLANK('Funções Transações'!Q253),"", 'Funções Transações'!Q253)</f>
        <v/>
      </c>
      <c r="I403" s="484" t="str">
        <f aca="false">IF(ISBLANK('Funções Transações'!S253),"", 'Funções Transações'!S253)</f>
        <v/>
      </c>
      <c r="J403" s="484" t="str">
        <f aca="false">IF(ISBLANK('Funções Transações'!T253),"", 'Funções Transações'!T253)</f>
        <v/>
      </c>
      <c r="K403" s="484" t="str">
        <f aca="false">IF(ISBLANK('Funções Transações'!U253),"", 'Funções Transações'!U253)</f>
        <v/>
      </c>
      <c r="L403" s="509"/>
      <c r="M403" s="524"/>
      <c r="N403" s="485" t="str">
        <f aca="false">IF(ISBLANK('Funções Transações'!R253),"", 'Funções Transações'!R253)</f>
        <v/>
      </c>
      <c r="O403" s="482" t="str">
        <f aca="false">IF(ISBLANK('Funções Transações'!AC253),"", 'Funções Transações'!AC253)</f>
        <v/>
      </c>
      <c r="P403" s="482" t="str">
        <f aca="false">IF(ISBLANK('Funções Transações'!AD253),"", 'Funções Transações'!AD253)</f>
        <v/>
      </c>
      <c r="Q403" s="482" t="str">
        <f aca="false">IF(ISBLANK('Funções Transações'!AE253),"", 'Funções Transações'!AE253)</f>
        <v/>
      </c>
      <c r="R403" s="482" t="str">
        <f aca="false">IF(ISBLANK('Funções Transações'!AF253),"", 'Funções Transações'!AF253)</f>
        <v/>
      </c>
      <c r="S403" s="493"/>
    </row>
    <row r="404" customFormat="false" ht="12.75" hidden="false" customHeight="true" outlineLevel="0" collapsed="false">
      <c r="A404" s="481" t="str">
        <f aca="false">IF(ISBLANK('Funções Transações'!C254),"", 'Funções Transações'!C254)</f>
        <v/>
      </c>
      <c r="B404" s="482" t="str">
        <f aca="false">IF((A404=""),"",LOOKUP(A404,'Casos de Uso'!$B$3:B$101,'Casos de Uso'!$C$3:C$101))</f>
        <v/>
      </c>
      <c r="C404" s="482" t="str">
        <f aca="false">IF(ISBLANK('Funções Transações'!B254),"",'Funções Transações'!B254)</f>
        <v/>
      </c>
      <c r="D404" s="483" t="str">
        <f aca="false">IF(ISBLANK('Funções Transações'!M254),"", 'Funções Transações'!M254)</f>
        <v/>
      </c>
      <c r="E404" s="483" t="str">
        <f aca="false">IF(ISBLANK('Funções Transações'!N254),"", 'Funções Transações'!N254)</f>
        <v/>
      </c>
      <c r="F404" s="483" t="str">
        <f aca="false">IF(ISBLANK('Funções Transações'!O254),"", 'Funções Transações'!O254)</f>
        <v/>
      </c>
      <c r="G404" s="483" t="str">
        <f aca="false">IF(ISBLANK('Funções Transações'!P254),"", 'Funções Transações'!P254)</f>
        <v/>
      </c>
      <c r="H404" s="483" t="str">
        <f aca="false">IF(ISBLANK('Funções Transações'!Q254),"", 'Funções Transações'!Q254)</f>
        <v/>
      </c>
      <c r="I404" s="484" t="str">
        <f aca="false">IF(ISBLANK('Funções Transações'!S254),"", 'Funções Transações'!S254)</f>
        <v/>
      </c>
      <c r="J404" s="484" t="str">
        <f aca="false">IF(ISBLANK('Funções Transações'!T254),"", 'Funções Transações'!T254)</f>
        <v/>
      </c>
      <c r="K404" s="484" t="str">
        <f aca="false">IF(ISBLANK('Funções Transações'!U254),"", 'Funções Transações'!U254)</f>
        <v/>
      </c>
      <c r="L404" s="509"/>
      <c r="M404" s="524"/>
      <c r="N404" s="485" t="str">
        <f aca="false">IF(ISBLANK('Funções Transações'!R254),"", 'Funções Transações'!R254)</f>
        <v/>
      </c>
      <c r="O404" s="482" t="str">
        <f aca="false">IF(ISBLANK('Funções Transações'!AC254),"", 'Funções Transações'!AC254)</f>
        <v/>
      </c>
      <c r="P404" s="482" t="str">
        <f aca="false">IF(ISBLANK('Funções Transações'!AD254),"", 'Funções Transações'!AD254)</f>
        <v/>
      </c>
      <c r="Q404" s="482" t="str">
        <f aca="false">IF(ISBLANK('Funções Transações'!AE254),"", 'Funções Transações'!AE254)</f>
        <v/>
      </c>
      <c r="R404" s="482" t="str">
        <f aca="false">IF(ISBLANK('Funções Transações'!AF254),"", 'Funções Transações'!AF254)</f>
        <v/>
      </c>
      <c r="S404" s="493"/>
    </row>
    <row r="405" customFormat="false" ht="12.75" hidden="false" customHeight="true" outlineLevel="0" collapsed="false">
      <c r="A405" s="481" t="str">
        <f aca="false">IF(ISBLANK('Funções Transações'!C255),"", 'Funções Transações'!C255)</f>
        <v/>
      </c>
      <c r="B405" s="482" t="str">
        <f aca="false">IF((A405=""),"",LOOKUP(A405,'Casos de Uso'!$B$3:B$101,'Casos de Uso'!$C$3:C$101))</f>
        <v/>
      </c>
      <c r="C405" s="482" t="str">
        <f aca="false">IF(ISBLANK('Funções Transações'!B255),"",'Funções Transações'!B255)</f>
        <v/>
      </c>
      <c r="D405" s="483" t="str">
        <f aca="false">IF(ISBLANK('Funções Transações'!M255),"", 'Funções Transações'!M255)</f>
        <v/>
      </c>
      <c r="E405" s="483" t="str">
        <f aca="false">IF(ISBLANK('Funções Transações'!N255),"", 'Funções Transações'!N255)</f>
        <v/>
      </c>
      <c r="F405" s="483" t="str">
        <f aca="false">IF(ISBLANK('Funções Transações'!O255),"", 'Funções Transações'!O255)</f>
        <v/>
      </c>
      <c r="G405" s="483" t="str">
        <f aca="false">IF(ISBLANK('Funções Transações'!P255),"", 'Funções Transações'!P255)</f>
        <v/>
      </c>
      <c r="H405" s="483" t="str">
        <f aca="false">IF(ISBLANK('Funções Transações'!Q255),"", 'Funções Transações'!Q255)</f>
        <v/>
      </c>
      <c r="I405" s="484" t="str">
        <f aca="false">IF(ISBLANK('Funções Transações'!S255),"", 'Funções Transações'!S255)</f>
        <v/>
      </c>
      <c r="J405" s="484" t="str">
        <f aca="false">IF(ISBLANK('Funções Transações'!T255),"", 'Funções Transações'!T255)</f>
        <v/>
      </c>
      <c r="K405" s="484" t="str">
        <f aca="false">IF(ISBLANK('Funções Transações'!U255),"", 'Funções Transações'!U255)</f>
        <v/>
      </c>
      <c r="L405" s="509"/>
      <c r="M405" s="524"/>
      <c r="N405" s="485" t="str">
        <f aca="false">IF(ISBLANK('Funções Transações'!R255),"", 'Funções Transações'!R255)</f>
        <v/>
      </c>
      <c r="O405" s="482" t="str">
        <f aca="false">IF(ISBLANK('Funções Transações'!AC255),"", 'Funções Transações'!AC255)</f>
        <v/>
      </c>
      <c r="P405" s="482" t="str">
        <f aca="false">IF(ISBLANK('Funções Transações'!AD255),"", 'Funções Transações'!AD255)</f>
        <v/>
      </c>
      <c r="Q405" s="482" t="str">
        <f aca="false">IF(ISBLANK('Funções Transações'!AE255),"", 'Funções Transações'!AE255)</f>
        <v/>
      </c>
      <c r="R405" s="482" t="str">
        <f aca="false">IF(ISBLANK('Funções Transações'!AF255),"", 'Funções Transações'!AF255)</f>
        <v/>
      </c>
      <c r="S405" s="493"/>
    </row>
    <row r="406" customFormat="false" ht="12.75" hidden="false" customHeight="true" outlineLevel="0" collapsed="false">
      <c r="A406" s="481" t="str">
        <f aca="false">IF(ISBLANK('Funções Transações'!C256),"", 'Funções Transações'!C256)</f>
        <v/>
      </c>
      <c r="B406" s="482" t="str">
        <f aca="false">IF((A406=""),"",LOOKUP(A406,'Casos de Uso'!$B$3:B$101,'Casos de Uso'!$C$3:C$101))</f>
        <v/>
      </c>
      <c r="C406" s="482" t="str">
        <f aca="false">IF(ISBLANK('Funções Transações'!B256),"",'Funções Transações'!B256)</f>
        <v/>
      </c>
      <c r="D406" s="483" t="str">
        <f aca="false">IF(ISBLANK('Funções Transações'!M256),"", 'Funções Transações'!M256)</f>
        <v/>
      </c>
      <c r="E406" s="483" t="str">
        <f aca="false">IF(ISBLANK('Funções Transações'!N256),"", 'Funções Transações'!N256)</f>
        <v/>
      </c>
      <c r="F406" s="483" t="str">
        <f aca="false">IF(ISBLANK('Funções Transações'!O256),"", 'Funções Transações'!O256)</f>
        <v/>
      </c>
      <c r="G406" s="483" t="str">
        <f aca="false">IF(ISBLANK('Funções Transações'!P256),"", 'Funções Transações'!P256)</f>
        <v/>
      </c>
      <c r="H406" s="483" t="str">
        <f aca="false">IF(ISBLANK('Funções Transações'!Q256),"", 'Funções Transações'!Q256)</f>
        <v/>
      </c>
      <c r="I406" s="484" t="str">
        <f aca="false">IF(ISBLANK('Funções Transações'!S256),"", 'Funções Transações'!S256)</f>
        <v/>
      </c>
      <c r="J406" s="484" t="str">
        <f aca="false">IF(ISBLANK('Funções Transações'!T256),"", 'Funções Transações'!T256)</f>
        <v/>
      </c>
      <c r="K406" s="484" t="str">
        <f aca="false">IF(ISBLANK('Funções Transações'!U256),"", 'Funções Transações'!U256)</f>
        <v/>
      </c>
      <c r="L406" s="509"/>
      <c r="M406" s="524"/>
      <c r="N406" s="485" t="str">
        <f aca="false">IF(ISBLANK('Funções Transações'!R256),"", 'Funções Transações'!R256)</f>
        <v/>
      </c>
      <c r="O406" s="482" t="str">
        <f aca="false">IF(ISBLANK('Funções Transações'!AC256),"", 'Funções Transações'!AC256)</f>
        <v/>
      </c>
      <c r="P406" s="482" t="str">
        <f aca="false">IF(ISBLANK('Funções Transações'!AD256),"", 'Funções Transações'!AD256)</f>
        <v/>
      </c>
      <c r="Q406" s="482" t="str">
        <f aca="false">IF(ISBLANK('Funções Transações'!AE256),"", 'Funções Transações'!AE256)</f>
        <v/>
      </c>
      <c r="R406" s="482" t="str">
        <f aca="false">IF(ISBLANK('Funções Transações'!AF256),"", 'Funções Transações'!AF256)</f>
        <v/>
      </c>
      <c r="S406" s="493"/>
    </row>
    <row r="407" customFormat="false" ht="12.75" hidden="false" customHeight="true" outlineLevel="0" collapsed="false">
      <c r="A407" s="481" t="str">
        <f aca="false">IF(ISBLANK('Funções Transações'!C257),"", 'Funções Transações'!C257)</f>
        <v/>
      </c>
      <c r="B407" s="482" t="str">
        <f aca="false">IF((A407=""),"",LOOKUP(A407,'Casos de Uso'!$B$3:B$101,'Casos de Uso'!$C$3:C$101))</f>
        <v/>
      </c>
      <c r="C407" s="482" t="str">
        <f aca="false">IF(ISBLANK('Funções Transações'!B257),"",'Funções Transações'!B257)</f>
        <v/>
      </c>
      <c r="D407" s="483" t="str">
        <f aca="false">IF(ISBLANK('Funções Transações'!M257),"", 'Funções Transações'!M257)</f>
        <v/>
      </c>
      <c r="E407" s="483" t="str">
        <f aca="false">IF(ISBLANK('Funções Transações'!N257),"", 'Funções Transações'!N257)</f>
        <v/>
      </c>
      <c r="F407" s="483" t="str">
        <f aca="false">IF(ISBLANK('Funções Transações'!O257),"", 'Funções Transações'!O257)</f>
        <v/>
      </c>
      <c r="G407" s="483" t="str">
        <f aca="false">IF(ISBLANK('Funções Transações'!P257),"", 'Funções Transações'!P257)</f>
        <v/>
      </c>
      <c r="H407" s="483" t="str">
        <f aca="false">IF(ISBLANK('Funções Transações'!Q257),"", 'Funções Transações'!Q257)</f>
        <v/>
      </c>
      <c r="I407" s="484" t="str">
        <f aca="false">IF(ISBLANK('Funções Transações'!S257),"", 'Funções Transações'!S257)</f>
        <v/>
      </c>
      <c r="J407" s="484" t="str">
        <f aca="false">IF(ISBLANK('Funções Transações'!T257),"", 'Funções Transações'!T257)</f>
        <v/>
      </c>
      <c r="K407" s="484" t="str">
        <f aca="false">IF(ISBLANK('Funções Transações'!U257),"", 'Funções Transações'!U257)</f>
        <v/>
      </c>
      <c r="L407" s="509"/>
      <c r="M407" s="524"/>
      <c r="N407" s="485" t="str">
        <f aca="false">IF(ISBLANK('Funções Transações'!R257),"", 'Funções Transações'!R257)</f>
        <v/>
      </c>
      <c r="O407" s="482" t="str">
        <f aca="false">IF(ISBLANK('Funções Transações'!AC257),"", 'Funções Transações'!AC257)</f>
        <v/>
      </c>
      <c r="P407" s="482" t="str">
        <f aca="false">IF(ISBLANK('Funções Transações'!AD257),"", 'Funções Transações'!AD257)</f>
        <v/>
      </c>
      <c r="Q407" s="482" t="str">
        <f aca="false">IF(ISBLANK('Funções Transações'!AE257),"", 'Funções Transações'!AE257)</f>
        <v/>
      </c>
      <c r="R407" s="482" t="str">
        <f aca="false">IF(ISBLANK('Funções Transações'!AF257),"", 'Funções Transações'!AF257)</f>
        <v/>
      </c>
      <c r="S407" s="493"/>
    </row>
    <row r="408" customFormat="false" ht="12.75" hidden="false" customHeight="true" outlineLevel="0" collapsed="false">
      <c r="A408" s="481" t="str">
        <f aca="false">IF(ISBLANK('Funções Transações'!C258),"", 'Funções Transações'!C258)</f>
        <v/>
      </c>
      <c r="B408" s="482" t="str">
        <f aca="false">IF((A408=""),"",LOOKUP(A408,'Casos de Uso'!$B$3:B$101,'Casos de Uso'!$C$3:C$101))</f>
        <v/>
      </c>
      <c r="C408" s="482" t="str">
        <f aca="false">IF(ISBLANK('Funções Transações'!B258),"",'Funções Transações'!B258)</f>
        <v/>
      </c>
      <c r="D408" s="483" t="str">
        <f aca="false">IF(ISBLANK('Funções Transações'!M258),"", 'Funções Transações'!M258)</f>
        <v/>
      </c>
      <c r="E408" s="483" t="str">
        <f aca="false">IF(ISBLANK('Funções Transações'!N258),"", 'Funções Transações'!N258)</f>
        <v/>
      </c>
      <c r="F408" s="483" t="str">
        <f aca="false">IF(ISBLANK('Funções Transações'!O258),"", 'Funções Transações'!O258)</f>
        <v/>
      </c>
      <c r="G408" s="483" t="str">
        <f aca="false">IF(ISBLANK('Funções Transações'!P258),"", 'Funções Transações'!P258)</f>
        <v/>
      </c>
      <c r="H408" s="483" t="str">
        <f aca="false">IF(ISBLANK('Funções Transações'!Q258),"", 'Funções Transações'!Q258)</f>
        <v/>
      </c>
      <c r="I408" s="484" t="str">
        <f aca="false">IF(ISBLANK('Funções Transações'!S258),"", 'Funções Transações'!S258)</f>
        <v/>
      </c>
      <c r="J408" s="484" t="str">
        <f aca="false">IF(ISBLANK('Funções Transações'!T258),"", 'Funções Transações'!T258)</f>
        <v/>
      </c>
      <c r="K408" s="484" t="str">
        <f aca="false">IF(ISBLANK('Funções Transações'!U258),"", 'Funções Transações'!U258)</f>
        <v/>
      </c>
      <c r="L408" s="509"/>
      <c r="M408" s="524"/>
      <c r="N408" s="485" t="str">
        <f aca="false">IF(ISBLANK('Funções Transações'!R258),"", 'Funções Transações'!R258)</f>
        <v/>
      </c>
      <c r="O408" s="482" t="str">
        <f aca="false">IF(ISBLANK('Funções Transações'!AC258),"", 'Funções Transações'!AC258)</f>
        <v/>
      </c>
      <c r="P408" s="482" t="str">
        <f aca="false">IF(ISBLANK('Funções Transações'!AD258),"", 'Funções Transações'!AD258)</f>
        <v/>
      </c>
      <c r="Q408" s="482" t="str">
        <f aca="false">IF(ISBLANK('Funções Transações'!AE258),"", 'Funções Transações'!AE258)</f>
        <v/>
      </c>
      <c r="R408" s="482" t="str">
        <f aca="false">IF(ISBLANK('Funções Transações'!AF258),"", 'Funções Transações'!AF258)</f>
        <v/>
      </c>
      <c r="S408" s="493"/>
    </row>
    <row r="409" customFormat="false" ht="12.75" hidden="false" customHeight="true" outlineLevel="0" collapsed="false">
      <c r="A409" s="481" t="str">
        <f aca="false">IF(ISBLANK('Funções Transações'!C259),"", 'Funções Transações'!C259)</f>
        <v/>
      </c>
      <c r="B409" s="482" t="str">
        <f aca="false">IF((A409=""),"",LOOKUP(A409,'Casos de Uso'!$B$3:B$101,'Casos de Uso'!$C$3:C$101))</f>
        <v/>
      </c>
      <c r="C409" s="482" t="str">
        <f aca="false">IF(ISBLANK('Funções Transações'!B259),"",'Funções Transações'!B259)</f>
        <v/>
      </c>
      <c r="D409" s="483" t="str">
        <f aca="false">IF(ISBLANK('Funções Transações'!M259),"", 'Funções Transações'!M259)</f>
        <v/>
      </c>
      <c r="E409" s="483" t="str">
        <f aca="false">IF(ISBLANK('Funções Transações'!N259),"", 'Funções Transações'!N259)</f>
        <v/>
      </c>
      <c r="F409" s="483" t="str">
        <f aca="false">IF(ISBLANK('Funções Transações'!O259),"", 'Funções Transações'!O259)</f>
        <v/>
      </c>
      <c r="G409" s="483" t="str">
        <f aca="false">IF(ISBLANK('Funções Transações'!P259),"", 'Funções Transações'!P259)</f>
        <v/>
      </c>
      <c r="H409" s="483" t="str">
        <f aca="false">IF(ISBLANK('Funções Transações'!Q259),"", 'Funções Transações'!Q259)</f>
        <v/>
      </c>
      <c r="I409" s="484" t="str">
        <f aca="false">IF(ISBLANK('Funções Transações'!S259),"", 'Funções Transações'!S259)</f>
        <v/>
      </c>
      <c r="J409" s="484" t="str">
        <f aca="false">IF(ISBLANK('Funções Transações'!T259),"", 'Funções Transações'!T259)</f>
        <v/>
      </c>
      <c r="K409" s="484" t="str">
        <f aca="false">IF(ISBLANK('Funções Transações'!U259),"", 'Funções Transações'!U259)</f>
        <v/>
      </c>
      <c r="L409" s="509"/>
      <c r="M409" s="524"/>
      <c r="N409" s="485" t="str">
        <f aca="false">IF(ISBLANK('Funções Transações'!R259),"", 'Funções Transações'!R259)</f>
        <v/>
      </c>
      <c r="O409" s="482" t="str">
        <f aca="false">IF(ISBLANK('Funções Transações'!AC259),"", 'Funções Transações'!AC259)</f>
        <v/>
      </c>
      <c r="P409" s="482" t="str">
        <f aca="false">IF(ISBLANK('Funções Transações'!AD259),"", 'Funções Transações'!AD259)</f>
        <v/>
      </c>
      <c r="Q409" s="482" t="str">
        <f aca="false">IF(ISBLANK('Funções Transações'!AE259),"", 'Funções Transações'!AE259)</f>
        <v/>
      </c>
      <c r="R409" s="482" t="str">
        <f aca="false">IF(ISBLANK('Funções Transações'!AF259),"", 'Funções Transações'!AF259)</f>
        <v/>
      </c>
      <c r="S409" s="493"/>
    </row>
    <row r="410" customFormat="false" ht="12.75" hidden="false" customHeight="true" outlineLevel="0" collapsed="false">
      <c r="A410" s="481" t="str">
        <f aca="false">IF(ISBLANK('Funções Transações'!C260),"", 'Funções Transações'!C260)</f>
        <v/>
      </c>
      <c r="B410" s="482" t="str">
        <f aca="false">IF((A410=""),"",LOOKUP(A410,'Casos de Uso'!$B$3:B$101,'Casos de Uso'!$C$3:C$101))</f>
        <v/>
      </c>
      <c r="C410" s="482" t="str">
        <f aca="false">IF(ISBLANK('Funções Transações'!B260),"",'Funções Transações'!B260)</f>
        <v/>
      </c>
      <c r="D410" s="483" t="str">
        <f aca="false">IF(ISBLANK('Funções Transações'!M260),"", 'Funções Transações'!M260)</f>
        <v/>
      </c>
      <c r="E410" s="483" t="str">
        <f aca="false">IF(ISBLANK('Funções Transações'!N260),"", 'Funções Transações'!N260)</f>
        <v/>
      </c>
      <c r="F410" s="483" t="str">
        <f aca="false">IF(ISBLANK('Funções Transações'!O260),"", 'Funções Transações'!O260)</f>
        <v/>
      </c>
      <c r="G410" s="483" t="str">
        <f aca="false">IF(ISBLANK('Funções Transações'!P260),"", 'Funções Transações'!P260)</f>
        <v/>
      </c>
      <c r="H410" s="483" t="str">
        <f aca="false">IF(ISBLANK('Funções Transações'!Q260),"", 'Funções Transações'!Q260)</f>
        <v/>
      </c>
      <c r="I410" s="484" t="str">
        <f aca="false">IF(ISBLANK('Funções Transações'!S260),"", 'Funções Transações'!S260)</f>
        <v/>
      </c>
      <c r="J410" s="484" t="str">
        <f aca="false">IF(ISBLANK('Funções Transações'!T260),"", 'Funções Transações'!T260)</f>
        <v/>
      </c>
      <c r="K410" s="484" t="str">
        <f aca="false">IF(ISBLANK('Funções Transações'!U260),"", 'Funções Transações'!U260)</f>
        <v/>
      </c>
      <c r="L410" s="509"/>
      <c r="M410" s="524"/>
      <c r="N410" s="485" t="str">
        <f aca="false">IF(ISBLANK('Funções Transações'!R260),"", 'Funções Transações'!R260)</f>
        <v/>
      </c>
      <c r="O410" s="482" t="str">
        <f aca="false">IF(ISBLANK('Funções Transações'!AC260),"", 'Funções Transações'!AC260)</f>
        <v/>
      </c>
      <c r="P410" s="482" t="str">
        <f aca="false">IF(ISBLANK('Funções Transações'!AD260),"", 'Funções Transações'!AD260)</f>
        <v/>
      </c>
      <c r="Q410" s="482" t="str">
        <f aca="false">IF(ISBLANK('Funções Transações'!AE260),"", 'Funções Transações'!AE260)</f>
        <v/>
      </c>
      <c r="R410" s="482" t="str">
        <f aca="false">IF(ISBLANK('Funções Transações'!AF260),"", 'Funções Transações'!AF260)</f>
        <v/>
      </c>
      <c r="S410" s="493"/>
    </row>
    <row r="411" customFormat="false" ht="12.75" hidden="false" customHeight="true" outlineLevel="0" collapsed="false">
      <c r="A411" s="481" t="str">
        <f aca="false">IF(ISBLANK('Funções Transações'!C261),"", 'Funções Transações'!C261)</f>
        <v/>
      </c>
      <c r="B411" s="482" t="str">
        <f aca="false">IF((A411=""),"",LOOKUP(A411,'Casos de Uso'!$B$3:B$101,'Casos de Uso'!$C$3:C$101))</f>
        <v/>
      </c>
      <c r="C411" s="482" t="str">
        <f aca="false">IF(ISBLANK('Funções Transações'!B261),"",'Funções Transações'!B261)</f>
        <v/>
      </c>
      <c r="D411" s="483" t="str">
        <f aca="false">IF(ISBLANK('Funções Transações'!M261),"", 'Funções Transações'!M261)</f>
        <v/>
      </c>
      <c r="E411" s="483" t="str">
        <f aca="false">IF(ISBLANK('Funções Transações'!N261),"", 'Funções Transações'!N261)</f>
        <v/>
      </c>
      <c r="F411" s="483" t="str">
        <f aca="false">IF(ISBLANK('Funções Transações'!O261),"", 'Funções Transações'!O261)</f>
        <v/>
      </c>
      <c r="G411" s="483" t="str">
        <f aca="false">IF(ISBLANK('Funções Transações'!P261),"", 'Funções Transações'!P261)</f>
        <v/>
      </c>
      <c r="H411" s="483" t="str">
        <f aca="false">IF(ISBLANK('Funções Transações'!Q261),"", 'Funções Transações'!Q261)</f>
        <v/>
      </c>
      <c r="I411" s="484" t="str">
        <f aca="false">IF(ISBLANK('Funções Transações'!S261),"", 'Funções Transações'!S261)</f>
        <v/>
      </c>
      <c r="J411" s="484" t="str">
        <f aca="false">IF(ISBLANK('Funções Transações'!T261),"", 'Funções Transações'!T261)</f>
        <v/>
      </c>
      <c r="K411" s="484" t="str">
        <f aca="false">IF(ISBLANK('Funções Transações'!U261),"", 'Funções Transações'!U261)</f>
        <v/>
      </c>
      <c r="L411" s="509"/>
      <c r="M411" s="524"/>
      <c r="N411" s="485" t="str">
        <f aca="false">IF(ISBLANK('Funções Transações'!R261),"", 'Funções Transações'!R261)</f>
        <v/>
      </c>
      <c r="O411" s="482" t="str">
        <f aca="false">IF(ISBLANK('Funções Transações'!AC261),"", 'Funções Transações'!AC261)</f>
        <v/>
      </c>
      <c r="P411" s="482" t="str">
        <f aca="false">IF(ISBLANK('Funções Transações'!AD261),"", 'Funções Transações'!AD261)</f>
        <v/>
      </c>
      <c r="Q411" s="482" t="str">
        <f aca="false">IF(ISBLANK('Funções Transações'!AE261),"", 'Funções Transações'!AE261)</f>
        <v/>
      </c>
      <c r="R411" s="482" t="str">
        <f aca="false">IF(ISBLANK('Funções Transações'!AF261),"", 'Funções Transações'!AF261)</f>
        <v/>
      </c>
      <c r="S411" s="493"/>
    </row>
    <row r="412" customFormat="false" ht="12.75" hidden="false" customHeight="true" outlineLevel="0" collapsed="false">
      <c r="A412" s="481" t="str">
        <f aca="false">IF(ISBLANK('Funções Transações'!C262),"", 'Funções Transações'!C262)</f>
        <v/>
      </c>
      <c r="B412" s="482" t="str">
        <f aca="false">IF((A412=""),"",LOOKUP(A412,'Casos de Uso'!$B$3:B$101,'Casos de Uso'!$C$3:C$101))</f>
        <v/>
      </c>
      <c r="C412" s="482" t="str">
        <f aca="false">IF(ISBLANK('Funções Transações'!B262),"",'Funções Transações'!B262)</f>
        <v/>
      </c>
      <c r="D412" s="483" t="str">
        <f aca="false">IF(ISBLANK('Funções Transações'!M262),"", 'Funções Transações'!M262)</f>
        <v/>
      </c>
      <c r="E412" s="483" t="str">
        <f aca="false">IF(ISBLANK('Funções Transações'!N262),"", 'Funções Transações'!N262)</f>
        <v/>
      </c>
      <c r="F412" s="483" t="str">
        <f aca="false">IF(ISBLANK('Funções Transações'!O262),"", 'Funções Transações'!O262)</f>
        <v/>
      </c>
      <c r="G412" s="483" t="str">
        <f aca="false">IF(ISBLANK('Funções Transações'!P262),"", 'Funções Transações'!P262)</f>
        <v/>
      </c>
      <c r="H412" s="483" t="str">
        <f aca="false">IF(ISBLANK('Funções Transações'!Q262),"", 'Funções Transações'!Q262)</f>
        <v/>
      </c>
      <c r="I412" s="484" t="str">
        <f aca="false">IF(ISBLANK('Funções Transações'!S262),"", 'Funções Transações'!S262)</f>
        <v/>
      </c>
      <c r="J412" s="484" t="str">
        <f aca="false">IF(ISBLANK('Funções Transações'!T262),"", 'Funções Transações'!T262)</f>
        <v/>
      </c>
      <c r="K412" s="484" t="str">
        <f aca="false">IF(ISBLANK('Funções Transações'!U262),"", 'Funções Transações'!U262)</f>
        <v/>
      </c>
      <c r="L412" s="509"/>
      <c r="M412" s="524"/>
      <c r="N412" s="485" t="str">
        <f aca="false">IF(ISBLANK('Funções Transações'!R262),"", 'Funções Transações'!R262)</f>
        <v/>
      </c>
      <c r="O412" s="482" t="str">
        <f aca="false">IF(ISBLANK('Funções Transações'!AC262),"", 'Funções Transações'!AC262)</f>
        <v/>
      </c>
      <c r="P412" s="482" t="str">
        <f aca="false">IF(ISBLANK('Funções Transações'!AD262),"", 'Funções Transações'!AD262)</f>
        <v/>
      </c>
      <c r="Q412" s="482" t="str">
        <f aca="false">IF(ISBLANK('Funções Transações'!AE262),"", 'Funções Transações'!AE262)</f>
        <v/>
      </c>
      <c r="R412" s="482" t="str">
        <f aca="false">IF(ISBLANK('Funções Transações'!AF262),"", 'Funções Transações'!AF262)</f>
        <v/>
      </c>
      <c r="S412" s="493"/>
    </row>
    <row r="413" customFormat="false" ht="12.75" hidden="false" customHeight="true" outlineLevel="0" collapsed="false">
      <c r="A413" s="481" t="str">
        <f aca="false">IF(ISBLANK('Funções Transações'!C263),"", 'Funções Transações'!C263)</f>
        <v/>
      </c>
      <c r="B413" s="482" t="str">
        <f aca="false">IF((A413=""),"",LOOKUP(A413,'Casos de Uso'!$B$3:B$101,'Casos de Uso'!$C$3:C$101))</f>
        <v/>
      </c>
      <c r="C413" s="482" t="str">
        <f aca="false">IF(ISBLANK('Funções Transações'!B263),"",'Funções Transações'!B263)</f>
        <v/>
      </c>
      <c r="D413" s="483" t="str">
        <f aca="false">IF(ISBLANK('Funções Transações'!M263),"", 'Funções Transações'!M263)</f>
        <v/>
      </c>
      <c r="E413" s="483" t="str">
        <f aca="false">IF(ISBLANK('Funções Transações'!N263),"", 'Funções Transações'!N263)</f>
        <v/>
      </c>
      <c r="F413" s="483" t="str">
        <f aca="false">IF(ISBLANK('Funções Transações'!O263),"", 'Funções Transações'!O263)</f>
        <v/>
      </c>
      <c r="G413" s="483" t="str">
        <f aca="false">IF(ISBLANK('Funções Transações'!P263),"", 'Funções Transações'!P263)</f>
        <v/>
      </c>
      <c r="H413" s="483" t="str">
        <f aca="false">IF(ISBLANK('Funções Transações'!Q263),"", 'Funções Transações'!Q263)</f>
        <v/>
      </c>
      <c r="I413" s="484" t="str">
        <f aca="false">IF(ISBLANK('Funções Transações'!S263),"", 'Funções Transações'!S263)</f>
        <v/>
      </c>
      <c r="J413" s="484" t="str">
        <f aca="false">IF(ISBLANK('Funções Transações'!T263),"", 'Funções Transações'!T263)</f>
        <v/>
      </c>
      <c r="K413" s="484" t="str">
        <f aca="false">IF(ISBLANK('Funções Transações'!U263),"", 'Funções Transações'!U263)</f>
        <v/>
      </c>
      <c r="L413" s="509"/>
      <c r="M413" s="524"/>
      <c r="N413" s="485" t="str">
        <f aca="false">IF(ISBLANK('Funções Transações'!R263),"", 'Funções Transações'!R263)</f>
        <v/>
      </c>
      <c r="O413" s="482" t="str">
        <f aca="false">IF(ISBLANK('Funções Transações'!AC263),"", 'Funções Transações'!AC263)</f>
        <v/>
      </c>
      <c r="P413" s="482" t="str">
        <f aca="false">IF(ISBLANK('Funções Transações'!AD263),"", 'Funções Transações'!AD263)</f>
        <v/>
      </c>
      <c r="Q413" s="482" t="str">
        <f aca="false">IF(ISBLANK('Funções Transações'!AE263),"", 'Funções Transações'!AE263)</f>
        <v/>
      </c>
      <c r="R413" s="482" t="str">
        <f aca="false">IF(ISBLANK('Funções Transações'!AF263),"", 'Funções Transações'!AF263)</f>
        <v/>
      </c>
      <c r="S413" s="493"/>
    </row>
    <row r="414" customFormat="false" ht="12.75" hidden="false" customHeight="true" outlineLevel="0" collapsed="false">
      <c r="A414" s="481" t="str">
        <f aca="false">IF(ISBLANK('Funções Transações'!C264),"", 'Funções Transações'!C264)</f>
        <v/>
      </c>
      <c r="B414" s="482" t="str">
        <f aca="false">IF((A414=""),"",LOOKUP(A414,'Casos de Uso'!$B$3:B$101,'Casos de Uso'!$C$3:C$101))</f>
        <v/>
      </c>
      <c r="C414" s="482" t="str">
        <f aca="false">IF(ISBLANK('Funções Transações'!B264),"",'Funções Transações'!B264)</f>
        <v/>
      </c>
      <c r="D414" s="483" t="str">
        <f aca="false">IF(ISBLANK('Funções Transações'!M264),"", 'Funções Transações'!M264)</f>
        <v/>
      </c>
      <c r="E414" s="483" t="str">
        <f aca="false">IF(ISBLANK('Funções Transações'!N264),"", 'Funções Transações'!N264)</f>
        <v/>
      </c>
      <c r="F414" s="483" t="str">
        <f aca="false">IF(ISBLANK('Funções Transações'!O264),"", 'Funções Transações'!O264)</f>
        <v/>
      </c>
      <c r="G414" s="483" t="str">
        <f aca="false">IF(ISBLANK('Funções Transações'!P264),"", 'Funções Transações'!P264)</f>
        <v/>
      </c>
      <c r="H414" s="483" t="str">
        <f aca="false">IF(ISBLANK('Funções Transações'!Q264),"", 'Funções Transações'!Q264)</f>
        <v/>
      </c>
      <c r="I414" s="484" t="str">
        <f aca="false">IF(ISBLANK('Funções Transações'!S264),"", 'Funções Transações'!S264)</f>
        <v/>
      </c>
      <c r="J414" s="484" t="str">
        <f aca="false">IF(ISBLANK('Funções Transações'!T264),"", 'Funções Transações'!T264)</f>
        <v/>
      </c>
      <c r="K414" s="484" t="str">
        <f aca="false">IF(ISBLANK('Funções Transações'!U264),"", 'Funções Transações'!U264)</f>
        <v/>
      </c>
      <c r="L414" s="509"/>
      <c r="M414" s="524"/>
      <c r="N414" s="485" t="str">
        <f aca="false">IF(ISBLANK('Funções Transações'!R264),"", 'Funções Transações'!R264)</f>
        <v/>
      </c>
      <c r="O414" s="482" t="str">
        <f aca="false">IF(ISBLANK('Funções Transações'!AC264),"", 'Funções Transações'!AC264)</f>
        <v/>
      </c>
      <c r="P414" s="482" t="str">
        <f aca="false">IF(ISBLANK('Funções Transações'!AD264),"", 'Funções Transações'!AD264)</f>
        <v/>
      </c>
      <c r="Q414" s="482" t="str">
        <f aca="false">IF(ISBLANK('Funções Transações'!AE264),"", 'Funções Transações'!AE264)</f>
        <v/>
      </c>
      <c r="R414" s="482" t="str">
        <f aca="false">IF(ISBLANK('Funções Transações'!AF264),"", 'Funções Transações'!AF264)</f>
        <v/>
      </c>
      <c r="S414" s="493"/>
    </row>
    <row r="415" customFormat="false" ht="12.75" hidden="false" customHeight="true" outlineLevel="0" collapsed="false">
      <c r="A415" s="481" t="str">
        <f aca="false">IF(ISBLANK('Funções Transações'!C265),"", 'Funções Transações'!C265)</f>
        <v/>
      </c>
      <c r="B415" s="482" t="str">
        <f aca="false">IF((A415=""),"",LOOKUP(A415,'Casos de Uso'!$B$3:B$101,'Casos de Uso'!$C$3:C$101))</f>
        <v/>
      </c>
      <c r="C415" s="482" t="str">
        <f aca="false">IF(ISBLANK('Funções Transações'!B265),"",'Funções Transações'!B265)</f>
        <v/>
      </c>
      <c r="D415" s="483" t="str">
        <f aca="false">IF(ISBLANK('Funções Transações'!M265),"", 'Funções Transações'!M265)</f>
        <v/>
      </c>
      <c r="E415" s="483" t="str">
        <f aca="false">IF(ISBLANK('Funções Transações'!N265),"", 'Funções Transações'!N265)</f>
        <v/>
      </c>
      <c r="F415" s="483" t="str">
        <f aca="false">IF(ISBLANK('Funções Transações'!O265),"", 'Funções Transações'!O265)</f>
        <v/>
      </c>
      <c r="G415" s="483" t="str">
        <f aca="false">IF(ISBLANK('Funções Transações'!P265),"", 'Funções Transações'!P265)</f>
        <v/>
      </c>
      <c r="H415" s="483" t="str">
        <f aca="false">IF(ISBLANK('Funções Transações'!Q265),"", 'Funções Transações'!Q265)</f>
        <v/>
      </c>
      <c r="I415" s="484" t="str">
        <f aca="false">IF(ISBLANK('Funções Transações'!S265),"", 'Funções Transações'!S265)</f>
        <v/>
      </c>
      <c r="J415" s="484" t="str">
        <f aca="false">IF(ISBLANK('Funções Transações'!T265),"", 'Funções Transações'!T265)</f>
        <v/>
      </c>
      <c r="K415" s="484" t="str">
        <f aca="false">IF(ISBLANK('Funções Transações'!U265),"", 'Funções Transações'!U265)</f>
        <v/>
      </c>
      <c r="L415" s="509"/>
      <c r="M415" s="524"/>
      <c r="N415" s="485" t="str">
        <f aca="false">IF(ISBLANK('Funções Transações'!R265),"", 'Funções Transações'!R265)</f>
        <v/>
      </c>
      <c r="O415" s="482" t="str">
        <f aca="false">IF(ISBLANK('Funções Transações'!AC265),"", 'Funções Transações'!AC265)</f>
        <v/>
      </c>
      <c r="P415" s="482" t="str">
        <f aca="false">IF(ISBLANK('Funções Transações'!AD265),"", 'Funções Transações'!AD265)</f>
        <v/>
      </c>
      <c r="Q415" s="482" t="str">
        <f aca="false">IF(ISBLANK('Funções Transações'!AE265),"", 'Funções Transações'!AE265)</f>
        <v/>
      </c>
      <c r="R415" s="482" t="str">
        <f aca="false">IF(ISBLANK('Funções Transações'!AF265),"", 'Funções Transações'!AF265)</f>
        <v/>
      </c>
      <c r="S415" s="493"/>
    </row>
    <row r="416" customFormat="false" ht="12.75" hidden="false" customHeight="true" outlineLevel="0" collapsed="false">
      <c r="A416" s="481" t="str">
        <f aca="false">IF(ISBLANK('Funções Transações'!C266),"", 'Funções Transações'!C266)</f>
        <v/>
      </c>
      <c r="B416" s="482" t="str">
        <f aca="false">IF((A416=""),"",LOOKUP(A416,'Casos de Uso'!$B$3:B$101,'Casos de Uso'!$C$3:C$101))</f>
        <v/>
      </c>
      <c r="C416" s="482" t="str">
        <f aca="false">IF(ISBLANK('Funções Transações'!B266),"",'Funções Transações'!B266)</f>
        <v/>
      </c>
      <c r="D416" s="483" t="str">
        <f aca="false">IF(ISBLANK('Funções Transações'!M266),"", 'Funções Transações'!M266)</f>
        <v/>
      </c>
      <c r="E416" s="483" t="str">
        <f aca="false">IF(ISBLANK('Funções Transações'!N266),"", 'Funções Transações'!N266)</f>
        <v/>
      </c>
      <c r="F416" s="483" t="str">
        <f aca="false">IF(ISBLANK('Funções Transações'!O266),"", 'Funções Transações'!O266)</f>
        <v/>
      </c>
      <c r="G416" s="483" t="str">
        <f aca="false">IF(ISBLANK('Funções Transações'!P266),"", 'Funções Transações'!P266)</f>
        <v/>
      </c>
      <c r="H416" s="483" t="str">
        <f aca="false">IF(ISBLANK('Funções Transações'!Q266),"", 'Funções Transações'!Q266)</f>
        <v/>
      </c>
      <c r="I416" s="484" t="str">
        <f aca="false">IF(ISBLANK('Funções Transações'!S266),"", 'Funções Transações'!S266)</f>
        <v/>
      </c>
      <c r="J416" s="484" t="str">
        <f aca="false">IF(ISBLANK('Funções Transações'!T266),"", 'Funções Transações'!T266)</f>
        <v/>
      </c>
      <c r="K416" s="484" t="str">
        <f aca="false">IF(ISBLANK('Funções Transações'!U266),"", 'Funções Transações'!U266)</f>
        <v/>
      </c>
      <c r="L416" s="509"/>
      <c r="M416" s="524"/>
      <c r="N416" s="485" t="str">
        <f aca="false">IF(ISBLANK('Funções Transações'!R266),"", 'Funções Transações'!R266)</f>
        <v/>
      </c>
      <c r="O416" s="482" t="str">
        <f aca="false">IF(ISBLANK('Funções Transações'!AC266),"", 'Funções Transações'!AC266)</f>
        <v/>
      </c>
      <c r="P416" s="482" t="str">
        <f aca="false">IF(ISBLANK('Funções Transações'!AD266),"", 'Funções Transações'!AD266)</f>
        <v/>
      </c>
      <c r="Q416" s="482" t="str">
        <f aca="false">IF(ISBLANK('Funções Transações'!AE266),"", 'Funções Transações'!AE266)</f>
        <v/>
      </c>
      <c r="R416" s="482" t="str">
        <f aca="false">IF(ISBLANK('Funções Transações'!AF266),"", 'Funções Transações'!AF266)</f>
        <v/>
      </c>
      <c r="S416" s="493"/>
    </row>
    <row r="417" customFormat="false" ht="12.75" hidden="false" customHeight="true" outlineLevel="0" collapsed="false">
      <c r="A417" s="481" t="str">
        <f aca="false">IF(ISBLANK('Funções Transações'!C267),"", 'Funções Transações'!C267)</f>
        <v/>
      </c>
      <c r="B417" s="482" t="str">
        <f aca="false">IF((A417=""),"",LOOKUP(A417,'Casos de Uso'!$B$3:B$101,'Casos de Uso'!$C$3:C$101))</f>
        <v/>
      </c>
      <c r="C417" s="482" t="str">
        <f aca="false">IF(ISBLANK('Funções Transações'!B267),"",'Funções Transações'!B267)</f>
        <v/>
      </c>
      <c r="D417" s="483" t="str">
        <f aca="false">IF(ISBLANK('Funções Transações'!M267),"", 'Funções Transações'!M267)</f>
        <v/>
      </c>
      <c r="E417" s="483" t="str">
        <f aca="false">IF(ISBLANK('Funções Transações'!N267),"", 'Funções Transações'!N267)</f>
        <v/>
      </c>
      <c r="F417" s="483" t="str">
        <f aca="false">IF(ISBLANK('Funções Transações'!O267),"", 'Funções Transações'!O267)</f>
        <v/>
      </c>
      <c r="G417" s="483" t="str">
        <f aca="false">IF(ISBLANK('Funções Transações'!P267),"", 'Funções Transações'!P267)</f>
        <v/>
      </c>
      <c r="H417" s="483" t="str">
        <f aca="false">IF(ISBLANK('Funções Transações'!Q267),"", 'Funções Transações'!Q267)</f>
        <v/>
      </c>
      <c r="I417" s="484" t="str">
        <f aca="false">IF(ISBLANK('Funções Transações'!S267),"", 'Funções Transações'!S267)</f>
        <v/>
      </c>
      <c r="J417" s="484" t="str">
        <f aca="false">IF(ISBLANK('Funções Transações'!T267),"", 'Funções Transações'!T267)</f>
        <v/>
      </c>
      <c r="K417" s="484" t="str">
        <f aca="false">IF(ISBLANK('Funções Transações'!U267),"", 'Funções Transações'!U267)</f>
        <v/>
      </c>
      <c r="L417" s="509"/>
      <c r="M417" s="524"/>
      <c r="N417" s="485" t="str">
        <f aca="false">IF(ISBLANK('Funções Transações'!R267),"", 'Funções Transações'!R267)</f>
        <v/>
      </c>
      <c r="O417" s="482" t="str">
        <f aca="false">IF(ISBLANK('Funções Transações'!AC267),"", 'Funções Transações'!AC267)</f>
        <v/>
      </c>
      <c r="P417" s="482" t="str">
        <f aca="false">IF(ISBLANK('Funções Transações'!AD267),"", 'Funções Transações'!AD267)</f>
        <v/>
      </c>
      <c r="Q417" s="482" t="str">
        <f aca="false">IF(ISBLANK('Funções Transações'!AE267),"", 'Funções Transações'!AE267)</f>
        <v/>
      </c>
      <c r="R417" s="482" t="str">
        <f aca="false">IF(ISBLANK('Funções Transações'!AF267),"", 'Funções Transações'!AF267)</f>
        <v/>
      </c>
      <c r="S417" s="493"/>
    </row>
    <row r="418" customFormat="false" ht="12.75" hidden="false" customHeight="true" outlineLevel="0" collapsed="false">
      <c r="A418" s="481" t="str">
        <f aca="false">IF(ISBLANK('Funções Transações'!C268),"", 'Funções Transações'!C268)</f>
        <v/>
      </c>
      <c r="B418" s="482" t="str">
        <f aca="false">IF((A418=""),"",LOOKUP(A418,'Casos de Uso'!$B$3:B$101,'Casos de Uso'!$C$3:C$101))</f>
        <v/>
      </c>
      <c r="C418" s="482" t="str">
        <f aca="false">IF(ISBLANK('Funções Transações'!B268),"",'Funções Transações'!B268)</f>
        <v/>
      </c>
      <c r="D418" s="483" t="str">
        <f aca="false">IF(ISBLANK('Funções Transações'!M268),"", 'Funções Transações'!M268)</f>
        <v/>
      </c>
      <c r="E418" s="483" t="str">
        <f aca="false">IF(ISBLANK('Funções Transações'!N268),"", 'Funções Transações'!N268)</f>
        <v/>
      </c>
      <c r="F418" s="483" t="str">
        <f aca="false">IF(ISBLANK('Funções Transações'!O268),"", 'Funções Transações'!O268)</f>
        <v/>
      </c>
      <c r="G418" s="483" t="str">
        <f aca="false">IF(ISBLANK('Funções Transações'!P268),"", 'Funções Transações'!P268)</f>
        <v/>
      </c>
      <c r="H418" s="483" t="str">
        <f aca="false">IF(ISBLANK('Funções Transações'!Q268),"", 'Funções Transações'!Q268)</f>
        <v/>
      </c>
      <c r="I418" s="484" t="str">
        <f aca="false">IF(ISBLANK('Funções Transações'!S268),"", 'Funções Transações'!S268)</f>
        <v/>
      </c>
      <c r="J418" s="484" t="str">
        <f aca="false">IF(ISBLANK('Funções Transações'!T268),"", 'Funções Transações'!T268)</f>
        <v/>
      </c>
      <c r="K418" s="484" t="str">
        <f aca="false">IF(ISBLANK('Funções Transações'!U268),"", 'Funções Transações'!U268)</f>
        <v/>
      </c>
      <c r="L418" s="509"/>
      <c r="M418" s="524"/>
      <c r="N418" s="485" t="str">
        <f aca="false">IF(ISBLANK('Funções Transações'!R268),"", 'Funções Transações'!R268)</f>
        <v/>
      </c>
      <c r="O418" s="482" t="str">
        <f aca="false">IF(ISBLANK('Funções Transações'!AC268),"", 'Funções Transações'!AC268)</f>
        <v/>
      </c>
      <c r="P418" s="482" t="str">
        <f aca="false">IF(ISBLANK('Funções Transações'!AD268),"", 'Funções Transações'!AD268)</f>
        <v/>
      </c>
      <c r="Q418" s="482" t="str">
        <f aca="false">IF(ISBLANK('Funções Transações'!AE268),"", 'Funções Transações'!AE268)</f>
        <v/>
      </c>
      <c r="R418" s="482" t="str">
        <f aca="false">IF(ISBLANK('Funções Transações'!AF268),"", 'Funções Transações'!AF268)</f>
        <v/>
      </c>
      <c r="S418" s="493"/>
    </row>
    <row r="419" customFormat="false" ht="12.75" hidden="false" customHeight="true" outlineLevel="0" collapsed="false">
      <c r="A419" s="481" t="str">
        <f aca="false">IF(ISBLANK('Funções Transações'!C269),"", 'Funções Transações'!C269)</f>
        <v/>
      </c>
      <c r="B419" s="482" t="str">
        <f aca="false">IF((A419=""),"",LOOKUP(A419,'Casos de Uso'!$B$3:B$101,'Casos de Uso'!$C$3:C$101))</f>
        <v/>
      </c>
      <c r="C419" s="482" t="str">
        <f aca="false">IF(ISBLANK('Funções Transações'!B269),"",'Funções Transações'!B269)</f>
        <v/>
      </c>
      <c r="D419" s="483" t="str">
        <f aca="false">IF(ISBLANK('Funções Transações'!M269),"", 'Funções Transações'!M269)</f>
        <v/>
      </c>
      <c r="E419" s="483" t="str">
        <f aca="false">IF(ISBLANK('Funções Transações'!N269),"", 'Funções Transações'!N269)</f>
        <v/>
      </c>
      <c r="F419" s="483" t="str">
        <f aca="false">IF(ISBLANK('Funções Transações'!O269),"", 'Funções Transações'!O269)</f>
        <v/>
      </c>
      <c r="G419" s="483" t="str">
        <f aca="false">IF(ISBLANK('Funções Transações'!P269),"", 'Funções Transações'!P269)</f>
        <v/>
      </c>
      <c r="H419" s="483" t="str">
        <f aca="false">IF(ISBLANK('Funções Transações'!Q269),"", 'Funções Transações'!Q269)</f>
        <v/>
      </c>
      <c r="I419" s="484" t="str">
        <f aca="false">IF(ISBLANK('Funções Transações'!S269),"", 'Funções Transações'!S269)</f>
        <v/>
      </c>
      <c r="J419" s="484" t="str">
        <f aca="false">IF(ISBLANK('Funções Transações'!T269),"", 'Funções Transações'!T269)</f>
        <v/>
      </c>
      <c r="K419" s="484" t="str">
        <f aca="false">IF(ISBLANK('Funções Transações'!U269),"", 'Funções Transações'!U269)</f>
        <v/>
      </c>
      <c r="L419" s="509"/>
      <c r="M419" s="524"/>
      <c r="N419" s="485" t="str">
        <f aca="false">IF(ISBLANK('Funções Transações'!R269),"", 'Funções Transações'!R269)</f>
        <v/>
      </c>
      <c r="O419" s="482" t="str">
        <f aca="false">IF(ISBLANK('Funções Transações'!AC269),"", 'Funções Transações'!AC269)</f>
        <v/>
      </c>
      <c r="P419" s="482" t="str">
        <f aca="false">IF(ISBLANK('Funções Transações'!AD269),"", 'Funções Transações'!AD269)</f>
        <v/>
      </c>
      <c r="Q419" s="482" t="str">
        <f aca="false">IF(ISBLANK('Funções Transações'!AE269),"", 'Funções Transações'!AE269)</f>
        <v/>
      </c>
      <c r="R419" s="482" t="str">
        <f aca="false">IF(ISBLANK('Funções Transações'!AF269),"", 'Funções Transações'!AF269)</f>
        <v/>
      </c>
      <c r="S419" s="493"/>
    </row>
    <row r="420" customFormat="false" ht="12.75" hidden="false" customHeight="true" outlineLevel="0" collapsed="false">
      <c r="A420" s="481" t="str">
        <f aca="false">IF(ISBLANK('Funções Transações'!C270),"", 'Funções Transações'!C270)</f>
        <v/>
      </c>
      <c r="B420" s="482" t="str">
        <f aca="false">IF((A420=""),"",LOOKUP(A420,'Casos de Uso'!$B$3:B$101,'Casos de Uso'!$C$3:C$101))</f>
        <v/>
      </c>
      <c r="C420" s="482" t="str">
        <f aca="false">IF(ISBLANK('Funções Transações'!B270),"",'Funções Transações'!B270)</f>
        <v/>
      </c>
      <c r="D420" s="483" t="str">
        <f aca="false">IF(ISBLANK('Funções Transações'!M270),"", 'Funções Transações'!M270)</f>
        <v/>
      </c>
      <c r="E420" s="483" t="str">
        <f aca="false">IF(ISBLANK('Funções Transações'!N270),"", 'Funções Transações'!N270)</f>
        <v/>
      </c>
      <c r="F420" s="483" t="str">
        <f aca="false">IF(ISBLANK('Funções Transações'!O270),"", 'Funções Transações'!O270)</f>
        <v/>
      </c>
      <c r="G420" s="483" t="str">
        <f aca="false">IF(ISBLANK('Funções Transações'!P270),"", 'Funções Transações'!P270)</f>
        <v/>
      </c>
      <c r="H420" s="483" t="str">
        <f aca="false">IF(ISBLANK('Funções Transações'!Q270),"", 'Funções Transações'!Q270)</f>
        <v/>
      </c>
      <c r="I420" s="484" t="str">
        <f aca="false">IF(ISBLANK('Funções Transações'!S270),"", 'Funções Transações'!S270)</f>
        <v/>
      </c>
      <c r="J420" s="484" t="str">
        <f aca="false">IF(ISBLANK('Funções Transações'!T270),"", 'Funções Transações'!T270)</f>
        <v/>
      </c>
      <c r="K420" s="484" t="str">
        <f aca="false">IF(ISBLANK('Funções Transações'!U270),"", 'Funções Transações'!U270)</f>
        <v/>
      </c>
      <c r="L420" s="509"/>
      <c r="M420" s="524"/>
      <c r="N420" s="485" t="str">
        <f aca="false">IF(ISBLANK('Funções Transações'!R270),"", 'Funções Transações'!R270)</f>
        <v/>
      </c>
      <c r="O420" s="482" t="str">
        <f aca="false">IF(ISBLANK('Funções Transações'!AC270),"", 'Funções Transações'!AC270)</f>
        <v/>
      </c>
      <c r="P420" s="482" t="str">
        <f aca="false">IF(ISBLANK('Funções Transações'!AD270),"", 'Funções Transações'!AD270)</f>
        <v/>
      </c>
      <c r="Q420" s="482" t="str">
        <f aca="false">IF(ISBLANK('Funções Transações'!AE270),"", 'Funções Transações'!AE270)</f>
        <v/>
      </c>
      <c r="R420" s="482" t="str">
        <f aca="false">IF(ISBLANK('Funções Transações'!AF270),"", 'Funções Transações'!AF270)</f>
        <v/>
      </c>
      <c r="S420" s="493"/>
    </row>
    <row r="421" customFormat="false" ht="12.75" hidden="false" customHeight="true" outlineLevel="0" collapsed="false">
      <c r="A421" s="481" t="str">
        <f aca="false">IF(ISBLANK('Funções Transações'!C271),"", 'Funções Transações'!C271)</f>
        <v/>
      </c>
      <c r="B421" s="482" t="str">
        <f aca="false">IF((A421=""),"",LOOKUP(A421,'Casos de Uso'!$B$3:B$101,'Casos de Uso'!$C$3:C$101))</f>
        <v/>
      </c>
      <c r="C421" s="482" t="str">
        <f aca="false">IF(ISBLANK('Funções Transações'!B271),"",'Funções Transações'!B271)</f>
        <v/>
      </c>
      <c r="D421" s="483" t="str">
        <f aca="false">IF(ISBLANK('Funções Transações'!M271),"", 'Funções Transações'!M271)</f>
        <v/>
      </c>
      <c r="E421" s="483" t="str">
        <f aca="false">IF(ISBLANK('Funções Transações'!N271),"", 'Funções Transações'!N271)</f>
        <v/>
      </c>
      <c r="F421" s="483" t="str">
        <f aca="false">IF(ISBLANK('Funções Transações'!O271),"", 'Funções Transações'!O271)</f>
        <v/>
      </c>
      <c r="G421" s="483" t="str">
        <f aca="false">IF(ISBLANK('Funções Transações'!P271),"", 'Funções Transações'!P271)</f>
        <v/>
      </c>
      <c r="H421" s="483" t="str">
        <f aca="false">IF(ISBLANK('Funções Transações'!Q271),"", 'Funções Transações'!Q271)</f>
        <v/>
      </c>
      <c r="I421" s="484" t="str">
        <f aca="false">IF(ISBLANK('Funções Transações'!S271),"", 'Funções Transações'!S271)</f>
        <v/>
      </c>
      <c r="J421" s="484" t="str">
        <f aca="false">IF(ISBLANK('Funções Transações'!T271),"", 'Funções Transações'!T271)</f>
        <v/>
      </c>
      <c r="K421" s="484" t="str">
        <f aca="false">IF(ISBLANK('Funções Transações'!U271),"", 'Funções Transações'!U271)</f>
        <v/>
      </c>
      <c r="L421" s="509"/>
      <c r="M421" s="524"/>
      <c r="N421" s="485" t="str">
        <f aca="false">IF(ISBLANK('Funções Transações'!R271),"", 'Funções Transações'!R271)</f>
        <v/>
      </c>
      <c r="O421" s="482" t="str">
        <f aca="false">IF(ISBLANK('Funções Transações'!AC271),"", 'Funções Transações'!AC271)</f>
        <v/>
      </c>
      <c r="P421" s="482" t="str">
        <f aca="false">IF(ISBLANK('Funções Transações'!AD271),"", 'Funções Transações'!AD271)</f>
        <v/>
      </c>
      <c r="Q421" s="482" t="str">
        <f aca="false">IF(ISBLANK('Funções Transações'!AE271),"", 'Funções Transações'!AE271)</f>
        <v/>
      </c>
      <c r="R421" s="482" t="str">
        <f aca="false">IF(ISBLANK('Funções Transações'!AF271),"", 'Funções Transações'!AF271)</f>
        <v/>
      </c>
      <c r="S421" s="493"/>
    </row>
    <row r="422" customFormat="false" ht="12.75" hidden="false" customHeight="true" outlineLevel="0" collapsed="false">
      <c r="A422" s="481" t="str">
        <f aca="false">IF(ISBLANK('Funções Transações'!C272),"", 'Funções Transações'!C272)</f>
        <v/>
      </c>
      <c r="B422" s="482" t="str">
        <f aca="false">IF((A422=""),"",LOOKUP(A422,'Casos de Uso'!$B$3:B$101,'Casos de Uso'!$C$3:C$101))</f>
        <v/>
      </c>
      <c r="C422" s="482" t="str">
        <f aca="false">IF(ISBLANK('Funções Transações'!B272),"",'Funções Transações'!B272)</f>
        <v/>
      </c>
      <c r="D422" s="483" t="str">
        <f aca="false">IF(ISBLANK('Funções Transações'!M272),"", 'Funções Transações'!M272)</f>
        <v/>
      </c>
      <c r="E422" s="483" t="str">
        <f aca="false">IF(ISBLANK('Funções Transações'!N272),"", 'Funções Transações'!N272)</f>
        <v/>
      </c>
      <c r="F422" s="483" t="str">
        <f aca="false">IF(ISBLANK('Funções Transações'!O272),"", 'Funções Transações'!O272)</f>
        <v/>
      </c>
      <c r="G422" s="483" t="str">
        <f aca="false">IF(ISBLANK('Funções Transações'!P272),"", 'Funções Transações'!P272)</f>
        <v/>
      </c>
      <c r="H422" s="483" t="str">
        <f aca="false">IF(ISBLANK('Funções Transações'!Q272),"", 'Funções Transações'!Q272)</f>
        <v/>
      </c>
      <c r="I422" s="484" t="str">
        <f aca="false">IF(ISBLANK('Funções Transações'!S272),"", 'Funções Transações'!S272)</f>
        <v/>
      </c>
      <c r="J422" s="484" t="str">
        <f aca="false">IF(ISBLANK('Funções Transações'!T272),"", 'Funções Transações'!T272)</f>
        <v/>
      </c>
      <c r="K422" s="484" t="str">
        <f aca="false">IF(ISBLANK('Funções Transações'!U272),"", 'Funções Transações'!U272)</f>
        <v/>
      </c>
      <c r="L422" s="509"/>
      <c r="M422" s="524"/>
      <c r="N422" s="485" t="str">
        <f aca="false">IF(ISBLANK('Funções Transações'!R272),"", 'Funções Transações'!R272)</f>
        <v/>
      </c>
      <c r="O422" s="482" t="str">
        <f aca="false">IF(ISBLANK('Funções Transações'!AC272),"", 'Funções Transações'!AC272)</f>
        <v/>
      </c>
      <c r="P422" s="482" t="str">
        <f aca="false">IF(ISBLANK('Funções Transações'!AD272),"", 'Funções Transações'!AD272)</f>
        <v/>
      </c>
      <c r="Q422" s="482" t="str">
        <f aca="false">IF(ISBLANK('Funções Transações'!AE272),"", 'Funções Transações'!AE272)</f>
        <v/>
      </c>
      <c r="R422" s="482" t="str">
        <f aca="false">IF(ISBLANK('Funções Transações'!AF272),"", 'Funções Transações'!AF272)</f>
        <v/>
      </c>
      <c r="S422" s="493"/>
    </row>
    <row r="423" customFormat="false" ht="12.75" hidden="false" customHeight="true" outlineLevel="0" collapsed="false">
      <c r="A423" s="481" t="str">
        <f aca="false">IF(ISBLANK('Funções Transações'!C273),"", 'Funções Transações'!C273)</f>
        <v/>
      </c>
      <c r="B423" s="482" t="str">
        <f aca="false">IF((A423=""),"",LOOKUP(A423,'Casos de Uso'!$B$3:B$101,'Casos de Uso'!$C$3:C$101))</f>
        <v/>
      </c>
      <c r="C423" s="482" t="str">
        <f aca="false">IF(ISBLANK('Funções Transações'!B273),"",'Funções Transações'!B273)</f>
        <v/>
      </c>
      <c r="D423" s="483" t="str">
        <f aca="false">IF(ISBLANK('Funções Transações'!M273),"", 'Funções Transações'!M273)</f>
        <v/>
      </c>
      <c r="E423" s="483" t="str">
        <f aca="false">IF(ISBLANK('Funções Transações'!N273),"", 'Funções Transações'!N273)</f>
        <v/>
      </c>
      <c r="F423" s="483" t="str">
        <f aca="false">IF(ISBLANK('Funções Transações'!O273),"", 'Funções Transações'!O273)</f>
        <v/>
      </c>
      <c r="G423" s="483" t="str">
        <f aca="false">IF(ISBLANK('Funções Transações'!P273),"", 'Funções Transações'!P273)</f>
        <v/>
      </c>
      <c r="H423" s="483" t="str">
        <f aca="false">IF(ISBLANK('Funções Transações'!Q273),"", 'Funções Transações'!Q273)</f>
        <v/>
      </c>
      <c r="I423" s="484" t="str">
        <f aca="false">IF(ISBLANK('Funções Transações'!S273),"", 'Funções Transações'!S273)</f>
        <v/>
      </c>
      <c r="J423" s="484" t="str">
        <f aca="false">IF(ISBLANK('Funções Transações'!T273),"", 'Funções Transações'!T273)</f>
        <v/>
      </c>
      <c r="K423" s="484" t="str">
        <f aca="false">IF(ISBLANK('Funções Transações'!U273),"", 'Funções Transações'!U273)</f>
        <v/>
      </c>
      <c r="L423" s="509"/>
      <c r="M423" s="524"/>
      <c r="N423" s="485" t="str">
        <f aca="false">IF(ISBLANK('Funções Transações'!R273),"", 'Funções Transações'!R273)</f>
        <v/>
      </c>
      <c r="O423" s="482" t="str">
        <f aca="false">IF(ISBLANK('Funções Transações'!AC273),"", 'Funções Transações'!AC273)</f>
        <v/>
      </c>
      <c r="P423" s="482" t="str">
        <f aca="false">IF(ISBLANK('Funções Transações'!AD273),"", 'Funções Transações'!AD273)</f>
        <v/>
      </c>
      <c r="Q423" s="482" t="str">
        <f aca="false">IF(ISBLANK('Funções Transações'!AE273),"", 'Funções Transações'!AE273)</f>
        <v/>
      </c>
      <c r="R423" s="482" t="str">
        <f aca="false">IF(ISBLANK('Funções Transações'!AF273),"", 'Funções Transações'!AF273)</f>
        <v/>
      </c>
      <c r="S423" s="493"/>
    </row>
    <row r="424" customFormat="false" ht="12.75" hidden="false" customHeight="true" outlineLevel="0" collapsed="false">
      <c r="A424" s="481" t="str">
        <f aca="false">IF(ISBLANK('Funções Transações'!C274),"", 'Funções Transações'!C274)</f>
        <v/>
      </c>
      <c r="B424" s="482" t="str">
        <f aca="false">IF((A424=""),"",LOOKUP(A424,'Casos de Uso'!$B$3:B$101,'Casos de Uso'!$C$3:C$101))</f>
        <v/>
      </c>
      <c r="C424" s="482" t="str">
        <f aca="false">IF(ISBLANK('Funções Transações'!B274),"",'Funções Transações'!B274)</f>
        <v/>
      </c>
      <c r="D424" s="483" t="str">
        <f aca="false">IF(ISBLANK('Funções Transações'!M274),"", 'Funções Transações'!M274)</f>
        <v/>
      </c>
      <c r="E424" s="483" t="str">
        <f aca="false">IF(ISBLANK('Funções Transações'!N274),"", 'Funções Transações'!N274)</f>
        <v/>
      </c>
      <c r="F424" s="483" t="str">
        <f aca="false">IF(ISBLANK('Funções Transações'!O274),"", 'Funções Transações'!O274)</f>
        <v/>
      </c>
      <c r="G424" s="483" t="str">
        <f aca="false">IF(ISBLANK('Funções Transações'!P274),"", 'Funções Transações'!P274)</f>
        <v/>
      </c>
      <c r="H424" s="483" t="str">
        <f aca="false">IF(ISBLANK('Funções Transações'!Q274),"", 'Funções Transações'!Q274)</f>
        <v/>
      </c>
      <c r="I424" s="484" t="str">
        <f aca="false">IF(ISBLANK('Funções Transações'!S274),"", 'Funções Transações'!S274)</f>
        <v/>
      </c>
      <c r="J424" s="484" t="str">
        <f aca="false">IF(ISBLANK('Funções Transações'!T274),"", 'Funções Transações'!T274)</f>
        <v/>
      </c>
      <c r="K424" s="484" t="str">
        <f aca="false">IF(ISBLANK('Funções Transações'!U274),"", 'Funções Transações'!U274)</f>
        <v/>
      </c>
      <c r="L424" s="509"/>
      <c r="M424" s="524"/>
      <c r="N424" s="485" t="str">
        <f aca="false">IF(ISBLANK('Funções Transações'!R274),"", 'Funções Transações'!R274)</f>
        <v/>
      </c>
      <c r="O424" s="482" t="str">
        <f aca="false">IF(ISBLANK('Funções Transações'!AC274),"", 'Funções Transações'!AC274)</f>
        <v/>
      </c>
      <c r="P424" s="482" t="str">
        <f aca="false">IF(ISBLANK('Funções Transações'!AD274),"", 'Funções Transações'!AD274)</f>
        <v/>
      </c>
      <c r="Q424" s="482" t="str">
        <f aca="false">IF(ISBLANK('Funções Transações'!AE274),"", 'Funções Transações'!AE274)</f>
        <v/>
      </c>
      <c r="R424" s="482" t="str">
        <f aca="false">IF(ISBLANK('Funções Transações'!AF274),"", 'Funções Transações'!AF274)</f>
        <v/>
      </c>
      <c r="S424" s="493"/>
    </row>
    <row r="425" customFormat="false" ht="12.75" hidden="false" customHeight="true" outlineLevel="0" collapsed="false">
      <c r="A425" s="481" t="str">
        <f aca="false">IF(ISBLANK('Funções Transações'!C275),"", 'Funções Transações'!C275)</f>
        <v/>
      </c>
      <c r="B425" s="482" t="str">
        <f aca="false">IF((A425=""),"",LOOKUP(A425,'Casos de Uso'!$B$3:B$101,'Casos de Uso'!$C$3:C$101))</f>
        <v/>
      </c>
      <c r="C425" s="482" t="str">
        <f aca="false">IF(ISBLANK('Funções Transações'!B275),"",'Funções Transações'!B275)</f>
        <v/>
      </c>
      <c r="D425" s="483" t="str">
        <f aca="false">IF(ISBLANK('Funções Transações'!M275),"", 'Funções Transações'!M275)</f>
        <v/>
      </c>
      <c r="E425" s="483" t="str">
        <f aca="false">IF(ISBLANK('Funções Transações'!N275),"", 'Funções Transações'!N275)</f>
        <v/>
      </c>
      <c r="F425" s="483" t="str">
        <f aca="false">IF(ISBLANK('Funções Transações'!O275),"", 'Funções Transações'!O275)</f>
        <v/>
      </c>
      <c r="G425" s="483" t="str">
        <f aca="false">IF(ISBLANK('Funções Transações'!P275),"", 'Funções Transações'!P275)</f>
        <v/>
      </c>
      <c r="H425" s="483" t="str">
        <f aca="false">IF(ISBLANK('Funções Transações'!Q275),"", 'Funções Transações'!Q275)</f>
        <v/>
      </c>
      <c r="I425" s="484" t="str">
        <f aca="false">IF(ISBLANK('Funções Transações'!S275),"", 'Funções Transações'!S275)</f>
        <v/>
      </c>
      <c r="J425" s="484" t="str">
        <f aca="false">IF(ISBLANK('Funções Transações'!T275),"", 'Funções Transações'!T275)</f>
        <v/>
      </c>
      <c r="K425" s="484" t="str">
        <f aca="false">IF(ISBLANK('Funções Transações'!U275),"", 'Funções Transações'!U275)</f>
        <v/>
      </c>
      <c r="L425" s="509"/>
      <c r="M425" s="524"/>
      <c r="N425" s="485" t="str">
        <f aca="false">IF(ISBLANK('Funções Transações'!R275),"", 'Funções Transações'!R275)</f>
        <v/>
      </c>
      <c r="O425" s="482" t="str">
        <f aca="false">IF(ISBLANK('Funções Transações'!AC275),"", 'Funções Transações'!AC275)</f>
        <v/>
      </c>
      <c r="P425" s="482" t="str">
        <f aca="false">IF(ISBLANK('Funções Transações'!AD275),"", 'Funções Transações'!AD275)</f>
        <v/>
      </c>
      <c r="Q425" s="482" t="str">
        <f aca="false">IF(ISBLANK('Funções Transações'!AE275),"", 'Funções Transações'!AE275)</f>
        <v/>
      </c>
      <c r="R425" s="482" t="str">
        <f aca="false">IF(ISBLANK('Funções Transações'!AF275),"", 'Funções Transações'!AF275)</f>
        <v/>
      </c>
      <c r="S425" s="493"/>
    </row>
    <row r="426" customFormat="false" ht="12.75" hidden="false" customHeight="true" outlineLevel="0" collapsed="false">
      <c r="A426" s="481" t="str">
        <f aca="false">IF(ISBLANK('Funções Transações'!C276),"", 'Funções Transações'!C276)</f>
        <v/>
      </c>
      <c r="B426" s="482" t="str">
        <f aca="false">IF((A426=""),"",LOOKUP(A426,'Casos de Uso'!$B$3:B$101,'Casos de Uso'!$C$3:C$101))</f>
        <v/>
      </c>
      <c r="C426" s="482" t="str">
        <f aca="false">IF(ISBLANK('Funções Transações'!B276),"",'Funções Transações'!B276)</f>
        <v/>
      </c>
      <c r="D426" s="483" t="str">
        <f aca="false">IF(ISBLANK('Funções Transações'!M276),"", 'Funções Transações'!M276)</f>
        <v/>
      </c>
      <c r="E426" s="483" t="str">
        <f aca="false">IF(ISBLANK('Funções Transações'!N276),"", 'Funções Transações'!N276)</f>
        <v/>
      </c>
      <c r="F426" s="483" t="str">
        <f aca="false">IF(ISBLANK('Funções Transações'!O276),"", 'Funções Transações'!O276)</f>
        <v/>
      </c>
      <c r="G426" s="483" t="str">
        <f aca="false">IF(ISBLANK('Funções Transações'!P276),"", 'Funções Transações'!P276)</f>
        <v/>
      </c>
      <c r="H426" s="483" t="str">
        <f aca="false">IF(ISBLANK('Funções Transações'!Q276),"", 'Funções Transações'!Q276)</f>
        <v/>
      </c>
      <c r="I426" s="484" t="str">
        <f aca="false">IF(ISBLANK('Funções Transações'!S276),"", 'Funções Transações'!S276)</f>
        <v/>
      </c>
      <c r="J426" s="484" t="str">
        <f aca="false">IF(ISBLANK('Funções Transações'!T276),"", 'Funções Transações'!T276)</f>
        <v/>
      </c>
      <c r="K426" s="484" t="str">
        <f aca="false">IF(ISBLANK('Funções Transações'!U276),"", 'Funções Transações'!U276)</f>
        <v/>
      </c>
      <c r="L426" s="509"/>
      <c r="M426" s="524"/>
      <c r="N426" s="485" t="str">
        <f aca="false">IF(ISBLANK('Funções Transações'!R276),"", 'Funções Transações'!R276)</f>
        <v/>
      </c>
      <c r="O426" s="482" t="str">
        <f aca="false">IF(ISBLANK('Funções Transações'!AC276),"", 'Funções Transações'!AC276)</f>
        <v/>
      </c>
      <c r="P426" s="482" t="str">
        <f aca="false">IF(ISBLANK('Funções Transações'!AD276),"", 'Funções Transações'!AD276)</f>
        <v/>
      </c>
      <c r="Q426" s="482" t="str">
        <f aca="false">IF(ISBLANK('Funções Transações'!AE276),"", 'Funções Transações'!AE276)</f>
        <v/>
      </c>
      <c r="R426" s="482" t="str">
        <f aca="false">IF(ISBLANK('Funções Transações'!AF276),"", 'Funções Transações'!AF276)</f>
        <v/>
      </c>
      <c r="S426" s="493"/>
    </row>
    <row r="427" customFormat="false" ht="12.75" hidden="false" customHeight="true" outlineLevel="0" collapsed="false">
      <c r="A427" s="481" t="str">
        <f aca="false">IF(ISBLANK('Funções Transações'!C277),"", 'Funções Transações'!C277)</f>
        <v/>
      </c>
      <c r="B427" s="482" t="str">
        <f aca="false">IF((A427=""),"",LOOKUP(A427,'Casos de Uso'!$B$3:B$101,'Casos de Uso'!$C$3:C$101))</f>
        <v/>
      </c>
      <c r="C427" s="482" t="str">
        <f aca="false">IF(ISBLANK('Funções Transações'!B277),"",'Funções Transações'!B277)</f>
        <v/>
      </c>
      <c r="D427" s="483" t="str">
        <f aca="false">IF(ISBLANK('Funções Transações'!M277),"", 'Funções Transações'!M277)</f>
        <v/>
      </c>
      <c r="E427" s="483" t="str">
        <f aca="false">IF(ISBLANK('Funções Transações'!N277),"", 'Funções Transações'!N277)</f>
        <v/>
      </c>
      <c r="F427" s="483" t="str">
        <f aca="false">IF(ISBLANK('Funções Transações'!O277),"", 'Funções Transações'!O277)</f>
        <v/>
      </c>
      <c r="G427" s="483" t="str">
        <f aca="false">IF(ISBLANK('Funções Transações'!P277),"", 'Funções Transações'!P277)</f>
        <v/>
      </c>
      <c r="H427" s="483" t="str">
        <f aca="false">IF(ISBLANK('Funções Transações'!Q277),"", 'Funções Transações'!Q277)</f>
        <v/>
      </c>
      <c r="I427" s="484" t="str">
        <f aca="false">IF(ISBLANK('Funções Transações'!S277),"", 'Funções Transações'!S277)</f>
        <v/>
      </c>
      <c r="J427" s="484" t="str">
        <f aca="false">IF(ISBLANK('Funções Transações'!T277),"", 'Funções Transações'!T277)</f>
        <v/>
      </c>
      <c r="K427" s="484" t="str">
        <f aca="false">IF(ISBLANK('Funções Transações'!U277),"", 'Funções Transações'!U277)</f>
        <v/>
      </c>
      <c r="L427" s="509"/>
      <c r="M427" s="524"/>
      <c r="N427" s="485" t="str">
        <f aca="false">IF(ISBLANK('Funções Transações'!R277),"", 'Funções Transações'!R277)</f>
        <v/>
      </c>
      <c r="O427" s="482" t="str">
        <f aca="false">IF(ISBLANK('Funções Transações'!AC277),"", 'Funções Transações'!AC277)</f>
        <v/>
      </c>
      <c r="P427" s="482" t="str">
        <f aca="false">IF(ISBLANK('Funções Transações'!AD277),"", 'Funções Transações'!AD277)</f>
        <v/>
      </c>
      <c r="Q427" s="482" t="str">
        <f aca="false">IF(ISBLANK('Funções Transações'!AE277),"", 'Funções Transações'!AE277)</f>
        <v/>
      </c>
      <c r="R427" s="482" t="str">
        <f aca="false">IF(ISBLANK('Funções Transações'!AF277),"", 'Funções Transações'!AF277)</f>
        <v/>
      </c>
      <c r="S427" s="493"/>
    </row>
    <row r="428" customFormat="false" ht="12.75" hidden="false" customHeight="true" outlineLevel="0" collapsed="false">
      <c r="A428" s="481" t="str">
        <f aca="false">IF(ISBLANK('Funções Transações'!C278),"", 'Funções Transações'!C278)</f>
        <v/>
      </c>
      <c r="B428" s="482" t="str">
        <f aca="false">IF((A428=""),"",LOOKUP(A428,'Casos de Uso'!$B$3:B$101,'Casos de Uso'!$C$3:C$101))</f>
        <v/>
      </c>
      <c r="C428" s="482" t="str">
        <f aca="false">IF(ISBLANK('Funções Transações'!B278),"",'Funções Transações'!B278)</f>
        <v/>
      </c>
      <c r="D428" s="483" t="str">
        <f aca="false">IF(ISBLANK('Funções Transações'!M278),"", 'Funções Transações'!M278)</f>
        <v/>
      </c>
      <c r="E428" s="483" t="str">
        <f aca="false">IF(ISBLANK('Funções Transações'!N278),"", 'Funções Transações'!N278)</f>
        <v/>
      </c>
      <c r="F428" s="483" t="str">
        <f aca="false">IF(ISBLANK('Funções Transações'!O278),"", 'Funções Transações'!O278)</f>
        <v/>
      </c>
      <c r="G428" s="483" t="str">
        <f aca="false">IF(ISBLANK('Funções Transações'!P278),"", 'Funções Transações'!P278)</f>
        <v/>
      </c>
      <c r="H428" s="483" t="str">
        <f aca="false">IF(ISBLANK('Funções Transações'!Q278),"", 'Funções Transações'!Q278)</f>
        <v/>
      </c>
      <c r="I428" s="484" t="str">
        <f aca="false">IF(ISBLANK('Funções Transações'!S278),"", 'Funções Transações'!S278)</f>
        <v/>
      </c>
      <c r="J428" s="484" t="str">
        <f aca="false">IF(ISBLANK('Funções Transações'!T278),"", 'Funções Transações'!T278)</f>
        <v/>
      </c>
      <c r="K428" s="484" t="str">
        <f aca="false">IF(ISBLANK('Funções Transações'!U278),"", 'Funções Transações'!U278)</f>
        <v/>
      </c>
      <c r="L428" s="509"/>
      <c r="M428" s="524"/>
      <c r="N428" s="485" t="str">
        <f aca="false">IF(ISBLANK('Funções Transações'!R278),"", 'Funções Transações'!R278)</f>
        <v/>
      </c>
      <c r="O428" s="482" t="str">
        <f aca="false">IF(ISBLANK('Funções Transações'!AC278),"", 'Funções Transações'!AC278)</f>
        <v/>
      </c>
      <c r="P428" s="482" t="str">
        <f aca="false">IF(ISBLANK('Funções Transações'!AD278),"", 'Funções Transações'!AD278)</f>
        <v/>
      </c>
      <c r="Q428" s="482" t="str">
        <f aca="false">IF(ISBLANK('Funções Transações'!AE278),"", 'Funções Transações'!AE278)</f>
        <v/>
      </c>
      <c r="R428" s="482" t="str">
        <f aca="false">IF(ISBLANK('Funções Transações'!AF278),"", 'Funções Transações'!AF278)</f>
        <v/>
      </c>
      <c r="S428" s="493"/>
    </row>
    <row r="429" customFormat="false" ht="12.75" hidden="false" customHeight="true" outlineLevel="0" collapsed="false">
      <c r="A429" s="481" t="str">
        <f aca="false">IF(ISBLANK('Funções Transações'!C279),"", 'Funções Transações'!C279)</f>
        <v/>
      </c>
      <c r="B429" s="482" t="str">
        <f aca="false">IF((A429=""),"",LOOKUP(A429,'Casos de Uso'!$B$3:B$101,'Casos de Uso'!$C$3:C$101))</f>
        <v/>
      </c>
      <c r="C429" s="482" t="str">
        <f aca="false">IF(ISBLANK('Funções Transações'!B279),"",'Funções Transações'!B279)</f>
        <v/>
      </c>
      <c r="D429" s="483" t="str">
        <f aca="false">IF(ISBLANK('Funções Transações'!M279),"", 'Funções Transações'!M279)</f>
        <v/>
      </c>
      <c r="E429" s="483" t="str">
        <f aca="false">IF(ISBLANK('Funções Transações'!N279),"", 'Funções Transações'!N279)</f>
        <v/>
      </c>
      <c r="F429" s="483" t="str">
        <f aca="false">IF(ISBLANK('Funções Transações'!O279),"", 'Funções Transações'!O279)</f>
        <v/>
      </c>
      <c r="G429" s="483" t="str">
        <f aca="false">IF(ISBLANK('Funções Transações'!P279),"", 'Funções Transações'!P279)</f>
        <v/>
      </c>
      <c r="H429" s="483" t="str">
        <f aca="false">IF(ISBLANK('Funções Transações'!Q279),"", 'Funções Transações'!Q279)</f>
        <v/>
      </c>
      <c r="I429" s="484" t="str">
        <f aca="false">IF(ISBLANK('Funções Transações'!S279),"", 'Funções Transações'!S279)</f>
        <v/>
      </c>
      <c r="J429" s="484" t="str">
        <f aca="false">IF(ISBLANK('Funções Transações'!T279),"", 'Funções Transações'!T279)</f>
        <v/>
      </c>
      <c r="K429" s="484" t="str">
        <f aca="false">IF(ISBLANK('Funções Transações'!U279),"", 'Funções Transações'!U279)</f>
        <v/>
      </c>
      <c r="L429" s="509"/>
      <c r="M429" s="524"/>
      <c r="N429" s="485" t="str">
        <f aca="false">IF(ISBLANK('Funções Transações'!R279),"", 'Funções Transações'!R279)</f>
        <v/>
      </c>
      <c r="O429" s="482" t="str">
        <f aca="false">IF(ISBLANK('Funções Transações'!AC279),"", 'Funções Transações'!AC279)</f>
        <v/>
      </c>
      <c r="P429" s="482" t="str">
        <f aca="false">IF(ISBLANK('Funções Transações'!AD279),"", 'Funções Transações'!AD279)</f>
        <v/>
      </c>
      <c r="Q429" s="482" t="str">
        <f aca="false">IF(ISBLANK('Funções Transações'!AE279),"", 'Funções Transações'!AE279)</f>
        <v/>
      </c>
      <c r="R429" s="482" t="str">
        <f aca="false">IF(ISBLANK('Funções Transações'!AF279),"", 'Funções Transações'!AF279)</f>
        <v/>
      </c>
      <c r="S429" s="493"/>
    </row>
    <row r="430" customFormat="false" ht="12.75" hidden="false" customHeight="true" outlineLevel="0" collapsed="false">
      <c r="A430" s="481" t="str">
        <f aca="false">IF(ISBLANK('Funções Transações'!C280),"", 'Funções Transações'!C280)</f>
        <v/>
      </c>
      <c r="B430" s="482" t="str">
        <f aca="false">IF((A430=""),"",LOOKUP(A430,'Casos de Uso'!$B$3:B$101,'Casos de Uso'!$C$3:C$101))</f>
        <v/>
      </c>
      <c r="C430" s="482" t="str">
        <f aca="false">IF(ISBLANK('Funções Transações'!B280),"",'Funções Transações'!B280)</f>
        <v/>
      </c>
      <c r="D430" s="483" t="str">
        <f aca="false">IF(ISBLANK('Funções Transações'!M280),"", 'Funções Transações'!M280)</f>
        <v/>
      </c>
      <c r="E430" s="483" t="str">
        <f aca="false">IF(ISBLANK('Funções Transações'!N280),"", 'Funções Transações'!N280)</f>
        <v/>
      </c>
      <c r="F430" s="483" t="str">
        <f aca="false">IF(ISBLANK('Funções Transações'!O280),"", 'Funções Transações'!O280)</f>
        <v/>
      </c>
      <c r="G430" s="483" t="str">
        <f aca="false">IF(ISBLANK('Funções Transações'!P280),"", 'Funções Transações'!P280)</f>
        <v/>
      </c>
      <c r="H430" s="483" t="str">
        <f aca="false">IF(ISBLANK('Funções Transações'!Q280),"", 'Funções Transações'!Q280)</f>
        <v/>
      </c>
      <c r="I430" s="484" t="str">
        <f aca="false">IF(ISBLANK('Funções Transações'!S280),"", 'Funções Transações'!S280)</f>
        <v/>
      </c>
      <c r="J430" s="484" t="str">
        <f aca="false">IF(ISBLANK('Funções Transações'!T280),"", 'Funções Transações'!T280)</f>
        <v/>
      </c>
      <c r="K430" s="484" t="str">
        <f aca="false">IF(ISBLANK('Funções Transações'!U280),"", 'Funções Transações'!U280)</f>
        <v/>
      </c>
      <c r="L430" s="509"/>
      <c r="M430" s="524"/>
      <c r="N430" s="485" t="str">
        <f aca="false">IF(ISBLANK('Funções Transações'!R280),"", 'Funções Transações'!R280)</f>
        <v/>
      </c>
      <c r="O430" s="482" t="str">
        <f aca="false">IF(ISBLANK('Funções Transações'!AC280),"", 'Funções Transações'!AC280)</f>
        <v/>
      </c>
      <c r="P430" s="482" t="str">
        <f aca="false">IF(ISBLANK('Funções Transações'!AD280),"", 'Funções Transações'!AD280)</f>
        <v/>
      </c>
      <c r="Q430" s="482" t="str">
        <f aca="false">IF(ISBLANK('Funções Transações'!AE280),"", 'Funções Transações'!AE280)</f>
        <v/>
      </c>
      <c r="R430" s="482" t="str">
        <f aca="false">IF(ISBLANK('Funções Transações'!AF280),"", 'Funções Transações'!AF280)</f>
        <v/>
      </c>
      <c r="S430" s="493"/>
    </row>
    <row r="431" customFormat="false" ht="12.75" hidden="false" customHeight="true" outlineLevel="0" collapsed="false">
      <c r="A431" s="481" t="str">
        <f aca="false">IF(ISBLANK('Funções Transações'!C281),"", 'Funções Transações'!C281)</f>
        <v/>
      </c>
      <c r="B431" s="482" t="str">
        <f aca="false">IF((A431=""),"",LOOKUP(A431,'Casos de Uso'!$B$3:B$101,'Casos de Uso'!$C$3:C$101))</f>
        <v/>
      </c>
      <c r="C431" s="482" t="str">
        <f aca="false">IF(ISBLANK('Funções Transações'!B281),"",'Funções Transações'!B281)</f>
        <v/>
      </c>
      <c r="D431" s="483" t="str">
        <f aca="false">IF(ISBLANK('Funções Transações'!M281),"", 'Funções Transações'!M281)</f>
        <v/>
      </c>
      <c r="E431" s="483" t="str">
        <f aca="false">IF(ISBLANK('Funções Transações'!N281),"", 'Funções Transações'!N281)</f>
        <v/>
      </c>
      <c r="F431" s="483" t="str">
        <f aca="false">IF(ISBLANK('Funções Transações'!O281),"", 'Funções Transações'!O281)</f>
        <v/>
      </c>
      <c r="G431" s="483" t="str">
        <f aca="false">IF(ISBLANK('Funções Transações'!P281),"", 'Funções Transações'!P281)</f>
        <v/>
      </c>
      <c r="H431" s="483" t="str">
        <f aca="false">IF(ISBLANK('Funções Transações'!Q281),"", 'Funções Transações'!Q281)</f>
        <v/>
      </c>
      <c r="I431" s="484" t="str">
        <f aca="false">IF(ISBLANK('Funções Transações'!S281),"", 'Funções Transações'!S281)</f>
        <v/>
      </c>
      <c r="J431" s="484" t="str">
        <f aca="false">IF(ISBLANK('Funções Transações'!T281),"", 'Funções Transações'!T281)</f>
        <v/>
      </c>
      <c r="K431" s="484" t="str">
        <f aca="false">IF(ISBLANK('Funções Transações'!U281),"", 'Funções Transações'!U281)</f>
        <v/>
      </c>
      <c r="L431" s="509"/>
      <c r="M431" s="524"/>
      <c r="N431" s="485" t="str">
        <f aca="false">IF(ISBLANK('Funções Transações'!R281),"", 'Funções Transações'!R281)</f>
        <v/>
      </c>
      <c r="O431" s="482" t="str">
        <f aca="false">IF(ISBLANK('Funções Transações'!AC281),"", 'Funções Transações'!AC281)</f>
        <v/>
      </c>
      <c r="P431" s="482" t="str">
        <f aca="false">IF(ISBLANK('Funções Transações'!AD281),"", 'Funções Transações'!AD281)</f>
        <v/>
      </c>
      <c r="Q431" s="482" t="str">
        <f aca="false">IF(ISBLANK('Funções Transações'!AE281),"", 'Funções Transações'!AE281)</f>
        <v/>
      </c>
      <c r="R431" s="482" t="str">
        <f aca="false">IF(ISBLANK('Funções Transações'!AF281),"", 'Funções Transações'!AF281)</f>
        <v/>
      </c>
      <c r="S431" s="493"/>
    </row>
    <row r="432" customFormat="false" ht="12.75" hidden="false" customHeight="true" outlineLevel="0" collapsed="false">
      <c r="A432" s="481" t="str">
        <f aca="false">IF(ISBLANK('Funções Transações'!C282),"", 'Funções Transações'!C282)</f>
        <v/>
      </c>
      <c r="B432" s="482" t="str">
        <f aca="false">IF((A432=""),"",LOOKUP(A432,'Casos de Uso'!$B$3:B$101,'Casos de Uso'!$C$3:C$101))</f>
        <v/>
      </c>
      <c r="C432" s="482" t="str">
        <f aca="false">IF(ISBLANK('Funções Transações'!B282),"",'Funções Transações'!B282)</f>
        <v/>
      </c>
      <c r="D432" s="483" t="str">
        <f aca="false">IF(ISBLANK('Funções Transações'!M282),"", 'Funções Transações'!M282)</f>
        <v/>
      </c>
      <c r="E432" s="483" t="str">
        <f aca="false">IF(ISBLANK('Funções Transações'!N282),"", 'Funções Transações'!N282)</f>
        <v/>
      </c>
      <c r="F432" s="483" t="str">
        <f aca="false">IF(ISBLANK('Funções Transações'!O282),"", 'Funções Transações'!O282)</f>
        <v/>
      </c>
      <c r="G432" s="483" t="str">
        <f aca="false">IF(ISBLANK('Funções Transações'!P282),"", 'Funções Transações'!P282)</f>
        <v/>
      </c>
      <c r="H432" s="483" t="str">
        <f aca="false">IF(ISBLANK('Funções Transações'!Q282),"", 'Funções Transações'!Q282)</f>
        <v/>
      </c>
      <c r="I432" s="484" t="str">
        <f aca="false">IF(ISBLANK('Funções Transações'!S282),"", 'Funções Transações'!S282)</f>
        <v/>
      </c>
      <c r="J432" s="484" t="str">
        <f aca="false">IF(ISBLANK('Funções Transações'!T282),"", 'Funções Transações'!T282)</f>
        <v/>
      </c>
      <c r="K432" s="484" t="str">
        <f aca="false">IF(ISBLANK('Funções Transações'!U282),"", 'Funções Transações'!U282)</f>
        <v/>
      </c>
      <c r="L432" s="509"/>
      <c r="M432" s="524"/>
      <c r="N432" s="485" t="str">
        <f aca="false">IF(ISBLANK('Funções Transações'!R282),"", 'Funções Transações'!R282)</f>
        <v/>
      </c>
      <c r="O432" s="482" t="str">
        <f aca="false">IF(ISBLANK('Funções Transações'!AC282),"", 'Funções Transações'!AC282)</f>
        <v/>
      </c>
      <c r="P432" s="482" t="str">
        <f aca="false">IF(ISBLANK('Funções Transações'!AD282),"", 'Funções Transações'!AD282)</f>
        <v/>
      </c>
      <c r="Q432" s="482" t="str">
        <f aca="false">IF(ISBLANK('Funções Transações'!AE282),"", 'Funções Transações'!AE282)</f>
        <v/>
      </c>
      <c r="R432" s="482" t="str">
        <f aca="false">IF(ISBLANK('Funções Transações'!AF282),"", 'Funções Transações'!AF282)</f>
        <v/>
      </c>
      <c r="S432" s="493"/>
    </row>
    <row r="433" customFormat="false" ht="12.75" hidden="false" customHeight="true" outlineLevel="0" collapsed="false">
      <c r="A433" s="481" t="str">
        <f aca="false">IF(ISBLANK('Funções Transações'!C283),"", 'Funções Transações'!C283)</f>
        <v/>
      </c>
      <c r="B433" s="482" t="str">
        <f aca="false">IF((A433=""),"",LOOKUP(A433,'Casos de Uso'!$B$3:B$101,'Casos de Uso'!$C$3:C$101))</f>
        <v/>
      </c>
      <c r="C433" s="482" t="str">
        <f aca="false">IF(ISBLANK('Funções Transações'!B283),"",'Funções Transações'!B283)</f>
        <v/>
      </c>
      <c r="D433" s="483" t="str">
        <f aca="false">IF(ISBLANK('Funções Transações'!M283),"", 'Funções Transações'!M283)</f>
        <v/>
      </c>
      <c r="E433" s="483" t="str">
        <f aca="false">IF(ISBLANK('Funções Transações'!N283),"", 'Funções Transações'!N283)</f>
        <v/>
      </c>
      <c r="F433" s="483" t="str">
        <f aca="false">IF(ISBLANK('Funções Transações'!O283),"", 'Funções Transações'!O283)</f>
        <v/>
      </c>
      <c r="G433" s="483" t="str">
        <f aca="false">IF(ISBLANK('Funções Transações'!P283),"", 'Funções Transações'!P283)</f>
        <v/>
      </c>
      <c r="H433" s="483" t="str">
        <f aca="false">IF(ISBLANK('Funções Transações'!Q283),"", 'Funções Transações'!Q283)</f>
        <v/>
      </c>
      <c r="I433" s="484" t="str">
        <f aca="false">IF(ISBLANK('Funções Transações'!S283),"", 'Funções Transações'!S283)</f>
        <v/>
      </c>
      <c r="J433" s="484" t="str">
        <f aca="false">IF(ISBLANK('Funções Transações'!T283),"", 'Funções Transações'!T283)</f>
        <v/>
      </c>
      <c r="K433" s="484" t="str">
        <f aca="false">IF(ISBLANK('Funções Transações'!U283),"", 'Funções Transações'!U283)</f>
        <v/>
      </c>
      <c r="L433" s="509"/>
      <c r="M433" s="524"/>
      <c r="N433" s="485" t="str">
        <f aca="false">IF(ISBLANK('Funções Transações'!R283),"", 'Funções Transações'!R283)</f>
        <v/>
      </c>
      <c r="O433" s="482" t="str">
        <f aca="false">IF(ISBLANK('Funções Transações'!AC283),"", 'Funções Transações'!AC283)</f>
        <v/>
      </c>
      <c r="P433" s="482" t="str">
        <f aca="false">IF(ISBLANK('Funções Transações'!AD283),"", 'Funções Transações'!AD283)</f>
        <v/>
      </c>
      <c r="Q433" s="482" t="str">
        <f aca="false">IF(ISBLANK('Funções Transações'!AE283),"", 'Funções Transações'!AE283)</f>
        <v/>
      </c>
      <c r="R433" s="482" t="str">
        <f aca="false">IF(ISBLANK('Funções Transações'!AF283),"", 'Funções Transações'!AF283)</f>
        <v/>
      </c>
      <c r="S433" s="493"/>
    </row>
    <row r="434" customFormat="false" ht="12.75" hidden="false" customHeight="true" outlineLevel="0" collapsed="false">
      <c r="A434" s="481" t="str">
        <f aca="false">IF(ISBLANK('Funções Transações'!C284),"", 'Funções Transações'!C284)</f>
        <v/>
      </c>
      <c r="B434" s="482" t="str">
        <f aca="false">IF((A434=""),"",LOOKUP(A434,'Casos de Uso'!$B$3:B$101,'Casos de Uso'!$C$3:C$101))</f>
        <v/>
      </c>
      <c r="C434" s="482" t="str">
        <f aca="false">IF(ISBLANK('Funções Transações'!B284),"",'Funções Transações'!B284)</f>
        <v/>
      </c>
      <c r="D434" s="483" t="str">
        <f aca="false">IF(ISBLANK('Funções Transações'!M284),"", 'Funções Transações'!M284)</f>
        <v/>
      </c>
      <c r="E434" s="483" t="str">
        <f aca="false">IF(ISBLANK('Funções Transações'!N284),"", 'Funções Transações'!N284)</f>
        <v/>
      </c>
      <c r="F434" s="483" t="str">
        <f aca="false">IF(ISBLANK('Funções Transações'!O284),"", 'Funções Transações'!O284)</f>
        <v/>
      </c>
      <c r="G434" s="483" t="str">
        <f aca="false">IF(ISBLANK('Funções Transações'!P284),"", 'Funções Transações'!P284)</f>
        <v/>
      </c>
      <c r="H434" s="483" t="str">
        <f aca="false">IF(ISBLANK('Funções Transações'!Q284),"", 'Funções Transações'!Q284)</f>
        <v/>
      </c>
      <c r="I434" s="484" t="str">
        <f aca="false">IF(ISBLANK('Funções Transações'!S284),"", 'Funções Transações'!S284)</f>
        <v/>
      </c>
      <c r="J434" s="484" t="str">
        <f aca="false">IF(ISBLANK('Funções Transações'!T284),"", 'Funções Transações'!T284)</f>
        <v/>
      </c>
      <c r="K434" s="484" t="str">
        <f aca="false">IF(ISBLANK('Funções Transações'!U284),"", 'Funções Transações'!U284)</f>
        <v/>
      </c>
      <c r="L434" s="509"/>
      <c r="M434" s="524"/>
      <c r="N434" s="485" t="str">
        <f aca="false">IF(ISBLANK('Funções Transações'!R284),"", 'Funções Transações'!R284)</f>
        <v/>
      </c>
      <c r="O434" s="482" t="str">
        <f aca="false">IF(ISBLANK('Funções Transações'!AC284),"", 'Funções Transações'!AC284)</f>
        <v/>
      </c>
      <c r="P434" s="482" t="str">
        <f aca="false">IF(ISBLANK('Funções Transações'!AD284),"", 'Funções Transações'!AD284)</f>
        <v/>
      </c>
      <c r="Q434" s="482" t="str">
        <f aca="false">IF(ISBLANK('Funções Transações'!AE284),"", 'Funções Transações'!AE284)</f>
        <v/>
      </c>
      <c r="R434" s="482" t="str">
        <f aca="false">IF(ISBLANK('Funções Transações'!AF284),"", 'Funções Transações'!AF284)</f>
        <v/>
      </c>
      <c r="S434" s="493"/>
    </row>
    <row r="435" customFormat="false" ht="12.75" hidden="false" customHeight="true" outlineLevel="0" collapsed="false">
      <c r="A435" s="481" t="str">
        <f aca="false">IF(ISBLANK('Funções Transações'!C285),"", 'Funções Transações'!C285)</f>
        <v/>
      </c>
      <c r="B435" s="482" t="str">
        <f aca="false">IF((A435=""),"",LOOKUP(A435,'Casos de Uso'!$B$3:B$101,'Casos de Uso'!$C$3:C$101))</f>
        <v/>
      </c>
      <c r="C435" s="482" t="str">
        <f aca="false">IF(ISBLANK('Funções Transações'!B285),"",'Funções Transações'!B285)</f>
        <v/>
      </c>
      <c r="D435" s="483" t="str">
        <f aca="false">IF(ISBLANK('Funções Transações'!M285),"", 'Funções Transações'!M285)</f>
        <v/>
      </c>
      <c r="E435" s="483" t="str">
        <f aca="false">IF(ISBLANK('Funções Transações'!N285),"", 'Funções Transações'!N285)</f>
        <v/>
      </c>
      <c r="F435" s="483" t="str">
        <f aca="false">IF(ISBLANK('Funções Transações'!O285),"", 'Funções Transações'!O285)</f>
        <v/>
      </c>
      <c r="G435" s="483" t="str">
        <f aca="false">IF(ISBLANK('Funções Transações'!P285),"", 'Funções Transações'!P285)</f>
        <v/>
      </c>
      <c r="H435" s="483" t="str">
        <f aca="false">IF(ISBLANK('Funções Transações'!Q285),"", 'Funções Transações'!Q285)</f>
        <v/>
      </c>
      <c r="I435" s="484" t="str">
        <f aca="false">IF(ISBLANK('Funções Transações'!S285),"", 'Funções Transações'!S285)</f>
        <v/>
      </c>
      <c r="J435" s="484" t="str">
        <f aca="false">IF(ISBLANK('Funções Transações'!T285),"", 'Funções Transações'!T285)</f>
        <v/>
      </c>
      <c r="K435" s="484" t="str">
        <f aca="false">IF(ISBLANK('Funções Transações'!U285),"", 'Funções Transações'!U285)</f>
        <v/>
      </c>
      <c r="L435" s="509"/>
      <c r="M435" s="524"/>
      <c r="N435" s="485" t="str">
        <f aca="false">IF(ISBLANK('Funções Transações'!R285),"", 'Funções Transações'!R285)</f>
        <v/>
      </c>
      <c r="O435" s="482" t="str">
        <f aca="false">IF(ISBLANK('Funções Transações'!AC285),"", 'Funções Transações'!AC285)</f>
        <v/>
      </c>
      <c r="P435" s="482" t="str">
        <f aca="false">IF(ISBLANK('Funções Transações'!AD285),"", 'Funções Transações'!AD285)</f>
        <v/>
      </c>
      <c r="Q435" s="482" t="str">
        <f aca="false">IF(ISBLANK('Funções Transações'!AE285),"", 'Funções Transações'!AE285)</f>
        <v/>
      </c>
      <c r="R435" s="482" t="str">
        <f aca="false">IF(ISBLANK('Funções Transações'!AF285),"", 'Funções Transações'!AF285)</f>
        <v/>
      </c>
      <c r="S435" s="493"/>
    </row>
    <row r="436" customFormat="false" ht="12.75" hidden="false" customHeight="true" outlineLevel="0" collapsed="false">
      <c r="A436" s="481" t="str">
        <f aca="false">IF(ISBLANK('Funções Transações'!C286),"", 'Funções Transações'!C286)</f>
        <v/>
      </c>
      <c r="B436" s="482" t="str">
        <f aca="false">IF((A436=""),"",LOOKUP(A436,'Casos de Uso'!$B$3:B$101,'Casos de Uso'!$C$3:C$101))</f>
        <v/>
      </c>
      <c r="C436" s="482" t="str">
        <f aca="false">IF(ISBLANK('Funções Transações'!B286),"",'Funções Transações'!B286)</f>
        <v/>
      </c>
      <c r="D436" s="483" t="str">
        <f aca="false">IF(ISBLANK('Funções Transações'!M286),"", 'Funções Transações'!M286)</f>
        <v/>
      </c>
      <c r="E436" s="483" t="str">
        <f aca="false">IF(ISBLANK('Funções Transações'!N286),"", 'Funções Transações'!N286)</f>
        <v/>
      </c>
      <c r="F436" s="483" t="str">
        <f aca="false">IF(ISBLANK('Funções Transações'!O286),"", 'Funções Transações'!O286)</f>
        <v/>
      </c>
      <c r="G436" s="483" t="str">
        <f aca="false">IF(ISBLANK('Funções Transações'!P286),"", 'Funções Transações'!P286)</f>
        <v/>
      </c>
      <c r="H436" s="483" t="str">
        <f aca="false">IF(ISBLANK('Funções Transações'!Q286),"", 'Funções Transações'!Q286)</f>
        <v/>
      </c>
      <c r="I436" s="484" t="str">
        <f aca="false">IF(ISBLANK('Funções Transações'!S286),"", 'Funções Transações'!S286)</f>
        <v/>
      </c>
      <c r="J436" s="484" t="str">
        <f aca="false">IF(ISBLANK('Funções Transações'!T286),"", 'Funções Transações'!T286)</f>
        <v/>
      </c>
      <c r="K436" s="484" t="str">
        <f aca="false">IF(ISBLANK('Funções Transações'!U286),"", 'Funções Transações'!U286)</f>
        <v/>
      </c>
      <c r="L436" s="509"/>
      <c r="M436" s="524"/>
      <c r="N436" s="485" t="str">
        <f aca="false">IF(ISBLANK('Funções Transações'!R286),"", 'Funções Transações'!R286)</f>
        <v/>
      </c>
      <c r="O436" s="482" t="str">
        <f aca="false">IF(ISBLANK('Funções Transações'!AC286),"", 'Funções Transações'!AC286)</f>
        <v/>
      </c>
      <c r="P436" s="482" t="str">
        <f aca="false">IF(ISBLANK('Funções Transações'!AD286),"", 'Funções Transações'!AD286)</f>
        <v/>
      </c>
      <c r="Q436" s="482" t="str">
        <f aca="false">IF(ISBLANK('Funções Transações'!AE286),"", 'Funções Transações'!AE286)</f>
        <v/>
      </c>
      <c r="R436" s="482" t="str">
        <f aca="false">IF(ISBLANK('Funções Transações'!AF286),"", 'Funções Transações'!AF286)</f>
        <v/>
      </c>
      <c r="S436" s="493"/>
    </row>
    <row r="437" customFormat="false" ht="12.75" hidden="false" customHeight="true" outlineLevel="0" collapsed="false">
      <c r="A437" s="481" t="str">
        <f aca="false">IF(ISBLANK('Funções Transações'!C287),"", 'Funções Transações'!C287)</f>
        <v/>
      </c>
      <c r="B437" s="482" t="str">
        <f aca="false">IF((A437=""),"",LOOKUP(A437,'Casos de Uso'!$B$3:B$101,'Casos de Uso'!$C$3:C$101))</f>
        <v/>
      </c>
      <c r="C437" s="482" t="str">
        <f aca="false">IF(ISBLANK('Funções Transações'!B287),"",'Funções Transações'!B287)</f>
        <v/>
      </c>
      <c r="D437" s="483" t="str">
        <f aca="false">IF(ISBLANK('Funções Transações'!M287),"", 'Funções Transações'!M287)</f>
        <v/>
      </c>
      <c r="E437" s="483" t="str">
        <f aca="false">IF(ISBLANK('Funções Transações'!N287),"", 'Funções Transações'!N287)</f>
        <v/>
      </c>
      <c r="F437" s="483" t="str">
        <f aca="false">IF(ISBLANK('Funções Transações'!O287),"", 'Funções Transações'!O287)</f>
        <v/>
      </c>
      <c r="G437" s="483" t="str">
        <f aca="false">IF(ISBLANK('Funções Transações'!P287),"", 'Funções Transações'!P287)</f>
        <v/>
      </c>
      <c r="H437" s="483" t="str">
        <f aca="false">IF(ISBLANK('Funções Transações'!Q287),"", 'Funções Transações'!Q287)</f>
        <v/>
      </c>
      <c r="I437" s="484" t="str">
        <f aca="false">IF(ISBLANK('Funções Transações'!S287),"", 'Funções Transações'!S287)</f>
        <v/>
      </c>
      <c r="J437" s="484" t="str">
        <f aca="false">IF(ISBLANK('Funções Transações'!T287),"", 'Funções Transações'!T287)</f>
        <v/>
      </c>
      <c r="K437" s="484" t="str">
        <f aca="false">IF(ISBLANK('Funções Transações'!U287),"", 'Funções Transações'!U287)</f>
        <v/>
      </c>
      <c r="L437" s="509"/>
      <c r="M437" s="524"/>
      <c r="N437" s="485" t="str">
        <f aca="false">IF(ISBLANK('Funções Transações'!R287),"", 'Funções Transações'!R287)</f>
        <v/>
      </c>
      <c r="O437" s="482" t="str">
        <f aca="false">IF(ISBLANK('Funções Transações'!AC287),"", 'Funções Transações'!AC287)</f>
        <v/>
      </c>
      <c r="P437" s="482" t="str">
        <f aca="false">IF(ISBLANK('Funções Transações'!AD287),"", 'Funções Transações'!AD287)</f>
        <v/>
      </c>
      <c r="Q437" s="482" t="str">
        <f aca="false">IF(ISBLANK('Funções Transações'!AE287),"", 'Funções Transações'!AE287)</f>
        <v/>
      </c>
      <c r="R437" s="482" t="str">
        <f aca="false">IF(ISBLANK('Funções Transações'!AF287),"", 'Funções Transações'!AF287)</f>
        <v/>
      </c>
      <c r="S437" s="493"/>
    </row>
    <row r="438" customFormat="false" ht="12.75" hidden="false" customHeight="true" outlineLevel="0" collapsed="false">
      <c r="A438" s="481" t="str">
        <f aca="false">IF(ISBLANK('Funções Transações'!C288),"", 'Funções Transações'!C288)</f>
        <v/>
      </c>
      <c r="B438" s="482" t="str">
        <f aca="false">IF((A438=""),"",LOOKUP(A438,'Casos de Uso'!$B$3:B$101,'Casos de Uso'!$C$3:C$101))</f>
        <v/>
      </c>
      <c r="C438" s="482" t="str">
        <f aca="false">IF(ISBLANK('Funções Transações'!B288),"",'Funções Transações'!B288)</f>
        <v/>
      </c>
      <c r="D438" s="483" t="str">
        <f aca="false">IF(ISBLANK('Funções Transações'!M288),"", 'Funções Transações'!M288)</f>
        <v/>
      </c>
      <c r="E438" s="483" t="str">
        <f aca="false">IF(ISBLANK('Funções Transações'!N288),"", 'Funções Transações'!N288)</f>
        <v/>
      </c>
      <c r="F438" s="483" t="str">
        <f aca="false">IF(ISBLANK('Funções Transações'!O288),"", 'Funções Transações'!O288)</f>
        <v/>
      </c>
      <c r="G438" s="483" t="str">
        <f aca="false">IF(ISBLANK('Funções Transações'!P288),"", 'Funções Transações'!P288)</f>
        <v/>
      </c>
      <c r="H438" s="483" t="str">
        <f aca="false">IF(ISBLANK('Funções Transações'!Q288),"", 'Funções Transações'!Q288)</f>
        <v/>
      </c>
      <c r="I438" s="484" t="str">
        <f aca="false">IF(ISBLANK('Funções Transações'!S288),"", 'Funções Transações'!S288)</f>
        <v/>
      </c>
      <c r="J438" s="484" t="str">
        <f aca="false">IF(ISBLANK('Funções Transações'!T288),"", 'Funções Transações'!T288)</f>
        <v/>
      </c>
      <c r="K438" s="484" t="str">
        <f aca="false">IF(ISBLANK('Funções Transações'!U288),"", 'Funções Transações'!U288)</f>
        <v/>
      </c>
      <c r="L438" s="509"/>
      <c r="M438" s="524"/>
      <c r="N438" s="485" t="str">
        <f aca="false">IF(ISBLANK('Funções Transações'!R288),"", 'Funções Transações'!R288)</f>
        <v/>
      </c>
      <c r="O438" s="482" t="str">
        <f aca="false">IF(ISBLANK('Funções Transações'!AC288),"", 'Funções Transações'!AC288)</f>
        <v/>
      </c>
      <c r="P438" s="482" t="str">
        <f aca="false">IF(ISBLANK('Funções Transações'!AD288),"", 'Funções Transações'!AD288)</f>
        <v/>
      </c>
      <c r="Q438" s="482" t="str">
        <f aca="false">IF(ISBLANK('Funções Transações'!AE288),"", 'Funções Transações'!AE288)</f>
        <v/>
      </c>
      <c r="R438" s="482" t="str">
        <f aca="false">IF(ISBLANK('Funções Transações'!AF288),"", 'Funções Transações'!AF288)</f>
        <v/>
      </c>
      <c r="S438" s="493"/>
    </row>
    <row r="439" customFormat="false" ht="12.75" hidden="false" customHeight="true" outlineLevel="0" collapsed="false">
      <c r="A439" s="481" t="str">
        <f aca="false">IF(ISBLANK('Funções Transações'!C289),"", 'Funções Transações'!C289)</f>
        <v/>
      </c>
      <c r="B439" s="482" t="str">
        <f aca="false">IF((A439=""),"",LOOKUP(A439,'Casos de Uso'!$B$3:B$101,'Casos de Uso'!$C$3:C$101))</f>
        <v/>
      </c>
      <c r="C439" s="482" t="str">
        <f aca="false">IF(ISBLANK('Funções Transações'!B289),"",'Funções Transações'!B289)</f>
        <v/>
      </c>
      <c r="D439" s="483" t="str">
        <f aca="false">IF(ISBLANK('Funções Transações'!M289),"", 'Funções Transações'!M289)</f>
        <v/>
      </c>
      <c r="E439" s="483" t="str">
        <f aca="false">IF(ISBLANK('Funções Transações'!N289),"", 'Funções Transações'!N289)</f>
        <v/>
      </c>
      <c r="F439" s="483" t="str">
        <f aca="false">IF(ISBLANK('Funções Transações'!O289),"", 'Funções Transações'!O289)</f>
        <v/>
      </c>
      <c r="G439" s="483" t="str">
        <f aca="false">IF(ISBLANK('Funções Transações'!P289),"", 'Funções Transações'!P289)</f>
        <v/>
      </c>
      <c r="H439" s="483" t="str">
        <f aca="false">IF(ISBLANK('Funções Transações'!Q289),"", 'Funções Transações'!Q289)</f>
        <v/>
      </c>
      <c r="I439" s="484" t="str">
        <f aca="false">IF(ISBLANK('Funções Transações'!S289),"", 'Funções Transações'!S289)</f>
        <v/>
      </c>
      <c r="J439" s="484" t="str">
        <f aca="false">IF(ISBLANK('Funções Transações'!T289),"", 'Funções Transações'!T289)</f>
        <v/>
      </c>
      <c r="K439" s="484" t="str">
        <f aca="false">IF(ISBLANK('Funções Transações'!U289),"", 'Funções Transações'!U289)</f>
        <v/>
      </c>
      <c r="L439" s="509"/>
      <c r="M439" s="524"/>
      <c r="N439" s="485" t="str">
        <f aca="false">IF(ISBLANK('Funções Transações'!R289),"", 'Funções Transações'!R289)</f>
        <v/>
      </c>
      <c r="O439" s="482" t="str">
        <f aca="false">IF(ISBLANK('Funções Transações'!AC289),"", 'Funções Transações'!AC289)</f>
        <v/>
      </c>
      <c r="P439" s="482" t="str">
        <f aca="false">IF(ISBLANK('Funções Transações'!AD289),"", 'Funções Transações'!AD289)</f>
        <v/>
      </c>
      <c r="Q439" s="482" t="str">
        <f aca="false">IF(ISBLANK('Funções Transações'!AE289),"", 'Funções Transações'!AE289)</f>
        <v/>
      </c>
      <c r="R439" s="482" t="str">
        <f aca="false">IF(ISBLANK('Funções Transações'!AF289),"", 'Funções Transações'!AF289)</f>
        <v/>
      </c>
      <c r="S439" s="493"/>
    </row>
    <row r="440" customFormat="false" ht="12.75" hidden="false" customHeight="true" outlineLevel="0" collapsed="false">
      <c r="A440" s="481" t="str">
        <f aca="false">IF(ISBLANK('Funções Transações'!C290),"", 'Funções Transações'!C290)</f>
        <v/>
      </c>
      <c r="B440" s="482" t="str">
        <f aca="false">IF((A440=""),"",LOOKUP(A440,'Casos de Uso'!$B$3:B$101,'Casos de Uso'!$C$3:C$101))</f>
        <v/>
      </c>
      <c r="C440" s="482" t="str">
        <f aca="false">IF(ISBLANK('Funções Transações'!B290),"",'Funções Transações'!B290)</f>
        <v/>
      </c>
      <c r="D440" s="483" t="str">
        <f aca="false">IF(ISBLANK('Funções Transações'!M290),"", 'Funções Transações'!M290)</f>
        <v/>
      </c>
      <c r="E440" s="483" t="str">
        <f aca="false">IF(ISBLANK('Funções Transações'!N290),"", 'Funções Transações'!N290)</f>
        <v/>
      </c>
      <c r="F440" s="483" t="str">
        <f aca="false">IF(ISBLANK('Funções Transações'!O290),"", 'Funções Transações'!O290)</f>
        <v/>
      </c>
      <c r="G440" s="483" t="str">
        <f aca="false">IF(ISBLANK('Funções Transações'!P290),"", 'Funções Transações'!P290)</f>
        <v/>
      </c>
      <c r="H440" s="483" t="str">
        <f aca="false">IF(ISBLANK('Funções Transações'!Q290),"", 'Funções Transações'!Q290)</f>
        <v/>
      </c>
      <c r="I440" s="484" t="str">
        <f aca="false">IF(ISBLANK('Funções Transações'!S290),"", 'Funções Transações'!S290)</f>
        <v/>
      </c>
      <c r="J440" s="484" t="str">
        <f aca="false">IF(ISBLANK('Funções Transações'!T290),"", 'Funções Transações'!T290)</f>
        <v/>
      </c>
      <c r="K440" s="484" t="str">
        <f aca="false">IF(ISBLANK('Funções Transações'!U290),"", 'Funções Transações'!U290)</f>
        <v/>
      </c>
      <c r="L440" s="509"/>
      <c r="M440" s="524"/>
      <c r="N440" s="485" t="str">
        <f aca="false">IF(ISBLANK('Funções Transações'!R290),"", 'Funções Transações'!R290)</f>
        <v/>
      </c>
      <c r="O440" s="482" t="str">
        <f aca="false">IF(ISBLANK('Funções Transações'!AC290),"", 'Funções Transações'!AC290)</f>
        <v/>
      </c>
      <c r="P440" s="482" t="str">
        <f aca="false">IF(ISBLANK('Funções Transações'!AD290),"", 'Funções Transações'!AD290)</f>
        <v/>
      </c>
      <c r="Q440" s="482" t="str">
        <f aca="false">IF(ISBLANK('Funções Transações'!AE290),"", 'Funções Transações'!AE290)</f>
        <v/>
      </c>
      <c r="R440" s="482" t="str">
        <f aca="false">IF(ISBLANK('Funções Transações'!AF290),"", 'Funções Transações'!AF290)</f>
        <v/>
      </c>
      <c r="S440" s="493"/>
    </row>
    <row r="441" customFormat="false" ht="12.75" hidden="false" customHeight="true" outlineLevel="0" collapsed="false">
      <c r="A441" s="481" t="str">
        <f aca="false">IF(ISBLANK('Funções Transações'!C291),"", 'Funções Transações'!C291)</f>
        <v/>
      </c>
      <c r="B441" s="482" t="str">
        <f aca="false">IF((A441=""),"",LOOKUP(A441,'Casos de Uso'!$B$3:B$101,'Casos de Uso'!$C$3:C$101))</f>
        <v/>
      </c>
      <c r="C441" s="482" t="str">
        <f aca="false">IF(ISBLANK('Funções Transações'!B291),"",'Funções Transações'!B291)</f>
        <v/>
      </c>
      <c r="D441" s="483" t="str">
        <f aca="false">IF(ISBLANK('Funções Transações'!M291),"", 'Funções Transações'!M291)</f>
        <v/>
      </c>
      <c r="E441" s="483" t="str">
        <f aca="false">IF(ISBLANK('Funções Transações'!N291),"", 'Funções Transações'!N291)</f>
        <v/>
      </c>
      <c r="F441" s="483" t="str">
        <f aca="false">IF(ISBLANK('Funções Transações'!O291),"", 'Funções Transações'!O291)</f>
        <v/>
      </c>
      <c r="G441" s="483" t="str">
        <f aca="false">IF(ISBLANK('Funções Transações'!P291),"", 'Funções Transações'!P291)</f>
        <v/>
      </c>
      <c r="H441" s="483" t="str">
        <f aca="false">IF(ISBLANK('Funções Transações'!Q291),"", 'Funções Transações'!Q291)</f>
        <v/>
      </c>
      <c r="I441" s="484" t="str">
        <f aca="false">IF(ISBLANK('Funções Transações'!S291),"", 'Funções Transações'!S291)</f>
        <v/>
      </c>
      <c r="J441" s="484" t="str">
        <f aca="false">IF(ISBLANK('Funções Transações'!T291),"", 'Funções Transações'!T291)</f>
        <v/>
      </c>
      <c r="K441" s="484" t="str">
        <f aca="false">IF(ISBLANK('Funções Transações'!U291),"", 'Funções Transações'!U291)</f>
        <v/>
      </c>
      <c r="L441" s="509"/>
      <c r="M441" s="524"/>
      <c r="N441" s="485" t="str">
        <f aca="false">IF(ISBLANK('Funções Transações'!R291),"", 'Funções Transações'!R291)</f>
        <v/>
      </c>
      <c r="O441" s="482" t="str">
        <f aca="false">IF(ISBLANK('Funções Transações'!AC291),"", 'Funções Transações'!AC291)</f>
        <v/>
      </c>
      <c r="P441" s="482" t="str">
        <f aca="false">IF(ISBLANK('Funções Transações'!AD291),"", 'Funções Transações'!AD291)</f>
        <v/>
      </c>
      <c r="Q441" s="482" t="str">
        <f aca="false">IF(ISBLANK('Funções Transações'!AE291),"", 'Funções Transações'!AE291)</f>
        <v/>
      </c>
      <c r="R441" s="482" t="str">
        <f aca="false">IF(ISBLANK('Funções Transações'!AF291),"", 'Funções Transações'!AF291)</f>
        <v/>
      </c>
      <c r="S441" s="493"/>
    </row>
    <row r="442" customFormat="false" ht="12.75" hidden="false" customHeight="true" outlineLevel="0" collapsed="false">
      <c r="A442" s="481" t="str">
        <f aca="false">IF(ISBLANK('Funções Transações'!C292),"", 'Funções Transações'!C292)</f>
        <v/>
      </c>
      <c r="B442" s="482" t="str">
        <f aca="false">IF((A442=""),"",LOOKUP(A442,'Casos de Uso'!$B$3:B$101,'Casos de Uso'!$C$3:C$101))</f>
        <v/>
      </c>
      <c r="C442" s="482" t="str">
        <f aca="false">IF(ISBLANK('Funções Transações'!B292),"",'Funções Transações'!B292)</f>
        <v/>
      </c>
      <c r="D442" s="483" t="str">
        <f aca="false">IF(ISBLANK('Funções Transações'!M292),"", 'Funções Transações'!M292)</f>
        <v/>
      </c>
      <c r="E442" s="483" t="str">
        <f aca="false">IF(ISBLANK('Funções Transações'!N292),"", 'Funções Transações'!N292)</f>
        <v/>
      </c>
      <c r="F442" s="483" t="str">
        <f aca="false">IF(ISBLANK('Funções Transações'!O292),"", 'Funções Transações'!O292)</f>
        <v/>
      </c>
      <c r="G442" s="483" t="str">
        <f aca="false">IF(ISBLANK('Funções Transações'!P292),"", 'Funções Transações'!P292)</f>
        <v/>
      </c>
      <c r="H442" s="483" t="str">
        <f aca="false">IF(ISBLANK('Funções Transações'!Q292),"", 'Funções Transações'!Q292)</f>
        <v/>
      </c>
      <c r="I442" s="484" t="str">
        <f aca="false">IF(ISBLANK('Funções Transações'!S292),"", 'Funções Transações'!S292)</f>
        <v/>
      </c>
      <c r="J442" s="484" t="str">
        <f aca="false">IF(ISBLANK('Funções Transações'!T292),"", 'Funções Transações'!T292)</f>
        <v/>
      </c>
      <c r="K442" s="484" t="str">
        <f aca="false">IF(ISBLANK('Funções Transações'!U292),"", 'Funções Transações'!U292)</f>
        <v/>
      </c>
      <c r="L442" s="509"/>
      <c r="M442" s="524"/>
      <c r="N442" s="485" t="str">
        <f aca="false">IF(ISBLANK('Funções Transações'!R292),"", 'Funções Transações'!R292)</f>
        <v/>
      </c>
      <c r="O442" s="482" t="str">
        <f aca="false">IF(ISBLANK('Funções Transações'!AC292),"", 'Funções Transações'!AC292)</f>
        <v/>
      </c>
      <c r="P442" s="482" t="str">
        <f aca="false">IF(ISBLANK('Funções Transações'!AD292),"", 'Funções Transações'!AD292)</f>
        <v/>
      </c>
      <c r="Q442" s="482" t="str">
        <f aca="false">IF(ISBLANK('Funções Transações'!AE292),"", 'Funções Transações'!AE292)</f>
        <v/>
      </c>
      <c r="R442" s="482" t="str">
        <f aca="false">IF(ISBLANK('Funções Transações'!AF292),"", 'Funções Transações'!AF292)</f>
        <v/>
      </c>
      <c r="S442" s="493"/>
    </row>
    <row r="443" customFormat="false" ht="12.75" hidden="false" customHeight="true" outlineLevel="0" collapsed="false">
      <c r="A443" s="481" t="str">
        <f aca="false">IF(ISBLANK('Funções Transações'!C293),"", 'Funções Transações'!C293)</f>
        <v/>
      </c>
      <c r="B443" s="482" t="str">
        <f aca="false">IF((A443=""),"",LOOKUP(A443,'Casos de Uso'!$B$3:B$101,'Casos de Uso'!$C$3:C$101))</f>
        <v/>
      </c>
      <c r="C443" s="482" t="str">
        <f aca="false">IF(ISBLANK('Funções Transações'!B293),"",'Funções Transações'!B293)</f>
        <v/>
      </c>
      <c r="D443" s="483" t="str">
        <f aca="false">IF(ISBLANK('Funções Transações'!M293),"", 'Funções Transações'!M293)</f>
        <v/>
      </c>
      <c r="E443" s="483" t="str">
        <f aca="false">IF(ISBLANK('Funções Transações'!N293),"", 'Funções Transações'!N293)</f>
        <v/>
      </c>
      <c r="F443" s="483" t="str">
        <f aca="false">IF(ISBLANK('Funções Transações'!O293),"", 'Funções Transações'!O293)</f>
        <v/>
      </c>
      <c r="G443" s="483" t="str">
        <f aca="false">IF(ISBLANK('Funções Transações'!P293),"", 'Funções Transações'!P293)</f>
        <v/>
      </c>
      <c r="H443" s="483" t="str">
        <f aca="false">IF(ISBLANK('Funções Transações'!Q293),"", 'Funções Transações'!Q293)</f>
        <v/>
      </c>
      <c r="I443" s="484" t="str">
        <f aca="false">IF(ISBLANK('Funções Transações'!S293),"", 'Funções Transações'!S293)</f>
        <v/>
      </c>
      <c r="J443" s="484" t="str">
        <f aca="false">IF(ISBLANK('Funções Transações'!T293),"", 'Funções Transações'!T293)</f>
        <v/>
      </c>
      <c r="K443" s="484" t="str">
        <f aca="false">IF(ISBLANK('Funções Transações'!U293),"", 'Funções Transações'!U293)</f>
        <v/>
      </c>
      <c r="L443" s="509"/>
      <c r="M443" s="524"/>
      <c r="N443" s="485" t="str">
        <f aca="false">IF(ISBLANK('Funções Transações'!R293),"", 'Funções Transações'!R293)</f>
        <v/>
      </c>
      <c r="O443" s="482" t="str">
        <f aca="false">IF(ISBLANK('Funções Transações'!AC293),"", 'Funções Transações'!AC293)</f>
        <v/>
      </c>
      <c r="P443" s="482" t="str">
        <f aca="false">IF(ISBLANK('Funções Transações'!AD293),"", 'Funções Transações'!AD293)</f>
        <v/>
      </c>
      <c r="Q443" s="482" t="str">
        <f aca="false">IF(ISBLANK('Funções Transações'!AE293),"", 'Funções Transações'!AE293)</f>
        <v/>
      </c>
      <c r="R443" s="482" t="str">
        <f aca="false">IF(ISBLANK('Funções Transações'!AF293),"", 'Funções Transações'!AF293)</f>
        <v/>
      </c>
      <c r="S443" s="493"/>
    </row>
    <row r="444" customFormat="false" ht="12.75" hidden="false" customHeight="true" outlineLevel="0" collapsed="false">
      <c r="A444" s="481" t="str">
        <f aca="false">IF(ISBLANK('Funções Transações'!C294),"", 'Funções Transações'!C294)</f>
        <v/>
      </c>
      <c r="B444" s="482" t="str">
        <f aca="false">IF((A444=""),"",LOOKUP(A444,'Casos de Uso'!$B$3:B$101,'Casos de Uso'!$C$3:C$101))</f>
        <v/>
      </c>
      <c r="C444" s="482" t="str">
        <f aca="false">IF(ISBLANK('Funções Transações'!B294),"",'Funções Transações'!B294)</f>
        <v/>
      </c>
      <c r="D444" s="483" t="str">
        <f aca="false">IF(ISBLANK('Funções Transações'!M294),"", 'Funções Transações'!M294)</f>
        <v/>
      </c>
      <c r="E444" s="483" t="str">
        <f aca="false">IF(ISBLANK('Funções Transações'!N294),"", 'Funções Transações'!N294)</f>
        <v/>
      </c>
      <c r="F444" s="483" t="str">
        <f aca="false">IF(ISBLANK('Funções Transações'!O294),"", 'Funções Transações'!O294)</f>
        <v/>
      </c>
      <c r="G444" s="483" t="str">
        <f aca="false">IF(ISBLANK('Funções Transações'!P294),"", 'Funções Transações'!P294)</f>
        <v/>
      </c>
      <c r="H444" s="483" t="str">
        <f aca="false">IF(ISBLANK('Funções Transações'!Q294),"", 'Funções Transações'!Q294)</f>
        <v/>
      </c>
      <c r="I444" s="484" t="str">
        <f aca="false">IF(ISBLANK('Funções Transações'!S294),"", 'Funções Transações'!S294)</f>
        <v/>
      </c>
      <c r="J444" s="484" t="str">
        <f aca="false">IF(ISBLANK('Funções Transações'!T294),"", 'Funções Transações'!T294)</f>
        <v/>
      </c>
      <c r="K444" s="484" t="str">
        <f aca="false">IF(ISBLANK('Funções Transações'!U294),"", 'Funções Transações'!U294)</f>
        <v/>
      </c>
      <c r="L444" s="509"/>
      <c r="M444" s="524"/>
      <c r="N444" s="485" t="str">
        <f aca="false">IF(ISBLANK('Funções Transações'!R294),"", 'Funções Transações'!R294)</f>
        <v/>
      </c>
      <c r="O444" s="482" t="str">
        <f aca="false">IF(ISBLANK('Funções Transações'!AC294),"", 'Funções Transações'!AC294)</f>
        <v/>
      </c>
      <c r="P444" s="482" t="str">
        <f aca="false">IF(ISBLANK('Funções Transações'!AD294),"", 'Funções Transações'!AD294)</f>
        <v/>
      </c>
      <c r="Q444" s="482" t="str">
        <f aca="false">IF(ISBLANK('Funções Transações'!AE294),"", 'Funções Transações'!AE294)</f>
        <v/>
      </c>
      <c r="R444" s="482" t="str">
        <f aca="false">IF(ISBLANK('Funções Transações'!AF294),"", 'Funções Transações'!AF294)</f>
        <v/>
      </c>
      <c r="S444" s="493"/>
    </row>
    <row r="445" customFormat="false" ht="12.75" hidden="false" customHeight="true" outlineLevel="0" collapsed="false">
      <c r="A445" s="481" t="str">
        <f aca="false">IF(ISBLANK('Funções Transações'!C295),"", 'Funções Transações'!C295)</f>
        <v/>
      </c>
      <c r="B445" s="482" t="str">
        <f aca="false">IF((A445=""),"",LOOKUP(A445,'Casos de Uso'!$B$3:B$101,'Casos de Uso'!$C$3:C$101))</f>
        <v/>
      </c>
      <c r="C445" s="482" t="str">
        <f aca="false">IF(ISBLANK('Funções Transações'!B295),"",'Funções Transações'!B295)</f>
        <v/>
      </c>
      <c r="D445" s="483" t="str">
        <f aca="false">IF(ISBLANK('Funções Transações'!M295),"", 'Funções Transações'!M295)</f>
        <v/>
      </c>
      <c r="E445" s="483" t="str">
        <f aca="false">IF(ISBLANK('Funções Transações'!N295),"", 'Funções Transações'!N295)</f>
        <v/>
      </c>
      <c r="F445" s="483" t="str">
        <f aca="false">IF(ISBLANK('Funções Transações'!O295),"", 'Funções Transações'!O295)</f>
        <v/>
      </c>
      <c r="G445" s="483" t="str">
        <f aca="false">IF(ISBLANK('Funções Transações'!P295),"", 'Funções Transações'!P295)</f>
        <v/>
      </c>
      <c r="H445" s="483" t="str">
        <f aca="false">IF(ISBLANK('Funções Transações'!Q295),"", 'Funções Transações'!Q295)</f>
        <v/>
      </c>
      <c r="I445" s="484" t="str">
        <f aca="false">IF(ISBLANK('Funções Transações'!S295),"", 'Funções Transações'!S295)</f>
        <v/>
      </c>
      <c r="J445" s="484" t="str">
        <f aca="false">IF(ISBLANK('Funções Transações'!T295),"", 'Funções Transações'!T295)</f>
        <v/>
      </c>
      <c r="K445" s="484" t="str">
        <f aca="false">IF(ISBLANK('Funções Transações'!U295),"", 'Funções Transações'!U295)</f>
        <v/>
      </c>
      <c r="L445" s="509"/>
      <c r="M445" s="524"/>
      <c r="N445" s="485" t="str">
        <f aca="false">IF(ISBLANK('Funções Transações'!R295),"", 'Funções Transações'!R295)</f>
        <v/>
      </c>
      <c r="O445" s="482" t="str">
        <f aca="false">IF(ISBLANK('Funções Transações'!AC295),"", 'Funções Transações'!AC295)</f>
        <v/>
      </c>
      <c r="P445" s="482" t="str">
        <f aca="false">IF(ISBLANK('Funções Transações'!AD295),"", 'Funções Transações'!AD295)</f>
        <v/>
      </c>
      <c r="Q445" s="482" t="str">
        <f aca="false">IF(ISBLANK('Funções Transações'!AE295),"", 'Funções Transações'!AE295)</f>
        <v/>
      </c>
      <c r="R445" s="482" t="str">
        <f aca="false">IF(ISBLANK('Funções Transações'!AF295),"", 'Funções Transações'!AF295)</f>
        <v/>
      </c>
      <c r="S445" s="493"/>
    </row>
    <row r="446" customFormat="false" ht="12.75" hidden="false" customHeight="true" outlineLevel="0" collapsed="false">
      <c r="A446" s="481" t="str">
        <f aca="false">IF(ISBLANK('Funções Transações'!C296),"", 'Funções Transações'!C296)</f>
        <v/>
      </c>
      <c r="B446" s="482" t="str">
        <f aca="false">IF((A446=""),"",LOOKUP(A446,'Casos de Uso'!$B$3:B$101,'Casos de Uso'!$C$3:C$101))</f>
        <v/>
      </c>
      <c r="C446" s="482" t="str">
        <f aca="false">IF(ISBLANK('Funções Transações'!B296),"",'Funções Transações'!B296)</f>
        <v/>
      </c>
      <c r="D446" s="483" t="str">
        <f aca="false">IF(ISBLANK('Funções Transações'!M296),"", 'Funções Transações'!M296)</f>
        <v/>
      </c>
      <c r="E446" s="483" t="str">
        <f aca="false">IF(ISBLANK('Funções Transações'!N296),"", 'Funções Transações'!N296)</f>
        <v/>
      </c>
      <c r="F446" s="483" t="str">
        <f aca="false">IF(ISBLANK('Funções Transações'!O296),"", 'Funções Transações'!O296)</f>
        <v/>
      </c>
      <c r="G446" s="483" t="str">
        <f aca="false">IF(ISBLANK('Funções Transações'!P296),"", 'Funções Transações'!P296)</f>
        <v/>
      </c>
      <c r="H446" s="483" t="str">
        <f aca="false">IF(ISBLANK('Funções Transações'!Q296),"", 'Funções Transações'!Q296)</f>
        <v/>
      </c>
      <c r="I446" s="484" t="str">
        <f aca="false">IF(ISBLANK('Funções Transações'!S296),"", 'Funções Transações'!S296)</f>
        <v/>
      </c>
      <c r="J446" s="484" t="str">
        <f aca="false">IF(ISBLANK('Funções Transações'!T296),"", 'Funções Transações'!T296)</f>
        <v/>
      </c>
      <c r="K446" s="484" t="str">
        <f aca="false">IF(ISBLANK('Funções Transações'!U296),"", 'Funções Transações'!U296)</f>
        <v/>
      </c>
      <c r="L446" s="509"/>
      <c r="M446" s="524"/>
      <c r="N446" s="485" t="str">
        <f aca="false">IF(ISBLANK('Funções Transações'!R296),"", 'Funções Transações'!R296)</f>
        <v/>
      </c>
      <c r="O446" s="482" t="str">
        <f aca="false">IF(ISBLANK('Funções Transações'!AC296),"", 'Funções Transações'!AC296)</f>
        <v/>
      </c>
      <c r="P446" s="482" t="str">
        <f aca="false">IF(ISBLANK('Funções Transações'!AD296),"", 'Funções Transações'!AD296)</f>
        <v/>
      </c>
      <c r="Q446" s="482" t="str">
        <f aca="false">IF(ISBLANK('Funções Transações'!AE296),"", 'Funções Transações'!AE296)</f>
        <v/>
      </c>
      <c r="R446" s="482" t="str">
        <f aca="false">IF(ISBLANK('Funções Transações'!AF296),"", 'Funções Transações'!AF296)</f>
        <v/>
      </c>
      <c r="S446" s="493"/>
    </row>
    <row r="447" customFormat="false" ht="12.75" hidden="false" customHeight="true" outlineLevel="0" collapsed="false">
      <c r="A447" s="481" t="str">
        <f aca="false">IF(ISBLANK('Funções Transações'!C297),"", 'Funções Transações'!C297)</f>
        <v/>
      </c>
      <c r="B447" s="482" t="str">
        <f aca="false">IF((A447=""),"",LOOKUP(A447,'Casos de Uso'!$B$3:B$101,'Casos de Uso'!$C$3:C$101))</f>
        <v/>
      </c>
      <c r="C447" s="482" t="str">
        <f aca="false">IF(ISBLANK('Funções Transações'!B297),"",'Funções Transações'!B297)</f>
        <v/>
      </c>
      <c r="D447" s="483" t="str">
        <f aca="false">IF(ISBLANK('Funções Transações'!M297),"", 'Funções Transações'!M297)</f>
        <v/>
      </c>
      <c r="E447" s="483" t="str">
        <f aca="false">IF(ISBLANK('Funções Transações'!N297),"", 'Funções Transações'!N297)</f>
        <v/>
      </c>
      <c r="F447" s="483" t="str">
        <f aca="false">IF(ISBLANK('Funções Transações'!O297),"", 'Funções Transações'!O297)</f>
        <v/>
      </c>
      <c r="G447" s="483" t="str">
        <f aca="false">IF(ISBLANK('Funções Transações'!P297),"", 'Funções Transações'!P297)</f>
        <v/>
      </c>
      <c r="H447" s="483" t="str">
        <f aca="false">IF(ISBLANK('Funções Transações'!Q297),"", 'Funções Transações'!Q297)</f>
        <v/>
      </c>
      <c r="I447" s="484" t="str">
        <f aca="false">IF(ISBLANK('Funções Transações'!S297),"", 'Funções Transações'!S297)</f>
        <v/>
      </c>
      <c r="J447" s="484" t="str">
        <f aca="false">IF(ISBLANK('Funções Transações'!T297),"", 'Funções Transações'!T297)</f>
        <v/>
      </c>
      <c r="K447" s="484" t="str">
        <f aca="false">IF(ISBLANK('Funções Transações'!U297),"", 'Funções Transações'!U297)</f>
        <v/>
      </c>
      <c r="L447" s="509"/>
      <c r="M447" s="524"/>
      <c r="N447" s="485" t="str">
        <f aca="false">IF(ISBLANK('Funções Transações'!R297),"", 'Funções Transações'!R297)</f>
        <v/>
      </c>
      <c r="O447" s="482" t="str">
        <f aca="false">IF(ISBLANK('Funções Transações'!AC297),"", 'Funções Transações'!AC297)</f>
        <v/>
      </c>
      <c r="P447" s="482" t="str">
        <f aca="false">IF(ISBLANK('Funções Transações'!AD297),"", 'Funções Transações'!AD297)</f>
        <v/>
      </c>
      <c r="Q447" s="482" t="str">
        <f aca="false">IF(ISBLANK('Funções Transações'!AE297),"", 'Funções Transações'!AE297)</f>
        <v/>
      </c>
      <c r="R447" s="482" t="str">
        <f aca="false">IF(ISBLANK('Funções Transações'!AF297),"", 'Funções Transações'!AF297)</f>
        <v/>
      </c>
      <c r="S447" s="493"/>
    </row>
    <row r="448" customFormat="false" ht="12.75" hidden="false" customHeight="true" outlineLevel="0" collapsed="false">
      <c r="A448" s="481" t="str">
        <f aca="false">IF(ISBLANK('Funções Transações'!C298),"", 'Funções Transações'!C298)</f>
        <v/>
      </c>
      <c r="B448" s="482" t="str">
        <f aca="false">IF((A448=""),"",LOOKUP(A448,'Casos de Uso'!$B$3:B$101,'Casos de Uso'!$C$3:C$101))</f>
        <v/>
      </c>
      <c r="C448" s="482" t="str">
        <f aca="false">IF(ISBLANK('Funções Transações'!B298),"",'Funções Transações'!B298)</f>
        <v/>
      </c>
      <c r="D448" s="483" t="str">
        <f aca="false">IF(ISBLANK('Funções Transações'!M298),"", 'Funções Transações'!M298)</f>
        <v/>
      </c>
      <c r="E448" s="483" t="str">
        <f aca="false">IF(ISBLANK('Funções Transações'!N298),"", 'Funções Transações'!N298)</f>
        <v/>
      </c>
      <c r="F448" s="483" t="str">
        <f aca="false">IF(ISBLANK('Funções Transações'!O298),"", 'Funções Transações'!O298)</f>
        <v/>
      </c>
      <c r="G448" s="483" t="str">
        <f aca="false">IF(ISBLANK('Funções Transações'!P298),"", 'Funções Transações'!P298)</f>
        <v/>
      </c>
      <c r="H448" s="483" t="str">
        <f aca="false">IF(ISBLANK('Funções Transações'!Q298),"", 'Funções Transações'!Q298)</f>
        <v/>
      </c>
      <c r="I448" s="484" t="str">
        <f aca="false">IF(ISBLANK('Funções Transações'!S298),"", 'Funções Transações'!S298)</f>
        <v/>
      </c>
      <c r="J448" s="484" t="str">
        <f aca="false">IF(ISBLANK('Funções Transações'!T298),"", 'Funções Transações'!T298)</f>
        <v/>
      </c>
      <c r="K448" s="484" t="str">
        <f aca="false">IF(ISBLANK('Funções Transações'!U298),"", 'Funções Transações'!U298)</f>
        <v/>
      </c>
      <c r="L448" s="509"/>
      <c r="M448" s="524"/>
      <c r="N448" s="485" t="str">
        <f aca="false">IF(ISBLANK('Funções Transações'!R298),"", 'Funções Transações'!R298)</f>
        <v/>
      </c>
      <c r="O448" s="482" t="str">
        <f aca="false">IF(ISBLANK('Funções Transações'!AC298),"", 'Funções Transações'!AC298)</f>
        <v/>
      </c>
      <c r="P448" s="482" t="str">
        <f aca="false">IF(ISBLANK('Funções Transações'!AD298),"", 'Funções Transações'!AD298)</f>
        <v/>
      </c>
      <c r="Q448" s="482" t="str">
        <f aca="false">IF(ISBLANK('Funções Transações'!AE298),"", 'Funções Transações'!AE298)</f>
        <v/>
      </c>
      <c r="R448" s="482" t="str">
        <f aca="false">IF(ISBLANK('Funções Transações'!AF298),"", 'Funções Transações'!AF298)</f>
        <v/>
      </c>
      <c r="S448" s="493"/>
    </row>
    <row r="449" customFormat="false" ht="12.75" hidden="false" customHeight="true" outlineLevel="0" collapsed="false">
      <c r="A449" s="481" t="str">
        <f aca="false">IF(ISBLANK('Funções Transações'!C299),"", 'Funções Transações'!C299)</f>
        <v/>
      </c>
      <c r="B449" s="482" t="str">
        <f aca="false">IF((A449=""),"",LOOKUP(A449,'Casos de Uso'!$B$3:B$101,'Casos de Uso'!$C$3:C$101))</f>
        <v/>
      </c>
      <c r="C449" s="482" t="str">
        <f aca="false">IF(ISBLANK('Funções Transações'!B299),"",'Funções Transações'!B299)</f>
        <v/>
      </c>
      <c r="D449" s="483" t="str">
        <f aca="false">IF(ISBLANK('Funções Transações'!M299),"", 'Funções Transações'!M299)</f>
        <v/>
      </c>
      <c r="E449" s="483" t="str">
        <f aca="false">IF(ISBLANK('Funções Transações'!N299),"", 'Funções Transações'!N299)</f>
        <v/>
      </c>
      <c r="F449" s="483" t="str">
        <f aca="false">IF(ISBLANK('Funções Transações'!O299),"", 'Funções Transações'!O299)</f>
        <v/>
      </c>
      <c r="G449" s="483" t="str">
        <f aca="false">IF(ISBLANK('Funções Transações'!P299),"", 'Funções Transações'!P299)</f>
        <v/>
      </c>
      <c r="H449" s="483" t="str">
        <f aca="false">IF(ISBLANK('Funções Transações'!Q299),"", 'Funções Transações'!Q299)</f>
        <v/>
      </c>
      <c r="I449" s="484" t="str">
        <f aca="false">IF(ISBLANK('Funções Transações'!S299),"", 'Funções Transações'!S299)</f>
        <v/>
      </c>
      <c r="J449" s="484" t="str">
        <f aca="false">IF(ISBLANK('Funções Transações'!T299),"", 'Funções Transações'!T299)</f>
        <v/>
      </c>
      <c r="K449" s="484" t="str">
        <f aca="false">IF(ISBLANK('Funções Transações'!U299),"", 'Funções Transações'!U299)</f>
        <v/>
      </c>
      <c r="L449" s="509"/>
      <c r="M449" s="524"/>
      <c r="N449" s="485" t="str">
        <f aca="false">IF(ISBLANK('Funções Transações'!R299),"", 'Funções Transações'!R299)</f>
        <v/>
      </c>
      <c r="O449" s="482" t="str">
        <f aca="false">IF(ISBLANK('Funções Transações'!AC299),"", 'Funções Transações'!AC299)</f>
        <v/>
      </c>
      <c r="P449" s="482" t="str">
        <f aca="false">IF(ISBLANK('Funções Transações'!AD299),"", 'Funções Transações'!AD299)</f>
        <v/>
      </c>
      <c r="Q449" s="482" t="str">
        <f aca="false">IF(ISBLANK('Funções Transações'!AE299),"", 'Funções Transações'!AE299)</f>
        <v/>
      </c>
      <c r="R449" s="482" t="str">
        <f aca="false">IF(ISBLANK('Funções Transações'!AF299),"", 'Funções Transações'!AF299)</f>
        <v/>
      </c>
      <c r="S449" s="493"/>
    </row>
    <row r="450" customFormat="false" ht="12.75" hidden="false" customHeight="true" outlineLevel="0" collapsed="false">
      <c r="A450" s="481" t="str">
        <f aca="false">IF(ISBLANK('Funções Transações'!C300),"", 'Funções Transações'!C300)</f>
        <v/>
      </c>
      <c r="B450" s="482" t="str">
        <f aca="false">IF((A450=""),"",LOOKUP(A450,'Casos de Uso'!$B$3:B$101,'Casos de Uso'!$C$3:C$101))</f>
        <v/>
      </c>
      <c r="C450" s="482" t="str">
        <f aca="false">IF(ISBLANK('Funções Transações'!B300),"",'Funções Transações'!B300)</f>
        <v/>
      </c>
      <c r="D450" s="483" t="str">
        <f aca="false">IF(ISBLANK('Funções Transações'!M300),"", 'Funções Transações'!M300)</f>
        <v/>
      </c>
      <c r="E450" s="483" t="str">
        <f aca="false">IF(ISBLANK('Funções Transações'!N300),"", 'Funções Transações'!N300)</f>
        <v/>
      </c>
      <c r="F450" s="483" t="str">
        <f aca="false">IF(ISBLANK('Funções Transações'!O300),"", 'Funções Transações'!O300)</f>
        <v/>
      </c>
      <c r="G450" s="483" t="str">
        <f aca="false">IF(ISBLANK('Funções Transações'!P300),"", 'Funções Transações'!P300)</f>
        <v/>
      </c>
      <c r="H450" s="483" t="str">
        <f aca="false">IF(ISBLANK('Funções Transações'!Q300),"", 'Funções Transações'!Q300)</f>
        <v/>
      </c>
      <c r="I450" s="484" t="str">
        <f aca="false">IF(ISBLANK('Funções Transações'!S300),"", 'Funções Transações'!S300)</f>
        <v/>
      </c>
      <c r="J450" s="484" t="str">
        <f aca="false">IF(ISBLANK('Funções Transações'!T300),"", 'Funções Transações'!T300)</f>
        <v/>
      </c>
      <c r="K450" s="484" t="str">
        <f aca="false">IF(ISBLANK('Funções Transações'!U300),"", 'Funções Transações'!U300)</f>
        <v/>
      </c>
      <c r="L450" s="509"/>
      <c r="M450" s="524"/>
      <c r="N450" s="485" t="str">
        <f aca="false">IF(ISBLANK('Funções Transações'!R300),"", 'Funções Transações'!R300)</f>
        <v/>
      </c>
      <c r="O450" s="482" t="str">
        <f aca="false">IF(ISBLANK('Funções Transações'!AC300),"", 'Funções Transações'!AC300)</f>
        <v/>
      </c>
      <c r="P450" s="482" t="str">
        <f aca="false">IF(ISBLANK('Funções Transações'!AD300),"", 'Funções Transações'!AD300)</f>
        <v/>
      </c>
      <c r="Q450" s="482" t="str">
        <f aca="false">IF(ISBLANK('Funções Transações'!AE300),"", 'Funções Transações'!AE300)</f>
        <v/>
      </c>
      <c r="R450" s="482" t="str">
        <f aca="false">IF(ISBLANK('Funções Transações'!AF300),"", 'Funções Transações'!AF300)</f>
        <v/>
      </c>
      <c r="S450" s="493"/>
    </row>
    <row r="451" customFormat="false" ht="12.75" hidden="false" customHeight="true" outlineLevel="0" collapsed="false">
      <c r="A451" s="481" t="str">
        <f aca="false">IF(ISBLANK('Funções Transações'!C301),"", 'Funções Transações'!C301)</f>
        <v/>
      </c>
      <c r="B451" s="482" t="str">
        <f aca="false">IF((A451=""),"",LOOKUP(A451,'Casos de Uso'!$B$3:B$101,'Casos de Uso'!$C$3:C$101))</f>
        <v/>
      </c>
      <c r="C451" s="482" t="str">
        <f aca="false">IF(ISBLANK('Funções Transações'!B301),"",'Funções Transações'!B301)</f>
        <v/>
      </c>
      <c r="D451" s="483" t="str">
        <f aca="false">IF(ISBLANK('Funções Transações'!M301),"", 'Funções Transações'!M301)</f>
        <v/>
      </c>
      <c r="E451" s="483" t="str">
        <f aca="false">IF(ISBLANK('Funções Transações'!N301),"", 'Funções Transações'!N301)</f>
        <v/>
      </c>
      <c r="F451" s="483" t="str">
        <f aca="false">IF(ISBLANK('Funções Transações'!O301),"", 'Funções Transações'!O301)</f>
        <v/>
      </c>
      <c r="G451" s="483" t="str">
        <f aca="false">IF(ISBLANK('Funções Transações'!P301),"", 'Funções Transações'!P301)</f>
        <v/>
      </c>
      <c r="H451" s="483" t="str">
        <f aca="false">IF(ISBLANK('Funções Transações'!Q301),"", 'Funções Transações'!Q301)</f>
        <v/>
      </c>
      <c r="I451" s="484" t="str">
        <f aca="false">IF(ISBLANK('Funções Transações'!S301),"", 'Funções Transações'!S301)</f>
        <v/>
      </c>
      <c r="J451" s="484" t="str">
        <f aca="false">IF(ISBLANK('Funções Transações'!T301),"", 'Funções Transações'!T301)</f>
        <v/>
      </c>
      <c r="K451" s="484" t="str">
        <f aca="false">IF(ISBLANK('Funções Transações'!U301),"", 'Funções Transações'!U301)</f>
        <v/>
      </c>
      <c r="L451" s="509"/>
      <c r="M451" s="524"/>
      <c r="N451" s="485" t="str">
        <f aca="false">IF(ISBLANK('Funções Transações'!R301),"", 'Funções Transações'!R301)</f>
        <v/>
      </c>
      <c r="O451" s="482" t="str">
        <f aca="false">IF(ISBLANK('Funções Transações'!AC301),"", 'Funções Transações'!AC301)</f>
        <v/>
      </c>
      <c r="P451" s="482" t="str">
        <f aca="false">IF(ISBLANK('Funções Transações'!AD301),"", 'Funções Transações'!AD301)</f>
        <v/>
      </c>
      <c r="Q451" s="482" t="str">
        <f aca="false">IF(ISBLANK('Funções Transações'!AE301),"", 'Funções Transações'!AE301)</f>
        <v/>
      </c>
      <c r="R451" s="482" t="str">
        <f aca="false">IF(ISBLANK('Funções Transações'!AF301),"", 'Funções Transações'!AF301)</f>
        <v/>
      </c>
      <c r="S451" s="493"/>
    </row>
    <row r="452" customFormat="false" ht="12.75" hidden="false" customHeight="true" outlineLevel="0" collapsed="false">
      <c r="A452" s="481" t="str">
        <f aca="false">IF(ISBLANK('Funções Transações'!C302),"", 'Funções Transações'!C302)</f>
        <v/>
      </c>
      <c r="B452" s="482" t="str">
        <f aca="false">IF((A452=""),"",LOOKUP(A452,'Casos de Uso'!$B$3:B$101,'Casos de Uso'!$C$3:C$101))</f>
        <v/>
      </c>
      <c r="C452" s="482" t="str">
        <f aca="false">IF(ISBLANK('Funções Transações'!B302),"",'Funções Transações'!B302)</f>
        <v/>
      </c>
      <c r="D452" s="483" t="str">
        <f aca="false">IF(ISBLANK('Funções Transações'!M302),"", 'Funções Transações'!M302)</f>
        <v/>
      </c>
      <c r="E452" s="483" t="str">
        <f aca="false">IF(ISBLANK('Funções Transações'!N302),"", 'Funções Transações'!N302)</f>
        <v/>
      </c>
      <c r="F452" s="483" t="str">
        <f aca="false">IF(ISBLANK('Funções Transações'!O302),"", 'Funções Transações'!O302)</f>
        <v/>
      </c>
      <c r="G452" s="483" t="str">
        <f aca="false">IF(ISBLANK('Funções Transações'!P302),"", 'Funções Transações'!P302)</f>
        <v/>
      </c>
      <c r="H452" s="483" t="str">
        <f aca="false">IF(ISBLANK('Funções Transações'!Q302),"", 'Funções Transações'!Q302)</f>
        <v/>
      </c>
      <c r="I452" s="484" t="str">
        <f aca="false">IF(ISBLANK('Funções Transações'!S302),"", 'Funções Transações'!S302)</f>
        <v/>
      </c>
      <c r="J452" s="484" t="str">
        <f aca="false">IF(ISBLANK('Funções Transações'!T302),"", 'Funções Transações'!T302)</f>
        <v/>
      </c>
      <c r="K452" s="484" t="str">
        <f aca="false">IF(ISBLANK('Funções Transações'!U302),"", 'Funções Transações'!U302)</f>
        <v/>
      </c>
      <c r="L452" s="509"/>
      <c r="M452" s="524"/>
      <c r="N452" s="485" t="str">
        <f aca="false">IF(ISBLANK('Funções Transações'!R302),"", 'Funções Transações'!R302)</f>
        <v/>
      </c>
      <c r="O452" s="482" t="str">
        <f aca="false">IF(ISBLANK('Funções Transações'!AC302),"", 'Funções Transações'!AC302)</f>
        <v/>
      </c>
      <c r="P452" s="482" t="str">
        <f aca="false">IF(ISBLANK('Funções Transações'!AD302),"", 'Funções Transações'!AD302)</f>
        <v/>
      </c>
      <c r="Q452" s="482" t="str">
        <f aca="false">IF(ISBLANK('Funções Transações'!AE302),"", 'Funções Transações'!AE302)</f>
        <v/>
      </c>
      <c r="R452" s="482" t="str">
        <f aca="false">IF(ISBLANK('Funções Transações'!AF302),"", 'Funções Transações'!AF302)</f>
        <v/>
      </c>
      <c r="S452" s="493"/>
    </row>
    <row r="453" customFormat="false" ht="12.75" hidden="false" customHeight="true" outlineLevel="0" collapsed="false">
      <c r="A453" s="481" t="str">
        <f aca="false">IF(ISBLANK('Funções Transações'!C303),"", 'Funções Transações'!C303)</f>
        <v/>
      </c>
      <c r="B453" s="482" t="str">
        <f aca="false">IF((A453=""),"",LOOKUP(A453,'Casos de Uso'!$B$3:B$101,'Casos de Uso'!$C$3:C$101))</f>
        <v/>
      </c>
      <c r="C453" s="482" t="str">
        <f aca="false">IF(ISBLANK('Funções Transações'!B303),"",'Funções Transações'!B303)</f>
        <v/>
      </c>
      <c r="D453" s="483" t="str">
        <f aca="false">IF(ISBLANK('Funções Transações'!M303),"", 'Funções Transações'!M303)</f>
        <v/>
      </c>
      <c r="E453" s="483" t="str">
        <f aca="false">IF(ISBLANK('Funções Transações'!N303),"", 'Funções Transações'!N303)</f>
        <v/>
      </c>
      <c r="F453" s="483" t="str">
        <f aca="false">IF(ISBLANK('Funções Transações'!O303),"", 'Funções Transações'!O303)</f>
        <v/>
      </c>
      <c r="G453" s="483" t="str">
        <f aca="false">IF(ISBLANK('Funções Transações'!P303),"", 'Funções Transações'!P303)</f>
        <v/>
      </c>
      <c r="H453" s="483" t="str">
        <f aca="false">IF(ISBLANK('Funções Transações'!Q303),"", 'Funções Transações'!Q303)</f>
        <v/>
      </c>
      <c r="I453" s="484" t="str">
        <f aca="false">IF(ISBLANK('Funções Transações'!S303),"", 'Funções Transações'!S303)</f>
        <v/>
      </c>
      <c r="J453" s="484" t="str">
        <f aca="false">IF(ISBLANK('Funções Transações'!T303),"", 'Funções Transações'!T303)</f>
        <v/>
      </c>
      <c r="K453" s="484" t="str">
        <f aca="false">IF(ISBLANK('Funções Transações'!U303),"", 'Funções Transações'!U303)</f>
        <v/>
      </c>
      <c r="L453" s="509"/>
      <c r="M453" s="524"/>
      <c r="N453" s="485" t="str">
        <f aca="false">IF(ISBLANK('Funções Transações'!R303),"", 'Funções Transações'!R303)</f>
        <v/>
      </c>
      <c r="O453" s="482" t="str">
        <f aca="false">IF(ISBLANK('Funções Transações'!AC303),"", 'Funções Transações'!AC303)</f>
        <v/>
      </c>
      <c r="P453" s="482" t="str">
        <f aca="false">IF(ISBLANK('Funções Transações'!AD303),"", 'Funções Transações'!AD303)</f>
        <v/>
      </c>
      <c r="Q453" s="482" t="str">
        <f aca="false">IF(ISBLANK('Funções Transações'!AE303),"", 'Funções Transações'!AE303)</f>
        <v/>
      </c>
      <c r="R453" s="482" t="str">
        <f aca="false">IF(ISBLANK('Funções Transações'!AF303),"", 'Funções Transações'!AF303)</f>
        <v/>
      </c>
      <c r="S453" s="493"/>
    </row>
    <row r="454" customFormat="false" ht="12.75" hidden="false" customHeight="true" outlineLevel="0" collapsed="false">
      <c r="A454" s="481" t="str">
        <f aca="false">IF(ISBLANK('Funções Transações'!C304),"", 'Funções Transações'!C304)</f>
        <v/>
      </c>
      <c r="B454" s="482" t="str">
        <f aca="false">IF((A454=""),"",LOOKUP(A454,'Casos de Uso'!$B$3:B$101,'Casos de Uso'!$C$3:C$101))</f>
        <v/>
      </c>
      <c r="C454" s="482" t="str">
        <f aca="false">IF(ISBLANK('Funções Transações'!B304),"",'Funções Transações'!B304)</f>
        <v/>
      </c>
      <c r="D454" s="483" t="str">
        <f aca="false">IF(ISBLANK('Funções Transações'!M304),"", 'Funções Transações'!M304)</f>
        <v/>
      </c>
      <c r="E454" s="483" t="str">
        <f aca="false">IF(ISBLANK('Funções Transações'!N304),"", 'Funções Transações'!N304)</f>
        <v/>
      </c>
      <c r="F454" s="483" t="str">
        <f aca="false">IF(ISBLANK('Funções Transações'!O304),"", 'Funções Transações'!O304)</f>
        <v/>
      </c>
      <c r="G454" s="483" t="str">
        <f aca="false">IF(ISBLANK('Funções Transações'!P304),"", 'Funções Transações'!P304)</f>
        <v/>
      </c>
      <c r="H454" s="483" t="str">
        <f aca="false">IF(ISBLANK('Funções Transações'!Q304),"", 'Funções Transações'!Q304)</f>
        <v/>
      </c>
      <c r="I454" s="484" t="str">
        <f aca="false">IF(ISBLANK('Funções Transações'!S304),"", 'Funções Transações'!S304)</f>
        <v/>
      </c>
      <c r="J454" s="484" t="str">
        <f aca="false">IF(ISBLANK('Funções Transações'!T304),"", 'Funções Transações'!T304)</f>
        <v/>
      </c>
      <c r="K454" s="484" t="str">
        <f aca="false">IF(ISBLANK('Funções Transações'!U304),"", 'Funções Transações'!U304)</f>
        <v/>
      </c>
      <c r="L454" s="509"/>
      <c r="M454" s="524"/>
      <c r="N454" s="485" t="str">
        <f aca="false">IF(ISBLANK('Funções Transações'!R304),"", 'Funções Transações'!R304)</f>
        <v/>
      </c>
      <c r="O454" s="482" t="str">
        <f aca="false">IF(ISBLANK('Funções Transações'!AC304),"", 'Funções Transações'!AC304)</f>
        <v/>
      </c>
      <c r="P454" s="482" t="str">
        <f aca="false">IF(ISBLANK('Funções Transações'!AD304),"", 'Funções Transações'!AD304)</f>
        <v/>
      </c>
      <c r="Q454" s="482" t="str">
        <f aca="false">IF(ISBLANK('Funções Transações'!AE304),"", 'Funções Transações'!AE304)</f>
        <v/>
      </c>
      <c r="R454" s="482" t="str">
        <f aca="false">IF(ISBLANK('Funções Transações'!AF304),"", 'Funções Transações'!AF304)</f>
        <v/>
      </c>
      <c r="S454" s="493"/>
    </row>
    <row r="455" customFormat="false" ht="12.75" hidden="false" customHeight="true" outlineLevel="0" collapsed="false">
      <c r="A455" s="481" t="str">
        <f aca="false">IF(ISBLANK('Funções Transações'!C305),"", 'Funções Transações'!C305)</f>
        <v/>
      </c>
      <c r="B455" s="482" t="str">
        <f aca="false">IF((A455=""),"",LOOKUP(A455,'Casos de Uso'!$B$3:B$101,'Casos de Uso'!$C$3:C$101))</f>
        <v/>
      </c>
      <c r="C455" s="482" t="str">
        <f aca="false">IF(ISBLANK('Funções Transações'!B305),"",'Funções Transações'!B305)</f>
        <v/>
      </c>
      <c r="D455" s="483" t="str">
        <f aca="false">IF(ISBLANK('Funções Transações'!M305),"", 'Funções Transações'!M305)</f>
        <v/>
      </c>
      <c r="E455" s="483" t="str">
        <f aca="false">IF(ISBLANK('Funções Transações'!N305),"", 'Funções Transações'!N305)</f>
        <v/>
      </c>
      <c r="F455" s="483" t="str">
        <f aca="false">IF(ISBLANK('Funções Transações'!O305),"", 'Funções Transações'!O305)</f>
        <v/>
      </c>
      <c r="G455" s="483" t="str">
        <f aca="false">IF(ISBLANK('Funções Transações'!P305),"", 'Funções Transações'!P305)</f>
        <v/>
      </c>
      <c r="H455" s="483" t="str">
        <f aca="false">IF(ISBLANK('Funções Transações'!Q305),"", 'Funções Transações'!Q305)</f>
        <v/>
      </c>
      <c r="I455" s="484" t="str">
        <f aca="false">IF(ISBLANK('Funções Transações'!S305),"", 'Funções Transações'!S305)</f>
        <v/>
      </c>
      <c r="J455" s="484" t="str">
        <f aca="false">IF(ISBLANK('Funções Transações'!T305),"", 'Funções Transações'!T305)</f>
        <v/>
      </c>
      <c r="K455" s="484" t="str">
        <f aca="false">IF(ISBLANK('Funções Transações'!U305),"", 'Funções Transações'!U305)</f>
        <v/>
      </c>
      <c r="L455" s="509"/>
      <c r="M455" s="524"/>
      <c r="N455" s="485" t="str">
        <f aca="false">IF(ISBLANK('Funções Transações'!R305),"", 'Funções Transações'!R305)</f>
        <v/>
      </c>
      <c r="O455" s="482" t="str">
        <f aca="false">IF(ISBLANK('Funções Transações'!AC305),"", 'Funções Transações'!AC305)</f>
        <v/>
      </c>
      <c r="P455" s="482" t="str">
        <f aca="false">IF(ISBLANK('Funções Transações'!AD305),"", 'Funções Transações'!AD305)</f>
        <v/>
      </c>
      <c r="Q455" s="482" t="str">
        <f aca="false">IF(ISBLANK('Funções Transações'!AE305),"", 'Funções Transações'!AE305)</f>
        <v/>
      </c>
      <c r="R455" s="482" t="str">
        <f aca="false">IF(ISBLANK('Funções Transações'!AF305),"", 'Funções Transações'!AF305)</f>
        <v/>
      </c>
      <c r="S455" s="493"/>
    </row>
    <row r="456" customFormat="false" ht="12.75" hidden="false" customHeight="true" outlineLevel="0" collapsed="false">
      <c r="A456" s="481" t="str">
        <f aca="false">IF(ISBLANK('Funções Transações'!C306),"", 'Funções Transações'!C306)</f>
        <v/>
      </c>
      <c r="B456" s="482" t="str">
        <f aca="false">IF((A456=""),"",LOOKUP(A456,'Casos de Uso'!$B$3:B$101,'Casos de Uso'!$C$3:C$101))</f>
        <v/>
      </c>
      <c r="C456" s="482" t="str">
        <f aca="false">IF(ISBLANK('Funções Transações'!B306),"",'Funções Transações'!B306)</f>
        <v/>
      </c>
      <c r="D456" s="483" t="str">
        <f aca="false">IF(ISBLANK('Funções Transações'!M306),"", 'Funções Transações'!M306)</f>
        <v/>
      </c>
      <c r="E456" s="483" t="str">
        <f aca="false">IF(ISBLANK('Funções Transações'!N306),"", 'Funções Transações'!N306)</f>
        <v/>
      </c>
      <c r="F456" s="483" t="str">
        <f aca="false">IF(ISBLANK('Funções Transações'!O306),"", 'Funções Transações'!O306)</f>
        <v/>
      </c>
      <c r="G456" s="483" t="str">
        <f aca="false">IF(ISBLANK('Funções Transações'!P306),"", 'Funções Transações'!P306)</f>
        <v/>
      </c>
      <c r="H456" s="483" t="str">
        <f aca="false">IF(ISBLANK('Funções Transações'!Q306),"", 'Funções Transações'!Q306)</f>
        <v/>
      </c>
      <c r="I456" s="484" t="str">
        <f aca="false">IF(ISBLANK('Funções Transações'!S306),"", 'Funções Transações'!S306)</f>
        <v/>
      </c>
      <c r="J456" s="484" t="str">
        <f aca="false">IF(ISBLANK('Funções Transações'!T306),"", 'Funções Transações'!T306)</f>
        <v/>
      </c>
      <c r="K456" s="484" t="str">
        <f aca="false">IF(ISBLANK('Funções Transações'!U306),"", 'Funções Transações'!U306)</f>
        <v/>
      </c>
      <c r="L456" s="509"/>
      <c r="M456" s="524"/>
      <c r="N456" s="485" t="str">
        <f aca="false">IF(ISBLANK('Funções Transações'!R306),"", 'Funções Transações'!R306)</f>
        <v/>
      </c>
      <c r="O456" s="482" t="str">
        <f aca="false">IF(ISBLANK('Funções Transações'!AC306),"", 'Funções Transações'!AC306)</f>
        <v/>
      </c>
      <c r="P456" s="482" t="str">
        <f aca="false">IF(ISBLANK('Funções Transações'!AD306),"", 'Funções Transações'!AD306)</f>
        <v/>
      </c>
      <c r="Q456" s="482" t="str">
        <f aca="false">IF(ISBLANK('Funções Transações'!AE306),"", 'Funções Transações'!AE306)</f>
        <v/>
      </c>
      <c r="R456" s="482" t="str">
        <f aca="false">IF(ISBLANK('Funções Transações'!AF306),"", 'Funções Transações'!AF306)</f>
        <v/>
      </c>
      <c r="S456" s="493"/>
    </row>
    <row r="457" customFormat="false" ht="12.75" hidden="false" customHeight="true" outlineLevel="0" collapsed="false">
      <c r="A457" s="481" t="str">
        <f aca="false">IF(ISBLANK('Funções Transações'!C307),"", 'Funções Transações'!C307)</f>
        <v/>
      </c>
      <c r="B457" s="482" t="str">
        <f aca="false">IF((A457=""),"",LOOKUP(A457,'Casos de Uso'!$B$3:B$101,'Casos de Uso'!$C$3:C$101))</f>
        <v/>
      </c>
      <c r="C457" s="482" t="str">
        <f aca="false">IF(ISBLANK('Funções Transações'!B307),"",'Funções Transações'!B307)</f>
        <v/>
      </c>
      <c r="D457" s="483" t="str">
        <f aca="false">IF(ISBLANK('Funções Transações'!M307),"", 'Funções Transações'!M307)</f>
        <v/>
      </c>
      <c r="E457" s="483" t="str">
        <f aca="false">IF(ISBLANK('Funções Transações'!N307),"", 'Funções Transações'!N307)</f>
        <v/>
      </c>
      <c r="F457" s="483" t="str">
        <f aca="false">IF(ISBLANK('Funções Transações'!O307),"", 'Funções Transações'!O307)</f>
        <v/>
      </c>
      <c r="G457" s="483" t="str">
        <f aca="false">IF(ISBLANK('Funções Transações'!P307),"", 'Funções Transações'!P307)</f>
        <v/>
      </c>
      <c r="H457" s="483" t="str">
        <f aca="false">IF(ISBLANK('Funções Transações'!Q307),"", 'Funções Transações'!Q307)</f>
        <v/>
      </c>
      <c r="I457" s="484" t="str">
        <f aca="false">IF(ISBLANK('Funções Transações'!S307),"", 'Funções Transações'!S307)</f>
        <v/>
      </c>
      <c r="J457" s="484" t="str">
        <f aca="false">IF(ISBLANK('Funções Transações'!T307),"", 'Funções Transações'!T307)</f>
        <v/>
      </c>
      <c r="K457" s="484" t="str">
        <f aca="false">IF(ISBLANK('Funções Transações'!U307),"", 'Funções Transações'!U307)</f>
        <v/>
      </c>
      <c r="L457" s="509"/>
      <c r="M457" s="524"/>
      <c r="N457" s="485" t="str">
        <f aca="false">IF(ISBLANK('Funções Transações'!R307),"", 'Funções Transações'!R307)</f>
        <v/>
      </c>
      <c r="O457" s="482" t="str">
        <f aca="false">IF(ISBLANK('Funções Transações'!AC307),"", 'Funções Transações'!AC307)</f>
        <v/>
      </c>
      <c r="P457" s="482" t="str">
        <f aca="false">IF(ISBLANK('Funções Transações'!AD307),"", 'Funções Transações'!AD307)</f>
        <v/>
      </c>
      <c r="Q457" s="482" t="str">
        <f aca="false">IF(ISBLANK('Funções Transações'!AE307),"", 'Funções Transações'!AE307)</f>
        <v/>
      </c>
      <c r="R457" s="482" t="str">
        <f aca="false">IF(ISBLANK('Funções Transações'!AF307),"", 'Funções Transações'!AF307)</f>
        <v/>
      </c>
      <c r="S457" s="493"/>
    </row>
    <row r="458" customFormat="false" ht="12.75" hidden="false" customHeight="true" outlineLevel="0" collapsed="false">
      <c r="A458" s="481" t="str">
        <f aca="false">IF(ISBLANK('Funções Transações'!C308),"", 'Funções Transações'!C308)</f>
        <v/>
      </c>
      <c r="B458" s="482" t="str">
        <f aca="false">IF((A458=""),"",LOOKUP(A458,'Casos de Uso'!$B$3:B$101,'Casos de Uso'!$C$3:C$101))</f>
        <v/>
      </c>
      <c r="C458" s="482" t="str">
        <f aca="false">IF(ISBLANK('Funções Transações'!B308),"",'Funções Transações'!B308)</f>
        <v/>
      </c>
      <c r="D458" s="483" t="str">
        <f aca="false">IF(ISBLANK('Funções Transações'!M308),"", 'Funções Transações'!M308)</f>
        <v/>
      </c>
      <c r="E458" s="483" t="str">
        <f aca="false">IF(ISBLANK('Funções Transações'!N308),"", 'Funções Transações'!N308)</f>
        <v/>
      </c>
      <c r="F458" s="483" t="str">
        <f aca="false">IF(ISBLANK('Funções Transações'!O308),"", 'Funções Transações'!O308)</f>
        <v/>
      </c>
      <c r="G458" s="483" t="str">
        <f aca="false">IF(ISBLANK('Funções Transações'!P308),"", 'Funções Transações'!P308)</f>
        <v/>
      </c>
      <c r="H458" s="483" t="str">
        <f aca="false">IF(ISBLANK('Funções Transações'!Q308),"", 'Funções Transações'!Q308)</f>
        <v/>
      </c>
      <c r="I458" s="484" t="str">
        <f aca="false">IF(ISBLANK('Funções Transações'!S308),"", 'Funções Transações'!S308)</f>
        <v/>
      </c>
      <c r="J458" s="484" t="str">
        <f aca="false">IF(ISBLANK('Funções Transações'!T308),"", 'Funções Transações'!T308)</f>
        <v/>
      </c>
      <c r="K458" s="484" t="str">
        <f aca="false">IF(ISBLANK('Funções Transações'!U308),"", 'Funções Transações'!U308)</f>
        <v/>
      </c>
      <c r="L458" s="509"/>
      <c r="M458" s="524"/>
      <c r="N458" s="485" t="str">
        <f aca="false">IF(ISBLANK('Funções Transações'!R308),"", 'Funções Transações'!R308)</f>
        <v/>
      </c>
      <c r="O458" s="482" t="str">
        <f aca="false">IF(ISBLANK('Funções Transações'!AC308),"", 'Funções Transações'!AC308)</f>
        <v/>
      </c>
      <c r="P458" s="482" t="str">
        <f aca="false">IF(ISBLANK('Funções Transações'!AD308),"", 'Funções Transações'!AD308)</f>
        <v/>
      </c>
      <c r="Q458" s="482" t="str">
        <f aca="false">IF(ISBLANK('Funções Transações'!AE308),"", 'Funções Transações'!AE308)</f>
        <v/>
      </c>
      <c r="R458" s="482" t="str">
        <f aca="false">IF(ISBLANK('Funções Transações'!AF308),"", 'Funções Transações'!AF308)</f>
        <v/>
      </c>
      <c r="S458" s="493"/>
    </row>
    <row r="459" customFormat="false" ht="12.75" hidden="false" customHeight="true" outlineLevel="0" collapsed="false">
      <c r="A459" s="481" t="str">
        <f aca="false">IF(ISBLANK('Funções Transações'!C309),"", 'Funções Transações'!C309)</f>
        <v/>
      </c>
      <c r="B459" s="482" t="str">
        <f aca="false">IF((A459=""),"",LOOKUP(A459,'Casos de Uso'!$B$3:B$101,'Casos de Uso'!$C$3:C$101))</f>
        <v/>
      </c>
      <c r="C459" s="482" t="str">
        <f aca="false">IF(ISBLANK('Funções Transações'!B309),"",'Funções Transações'!B309)</f>
        <v/>
      </c>
      <c r="D459" s="483" t="str">
        <f aca="false">IF(ISBLANK('Funções Transações'!M309),"", 'Funções Transações'!M309)</f>
        <v/>
      </c>
      <c r="E459" s="483" t="str">
        <f aca="false">IF(ISBLANK('Funções Transações'!N309),"", 'Funções Transações'!N309)</f>
        <v/>
      </c>
      <c r="F459" s="483" t="str">
        <f aca="false">IF(ISBLANK('Funções Transações'!O309),"", 'Funções Transações'!O309)</f>
        <v/>
      </c>
      <c r="G459" s="483" t="str">
        <f aca="false">IF(ISBLANK('Funções Transações'!P309),"", 'Funções Transações'!P309)</f>
        <v/>
      </c>
      <c r="H459" s="483" t="str">
        <f aca="false">IF(ISBLANK('Funções Transações'!Q309),"", 'Funções Transações'!Q309)</f>
        <v/>
      </c>
      <c r="I459" s="484" t="str">
        <f aca="false">IF(ISBLANK('Funções Transações'!S309),"", 'Funções Transações'!S309)</f>
        <v/>
      </c>
      <c r="J459" s="484" t="str">
        <f aca="false">IF(ISBLANK('Funções Transações'!T309),"", 'Funções Transações'!T309)</f>
        <v/>
      </c>
      <c r="K459" s="484" t="str">
        <f aca="false">IF(ISBLANK('Funções Transações'!U309),"", 'Funções Transações'!U309)</f>
        <v/>
      </c>
      <c r="L459" s="509"/>
      <c r="M459" s="524"/>
      <c r="N459" s="485" t="str">
        <f aca="false">IF(ISBLANK('Funções Transações'!R309),"", 'Funções Transações'!R309)</f>
        <v/>
      </c>
      <c r="O459" s="482" t="str">
        <f aca="false">IF(ISBLANK('Funções Transações'!AC309),"", 'Funções Transações'!AC309)</f>
        <v/>
      </c>
      <c r="P459" s="482" t="str">
        <f aca="false">IF(ISBLANK('Funções Transações'!AD309),"", 'Funções Transações'!AD309)</f>
        <v/>
      </c>
      <c r="Q459" s="482" t="str">
        <f aca="false">IF(ISBLANK('Funções Transações'!AE309),"", 'Funções Transações'!AE309)</f>
        <v/>
      </c>
      <c r="R459" s="482" t="str">
        <f aca="false">IF(ISBLANK('Funções Transações'!AF309),"", 'Funções Transações'!AF309)</f>
        <v/>
      </c>
      <c r="S459" s="493"/>
    </row>
    <row r="460" customFormat="false" ht="12.75" hidden="false" customHeight="true" outlineLevel="0" collapsed="false">
      <c r="A460" s="481" t="str">
        <f aca="false">IF(ISBLANK('Funções Transações'!C310),"", 'Funções Transações'!C310)</f>
        <v/>
      </c>
      <c r="B460" s="482" t="str">
        <f aca="false">IF((A460=""),"",LOOKUP(A460,'Casos de Uso'!$B$3:B$101,'Casos de Uso'!$C$3:C$101))</f>
        <v/>
      </c>
      <c r="C460" s="482" t="str">
        <f aca="false">IF(ISBLANK('Funções Transações'!B310),"",'Funções Transações'!B310)</f>
        <v/>
      </c>
      <c r="D460" s="483" t="str">
        <f aca="false">IF(ISBLANK('Funções Transações'!M310),"", 'Funções Transações'!M310)</f>
        <v/>
      </c>
      <c r="E460" s="483" t="str">
        <f aca="false">IF(ISBLANK('Funções Transações'!N310),"", 'Funções Transações'!N310)</f>
        <v/>
      </c>
      <c r="F460" s="483" t="str">
        <f aca="false">IF(ISBLANK('Funções Transações'!O310),"", 'Funções Transações'!O310)</f>
        <v/>
      </c>
      <c r="G460" s="483" t="str">
        <f aca="false">IF(ISBLANK('Funções Transações'!P310),"", 'Funções Transações'!P310)</f>
        <v/>
      </c>
      <c r="H460" s="483" t="str">
        <f aca="false">IF(ISBLANK('Funções Transações'!Q310),"", 'Funções Transações'!Q310)</f>
        <v/>
      </c>
      <c r="I460" s="484" t="str">
        <f aca="false">IF(ISBLANK('Funções Transações'!S310),"", 'Funções Transações'!S310)</f>
        <v/>
      </c>
      <c r="J460" s="484" t="str">
        <f aca="false">IF(ISBLANK('Funções Transações'!T310),"", 'Funções Transações'!T310)</f>
        <v/>
      </c>
      <c r="K460" s="484" t="str">
        <f aca="false">IF(ISBLANK('Funções Transações'!U310),"", 'Funções Transações'!U310)</f>
        <v/>
      </c>
      <c r="L460" s="509"/>
      <c r="M460" s="524"/>
      <c r="N460" s="485" t="str">
        <f aca="false">IF(ISBLANK('Funções Transações'!R310),"", 'Funções Transações'!R310)</f>
        <v/>
      </c>
      <c r="O460" s="482" t="str">
        <f aca="false">IF(ISBLANK('Funções Transações'!AC310),"", 'Funções Transações'!AC310)</f>
        <v/>
      </c>
      <c r="P460" s="482" t="str">
        <f aca="false">IF(ISBLANK('Funções Transações'!AD310),"", 'Funções Transações'!AD310)</f>
        <v/>
      </c>
      <c r="Q460" s="482" t="str">
        <f aca="false">IF(ISBLANK('Funções Transações'!AE310),"", 'Funções Transações'!AE310)</f>
        <v/>
      </c>
      <c r="R460" s="482" t="str">
        <f aca="false">IF(ISBLANK('Funções Transações'!AF310),"", 'Funções Transações'!AF310)</f>
        <v/>
      </c>
      <c r="S460" s="493"/>
    </row>
    <row r="461" customFormat="false" ht="12.75" hidden="false" customHeight="true" outlineLevel="0" collapsed="false">
      <c r="A461" s="481" t="str">
        <f aca="false">IF(ISBLANK('Funções Transações'!C311),"", 'Funções Transações'!C311)</f>
        <v/>
      </c>
      <c r="B461" s="482" t="str">
        <f aca="false">IF((A461=""),"",LOOKUP(A461,'Casos de Uso'!$B$3:B$101,'Casos de Uso'!$C$3:C$101))</f>
        <v/>
      </c>
      <c r="C461" s="482" t="str">
        <f aca="false">IF(ISBLANK('Funções Transações'!B311),"",'Funções Transações'!B311)</f>
        <v/>
      </c>
      <c r="D461" s="483" t="str">
        <f aca="false">IF(ISBLANK('Funções Transações'!M311),"", 'Funções Transações'!M311)</f>
        <v/>
      </c>
      <c r="E461" s="483" t="str">
        <f aca="false">IF(ISBLANK('Funções Transações'!N311),"", 'Funções Transações'!N311)</f>
        <v/>
      </c>
      <c r="F461" s="483" t="str">
        <f aca="false">IF(ISBLANK('Funções Transações'!O311),"", 'Funções Transações'!O311)</f>
        <v/>
      </c>
      <c r="G461" s="483" t="str">
        <f aca="false">IF(ISBLANK('Funções Transações'!P311),"", 'Funções Transações'!P311)</f>
        <v/>
      </c>
      <c r="H461" s="483" t="str">
        <f aca="false">IF(ISBLANK('Funções Transações'!Q311),"", 'Funções Transações'!Q311)</f>
        <v/>
      </c>
      <c r="I461" s="484" t="str">
        <f aca="false">IF(ISBLANK('Funções Transações'!S311),"", 'Funções Transações'!S311)</f>
        <v/>
      </c>
      <c r="J461" s="484" t="str">
        <f aca="false">IF(ISBLANK('Funções Transações'!T311),"", 'Funções Transações'!T311)</f>
        <v/>
      </c>
      <c r="K461" s="484" t="str">
        <f aca="false">IF(ISBLANK('Funções Transações'!U311),"", 'Funções Transações'!U311)</f>
        <v/>
      </c>
      <c r="L461" s="509"/>
      <c r="M461" s="524"/>
      <c r="N461" s="485" t="str">
        <f aca="false">IF(ISBLANK('Funções Transações'!R311),"", 'Funções Transações'!R311)</f>
        <v/>
      </c>
      <c r="O461" s="482" t="str">
        <f aca="false">IF(ISBLANK('Funções Transações'!AC311),"", 'Funções Transações'!AC311)</f>
        <v/>
      </c>
      <c r="P461" s="482" t="str">
        <f aca="false">IF(ISBLANK('Funções Transações'!AD311),"", 'Funções Transações'!AD311)</f>
        <v/>
      </c>
      <c r="Q461" s="482" t="str">
        <f aca="false">IF(ISBLANK('Funções Transações'!AE311),"", 'Funções Transações'!AE311)</f>
        <v/>
      </c>
      <c r="R461" s="482" t="str">
        <f aca="false">IF(ISBLANK('Funções Transações'!AF311),"", 'Funções Transações'!AF311)</f>
        <v/>
      </c>
      <c r="S461" s="493"/>
    </row>
    <row r="462" customFormat="false" ht="12.75" hidden="false" customHeight="true" outlineLevel="0" collapsed="false">
      <c r="A462" s="481" t="str">
        <f aca="false">IF(ISBLANK('Funções Transações'!C312),"", 'Funções Transações'!C312)</f>
        <v/>
      </c>
      <c r="B462" s="482" t="str">
        <f aca="false">IF((A462=""),"",LOOKUP(A462,'Casos de Uso'!$B$3:B$101,'Casos de Uso'!$C$3:C$101))</f>
        <v/>
      </c>
      <c r="C462" s="482" t="str">
        <f aca="false">IF(ISBLANK('Funções Transações'!B312),"",'Funções Transações'!B312)</f>
        <v/>
      </c>
      <c r="D462" s="483" t="str">
        <f aca="false">IF(ISBLANK('Funções Transações'!M312),"", 'Funções Transações'!M312)</f>
        <v/>
      </c>
      <c r="E462" s="483" t="str">
        <f aca="false">IF(ISBLANK('Funções Transações'!N312),"", 'Funções Transações'!N312)</f>
        <v/>
      </c>
      <c r="F462" s="483" t="str">
        <f aca="false">IF(ISBLANK('Funções Transações'!O312),"", 'Funções Transações'!O312)</f>
        <v/>
      </c>
      <c r="G462" s="483" t="str">
        <f aca="false">IF(ISBLANK('Funções Transações'!P312),"", 'Funções Transações'!P312)</f>
        <v/>
      </c>
      <c r="H462" s="483" t="str">
        <f aca="false">IF(ISBLANK('Funções Transações'!Q312),"", 'Funções Transações'!Q312)</f>
        <v/>
      </c>
      <c r="I462" s="484" t="str">
        <f aca="false">IF(ISBLANK('Funções Transações'!S312),"", 'Funções Transações'!S312)</f>
        <v/>
      </c>
      <c r="J462" s="484" t="str">
        <f aca="false">IF(ISBLANK('Funções Transações'!T312),"", 'Funções Transações'!T312)</f>
        <v/>
      </c>
      <c r="K462" s="484" t="str">
        <f aca="false">IF(ISBLANK('Funções Transações'!U312),"", 'Funções Transações'!U312)</f>
        <v/>
      </c>
      <c r="L462" s="509"/>
      <c r="M462" s="524"/>
      <c r="N462" s="485" t="str">
        <f aca="false">IF(ISBLANK('Funções Transações'!R312),"", 'Funções Transações'!R312)</f>
        <v/>
      </c>
      <c r="O462" s="482" t="str">
        <f aca="false">IF(ISBLANK('Funções Transações'!AC312),"", 'Funções Transações'!AC312)</f>
        <v/>
      </c>
      <c r="P462" s="482" t="str">
        <f aca="false">IF(ISBLANK('Funções Transações'!AD312),"", 'Funções Transações'!AD312)</f>
        <v/>
      </c>
      <c r="Q462" s="482" t="str">
        <f aca="false">IF(ISBLANK('Funções Transações'!AE312),"", 'Funções Transações'!AE312)</f>
        <v/>
      </c>
      <c r="R462" s="482" t="str">
        <f aca="false">IF(ISBLANK('Funções Transações'!AF312),"", 'Funções Transações'!AF312)</f>
        <v/>
      </c>
      <c r="S462" s="493"/>
    </row>
    <row r="463" customFormat="false" ht="12.75" hidden="false" customHeight="true" outlineLevel="0" collapsed="false">
      <c r="A463" s="481" t="str">
        <f aca="false">IF(ISBLANK('Funções Transações'!C313),"", 'Funções Transações'!C313)</f>
        <v/>
      </c>
      <c r="B463" s="482" t="str">
        <f aca="false">IF((A463=""),"",LOOKUP(A463,'Casos de Uso'!$B$3:B$101,'Casos de Uso'!$C$3:C$101))</f>
        <v/>
      </c>
      <c r="C463" s="482" t="str">
        <f aca="false">IF(ISBLANK('Funções Transações'!B313),"",'Funções Transações'!B313)</f>
        <v/>
      </c>
      <c r="D463" s="483" t="str">
        <f aca="false">IF(ISBLANK('Funções Transações'!M313),"", 'Funções Transações'!M313)</f>
        <v/>
      </c>
      <c r="E463" s="483" t="str">
        <f aca="false">IF(ISBLANK('Funções Transações'!N313),"", 'Funções Transações'!N313)</f>
        <v/>
      </c>
      <c r="F463" s="483" t="str">
        <f aca="false">IF(ISBLANK('Funções Transações'!O313),"", 'Funções Transações'!O313)</f>
        <v/>
      </c>
      <c r="G463" s="483" t="str">
        <f aca="false">IF(ISBLANK('Funções Transações'!P313),"", 'Funções Transações'!P313)</f>
        <v/>
      </c>
      <c r="H463" s="483" t="str">
        <f aca="false">IF(ISBLANK('Funções Transações'!Q313),"", 'Funções Transações'!Q313)</f>
        <v/>
      </c>
      <c r="I463" s="484" t="str">
        <f aca="false">IF(ISBLANK('Funções Transações'!S313),"", 'Funções Transações'!S313)</f>
        <v/>
      </c>
      <c r="J463" s="484" t="str">
        <f aca="false">IF(ISBLANK('Funções Transações'!T313),"", 'Funções Transações'!T313)</f>
        <v/>
      </c>
      <c r="K463" s="484" t="str">
        <f aca="false">IF(ISBLANK('Funções Transações'!U313),"", 'Funções Transações'!U313)</f>
        <v/>
      </c>
      <c r="L463" s="509"/>
      <c r="M463" s="524"/>
      <c r="N463" s="485" t="str">
        <f aca="false">IF(ISBLANK('Funções Transações'!R313),"", 'Funções Transações'!R313)</f>
        <v/>
      </c>
      <c r="O463" s="482" t="str">
        <f aca="false">IF(ISBLANK('Funções Transações'!AC313),"", 'Funções Transações'!AC313)</f>
        <v/>
      </c>
      <c r="P463" s="482" t="str">
        <f aca="false">IF(ISBLANK('Funções Transações'!AD313),"", 'Funções Transações'!AD313)</f>
        <v/>
      </c>
      <c r="Q463" s="482" t="str">
        <f aca="false">IF(ISBLANK('Funções Transações'!AE313),"", 'Funções Transações'!AE313)</f>
        <v/>
      </c>
      <c r="R463" s="482" t="str">
        <f aca="false">IF(ISBLANK('Funções Transações'!AF313),"", 'Funções Transações'!AF313)</f>
        <v/>
      </c>
      <c r="S463" s="493"/>
    </row>
    <row r="464" customFormat="false" ht="12.75" hidden="false" customHeight="true" outlineLevel="0" collapsed="false">
      <c r="A464" s="481" t="str">
        <f aca="false">IF(ISBLANK('Funções Transações'!C314),"", 'Funções Transações'!C314)</f>
        <v/>
      </c>
      <c r="B464" s="482" t="str">
        <f aca="false">IF((A464=""),"",LOOKUP(A464,'Casos de Uso'!$B$3:B$101,'Casos de Uso'!$C$3:C$101))</f>
        <v/>
      </c>
      <c r="C464" s="482" t="str">
        <f aca="false">IF(ISBLANK('Funções Transações'!B314),"",'Funções Transações'!B314)</f>
        <v/>
      </c>
      <c r="D464" s="483" t="str">
        <f aca="false">IF(ISBLANK('Funções Transações'!M314),"", 'Funções Transações'!M314)</f>
        <v/>
      </c>
      <c r="E464" s="483" t="str">
        <f aca="false">IF(ISBLANK('Funções Transações'!N314),"", 'Funções Transações'!N314)</f>
        <v/>
      </c>
      <c r="F464" s="483" t="str">
        <f aca="false">IF(ISBLANK('Funções Transações'!O314),"", 'Funções Transações'!O314)</f>
        <v/>
      </c>
      <c r="G464" s="483" t="str">
        <f aca="false">IF(ISBLANK('Funções Transações'!P314),"", 'Funções Transações'!P314)</f>
        <v/>
      </c>
      <c r="H464" s="483" t="str">
        <f aca="false">IF(ISBLANK('Funções Transações'!Q314),"", 'Funções Transações'!Q314)</f>
        <v/>
      </c>
      <c r="I464" s="484" t="str">
        <f aca="false">IF(ISBLANK('Funções Transações'!S314),"", 'Funções Transações'!S314)</f>
        <v/>
      </c>
      <c r="J464" s="484" t="str">
        <f aca="false">IF(ISBLANK('Funções Transações'!T314),"", 'Funções Transações'!T314)</f>
        <v/>
      </c>
      <c r="K464" s="484" t="str">
        <f aca="false">IF(ISBLANK('Funções Transações'!U314),"", 'Funções Transações'!U314)</f>
        <v/>
      </c>
      <c r="L464" s="509"/>
      <c r="M464" s="524"/>
      <c r="N464" s="485" t="str">
        <f aca="false">IF(ISBLANK('Funções Transações'!R314),"", 'Funções Transações'!R314)</f>
        <v/>
      </c>
      <c r="O464" s="482" t="str">
        <f aca="false">IF(ISBLANK('Funções Transações'!AC314),"", 'Funções Transações'!AC314)</f>
        <v/>
      </c>
      <c r="P464" s="482" t="str">
        <f aca="false">IF(ISBLANK('Funções Transações'!AD314),"", 'Funções Transações'!AD314)</f>
        <v/>
      </c>
      <c r="Q464" s="482" t="str">
        <f aca="false">IF(ISBLANK('Funções Transações'!AE314),"", 'Funções Transações'!AE314)</f>
        <v/>
      </c>
      <c r="R464" s="482" t="str">
        <f aca="false">IF(ISBLANK('Funções Transações'!AF314),"", 'Funções Transações'!AF314)</f>
        <v/>
      </c>
      <c r="S464" s="493"/>
    </row>
    <row r="465" customFormat="false" ht="12.75" hidden="false" customHeight="true" outlineLevel="0" collapsed="false">
      <c r="A465" s="481" t="str">
        <f aca="false">IF(ISBLANK('Funções Transações'!C315),"", 'Funções Transações'!C315)</f>
        <v/>
      </c>
      <c r="B465" s="482" t="str">
        <f aca="false">IF((A465=""),"",LOOKUP(A465,'Casos de Uso'!$B$3:B$101,'Casos de Uso'!$C$3:C$101))</f>
        <v/>
      </c>
      <c r="C465" s="482" t="str">
        <f aca="false">IF(ISBLANK('Funções Transações'!B315),"",'Funções Transações'!B315)</f>
        <v/>
      </c>
      <c r="D465" s="483" t="str">
        <f aca="false">IF(ISBLANK('Funções Transações'!M315),"", 'Funções Transações'!M315)</f>
        <v/>
      </c>
      <c r="E465" s="483" t="str">
        <f aca="false">IF(ISBLANK('Funções Transações'!N315),"", 'Funções Transações'!N315)</f>
        <v/>
      </c>
      <c r="F465" s="483" t="str">
        <f aca="false">IF(ISBLANK('Funções Transações'!O315),"", 'Funções Transações'!O315)</f>
        <v/>
      </c>
      <c r="G465" s="483" t="str">
        <f aca="false">IF(ISBLANK('Funções Transações'!P315),"", 'Funções Transações'!P315)</f>
        <v/>
      </c>
      <c r="H465" s="483" t="str">
        <f aca="false">IF(ISBLANK('Funções Transações'!Q315),"", 'Funções Transações'!Q315)</f>
        <v/>
      </c>
      <c r="I465" s="484" t="str">
        <f aca="false">IF(ISBLANK('Funções Transações'!S315),"", 'Funções Transações'!S315)</f>
        <v/>
      </c>
      <c r="J465" s="484" t="str">
        <f aca="false">IF(ISBLANK('Funções Transações'!T315),"", 'Funções Transações'!T315)</f>
        <v/>
      </c>
      <c r="K465" s="484" t="str">
        <f aca="false">IF(ISBLANK('Funções Transações'!U315),"", 'Funções Transações'!U315)</f>
        <v/>
      </c>
      <c r="L465" s="509"/>
      <c r="M465" s="524"/>
      <c r="N465" s="485" t="str">
        <f aca="false">IF(ISBLANK('Funções Transações'!R315),"", 'Funções Transações'!R315)</f>
        <v/>
      </c>
      <c r="O465" s="482" t="str">
        <f aca="false">IF(ISBLANK('Funções Transações'!AC315),"", 'Funções Transações'!AC315)</f>
        <v/>
      </c>
      <c r="P465" s="482" t="str">
        <f aca="false">IF(ISBLANK('Funções Transações'!AD315),"", 'Funções Transações'!AD315)</f>
        <v/>
      </c>
      <c r="Q465" s="482" t="str">
        <f aca="false">IF(ISBLANK('Funções Transações'!AE315),"", 'Funções Transações'!AE315)</f>
        <v/>
      </c>
      <c r="R465" s="482" t="str">
        <f aca="false">IF(ISBLANK('Funções Transações'!AF315),"", 'Funções Transações'!AF315)</f>
        <v/>
      </c>
      <c r="S465" s="493"/>
    </row>
    <row r="466" customFormat="false" ht="12.75" hidden="false" customHeight="true" outlineLevel="0" collapsed="false">
      <c r="A466" s="481" t="str">
        <f aca="false">IF(ISBLANK('Funções Transações'!C316),"", 'Funções Transações'!C316)</f>
        <v/>
      </c>
      <c r="B466" s="482" t="str">
        <f aca="false">IF((A466=""),"",LOOKUP(A466,'Casos de Uso'!$B$3:B$101,'Casos de Uso'!$C$3:C$101))</f>
        <v/>
      </c>
      <c r="C466" s="482" t="str">
        <f aca="false">IF(ISBLANK('Funções Transações'!B316),"",'Funções Transações'!B316)</f>
        <v/>
      </c>
      <c r="D466" s="483" t="str">
        <f aca="false">IF(ISBLANK('Funções Transações'!M316),"", 'Funções Transações'!M316)</f>
        <v/>
      </c>
      <c r="E466" s="483" t="str">
        <f aca="false">IF(ISBLANK('Funções Transações'!N316),"", 'Funções Transações'!N316)</f>
        <v/>
      </c>
      <c r="F466" s="483" t="str">
        <f aca="false">IF(ISBLANK('Funções Transações'!O316),"", 'Funções Transações'!O316)</f>
        <v/>
      </c>
      <c r="G466" s="483" t="str">
        <f aca="false">IF(ISBLANK('Funções Transações'!P316),"", 'Funções Transações'!P316)</f>
        <v/>
      </c>
      <c r="H466" s="483" t="str">
        <f aca="false">IF(ISBLANK('Funções Transações'!Q316),"", 'Funções Transações'!Q316)</f>
        <v/>
      </c>
      <c r="I466" s="484" t="str">
        <f aca="false">IF(ISBLANK('Funções Transações'!S316),"", 'Funções Transações'!S316)</f>
        <v/>
      </c>
      <c r="J466" s="484" t="str">
        <f aca="false">IF(ISBLANK('Funções Transações'!T316),"", 'Funções Transações'!T316)</f>
        <v/>
      </c>
      <c r="K466" s="484" t="str">
        <f aca="false">IF(ISBLANK('Funções Transações'!U316),"", 'Funções Transações'!U316)</f>
        <v/>
      </c>
      <c r="L466" s="509"/>
      <c r="M466" s="524"/>
      <c r="N466" s="485" t="str">
        <f aca="false">IF(ISBLANK('Funções Transações'!R316),"", 'Funções Transações'!R316)</f>
        <v/>
      </c>
      <c r="O466" s="482" t="str">
        <f aca="false">IF(ISBLANK('Funções Transações'!AC316),"", 'Funções Transações'!AC316)</f>
        <v/>
      </c>
      <c r="P466" s="482" t="str">
        <f aca="false">IF(ISBLANK('Funções Transações'!AD316),"", 'Funções Transações'!AD316)</f>
        <v/>
      </c>
      <c r="Q466" s="482" t="str">
        <f aca="false">IF(ISBLANK('Funções Transações'!AE316),"", 'Funções Transações'!AE316)</f>
        <v/>
      </c>
      <c r="R466" s="482" t="str">
        <f aca="false">IF(ISBLANK('Funções Transações'!AF316),"", 'Funções Transações'!AF316)</f>
        <v/>
      </c>
      <c r="S466" s="493"/>
    </row>
    <row r="467" customFormat="false" ht="12.75" hidden="false" customHeight="true" outlineLevel="0" collapsed="false">
      <c r="A467" s="481" t="str">
        <f aca="false">IF(ISBLANK('Funções Transações'!C317),"", 'Funções Transações'!C317)</f>
        <v/>
      </c>
      <c r="B467" s="482" t="str">
        <f aca="false">IF((A467=""),"",LOOKUP(A467,'Casos de Uso'!$B$3:B$101,'Casos de Uso'!$C$3:C$101))</f>
        <v/>
      </c>
      <c r="C467" s="482" t="str">
        <f aca="false">IF(ISBLANK('Funções Transações'!B317),"",'Funções Transações'!B317)</f>
        <v/>
      </c>
      <c r="D467" s="483" t="str">
        <f aca="false">IF(ISBLANK('Funções Transações'!M317),"", 'Funções Transações'!M317)</f>
        <v/>
      </c>
      <c r="E467" s="483" t="str">
        <f aca="false">IF(ISBLANK('Funções Transações'!N317),"", 'Funções Transações'!N317)</f>
        <v/>
      </c>
      <c r="F467" s="483" t="str">
        <f aca="false">IF(ISBLANK('Funções Transações'!O317),"", 'Funções Transações'!O317)</f>
        <v/>
      </c>
      <c r="G467" s="483" t="str">
        <f aca="false">IF(ISBLANK('Funções Transações'!P317),"", 'Funções Transações'!P317)</f>
        <v/>
      </c>
      <c r="H467" s="483" t="str">
        <f aca="false">IF(ISBLANK('Funções Transações'!Q317),"", 'Funções Transações'!Q317)</f>
        <v/>
      </c>
      <c r="I467" s="484" t="str">
        <f aca="false">IF(ISBLANK('Funções Transações'!S317),"", 'Funções Transações'!S317)</f>
        <v/>
      </c>
      <c r="J467" s="484" t="str">
        <f aca="false">IF(ISBLANK('Funções Transações'!T317),"", 'Funções Transações'!T317)</f>
        <v/>
      </c>
      <c r="K467" s="484" t="str">
        <f aca="false">IF(ISBLANK('Funções Transações'!U317),"", 'Funções Transações'!U317)</f>
        <v/>
      </c>
      <c r="L467" s="509"/>
      <c r="M467" s="524"/>
      <c r="N467" s="485" t="str">
        <f aca="false">IF(ISBLANK('Funções Transações'!R317),"", 'Funções Transações'!R317)</f>
        <v/>
      </c>
      <c r="O467" s="482" t="str">
        <f aca="false">IF(ISBLANK('Funções Transações'!AC317),"", 'Funções Transações'!AC317)</f>
        <v/>
      </c>
      <c r="P467" s="482" t="str">
        <f aca="false">IF(ISBLANK('Funções Transações'!AD317),"", 'Funções Transações'!AD317)</f>
        <v/>
      </c>
      <c r="Q467" s="482" t="str">
        <f aca="false">IF(ISBLANK('Funções Transações'!AE317),"", 'Funções Transações'!AE317)</f>
        <v/>
      </c>
      <c r="R467" s="482" t="str">
        <f aca="false">IF(ISBLANK('Funções Transações'!AF317),"", 'Funções Transações'!AF317)</f>
        <v/>
      </c>
      <c r="S467" s="493"/>
    </row>
    <row r="468" customFormat="false" ht="12.75" hidden="false" customHeight="true" outlineLevel="0" collapsed="false">
      <c r="A468" s="516" t="s">
        <v>260</v>
      </c>
      <c r="B468" s="516"/>
      <c r="C468" s="516"/>
      <c r="D468" s="517"/>
      <c r="E468" s="518" t="n">
        <f aca="false">SUM(E368:E467)</f>
        <v>0</v>
      </c>
      <c r="F468" s="518" t="n">
        <f aca="false">SUM(F368:F467)</f>
        <v>0</v>
      </c>
      <c r="G468" s="518" t="n">
        <f aca="false">SUM(G368:G467)</f>
        <v>0</v>
      </c>
      <c r="H468" s="518" t="n">
        <f aca="false">SUM(H368:H467)</f>
        <v>0</v>
      </c>
      <c r="I468" s="519" t="n">
        <f aca="false">SUM(I368:I467)</f>
        <v>0</v>
      </c>
      <c r="J468" s="519" t="n">
        <f aca="false">SUM(J368:J467)</f>
        <v>0</v>
      </c>
      <c r="K468" s="519" t="n">
        <f aca="false">SUM(K368:K467)</f>
        <v>0</v>
      </c>
      <c r="L468" s="517"/>
      <c r="M468" s="519" t="n">
        <f aca="false">SUM(M368:M467)</f>
        <v>0</v>
      </c>
      <c r="N468" s="520" t="n">
        <f aca="false">SUM(N368:N467)</f>
        <v>0</v>
      </c>
      <c r="O468" s="521"/>
      <c r="P468" s="521"/>
      <c r="Q468" s="521"/>
      <c r="R468" s="521"/>
      <c r="S468" s="522"/>
    </row>
    <row r="469" customFormat="false" ht="12.75" hidden="false" customHeight="true" outlineLevel="0" collapsed="false">
      <c r="A469" s="494" t="s">
        <v>278</v>
      </c>
      <c r="B469" s="494"/>
      <c r="C469" s="494"/>
      <c r="D469" s="494"/>
      <c r="E469" s="494"/>
      <c r="F469" s="494"/>
      <c r="G469" s="494"/>
      <c r="H469" s="494"/>
      <c r="I469" s="494"/>
      <c r="J469" s="494"/>
      <c r="K469" s="494"/>
      <c r="L469" s="494"/>
      <c r="M469" s="494"/>
      <c r="N469" s="494"/>
      <c r="O469" s="494"/>
      <c r="P469" s="494"/>
      <c r="Q469" s="494"/>
      <c r="R469" s="494"/>
      <c r="S469" s="494"/>
    </row>
    <row r="470" customFormat="false" ht="12.75" hidden="false" customHeight="true" outlineLevel="0" collapsed="false">
      <c r="A470" s="495" t="s">
        <v>265</v>
      </c>
      <c r="B470" s="496" t="s">
        <v>266</v>
      </c>
      <c r="C470" s="496" t="s">
        <v>267</v>
      </c>
      <c r="D470" s="508"/>
      <c r="E470" s="508"/>
      <c r="F470" s="508"/>
      <c r="G470" s="508"/>
      <c r="H470" s="508"/>
      <c r="I470" s="508"/>
      <c r="J470" s="508"/>
      <c r="K470" s="508"/>
      <c r="L470" s="508"/>
      <c r="M470" s="497" t="s">
        <v>110</v>
      </c>
      <c r="N470" s="497" t="s">
        <v>107</v>
      </c>
      <c r="O470" s="525"/>
      <c r="P470" s="525"/>
      <c r="Q470" s="525"/>
      <c r="R470" s="525"/>
      <c r="S470" s="523"/>
    </row>
    <row r="471" customFormat="false" ht="12.75" hidden="false" customHeight="true" outlineLevel="0" collapsed="false">
      <c r="A471" s="481" t="n">
        <f aca="false">IF(ISBLANK(Reuso!$B4),"", Reuso!$B4)</f>
        <v>1</v>
      </c>
      <c r="B471" s="482" t="str">
        <f aca="false">IF((A471=""),"",LOOKUP(A471,'Casos de Uso'!$B$3:B$101,'Casos de Uso'!$C$3:C$101))</f>
        <v>Criação da ordem de serviço – 2 dias</v>
      </c>
      <c r="C471" s="482" t="str">
        <f aca="false">IF(ISBLANK(Reuso!$C4),"",Reuso!$C4)</f>
        <v>Validações basicas</v>
      </c>
      <c r="D471" s="509"/>
      <c r="E471" s="509"/>
      <c r="F471" s="509"/>
      <c r="G471" s="509"/>
      <c r="H471" s="509"/>
      <c r="I471" s="509"/>
      <c r="J471" s="509"/>
      <c r="K471" s="509"/>
      <c r="L471" s="509"/>
      <c r="M471" s="526" t="n">
        <f aca="false">IF(ISBLANK(Reuso!$H4),"",Reuso!$H4)</f>
        <v>0.04</v>
      </c>
      <c r="N471" s="526" t="n">
        <f aca="false">IF(ISBLANK(Reuso!$I4),"",Reuso!$I4)</f>
        <v>0.16</v>
      </c>
      <c r="O471" s="492"/>
      <c r="P471" s="492"/>
      <c r="Q471" s="492"/>
      <c r="R471" s="492"/>
      <c r="S471" s="493"/>
    </row>
    <row r="472" customFormat="false" ht="12.75" hidden="false" customHeight="true" outlineLevel="0" collapsed="false">
      <c r="A472" s="481" t="n">
        <f aca="false">IF(ISBLANK(Reuso!$B5),"", Reuso!$B5)</f>
        <v>1</v>
      </c>
      <c r="B472" s="482" t="str">
        <f aca="false">IF((A472=""),"",LOOKUP(A472,'Casos de Uso'!$B$3:B$101,'Casos de Uso'!$C$3:C$101))</f>
        <v>Criação da ordem de serviço – 2 dias</v>
      </c>
      <c r="C472" s="482" t="str">
        <f aca="false">IF(ISBLANK(Reuso!$C5),"",Reuso!$C5)</f>
        <v>Cadastros de produtos</v>
      </c>
      <c r="D472" s="509"/>
      <c r="E472" s="509"/>
      <c r="F472" s="509"/>
      <c r="G472" s="509"/>
      <c r="H472" s="509"/>
      <c r="I472" s="509"/>
      <c r="J472" s="509"/>
      <c r="K472" s="509"/>
      <c r="L472" s="509"/>
      <c r="M472" s="526" t="n">
        <f aca="false">IF(ISBLANK(Reuso!$H5),"",Reuso!$H5)</f>
        <v>0.086</v>
      </c>
      <c r="N472" s="526" t="n">
        <f aca="false">IF(ISBLANK(Reuso!$I5),"",Reuso!$I5)</f>
        <v>0.344</v>
      </c>
      <c r="O472" s="492"/>
      <c r="P472" s="492"/>
      <c r="Q472" s="492"/>
      <c r="R472" s="492"/>
      <c r="S472" s="493"/>
    </row>
    <row r="473" customFormat="false" ht="12.75" hidden="false" customHeight="true" outlineLevel="0" collapsed="false">
      <c r="A473" s="481" t="n">
        <f aca="false">IF(ISBLANK(Reuso!$B6),"", Reuso!$B6)</f>
        <v>2</v>
      </c>
      <c r="B473" s="482" t="str">
        <f aca="false">IF((A473=""),"",LOOKUP(A473,'Casos de Uso'!$B$3:B$101,'Casos de Uso'!$C$3:C$101))</f>
        <v>Envio de ordem de seviço – 2 dias</v>
      </c>
      <c r="C473" s="482" t="str">
        <f aca="false">IF(ISBLANK(Reuso!$C6),"",Reuso!$C6)</f>
        <v>Verificações de usuário</v>
      </c>
      <c r="D473" s="509"/>
      <c r="E473" s="509"/>
      <c r="F473" s="509"/>
      <c r="G473" s="509"/>
      <c r="H473" s="509"/>
      <c r="I473" s="509"/>
      <c r="J473" s="509"/>
      <c r="K473" s="509"/>
      <c r="L473" s="509"/>
      <c r="M473" s="526" t="n">
        <f aca="false">IF(ISBLANK(Reuso!$H6),"",Reuso!$H6)</f>
        <v>0.114</v>
      </c>
      <c r="N473" s="526" t="n">
        <f aca="false">IF(ISBLANK(Reuso!$I6),"",Reuso!$I6)</f>
        <v>0.456</v>
      </c>
      <c r="O473" s="492"/>
      <c r="P473" s="492"/>
      <c r="Q473" s="492"/>
      <c r="R473" s="492"/>
      <c r="S473" s="493"/>
    </row>
    <row r="474" customFormat="false" ht="12.75" hidden="false" customHeight="true" outlineLevel="0" collapsed="false">
      <c r="A474" s="481" t="n">
        <f aca="false">IF(ISBLANK(Reuso!$B7),"", Reuso!$B7)</f>
        <v>4</v>
      </c>
      <c r="B474" s="482" t="str">
        <f aca="false">IF((A474=""),"",LOOKUP(A474,'Casos de Uso'!$B$3:B$101,'Casos de Uso'!$C$3:C$101))</f>
        <v>Retirar peças – 2 dias</v>
      </c>
      <c r="C474" s="482" t="str">
        <f aca="false">IF(ISBLANK(Reuso!$C7),"",Reuso!$C7)</f>
        <v>Verificações referente ao status do serviço</v>
      </c>
      <c r="D474" s="509"/>
      <c r="E474" s="509"/>
      <c r="F474" s="509"/>
      <c r="G474" s="509"/>
      <c r="H474" s="509"/>
      <c r="I474" s="509"/>
      <c r="J474" s="509"/>
      <c r="K474" s="509"/>
      <c r="L474" s="509"/>
      <c r="M474" s="526" t="n">
        <f aca="false">IF(ISBLANK(Reuso!$H7),"",Reuso!$H7)</f>
        <v>0.08</v>
      </c>
      <c r="N474" s="526" t="n">
        <f aca="false">IF(ISBLANK(Reuso!$I7),"",Reuso!$I7)</f>
        <v>0.32</v>
      </c>
      <c r="O474" s="492"/>
      <c r="P474" s="492"/>
      <c r="Q474" s="492"/>
      <c r="R474" s="492"/>
      <c r="S474" s="493"/>
    </row>
    <row r="475" customFormat="false" ht="12.75" hidden="false" customHeight="true" outlineLevel="0" collapsed="false">
      <c r="A475" s="481" t="n">
        <f aca="false">IF(ISBLANK(Reuso!$B8),"", Reuso!$B8)</f>
        <v>5</v>
      </c>
      <c r="B475" s="482" t="str">
        <f aca="false">IF((A475=""),"",LOOKUP(A475,'Casos de Uso'!$B$3:B$101,'Casos de Uso'!$C$3:C$101))</f>
        <v>Pagamento – 2 dias</v>
      </c>
      <c r="C475" s="482" t="str">
        <f aca="false">IF(ISBLANK(Reuso!$C8),"",Reuso!$C8)</f>
        <v>Pagamentos</v>
      </c>
      <c r="D475" s="509"/>
      <c r="E475" s="509"/>
      <c r="F475" s="509"/>
      <c r="G475" s="509"/>
      <c r="H475" s="509"/>
      <c r="I475" s="509"/>
      <c r="J475" s="509"/>
      <c r="K475" s="509"/>
      <c r="L475" s="509"/>
      <c r="M475" s="526" t="n">
        <f aca="false">IF(ISBLANK(Reuso!$H8),"",Reuso!$H8)</f>
        <v>0.048</v>
      </c>
      <c r="N475" s="526" t="n">
        <f aca="false">IF(ISBLANK(Reuso!$I8),"",Reuso!$I8)</f>
        <v>0.192</v>
      </c>
      <c r="O475" s="492"/>
      <c r="P475" s="492"/>
      <c r="Q475" s="492"/>
      <c r="R475" s="492"/>
      <c r="S475" s="493"/>
    </row>
    <row r="476" customFormat="false" ht="12.75" hidden="false" customHeight="true" outlineLevel="0" collapsed="false">
      <c r="A476" s="481" t="str">
        <f aca="false">IF(ISBLANK(Reuso!$B9),"", Reuso!$B9)</f>
        <v/>
      </c>
      <c r="B476" s="482" t="str">
        <f aca="false">IF((A476=""),"",LOOKUP(A476,'Casos de Uso'!$B$3:B$101,'Casos de Uso'!$C$3:C$101))</f>
        <v/>
      </c>
      <c r="C476" s="482" t="str">
        <f aca="false">IF(ISBLANK(Reuso!$C9),"",Reuso!$C9)</f>
        <v/>
      </c>
      <c r="D476" s="509"/>
      <c r="E476" s="509"/>
      <c r="F476" s="509"/>
      <c r="G476" s="509"/>
      <c r="H476" s="509"/>
      <c r="I476" s="509"/>
      <c r="J476" s="509"/>
      <c r="K476" s="509"/>
      <c r="L476" s="509"/>
      <c r="M476" s="526" t="str">
        <f aca="false">IF(ISBLANK(Reuso!$H9),"",Reuso!$H9)</f>
        <v/>
      </c>
      <c r="N476" s="526" t="str">
        <f aca="false">IF(ISBLANK(Reuso!$I9),"",Reuso!$I9)</f>
        <v/>
      </c>
      <c r="O476" s="492"/>
      <c r="P476" s="492"/>
      <c r="Q476" s="492"/>
      <c r="R476" s="492"/>
      <c r="S476" s="493"/>
    </row>
    <row r="477" customFormat="false" ht="12.75" hidden="false" customHeight="true" outlineLevel="0" collapsed="false">
      <c r="A477" s="481" t="str">
        <f aca="false">IF(ISBLANK(Reuso!$B10),"", Reuso!$B10)</f>
        <v/>
      </c>
      <c r="B477" s="482" t="str">
        <f aca="false">IF((A477=""),"",LOOKUP(A477,'Casos de Uso'!$B$3:B$101,'Casos de Uso'!$C$3:C$101))</f>
        <v/>
      </c>
      <c r="C477" s="482" t="str">
        <f aca="false">IF(ISBLANK(Reuso!$C10),"",Reuso!$C10)</f>
        <v/>
      </c>
      <c r="D477" s="509"/>
      <c r="E477" s="509"/>
      <c r="F477" s="509"/>
      <c r="G477" s="509"/>
      <c r="H477" s="509"/>
      <c r="I477" s="509"/>
      <c r="J477" s="509"/>
      <c r="K477" s="509"/>
      <c r="L477" s="509"/>
      <c r="M477" s="526" t="str">
        <f aca="false">IF(ISBLANK(Reuso!$H10),"",Reuso!$H10)</f>
        <v/>
      </c>
      <c r="N477" s="526" t="str">
        <f aca="false">IF(ISBLANK(Reuso!$I10),"",Reuso!$I10)</f>
        <v/>
      </c>
      <c r="O477" s="492"/>
      <c r="P477" s="492"/>
      <c r="Q477" s="492"/>
      <c r="R477" s="492"/>
      <c r="S477" s="493"/>
    </row>
    <row r="478" customFormat="false" ht="12.75" hidden="false" customHeight="true" outlineLevel="0" collapsed="false">
      <c r="A478" s="481" t="str">
        <f aca="false">IF(ISBLANK(Reuso!$B11),"", Reuso!$B11)</f>
        <v/>
      </c>
      <c r="B478" s="482" t="str">
        <f aca="false">IF((A478=""),"",LOOKUP(A478,'Casos de Uso'!$B$3:B$101,'Casos de Uso'!$C$3:C$101))</f>
        <v/>
      </c>
      <c r="C478" s="482" t="str">
        <f aca="false">IF(ISBLANK(Reuso!$C11),"",Reuso!$C11)</f>
        <v/>
      </c>
      <c r="D478" s="509"/>
      <c r="E478" s="509"/>
      <c r="F478" s="509"/>
      <c r="G478" s="509"/>
      <c r="H478" s="509"/>
      <c r="I478" s="509"/>
      <c r="J478" s="509"/>
      <c r="K478" s="509"/>
      <c r="L478" s="509"/>
      <c r="M478" s="526" t="str">
        <f aca="false">IF(ISBLANK(Reuso!$H11),"",Reuso!$H11)</f>
        <v/>
      </c>
      <c r="N478" s="526" t="str">
        <f aca="false">IF(ISBLANK(Reuso!$I11),"",Reuso!$I11)</f>
        <v/>
      </c>
      <c r="O478" s="492"/>
      <c r="P478" s="492"/>
      <c r="Q478" s="492"/>
      <c r="R478" s="492"/>
      <c r="S478" s="493"/>
    </row>
    <row r="479" customFormat="false" ht="12.75" hidden="false" customHeight="true" outlineLevel="0" collapsed="false">
      <c r="A479" s="481" t="str">
        <f aca="false">IF(ISBLANK(Reuso!$B12),"", Reuso!$B12)</f>
        <v/>
      </c>
      <c r="B479" s="482" t="str">
        <f aca="false">IF((A479=""),"",LOOKUP(A479,'Casos de Uso'!$B$3:B$101,'Casos de Uso'!$C$3:C$101))</f>
        <v/>
      </c>
      <c r="C479" s="482" t="str">
        <f aca="false">IF(ISBLANK(Reuso!$C12),"",Reuso!$C12)</f>
        <v/>
      </c>
      <c r="D479" s="509"/>
      <c r="E479" s="509"/>
      <c r="F479" s="509"/>
      <c r="G479" s="509"/>
      <c r="H479" s="509"/>
      <c r="I479" s="509"/>
      <c r="J479" s="509"/>
      <c r="K479" s="509"/>
      <c r="L479" s="509"/>
      <c r="M479" s="526" t="str">
        <f aca="false">IF(ISBLANK(Reuso!$H12),"",Reuso!$H12)</f>
        <v/>
      </c>
      <c r="N479" s="526" t="str">
        <f aca="false">IF(ISBLANK(Reuso!$I12),"",Reuso!$I12)</f>
        <v/>
      </c>
      <c r="O479" s="492"/>
      <c r="P479" s="492"/>
      <c r="Q479" s="492"/>
      <c r="R479" s="492"/>
      <c r="S479" s="493"/>
    </row>
    <row r="480" customFormat="false" ht="12.75" hidden="false" customHeight="true" outlineLevel="0" collapsed="false">
      <c r="A480" s="481" t="str">
        <f aca="false">IF(ISBLANK(Reuso!$B13),"", Reuso!$B13)</f>
        <v/>
      </c>
      <c r="B480" s="482" t="str">
        <f aca="false">IF((A480=""),"",LOOKUP(A480,'Casos de Uso'!$B$3:B$101,'Casos de Uso'!$C$3:C$101))</f>
        <v/>
      </c>
      <c r="C480" s="482" t="str">
        <f aca="false">IF(ISBLANK(Reuso!$C13),"",Reuso!$C13)</f>
        <v/>
      </c>
      <c r="D480" s="509"/>
      <c r="E480" s="509"/>
      <c r="F480" s="509"/>
      <c r="G480" s="509"/>
      <c r="H480" s="509"/>
      <c r="I480" s="509"/>
      <c r="J480" s="509"/>
      <c r="K480" s="509"/>
      <c r="L480" s="509"/>
      <c r="M480" s="526" t="str">
        <f aca="false">IF(ISBLANK(Reuso!$H13),"",Reuso!$H13)</f>
        <v/>
      </c>
      <c r="N480" s="526" t="str">
        <f aca="false">IF(ISBLANK(Reuso!$I13),"",Reuso!$I13)</f>
        <v/>
      </c>
      <c r="O480" s="492"/>
      <c r="P480" s="492"/>
      <c r="Q480" s="492"/>
      <c r="R480" s="492"/>
      <c r="S480" s="493"/>
    </row>
    <row r="481" customFormat="false" ht="12.75" hidden="false" customHeight="true" outlineLevel="0" collapsed="false">
      <c r="A481" s="481" t="str">
        <f aca="false">IF(ISBLANK(Reuso!$B14),"", Reuso!$B14)</f>
        <v/>
      </c>
      <c r="B481" s="482" t="str">
        <f aca="false">IF((A481=""),"",LOOKUP(A481,'Casos de Uso'!$B$3:B$101,'Casos de Uso'!$C$3:C$101))</f>
        <v/>
      </c>
      <c r="C481" s="482" t="str">
        <f aca="false">IF(ISBLANK(Reuso!$C14),"",Reuso!$C14)</f>
        <v/>
      </c>
      <c r="D481" s="509"/>
      <c r="E481" s="509"/>
      <c r="F481" s="509"/>
      <c r="G481" s="509"/>
      <c r="H481" s="509"/>
      <c r="I481" s="509"/>
      <c r="J481" s="509"/>
      <c r="K481" s="509"/>
      <c r="L481" s="509"/>
      <c r="M481" s="526" t="str">
        <f aca="false">IF(ISBLANK(Reuso!$H14),"",Reuso!$H14)</f>
        <v/>
      </c>
      <c r="N481" s="526" t="str">
        <f aca="false">IF(ISBLANK(Reuso!$I14),"",Reuso!$I14)</f>
        <v/>
      </c>
      <c r="O481" s="492"/>
      <c r="P481" s="492"/>
      <c r="Q481" s="492"/>
      <c r="R481" s="492"/>
      <c r="S481" s="493"/>
    </row>
    <row r="482" customFormat="false" ht="12.75" hidden="false" customHeight="true" outlineLevel="0" collapsed="false">
      <c r="A482" s="481" t="str">
        <f aca="false">IF(ISBLANK(Reuso!$B15),"", Reuso!$B15)</f>
        <v/>
      </c>
      <c r="B482" s="482" t="str">
        <f aca="false">IF((A482=""),"",LOOKUP(A482,'Casos de Uso'!$B$3:B$101,'Casos de Uso'!$C$3:C$101))</f>
        <v/>
      </c>
      <c r="C482" s="482" t="str">
        <f aca="false">IF(ISBLANK(Reuso!$C15),"",Reuso!$C15)</f>
        <v/>
      </c>
      <c r="D482" s="509"/>
      <c r="E482" s="509"/>
      <c r="F482" s="509"/>
      <c r="G482" s="509"/>
      <c r="H482" s="509"/>
      <c r="I482" s="509"/>
      <c r="J482" s="509"/>
      <c r="K482" s="509"/>
      <c r="L482" s="509"/>
      <c r="M482" s="526" t="str">
        <f aca="false">IF(ISBLANK(Reuso!$H15),"",Reuso!$H15)</f>
        <v/>
      </c>
      <c r="N482" s="526" t="str">
        <f aca="false">IF(ISBLANK(Reuso!$I15),"",Reuso!$I15)</f>
        <v/>
      </c>
      <c r="O482" s="492"/>
      <c r="P482" s="492"/>
      <c r="Q482" s="492"/>
      <c r="R482" s="492"/>
      <c r="S482" s="493"/>
    </row>
    <row r="483" customFormat="false" ht="12.75" hidden="false" customHeight="true" outlineLevel="0" collapsed="false">
      <c r="A483" s="481" t="str">
        <f aca="false">IF(ISBLANK(Reuso!$B16),"", Reuso!$B16)</f>
        <v/>
      </c>
      <c r="B483" s="482" t="str">
        <f aca="false">IF((A483=""),"",LOOKUP(A483,'Casos de Uso'!$B$3:B$101,'Casos de Uso'!$C$3:C$101))</f>
        <v/>
      </c>
      <c r="C483" s="482" t="str">
        <f aca="false">IF(ISBLANK(Reuso!$C16),"",Reuso!$C16)</f>
        <v/>
      </c>
      <c r="D483" s="509"/>
      <c r="E483" s="509"/>
      <c r="F483" s="509"/>
      <c r="G483" s="509"/>
      <c r="H483" s="509"/>
      <c r="I483" s="509"/>
      <c r="J483" s="509"/>
      <c r="K483" s="509"/>
      <c r="L483" s="509"/>
      <c r="M483" s="526" t="str">
        <f aca="false">IF(ISBLANK(Reuso!$H16),"",Reuso!$H16)</f>
        <v/>
      </c>
      <c r="N483" s="526" t="str">
        <f aca="false">IF(ISBLANK(Reuso!$I16),"",Reuso!$I16)</f>
        <v/>
      </c>
      <c r="O483" s="492"/>
      <c r="P483" s="492"/>
      <c r="Q483" s="492"/>
      <c r="R483" s="492"/>
      <c r="S483" s="493"/>
    </row>
    <row r="484" customFormat="false" ht="12.75" hidden="false" customHeight="true" outlineLevel="0" collapsed="false">
      <c r="A484" s="481" t="str">
        <f aca="false">IF(ISBLANK(Reuso!$B17),"", Reuso!$B17)</f>
        <v/>
      </c>
      <c r="B484" s="482" t="str">
        <f aca="false">IF((A484=""),"",LOOKUP(A484,'Casos de Uso'!$B$3:B$101,'Casos de Uso'!$C$3:C$101))</f>
        <v/>
      </c>
      <c r="C484" s="482" t="str">
        <f aca="false">IF(ISBLANK(Reuso!$C17),"",Reuso!$C17)</f>
        <v/>
      </c>
      <c r="D484" s="509"/>
      <c r="E484" s="509"/>
      <c r="F484" s="509"/>
      <c r="G484" s="509"/>
      <c r="H484" s="509"/>
      <c r="I484" s="509"/>
      <c r="J484" s="509"/>
      <c r="K484" s="509"/>
      <c r="L484" s="509"/>
      <c r="M484" s="526" t="str">
        <f aca="false">IF(ISBLANK(Reuso!$H17),"",Reuso!$H17)</f>
        <v/>
      </c>
      <c r="N484" s="526" t="str">
        <f aca="false">IF(ISBLANK(Reuso!$I17),"",Reuso!$I17)</f>
        <v/>
      </c>
      <c r="O484" s="492"/>
      <c r="P484" s="492"/>
      <c r="Q484" s="492"/>
      <c r="R484" s="492"/>
      <c r="S484" s="493"/>
    </row>
    <row r="485" customFormat="false" ht="12.75" hidden="false" customHeight="true" outlineLevel="0" collapsed="false">
      <c r="A485" s="481" t="str">
        <f aca="false">IF(ISBLANK(Reuso!$B18),"", Reuso!$B18)</f>
        <v/>
      </c>
      <c r="B485" s="482" t="str">
        <f aca="false">IF((A485=""),"",LOOKUP(A485,'Casos de Uso'!$B$3:B$101,'Casos de Uso'!$C$3:C$101))</f>
        <v/>
      </c>
      <c r="C485" s="482" t="str">
        <f aca="false">IF(ISBLANK(Reuso!$C18),"",Reuso!$C18)</f>
        <v/>
      </c>
      <c r="D485" s="509"/>
      <c r="E485" s="509"/>
      <c r="F485" s="509"/>
      <c r="G485" s="509"/>
      <c r="H485" s="509"/>
      <c r="I485" s="509"/>
      <c r="J485" s="509"/>
      <c r="K485" s="509"/>
      <c r="L485" s="509"/>
      <c r="M485" s="526" t="str">
        <f aca="false">IF(ISBLANK(Reuso!$H18),"",Reuso!$H18)</f>
        <v/>
      </c>
      <c r="N485" s="526" t="str">
        <f aca="false">IF(ISBLANK(Reuso!$I18),"",Reuso!$I18)</f>
        <v/>
      </c>
      <c r="O485" s="492"/>
      <c r="P485" s="492"/>
      <c r="Q485" s="492"/>
      <c r="R485" s="492"/>
      <c r="S485" s="493"/>
    </row>
    <row r="486" customFormat="false" ht="12.75" hidden="false" customHeight="true" outlineLevel="0" collapsed="false">
      <c r="A486" s="481" t="str">
        <f aca="false">IF(ISBLANK(Reuso!$B19),"", Reuso!$B19)</f>
        <v/>
      </c>
      <c r="B486" s="482" t="str">
        <f aca="false">IF((A486=""),"",LOOKUP(A486,'Casos de Uso'!$B$3:B$101,'Casos de Uso'!$C$3:C$101))</f>
        <v/>
      </c>
      <c r="C486" s="482" t="str">
        <f aca="false">IF(ISBLANK(Reuso!$C19),"",Reuso!$C19)</f>
        <v/>
      </c>
      <c r="D486" s="509"/>
      <c r="E486" s="509"/>
      <c r="F486" s="509"/>
      <c r="G486" s="509"/>
      <c r="H486" s="509"/>
      <c r="I486" s="509"/>
      <c r="J486" s="509"/>
      <c r="K486" s="509"/>
      <c r="L486" s="509"/>
      <c r="M486" s="526" t="str">
        <f aca="false">IF(ISBLANK(Reuso!$H19),"",Reuso!$H19)</f>
        <v/>
      </c>
      <c r="N486" s="526" t="str">
        <f aca="false">IF(ISBLANK(Reuso!$I19),"",Reuso!$I19)</f>
        <v/>
      </c>
      <c r="O486" s="492"/>
      <c r="P486" s="492"/>
      <c r="Q486" s="492"/>
      <c r="R486" s="492"/>
      <c r="S486" s="493"/>
    </row>
    <row r="487" customFormat="false" ht="12.75" hidden="false" customHeight="true" outlineLevel="0" collapsed="false">
      <c r="A487" s="481" t="str">
        <f aca="false">IF(ISBLANK(Reuso!$B20),"", Reuso!$B20)</f>
        <v/>
      </c>
      <c r="B487" s="482" t="str">
        <f aca="false">IF((A487=""),"",LOOKUP(A487,'Casos de Uso'!$B$3:B$101,'Casos de Uso'!$C$3:C$101))</f>
        <v/>
      </c>
      <c r="C487" s="482" t="str">
        <f aca="false">IF(ISBLANK(Reuso!$C20),"",Reuso!$C20)</f>
        <v/>
      </c>
      <c r="D487" s="509"/>
      <c r="E487" s="509"/>
      <c r="F487" s="509"/>
      <c r="G487" s="509"/>
      <c r="H487" s="509"/>
      <c r="I487" s="509"/>
      <c r="J487" s="509"/>
      <c r="K487" s="509"/>
      <c r="L487" s="509"/>
      <c r="M487" s="526" t="str">
        <f aca="false">IF(ISBLANK(Reuso!$H20),"",Reuso!$H20)</f>
        <v/>
      </c>
      <c r="N487" s="526" t="str">
        <f aca="false">IF(ISBLANK(Reuso!$I20),"",Reuso!$I20)</f>
        <v/>
      </c>
      <c r="O487" s="492"/>
      <c r="P487" s="492"/>
      <c r="Q487" s="492"/>
      <c r="R487" s="492"/>
      <c r="S487" s="493"/>
    </row>
    <row r="488" customFormat="false" ht="12.75" hidden="false" customHeight="true" outlineLevel="0" collapsed="false">
      <c r="A488" s="481" t="str">
        <f aca="false">IF(ISBLANK(Reuso!$B21),"", Reuso!$B21)</f>
        <v/>
      </c>
      <c r="B488" s="482" t="str">
        <f aca="false">IF((A488=""),"",LOOKUP(A488,'Casos de Uso'!$B$3:B$101,'Casos de Uso'!$C$3:C$101))</f>
        <v/>
      </c>
      <c r="C488" s="482" t="str">
        <f aca="false">IF(ISBLANK(Reuso!$C21),"",Reuso!$C21)</f>
        <v/>
      </c>
      <c r="D488" s="509"/>
      <c r="E488" s="509"/>
      <c r="F488" s="509"/>
      <c r="G488" s="509"/>
      <c r="H488" s="509"/>
      <c r="I488" s="509"/>
      <c r="J488" s="509"/>
      <c r="K488" s="509"/>
      <c r="L488" s="509"/>
      <c r="M488" s="526" t="str">
        <f aca="false">IF(ISBLANK(Reuso!$H21),"",Reuso!$H21)</f>
        <v/>
      </c>
      <c r="N488" s="526" t="str">
        <f aca="false">IF(ISBLANK(Reuso!$I21),"",Reuso!$I21)</f>
        <v/>
      </c>
      <c r="O488" s="492"/>
      <c r="P488" s="492"/>
      <c r="Q488" s="492"/>
      <c r="R488" s="492"/>
      <c r="S488" s="493"/>
    </row>
    <row r="489" customFormat="false" ht="12.75" hidden="false" customHeight="true" outlineLevel="0" collapsed="false">
      <c r="A489" s="481" t="str">
        <f aca="false">IF(ISBLANK(Reuso!$B22),"", Reuso!$B22)</f>
        <v/>
      </c>
      <c r="B489" s="482" t="str">
        <f aca="false">IF((A489=""),"",LOOKUP(A489,'Casos de Uso'!$B$3:B$101,'Casos de Uso'!$C$3:C$101))</f>
        <v/>
      </c>
      <c r="C489" s="482" t="str">
        <f aca="false">IF(ISBLANK(Reuso!$C22),"",Reuso!$C22)</f>
        <v/>
      </c>
      <c r="D489" s="509"/>
      <c r="E489" s="509"/>
      <c r="F489" s="509"/>
      <c r="G489" s="509"/>
      <c r="H489" s="509"/>
      <c r="I489" s="509"/>
      <c r="J489" s="509"/>
      <c r="K489" s="509"/>
      <c r="L489" s="509"/>
      <c r="M489" s="526" t="str">
        <f aca="false">IF(ISBLANK(Reuso!$H22),"",Reuso!$H22)</f>
        <v/>
      </c>
      <c r="N489" s="526" t="str">
        <f aca="false">IF(ISBLANK(Reuso!$I22),"",Reuso!$I22)</f>
        <v/>
      </c>
      <c r="O489" s="492"/>
      <c r="P489" s="492"/>
      <c r="Q489" s="492"/>
      <c r="R489" s="492"/>
      <c r="S489" s="493"/>
    </row>
    <row r="490" customFormat="false" ht="12.75" hidden="false" customHeight="true" outlineLevel="0" collapsed="false">
      <c r="A490" s="481" t="str">
        <f aca="false">IF(ISBLANK(Reuso!$B23),"", Reuso!$B23)</f>
        <v/>
      </c>
      <c r="B490" s="482" t="str">
        <f aca="false">IF((A490=""),"",LOOKUP(A490,'Casos de Uso'!$B$3:B$101,'Casos de Uso'!$C$3:C$101))</f>
        <v/>
      </c>
      <c r="C490" s="482" t="str">
        <f aca="false">IF(ISBLANK(Reuso!$C23),"",Reuso!$C23)</f>
        <v/>
      </c>
      <c r="D490" s="509"/>
      <c r="E490" s="509"/>
      <c r="F490" s="509"/>
      <c r="G490" s="509"/>
      <c r="H490" s="509"/>
      <c r="I490" s="509"/>
      <c r="J490" s="509"/>
      <c r="K490" s="509"/>
      <c r="L490" s="509"/>
      <c r="M490" s="526" t="str">
        <f aca="false">IF(ISBLANK(Reuso!$H23),"",Reuso!$H23)</f>
        <v/>
      </c>
      <c r="N490" s="526" t="str">
        <f aca="false">IF(ISBLANK(Reuso!$I23),"",Reuso!$I23)</f>
        <v/>
      </c>
      <c r="O490" s="492"/>
      <c r="P490" s="492"/>
      <c r="Q490" s="492"/>
      <c r="R490" s="492"/>
      <c r="S490" s="493"/>
    </row>
    <row r="491" customFormat="false" ht="12.75" hidden="false" customHeight="true" outlineLevel="0" collapsed="false">
      <c r="A491" s="481" t="str">
        <f aca="false">IF(ISBLANK(Reuso!$B24),"", Reuso!$B24)</f>
        <v/>
      </c>
      <c r="B491" s="482" t="str">
        <f aca="false">IF((A491=""),"",LOOKUP(A491,'Casos de Uso'!$B$3:B$101,'Casos de Uso'!$C$3:C$101))</f>
        <v/>
      </c>
      <c r="C491" s="482" t="str">
        <f aca="false">IF(ISBLANK(Reuso!$C24),"",Reuso!$C24)</f>
        <v/>
      </c>
      <c r="D491" s="509"/>
      <c r="E491" s="509"/>
      <c r="F491" s="509"/>
      <c r="G491" s="509"/>
      <c r="H491" s="509"/>
      <c r="I491" s="509"/>
      <c r="J491" s="509"/>
      <c r="K491" s="509"/>
      <c r="L491" s="509"/>
      <c r="M491" s="526" t="str">
        <f aca="false">IF(ISBLANK(Reuso!$H24),"",Reuso!$H24)</f>
        <v/>
      </c>
      <c r="N491" s="526" t="str">
        <f aca="false">IF(ISBLANK(Reuso!$I24),"",Reuso!$I24)</f>
        <v/>
      </c>
      <c r="O491" s="492"/>
      <c r="P491" s="492"/>
      <c r="Q491" s="492"/>
      <c r="R491" s="492"/>
      <c r="S491" s="493"/>
    </row>
    <row r="492" customFormat="false" ht="12.75" hidden="false" customHeight="true" outlineLevel="0" collapsed="false">
      <c r="A492" s="481" t="str">
        <f aca="false">IF(ISBLANK(Reuso!$B25),"", Reuso!$B25)</f>
        <v/>
      </c>
      <c r="B492" s="482" t="str">
        <f aca="false">IF((A492=""),"",LOOKUP(A492,'Casos de Uso'!$B$3:B$101,'Casos de Uso'!$C$3:C$101))</f>
        <v/>
      </c>
      <c r="C492" s="482" t="str">
        <f aca="false">IF(ISBLANK(Reuso!$C25),"",Reuso!$C25)</f>
        <v/>
      </c>
      <c r="D492" s="509"/>
      <c r="E492" s="509"/>
      <c r="F492" s="509"/>
      <c r="G492" s="509"/>
      <c r="H492" s="509"/>
      <c r="I492" s="509"/>
      <c r="J492" s="509"/>
      <c r="K492" s="509"/>
      <c r="L492" s="509"/>
      <c r="M492" s="526" t="str">
        <f aca="false">IF(ISBLANK(Reuso!$H25),"",Reuso!$H25)</f>
        <v/>
      </c>
      <c r="N492" s="526" t="str">
        <f aca="false">IF(ISBLANK(Reuso!$I25),"",Reuso!$I25)</f>
        <v/>
      </c>
      <c r="O492" s="492"/>
      <c r="P492" s="492"/>
      <c r="Q492" s="492"/>
      <c r="R492" s="492"/>
      <c r="S492" s="493"/>
    </row>
    <row r="493" customFormat="false" ht="12.75" hidden="false" customHeight="true" outlineLevel="0" collapsed="false">
      <c r="A493" s="481" t="str">
        <f aca="false">IF(ISBLANK(Reuso!$B26),"", Reuso!$B26)</f>
        <v/>
      </c>
      <c r="B493" s="482" t="str">
        <f aca="false">IF((A493=""),"",LOOKUP(A493,'Casos de Uso'!$B$3:B$101,'Casos de Uso'!$C$3:C$101))</f>
        <v/>
      </c>
      <c r="C493" s="482" t="str">
        <f aca="false">IF(ISBLANK(Reuso!$C26),"",Reuso!$C26)</f>
        <v/>
      </c>
      <c r="D493" s="509"/>
      <c r="E493" s="509"/>
      <c r="F493" s="509"/>
      <c r="G493" s="509"/>
      <c r="H493" s="509"/>
      <c r="I493" s="509"/>
      <c r="J493" s="509"/>
      <c r="K493" s="509"/>
      <c r="L493" s="509"/>
      <c r="M493" s="526" t="str">
        <f aca="false">IF(ISBLANK(Reuso!$H26),"",Reuso!$H26)</f>
        <v/>
      </c>
      <c r="N493" s="526" t="str">
        <f aca="false">IF(ISBLANK(Reuso!$I26),"",Reuso!$I26)</f>
        <v/>
      </c>
      <c r="O493" s="492"/>
      <c r="P493" s="492"/>
      <c r="Q493" s="492"/>
      <c r="R493" s="492"/>
      <c r="S493" s="493"/>
    </row>
    <row r="494" customFormat="false" ht="12.75" hidden="false" customHeight="true" outlineLevel="0" collapsed="false">
      <c r="A494" s="481" t="str">
        <f aca="false">IF(ISBLANK(Reuso!$B27),"", Reuso!$B27)</f>
        <v/>
      </c>
      <c r="B494" s="482" t="str">
        <f aca="false">IF((A494=""),"",LOOKUP(A494,'Casos de Uso'!$B$3:B$101,'Casos de Uso'!$C$3:C$101))</f>
        <v/>
      </c>
      <c r="C494" s="482" t="str">
        <f aca="false">IF(ISBLANK(Reuso!$C27),"",Reuso!$C27)</f>
        <v/>
      </c>
      <c r="D494" s="509"/>
      <c r="E494" s="509"/>
      <c r="F494" s="509"/>
      <c r="G494" s="509"/>
      <c r="H494" s="509"/>
      <c r="I494" s="509"/>
      <c r="J494" s="509"/>
      <c r="K494" s="509"/>
      <c r="L494" s="509"/>
      <c r="M494" s="526" t="str">
        <f aca="false">IF(ISBLANK(Reuso!$H27),"",Reuso!$H27)</f>
        <v/>
      </c>
      <c r="N494" s="526" t="str">
        <f aca="false">IF(ISBLANK(Reuso!$I27),"",Reuso!$I27)</f>
        <v/>
      </c>
      <c r="O494" s="492"/>
      <c r="P494" s="492"/>
      <c r="Q494" s="492"/>
      <c r="R494" s="492"/>
      <c r="S494" s="493"/>
    </row>
    <row r="495" customFormat="false" ht="12.75" hidden="false" customHeight="true" outlineLevel="0" collapsed="false">
      <c r="A495" s="481" t="str">
        <f aca="false">IF(ISBLANK(Reuso!$B28),"", Reuso!$B28)</f>
        <v/>
      </c>
      <c r="B495" s="482" t="str">
        <f aca="false">IF((A495=""),"",LOOKUP(A495,'Casos de Uso'!$B$3:B$101,'Casos de Uso'!$C$3:C$101))</f>
        <v/>
      </c>
      <c r="C495" s="482" t="str">
        <f aca="false">IF(ISBLANK(Reuso!$C28),"",Reuso!$C28)</f>
        <v/>
      </c>
      <c r="D495" s="509"/>
      <c r="E495" s="509"/>
      <c r="F495" s="509"/>
      <c r="G495" s="509"/>
      <c r="H495" s="509"/>
      <c r="I495" s="509"/>
      <c r="J495" s="509"/>
      <c r="K495" s="509"/>
      <c r="L495" s="509"/>
      <c r="M495" s="526" t="str">
        <f aca="false">IF(ISBLANK(Reuso!$H28),"",Reuso!$H28)</f>
        <v/>
      </c>
      <c r="N495" s="526" t="str">
        <f aca="false">IF(ISBLANK(Reuso!$I28),"",Reuso!$I28)</f>
        <v/>
      </c>
      <c r="O495" s="492"/>
      <c r="P495" s="492"/>
      <c r="Q495" s="492"/>
      <c r="R495" s="492"/>
      <c r="S495" s="493"/>
    </row>
    <row r="496" customFormat="false" ht="12.75" hidden="false" customHeight="true" outlineLevel="0" collapsed="false">
      <c r="A496" s="481" t="str">
        <f aca="false">IF(ISBLANK(Reuso!$B29),"", Reuso!$B29)</f>
        <v/>
      </c>
      <c r="B496" s="482" t="str">
        <f aca="false">IF((A496=""),"",LOOKUP(A496,'Casos de Uso'!$B$3:B$101,'Casos de Uso'!$C$3:C$101))</f>
        <v/>
      </c>
      <c r="C496" s="482" t="str">
        <f aca="false">IF(ISBLANK(Reuso!$C29),"",Reuso!$C29)</f>
        <v/>
      </c>
      <c r="D496" s="509"/>
      <c r="E496" s="509"/>
      <c r="F496" s="509"/>
      <c r="G496" s="509"/>
      <c r="H496" s="509"/>
      <c r="I496" s="509"/>
      <c r="J496" s="509"/>
      <c r="K496" s="509"/>
      <c r="L496" s="509"/>
      <c r="M496" s="526" t="str">
        <f aca="false">IF(ISBLANK(Reuso!$H29),"",Reuso!$H29)</f>
        <v/>
      </c>
      <c r="N496" s="526" t="str">
        <f aca="false">IF(ISBLANK(Reuso!$I29),"",Reuso!$I29)</f>
        <v/>
      </c>
      <c r="O496" s="492"/>
      <c r="P496" s="492"/>
      <c r="Q496" s="492"/>
      <c r="R496" s="492"/>
      <c r="S496" s="493"/>
    </row>
    <row r="497" customFormat="false" ht="12.75" hidden="false" customHeight="true" outlineLevel="0" collapsed="false">
      <c r="A497" s="481" t="str">
        <f aca="false">IF(ISBLANK(Reuso!$B30),"", Reuso!$B30)</f>
        <v/>
      </c>
      <c r="B497" s="482" t="str">
        <f aca="false">IF((A497=""),"",LOOKUP(A497,'Casos de Uso'!$B$3:B$101,'Casos de Uso'!$C$3:C$101))</f>
        <v/>
      </c>
      <c r="C497" s="482" t="str">
        <f aca="false">IF(ISBLANK(Reuso!$C30),"",Reuso!$C30)</f>
        <v/>
      </c>
      <c r="D497" s="509"/>
      <c r="E497" s="509"/>
      <c r="F497" s="509"/>
      <c r="G497" s="509"/>
      <c r="H497" s="509"/>
      <c r="I497" s="509"/>
      <c r="J497" s="509"/>
      <c r="K497" s="509"/>
      <c r="L497" s="509"/>
      <c r="M497" s="526" t="str">
        <f aca="false">IF(ISBLANK(Reuso!$H30),"",Reuso!$H30)</f>
        <v/>
      </c>
      <c r="N497" s="526" t="str">
        <f aca="false">IF(ISBLANK(Reuso!$I30),"",Reuso!$I30)</f>
        <v/>
      </c>
      <c r="O497" s="492"/>
      <c r="P497" s="492"/>
      <c r="Q497" s="492"/>
      <c r="R497" s="492"/>
      <c r="S497" s="493"/>
    </row>
    <row r="498" customFormat="false" ht="12.75" hidden="false" customHeight="true" outlineLevel="0" collapsed="false">
      <c r="A498" s="481" t="str">
        <f aca="false">IF(ISBLANK(Reuso!$B31),"", Reuso!$B31)</f>
        <v/>
      </c>
      <c r="B498" s="482" t="str">
        <f aca="false">IF((A498=""),"",LOOKUP(A498,'Casos de Uso'!$B$3:B$101,'Casos de Uso'!$C$3:C$101))</f>
        <v/>
      </c>
      <c r="C498" s="482" t="str">
        <f aca="false">IF(ISBLANK(Reuso!$C31),"",Reuso!$C31)</f>
        <v/>
      </c>
      <c r="D498" s="509"/>
      <c r="E498" s="509"/>
      <c r="F498" s="509"/>
      <c r="G498" s="509"/>
      <c r="H498" s="509"/>
      <c r="I498" s="509"/>
      <c r="J498" s="509"/>
      <c r="K498" s="509"/>
      <c r="L498" s="509"/>
      <c r="M498" s="526" t="str">
        <f aca="false">IF(ISBLANK(Reuso!$H31),"",Reuso!$H31)</f>
        <v/>
      </c>
      <c r="N498" s="526" t="str">
        <f aca="false">IF(ISBLANK(Reuso!$I31),"",Reuso!$I31)</f>
        <v/>
      </c>
      <c r="O498" s="492"/>
      <c r="P498" s="492"/>
      <c r="Q498" s="492"/>
      <c r="R498" s="492"/>
      <c r="S498" s="493"/>
    </row>
    <row r="499" customFormat="false" ht="12.75" hidden="false" customHeight="true" outlineLevel="0" collapsed="false">
      <c r="A499" s="481" t="str">
        <f aca="false">IF(ISBLANK(Reuso!$B32),"", Reuso!$B32)</f>
        <v/>
      </c>
      <c r="B499" s="482" t="str">
        <f aca="false">IF((A499=""),"",LOOKUP(A499,'Casos de Uso'!$B$3:B$101,'Casos de Uso'!$C$3:C$101))</f>
        <v/>
      </c>
      <c r="C499" s="482" t="str">
        <f aca="false">IF(ISBLANK(Reuso!$C32),"",Reuso!$C32)</f>
        <v/>
      </c>
      <c r="D499" s="509"/>
      <c r="E499" s="509"/>
      <c r="F499" s="509"/>
      <c r="G499" s="509"/>
      <c r="H499" s="509"/>
      <c r="I499" s="509"/>
      <c r="J499" s="509"/>
      <c r="K499" s="509"/>
      <c r="L499" s="509"/>
      <c r="M499" s="526" t="str">
        <f aca="false">IF(ISBLANK(Reuso!$H32),"",Reuso!$H32)</f>
        <v/>
      </c>
      <c r="N499" s="526" t="str">
        <f aca="false">IF(ISBLANK(Reuso!$I32),"",Reuso!$I32)</f>
        <v/>
      </c>
      <c r="O499" s="492"/>
      <c r="P499" s="492"/>
      <c r="Q499" s="492"/>
      <c r="R499" s="492"/>
      <c r="S499" s="493"/>
    </row>
    <row r="500" customFormat="false" ht="12.75" hidden="false" customHeight="true" outlineLevel="0" collapsed="false">
      <c r="A500" s="481" t="str">
        <f aca="false">IF(ISBLANK(Reuso!$B33),"", Reuso!$B33)</f>
        <v/>
      </c>
      <c r="B500" s="482" t="str">
        <f aca="false">IF((A500=""),"",LOOKUP(A500,'Casos de Uso'!$B$3:B$101,'Casos de Uso'!$C$3:C$101))</f>
        <v/>
      </c>
      <c r="C500" s="482" t="str">
        <f aca="false">IF(ISBLANK(Reuso!$C33),"",Reuso!$C33)</f>
        <v/>
      </c>
      <c r="D500" s="509"/>
      <c r="E500" s="509"/>
      <c r="F500" s="509"/>
      <c r="G500" s="509"/>
      <c r="H500" s="509"/>
      <c r="I500" s="509"/>
      <c r="J500" s="509"/>
      <c r="K500" s="509"/>
      <c r="L500" s="509"/>
      <c r="M500" s="526" t="str">
        <f aca="false">IF(ISBLANK(Reuso!$H33),"",Reuso!$H33)</f>
        <v/>
      </c>
      <c r="N500" s="526" t="str">
        <f aca="false">IF(ISBLANK(Reuso!$I33),"",Reuso!$I33)</f>
        <v/>
      </c>
      <c r="O500" s="492"/>
      <c r="P500" s="492"/>
      <c r="Q500" s="492"/>
      <c r="R500" s="492"/>
      <c r="S500" s="493"/>
    </row>
    <row r="501" customFormat="false" ht="12.75" hidden="false" customHeight="true" outlineLevel="0" collapsed="false">
      <c r="A501" s="481" t="str">
        <f aca="false">IF(ISBLANK(Reuso!$B34),"", Reuso!$B34)</f>
        <v/>
      </c>
      <c r="B501" s="482" t="str">
        <f aca="false">IF((A501=""),"",LOOKUP(A501,'Casos de Uso'!$B$3:B$101,'Casos de Uso'!$C$3:C$101))</f>
        <v/>
      </c>
      <c r="C501" s="482" t="str">
        <f aca="false">IF(ISBLANK(Reuso!$C34),"",Reuso!$C34)</f>
        <v/>
      </c>
      <c r="D501" s="509"/>
      <c r="E501" s="509"/>
      <c r="F501" s="509"/>
      <c r="G501" s="509"/>
      <c r="H501" s="509"/>
      <c r="I501" s="509"/>
      <c r="J501" s="509"/>
      <c r="K501" s="509"/>
      <c r="L501" s="509"/>
      <c r="M501" s="526" t="str">
        <f aca="false">IF(ISBLANK(Reuso!$H34),"",Reuso!$H34)</f>
        <v/>
      </c>
      <c r="N501" s="526" t="str">
        <f aca="false">IF(ISBLANK(Reuso!$I34),"",Reuso!$I34)</f>
        <v/>
      </c>
      <c r="O501" s="492"/>
      <c r="P501" s="492"/>
      <c r="Q501" s="492"/>
      <c r="R501" s="492"/>
      <c r="S501" s="493"/>
    </row>
    <row r="502" customFormat="false" ht="12.75" hidden="false" customHeight="true" outlineLevel="0" collapsed="false">
      <c r="A502" s="481" t="str">
        <f aca="false">IF(ISBLANK(Reuso!$B35),"", Reuso!$B35)</f>
        <v/>
      </c>
      <c r="B502" s="482" t="str">
        <f aca="false">IF((A502=""),"",LOOKUP(A502,'Casos de Uso'!$B$3:B$101,'Casos de Uso'!$C$3:C$101))</f>
        <v/>
      </c>
      <c r="C502" s="482" t="str">
        <f aca="false">IF(ISBLANK(Reuso!$C35),"",Reuso!$C35)</f>
        <v/>
      </c>
      <c r="D502" s="509"/>
      <c r="E502" s="509"/>
      <c r="F502" s="509"/>
      <c r="G502" s="509"/>
      <c r="H502" s="509"/>
      <c r="I502" s="509"/>
      <c r="J502" s="509"/>
      <c r="K502" s="509"/>
      <c r="L502" s="509"/>
      <c r="M502" s="526" t="str">
        <f aca="false">IF(ISBLANK(Reuso!$H35),"",Reuso!$H35)</f>
        <v/>
      </c>
      <c r="N502" s="526" t="str">
        <f aca="false">IF(ISBLANK(Reuso!$I35),"",Reuso!$I35)</f>
        <v/>
      </c>
      <c r="O502" s="492"/>
      <c r="P502" s="492"/>
      <c r="Q502" s="492"/>
      <c r="R502" s="492"/>
      <c r="S502" s="493"/>
    </row>
    <row r="503" customFormat="false" ht="12.75" hidden="false" customHeight="true" outlineLevel="0" collapsed="false">
      <c r="A503" s="481" t="str">
        <f aca="false">IF(ISBLANK(Reuso!$B36),"", Reuso!$B36)</f>
        <v/>
      </c>
      <c r="B503" s="482" t="str">
        <f aca="false">IF((A503=""),"",LOOKUP(A503,'Casos de Uso'!$B$3:B$101,'Casos de Uso'!$C$3:C$101))</f>
        <v/>
      </c>
      <c r="C503" s="482" t="str">
        <f aca="false">IF(ISBLANK(Reuso!$C36),"",Reuso!$C36)</f>
        <v/>
      </c>
      <c r="D503" s="509"/>
      <c r="E503" s="509"/>
      <c r="F503" s="509"/>
      <c r="G503" s="509"/>
      <c r="H503" s="509"/>
      <c r="I503" s="509"/>
      <c r="J503" s="509"/>
      <c r="K503" s="509"/>
      <c r="L503" s="509"/>
      <c r="M503" s="526" t="str">
        <f aca="false">IF(ISBLANK(Reuso!$H36),"",Reuso!$H36)</f>
        <v/>
      </c>
      <c r="N503" s="526" t="str">
        <f aca="false">IF(ISBLANK(Reuso!$I36),"",Reuso!$I36)</f>
        <v/>
      </c>
      <c r="O503" s="492"/>
      <c r="P503" s="492"/>
      <c r="Q503" s="492"/>
      <c r="R503" s="492"/>
      <c r="S503" s="493"/>
    </row>
    <row r="504" customFormat="false" ht="12.75" hidden="false" customHeight="true" outlineLevel="0" collapsed="false">
      <c r="A504" s="481" t="str">
        <f aca="false">IF(ISBLANK(Reuso!$B37),"", Reuso!$B37)</f>
        <v/>
      </c>
      <c r="B504" s="482" t="str">
        <f aca="false">IF((A504=""),"",LOOKUP(A504,'Casos de Uso'!$B$3:B$101,'Casos de Uso'!$C$3:C$101))</f>
        <v/>
      </c>
      <c r="C504" s="482" t="str">
        <f aca="false">IF(ISBLANK(Reuso!$C37),"",Reuso!$C37)</f>
        <v/>
      </c>
      <c r="D504" s="509"/>
      <c r="E504" s="509"/>
      <c r="F504" s="509"/>
      <c r="G504" s="509"/>
      <c r="H504" s="509"/>
      <c r="I504" s="509"/>
      <c r="J504" s="509"/>
      <c r="K504" s="509"/>
      <c r="L504" s="509"/>
      <c r="M504" s="526" t="str">
        <f aca="false">IF(ISBLANK(Reuso!$H37),"",Reuso!$H37)</f>
        <v/>
      </c>
      <c r="N504" s="526" t="str">
        <f aca="false">IF(ISBLANK(Reuso!$I37),"",Reuso!$I37)</f>
        <v/>
      </c>
      <c r="O504" s="492"/>
      <c r="P504" s="492"/>
      <c r="Q504" s="492"/>
      <c r="R504" s="492"/>
      <c r="S504" s="493"/>
    </row>
    <row r="505" customFormat="false" ht="12.75" hidden="false" customHeight="true" outlineLevel="0" collapsed="false">
      <c r="A505" s="481" t="str">
        <f aca="false">IF(ISBLANK(Reuso!$B38),"", Reuso!$B38)</f>
        <v/>
      </c>
      <c r="B505" s="482" t="str">
        <f aca="false">IF((A505=""),"",LOOKUP(A505,'Casos de Uso'!$B$3:B$101,'Casos de Uso'!$C$3:C$101))</f>
        <v/>
      </c>
      <c r="C505" s="482" t="str">
        <f aca="false">IF(ISBLANK(Reuso!$C38),"",Reuso!$C38)</f>
        <v/>
      </c>
      <c r="D505" s="509"/>
      <c r="E505" s="509"/>
      <c r="F505" s="509"/>
      <c r="G505" s="509"/>
      <c r="H505" s="509"/>
      <c r="I505" s="509"/>
      <c r="J505" s="509"/>
      <c r="K505" s="509"/>
      <c r="L505" s="509"/>
      <c r="M505" s="526" t="str">
        <f aca="false">IF(ISBLANK(Reuso!$H38),"",Reuso!$H38)</f>
        <v/>
      </c>
      <c r="N505" s="526" t="str">
        <f aca="false">IF(ISBLANK(Reuso!$I38),"",Reuso!$I38)</f>
        <v/>
      </c>
      <c r="O505" s="492"/>
      <c r="P505" s="492"/>
      <c r="Q505" s="492"/>
      <c r="R505" s="492"/>
      <c r="S505" s="493"/>
    </row>
    <row r="506" customFormat="false" ht="12.75" hidden="false" customHeight="true" outlineLevel="0" collapsed="false">
      <c r="A506" s="481" t="str">
        <f aca="false">IF(ISBLANK(Reuso!$B39),"", Reuso!$B39)</f>
        <v/>
      </c>
      <c r="B506" s="482" t="str">
        <f aca="false">IF((A506=""),"",LOOKUP(A506,'Casos de Uso'!$B$3:B$101,'Casos de Uso'!$C$3:C$101))</f>
        <v/>
      </c>
      <c r="C506" s="482" t="str">
        <f aca="false">IF(ISBLANK(Reuso!$C39),"",Reuso!$C39)</f>
        <v/>
      </c>
      <c r="D506" s="509"/>
      <c r="E506" s="509"/>
      <c r="F506" s="509"/>
      <c r="G506" s="509"/>
      <c r="H506" s="509"/>
      <c r="I506" s="509"/>
      <c r="J506" s="509"/>
      <c r="K506" s="509"/>
      <c r="L506" s="509"/>
      <c r="M506" s="526" t="str">
        <f aca="false">IF(ISBLANK(Reuso!$H39),"",Reuso!$H39)</f>
        <v/>
      </c>
      <c r="N506" s="526" t="str">
        <f aca="false">IF(ISBLANK(Reuso!$I39),"",Reuso!$I39)</f>
        <v/>
      </c>
      <c r="O506" s="492"/>
      <c r="P506" s="492"/>
      <c r="Q506" s="492"/>
      <c r="R506" s="492"/>
      <c r="S506" s="493"/>
    </row>
    <row r="507" customFormat="false" ht="12.75" hidden="false" customHeight="true" outlineLevel="0" collapsed="false">
      <c r="A507" s="481" t="str">
        <f aca="false">IF(ISBLANK(Reuso!$B40),"", Reuso!$B40)</f>
        <v/>
      </c>
      <c r="B507" s="482" t="str">
        <f aca="false">IF((A507=""),"",LOOKUP(A507,'Casos de Uso'!$B$3:B$101,'Casos de Uso'!$C$3:C$101))</f>
        <v/>
      </c>
      <c r="C507" s="482" t="str">
        <f aca="false">IF(ISBLANK(Reuso!$C40),"",Reuso!$C40)</f>
        <v/>
      </c>
      <c r="D507" s="509"/>
      <c r="E507" s="509"/>
      <c r="F507" s="509"/>
      <c r="G507" s="509"/>
      <c r="H507" s="509"/>
      <c r="I507" s="509"/>
      <c r="J507" s="509"/>
      <c r="K507" s="509"/>
      <c r="L507" s="509"/>
      <c r="M507" s="526" t="str">
        <f aca="false">IF(ISBLANK(Reuso!$H40),"",Reuso!$H40)</f>
        <v/>
      </c>
      <c r="N507" s="526" t="str">
        <f aca="false">IF(ISBLANK(Reuso!$I40),"",Reuso!$I40)</f>
        <v/>
      </c>
      <c r="O507" s="492"/>
      <c r="P507" s="492"/>
      <c r="Q507" s="492"/>
      <c r="R507" s="492"/>
      <c r="S507" s="493"/>
    </row>
    <row r="508" customFormat="false" ht="12.75" hidden="false" customHeight="true" outlineLevel="0" collapsed="false">
      <c r="A508" s="481" t="str">
        <f aca="false">IF(ISBLANK(Reuso!$B41),"", Reuso!$B41)</f>
        <v/>
      </c>
      <c r="B508" s="482" t="str">
        <f aca="false">IF((A508=""),"",LOOKUP(A508,'Casos de Uso'!$B$3:B$101,'Casos de Uso'!$C$3:C$101))</f>
        <v/>
      </c>
      <c r="C508" s="482" t="str">
        <f aca="false">IF(ISBLANK(Reuso!$C41),"",Reuso!$C41)</f>
        <v/>
      </c>
      <c r="D508" s="509"/>
      <c r="E508" s="509"/>
      <c r="F508" s="509"/>
      <c r="G508" s="509"/>
      <c r="H508" s="509"/>
      <c r="I508" s="509"/>
      <c r="J508" s="509"/>
      <c r="K508" s="509"/>
      <c r="L508" s="509"/>
      <c r="M508" s="526" t="str">
        <f aca="false">IF(ISBLANK(Reuso!$H41),"",Reuso!$H41)</f>
        <v/>
      </c>
      <c r="N508" s="526" t="str">
        <f aca="false">IF(ISBLANK(Reuso!$I41),"",Reuso!$I41)</f>
        <v/>
      </c>
      <c r="O508" s="492"/>
      <c r="P508" s="492"/>
      <c r="Q508" s="492"/>
      <c r="R508" s="492"/>
      <c r="S508" s="493"/>
    </row>
    <row r="509" customFormat="false" ht="12.75" hidden="false" customHeight="true" outlineLevel="0" collapsed="false">
      <c r="A509" s="481" t="str">
        <f aca="false">IF(ISBLANK(Reuso!$B42),"", Reuso!$B42)</f>
        <v/>
      </c>
      <c r="B509" s="482" t="str">
        <f aca="false">IF((A509=""),"",LOOKUP(A509,'Casos de Uso'!$B$3:B$101,'Casos de Uso'!$C$3:C$101))</f>
        <v/>
      </c>
      <c r="C509" s="482" t="str">
        <f aca="false">IF(ISBLANK(Reuso!$C42),"",Reuso!$C42)</f>
        <v/>
      </c>
      <c r="D509" s="509"/>
      <c r="E509" s="509"/>
      <c r="F509" s="509"/>
      <c r="G509" s="509"/>
      <c r="H509" s="509"/>
      <c r="I509" s="509"/>
      <c r="J509" s="509"/>
      <c r="K509" s="509"/>
      <c r="L509" s="509"/>
      <c r="M509" s="526" t="str">
        <f aca="false">IF(ISBLANK(Reuso!$H42),"",Reuso!$H42)</f>
        <v/>
      </c>
      <c r="N509" s="526" t="str">
        <f aca="false">IF(ISBLANK(Reuso!$I42),"",Reuso!$I42)</f>
        <v/>
      </c>
      <c r="O509" s="492"/>
      <c r="P509" s="492"/>
      <c r="Q509" s="492"/>
      <c r="R509" s="492"/>
      <c r="S509" s="493"/>
    </row>
    <row r="510" customFormat="false" ht="12.75" hidden="false" customHeight="true" outlineLevel="0" collapsed="false">
      <c r="A510" s="481" t="str">
        <f aca="false">IF(ISBLANK(Reuso!$B43),"", Reuso!$B43)</f>
        <v/>
      </c>
      <c r="B510" s="482" t="str">
        <f aca="false">IF((A510=""),"",LOOKUP(A510,'Casos de Uso'!$B$3:B$101,'Casos de Uso'!$C$3:C$101))</f>
        <v/>
      </c>
      <c r="C510" s="482" t="str">
        <f aca="false">IF(ISBLANK(Reuso!$C43),"",Reuso!$C43)</f>
        <v/>
      </c>
      <c r="D510" s="509"/>
      <c r="E510" s="509"/>
      <c r="F510" s="509"/>
      <c r="G510" s="509"/>
      <c r="H510" s="509"/>
      <c r="I510" s="509"/>
      <c r="J510" s="509"/>
      <c r="K510" s="509"/>
      <c r="L510" s="509"/>
      <c r="M510" s="526" t="str">
        <f aca="false">IF(ISBLANK(Reuso!$H43),"",Reuso!$H43)</f>
        <v/>
      </c>
      <c r="N510" s="526" t="str">
        <f aca="false">IF(ISBLANK(Reuso!$I43),"",Reuso!$I43)</f>
        <v/>
      </c>
      <c r="O510" s="492"/>
      <c r="P510" s="492"/>
      <c r="Q510" s="492"/>
      <c r="R510" s="492"/>
      <c r="S510" s="493"/>
    </row>
    <row r="511" customFormat="false" ht="12.75" hidden="false" customHeight="true" outlineLevel="0" collapsed="false">
      <c r="A511" s="481" t="str">
        <f aca="false">IF(ISBLANK(Reuso!$B44),"", Reuso!$B44)</f>
        <v/>
      </c>
      <c r="B511" s="482" t="str">
        <f aca="false">IF((A511=""),"",LOOKUP(A511,'Casos de Uso'!$B$3:B$101,'Casos de Uso'!$C$3:C$101))</f>
        <v/>
      </c>
      <c r="C511" s="482" t="str">
        <f aca="false">IF(ISBLANK(Reuso!$C44),"",Reuso!$C44)</f>
        <v/>
      </c>
      <c r="D511" s="509"/>
      <c r="E511" s="509"/>
      <c r="F511" s="509"/>
      <c r="G511" s="509"/>
      <c r="H511" s="509"/>
      <c r="I511" s="509"/>
      <c r="J511" s="509"/>
      <c r="K511" s="509"/>
      <c r="L511" s="509"/>
      <c r="M511" s="526" t="str">
        <f aca="false">IF(ISBLANK(Reuso!$H44),"",Reuso!$H44)</f>
        <v/>
      </c>
      <c r="N511" s="526" t="str">
        <f aca="false">IF(ISBLANK(Reuso!$I44),"",Reuso!$I44)</f>
        <v/>
      </c>
      <c r="O511" s="492"/>
      <c r="P511" s="492"/>
      <c r="Q511" s="492"/>
      <c r="R511" s="492"/>
      <c r="S511" s="493"/>
    </row>
    <row r="512" customFormat="false" ht="12.75" hidden="false" customHeight="true" outlineLevel="0" collapsed="false">
      <c r="A512" s="481" t="str">
        <f aca="false">IF(ISBLANK(Reuso!$B45),"", Reuso!$B45)</f>
        <v/>
      </c>
      <c r="B512" s="482" t="str">
        <f aca="false">IF((A512=""),"",LOOKUP(A512,'Casos de Uso'!$B$3:B$101,'Casos de Uso'!$C$3:C$101))</f>
        <v/>
      </c>
      <c r="C512" s="482" t="str">
        <f aca="false">IF(ISBLANK(Reuso!$C45),"",Reuso!$C45)</f>
        <v/>
      </c>
      <c r="D512" s="509"/>
      <c r="E512" s="509"/>
      <c r="F512" s="509"/>
      <c r="G512" s="509"/>
      <c r="H512" s="509"/>
      <c r="I512" s="509"/>
      <c r="J512" s="509"/>
      <c r="K512" s="509"/>
      <c r="L512" s="509"/>
      <c r="M512" s="526" t="str">
        <f aca="false">IF(ISBLANK(Reuso!$H45),"",Reuso!$H45)</f>
        <v/>
      </c>
      <c r="N512" s="526" t="str">
        <f aca="false">IF(ISBLANK(Reuso!$I45),"",Reuso!$I45)</f>
        <v/>
      </c>
      <c r="O512" s="492"/>
      <c r="P512" s="492"/>
      <c r="Q512" s="492"/>
      <c r="R512" s="492"/>
      <c r="S512" s="493"/>
    </row>
    <row r="513" customFormat="false" ht="12.75" hidden="false" customHeight="true" outlineLevel="0" collapsed="false">
      <c r="A513" s="481" t="str">
        <f aca="false">IF(ISBLANK(Reuso!$B46),"", Reuso!$B46)</f>
        <v/>
      </c>
      <c r="B513" s="482" t="str">
        <f aca="false">IF((A513=""),"",LOOKUP(A513,'Casos de Uso'!$B$3:B$101,'Casos de Uso'!$C$3:C$101))</f>
        <v/>
      </c>
      <c r="C513" s="482" t="str">
        <f aca="false">IF(ISBLANK(Reuso!$C46),"",Reuso!$C46)</f>
        <v/>
      </c>
      <c r="D513" s="509"/>
      <c r="E513" s="509"/>
      <c r="F513" s="509"/>
      <c r="G513" s="509"/>
      <c r="H513" s="509"/>
      <c r="I513" s="509"/>
      <c r="J513" s="509"/>
      <c r="K513" s="509"/>
      <c r="L513" s="509"/>
      <c r="M513" s="526" t="str">
        <f aca="false">IF(ISBLANK(Reuso!$H46),"",Reuso!$H46)</f>
        <v/>
      </c>
      <c r="N513" s="526" t="str">
        <f aca="false">IF(ISBLANK(Reuso!$I46),"",Reuso!$I46)</f>
        <v/>
      </c>
      <c r="O513" s="492"/>
      <c r="P513" s="492"/>
      <c r="Q513" s="492"/>
      <c r="R513" s="492"/>
      <c r="S513" s="493"/>
    </row>
    <row r="514" customFormat="false" ht="12.75" hidden="false" customHeight="true" outlineLevel="0" collapsed="false">
      <c r="A514" s="481" t="str">
        <f aca="false">IF(ISBLANK(Reuso!$B47),"", Reuso!$B47)</f>
        <v/>
      </c>
      <c r="B514" s="482" t="str">
        <f aca="false">IF((A514=""),"",LOOKUP(A514,'Casos de Uso'!$B$3:B$101,'Casos de Uso'!$C$3:C$101))</f>
        <v/>
      </c>
      <c r="C514" s="482" t="str">
        <f aca="false">IF(ISBLANK(Reuso!$C47),"",Reuso!$C47)</f>
        <v/>
      </c>
      <c r="D514" s="509"/>
      <c r="E514" s="509"/>
      <c r="F514" s="509"/>
      <c r="G514" s="509"/>
      <c r="H514" s="509"/>
      <c r="I514" s="509"/>
      <c r="J514" s="509"/>
      <c r="K514" s="509"/>
      <c r="L514" s="509"/>
      <c r="M514" s="526" t="str">
        <f aca="false">IF(ISBLANK(Reuso!$H47),"",Reuso!$H47)</f>
        <v/>
      </c>
      <c r="N514" s="526" t="str">
        <f aca="false">IF(ISBLANK(Reuso!$I47),"",Reuso!$I47)</f>
        <v/>
      </c>
      <c r="O514" s="492"/>
      <c r="P514" s="492"/>
      <c r="Q514" s="492"/>
      <c r="R514" s="492"/>
      <c r="S514" s="493"/>
    </row>
    <row r="515" customFormat="false" ht="12.75" hidden="false" customHeight="true" outlineLevel="0" collapsed="false">
      <c r="A515" s="481" t="str">
        <f aca="false">IF(ISBLANK(Reuso!$B48),"", Reuso!$B48)</f>
        <v/>
      </c>
      <c r="B515" s="482" t="str">
        <f aca="false">IF((A515=""),"",LOOKUP(A515,'Casos de Uso'!$B$3:B$101,'Casos de Uso'!$C$3:C$101))</f>
        <v/>
      </c>
      <c r="C515" s="482" t="str">
        <f aca="false">IF(ISBLANK(Reuso!$C48),"",Reuso!$C48)</f>
        <v/>
      </c>
      <c r="D515" s="509"/>
      <c r="E515" s="509"/>
      <c r="F515" s="509"/>
      <c r="G515" s="509"/>
      <c r="H515" s="509"/>
      <c r="I515" s="509"/>
      <c r="J515" s="509"/>
      <c r="K515" s="509"/>
      <c r="L515" s="509"/>
      <c r="M515" s="526" t="str">
        <f aca="false">IF(ISBLANK(Reuso!$H48),"",Reuso!$H48)</f>
        <v/>
      </c>
      <c r="N515" s="526" t="str">
        <f aca="false">IF(ISBLANK(Reuso!$I48),"",Reuso!$I48)</f>
        <v/>
      </c>
      <c r="O515" s="492"/>
      <c r="P515" s="492"/>
      <c r="Q515" s="492"/>
      <c r="R515" s="492"/>
      <c r="S515" s="493"/>
    </row>
    <row r="516" customFormat="false" ht="12.75" hidden="false" customHeight="true" outlineLevel="0" collapsed="false">
      <c r="A516" s="481" t="str">
        <f aca="false">IF(ISBLANK(Reuso!$B49),"", Reuso!$B49)</f>
        <v/>
      </c>
      <c r="B516" s="482" t="str">
        <f aca="false">IF((A516=""),"",LOOKUP(A516,'Casos de Uso'!$B$3:B$101,'Casos de Uso'!$C$3:C$101))</f>
        <v/>
      </c>
      <c r="C516" s="482" t="str">
        <f aca="false">IF(ISBLANK(Reuso!$C49),"",Reuso!$C49)</f>
        <v/>
      </c>
      <c r="D516" s="509"/>
      <c r="E516" s="509"/>
      <c r="F516" s="509"/>
      <c r="G516" s="509"/>
      <c r="H516" s="509"/>
      <c r="I516" s="509"/>
      <c r="J516" s="509"/>
      <c r="K516" s="509"/>
      <c r="L516" s="509"/>
      <c r="M516" s="526" t="str">
        <f aca="false">IF(ISBLANK(Reuso!$H49),"",Reuso!$H49)</f>
        <v/>
      </c>
      <c r="N516" s="526" t="str">
        <f aca="false">IF(ISBLANK(Reuso!$I49),"",Reuso!$I49)</f>
        <v/>
      </c>
      <c r="O516" s="492"/>
      <c r="P516" s="492"/>
      <c r="Q516" s="492"/>
      <c r="R516" s="492"/>
      <c r="S516" s="493"/>
    </row>
    <row r="517" customFormat="false" ht="12.75" hidden="false" customHeight="true" outlineLevel="0" collapsed="false">
      <c r="A517" s="481" t="str">
        <f aca="false">IF(ISBLANK(Reuso!$B50),"", Reuso!$B50)</f>
        <v/>
      </c>
      <c r="B517" s="482" t="str">
        <f aca="false">IF((A517=""),"",LOOKUP(A517,'Casos de Uso'!$B$3:B$101,'Casos de Uso'!$C$3:C$101))</f>
        <v/>
      </c>
      <c r="C517" s="482" t="str">
        <f aca="false">IF(ISBLANK(Reuso!$C50),"",Reuso!$C50)</f>
        <v/>
      </c>
      <c r="D517" s="509"/>
      <c r="E517" s="509"/>
      <c r="F517" s="509"/>
      <c r="G517" s="509"/>
      <c r="H517" s="509"/>
      <c r="I517" s="509"/>
      <c r="J517" s="509"/>
      <c r="K517" s="509"/>
      <c r="L517" s="509"/>
      <c r="M517" s="526" t="str">
        <f aca="false">IF(ISBLANK(Reuso!$H50),"",Reuso!$H50)</f>
        <v/>
      </c>
      <c r="N517" s="526" t="str">
        <f aca="false">IF(ISBLANK(Reuso!$I50),"",Reuso!$I50)</f>
        <v/>
      </c>
      <c r="O517" s="492"/>
      <c r="P517" s="492"/>
      <c r="Q517" s="492"/>
      <c r="R517" s="492"/>
      <c r="S517" s="493"/>
    </row>
    <row r="518" customFormat="false" ht="12.75" hidden="false" customHeight="true" outlineLevel="0" collapsed="false">
      <c r="A518" s="481" t="str">
        <f aca="false">IF(ISBLANK(Reuso!$B51),"", Reuso!$B51)</f>
        <v/>
      </c>
      <c r="B518" s="482" t="str">
        <f aca="false">IF((A518=""),"",LOOKUP(A518,'Casos de Uso'!$B$3:B$101,'Casos de Uso'!$C$3:C$101))</f>
        <v/>
      </c>
      <c r="C518" s="482" t="str">
        <f aca="false">IF(ISBLANK(Reuso!$C51),"",Reuso!$C51)</f>
        <v/>
      </c>
      <c r="D518" s="509"/>
      <c r="E518" s="509"/>
      <c r="F518" s="509"/>
      <c r="G518" s="509"/>
      <c r="H518" s="509"/>
      <c r="I518" s="509"/>
      <c r="J518" s="509"/>
      <c r="K518" s="509"/>
      <c r="L518" s="509"/>
      <c r="M518" s="526" t="str">
        <f aca="false">IF(ISBLANK(Reuso!$H51),"",Reuso!$H51)</f>
        <v/>
      </c>
      <c r="N518" s="526" t="str">
        <f aca="false">IF(ISBLANK(Reuso!$I51),"",Reuso!$I51)</f>
        <v/>
      </c>
      <c r="O518" s="492"/>
      <c r="P518" s="492"/>
      <c r="Q518" s="492"/>
      <c r="R518" s="492"/>
      <c r="S518" s="493"/>
    </row>
    <row r="519" customFormat="false" ht="12.75" hidden="false" customHeight="true" outlineLevel="0" collapsed="false">
      <c r="A519" s="481" t="str">
        <f aca="false">IF(ISBLANK(Reuso!$B52),"", Reuso!$B52)</f>
        <v/>
      </c>
      <c r="B519" s="482" t="str">
        <f aca="false">IF((A519=""),"",LOOKUP(A519,'Casos de Uso'!$B$3:B$101,'Casos de Uso'!$C$3:C$101))</f>
        <v/>
      </c>
      <c r="C519" s="482" t="str">
        <f aca="false">IF(ISBLANK(Reuso!$C52),"",Reuso!$C52)</f>
        <v/>
      </c>
      <c r="D519" s="509"/>
      <c r="E519" s="509"/>
      <c r="F519" s="509"/>
      <c r="G519" s="509"/>
      <c r="H519" s="509"/>
      <c r="I519" s="509"/>
      <c r="J519" s="509"/>
      <c r="K519" s="509"/>
      <c r="L519" s="509"/>
      <c r="M519" s="526" t="str">
        <f aca="false">IF(ISBLANK(Reuso!$H52),"",Reuso!$H52)</f>
        <v/>
      </c>
      <c r="N519" s="526" t="str">
        <f aca="false">IF(ISBLANK(Reuso!$I52),"",Reuso!$I52)</f>
        <v/>
      </c>
      <c r="O519" s="492"/>
      <c r="P519" s="492"/>
      <c r="Q519" s="492"/>
      <c r="R519" s="492"/>
      <c r="S519" s="493"/>
    </row>
    <row r="520" customFormat="false" ht="12.75" hidden="false" customHeight="true" outlineLevel="0" collapsed="false">
      <c r="A520" s="481" t="str">
        <f aca="false">IF(ISBLANK(Reuso!$B53),"", Reuso!$B53)</f>
        <v/>
      </c>
      <c r="B520" s="482" t="str">
        <f aca="false">IF((A520=""),"",LOOKUP(A520,'Casos de Uso'!$B$3:B$101,'Casos de Uso'!$C$3:C$101))</f>
        <v/>
      </c>
      <c r="C520" s="482" t="str">
        <f aca="false">IF(ISBLANK(Reuso!$C53),"",Reuso!$C53)</f>
        <v/>
      </c>
      <c r="D520" s="509"/>
      <c r="E520" s="509"/>
      <c r="F520" s="509"/>
      <c r="G520" s="509"/>
      <c r="H520" s="509"/>
      <c r="I520" s="509"/>
      <c r="J520" s="509"/>
      <c r="K520" s="509"/>
      <c r="L520" s="509"/>
      <c r="M520" s="526" t="str">
        <f aca="false">IF(ISBLANK(Reuso!$H53),"",Reuso!$H53)</f>
        <v/>
      </c>
      <c r="N520" s="526" t="str">
        <f aca="false">IF(ISBLANK(Reuso!$I53),"",Reuso!$I53)</f>
        <v/>
      </c>
      <c r="O520" s="492"/>
      <c r="P520" s="492"/>
      <c r="Q520" s="492"/>
      <c r="R520" s="492"/>
      <c r="S520" s="493"/>
    </row>
    <row r="521" customFormat="false" ht="12.75" hidden="false" customHeight="true" outlineLevel="0" collapsed="false">
      <c r="A521" s="481" t="str">
        <f aca="false">IF(ISBLANK(Reuso!$B54),"", Reuso!$B54)</f>
        <v/>
      </c>
      <c r="B521" s="482" t="str">
        <f aca="false">IF((A521=""),"",LOOKUP(A521,'Casos de Uso'!$B$3:B$101,'Casos de Uso'!$C$3:C$101))</f>
        <v/>
      </c>
      <c r="C521" s="482" t="str">
        <f aca="false">IF(ISBLANK(Reuso!$C54),"",Reuso!$C54)</f>
        <v/>
      </c>
      <c r="D521" s="509"/>
      <c r="E521" s="509"/>
      <c r="F521" s="509"/>
      <c r="G521" s="509"/>
      <c r="H521" s="509"/>
      <c r="I521" s="509"/>
      <c r="J521" s="509"/>
      <c r="K521" s="509"/>
      <c r="L521" s="509"/>
      <c r="M521" s="526" t="str">
        <f aca="false">IF(ISBLANK(Reuso!$H54),"",Reuso!$H54)</f>
        <v/>
      </c>
      <c r="N521" s="526" t="str">
        <f aca="false">IF(ISBLANK(Reuso!$I54),"",Reuso!$I54)</f>
        <v/>
      </c>
      <c r="O521" s="492"/>
      <c r="P521" s="492"/>
      <c r="Q521" s="492"/>
      <c r="R521" s="492"/>
      <c r="S521" s="493"/>
    </row>
    <row r="522" customFormat="false" ht="12.75" hidden="false" customHeight="true" outlineLevel="0" collapsed="false">
      <c r="A522" s="481" t="str">
        <f aca="false">IF(ISBLANK(Reuso!$B55),"", Reuso!$B55)</f>
        <v/>
      </c>
      <c r="B522" s="482" t="str">
        <f aca="false">IF((A522=""),"",LOOKUP(A522,'Casos de Uso'!$B$3:B$101,'Casos de Uso'!$C$3:C$101))</f>
        <v/>
      </c>
      <c r="C522" s="482" t="str">
        <f aca="false">IF(ISBLANK(Reuso!$C55),"",Reuso!$C55)</f>
        <v/>
      </c>
      <c r="D522" s="509"/>
      <c r="E522" s="509"/>
      <c r="F522" s="509"/>
      <c r="G522" s="509"/>
      <c r="H522" s="509"/>
      <c r="I522" s="509"/>
      <c r="J522" s="509"/>
      <c r="K522" s="509"/>
      <c r="L522" s="509"/>
      <c r="M522" s="526" t="str">
        <f aca="false">IF(ISBLANK(Reuso!$H55),"",Reuso!$H55)</f>
        <v/>
      </c>
      <c r="N522" s="526" t="str">
        <f aca="false">IF(ISBLANK(Reuso!$I55),"",Reuso!$I55)</f>
        <v/>
      </c>
      <c r="O522" s="492"/>
      <c r="P522" s="492"/>
      <c r="Q522" s="492"/>
      <c r="R522" s="492"/>
      <c r="S522" s="493"/>
    </row>
    <row r="523" customFormat="false" ht="12.75" hidden="false" customHeight="true" outlineLevel="0" collapsed="false">
      <c r="A523" s="481" t="str">
        <f aca="false">IF(ISBLANK(Reuso!$B56),"", Reuso!$B56)</f>
        <v/>
      </c>
      <c r="B523" s="482" t="str">
        <f aca="false">IF((A523=""),"",LOOKUP(A523,'Casos de Uso'!$B$3:B$101,'Casos de Uso'!$C$3:C$101))</f>
        <v/>
      </c>
      <c r="C523" s="482" t="str">
        <f aca="false">IF(ISBLANK(Reuso!$C56),"",Reuso!$C56)</f>
        <v/>
      </c>
      <c r="D523" s="509"/>
      <c r="E523" s="509"/>
      <c r="F523" s="509"/>
      <c r="G523" s="509"/>
      <c r="H523" s="509"/>
      <c r="I523" s="509"/>
      <c r="J523" s="509"/>
      <c r="K523" s="509"/>
      <c r="L523" s="509"/>
      <c r="M523" s="526" t="str">
        <f aca="false">IF(ISBLANK(Reuso!$H56),"",Reuso!$H56)</f>
        <v/>
      </c>
      <c r="N523" s="526" t="str">
        <f aca="false">IF(ISBLANK(Reuso!$I56),"",Reuso!$I56)</f>
        <v/>
      </c>
      <c r="O523" s="492"/>
      <c r="P523" s="492"/>
      <c r="Q523" s="492"/>
      <c r="R523" s="492"/>
      <c r="S523" s="493"/>
    </row>
    <row r="524" customFormat="false" ht="12.75" hidden="false" customHeight="true" outlineLevel="0" collapsed="false">
      <c r="A524" s="481" t="str">
        <f aca="false">IF(ISBLANK(Reuso!$B57),"", Reuso!$B57)</f>
        <v/>
      </c>
      <c r="B524" s="482" t="str">
        <f aca="false">IF((A524=""),"",LOOKUP(A524,'Casos de Uso'!$B$3:B$101,'Casos de Uso'!$C$3:C$101))</f>
        <v/>
      </c>
      <c r="C524" s="482" t="str">
        <f aca="false">IF(ISBLANK(Reuso!$C57),"",Reuso!$C57)</f>
        <v/>
      </c>
      <c r="D524" s="509"/>
      <c r="E524" s="509"/>
      <c r="F524" s="509"/>
      <c r="G524" s="509"/>
      <c r="H524" s="509"/>
      <c r="I524" s="509"/>
      <c r="J524" s="509"/>
      <c r="K524" s="509"/>
      <c r="L524" s="509"/>
      <c r="M524" s="526" t="str">
        <f aca="false">IF(ISBLANK(Reuso!$H57),"",Reuso!$H57)</f>
        <v/>
      </c>
      <c r="N524" s="526" t="str">
        <f aca="false">IF(ISBLANK(Reuso!$I57),"",Reuso!$I57)</f>
        <v/>
      </c>
      <c r="O524" s="492"/>
      <c r="P524" s="492"/>
      <c r="Q524" s="492"/>
      <c r="R524" s="492"/>
      <c r="S524" s="493"/>
    </row>
    <row r="525" customFormat="false" ht="12.75" hidden="false" customHeight="true" outlineLevel="0" collapsed="false">
      <c r="A525" s="481" t="str">
        <f aca="false">IF(ISBLANK(Reuso!$B58),"", Reuso!$B58)</f>
        <v/>
      </c>
      <c r="B525" s="482" t="str">
        <f aca="false">IF((A525=""),"",LOOKUP(A525,'Casos de Uso'!$B$3:B$101,'Casos de Uso'!$C$3:C$101))</f>
        <v/>
      </c>
      <c r="C525" s="482" t="str">
        <f aca="false">IF(ISBLANK(Reuso!$C58),"",Reuso!$C58)</f>
        <v/>
      </c>
      <c r="D525" s="509"/>
      <c r="E525" s="509"/>
      <c r="F525" s="509"/>
      <c r="G525" s="509"/>
      <c r="H525" s="509"/>
      <c r="I525" s="509"/>
      <c r="J525" s="509"/>
      <c r="K525" s="509"/>
      <c r="L525" s="509"/>
      <c r="M525" s="526" t="str">
        <f aca="false">IF(ISBLANK(Reuso!$H58),"",Reuso!$H58)</f>
        <v/>
      </c>
      <c r="N525" s="526" t="str">
        <f aca="false">IF(ISBLANK(Reuso!$I58),"",Reuso!$I58)</f>
        <v/>
      </c>
      <c r="O525" s="492"/>
      <c r="P525" s="492"/>
      <c r="Q525" s="492"/>
      <c r="R525" s="492"/>
      <c r="S525" s="493"/>
    </row>
    <row r="526" customFormat="false" ht="12.75" hidden="false" customHeight="true" outlineLevel="0" collapsed="false">
      <c r="A526" s="481" t="str">
        <f aca="false">IF(ISBLANK(Reuso!$B59),"", Reuso!$B59)</f>
        <v/>
      </c>
      <c r="B526" s="482" t="str">
        <f aca="false">IF((A526=""),"",LOOKUP(A526,'Casos de Uso'!$B$3:B$101,'Casos de Uso'!$C$3:C$101))</f>
        <v/>
      </c>
      <c r="C526" s="482" t="str">
        <f aca="false">IF(ISBLANK(Reuso!$C59),"",Reuso!$C59)</f>
        <v/>
      </c>
      <c r="D526" s="509"/>
      <c r="E526" s="509"/>
      <c r="F526" s="509"/>
      <c r="G526" s="509"/>
      <c r="H526" s="509"/>
      <c r="I526" s="509"/>
      <c r="J526" s="509"/>
      <c r="K526" s="509"/>
      <c r="L526" s="509"/>
      <c r="M526" s="526" t="str">
        <f aca="false">IF(ISBLANK(Reuso!$H59),"",Reuso!$H59)</f>
        <v/>
      </c>
      <c r="N526" s="526" t="str">
        <f aca="false">IF(ISBLANK(Reuso!$I59),"",Reuso!$I59)</f>
        <v/>
      </c>
      <c r="O526" s="492"/>
      <c r="P526" s="492"/>
      <c r="Q526" s="492"/>
      <c r="R526" s="492"/>
      <c r="S526" s="493"/>
    </row>
    <row r="527" customFormat="false" ht="12.75" hidden="false" customHeight="true" outlineLevel="0" collapsed="false">
      <c r="A527" s="481" t="str">
        <f aca="false">IF(ISBLANK(Reuso!$B60),"", Reuso!$B60)</f>
        <v/>
      </c>
      <c r="B527" s="482" t="str">
        <f aca="false">IF((A527=""),"",LOOKUP(A527,'Casos de Uso'!$B$3:B$101,'Casos de Uso'!$C$3:C$101))</f>
        <v/>
      </c>
      <c r="C527" s="482" t="str">
        <f aca="false">IF(ISBLANK(Reuso!$C60),"",Reuso!$C60)</f>
        <v/>
      </c>
      <c r="D527" s="509"/>
      <c r="E527" s="509"/>
      <c r="F527" s="509"/>
      <c r="G527" s="509"/>
      <c r="H527" s="509"/>
      <c r="I527" s="509"/>
      <c r="J527" s="509"/>
      <c r="K527" s="509"/>
      <c r="L527" s="509"/>
      <c r="M527" s="526" t="str">
        <f aca="false">IF(ISBLANK(Reuso!$H60),"",Reuso!$H60)</f>
        <v/>
      </c>
      <c r="N527" s="526" t="str">
        <f aca="false">IF(ISBLANK(Reuso!$I60),"",Reuso!$I60)</f>
        <v/>
      </c>
      <c r="O527" s="492"/>
      <c r="P527" s="492"/>
      <c r="Q527" s="492"/>
      <c r="R527" s="492"/>
      <c r="S527" s="493"/>
    </row>
    <row r="528" customFormat="false" ht="12.75" hidden="false" customHeight="true" outlineLevel="0" collapsed="false">
      <c r="A528" s="481" t="str">
        <f aca="false">IF(ISBLANK(Reuso!$B61),"", Reuso!$B61)</f>
        <v/>
      </c>
      <c r="B528" s="482" t="str">
        <f aca="false">IF((A528=""),"",LOOKUP(A528,'Casos de Uso'!$B$3:B$101,'Casos de Uso'!$C$3:C$101))</f>
        <v/>
      </c>
      <c r="C528" s="482" t="str">
        <f aca="false">IF(ISBLANK(Reuso!$C61),"",Reuso!$C61)</f>
        <v/>
      </c>
      <c r="D528" s="509"/>
      <c r="E528" s="509"/>
      <c r="F528" s="509"/>
      <c r="G528" s="509"/>
      <c r="H528" s="509"/>
      <c r="I528" s="509"/>
      <c r="J528" s="509"/>
      <c r="K528" s="509"/>
      <c r="L528" s="509"/>
      <c r="M528" s="526" t="str">
        <f aca="false">IF(ISBLANK(Reuso!$H61),"",Reuso!$H61)</f>
        <v/>
      </c>
      <c r="N528" s="526" t="str">
        <f aca="false">IF(ISBLANK(Reuso!$I61),"",Reuso!$I61)</f>
        <v/>
      </c>
      <c r="O528" s="492"/>
      <c r="P528" s="492"/>
      <c r="Q528" s="492"/>
      <c r="R528" s="492"/>
      <c r="S528" s="493"/>
    </row>
    <row r="529" customFormat="false" ht="12.75" hidden="false" customHeight="true" outlineLevel="0" collapsed="false">
      <c r="A529" s="481" t="str">
        <f aca="false">IF(ISBLANK(Reuso!$B62),"", Reuso!$B62)</f>
        <v/>
      </c>
      <c r="B529" s="482" t="str">
        <f aca="false">IF((A529=""),"",LOOKUP(A529,'Casos de Uso'!$B$3:B$101,'Casos de Uso'!$C$3:C$101))</f>
        <v/>
      </c>
      <c r="C529" s="482" t="str">
        <f aca="false">IF(ISBLANK(Reuso!$C62),"",Reuso!$C62)</f>
        <v/>
      </c>
      <c r="D529" s="509"/>
      <c r="E529" s="509"/>
      <c r="F529" s="509"/>
      <c r="G529" s="509"/>
      <c r="H529" s="509"/>
      <c r="I529" s="509"/>
      <c r="J529" s="509"/>
      <c r="K529" s="509"/>
      <c r="L529" s="509"/>
      <c r="M529" s="526" t="str">
        <f aca="false">IF(ISBLANK(Reuso!$H62),"",Reuso!$H62)</f>
        <v/>
      </c>
      <c r="N529" s="526" t="str">
        <f aca="false">IF(ISBLANK(Reuso!$I62),"",Reuso!$I62)</f>
        <v/>
      </c>
      <c r="O529" s="492"/>
      <c r="P529" s="492"/>
      <c r="Q529" s="492"/>
      <c r="R529" s="492"/>
      <c r="S529" s="493"/>
    </row>
    <row r="530" customFormat="false" ht="12.75" hidden="false" customHeight="true" outlineLevel="0" collapsed="false">
      <c r="A530" s="481" t="str">
        <f aca="false">IF(ISBLANK(Reuso!$B63),"", Reuso!$B63)</f>
        <v/>
      </c>
      <c r="B530" s="482" t="str">
        <f aca="false">IF((A530=""),"",LOOKUP(A530,'Casos de Uso'!$B$3:B$101,'Casos de Uso'!$C$3:C$101))</f>
        <v/>
      </c>
      <c r="C530" s="482" t="str">
        <f aca="false">IF(ISBLANK(Reuso!$C63),"",Reuso!$C63)</f>
        <v/>
      </c>
      <c r="D530" s="509"/>
      <c r="E530" s="509"/>
      <c r="F530" s="509"/>
      <c r="G530" s="509"/>
      <c r="H530" s="509"/>
      <c r="I530" s="509"/>
      <c r="J530" s="509"/>
      <c r="K530" s="509"/>
      <c r="L530" s="509"/>
      <c r="M530" s="526" t="str">
        <f aca="false">IF(ISBLANK(Reuso!$H63),"",Reuso!$H63)</f>
        <v/>
      </c>
      <c r="N530" s="526" t="str">
        <f aca="false">IF(ISBLANK(Reuso!$I63),"",Reuso!$I63)</f>
        <v/>
      </c>
      <c r="O530" s="492"/>
      <c r="P530" s="492"/>
      <c r="Q530" s="492"/>
      <c r="R530" s="492"/>
      <c r="S530" s="493"/>
    </row>
    <row r="531" customFormat="false" ht="12.75" hidden="false" customHeight="true" outlineLevel="0" collapsed="false">
      <c r="A531" s="481" t="str">
        <f aca="false">IF(ISBLANK(Reuso!$B64),"", Reuso!$B64)</f>
        <v/>
      </c>
      <c r="B531" s="482" t="str">
        <f aca="false">IF((A531=""),"",LOOKUP(A531,'Casos de Uso'!$B$3:B$101,'Casos de Uso'!$C$3:C$101))</f>
        <v/>
      </c>
      <c r="C531" s="482" t="str">
        <f aca="false">IF(ISBLANK(Reuso!$C64),"",Reuso!$C64)</f>
        <v/>
      </c>
      <c r="D531" s="509"/>
      <c r="E531" s="509"/>
      <c r="F531" s="509"/>
      <c r="G531" s="509"/>
      <c r="H531" s="509"/>
      <c r="I531" s="509"/>
      <c r="J531" s="509"/>
      <c r="K531" s="509"/>
      <c r="L531" s="509"/>
      <c r="M531" s="526" t="str">
        <f aca="false">IF(ISBLANK(Reuso!$H64),"",Reuso!$H64)</f>
        <v/>
      </c>
      <c r="N531" s="526" t="str">
        <f aca="false">IF(ISBLANK(Reuso!$I64),"",Reuso!$I64)</f>
        <v/>
      </c>
      <c r="O531" s="492"/>
      <c r="P531" s="492"/>
      <c r="Q531" s="492"/>
      <c r="R531" s="492"/>
      <c r="S531" s="493"/>
    </row>
    <row r="532" customFormat="false" ht="12.75" hidden="false" customHeight="true" outlineLevel="0" collapsed="false">
      <c r="A532" s="481" t="str">
        <f aca="false">IF(ISBLANK(Reuso!$B65),"", Reuso!$B65)</f>
        <v/>
      </c>
      <c r="B532" s="482" t="str">
        <f aca="false">IF((A532=""),"",LOOKUP(A532,'Casos de Uso'!$B$3:B$101,'Casos de Uso'!$C$3:C$101))</f>
        <v/>
      </c>
      <c r="C532" s="482" t="str">
        <f aca="false">IF(ISBLANK(Reuso!$C65),"",Reuso!$C65)</f>
        <v/>
      </c>
      <c r="D532" s="509"/>
      <c r="E532" s="509"/>
      <c r="F532" s="509"/>
      <c r="G532" s="509"/>
      <c r="H532" s="509"/>
      <c r="I532" s="509"/>
      <c r="J532" s="509"/>
      <c r="K532" s="509"/>
      <c r="L532" s="509"/>
      <c r="M532" s="526" t="str">
        <f aca="false">IF(ISBLANK(Reuso!$H65),"",Reuso!$H65)</f>
        <v/>
      </c>
      <c r="N532" s="526" t="str">
        <f aca="false">IF(ISBLANK(Reuso!$I65),"",Reuso!$I65)</f>
        <v/>
      </c>
      <c r="O532" s="492"/>
      <c r="P532" s="492"/>
      <c r="Q532" s="492"/>
      <c r="R532" s="492"/>
      <c r="S532" s="493"/>
    </row>
    <row r="533" customFormat="false" ht="12.75" hidden="false" customHeight="true" outlineLevel="0" collapsed="false">
      <c r="A533" s="481" t="str">
        <f aca="false">IF(ISBLANK(Reuso!$B66),"", Reuso!$B66)</f>
        <v/>
      </c>
      <c r="B533" s="482" t="str">
        <f aca="false">IF((A533=""),"",LOOKUP(A533,'Casos de Uso'!$B$3:B$101,'Casos de Uso'!$C$3:C$101))</f>
        <v/>
      </c>
      <c r="C533" s="482" t="str">
        <f aca="false">IF(ISBLANK(Reuso!$C66),"",Reuso!$C66)</f>
        <v/>
      </c>
      <c r="D533" s="509"/>
      <c r="E533" s="509"/>
      <c r="F533" s="509"/>
      <c r="G533" s="509"/>
      <c r="H533" s="509"/>
      <c r="I533" s="509"/>
      <c r="J533" s="509"/>
      <c r="K533" s="509"/>
      <c r="L533" s="509"/>
      <c r="M533" s="526" t="str">
        <f aca="false">IF(ISBLANK(Reuso!$H66),"",Reuso!$H66)</f>
        <v/>
      </c>
      <c r="N533" s="526" t="str">
        <f aca="false">IF(ISBLANK(Reuso!$I66),"",Reuso!$I66)</f>
        <v/>
      </c>
      <c r="O533" s="492"/>
      <c r="P533" s="492"/>
      <c r="Q533" s="492"/>
      <c r="R533" s="492"/>
      <c r="S533" s="493"/>
    </row>
    <row r="534" customFormat="false" ht="12.75" hidden="false" customHeight="true" outlineLevel="0" collapsed="false">
      <c r="A534" s="481" t="str">
        <f aca="false">IF(ISBLANK(Reuso!$B67),"", Reuso!$B67)</f>
        <v/>
      </c>
      <c r="B534" s="482" t="str">
        <f aca="false">IF((A534=""),"",LOOKUP(A534,'Casos de Uso'!$B$3:B$101,'Casos de Uso'!$C$3:C$101))</f>
        <v/>
      </c>
      <c r="C534" s="482" t="str">
        <f aca="false">IF(ISBLANK(Reuso!$C67),"",Reuso!$C67)</f>
        <v/>
      </c>
      <c r="D534" s="509"/>
      <c r="E534" s="509"/>
      <c r="F534" s="509"/>
      <c r="G534" s="509"/>
      <c r="H534" s="509"/>
      <c r="I534" s="509"/>
      <c r="J534" s="509"/>
      <c r="K534" s="509"/>
      <c r="L534" s="509"/>
      <c r="M534" s="526" t="str">
        <f aca="false">IF(ISBLANK(Reuso!$H67),"",Reuso!$H67)</f>
        <v/>
      </c>
      <c r="N534" s="526" t="str">
        <f aca="false">IF(ISBLANK(Reuso!$I67),"",Reuso!$I67)</f>
        <v/>
      </c>
      <c r="O534" s="492"/>
      <c r="P534" s="492"/>
      <c r="Q534" s="492"/>
      <c r="R534" s="492"/>
      <c r="S534" s="493"/>
    </row>
    <row r="535" customFormat="false" ht="12.75" hidden="false" customHeight="true" outlineLevel="0" collapsed="false">
      <c r="A535" s="481" t="str">
        <f aca="false">IF(ISBLANK(Reuso!$B68),"", Reuso!$B68)</f>
        <v/>
      </c>
      <c r="B535" s="482" t="str">
        <f aca="false">IF((A535=""),"",LOOKUP(A535,'Casos de Uso'!$B$3:B$101,'Casos de Uso'!$C$3:C$101))</f>
        <v/>
      </c>
      <c r="C535" s="482" t="str">
        <f aca="false">IF(ISBLANK(Reuso!$C68),"",Reuso!$C68)</f>
        <v/>
      </c>
      <c r="D535" s="509"/>
      <c r="E535" s="509"/>
      <c r="F535" s="509"/>
      <c r="G535" s="509"/>
      <c r="H535" s="509"/>
      <c r="I535" s="509"/>
      <c r="J535" s="509"/>
      <c r="K535" s="509"/>
      <c r="L535" s="509"/>
      <c r="M535" s="526" t="str">
        <f aca="false">IF(ISBLANK(Reuso!$H68),"",Reuso!$H68)</f>
        <v/>
      </c>
      <c r="N535" s="526" t="str">
        <f aca="false">IF(ISBLANK(Reuso!$I68),"",Reuso!$I68)</f>
        <v/>
      </c>
      <c r="O535" s="492"/>
      <c r="P535" s="492"/>
      <c r="Q535" s="492"/>
      <c r="R535" s="492"/>
      <c r="S535" s="493"/>
    </row>
    <row r="536" customFormat="false" ht="12.75" hidden="false" customHeight="true" outlineLevel="0" collapsed="false">
      <c r="A536" s="481" t="str">
        <f aca="false">IF(ISBLANK(Reuso!$B69),"", Reuso!$B69)</f>
        <v/>
      </c>
      <c r="B536" s="482" t="str">
        <f aca="false">IF((A536=""),"",LOOKUP(A536,'Casos de Uso'!$B$3:B$101,'Casos de Uso'!$C$3:C$101))</f>
        <v/>
      </c>
      <c r="C536" s="482" t="str">
        <f aca="false">IF(ISBLANK(Reuso!$C69),"",Reuso!$C69)</f>
        <v/>
      </c>
      <c r="D536" s="509"/>
      <c r="E536" s="509"/>
      <c r="F536" s="509"/>
      <c r="G536" s="509"/>
      <c r="H536" s="509"/>
      <c r="I536" s="509"/>
      <c r="J536" s="509"/>
      <c r="K536" s="509"/>
      <c r="L536" s="509"/>
      <c r="M536" s="526" t="str">
        <f aca="false">IF(ISBLANK(Reuso!$H69),"",Reuso!$H69)</f>
        <v/>
      </c>
      <c r="N536" s="526" t="str">
        <f aca="false">IF(ISBLANK(Reuso!$I69),"",Reuso!$I69)</f>
        <v/>
      </c>
      <c r="O536" s="492"/>
      <c r="P536" s="492"/>
      <c r="Q536" s="492"/>
      <c r="R536" s="492"/>
      <c r="S536" s="493"/>
    </row>
    <row r="537" customFormat="false" ht="12.75" hidden="false" customHeight="true" outlineLevel="0" collapsed="false">
      <c r="A537" s="481" t="str">
        <f aca="false">IF(ISBLANK(Reuso!$B70),"", Reuso!$B70)</f>
        <v/>
      </c>
      <c r="B537" s="482" t="str">
        <f aca="false">IF((A537=""),"",LOOKUP(A537,'Casos de Uso'!$B$3:B$101,'Casos de Uso'!$C$3:C$101))</f>
        <v/>
      </c>
      <c r="C537" s="482" t="str">
        <f aca="false">IF(ISBLANK(Reuso!$C70),"",Reuso!$C70)</f>
        <v/>
      </c>
      <c r="D537" s="509"/>
      <c r="E537" s="509"/>
      <c r="F537" s="509"/>
      <c r="G537" s="509"/>
      <c r="H537" s="509"/>
      <c r="I537" s="509"/>
      <c r="J537" s="509"/>
      <c r="K537" s="509"/>
      <c r="L537" s="509"/>
      <c r="M537" s="526" t="str">
        <f aca="false">IF(ISBLANK(Reuso!$H70),"",Reuso!$H70)</f>
        <v/>
      </c>
      <c r="N537" s="526" t="str">
        <f aca="false">IF(ISBLANK(Reuso!$I70),"",Reuso!$I70)</f>
        <v/>
      </c>
      <c r="O537" s="492"/>
      <c r="P537" s="492"/>
      <c r="Q537" s="492"/>
      <c r="R537" s="492"/>
      <c r="S537" s="493"/>
    </row>
    <row r="538" customFormat="false" ht="12.75" hidden="false" customHeight="true" outlineLevel="0" collapsed="false">
      <c r="A538" s="481" t="str">
        <f aca="false">IF(ISBLANK(Reuso!$B71),"", Reuso!$B71)</f>
        <v/>
      </c>
      <c r="B538" s="482" t="str">
        <f aca="false">IF((A538=""),"",LOOKUP(A538,'Casos de Uso'!$B$3:B$101,'Casos de Uso'!$C$3:C$101))</f>
        <v/>
      </c>
      <c r="C538" s="482" t="str">
        <f aca="false">IF(ISBLANK(Reuso!$C71),"",Reuso!$C71)</f>
        <v/>
      </c>
      <c r="D538" s="509"/>
      <c r="E538" s="509"/>
      <c r="F538" s="509"/>
      <c r="G538" s="509"/>
      <c r="H538" s="509"/>
      <c r="I538" s="509"/>
      <c r="J538" s="509"/>
      <c r="K538" s="509"/>
      <c r="L538" s="509"/>
      <c r="M538" s="526" t="str">
        <f aca="false">IF(ISBLANK(Reuso!$H71),"",Reuso!$H71)</f>
        <v/>
      </c>
      <c r="N538" s="526" t="str">
        <f aca="false">IF(ISBLANK(Reuso!$I71),"",Reuso!$I71)</f>
        <v/>
      </c>
      <c r="O538" s="492"/>
      <c r="P538" s="492"/>
      <c r="Q538" s="492"/>
      <c r="R538" s="492"/>
      <c r="S538" s="493"/>
    </row>
    <row r="539" customFormat="false" ht="12.75" hidden="false" customHeight="true" outlineLevel="0" collapsed="false">
      <c r="A539" s="481" t="str">
        <f aca="false">IF(ISBLANK(Reuso!$B72),"", Reuso!$B72)</f>
        <v/>
      </c>
      <c r="B539" s="482" t="str">
        <f aca="false">IF((A539=""),"",LOOKUP(A539,'Casos de Uso'!$B$3:B$101,'Casos de Uso'!$C$3:C$101))</f>
        <v/>
      </c>
      <c r="C539" s="482" t="str">
        <f aca="false">IF(ISBLANK(Reuso!$C72),"",Reuso!$C72)</f>
        <v/>
      </c>
      <c r="D539" s="509"/>
      <c r="E539" s="509"/>
      <c r="F539" s="509"/>
      <c r="G539" s="509"/>
      <c r="H539" s="509"/>
      <c r="I539" s="509"/>
      <c r="J539" s="509"/>
      <c r="K539" s="509"/>
      <c r="L539" s="509"/>
      <c r="M539" s="526" t="str">
        <f aca="false">IF(ISBLANK(Reuso!$H72),"",Reuso!$H72)</f>
        <v/>
      </c>
      <c r="N539" s="526" t="str">
        <f aca="false">IF(ISBLANK(Reuso!$I72),"",Reuso!$I72)</f>
        <v/>
      </c>
      <c r="O539" s="492"/>
      <c r="P539" s="492"/>
      <c r="Q539" s="492"/>
      <c r="R539" s="492"/>
      <c r="S539" s="493"/>
    </row>
    <row r="540" customFormat="false" ht="12.75" hidden="false" customHeight="true" outlineLevel="0" collapsed="false">
      <c r="A540" s="481" t="str">
        <f aca="false">IF(ISBLANK(Reuso!$B73),"", Reuso!$B73)</f>
        <v/>
      </c>
      <c r="B540" s="482" t="str">
        <f aca="false">IF((A540=""),"",LOOKUP(A540,'Casos de Uso'!$B$3:B$101,'Casos de Uso'!$C$3:C$101))</f>
        <v/>
      </c>
      <c r="C540" s="482" t="str">
        <f aca="false">IF(ISBLANK(Reuso!$C73),"",Reuso!$C73)</f>
        <v/>
      </c>
      <c r="D540" s="509"/>
      <c r="E540" s="509"/>
      <c r="F540" s="509"/>
      <c r="G540" s="509"/>
      <c r="H540" s="509"/>
      <c r="I540" s="509"/>
      <c r="J540" s="509"/>
      <c r="K540" s="509"/>
      <c r="L540" s="509"/>
      <c r="M540" s="526" t="str">
        <f aca="false">IF(ISBLANK(Reuso!$H73),"",Reuso!$H73)</f>
        <v/>
      </c>
      <c r="N540" s="526" t="str">
        <f aca="false">IF(ISBLANK(Reuso!$I73),"",Reuso!$I73)</f>
        <v/>
      </c>
      <c r="O540" s="492"/>
      <c r="P540" s="492"/>
      <c r="Q540" s="492"/>
      <c r="R540" s="492"/>
      <c r="S540" s="493"/>
    </row>
    <row r="541" customFormat="false" ht="12.75" hidden="false" customHeight="true" outlineLevel="0" collapsed="false">
      <c r="A541" s="481" t="str">
        <f aca="false">IF(ISBLANK(Reuso!$B74),"", Reuso!$B74)</f>
        <v/>
      </c>
      <c r="B541" s="482" t="str">
        <f aca="false">IF((A541=""),"",LOOKUP(A541,'Casos de Uso'!$B$3:B$101,'Casos de Uso'!$C$3:C$101))</f>
        <v/>
      </c>
      <c r="C541" s="482" t="str">
        <f aca="false">IF(ISBLANK(Reuso!$C74),"",Reuso!$C74)</f>
        <v/>
      </c>
      <c r="D541" s="509"/>
      <c r="E541" s="509"/>
      <c r="F541" s="509"/>
      <c r="G541" s="509"/>
      <c r="H541" s="509"/>
      <c r="I541" s="509"/>
      <c r="J541" s="509"/>
      <c r="K541" s="509"/>
      <c r="L541" s="509"/>
      <c r="M541" s="526" t="str">
        <f aca="false">IF(ISBLANK(Reuso!$H74),"",Reuso!$H74)</f>
        <v/>
      </c>
      <c r="N541" s="526" t="str">
        <f aca="false">IF(ISBLANK(Reuso!$I74),"",Reuso!$I74)</f>
        <v/>
      </c>
      <c r="O541" s="492"/>
      <c r="P541" s="492"/>
      <c r="Q541" s="492"/>
      <c r="R541" s="492"/>
      <c r="S541" s="493"/>
    </row>
    <row r="542" customFormat="false" ht="12.75" hidden="false" customHeight="true" outlineLevel="0" collapsed="false">
      <c r="A542" s="481" t="str">
        <f aca="false">IF(ISBLANK(Reuso!$B75),"", Reuso!$B75)</f>
        <v/>
      </c>
      <c r="B542" s="482" t="str">
        <f aca="false">IF((A542=""),"",LOOKUP(A542,'Casos de Uso'!$B$3:B$101,'Casos de Uso'!$C$3:C$101))</f>
        <v/>
      </c>
      <c r="C542" s="482" t="str">
        <f aca="false">IF(ISBLANK(Reuso!$C75),"",Reuso!$C75)</f>
        <v/>
      </c>
      <c r="D542" s="509"/>
      <c r="E542" s="509"/>
      <c r="F542" s="509"/>
      <c r="G542" s="509"/>
      <c r="H542" s="509"/>
      <c r="I542" s="509"/>
      <c r="J542" s="509"/>
      <c r="K542" s="509"/>
      <c r="L542" s="509"/>
      <c r="M542" s="526" t="str">
        <f aca="false">IF(ISBLANK(Reuso!$H75),"",Reuso!$H75)</f>
        <v/>
      </c>
      <c r="N542" s="526" t="str">
        <f aca="false">IF(ISBLANK(Reuso!$I75),"",Reuso!$I75)</f>
        <v/>
      </c>
      <c r="O542" s="492"/>
      <c r="P542" s="492"/>
      <c r="Q542" s="492"/>
      <c r="R542" s="492"/>
      <c r="S542" s="493"/>
    </row>
    <row r="543" customFormat="false" ht="12.75" hidden="false" customHeight="true" outlineLevel="0" collapsed="false">
      <c r="A543" s="481" t="str">
        <f aca="false">IF(ISBLANK(Reuso!$B76),"", Reuso!$B76)</f>
        <v/>
      </c>
      <c r="B543" s="482" t="str">
        <f aca="false">IF((A543=""),"",LOOKUP(A543,'Casos de Uso'!$B$3:B$101,'Casos de Uso'!$C$3:C$101))</f>
        <v/>
      </c>
      <c r="C543" s="482" t="str">
        <f aca="false">IF(ISBLANK(Reuso!$C76),"",Reuso!$C76)</f>
        <v/>
      </c>
      <c r="D543" s="509"/>
      <c r="E543" s="509"/>
      <c r="F543" s="509"/>
      <c r="G543" s="509"/>
      <c r="H543" s="509"/>
      <c r="I543" s="509"/>
      <c r="J543" s="509"/>
      <c r="K543" s="509"/>
      <c r="L543" s="509"/>
      <c r="M543" s="526" t="str">
        <f aca="false">IF(ISBLANK(Reuso!$H76),"",Reuso!$H76)</f>
        <v/>
      </c>
      <c r="N543" s="526" t="str">
        <f aca="false">IF(ISBLANK(Reuso!$I76),"",Reuso!$I76)</f>
        <v/>
      </c>
      <c r="O543" s="492"/>
      <c r="P543" s="492"/>
      <c r="Q543" s="492"/>
      <c r="R543" s="492"/>
      <c r="S543" s="493"/>
    </row>
    <row r="544" customFormat="false" ht="12.75" hidden="false" customHeight="true" outlineLevel="0" collapsed="false">
      <c r="A544" s="481" t="str">
        <f aca="false">IF(ISBLANK(Reuso!$B77),"", Reuso!$B77)</f>
        <v/>
      </c>
      <c r="B544" s="482" t="str">
        <f aca="false">IF((A544=""),"",LOOKUP(A544,'Casos de Uso'!$B$3:B$101,'Casos de Uso'!$C$3:C$101))</f>
        <v/>
      </c>
      <c r="C544" s="482" t="str">
        <f aca="false">IF(ISBLANK(Reuso!$C77),"",Reuso!$C77)</f>
        <v/>
      </c>
      <c r="D544" s="509"/>
      <c r="E544" s="509"/>
      <c r="F544" s="509"/>
      <c r="G544" s="509"/>
      <c r="H544" s="509"/>
      <c r="I544" s="509"/>
      <c r="J544" s="509"/>
      <c r="K544" s="509"/>
      <c r="L544" s="509"/>
      <c r="M544" s="526" t="str">
        <f aca="false">IF(ISBLANK(Reuso!$H77),"",Reuso!$H77)</f>
        <v/>
      </c>
      <c r="N544" s="526" t="str">
        <f aca="false">IF(ISBLANK(Reuso!$I77),"",Reuso!$I77)</f>
        <v/>
      </c>
      <c r="O544" s="492"/>
      <c r="P544" s="492"/>
      <c r="Q544" s="492"/>
      <c r="R544" s="492"/>
      <c r="S544" s="493"/>
    </row>
    <row r="545" customFormat="false" ht="12.75" hidden="false" customHeight="true" outlineLevel="0" collapsed="false">
      <c r="A545" s="481" t="str">
        <f aca="false">IF(ISBLANK(Reuso!$B78),"", Reuso!$B78)</f>
        <v/>
      </c>
      <c r="B545" s="482" t="str">
        <f aca="false">IF((A545=""),"",LOOKUP(A545,'Casos de Uso'!$B$3:B$101,'Casos de Uso'!$C$3:C$101))</f>
        <v/>
      </c>
      <c r="C545" s="482" t="str">
        <f aca="false">IF(ISBLANK(Reuso!$C78),"",Reuso!$C78)</f>
        <v/>
      </c>
      <c r="D545" s="509"/>
      <c r="E545" s="509"/>
      <c r="F545" s="509"/>
      <c r="G545" s="509"/>
      <c r="H545" s="509"/>
      <c r="I545" s="509"/>
      <c r="J545" s="509"/>
      <c r="K545" s="509"/>
      <c r="L545" s="509"/>
      <c r="M545" s="526" t="str">
        <f aca="false">IF(ISBLANK(Reuso!$H78),"",Reuso!$H78)</f>
        <v/>
      </c>
      <c r="N545" s="526" t="str">
        <f aca="false">IF(ISBLANK(Reuso!$I78),"",Reuso!$I78)</f>
        <v/>
      </c>
      <c r="O545" s="492"/>
      <c r="P545" s="492"/>
      <c r="Q545" s="492"/>
      <c r="R545" s="492"/>
      <c r="S545" s="493"/>
    </row>
    <row r="546" customFormat="false" ht="12.75" hidden="false" customHeight="true" outlineLevel="0" collapsed="false">
      <c r="A546" s="481" t="str">
        <f aca="false">IF(ISBLANK(Reuso!$B79),"", Reuso!$B79)</f>
        <v/>
      </c>
      <c r="B546" s="482" t="str">
        <f aca="false">IF((A546=""),"",LOOKUP(A546,'Casos de Uso'!$B$3:B$101,'Casos de Uso'!$C$3:C$101))</f>
        <v/>
      </c>
      <c r="C546" s="482" t="str">
        <f aca="false">IF(ISBLANK(Reuso!$C79),"",Reuso!$C79)</f>
        <v/>
      </c>
      <c r="D546" s="509"/>
      <c r="E546" s="509"/>
      <c r="F546" s="509"/>
      <c r="G546" s="509"/>
      <c r="H546" s="509"/>
      <c r="I546" s="509"/>
      <c r="J546" s="509"/>
      <c r="K546" s="509"/>
      <c r="L546" s="509"/>
      <c r="M546" s="526" t="str">
        <f aca="false">IF(ISBLANK(Reuso!$H79),"",Reuso!$H79)</f>
        <v/>
      </c>
      <c r="N546" s="526" t="str">
        <f aca="false">IF(ISBLANK(Reuso!$I79),"",Reuso!$I79)</f>
        <v/>
      </c>
      <c r="O546" s="492"/>
      <c r="P546" s="492"/>
      <c r="Q546" s="492"/>
      <c r="R546" s="492"/>
      <c r="S546" s="493"/>
    </row>
    <row r="547" customFormat="false" ht="12.75" hidden="false" customHeight="true" outlineLevel="0" collapsed="false">
      <c r="A547" s="481" t="str">
        <f aca="false">IF(ISBLANK(Reuso!$B80),"", Reuso!$B80)</f>
        <v/>
      </c>
      <c r="B547" s="482" t="str">
        <f aca="false">IF((A547=""),"",LOOKUP(A547,'Casos de Uso'!$B$3:B$101,'Casos de Uso'!$C$3:C$101))</f>
        <v/>
      </c>
      <c r="C547" s="482" t="str">
        <f aca="false">IF(ISBLANK(Reuso!$C80),"",Reuso!$C80)</f>
        <v/>
      </c>
      <c r="D547" s="509"/>
      <c r="E547" s="509"/>
      <c r="F547" s="509"/>
      <c r="G547" s="509"/>
      <c r="H547" s="509"/>
      <c r="I547" s="509"/>
      <c r="J547" s="509"/>
      <c r="K547" s="509"/>
      <c r="L547" s="509"/>
      <c r="M547" s="526" t="str">
        <f aca="false">IF(ISBLANK(Reuso!$H80),"",Reuso!$H80)</f>
        <v/>
      </c>
      <c r="N547" s="526" t="str">
        <f aca="false">IF(ISBLANK(Reuso!$I80),"",Reuso!$I80)</f>
        <v/>
      </c>
      <c r="O547" s="492"/>
      <c r="P547" s="492"/>
      <c r="Q547" s="492"/>
      <c r="R547" s="492"/>
      <c r="S547" s="493"/>
    </row>
    <row r="548" customFormat="false" ht="12.75" hidden="false" customHeight="true" outlineLevel="0" collapsed="false">
      <c r="A548" s="481" t="str">
        <f aca="false">IF(ISBLANK(Reuso!$B81),"", Reuso!$B81)</f>
        <v/>
      </c>
      <c r="B548" s="482" t="str">
        <f aca="false">IF((A548=""),"",LOOKUP(A548,'Casos de Uso'!$B$3:B$101,'Casos de Uso'!$C$3:C$101))</f>
        <v/>
      </c>
      <c r="C548" s="482" t="str">
        <f aca="false">IF(ISBLANK(Reuso!$C81),"",Reuso!$C81)</f>
        <v/>
      </c>
      <c r="D548" s="509"/>
      <c r="E548" s="509"/>
      <c r="F548" s="509"/>
      <c r="G548" s="509"/>
      <c r="H548" s="509"/>
      <c r="I548" s="509"/>
      <c r="J548" s="509"/>
      <c r="K548" s="509"/>
      <c r="L548" s="509"/>
      <c r="M548" s="526" t="str">
        <f aca="false">IF(ISBLANK(Reuso!$H81),"",Reuso!$H81)</f>
        <v/>
      </c>
      <c r="N548" s="526" t="str">
        <f aca="false">IF(ISBLANK(Reuso!$I81),"",Reuso!$I81)</f>
        <v/>
      </c>
      <c r="O548" s="492"/>
      <c r="P548" s="492"/>
      <c r="Q548" s="492"/>
      <c r="R548" s="492"/>
      <c r="S548" s="493"/>
    </row>
    <row r="549" customFormat="false" ht="12.75" hidden="false" customHeight="true" outlineLevel="0" collapsed="false">
      <c r="A549" s="481" t="str">
        <f aca="false">IF(ISBLANK(Reuso!$B82),"", Reuso!$B82)</f>
        <v/>
      </c>
      <c r="B549" s="482" t="str">
        <f aca="false">IF((A549=""),"",LOOKUP(A549,'Casos de Uso'!$B$3:B$101,'Casos de Uso'!$C$3:C$101))</f>
        <v/>
      </c>
      <c r="C549" s="482" t="str">
        <f aca="false">IF(ISBLANK(Reuso!$C82),"",Reuso!$C82)</f>
        <v/>
      </c>
      <c r="D549" s="509"/>
      <c r="E549" s="509"/>
      <c r="F549" s="509"/>
      <c r="G549" s="509"/>
      <c r="H549" s="509"/>
      <c r="I549" s="509"/>
      <c r="J549" s="509"/>
      <c r="K549" s="509"/>
      <c r="L549" s="509"/>
      <c r="M549" s="526" t="str">
        <f aca="false">IF(ISBLANK(Reuso!$H82),"",Reuso!$H82)</f>
        <v/>
      </c>
      <c r="N549" s="526" t="str">
        <f aca="false">IF(ISBLANK(Reuso!$I82),"",Reuso!$I82)</f>
        <v/>
      </c>
      <c r="O549" s="492"/>
      <c r="P549" s="492"/>
      <c r="Q549" s="492"/>
      <c r="R549" s="492"/>
      <c r="S549" s="493"/>
    </row>
    <row r="550" customFormat="false" ht="12.75" hidden="false" customHeight="true" outlineLevel="0" collapsed="false">
      <c r="A550" s="481" t="str">
        <f aca="false">IF(ISBLANK(Reuso!$B83),"", Reuso!$B83)</f>
        <v/>
      </c>
      <c r="B550" s="482" t="str">
        <f aca="false">IF((A550=""),"",LOOKUP(A550,'Casos de Uso'!$B$3:B$101,'Casos de Uso'!$C$3:C$101))</f>
        <v/>
      </c>
      <c r="C550" s="482" t="str">
        <f aca="false">IF(ISBLANK(Reuso!$C83),"",Reuso!$C83)</f>
        <v/>
      </c>
      <c r="D550" s="509"/>
      <c r="E550" s="509"/>
      <c r="F550" s="509"/>
      <c r="G550" s="509"/>
      <c r="H550" s="509"/>
      <c r="I550" s="509"/>
      <c r="J550" s="509"/>
      <c r="K550" s="509"/>
      <c r="L550" s="509"/>
      <c r="M550" s="526" t="str">
        <f aca="false">IF(ISBLANK(Reuso!$H83),"",Reuso!$H83)</f>
        <v/>
      </c>
      <c r="N550" s="526" t="str">
        <f aca="false">IF(ISBLANK(Reuso!$I83),"",Reuso!$I83)</f>
        <v/>
      </c>
      <c r="O550" s="492"/>
      <c r="P550" s="492"/>
      <c r="Q550" s="492"/>
      <c r="R550" s="492"/>
      <c r="S550" s="493"/>
    </row>
    <row r="551" customFormat="false" ht="12.75" hidden="false" customHeight="true" outlineLevel="0" collapsed="false">
      <c r="A551" s="481" t="str">
        <f aca="false">IF(ISBLANK(Reuso!$B84),"", Reuso!$B84)</f>
        <v/>
      </c>
      <c r="B551" s="482" t="str">
        <f aca="false">IF((A551=""),"",LOOKUP(A551,'Casos de Uso'!$B$3:B$101,'Casos de Uso'!$C$3:C$101))</f>
        <v/>
      </c>
      <c r="C551" s="482" t="str">
        <f aca="false">IF(ISBLANK(Reuso!$C84),"",Reuso!$C84)</f>
        <v/>
      </c>
      <c r="D551" s="509"/>
      <c r="E551" s="509"/>
      <c r="F551" s="509"/>
      <c r="G551" s="509"/>
      <c r="H551" s="509"/>
      <c r="I551" s="509"/>
      <c r="J551" s="509"/>
      <c r="K551" s="509"/>
      <c r="L551" s="509"/>
      <c r="M551" s="526" t="str">
        <f aca="false">IF(ISBLANK(Reuso!$H84),"",Reuso!$H84)</f>
        <v/>
      </c>
      <c r="N551" s="526" t="str">
        <f aca="false">IF(ISBLANK(Reuso!$I84),"",Reuso!$I84)</f>
        <v/>
      </c>
      <c r="O551" s="492"/>
      <c r="P551" s="492"/>
      <c r="Q551" s="492"/>
      <c r="R551" s="492"/>
      <c r="S551" s="493"/>
    </row>
    <row r="552" customFormat="false" ht="12.75" hidden="false" customHeight="true" outlineLevel="0" collapsed="false">
      <c r="A552" s="481" t="str">
        <f aca="false">IF(ISBLANK(Reuso!$B85),"", Reuso!$B85)</f>
        <v/>
      </c>
      <c r="B552" s="482" t="str">
        <f aca="false">IF((A552=""),"",LOOKUP(A552,'Casos de Uso'!$B$3:B$101,'Casos de Uso'!$C$3:C$101))</f>
        <v/>
      </c>
      <c r="C552" s="482" t="str">
        <f aca="false">IF(ISBLANK(Reuso!$C85),"",Reuso!$C85)</f>
        <v/>
      </c>
      <c r="D552" s="509"/>
      <c r="E552" s="509"/>
      <c r="F552" s="509"/>
      <c r="G552" s="509"/>
      <c r="H552" s="509"/>
      <c r="I552" s="509"/>
      <c r="J552" s="509"/>
      <c r="K552" s="509"/>
      <c r="L552" s="509"/>
      <c r="M552" s="526" t="str">
        <f aca="false">IF(ISBLANK(Reuso!$H85),"",Reuso!$H85)</f>
        <v/>
      </c>
      <c r="N552" s="526" t="str">
        <f aca="false">IF(ISBLANK(Reuso!$I85),"",Reuso!$I85)</f>
        <v/>
      </c>
      <c r="O552" s="492"/>
      <c r="P552" s="492"/>
      <c r="Q552" s="492"/>
      <c r="R552" s="492"/>
      <c r="S552" s="493"/>
    </row>
    <row r="553" customFormat="false" ht="12.75" hidden="false" customHeight="true" outlineLevel="0" collapsed="false">
      <c r="A553" s="481" t="str">
        <f aca="false">IF(ISBLANK(Reuso!$B86),"", Reuso!$B86)</f>
        <v/>
      </c>
      <c r="B553" s="482" t="str">
        <f aca="false">IF((A553=""),"",LOOKUP(A553,'Casos de Uso'!$B$3:B$101,'Casos de Uso'!$C$3:C$101))</f>
        <v/>
      </c>
      <c r="C553" s="482" t="str">
        <f aca="false">IF(ISBLANK(Reuso!$C86),"",Reuso!$C86)</f>
        <v/>
      </c>
      <c r="D553" s="509"/>
      <c r="E553" s="509"/>
      <c r="F553" s="509"/>
      <c r="G553" s="509"/>
      <c r="H553" s="509"/>
      <c r="I553" s="509"/>
      <c r="J553" s="509"/>
      <c r="K553" s="509"/>
      <c r="L553" s="509"/>
      <c r="M553" s="526" t="str">
        <f aca="false">IF(ISBLANK(Reuso!$H86),"",Reuso!$H86)</f>
        <v/>
      </c>
      <c r="N553" s="526" t="str">
        <f aca="false">IF(ISBLANK(Reuso!$I86),"",Reuso!$I86)</f>
        <v/>
      </c>
      <c r="O553" s="492"/>
      <c r="P553" s="492"/>
      <c r="Q553" s="492"/>
      <c r="R553" s="492"/>
      <c r="S553" s="493"/>
    </row>
    <row r="554" customFormat="false" ht="12.75" hidden="false" customHeight="true" outlineLevel="0" collapsed="false">
      <c r="A554" s="481" t="str">
        <f aca="false">IF(ISBLANK(Reuso!$B87),"", Reuso!$B87)</f>
        <v/>
      </c>
      <c r="B554" s="482" t="str">
        <f aca="false">IF((A554=""),"",LOOKUP(A554,'Casos de Uso'!$B$3:B$101,'Casos de Uso'!$C$3:C$101))</f>
        <v/>
      </c>
      <c r="C554" s="482" t="str">
        <f aca="false">IF(ISBLANK(Reuso!$C87),"",Reuso!$C87)</f>
        <v/>
      </c>
      <c r="D554" s="509"/>
      <c r="E554" s="509"/>
      <c r="F554" s="509"/>
      <c r="G554" s="509"/>
      <c r="H554" s="509"/>
      <c r="I554" s="509"/>
      <c r="J554" s="509"/>
      <c r="K554" s="509"/>
      <c r="L554" s="509"/>
      <c r="M554" s="526" t="str">
        <f aca="false">IF(ISBLANK(Reuso!$H87),"",Reuso!$H87)</f>
        <v/>
      </c>
      <c r="N554" s="526" t="str">
        <f aca="false">IF(ISBLANK(Reuso!$I87),"",Reuso!$I87)</f>
        <v/>
      </c>
      <c r="O554" s="492"/>
      <c r="P554" s="492"/>
      <c r="Q554" s="492"/>
      <c r="R554" s="492"/>
      <c r="S554" s="493"/>
    </row>
    <row r="555" customFormat="false" ht="12.75" hidden="false" customHeight="true" outlineLevel="0" collapsed="false">
      <c r="A555" s="481" t="str">
        <f aca="false">IF(ISBLANK(Reuso!$B88),"", Reuso!$B88)</f>
        <v/>
      </c>
      <c r="B555" s="482" t="str">
        <f aca="false">IF((A555=""),"",LOOKUP(A555,'Casos de Uso'!$B$3:B$101,'Casos de Uso'!$C$3:C$101))</f>
        <v/>
      </c>
      <c r="C555" s="482" t="str">
        <f aca="false">IF(ISBLANK(Reuso!$C88),"",Reuso!$C88)</f>
        <v/>
      </c>
      <c r="D555" s="509"/>
      <c r="E555" s="509"/>
      <c r="F555" s="509"/>
      <c r="G555" s="509"/>
      <c r="H555" s="509"/>
      <c r="I555" s="509"/>
      <c r="J555" s="509"/>
      <c r="K555" s="509"/>
      <c r="L555" s="509"/>
      <c r="M555" s="526" t="str">
        <f aca="false">IF(ISBLANK(Reuso!$H88),"",Reuso!$H88)</f>
        <v/>
      </c>
      <c r="N555" s="526" t="str">
        <f aca="false">IF(ISBLANK(Reuso!$I88),"",Reuso!$I88)</f>
        <v/>
      </c>
      <c r="O555" s="492"/>
      <c r="P555" s="492"/>
      <c r="Q555" s="492"/>
      <c r="R555" s="492"/>
      <c r="S555" s="493"/>
    </row>
    <row r="556" customFormat="false" ht="12.75" hidden="false" customHeight="true" outlineLevel="0" collapsed="false">
      <c r="A556" s="481" t="str">
        <f aca="false">IF(ISBLANK(Reuso!$B89),"", Reuso!$B89)</f>
        <v/>
      </c>
      <c r="B556" s="482" t="str">
        <f aca="false">IF((A556=""),"",LOOKUP(A556,'Casos de Uso'!$B$3:B$101,'Casos de Uso'!$C$3:C$101))</f>
        <v/>
      </c>
      <c r="C556" s="482" t="str">
        <f aca="false">IF(ISBLANK(Reuso!$C89),"",Reuso!$C89)</f>
        <v/>
      </c>
      <c r="D556" s="509"/>
      <c r="E556" s="509"/>
      <c r="F556" s="509"/>
      <c r="G556" s="509"/>
      <c r="H556" s="509"/>
      <c r="I556" s="509"/>
      <c r="J556" s="509"/>
      <c r="K556" s="509"/>
      <c r="L556" s="509"/>
      <c r="M556" s="526" t="str">
        <f aca="false">IF(ISBLANK(Reuso!$H89),"",Reuso!$H89)</f>
        <v/>
      </c>
      <c r="N556" s="526" t="str">
        <f aca="false">IF(ISBLANK(Reuso!$I89),"",Reuso!$I89)</f>
        <v/>
      </c>
      <c r="O556" s="492"/>
      <c r="P556" s="492"/>
      <c r="Q556" s="492"/>
      <c r="R556" s="492"/>
      <c r="S556" s="493"/>
    </row>
    <row r="557" customFormat="false" ht="12.75" hidden="false" customHeight="true" outlineLevel="0" collapsed="false">
      <c r="A557" s="481" t="str">
        <f aca="false">IF(ISBLANK(Reuso!$B90),"", Reuso!$B90)</f>
        <v/>
      </c>
      <c r="B557" s="482" t="str">
        <f aca="false">IF((A557=""),"",LOOKUP(A557,'Casos de Uso'!$B$3:B$101,'Casos de Uso'!$C$3:C$101))</f>
        <v/>
      </c>
      <c r="C557" s="482" t="str">
        <f aca="false">IF(ISBLANK(Reuso!$C90),"",Reuso!$C90)</f>
        <v/>
      </c>
      <c r="D557" s="509"/>
      <c r="E557" s="509"/>
      <c r="F557" s="509"/>
      <c r="G557" s="509"/>
      <c r="H557" s="509"/>
      <c r="I557" s="509"/>
      <c r="J557" s="509"/>
      <c r="K557" s="509"/>
      <c r="L557" s="509"/>
      <c r="M557" s="526" t="str">
        <f aca="false">IF(ISBLANK(Reuso!$H90),"",Reuso!$H90)</f>
        <v/>
      </c>
      <c r="N557" s="526" t="str">
        <f aca="false">IF(ISBLANK(Reuso!$I90),"",Reuso!$I90)</f>
        <v/>
      </c>
      <c r="O557" s="492"/>
      <c r="P557" s="492"/>
      <c r="Q557" s="492"/>
      <c r="R557" s="492"/>
      <c r="S557" s="493"/>
    </row>
    <row r="558" customFormat="false" ht="12.75" hidden="false" customHeight="true" outlineLevel="0" collapsed="false">
      <c r="A558" s="481" t="str">
        <f aca="false">IF(ISBLANK(Reuso!$B91),"", Reuso!$B91)</f>
        <v/>
      </c>
      <c r="B558" s="482" t="str">
        <f aca="false">IF((A558=""),"",LOOKUP(A558,'Casos de Uso'!$B$3:B$101,'Casos de Uso'!$C$3:C$101))</f>
        <v/>
      </c>
      <c r="C558" s="482" t="str">
        <f aca="false">IF(ISBLANK(Reuso!$C91),"",Reuso!$C91)</f>
        <v/>
      </c>
      <c r="D558" s="509"/>
      <c r="E558" s="509"/>
      <c r="F558" s="509"/>
      <c r="G558" s="509"/>
      <c r="H558" s="509"/>
      <c r="I558" s="509"/>
      <c r="J558" s="509"/>
      <c r="K558" s="509"/>
      <c r="L558" s="509"/>
      <c r="M558" s="526" t="str">
        <f aca="false">IF(ISBLANK(Reuso!$H91),"",Reuso!$H91)</f>
        <v/>
      </c>
      <c r="N558" s="526" t="str">
        <f aca="false">IF(ISBLANK(Reuso!$I91),"",Reuso!$I91)</f>
        <v/>
      </c>
      <c r="O558" s="492"/>
      <c r="P558" s="492"/>
      <c r="Q558" s="492"/>
      <c r="R558" s="492"/>
      <c r="S558" s="493"/>
    </row>
    <row r="559" customFormat="false" ht="12.75" hidden="false" customHeight="true" outlineLevel="0" collapsed="false">
      <c r="A559" s="481" t="str">
        <f aca="false">IF(ISBLANK(Reuso!$B92),"", Reuso!$B92)</f>
        <v/>
      </c>
      <c r="B559" s="482" t="str">
        <f aca="false">IF((A559=""),"",LOOKUP(A559,'Casos de Uso'!$B$3:B$101,'Casos de Uso'!$C$3:C$101))</f>
        <v/>
      </c>
      <c r="C559" s="482" t="str">
        <f aca="false">IF(ISBLANK(Reuso!$C92),"",Reuso!$C92)</f>
        <v/>
      </c>
      <c r="D559" s="509"/>
      <c r="E559" s="509"/>
      <c r="F559" s="509"/>
      <c r="G559" s="509"/>
      <c r="H559" s="509"/>
      <c r="I559" s="509"/>
      <c r="J559" s="509"/>
      <c r="K559" s="509"/>
      <c r="L559" s="509"/>
      <c r="M559" s="526" t="str">
        <f aca="false">IF(ISBLANK(Reuso!$H92),"",Reuso!$H92)</f>
        <v/>
      </c>
      <c r="N559" s="526" t="str">
        <f aca="false">IF(ISBLANK(Reuso!$I92),"",Reuso!$I92)</f>
        <v/>
      </c>
      <c r="O559" s="492"/>
      <c r="P559" s="492"/>
      <c r="Q559" s="492"/>
      <c r="R559" s="492"/>
      <c r="S559" s="493"/>
    </row>
    <row r="560" customFormat="false" ht="12.75" hidden="false" customHeight="true" outlineLevel="0" collapsed="false">
      <c r="A560" s="481" t="str">
        <f aca="false">IF(ISBLANK(Reuso!$B93),"", Reuso!$B93)</f>
        <v/>
      </c>
      <c r="B560" s="482" t="str">
        <f aca="false">IF((A560=""),"",LOOKUP(A560,'Casos de Uso'!$B$3:B$101,'Casos de Uso'!$C$3:C$101))</f>
        <v/>
      </c>
      <c r="C560" s="482" t="str">
        <f aca="false">IF(ISBLANK(Reuso!$C93),"",Reuso!$C93)</f>
        <v/>
      </c>
      <c r="D560" s="509"/>
      <c r="E560" s="509"/>
      <c r="F560" s="509"/>
      <c r="G560" s="509"/>
      <c r="H560" s="509"/>
      <c r="I560" s="509"/>
      <c r="J560" s="509"/>
      <c r="K560" s="509"/>
      <c r="L560" s="509"/>
      <c r="M560" s="526" t="str">
        <f aca="false">IF(ISBLANK(Reuso!$H93),"",Reuso!$H93)</f>
        <v/>
      </c>
      <c r="N560" s="526" t="str">
        <f aca="false">IF(ISBLANK(Reuso!$I93),"",Reuso!$I93)</f>
        <v/>
      </c>
      <c r="O560" s="492"/>
      <c r="P560" s="492"/>
      <c r="Q560" s="492"/>
      <c r="R560" s="492"/>
      <c r="S560" s="493"/>
    </row>
    <row r="561" customFormat="false" ht="12.75" hidden="false" customHeight="true" outlineLevel="0" collapsed="false">
      <c r="A561" s="481" t="str">
        <f aca="false">IF(ISBLANK(Reuso!$B94),"", Reuso!$B94)</f>
        <v/>
      </c>
      <c r="B561" s="482" t="str">
        <f aca="false">IF((A561=""),"",LOOKUP(A561,'Casos de Uso'!$B$3:B$101,'Casos de Uso'!$C$3:C$101))</f>
        <v/>
      </c>
      <c r="C561" s="482" t="str">
        <f aca="false">IF(ISBLANK(Reuso!$C94),"",Reuso!$C94)</f>
        <v/>
      </c>
      <c r="D561" s="509"/>
      <c r="E561" s="509"/>
      <c r="F561" s="509"/>
      <c r="G561" s="509"/>
      <c r="H561" s="509"/>
      <c r="I561" s="509"/>
      <c r="J561" s="509"/>
      <c r="K561" s="509"/>
      <c r="L561" s="509"/>
      <c r="M561" s="526" t="str">
        <f aca="false">IF(ISBLANK(Reuso!$H94),"",Reuso!$H94)</f>
        <v/>
      </c>
      <c r="N561" s="526" t="str">
        <f aca="false">IF(ISBLANK(Reuso!$I94),"",Reuso!$I94)</f>
        <v/>
      </c>
      <c r="O561" s="492"/>
      <c r="P561" s="492"/>
      <c r="Q561" s="492"/>
      <c r="R561" s="492"/>
      <c r="S561" s="493"/>
    </row>
    <row r="562" customFormat="false" ht="12.75" hidden="false" customHeight="true" outlineLevel="0" collapsed="false">
      <c r="A562" s="481" t="str">
        <f aca="false">IF(ISBLANK(Reuso!$B95),"", Reuso!$B95)</f>
        <v/>
      </c>
      <c r="B562" s="482" t="str">
        <f aca="false">IF((A562=""),"",LOOKUP(A562,'Casos de Uso'!$B$3:B$101,'Casos de Uso'!$C$3:C$101))</f>
        <v/>
      </c>
      <c r="C562" s="482" t="str">
        <f aca="false">IF(ISBLANK(Reuso!$C95),"",Reuso!$C95)</f>
        <v/>
      </c>
      <c r="D562" s="509"/>
      <c r="E562" s="509"/>
      <c r="F562" s="509"/>
      <c r="G562" s="509"/>
      <c r="H562" s="509"/>
      <c r="I562" s="509"/>
      <c r="J562" s="509"/>
      <c r="K562" s="509"/>
      <c r="L562" s="509"/>
      <c r="M562" s="526" t="str">
        <f aca="false">IF(ISBLANK(Reuso!$H95),"",Reuso!$H95)</f>
        <v/>
      </c>
      <c r="N562" s="526" t="str">
        <f aca="false">IF(ISBLANK(Reuso!$I95),"",Reuso!$I95)</f>
        <v/>
      </c>
      <c r="O562" s="492"/>
      <c r="P562" s="492"/>
      <c r="Q562" s="492"/>
      <c r="R562" s="492"/>
      <c r="S562" s="493"/>
    </row>
    <row r="563" customFormat="false" ht="12.75" hidden="false" customHeight="true" outlineLevel="0" collapsed="false">
      <c r="A563" s="481" t="str">
        <f aca="false">IF(ISBLANK(Reuso!$B96),"", Reuso!$B96)</f>
        <v/>
      </c>
      <c r="B563" s="482" t="str">
        <f aca="false">IF((A563=""),"",LOOKUP(A563,'Casos de Uso'!$B$3:B$101,'Casos de Uso'!$C$3:C$101))</f>
        <v/>
      </c>
      <c r="C563" s="482" t="str">
        <f aca="false">IF(ISBLANK(Reuso!$C96),"",Reuso!$C96)</f>
        <v/>
      </c>
      <c r="D563" s="509"/>
      <c r="E563" s="509"/>
      <c r="F563" s="509"/>
      <c r="G563" s="509"/>
      <c r="H563" s="509"/>
      <c r="I563" s="509"/>
      <c r="J563" s="509"/>
      <c r="K563" s="509"/>
      <c r="L563" s="509"/>
      <c r="M563" s="526" t="str">
        <f aca="false">IF(ISBLANK(Reuso!$H96),"",Reuso!$H96)</f>
        <v/>
      </c>
      <c r="N563" s="526" t="str">
        <f aca="false">IF(ISBLANK(Reuso!$I96),"",Reuso!$I96)</f>
        <v/>
      </c>
      <c r="O563" s="492"/>
      <c r="P563" s="492"/>
      <c r="Q563" s="492"/>
      <c r="R563" s="492"/>
      <c r="S563" s="493"/>
    </row>
    <row r="564" customFormat="false" ht="12.75" hidden="false" customHeight="true" outlineLevel="0" collapsed="false">
      <c r="A564" s="481" t="str">
        <f aca="false">IF(ISBLANK(Reuso!$B97),"", Reuso!$B97)</f>
        <v/>
      </c>
      <c r="B564" s="482" t="str">
        <f aca="false">IF((A564=""),"",LOOKUP(A564,'Casos de Uso'!$B$3:B$101,'Casos de Uso'!$C$3:C$101))</f>
        <v/>
      </c>
      <c r="C564" s="482" t="str">
        <f aca="false">IF(ISBLANK(Reuso!$C97),"",Reuso!$C97)</f>
        <v/>
      </c>
      <c r="D564" s="509"/>
      <c r="E564" s="509"/>
      <c r="F564" s="509"/>
      <c r="G564" s="509"/>
      <c r="H564" s="509"/>
      <c r="I564" s="509"/>
      <c r="J564" s="509"/>
      <c r="K564" s="509"/>
      <c r="L564" s="509"/>
      <c r="M564" s="526" t="str">
        <f aca="false">IF(ISBLANK(Reuso!$H97),"",Reuso!$H97)</f>
        <v/>
      </c>
      <c r="N564" s="526" t="str">
        <f aca="false">IF(ISBLANK(Reuso!$I97),"",Reuso!$I97)</f>
        <v/>
      </c>
      <c r="O564" s="492"/>
      <c r="P564" s="492"/>
      <c r="Q564" s="492"/>
      <c r="R564" s="492"/>
      <c r="S564" s="493"/>
    </row>
    <row r="565" customFormat="false" ht="12.75" hidden="false" customHeight="true" outlineLevel="0" collapsed="false">
      <c r="A565" s="481" t="str">
        <f aca="false">IF(ISBLANK(Reuso!$B98),"", Reuso!$B98)</f>
        <v/>
      </c>
      <c r="B565" s="482" t="str">
        <f aca="false">IF((A565=""),"",LOOKUP(A565,'Casos de Uso'!$B$3:B$101,'Casos de Uso'!$C$3:C$101))</f>
        <v/>
      </c>
      <c r="C565" s="482" t="str">
        <f aca="false">IF(ISBLANK(Reuso!$C98),"",Reuso!$C98)</f>
        <v/>
      </c>
      <c r="D565" s="509"/>
      <c r="E565" s="509"/>
      <c r="F565" s="509"/>
      <c r="G565" s="509"/>
      <c r="H565" s="509"/>
      <c r="I565" s="509"/>
      <c r="J565" s="509"/>
      <c r="K565" s="509"/>
      <c r="L565" s="509"/>
      <c r="M565" s="526" t="str">
        <f aca="false">IF(ISBLANK(Reuso!$H98),"",Reuso!$H98)</f>
        <v/>
      </c>
      <c r="N565" s="526" t="str">
        <f aca="false">IF(ISBLANK(Reuso!$I98),"",Reuso!$I98)</f>
        <v/>
      </c>
      <c r="O565" s="492"/>
      <c r="P565" s="492"/>
      <c r="Q565" s="492"/>
      <c r="R565" s="492"/>
      <c r="S565" s="493"/>
    </row>
    <row r="566" customFormat="false" ht="12.75" hidden="false" customHeight="true" outlineLevel="0" collapsed="false">
      <c r="A566" s="481" t="str">
        <f aca="false">IF(ISBLANK(Reuso!$B99),"", Reuso!$B99)</f>
        <v/>
      </c>
      <c r="B566" s="482" t="str">
        <f aca="false">IF((A566=""),"",LOOKUP(A566,'Casos de Uso'!$B$3:B$101,'Casos de Uso'!$C$3:C$101))</f>
        <v/>
      </c>
      <c r="C566" s="482" t="str">
        <f aca="false">IF(ISBLANK(Reuso!$C99),"",Reuso!$C99)</f>
        <v/>
      </c>
      <c r="D566" s="509"/>
      <c r="E566" s="509"/>
      <c r="F566" s="509"/>
      <c r="G566" s="509"/>
      <c r="H566" s="509"/>
      <c r="I566" s="509"/>
      <c r="J566" s="509"/>
      <c r="K566" s="509"/>
      <c r="L566" s="509"/>
      <c r="M566" s="526" t="str">
        <f aca="false">IF(ISBLANK(Reuso!$H99),"",Reuso!$H99)</f>
        <v/>
      </c>
      <c r="N566" s="526" t="str">
        <f aca="false">IF(ISBLANK(Reuso!$I99),"",Reuso!$I99)</f>
        <v/>
      </c>
      <c r="O566" s="492"/>
      <c r="P566" s="492"/>
      <c r="Q566" s="492"/>
      <c r="R566" s="492"/>
      <c r="S566" s="493"/>
    </row>
    <row r="567" customFormat="false" ht="12.75" hidden="false" customHeight="true" outlineLevel="0" collapsed="false">
      <c r="A567" s="481" t="str">
        <f aca="false">IF(ISBLANK(Reuso!$B100),"", Reuso!$B100)</f>
        <v/>
      </c>
      <c r="B567" s="482" t="str">
        <f aca="false">IF((A567=""),"",LOOKUP(A567,'Casos de Uso'!$B$3:B$101,'Casos de Uso'!$C$3:C$101))</f>
        <v/>
      </c>
      <c r="C567" s="482" t="str">
        <f aca="false">IF(ISBLANK(Reuso!$C100),"",Reuso!$C100)</f>
        <v/>
      </c>
      <c r="D567" s="509"/>
      <c r="E567" s="509"/>
      <c r="F567" s="509"/>
      <c r="G567" s="509"/>
      <c r="H567" s="509"/>
      <c r="I567" s="509"/>
      <c r="J567" s="509"/>
      <c r="K567" s="509"/>
      <c r="L567" s="509"/>
      <c r="M567" s="526" t="str">
        <f aca="false">IF(ISBLANK(Reuso!$H100),"",Reuso!$H100)</f>
        <v/>
      </c>
      <c r="N567" s="526" t="str">
        <f aca="false">IF(ISBLANK(Reuso!$I100),"",Reuso!$I100)</f>
        <v/>
      </c>
      <c r="O567" s="492"/>
      <c r="P567" s="492"/>
      <c r="Q567" s="492"/>
      <c r="R567" s="492"/>
      <c r="S567" s="493"/>
    </row>
    <row r="568" customFormat="false" ht="12.75" hidden="false" customHeight="true" outlineLevel="0" collapsed="false">
      <c r="A568" s="481" t="str">
        <f aca="false">IF(ISBLANK(Reuso!$B101),"", Reuso!$B101)</f>
        <v/>
      </c>
      <c r="B568" s="482" t="str">
        <f aca="false">IF((A568=""),"",LOOKUP(A568,'Casos de Uso'!$B$3:B$101,'Casos de Uso'!$C$3:C$101))</f>
        <v/>
      </c>
      <c r="C568" s="482" t="str">
        <f aca="false">IF(ISBLANK(Reuso!$C101),"",Reuso!$C101)</f>
        <v/>
      </c>
      <c r="D568" s="509"/>
      <c r="E568" s="509"/>
      <c r="F568" s="509"/>
      <c r="G568" s="509"/>
      <c r="H568" s="509"/>
      <c r="I568" s="509"/>
      <c r="J568" s="509"/>
      <c r="K568" s="509"/>
      <c r="L568" s="509"/>
      <c r="M568" s="526" t="str">
        <f aca="false">IF(ISBLANK(Reuso!$H101),"",Reuso!$H101)</f>
        <v/>
      </c>
      <c r="N568" s="526" t="str">
        <f aca="false">IF(ISBLANK(Reuso!$I101),"",Reuso!$I101)</f>
        <v/>
      </c>
      <c r="O568" s="492"/>
      <c r="P568" s="492"/>
      <c r="Q568" s="492"/>
      <c r="R568" s="492"/>
      <c r="S568" s="493"/>
    </row>
    <row r="569" customFormat="false" ht="12.75" hidden="false" customHeight="true" outlineLevel="0" collapsed="false">
      <c r="A569" s="481" t="str">
        <f aca="false">IF(ISBLANK(Reuso!$B102),"", Reuso!$B102)</f>
        <v/>
      </c>
      <c r="B569" s="482" t="str">
        <f aca="false">IF((A569=""),"",LOOKUP(A569,'Casos de Uso'!$B$3:B$101,'Casos de Uso'!$C$3:C$101))</f>
        <v/>
      </c>
      <c r="C569" s="482" t="str">
        <f aca="false">IF(ISBLANK(Reuso!$C102),"",Reuso!$C102)</f>
        <v/>
      </c>
      <c r="D569" s="509"/>
      <c r="E569" s="509"/>
      <c r="F569" s="509"/>
      <c r="G569" s="509"/>
      <c r="H569" s="509"/>
      <c r="I569" s="509"/>
      <c r="J569" s="509"/>
      <c r="K569" s="509"/>
      <c r="L569" s="509"/>
      <c r="M569" s="526" t="str">
        <f aca="false">IF(ISBLANK(Reuso!$H102),"",Reuso!$H102)</f>
        <v/>
      </c>
      <c r="N569" s="526" t="str">
        <f aca="false">IF(ISBLANK(Reuso!$I102),"",Reuso!$I102)</f>
        <v/>
      </c>
      <c r="O569" s="492"/>
      <c r="P569" s="492"/>
      <c r="Q569" s="492"/>
      <c r="R569" s="492"/>
      <c r="S569" s="493"/>
    </row>
    <row r="570" customFormat="false" ht="12.75" hidden="false" customHeight="true" outlineLevel="0" collapsed="false">
      <c r="A570" s="481" t="str">
        <f aca="false">IF(ISBLANK(Reuso!$B103),"", Reuso!$B103)</f>
        <v/>
      </c>
      <c r="B570" s="482" t="str">
        <f aca="false">IF((A570=""),"",LOOKUP(A570,'Casos de Uso'!$B$3:B$101,'Casos de Uso'!$C$3:C$101))</f>
        <v/>
      </c>
      <c r="C570" s="482" t="str">
        <f aca="false">IF(ISBLANK(Reuso!$C103),"",Reuso!$C103)</f>
        <v/>
      </c>
      <c r="D570" s="509"/>
      <c r="E570" s="509"/>
      <c r="F570" s="509"/>
      <c r="G570" s="509"/>
      <c r="H570" s="509"/>
      <c r="I570" s="509"/>
      <c r="J570" s="509"/>
      <c r="K570" s="509"/>
      <c r="L570" s="509"/>
      <c r="M570" s="526" t="str">
        <f aca="false">IF(ISBLANK(Reuso!$H103),"",Reuso!$H103)</f>
        <v/>
      </c>
      <c r="N570" s="526" t="str">
        <f aca="false">IF(ISBLANK(Reuso!$I103),"",Reuso!$I103)</f>
        <v/>
      </c>
      <c r="O570" s="492"/>
      <c r="P570" s="492"/>
      <c r="Q570" s="492"/>
      <c r="R570" s="492"/>
      <c r="S570" s="493"/>
    </row>
    <row r="571" customFormat="false" ht="12.75" hidden="false" customHeight="true" outlineLevel="0" collapsed="false">
      <c r="A571" s="481" t="str">
        <f aca="false">IF(ISBLANK(Reuso!$B104),"", Reuso!$B104)</f>
        <v/>
      </c>
      <c r="B571" s="482" t="str">
        <f aca="false">IF((A571=""),"",LOOKUP(A571,'Casos de Uso'!$B$3:B$101,'Casos de Uso'!$C$3:C$101))</f>
        <v/>
      </c>
      <c r="C571" s="482" t="str">
        <f aca="false">IF(ISBLANK(Reuso!$C104),"",Reuso!$C104)</f>
        <v/>
      </c>
      <c r="D571" s="509"/>
      <c r="E571" s="509"/>
      <c r="F571" s="509"/>
      <c r="G571" s="509"/>
      <c r="H571" s="509"/>
      <c r="I571" s="509"/>
      <c r="J571" s="509"/>
      <c r="K571" s="509"/>
      <c r="L571" s="509"/>
      <c r="M571" s="526" t="str">
        <f aca="false">IF(ISBLANK(Reuso!$H104),"",Reuso!$H104)</f>
        <v/>
      </c>
      <c r="N571" s="526" t="str">
        <f aca="false">IF(ISBLANK(Reuso!$I104),"",Reuso!$I104)</f>
        <v/>
      </c>
      <c r="O571" s="492"/>
      <c r="P571" s="492"/>
      <c r="Q571" s="492"/>
      <c r="R571" s="492"/>
      <c r="S571" s="493"/>
    </row>
    <row r="572" customFormat="false" ht="12.75" hidden="false" customHeight="true" outlineLevel="0" collapsed="false">
      <c r="A572" s="527" t="s">
        <v>260</v>
      </c>
      <c r="B572" s="527"/>
      <c r="C572" s="527"/>
      <c r="D572" s="528"/>
      <c r="E572" s="528"/>
      <c r="F572" s="528"/>
      <c r="G572" s="528"/>
      <c r="H572" s="528"/>
      <c r="I572" s="528"/>
      <c r="J572" s="528"/>
      <c r="K572" s="528"/>
      <c r="L572" s="528"/>
      <c r="M572" s="529" t="n">
        <f aca="false">SUM(M471:M571)</f>
        <v>0.368</v>
      </c>
      <c r="N572" s="529" t="n">
        <f aca="false">SUM(N471:N571)</f>
        <v>1.472</v>
      </c>
      <c r="O572" s="530"/>
      <c r="P572" s="530"/>
      <c r="Q572" s="530"/>
      <c r="R572" s="530"/>
      <c r="S572" s="531"/>
    </row>
    <row r="573" customFormat="false" ht="12.75" hidden="false" customHeight="true" outlineLevel="0" collapsed="false">
      <c r="A573" s="532"/>
      <c r="B573" s="532"/>
      <c r="C573" s="532"/>
      <c r="D573" s="53"/>
      <c r="E573" s="53"/>
      <c r="F573" s="53"/>
      <c r="G573" s="53"/>
      <c r="H573" s="53"/>
      <c r="I573" s="53"/>
      <c r="J573" s="53"/>
      <c r="K573" s="53"/>
      <c r="L573" s="53"/>
      <c r="M573" s="533"/>
      <c r="N573" s="534"/>
      <c r="O573" s="534"/>
      <c r="P573" s="534"/>
      <c r="Q573" s="534"/>
      <c r="R573" s="534"/>
    </row>
    <row r="574" customFormat="false" ht="12.75" hidden="false" customHeight="true" outlineLevel="0" collapsed="false">
      <c r="A574" s="532"/>
      <c r="B574" s="532"/>
      <c r="C574" s="532"/>
      <c r="D574" s="53"/>
      <c r="E574" s="53"/>
      <c r="F574" s="53"/>
      <c r="G574" s="53"/>
      <c r="H574" s="53"/>
      <c r="I574" s="53"/>
      <c r="J574" s="53"/>
      <c r="K574" s="53"/>
      <c r="L574" s="53"/>
      <c r="M574" s="533"/>
      <c r="N574" s="534"/>
      <c r="O574" s="534"/>
      <c r="P574" s="534"/>
      <c r="Q574" s="534"/>
      <c r="R574" s="534"/>
    </row>
    <row r="575" customFormat="false" ht="12.75" hidden="false" customHeight="true" outlineLevel="0" collapsed="false">
      <c r="A575" s="532"/>
      <c r="B575" s="532"/>
      <c r="C575" s="532"/>
      <c r="D575" s="53"/>
      <c r="E575" s="53"/>
      <c r="F575" s="53"/>
      <c r="G575" s="53"/>
      <c r="H575" s="53"/>
      <c r="I575" s="53"/>
      <c r="J575" s="53"/>
      <c r="K575" s="53"/>
      <c r="L575" s="53"/>
      <c r="M575" s="533"/>
      <c r="N575" s="534"/>
      <c r="O575" s="534"/>
      <c r="P575" s="534"/>
      <c r="Q575" s="534"/>
      <c r="R575" s="534"/>
    </row>
    <row r="576" customFormat="false" ht="12.75" hidden="false" customHeight="true" outlineLevel="0" collapsed="false">
      <c r="A576" s="532"/>
      <c r="B576" s="532"/>
      <c r="C576" s="532"/>
      <c r="D576" s="53"/>
      <c r="E576" s="53"/>
      <c r="F576" s="53"/>
      <c r="G576" s="53"/>
      <c r="H576" s="53"/>
      <c r="I576" s="53"/>
      <c r="J576" s="53"/>
      <c r="K576" s="53"/>
      <c r="L576" s="53"/>
      <c r="M576" s="533"/>
      <c r="N576" s="534"/>
      <c r="O576" s="534"/>
      <c r="P576" s="534"/>
      <c r="Q576" s="534"/>
      <c r="R576" s="534"/>
    </row>
    <row r="577" customFormat="false" ht="12.75" hidden="false" customHeight="true" outlineLevel="0" collapsed="false">
      <c r="A577" s="532"/>
      <c r="B577" s="532"/>
      <c r="C577" s="532"/>
      <c r="D577" s="53"/>
      <c r="E577" s="53"/>
      <c r="F577" s="53"/>
      <c r="G577" s="53"/>
      <c r="H577" s="53"/>
      <c r="I577" s="53"/>
      <c r="J577" s="53"/>
      <c r="K577" s="53"/>
      <c r="L577" s="53"/>
      <c r="M577" s="533"/>
      <c r="N577" s="534"/>
      <c r="O577" s="534"/>
      <c r="P577" s="534"/>
      <c r="Q577" s="534"/>
      <c r="R577" s="534"/>
    </row>
    <row r="578" customFormat="false" ht="12.75" hidden="false" customHeight="true" outlineLevel="0" collapsed="false">
      <c r="A578" s="532"/>
      <c r="B578" s="532"/>
      <c r="C578" s="532"/>
      <c r="D578" s="53"/>
      <c r="E578" s="53"/>
      <c r="F578" s="53"/>
      <c r="G578" s="53"/>
      <c r="H578" s="53"/>
      <c r="I578" s="53"/>
      <c r="J578" s="53"/>
      <c r="K578" s="53"/>
      <c r="L578" s="53"/>
      <c r="M578" s="533"/>
      <c r="N578" s="534"/>
      <c r="O578" s="534"/>
      <c r="P578" s="534"/>
      <c r="Q578" s="534"/>
      <c r="R578" s="534"/>
    </row>
    <row r="579" customFormat="false" ht="12.75" hidden="false" customHeight="true" outlineLevel="0" collapsed="false">
      <c r="A579" s="532"/>
      <c r="B579" s="532"/>
      <c r="C579" s="532"/>
      <c r="D579" s="53"/>
      <c r="E579" s="53"/>
      <c r="F579" s="53"/>
      <c r="G579" s="53"/>
      <c r="H579" s="53"/>
      <c r="I579" s="53"/>
      <c r="J579" s="53"/>
      <c r="K579" s="53"/>
      <c r="L579" s="53"/>
      <c r="M579" s="533"/>
      <c r="N579" s="534"/>
      <c r="O579" s="534"/>
      <c r="P579" s="534"/>
      <c r="Q579" s="534"/>
      <c r="R579" s="534"/>
    </row>
    <row r="580" customFormat="false" ht="12.75" hidden="false" customHeight="true" outlineLevel="0" collapsed="false">
      <c r="A580" s="532"/>
      <c r="B580" s="532"/>
      <c r="C580" s="532"/>
      <c r="D580" s="53"/>
      <c r="E580" s="53"/>
      <c r="F580" s="53"/>
      <c r="G580" s="53"/>
      <c r="H580" s="53"/>
      <c r="I580" s="53"/>
      <c r="J580" s="53"/>
      <c r="K580" s="53"/>
      <c r="L580" s="53"/>
      <c r="M580" s="533"/>
      <c r="N580" s="534"/>
      <c r="O580" s="534"/>
      <c r="P580" s="534"/>
      <c r="Q580" s="534"/>
      <c r="R580" s="534"/>
    </row>
    <row r="581" customFormat="false" ht="12.75" hidden="false" customHeight="true" outlineLevel="0" collapsed="false">
      <c r="A581" s="532"/>
      <c r="B581" s="532"/>
      <c r="C581" s="532"/>
      <c r="D581" s="53"/>
      <c r="E581" s="53"/>
      <c r="F581" s="53"/>
      <c r="G581" s="53"/>
      <c r="H581" s="53"/>
      <c r="I581" s="53"/>
      <c r="J581" s="53"/>
      <c r="K581" s="53"/>
      <c r="L581" s="53"/>
      <c r="M581" s="533"/>
      <c r="N581" s="534"/>
      <c r="O581" s="534"/>
      <c r="P581" s="534"/>
      <c r="Q581" s="534"/>
      <c r="R581" s="534"/>
    </row>
    <row r="582" customFormat="false" ht="12.75" hidden="false" customHeight="true" outlineLevel="0" collapsed="false">
      <c r="A582" s="532"/>
      <c r="B582" s="532"/>
      <c r="C582" s="532"/>
      <c r="D582" s="53"/>
      <c r="E582" s="53"/>
      <c r="F582" s="53"/>
      <c r="G582" s="53"/>
      <c r="H582" s="53"/>
      <c r="I582" s="53"/>
      <c r="J582" s="53"/>
      <c r="K582" s="53"/>
      <c r="L582" s="53"/>
      <c r="M582" s="533"/>
      <c r="N582" s="534"/>
      <c r="O582" s="534"/>
      <c r="P582" s="534"/>
      <c r="Q582" s="534"/>
      <c r="R582" s="534"/>
    </row>
    <row r="583" customFormat="false" ht="12.75" hidden="false" customHeight="true" outlineLevel="0" collapsed="false">
      <c r="A583" s="532"/>
      <c r="B583" s="532"/>
      <c r="C583" s="532"/>
      <c r="D583" s="53"/>
      <c r="E583" s="53"/>
      <c r="F583" s="53"/>
      <c r="G583" s="53"/>
      <c r="H583" s="53"/>
      <c r="I583" s="53"/>
      <c r="J583" s="53"/>
      <c r="K583" s="53"/>
      <c r="L583" s="53"/>
      <c r="M583" s="533"/>
      <c r="N583" s="534"/>
      <c r="O583" s="534"/>
      <c r="P583" s="534"/>
      <c r="Q583" s="534"/>
      <c r="R583" s="534"/>
    </row>
    <row r="584" customFormat="false" ht="12.75" hidden="false" customHeight="true" outlineLevel="0" collapsed="false">
      <c r="A584" s="532"/>
      <c r="B584" s="532"/>
      <c r="C584" s="532"/>
      <c r="D584" s="53"/>
      <c r="E584" s="53"/>
      <c r="F584" s="53"/>
      <c r="G584" s="53"/>
      <c r="H584" s="53"/>
      <c r="I584" s="53"/>
      <c r="J584" s="53"/>
      <c r="K584" s="53"/>
      <c r="L584" s="53"/>
      <c r="M584" s="533"/>
      <c r="N584" s="534"/>
      <c r="O584" s="534"/>
      <c r="P584" s="534"/>
      <c r="Q584" s="534"/>
      <c r="R584" s="534"/>
    </row>
    <row r="585" customFormat="false" ht="12.75" hidden="false" customHeight="true" outlineLevel="0" collapsed="false">
      <c r="A585" s="532"/>
      <c r="B585" s="532"/>
      <c r="C585" s="532"/>
      <c r="D585" s="53"/>
      <c r="E585" s="53"/>
      <c r="F585" s="53"/>
      <c r="G585" s="53"/>
      <c r="H585" s="53"/>
      <c r="I585" s="53"/>
      <c r="J585" s="53"/>
      <c r="K585" s="53"/>
      <c r="L585" s="53"/>
      <c r="M585" s="533"/>
      <c r="N585" s="534"/>
      <c r="O585" s="534"/>
      <c r="P585" s="534"/>
      <c r="Q585" s="534"/>
      <c r="R585" s="534"/>
    </row>
    <row r="586" customFormat="false" ht="12.75" hidden="false" customHeight="true" outlineLevel="0" collapsed="false">
      <c r="A586" s="532"/>
      <c r="B586" s="532"/>
      <c r="C586" s="532"/>
      <c r="D586" s="53"/>
      <c r="E586" s="53"/>
      <c r="F586" s="53"/>
      <c r="G586" s="53"/>
      <c r="H586" s="53"/>
      <c r="I586" s="53"/>
      <c r="J586" s="53"/>
      <c r="K586" s="53"/>
      <c r="L586" s="53"/>
      <c r="M586" s="533"/>
      <c r="N586" s="534"/>
      <c r="O586" s="534"/>
      <c r="P586" s="534"/>
      <c r="Q586" s="534"/>
      <c r="R586" s="534"/>
    </row>
    <row r="587" customFormat="false" ht="12.75" hidden="false" customHeight="true" outlineLevel="0" collapsed="false">
      <c r="A587" s="532"/>
      <c r="B587" s="532"/>
      <c r="C587" s="532"/>
      <c r="D587" s="53"/>
      <c r="E587" s="53"/>
      <c r="F587" s="53"/>
      <c r="G587" s="53"/>
      <c r="H587" s="53"/>
      <c r="I587" s="53"/>
      <c r="J587" s="53"/>
      <c r="K587" s="53"/>
      <c r="L587" s="53"/>
      <c r="M587" s="533"/>
      <c r="N587" s="534"/>
      <c r="O587" s="534"/>
      <c r="P587" s="534"/>
      <c r="Q587" s="534"/>
      <c r="R587" s="534"/>
    </row>
    <row r="588" customFormat="false" ht="12.75" hidden="false" customHeight="true" outlineLevel="0" collapsed="false">
      <c r="A588" s="532"/>
      <c r="B588" s="532"/>
      <c r="C588" s="532"/>
      <c r="D588" s="53"/>
      <c r="E588" s="53"/>
      <c r="F588" s="53"/>
      <c r="G588" s="53"/>
      <c r="H588" s="53"/>
      <c r="I588" s="53"/>
      <c r="J588" s="53"/>
      <c r="K588" s="53"/>
      <c r="L588" s="53"/>
      <c r="M588" s="533"/>
      <c r="N588" s="534"/>
      <c r="O588" s="534"/>
      <c r="P588" s="534"/>
      <c r="Q588" s="534"/>
      <c r="R588" s="534"/>
    </row>
    <row r="589" customFormat="false" ht="12.75" hidden="false" customHeight="true" outlineLevel="0" collapsed="false">
      <c r="A589" s="532"/>
      <c r="B589" s="532"/>
      <c r="C589" s="532"/>
      <c r="D589" s="53"/>
      <c r="E589" s="53"/>
      <c r="F589" s="53"/>
      <c r="G589" s="53"/>
      <c r="H589" s="53"/>
      <c r="I589" s="53"/>
      <c r="J589" s="53"/>
      <c r="K589" s="53"/>
      <c r="L589" s="53"/>
      <c r="M589" s="533"/>
      <c r="N589" s="534"/>
      <c r="O589" s="534"/>
      <c r="P589" s="534"/>
      <c r="Q589" s="534"/>
      <c r="R589" s="534"/>
    </row>
    <row r="590" customFormat="false" ht="12.75" hidden="false" customHeight="true" outlineLevel="0" collapsed="false">
      <c r="A590" s="532"/>
      <c r="B590" s="532"/>
      <c r="C590" s="532"/>
      <c r="D590" s="53"/>
      <c r="E590" s="53"/>
      <c r="F590" s="53"/>
      <c r="G590" s="53"/>
      <c r="H590" s="53"/>
      <c r="I590" s="53"/>
      <c r="J590" s="53"/>
      <c r="K590" s="53"/>
      <c r="L590" s="53"/>
      <c r="M590" s="533"/>
      <c r="N590" s="534"/>
      <c r="O590" s="534"/>
      <c r="P590" s="534"/>
      <c r="Q590" s="534"/>
      <c r="R590" s="534"/>
    </row>
    <row r="591" customFormat="false" ht="12.75" hidden="false" customHeight="true" outlineLevel="0" collapsed="false">
      <c r="A591" s="532"/>
      <c r="B591" s="532"/>
      <c r="C591" s="532"/>
      <c r="D591" s="53"/>
      <c r="E591" s="53"/>
      <c r="F591" s="53"/>
      <c r="G591" s="53"/>
      <c r="H591" s="53"/>
      <c r="I591" s="53"/>
      <c r="J591" s="53"/>
      <c r="K591" s="53"/>
      <c r="L591" s="53"/>
      <c r="M591" s="533"/>
      <c r="N591" s="534"/>
      <c r="O591" s="534"/>
      <c r="P591" s="534"/>
      <c r="Q591" s="534"/>
      <c r="R591" s="534"/>
    </row>
    <row r="592" customFormat="false" ht="12.75" hidden="false" customHeight="true" outlineLevel="0" collapsed="false">
      <c r="A592" s="532"/>
      <c r="B592" s="532"/>
      <c r="C592" s="532"/>
      <c r="D592" s="53"/>
      <c r="E592" s="53"/>
      <c r="F592" s="53"/>
      <c r="G592" s="53"/>
      <c r="H592" s="53"/>
      <c r="I592" s="53"/>
      <c r="J592" s="53"/>
      <c r="K592" s="53"/>
      <c r="L592" s="53"/>
      <c r="M592" s="533"/>
      <c r="N592" s="534"/>
      <c r="O592" s="534"/>
      <c r="P592" s="534"/>
      <c r="Q592" s="534"/>
      <c r="R592" s="534"/>
    </row>
    <row r="593" customFormat="false" ht="12.75" hidden="false" customHeight="true" outlineLevel="0" collapsed="false">
      <c r="A593" s="532"/>
      <c r="B593" s="532"/>
      <c r="C593" s="532"/>
      <c r="D593" s="53"/>
      <c r="E593" s="53"/>
      <c r="F593" s="53"/>
      <c r="G593" s="53"/>
      <c r="H593" s="53"/>
      <c r="I593" s="53"/>
      <c r="J593" s="53"/>
      <c r="K593" s="53"/>
      <c r="L593" s="53"/>
      <c r="M593" s="533"/>
      <c r="N593" s="534"/>
      <c r="O593" s="534"/>
      <c r="P593" s="534"/>
      <c r="Q593" s="534"/>
      <c r="R593" s="534"/>
    </row>
    <row r="594" customFormat="false" ht="12.75" hidden="false" customHeight="true" outlineLevel="0" collapsed="false">
      <c r="A594" s="532"/>
      <c r="B594" s="532"/>
      <c r="C594" s="532"/>
      <c r="D594" s="53"/>
      <c r="E594" s="53"/>
      <c r="F594" s="53"/>
      <c r="G594" s="53"/>
      <c r="H594" s="53"/>
      <c r="I594" s="53"/>
      <c r="J594" s="53"/>
      <c r="K594" s="53"/>
      <c r="L594" s="53"/>
      <c r="M594" s="533"/>
      <c r="N594" s="534"/>
      <c r="O594" s="534"/>
      <c r="P594" s="534"/>
      <c r="Q594" s="534"/>
      <c r="R594" s="534"/>
    </row>
    <row r="595" customFormat="false" ht="12.75" hidden="false" customHeight="true" outlineLevel="0" collapsed="false">
      <c r="A595" s="532"/>
      <c r="B595" s="532"/>
      <c r="C595" s="532"/>
      <c r="D595" s="53"/>
      <c r="E595" s="53"/>
      <c r="F595" s="53"/>
      <c r="G595" s="53"/>
      <c r="H595" s="53"/>
      <c r="I595" s="53"/>
      <c r="J595" s="53"/>
      <c r="K595" s="53"/>
      <c r="L595" s="53"/>
      <c r="M595" s="533"/>
      <c r="N595" s="534"/>
      <c r="O595" s="534"/>
      <c r="P595" s="534"/>
      <c r="Q595" s="534"/>
      <c r="R595" s="534"/>
    </row>
    <row r="596" customFormat="false" ht="12.75" hidden="false" customHeight="true" outlineLevel="0" collapsed="false">
      <c r="A596" s="532"/>
      <c r="B596" s="532"/>
      <c r="C596" s="532"/>
      <c r="D596" s="53"/>
      <c r="E596" s="53"/>
      <c r="F596" s="53"/>
      <c r="G596" s="53"/>
      <c r="H596" s="53"/>
      <c r="I596" s="53"/>
      <c r="J596" s="53"/>
      <c r="K596" s="53"/>
      <c r="L596" s="53"/>
      <c r="M596" s="533"/>
      <c r="N596" s="534"/>
      <c r="O596" s="534"/>
      <c r="P596" s="534"/>
      <c r="Q596" s="534"/>
      <c r="R596" s="534"/>
    </row>
    <row r="597" customFormat="false" ht="12.75" hidden="false" customHeight="true" outlineLevel="0" collapsed="false">
      <c r="A597" s="532"/>
      <c r="B597" s="532"/>
      <c r="C597" s="532"/>
      <c r="D597" s="53"/>
      <c r="E597" s="53"/>
      <c r="F597" s="53"/>
      <c r="G597" s="53"/>
      <c r="H597" s="53"/>
      <c r="I597" s="53"/>
      <c r="J597" s="53"/>
      <c r="K597" s="53"/>
      <c r="L597" s="53"/>
      <c r="M597" s="533"/>
      <c r="N597" s="534"/>
      <c r="O597" s="534"/>
      <c r="P597" s="534"/>
      <c r="Q597" s="534"/>
      <c r="R597" s="534"/>
    </row>
    <row r="598" customFormat="false" ht="12.75" hidden="false" customHeight="true" outlineLevel="0" collapsed="false">
      <c r="A598" s="532"/>
      <c r="B598" s="532"/>
      <c r="C598" s="532"/>
      <c r="D598" s="53"/>
      <c r="E598" s="53"/>
      <c r="F598" s="53"/>
      <c r="G598" s="53"/>
      <c r="H598" s="53"/>
      <c r="I598" s="53"/>
      <c r="J598" s="53"/>
      <c r="K598" s="53"/>
      <c r="L598" s="53"/>
      <c r="M598" s="533"/>
      <c r="N598" s="534"/>
      <c r="O598" s="534"/>
      <c r="P598" s="534"/>
      <c r="Q598" s="534"/>
      <c r="R598" s="534"/>
    </row>
    <row r="599" customFormat="false" ht="12.75" hidden="false" customHeight="true" outlineLevel="0" collapsed="false">
      <c r="A599" s="532"/>
      <c r="B599" s="532"/>
      <c r="C599" s="532"/>
      <c r="D599" s="53"/>
      <c r="E599" s="53"/>
      <c r="F599" s="53"/>
      <c r="G599" s="53"/>
      <c r="H599" s="53"/>
      <c r="I599" s="53"/>
      <c r="J599" s="53"/>
      <c r="K599" s="53"/>
      <c r="L599" s="53"/>
      <c r="M599" s="533"/>
      <c r="N599" s="534"/>
      <c r="O599" s="534"/>
      <c r="P599" s="534"/>
      <c r="Q599" s="534"/>
      <c r="R599" s="534"/>
    </row>
    <row r="600" customFormat="false" ht="12.75" hidden="false" customHeight="true" outlineLevel="0" collapsed="false">
      <c r="A600" s="532"/>
      <c r="B600" s="532"/>
      <c r="C600" s="532"/>
      <c r="D600" s="53"/>
      <c r="E600" s="53"/>
      <c r="F600" s="53"/>
      <c r="G600" s="53"/>
      <c r="H600" s="53"/>
      <c r="I600" s="53"/>
      <c r="J600" s="53"/>
      <c r="K600" s="53"/>
      <c r="L600" s="53"/>
      <c r="M600" s="533"/>
      <c r="N600" s="534"/>
      <c r="O600" s="534"/>
      <c r="P600" s="534"/>
      <c r="Q600" s="534"/>
      <c r="R600" s="534"/>
    </row>
    <row r="601" customFormat="false" ht="12.75" hidden="false" customHeight="true" outlineLevel="0" collapsed="false">
      <c r="A601" s="532"/>
      <c r="B601" s="532"/>
      <c r="C601" s="532"/>
      <c r="D601" s="53"/>
      <c r="E601" s="53"/>
      <c r="F601" s="53"/>
      <c r="G601" s="53"/>
      <c r="H601" s="53"/>
      <c r="I601" s="53"/>
      <c r="J601" s="53"/>
      <c r="K601" s="53"/>
      <c r="L601" s="53"/>
      <c r="M601" s="533"/>
      <c r="N601" s="534"/>
      <c r="O601" s="534"/>
      <c r="P601" s="534"/>
      <c r="Q601" s="534"/>
      <c r="R601" s="534"/>
    </row>
    <row r="602" customFormat="false" ht="12.75" hidden="false" customHeight="true" outlineLevel="0" collapsed="false">
      <c r="A602" s="532"/>
      <c r="B602" s="532"/>
      <c r="C602" s="532"/>
      <c r="D602" s="53"/>
      <c r="E602" s="53"/>
      <c r="F602" s="53"/>
      <c r="G602" s="53"/>
      <c r="H602" s="53"/>
      <c r="I602" s="53"/>
      <c r="J602" s="53"/>
      <c r="K602" s="53"/>
      <c r="L602" s="53"/>
      <c r="M602" s="533"/>
      <c r="N602" s="534"/>
      <c r="O602" s="534"/>
      <c r="P602" s="534"/>
      <c r="Q602" s="534"/>
      <c r="R602" s="534"/>
    </row>
    <row r="603" customFormat="false" ht="12.75" hidden="false" customHeight="true" outlineLevel="0" collapsed="false">
      <c r="A603" s="532"/>
      <c r="B603" s="532"/>
      <c r="C603" s="532"/>
      <c r="D603" s="53"/>
      <c r="E603" s="53"/>
      <c r="F603" s="53"/>
      <c r="G603" s="53"/>
      <c r="H603" s="53"/>
      <c r="I603" s="53"/>
      <c r="J603" s="53"/>
      <c r="K603" s="53"/>
      <c r="L603" s="53"/>
      <c r="M603" s="533"/>
      <c r="N603" s="534"/>
      <c r="O603" s="534"/>
      <c r="P603" s="534"/>
      <c r="Q603" s="534"/>
      <c r="R603" s="534"/>
    </row>
    <row r="604" customFormat="false" ht="12.75" hidden="false" customHeight="true" outlineLevel="0" collapsed="false">
      <c r="A604" s="532"/>
      <c r="B604" s="532"/>
      <c r="C604" s="532"/>
      <c r="D604" s="53"/>
      <c r="E604" s="53"/>
      <c r="F604" s="53"/>
      <c r="G604" s="53"/>
      <c r="H604" s="53"/>
      <c r="I604" s="53"/>
      <c r="J604" s="53"/>
      <c r="K604" s="53"/>
      <c r="L604" s="53"/>
      <c r="M604" s="533"/>
      <c r="N604" s="534"/>
      <c r="O604" s="534"/>
      <c r="P604" s="534"/>
      <c r="Q604" s="534"/>
      <c r="R604" s="534"/>
    </row>
    <row r="605" customFormat="false" ht="12.75" hidden="false" customHeight="true" outlineLevel="0" collapsed="false">
      <c r="A605" s="532"/>
      <c r="B605" s="532"/>
      <c r="C605" s="532"/>
      <c r="D605" s="53"/>
      <c r="E605" s="53"/>
      <c r="F605" s="53"/>
      <c r="G605" s="53"/>
      <c r="H605" s="53"/>
      <c r="I605" s="53"/>
      <c r="J605" s="53"/>
      <c r="K605" s="53"/>
      <c r="L605" s="53"/>
      <c r="M605" s="533"/>
      <c r="N605" s="534"/>
      <c r="O605" s="534"/>
      <c r="P605" s="534"/>
      <c r="Q605" s="534"/>
      <c r="R605" s="534"/>
    </row>
    <row r="606" customFormat="false" ht="12.75" hidden="false" customHeight="true" outlineLevel="0" collapsed="false">
      <c r="A606" s="532"/>
      <c r="B606" s="532"/>
      <c r="C606" s="532"/>
      <c r="D606" s="53"/>
      <c r="E606" s="53"/>
      <c r="F606" s="53"/>
      <c r="G606" s="53"/>
      <c r="H606" s="53"/>
      <c r="I606" s="53"/>
      <c r="J606" s="53"/>
      <c r="K606" s="53"/>
      <c r="L606" s="53"/>
      <c r="M606" s="533"/>
      <c r="N606" s="534"/>
      <c r="O606" s="534"/>
      <c r="P606" s="534"/>
      <c r="Q606" s="534"/>
      <c r="R606" s="534"/>
    </row>
    <row r="607" customFormat="false" ht="12.75" hidden="false" customHeight="true" outlineLevel="0" collapsed="false">
      <c r="A607" s="532"/>
      <c r="B607" s="532"/>
      <c r="C607" s="532"/>
      <c r="D607" s="53"/>
      <c r="E607" s="53"/>
      <c r="F607" s="53"/>
      <c r="G607" s="53"/>
      <c r="H607" s="53"/>
      <c r="I607" s="53"/>
      <c r="J607" s="53"/>
      <c r="K607" s="53"/>
      <c r="L607" s="53"/>
      <c r="M607" s="533"/>
      <c r="N607" s="534"/>
      <c r="O607" s="534"/>
      <c r="P607" s="534"/>
      <c r="Q607" s="534"/>
      <c r="R607" s="534"/>
    </row>
    <row r="608" customFormat="false" ht="12.75" hidden="false" customHeight="true" outlineLevel="0" collapsed="false">
      <c r="A608" s="532"/>
      <c r="B608" s="532"/>
      <c r="C608" s="532"/>
      <c r="D608" s="53"/>
      <c r="E608" s="53"/>
      <c r="F608" s="53"/>
      <c r="G608" s="53"/>
      <c r="H608" s="53"/>
      <c r="I608" s="53"/>
      <c r="J608" s="53"/>
      <c r="K608" s="53"/>
      <c r="L608" s="53"/>
      <c r="M608" s="533"/>
      <c r="N608" s="534"/>
      <c r="O608" s="534"/>
      <c r="P608" s="534"/>
      <c r="Q608" s="534"/>
      <c r="R608" s="534"/>
    </row>
    <row r="609" customFormat="false" ht="12.75" hidden="false" customHeight="true" outlineLevel="0" collapsed="false">
      <c r="A609" s="532"/>
      <c r="B609" s="532"/>
      <c r="C609" s="532"/>
      <c r="D609" s="53"/>
      <c r="E609" s="53"/>
      <c r="F609" s="53"/>
      <c r="G609" s="53"/>
      <c r="H609" s="53"/>
      <c r="I609" s="53"/>
      <c r="J609" s="53"/>
      <c r="K609" s="53"/>
      <c r="L609" s="53"/>
      <c r="M609" s="533"/>
      <c r="N609" s="534"/>
      <c r="O609" s="534"/>
      <c r="P609" s="534"/>
      <c r="Q609" s="534"/>
      <c r="R609" s="534"/>
    </row>
    <row r="610" customFormat="false" ht="12.75" hidden="false" customHeight="true" outlineLevel="0" collapsed="false">
      <c r="A610" s="532"/>
      <c r="B610" s="532"/>
      <c r="C610" s="532"/>
      <c r="D610" s="53"/>
      <c r="E610" s="53"/>
      <c r="F610" s="53"/>
      <c r="G610" s="53"/>
      <c r="H610" s="53"/>
      <c r="I610" s="53"/>
      <c r="J610" s="53"/>
      <c r="K610" s="53"/>
      <c r="L610" s="53"/>
      <c r="M610" s="533"/>
      <c r="N610" s="534"/>
      <c r="O610" s="534"/>
      <c r="P610" s="534"/>
      <c r="Q610" s="534"/>
      <c r="R610" s="534"/>
    </row>
    <row r="611" customFormat="false" ht="12.75" hidden="false" customHeight="true" outlineLevel="0" collapsed="false">
      <c r="A611" s="532"/>
      <c r="B611" s="532"/>
      <c r="C611" s="532"/>
      <c r="D611" s="53"/>
      <c r="E611" s="53"/>
      <c r="F611" s="53"/>
      <c r="G611" s="53"/>
      <c r="H611" s="53"/>
      <c r="I611" s="53"/>
      <c r="J611" s="53"/>
      <c r="K611" s="53"/>
      <c r="L611" s="53"/>
      <c r="M611" s="533"/>
      <c r="N611" s="534"/>
      <c r="O611" s="534"/>
      <c r="P611" s="534"/>
      <c r="Q611" s="534"/>
      <c r="R611" s="534"/>
    </row>
    <row r="612" customFormat="false" ht="12.75" hidden="false" customHeight="true" outlineLevel="0" collapsed="false">
      <c r="A612" s="532"/>
      <c r="B612" s="532"/>
      <c r="C612" s="532"/>
      <c r="D612" s="53"/>
      <c r="E612" s="53"/>
      <c r="F612" s="53"/>
      <c r="G612" s="53"/>
      <c r="H612" s="53"/>
      <c r="I612" s="53"/>
      <c r="J612" s="53"/>
      <c r="K612" s="53"/>
      <c r="L612" s="53"/>
      <c r="M612" s="533"/>
      <c r="N612" s="534"/>
      <c r="O612" s="534"/>
      <c r="P612" s="534"/>
      <c r="Q612" s="534"/>
      <c r="R612" s="534"/>
    </row>
    <row r="613" customFormat="false" ht="12.75" hidden="false" customHeight="true" outlineLevel="0" collapsed="false">
      <c r="A613" s="532"/>
      <c r="B613" s="532"/>
      <c r="C613" s="532"/>
      <c r="D613" s="53"/>
      <c r="E613" s="53"/>
      <c r="F613" s="53"/>
      <c r="G613" s="53"/>
      <c r="H613" s="53"/>
      <c r="I613" s="53"/>
      <c r="J613" s="53"/>
      <c r="K613" s="53"/>
      <c r="L613" s="53"/>
      <c r="M613" s="533"/>
      <c r="N613" s="534"/>
      <c r="O613" s="534"/>
      <c r="P613" s="534"/>
      <c r="Q613" s="534"/>
      <c r="R613" s="534"/>
    </row>
    <row r="614" customFormat="false" ht="12.75" hidden="false" customHeight="true" outlineLevel="0" collapsed="false">
      <c r="A614" s="532"/>
      <c r="B614" s="532"/>
      <c r="C614" s="532"/>
      <c r="D614" s="53"/>
      <c r="E614" s="53"/>
      <c r="F614" s="53"/>
      <c r="G614" s="53"/>
      <c r="H614" s="53"/>
      <c r="I614" s="53"/>
      <c r="J614" s="53"/>
      <c r="K614" s="53"/>
      <c r="L614" s="53"/>
      <c r="M614" s="533"/>
      <c r="N614" s="534"/>
      <c r="O614" s="534"/>
      <c r="P614" s="534"/>
      <c r="Q614" s="534"/>
      <c r="R614" s="534"/>
    </row>
    <row r="615" customFormat="false" ht="12.75" hidden="false" customHeight="true" outlineLevel="0" collapsed="false">
      <c r="A615" s="532"/>
      <c r="B615" s="532"/>
      <c r="C615" s="532"/>
      <c r="D615" s="53"/>
      <c r="E615" s="53"/>
      <c r="F615" s="53"/>
      <c r="G615" s="53"/>
      <c r="H615" s="53"/>
      <c r="I615" s="53"/>
      <c r="J615" s="53"/>
      <c r="K615" s="53"/>
      <c r="L615" s="53"/>
      <c r="M615" s="533"/>
      <c r="N615" s="534"/>
      <c r="O615" s="534"/>
      <c r="P615" s="534"/>
      <c r="Q615" s="534"/>
      <c r="R615" s="534"/>
    </row>
    <row r="616" customFormat="false" ht="12.75" hidden="false" customHeight="true" outlineLevel="0" collapsed="false">
      <c r="A616" s="532"/>
      <c r="B616" s="532"/>
      <c r="C616" s="532"/>
      <c r="D616" s="53"/>
      <c r="E616" s="53"/>
      <c r="F616" s="53"/>
      <c r="G616" s="53"/>
      <c r="H616" s="53"/>
      <c r="I616" s="53"/>
      <c r="J616" s="53"/>
      <c r="K616" s="53"/>
      <c r="L616" s="53"/>
      <c r="M616" s="533"/>
      <c r="N616" s="534"/>
      <c r="O616" s="534"/>
      <c r="P616" s="534"/>
      <c r="Q616" s="534"/>
      <c r="R616" s="534"/>
    </row>
    <row r="617" customFormat="false" ht="12.75" hidden="false" customHeight="true" outlineLevel="0" collapsed="false">
      <c r="A617" s="532"/>
      <c r="B617" s="532"/>
      <c r="C617" s="532"/>
      <c r="D617" s="53"/>
      <c r="E617" s="53"/>
      <c r="F617" s="53"/>
      <c r="G617" s="53"/>
      <c r="H617" s="53"/>
      <c r="I617" s="53"/>
      <c r="J617" s="53"/>
      <c r="K617" s="53"/>
      <c r="L617" s="53"/>
      <c r="M617" s="533"/>
      <c r="N617" s="534"/>
      <c r="O617" s="534"/>
      <c r="P617" s="534"/>
      <c r="Q617" s="534"/>
      <c r="R617" s="534"/>
    </row>
    <row r="618" customFormat="false" ht="12.75" hidden="false" customHeight="true" outlineLevel="0" collapsed="false">
      <c r="A618" s="532"/>
      <c r="B618" s="532"/>
      <c r="C618" s="532"/>
      <c r="D618" s="53"/>
      <c r="E618" s="53"/>
      <c r="F618" s="53"/>
      <c r="G618" s="53"/>
      <c r="H618" s="53"/>
      <c r="I618" s="53"/>
      <c r="J618" s="53"/>
      <c r="K618" s="53"/>
      <c r="L618" s="53"/>
      <c r="M618" s="533"/>
      <c r="N618" s="534"/>
      <c r="O618" s="534"/>
      <c r="P618" s="534"/>
      <c r="Q618" s="534"/>
      <c r="R618" s="534"/>
    </row>
    <row r="619" customFormat="false" ht="12.75" hidden="false" customHeight="true" outlineLevel="0" collapsed="false">
      <c r="A619" s="532"/>
      <c r="B619" s="532"/>
      <c r="C619" s="532"/>
      <c r="D619" s="53"/>
      <c r="E619" s="53"/>
      <c r="F619" s="53"/>
      <c r="G619" s="53"/>
      <c r="H619" s="53"/>
      <c r="I619" s="53"/>
      <c r="J619" s="53"/>
      <c r="K619" s="53"/>
      <c r="L619" s="53"/>
      <c r="M619" s="533"/>
      <c r="N619" s="534"/>
      <c r="O619" s="534"/>
      <c r="P619" s="534"/>
      <c r="Q619" s="534"/>
      <c r="R619" s="534"/>
    </row>
    <row r="620" customFormat="false" ht="12.75" hidden="false" customHeight="true" outlineLevel="0" collapsed="false">
      <c r="A620" s="532"/>
      <c r="B620" s="532"/>
      <c r="C620" s="532"/>
      <c r="D620" s="53"/>
      <c r="E620" s="53"/>
      <c r="F620" s="53"/>
      <c r="G620" s="53"/>
      <c r="H620" s="53"/>
      <c r="I620" s="53"/>
      <c r="J620" s="53"/>
      <c r="K620" s="53"/>
      <c r="L620" s="53"/>
      <c r="M620" s="533"/>
      <c r="N620" s="534"/>
      <c r="O620" s="534"/>
      <c r="P620" s="534"/>
      <c r="Q620" s="534"/>
      <c r="R620" s="534"/>
    </row>
    <row r="621" customFormat="false" ht="12.75" hidden="false" customHeight="true" outlineLevel="0" collapsed="false">
      <c r="A621" s="532"/>
      <c r="B621" s="532"/>
      <c r="C621" s="532"/>
      <c r="D621" s="53"/>
      <c r="E621" s="53"/>
      <c r="F621" s="53"/>
      <c r="G621" s="53"/>
      <c r="H621" s="53"/>
      <c r="I621" s="53"/>
      <c r="J621" s="53"/>
      <c r="K621" s="53"/>
      <c r="L621" s="53"/>
      <c r="M621" s="533"/>
      <c r="N621" s="534"/>
      <c r="O621" s="534"/>
      <c r="P621" s="534"/>
      <c r="Q621" s="534"/>
      <c r="R621" s="534"/>
    </row>
    <row r="622" customFormat="false" ht="12.75" hidden="false" customHeight="true" outlineLevel="0" collapsed="false">
      <c r="A622" s="532"/>
      <c r="B622" s="532"/>
      <c r="C622" s="532"/>
      <c r="D622" s="53"/>
      <c r="E622" s="53"/>
      <c r="F622" s="53"/>
      <c r="G622" s="53"/>
      <c r="H622" s="53"/>
      <c r="I622" s="53"/>
      <c r="J622" s="53"/>
      <c r="K622" s="53"/>
      <c r="L622" s="53"/>
      <c r="M622" s="533"/>
      <c r="N622" s="534"/>
      <c r="O622" s="534"/>
      <c r="P622" s="534"/>
      <c r="Q622" s="534"/>
      <c r="R622" s="534"/>
    </row>
    <row r="623" customFormat="false" ht="12.75" hidden="false" customHeight="true" outlineLevel="0" collapsed="false">
      <c r="A623" s="532"/>
      <c r="B623" s="532"/>
      <c r="C623" s="532"/>
      <c r="D623" s="53"/>
      <c r="E623" s="53"/>
      <c r="F623" s="53"/>
      <c r="G623" s="53"/>
      <c r="H623" s="53"/>
      <c r="I623" s="53"/>
      <c r="J623" s="53"/>
      <c r="K623" s="53"/>
      <c r="L623" s="53"/>
      <c r="M623" s="533"/>
      <c r="N623" s="534"/>
      <c r="O623" s="534"/>
      <c r="P623" s="534"/>
      <c r="Q623" s="534"/>
      <c r="R623" s="534"/>
    </row>
    <row r="624" customFormat="false" ht="12.75" hidden="false" customHeight="true" outlineLevel="0" collapsed="false">
      <c r="A624" s="532"/>
      <c r="B624" s="532"/>
      <c r="C624" s="532"/>
      <c r="D624" s="53"/>
      <c r="E624" s="53"/>
      <c r="F624" s="53"/>
      <c r="G624" s="53"/>
      <c r="H624" s="53"/>
      <c r="I624" s="53"/>
      <c r="J624" s="53"/>
      <c r="K624" s="53"/>
      <c r="L624" s="53"/>
      <c r="M624" s="533"/>
      <c r="N624" s="534"/>
      <c r="O624" s="534"/>
      <c r="P624" s="534"/>
      <c r="Q624" s="534"/>
      <c r="R624" s="534"/>
    </row>
    <row r="625" customFormat="false" ht="12.75" hidden="false" customHeight="true" outlineLevel="0" collapsed="false">
      <c r="A625" s="532"/>
      <c r="B625" s="532"/>
      <c r="C625" s="532"/>
      <c r="D625" s="53"/>
      <c r="E625" s="53"/>
      <c r="F625" s="53"/>
      <c r="G625" s="53"/>
      <c r="H625" s="53"/>
      <c r="I625" s="53"/>
      <c r="J625" s="53"/>
      <c r="K625" s="53"/>
      <c r="L625" s="53"/>
      <c r="M625" s="533"/>
      <c r="N625" s="534"/>
      <c r="O625" s="534"/>
      <c r="P625" s="534"/>
      <c r="Q625" s="534"/>
      <c r="R625" s="534"/>
    </row>
    <row r="626" customFormat="false" ht="12.75" hidden="false" customHeight="true" outlineLevel="0" collapsed="false">
      <c r="A626" s="532"/>
      <c r="B626" s="532"/>
      <c r="C626" s="532"/>
      <c r="D626" s="53"/>
      <c r="E626" s="53"/>
      <c r="F626" s="53"/>
      <c r="G626" s="53"/>
      <c r="H626" s="53"/>
      <c r="I626" s="53"/>
      <c r="J626" s="53"/>
      <c r="K626" s="53"/>
      <c r="L626" s="53"/>
      <c r="M626" s="533"/>
      <c r="N626" s="534"/>
      <c r="O626" s="534"/>
      <c r="P626" s="534"/>
      <c r="Q626" s="534"/>
      <c r="R626" s="534"/>
    </row>
    <row r="627" customFormat="false" ht="12.75" hidden="false" customHeight="true" outlineLevel="0" collapsed="false">
      <c r="A627" s="532"/>
      <c r="B627" s="532"/>
      <c r="C627" s="532"/>
      <c r="D627" s="53"/>
      <c r="E627" s="53"/>
      <c r="F627" s="53"/>
      <c r="G627" s="53"/>
      <c r="H627" s="53"/>
      <c r="I627" s="53"/>
      <c r="J627" s="53"/>
      <c r="K627" s="53"/>
      <c r="L627" s="53"/>
      <c r="M627" s="533"/>
      <c r="N627" s="534"/>
      <c r="O627" s="534"/>
      <c r="P627" s="534"/>
      <c r="Q627" s="534"/>
      <c r="R627" s="534"/>
    </row>
    <row r="628" customFormat="false" ht="12.75" hidden="false" customHeight="true" outlineLevel="0" collapsed="false">
      <c r="A628" s="532"/>
      <c r="B628" s="532"/>
      <c r="C628" s="532"/>
      <c r="D628" s="53"/>
      <c r="E628" s="53"/>
      <c r="F628" s="53"/>
      <c r="G628" s="53"/>
      <c r="H628" s="53"/>
      <c r="I628" s="53"/>
      <c r="J628" s="53"/>
      <c r="K628" s="53"/>
      <c r="L628" s="53"/>
      <c r="M628" s="533"/>
      <c r="N628" s="534"/>
      <c r="O628" s="534"/>
      <c r="P628" s="534"/>
      <c r="Q628" s="534"/>
      <c r="R628" s="534"/>
    </row>
    <row r="629" customFormat="false" ht="12.75" hidden="false" customHeight="true" outlineLevel="0" collapsed="false">
      <c r="A629" s="532"/>
      <c r="B629" s="532"/>
      <c r="C629" s="532"/>
      <c r="D629" s="53"/>
      <c r="E629" s="53"/>
      <c r="F629" s="53"/>
      <c r="G629" s="53"/>
      <c r="H629" s="53"/>
      <c r="I629" s="53"/>
      <c r="J629" s="53"/>
      <c r="K629" s="53"/>
      <c r="L629" s="53"/>
      <c r="M629" s="533"/>
      <c r="N629" s="534"/>
      <c r="O629" s="534"/>
      <c r="P629" s="534"/>
      <c r="Q629" s="534"/>
      <c r="R629" s="534"/>
    </row>
    <row r="630" customFormat="false" ht="12.75" hidden="false" customHeight="true" outlineLevel="0" collapsed="false">
      <c r="A630" s="532"/>
      <c r="B630" s="532"/>
      <c r="C630" s="532"/>
      <c r="D630" s="53"/>
      <c r="E630" s="53"/>
      <c r="F630" s="53"/>
      <c r="G630" s="53"/>
      <c r="H630" s="53"/>
      <c r="I630" s="53"/>
      <c r="J630" s="53"/>
      <c r="K630" s="53"/>
      <c r="L630" s="53"/>
      <c r="M630" s="533"/>
      <c r="N630" s="534"/>
      <c r="O630" s="534"/>
      <c r="P630" s="534"/>
      <c r="Q630" s="534"/>
      <c r="R630" s="534"/>
    </row>
    <row r="631" customFormat="false" ht="12.75" hidden="false" customHeight="true" outlineLevel="0" collapsed="false">
      <c r="A631" s="532"/>
      <c r="B631" s="532"/>
      <c r="C631" s="532"/>
      <c r="D631" s="53"/>
      <c r="E631" s="53"/>
      <c r="F631" s="53"/>
      <c r="G631" s="53"/>
      <c r="H631" s="53"/>
      <c r="I631" s="53"/>
      <c r="J631" s="53"/>
      <c r="K631" s="53"/>
      <c r="L631" s="53"/>
      <c r="M631" s="533"/>
      <c r="N631" s="534"/>
      <c r="O631" s="534"/>
      <c r="P631" s="534"/>
      <c r="Q631" s="534"/>
      <c r="R631" s="534"/>
    </row>
    <row r="632" customFormat="false" ht="12.75" hidden="false" customHeight="true" outlineLevel="0" collapsed="false">
      <c r="A632" s="532"/>
      <c r="B632" s="532"/>
      <c r="C632" s="532"/>
      <c r="D632" s="53"/>
      <c r="E632" s="53"/>
      <c r="F632" s="53"/>
      <c r="G632" s="53"/>
      <c r="H632" s="53"/>
      <c r="I632" s="53"/>
      <c r="J632" s="53"/>
      <c r="K632" s="53"/>
      <c r="L632" s="53"/>
      <c r="M632" s="533"/>
      <c r="N632" s="534"/>
      <c r="O632" s="534"/>
      <c r="P632" s="534"/>
      <c r="Q632" s="534"/>
      <c r="R632" s="534"/>
    </row>
    <row r="633" customFormat="false" ht="12.75" hidden="false" customHeight="true" outlineLevel="0" collapsed="false">
      <c r="A633" s="532"/>
      <c r="B633" s="532"/>
      <c r="C633" s="532"/>
      <c r="D633" s="53"/>
      <c r="E633" s="53"/>
      <c r="F633" s="53"/>
      <c r="G633" s="53"/>
      <c r="H633" s="53"/>
      <c r="I633" s="53"/>
      <c r="J633" s="53"/>
      <c r="K633" s="53"/>
      <c r="L633" s="53"/>
      <c r="M633" s="533"/>
      <c r="N633" s="534"/>
      <c r="O633" s="534"/>
      <c r="P633" s="534"/>
      <c r="Q633" s="534"/>
      <c r="R633" s="534"/>
    </row>
    <row r="634" customFormat="false" ht="12.75" hidden="false" customHeight="true" outlineLevel="0" collapsed="false">
      <c r="A634" s="532"/>
      <c r="B634" s="532"/>
      <c r="C634" s="532"/>
      <c r="D634" s="53"/>
      <c r="E634" s="53"/>
      <c r="F634" s="53"/>
      <c r="G634" s="53"/>
      <c r="H634" s="53"/>
      <c r="I634" s="53"/>
      <c r="J634" s="53"/>
      <c r="K634" s="53"/>
      <c r="L634" s="53"/>
      <c r="M634" s="533"/>
      <c r="N634" s="534"/>
      <c r="O634" s="534"/>
      <c r="P634" s="534"/>
      <c r="Q634" s="534"/>
      <c r="R634" s="534"/>
    </row>
    <row r="635" customFormat="false" ht="12.75" hidden="false" customHeight="true" outlineLevel="0" collapsed="false">
      <c r="A635" s="532"/>
      <c r="B635" s="532"/>
      <c r="C635" s="532"/>
      <c r="D635" s="53"/>
      <c r="E635" s="53"/>
      <c r="F635" s="53"/>
      <c r="G635" s="53"/>
      <c r="H635" s="53"/>
      <c r="I635" s="53"/>
      <c r="J635" s="53"/>
      <c r="K635" s="53"/>
      <c r="L635" s="53"/>
      <c r="M635" s="533"/>
      <c r="N635" s="534"/>
      <c r="O635" s="534"/>
      <c r="P635" s="534"/>
      <c r="Q635" s="534"/>
      <c r="R635" s="534"/>
    </row>
    <row r="636" customFormat="false" ht="12.75" hidden="false" customHeight="true" outlineLevel="0" collapsed="false">
      <c r="A636" s="532"/>
      <c r="B636" s="532"/>
      <c r="C636" s="532"/>
      <c r="D636" s="53"/>
      <c r="E636" s="53"/>
      <c r="F636" s="53"/>
      <c r="G636" s="53"/>
      <c r="H636" s="53"/>
      <c r="I636" s="53"/>
      <c r="J636" s="53"/>
      <c r="K636" s="53"/>
      <c r="L636" s="53"/>
      <c r="M636" s="533"/>
      <c r="N636" s="534"/>
      <c r="O636" s="534"/>
      <c r="P636" s="534"/>
      <c r="Q636" s="534"/>
      <c r="R636" s="534"/>
    </row>
    <row r="637" customFormat="false" ht="12.75" hidden="false" customHeight="true" outlineLevel="0" collapsed="false">
      <c r="A637" s="532"/>
      <c r="B637" s="532"/>
      <c r="C637" s="532"/>
      <c r="D637" s="53"/>
      <c r="E637" s="53"/>
      <c r="F637" s="53"/>
      <c r="G637" s="53"/>
      <c r="H637" s="53"/>
      <c r="I637" s="53"/>
      <c r="J637" s="53"/>
      <c r="K637" s="53"/>
      <c r="L637" s="53"/>
      <c r="M637" s="533"/>
      <c r="N637" s="534"/>
      <c r="O637" s="534"/>
      <c r="P637" s="534"/>
      <c r="Q637" s="534"/>
      <c r="R637" s="534"/>
    </row>
    <row r="638" customFormat="false" ht="12.75" hidden="false" customHeight="true" outlineLevel="0" collapsed="false">
      <c r="A638" s="532"/>
      <c r="B638" s="532"/>
      <c r="C638" s="532"/>
      <c r="D638" s="53"/>
      <c r="E638" s="53"/>
      <c r="F638" s="53"/>
      <c r="G638" s="53"/>
      <c r="H638" s="53"/>
      <c r="I638" s="53"/>
      <c r="J638" s="53"/>
      <c r="K638" s="53"/>
      <c r="L638" s="53"/>
      <c r="M638" s="533"/>
      <c r="N638" s="534"/>
      <c r="O638" s="534"/>
      <c r="P638" s="534"/>
      <c r="Q638" s="534"/>
      <c r="R638" s="534"/>
    </row>
    <row r="639" customFormat="false" ht="12.75" hidden="false" customHeight="true" outlineLevel="0" collapsed="false">
      <c r="A639" s="532"/>
      <c r="B639" s="532"/>
      <c r="C639" s="532"/>
      <c r="D639" s="53"/>
      <c r="E639" s="53"/>
      <c r="F639" s="53"/>
      <c r="G639" s="53"/>
      <c r="H639" s="53"/>
      <c r="I639" s="53"/>
      <c r="J639" s="53"/>
      <c r="K639" s="53"/>
      <c r="L639" s="53"/>
      <c r="M639" s="533"/>
      <c r="N639" s="534"/>
      <c r="O639" s="534"/>
      <c r="P639" s="534"/>
      <c r="Q639" s="534"/>
      <c r="R639" s="534"/>
    </row>
    <row r="640" customFormat="false" ht="12.75" hidden="false" customHeight="true" outlineLevel="0" collapsed="false">
      <c r="A640" s="532"/>
      <c r="B640" s="532"/>
      <c r="C640" s="532"/>
      <c r="D640" s="53"/>
      <c r="E640" s="53"/>
      <c r="F640" s="53"/>
      <c r="G640" s="53"/>
      <c r="H640" s="53"/>
      <c r="I640" s="53"/>
      <c r="J640" s="53"/>
      <c r="K640" s="53"/>
      <c r="L640" s="53"/>
      <c r="M640" s="533"/>
      <c r="N640" s="534"/>
      <c r="O640" s="534"/>
      <c r="P640" s="534"/>
      <c r="Q640" s="534"/>
      <c r="R640" s="534"/>
    </row>
    <row r="641" customFormat="false" ht="12.75" hidden="false" customHeight="true" outlineLevel="0" collapsed="false">
      <c r="A641" s="532"/>
      <c r="B641" s="532"/>
      <c r="C641" s="532"/>
      <c r="D641" s="53"/>
      <c r="E641" s="53"/>
      <c r="F641" s="53"/>
      <c r="G641" s="53"/>
      <c r="H641" s="53"/>
      <c r="I641" s="53"/>
      <c r="J641" s="53"/>
      <c r="K641" s="53"/>
      <c r="L641" s="53"/>
      <c r="M641" s="533"/>
      <c r="N641" s="534"/>
      <c r="O641" s="534"/>
      <c r="P641" s="534"/>
      <c r="Q641" s="534"/>
      <c r="R641" s="534"/>
    </row>
    <row r="642" customFormat="false" ht="12.75" hidden="false" customHeight="true" outlineLevel="0" collapsed="false">
      <c r="A642" s="532"/>
      <c r="B642" s="532"/>
      <c r="C642" s="532"/>
      <c r="D642" s="53"/>
      <c r="E642" s="53"/>
      <c r="F642" s="53"/>
      <c r="G642" s="53"/>
      <c r="H642" s="53"/>
      <c r="I642" s="53"/>
      <c r="J642" s="53"/>
      <c r="K642" s="53"/>
      <c r="L642" s="53"/>
      <c r="M642" s="533"/>
      <c r="N642" s="534"/>
      <c r="O642" s="534"/>
      <c r="P642" s="534"/>
      <c r="Q642" s="534"/>
      <c r="R642" s="534"/>
    </row>
    <row r="643" customFormat="false" ht="12.75" hidden="false" customHeight="true" outlineLevel="0" collapsed="false">
      <c r="A643" s="532"/>
      <c r="B643" s="532"/>
      <c r="C643" s="532"/>
      <c r="D643" s="53"/>
      <c r="E643" s="53"/>
      <c r="F643" s="53"/>
      <c r="G643" s="53"/>
      <c r="H643" s="53"/>
      <c r="I643" s="53"/>
      <c r="J643" s="53"/>
      <c r="K643" s="53"/>
      <c r="L643" s="53"/>
      <c r="M643" s="533"/>
      <c r="N643" s="534"/>
      <c r="O643" s="534"/>
      <c r="P643" s="534"/>
      <c r="Q643" s="534"/>
      <c r="R643" s="534"/>
    </row>
    <row r="644" customFormat="false" ht="12.75" hidden="false" customHeight="true" outlineLevel="0" collapsed="false">
      <c r="A644" s="532"/>
      <c r="B644" s="532"/>
      <c r="C644" s="532"/>
      <c r="D644" s="53"/>
      <c r="E644" s="53"/>
      <c r="F644" s="53"/>
      <c r="G644" s="53"/>
      <c r="H644" s="53"/>
      <c r="I644" s="53"/>
      <c r="J644" s="53"/>
      <c r="K644" s="53"/>
      <c r="L644" s="53"/>
      <c r="M644" s="533"/>
      <c r="N644" s="534"/>
      <c r="O644" s="534"/>
      <c r="P644" s="534"/>
      <c r="Q644" s="534"/>
      <c r="R644" s="534"/>
    </row>
    <row r="645" customFormat="false" ht="12.75" hidden="false" customHeight="true" outlineLevel="0" collapsed="false">
      <c r="A645" s="532"/>
      <c r="B645" s="532"/>
      <c r="C645" s="532"/>
      <c r="D645" s="53"/>
      <c r="E645" s="53"/>
      <c r="F645" s="53"/>
      <c r="G645" s="53"/>
      <c r="H645" s="53"/>
      <c r="I645" s="53"/>
      <c r="J645" s="53"/>
      <c r="K645" s="53"/>
      <c r="L645" s="53"/>
      <c r="M645" s="533"/>
      <c r="N645" s="534"/>
      <c r="O645" s="534"/>
      <c r="P645" s="534"/>
      <c r="Q645" s="534"/>
      <c r="R645" s="534"/>
    </row>
    <row r="646" customFormat="false" ht="12.75" hidden="false" customHeight="true" outlineLevel="0" collapsed="false">
      <c r="A646" s="532"/>
      <c r="B646" s="532"/>
      <c r="C646" s="532"/>
      <c r="D646" s="53"/>
      <c r="E646" s="53"/>
      <c r="F646" s="53"/>
      <c r="G646" s="53"/>
      <c r="H646" s="53"/>
      <c r="I646" s="53"/>
      <c r="J646" s="53"/>
      <c r="K646" s="53"/>
      <c r="L646" s="53"/>
      <c r="M646" s="533"/>
      <c r="N646" s="534"/>
      <c r="O646" s="534"/>
      <c r="P646" s="534"/>
      <c r="Q646" s="534"/>
      <c r="R646" s="534"/>
    </row>
    <row r="647" customFormat="false" ht="12.75" hidden="false" customHeight="true" outlineLevel="0" collapsed="false">
      <c r="A647" s="532"/>
      <c r="B647" s="532"/>
      <c r="C647" s="532"/>
      <c r="D647" s="53"/>
      <c r="E647" s="53"/>
      <c r="F647" s="53"/>
      <c r="G647" s="53"/>
      <c r="H647" s="53"/>
      <c r="I647" s="53"/>
      <c r="J647" s="53"/>
      <c r="K647" s="53"/>
      <c r="L647" s="53"/>
      <c r="M647" s="533"/>
      <c r="N647" s="534"/>
      <c r="O647" s="534"/>
      <c r="P647" s="534"/>
      <c r="Q647" s="534"/>
      <c r="R647" s="534"/>
    </row>
    <row r="648" customFormat="false" ht="12.75" hidden="false" customHeight="true" outlineLevel="0" collapsed="false">
      <c r="A648" s="532"/>
      <c r="B648" s="532"/>
      <c r="C648" s="532"/>
      <c r="D648" s="53"/>
      <c r="E648" s="53"/>
      <c r="F648" s="53"/>
      <c r="G648" s="53"/>
      <c r="H648" s="53"/>
      <c r="I648" s="53"/>
      <c r="J648" s="53"/>
      <c r="K648" s="53"/>
      <c r="L648" s="53"/>
      <c r="M648" s="533"/>
      <c r="N648" s="534"/>
      <c r="O648" s="534"/>
      <c r="P648" s="534"/>
      <c r="Q648" s="534"/>
      <c r="R648" s="534"/>
    </row>
    <row r="649" customFormat="false" ht="12.75" hidden="false" customHeight="true" outlineLevel="0" collapsed="false">
      <c r="A649" s="532"/>
      <c r="B649" s="532"/>
      <c r="C649" s="532"/>
      <c r="D649" s="53"/>
      <c r="E649" s="53"/>
      <c r="F649" s="53"/>
      <c r="G649" s="53"/>
      <c r="H649" s="53"/>
      <c r="I649" s="53"/>
      <c r="J649" s="53"/>
      <c r="K649" s="53"/>
      <c r="L649" s="53"/>
      <c r="M649" s="533"/>
      <c r="N649" s="534"/>
      <c r="O649" s="534"/>
      <c r="P649" s="534"/>
      <c r="Q649" s="534"/>
      <c r="R649" s="534"/>
    </row>
    <row r="650" customFormat="false" ht="12.75" hidden="false" customHeight="true" outlineLevel="0" collapsed="false">
      <c r="A650" s="532"/>
      <c r="B650" s="532"/>
      <c r="C650" s="532"/>
      <c r="D650" s="53"/>
      <c r="E650" s="53"/>
      <c r="F650" s="53"/>
      <c r="G650" s="53"/>
      <c r="H650" s="53"/>
      <c r="I650" s="53"/>
      <c r="J650" s="53"/>
      <c r="K650" s="53"/>
      <c r="L650" s="53"/>
      <c r="M650" s="533"/>
      <c r="N650" s="534"/>
      <c r="O650" s="534"/>
      <c r="P650" s="534"/>
      <c r="Q650" s="534"/>
      <c r="R650" s="534"/>
    </row>
    <row r="651" customFormat="false" ht="12.75" hidden="false" customHeight="true" outlineLevel="0" collapsed="false">
      <c r="A651" s="532"/>
      <c r="B651" s="532"/>
      <c r="C651" s="532"/>
      <c r="D651" s="53"/>
      <c r="E651" s="53"/>
      <c r="F651" s="53"/>
      <c r="G651" s="53"/>
      <c r="H651" s="53"/>
      <c r="I651" s="53"/>
      <c r="J651" s="53"/>
      <c r="K651" s="53"/>
      <c r="L651" s="53"/>
      <c r="M651" s="533"/>
      <c r="N651" s="534"/>
      <c r="O651" s="534"/>
      <c r="P651" s="534"/>
      <c r="Q651" s="534"/>
      <c r="R651" s="534"/>
    </row>
    <row r="652" customFormat="false" ht="12.75" hidden="false" customHeight="true" outlineLevel="0" collapsed="false">
      <c r="A652" s="532"/>
      <c r="B652" s="532"/>
      <c r="C652" s="532"/>
      <c r="D652" s="53"/>
      <c r="E652" s="53"/>
      <c r="F652" s="53"/>
      <c r="G652" s="53"/>
      <c r="H652" s="53"/>
      <c r="I652" s="53"/>
      <c r="J652" s="53"/>
      <c r="K652" s="53"/>
      <c r="L652" s="53"/>
      <c r="M652" s="533"/>
      <c r="N652" s="534"/>
      <c r="O652" s="534"/>
      <c r="P652" s="534"/>
      <c r="Q652" s="534"/>
      <c r="R652" s="534"/>
    </row>
    <row r="653" customFormat="false" ht="12.75" hidden="false" customHeight="true" outlineLevel="0" collapsed="false">
      <c r="A653" s="532"/>
      <c r="B653" s="532"/>
      <c r="C653" s="532"/>
      <c r="D653" s="53"/>
      <c r="E653" s="53"/>
      <c r="F653" s="53"/>
      <c r="G653" s="53"/>
      <c r="H653" s="53"/>
      <c r="I653" s="53"/>
      <c r="J653" s="53"/>
      <c r="K653" s="53"/>
      <c r="L653" s="53"/>
      <c r="M653" s="533"/>
      <c r="N653" s="534"/>
      <c r="O653" s="534"/>
      <c r="P653" s="534"/>
      <c r="Q653" s="534"/>
      <c r="R653" s="534"/>
    </row>
    <row r="654" customFormat="false" ht="12.75" hidden="false" customHeight="true" outlineLevel="0" collapsed="false">
      <c r="A654" s="532"/>
      <c r="B654" s="532"/>
      <c r="C654" s="532"/>
      <c r="D654" s="53"/>
      <c r="E654" s="53"/>
      <c r="F654" s="53"/>
      <c r="G654" s="53"/>
      <c r="H654" s="53"/>
      <c r="I654" s="53"/>
      <c r="J654" s="53"/>
      <c r="K654" s="53"/>
      <c r="L654" s="53"/>
      <c r="M654" s="533"/>
      <c r="N654" s="534"/>
      <c r="O654" s="534"/>
      <c r="P654" s="534"/>
      <c r="Q654" s="534"/>
      <c r="R654" s="534"/>
    </row>
    <row r="655" customFormat="false" ht="12.75" hidden="false" customHeight="true" outlineLevel="0" collapsed="false">
      <c r="A655" s="532"/>
      <c r="B655" s="532"/>
      <c r="C655" s="532"/>
      <c r="D655" s="53"/>
      <c r="E655" s="53"/>
      <c r="F655" s="53"/>
      <c r="G655" s="53"/>
      <c r="H655" s="53"/>
      <c r="I655" s="53"/>
      <c r="J655" s="53"/>
      <c r="K655" s="53"/>
      <c r="L655" s="53"/>
      <c r="M655" s="533"/>
      <c r="N655" s="534"/>
      <c r="O655" s="534"/>
      <c r="P655" s="534"/>
      <c r="Q655" s="534"/>
      <c r="R655" s="534"/>
    </row>
    <row r="656" customFormat="false" ht="12.75" hidden="false" customHeight="true" outlineLevel="0" collapsed="false">
      <c r="A656" s="532"/>
      <c r="B656" s="532"/>
      <c r="C656" s="532"/>
      <c r="D656" s="53"/>
      <c r="E656" s="53"/>
      <c r="F656" s="53"/>
      <c r="G656" s="53"/>
      <c r="H656" s="53"/>
      <c r="I656" s="53"/>
      <c r="J656" s="53"/>
      <c r="K656" s="53"/>
      <c r="L656" s="53"/>
      <c r="M656" s="533"/>
      <c r="N656" s="534"/>
      <c r="O656" s="534"/>
      <c r="P656" s="534"/>
      <c r="Q656" s="534"/>
      <c r="R656" s="534"/>
    </row>
    <row r="657" customFormat="false" ht="12.75" hidden="false" customHeight="true" outlineLevel="0" collapsed="false">
      <c r="A657" s="532"/>
      <c r="B657" s="532"/>
      <c r="C657" s="532"/>
      <c r="D657" s="53"/>
      <c r="E657" s="53"/>
      <c r="F657" s="53"/>
      <c r="G657" s="53"/>
      <c r="H657" s="53"/>
      <c r="I657" s="53"/>
      <c r="J657" s="53"/>
      <c r="K657" s="53"/>
      <c r="L657" s="53"/>
      <c r="M657" s="533"/>
      <c r="N657" s="534"/>
      <c r="O657" s="534"/>
      <c r="P657" s="534"/>
      <c r="Q657" s="534"/>
      <c r="R657" s="534"/>
    </row>
    <row r="658" customFormat="false" ht="12.75" hidden="false" customHeight="true" outlineLevel="0" collapsed="false">
      <c r="A658" s="532"/>
      <c r="B658" s="532"/>
      <c r="C658" s="532"/>
      <c r="D658" s="53"/>
      <c r="E658" s="53"/>
      <c r="F658" s="53"/>
      <c r="G658" s="53"/>
      <c r="H658" s="53"/>
      <c r="I658" s="53"/>
      <c r="J658" s="53"/>
      <c r="K658" s="53"/>
      <c r="L658" s="53"/>
      <c r="M658" s="533"/>
      <c r="N658" s="534"/>
      <c r="O658" s="534"/>
      <c r="P658" s="534"/>
      <c r="Q658" s="534"/>
      <c r="R658" s="534"/>
    </row>
    <row r="659" customFormat="false" ht="12.75" hidden="false" customHeight="true" outlineLevel="0" collapsed="false">
      <c r="A659" s="532"/>
      <c r="B659" s="532"/>
      <c r="C659" s="532"/>
      <c r="D659" s="53"/>
      <c r="E659" s="53"/>
      <c r="F659" s="53"/>
      <c r="G659" s="53"/>
      <c r="H659" s="53"/>
      <c r="I659" s="53"/>
      <c r="J659" s="53"/>
      <c r="K659" s="53"/>
      <c r="L659" s="53"/>
      <c r="M659" s="533"/>
      <c r="N659" s="534"/>
      <c r="O659" s="534"/>
      <c r="P659" s="534"/>
      <c r="Q659" s="534"/>
      <c r="R659" s="534"/>
    </row>
    <row r="660" customFormat="false" ht="12.75" hidden="false" customHeight="true" outlineLevel="0" collapsed="false">
      <c r="A660" s="532"/>
      <c r="B660" s="532"/>
      <c r="C660" s="532"/>
      <c r="D660" s="53"/>
      <c r="E660" s="53"/>
      <c r="F660" s="53"/>
      <c r="G660" s="53"/>
      <c r="H660" s="53"/>
      <c r="I660" s="53"/>
      <c r="J660" s="53"/>
      <c r="K660" s="53"/>
      <c r="L660" s="53"/>
      <c r="M660" s="533"/>
      <c r="N660" s="534"/>
      <c r="O660" s="534"/>
      <c r="P660" s="534"/>
      <c r="Q660" s="534"/>
      <c r="R660" s="534"/>
    </row>
    <row r="661" customFormat="false" ht="12.75" hidden="false" customHeight="true" outlineLevel="0" collapsed="false">
      <c r="A661" s="532"/>
      <c r="B661" s="532"/>
      <c r="C661" s="532"/>
      <c r="D661" s="53"/>
      <c r="E661" s="53"/>
      <c r="F661" s="53"/>
      <c r="G661" s="53"/>
      <c r="H661" s="53"/>
      <c r="I661" s="53"/>
      <c r="J661" s="53"/>
      <c r="K661" s="53"/>
      <c r="L661" s="53"/>
      <c r="M661" s="533"/>
      <c r="N661" s="534"/>
      <c r="O661" s="534"/>
      <c r="P661" s="534"/>
      <c r="Q661" s="534"/>
      <c r="R661" s="534"/>
    </row>
    <row r="662" customFormat="false" ht="12.75" hidden="false" customHeight="true" outlineLevel="0" collapsed="false">
      <c r="A662" s="532"/>
      <c r="B662" s="532"/>
      <c r="C662" s="532"/>
      <c r="D662" s="53"/>
      <c r="E662" s="53"/>
      <c r="F662" s="53"/>
      <c r="G662" s="53"/>
      <c r="H662" s="53"/>
      <c r="I662" s="53"/>
      <c r="J662" s="53"/>
      <c r="K662" s="53"/>
      <c r="L662" s="53"/>
      <c r="M662" s="533"/>
      <c r="N662" s="534"/>
      <c r="O662" s="534"/>
      <c r="P662" s="534"/>
      <c r="Q662" s="534"/>
      <c r="R662" s="534"/>
    </row>
    <row r="663" customFormat="false" ht="12.75" hidden="false" customHeight="true" outlineLevel="0" collapsed="false">
      <c r="A663" s="532"/>
      <c r="B663" s="532"/>
      <c r="C663" s="532"/>
      <c r="D663" s="53"/>
      <c r="E663" s="53"/>
      <c r="F663" s="53"/>
      <c r="G663" s="53"/>
      <c r="H663" s="53"/>
      <c r="I663" s="53"/>
      <c r="J663" s="53"/>
      <c r="K663" s="53"/>
      <c r="L663" s="53"/>
      <c r="M663" s="533"/>
      <c r="N663" s="534"/>
      <c r="O663" s="534"/>
      <c r="P663" s="534"/>
      <c r="Q663" s="534"/>
      <c r="R663" s="534"/>
    </row>
    <row r="664" customFormat="false" ht="12.75" hidden="false" customHeight="true" outlineLevel="0" collapsed="false">
      <c r="A664" s="532"/>
      <c r="B664" s="532"/>
      <c r="C664" s="532"/>
      <c r="D664" s="53"/>
      <c r="E664" s="53"/>
      <c r="F664" s="53"/>
      <c r="G664" s="53"/>
      <c r="H664" s="53"/>
      <c r="I664" s="53"/>
      <c r="J664" s="53"/>
      <c r="K664" s="53"/>
      <c r="L664" s="53"/>
      <c r="M664" s="533"/>
      <c r="N664" s="534"/>
      <c r="O664" s="534"/>
      <c r="P664" s="534"/>
      <c r="Q664" s="534"/>
      <c r="R664" s="534"/>
    </row>
    <row r="665" customFormat="false" ht="12.75" hidden="false" customHeight="true" outlineLevel="0" collapsed="false">
      <c r="A665" s="532"/>
      <c r="B665" s="532"/>
      <c r="C665" s="532"/>
      <c r="D665" s="53"/>
      <c r="E665" s="53"/>
      <c r="F665" s="53"/>
      <c r="G665" s="53"/>
      <c r="H665" s="53"/>
      <c r="I665" s="53"/>
      <c r="J665" s="53"/>
      <c r="K665" s="53"/>
      <c r="L665" s="53"/>
      <c r="M665" s="533"/>
      <c r="N665" s="534"/>
      <c r="O665" s="534"/>
      <c r="P665" s="534"/>
      <c r="Q665" s="534"/>
      <c r="R665" s="534"/>
    </row>
    <row r="666" customFormat="false" ht="12.75" hidden="false" customHeight="true" outlineLevel="0" collapsed="false">
      <c r="A666" s="532"/>
      <c r="B666" s="532"/>
      <c r="C666" s="532"/>
      <c r="D666" s="53"/>
      <c r="E666" s="53"/>
      <c r="F666" s="53"/>
      <c r="G666" s="53"/>
      <c r="H666" s="53"/>
      <c r="I666" s="53"/>
      <c r="J666" s="53"/>
      <c r="K666" s="53"/>
      <c r="L666" s="53"/>
      <c r="M666" s="533"/>
      <c r="N666" s="534"/>
      <c r="O666" s="534"/>
      <c r="P666" s="534"/>
      <c r="Q666" s="534"/>
      <c r="R666" s="534"/>
    </row>
    <row r="667" customFormat="false" ht="12.75" hidden="false" customHeight="true" outlineLevel="0" collapsed="false">
      <c r="A667" s="532"/>
      <c r="B667" s="532"/>
      <c r="C667" s="532"/>
      <c r="D667" s="53"/>
      <c r="E667" s="53"/>
      <c r="F667" s="53"/>
      <c r="G667" s="53"/>
      <c r="H667" s="53"/>
      <c r="I667" s="53"/>
      <c r="J667" s="53"/>
      <c r="K667" s="53"/>
      <c r="L667" s="53"/>
      <c r="M667" s="533"/>
      <c r="N667" s="534"/>
      <c r="O667" s="534"/>
      <c r="P667" s="534"/>
      <c r="Q667" s="534"/>
      <c r="R667" s="534"/>
    </row>
    <row r="668" customFormat="false" ht="12.75" hidden="false" customHeight="true" outlineLevel="0" collapsed="false">
      <c r="A668" s="532"/>
      <c r="B668" s="532"/>
      <c r="C668" s="532"/>
      <c r="D668" s="53"/>
      <c r="E668" s="53"/>
      <c r="F668" s="53"/>
      <c r="G668" s="53"/>
      <c r="H668" s="53"/>
      <c r="I668" s="53"/>
      <c r="J668" s="53"/>
      <c r="K668" s="53"/>
      <c r="L668" s="53"/>
      <c r="M668" s="533"/>
      <c r="N668" s="534"/>
      <c r="O668" s="534"/>
      <c r="P668" s="534"/>
      <c r="Q668" s="534"/>
      <c r="R668" s="534"/>
    </row>
    <row r="669" customFormat="false" ht="12.75" hidden="false" customHeight="true" outlineLevel="0" collapsed="false">
      <c r="A669" s="532"/>
      <c r="B669" s="532"/>
      <c r="C669" s="532"/>
      <c r="D669" s="53"/>
      <c r="E669" s="53"/>
      <c r="F669" s="53"/>
      <c r="G669" s="53"/>
      <c r="H669" s="53"/>
      <c r="I669" s="53"/>
      <c r="J669" s="53"/>
      <c r="K669" s="53"/>
      <c r="L669" s="53"/>
      <c r="M669" s="533"/>
      <c r="N669" s="534"/>
      <c r="O669" s="534"/>
      <c r="P669" s="534"/>
      <c r="Q669" s="534"/>
      <c r="R669" s="534"/>
    </row>
    <row r="670" customFormat="false" ht="12.75" hidden="false" customHeight="true" outlineLevel="0" collapsed="false">
      <c r="A670" s="532"/>
      <c r="B670" s="532"/>
      <c r="C670" s="532"/>
      <c r="D670" s="53"/>
      <c r="E670" s="53"/>
      <c r="F670" s="53"/>
      <c r="G670" s="53"/>
      <c r="H670" s="53"/>
      <c r="I670" s="53"/>
      <c r="J670" s="53"/>
      <c r="K670" s="53"/>
      <c r="L670" s="53"/>
      <c r="M670" s="533"/>
      <c r="N670" s="534"/>
      <c r="O670" s="534"/>
      <c r="P670" s="534"/>
      <c r="Q670" s="534"/>
      <c r="R670" s="534"/>
    </row>
    <row r="671" customFormat="false" ht="12.75" hidden="false" customHeight="true" outlineLevel="0" collapsed="false">
      <c r="A671" s="532"/>
      <c r="B671" s="532"/>
      <c r="C671" s="532"/>
      <c r="D671" s="53"/>
      <c r="E671" s="53"/>
      <c r="F671" s="53"/>
      <c r="G671" s="53"/>
      <c r="H671" s="53"/>
      <c r="I671" s="53"/>
      <c r="J671" s="53"/>
      <c r="K671" s="53"/>
      <c r="L671" s="53"/>
      <c r="M671" s="533"/>
      <c r="N671" s="534"/>
      <c r="O671" s="534"/>
      <c r="P671" s="534"/>
      <c r="Q671" s="534"/>
      <c r="R671" s="534"/>
    </row>
    <row r="672" customFormat="false" ht="12.75" hidden="false" customHeight="true" outlineLevel="0" collapsed="false">
      <c r="A672" s="532"/>
      <c r="B672" s="532"/>
      <c r="C672" s="532"/>
      <c r="D672" s="53"/>
      <c r="E672" s="53"/>
      <c r="F672" s="53"/>
      <c r="G672" s="53"/>
      <c r="H672" s="53"/>
      <c r="I672" s="53"/>
      <c r="J672" s="53"/>
      <c r="K672" s="53"/>
      <c r="L672" s="53"/>
      <c r="M672" s="533"/>
      <c r="N672" s="534"/>
      <c r="O672" s="534"/>
      <c r="P672" s="534"/>
      <c r="Q672" s="534"/>
      <c r="R672" s="534"/>
    </row>
    <row r="673" customFormat="false" ht="12.75" hidden="false" customHeight="true" outlineLevel="0" collapsed="false">
      <c r="A673" s="532"/>
      <c r="B673" s="532"/>
      <c r="C673" s="532"/>
      <c r="D673" s="53"/>
      <c r="E673" s="53"/>
      <c r="F673" s="53"/>
      <c r="G673" s="53"/>
      <c r="H673" s="53"/>
      <c r="I673" s="53"/>
      <c r="J673" s="53"/>
      <c r="K673" s="53"/>
      <c r="L673" s="53"/>
      <c r="M673" s="533"/>
      <c r="N673" s="534"/>
      <c r="O673" s="534"/>
      <c r="P673" s="534"/>
      <c r="Q673" s="534"/>
      <c r="R673" s="534"/>
    </row>
    <row r="674" customFormat="false" ht="12.75" hidden="false" customHeight="true" outlineLevel="0" collapsed="false">
      <c r="A674" s="532"/>
      <c r="B674" s="532"/>
      <c r="C674" s="532"/>
      <c r="D674" s="53"/>
      <c r="E674" s="53"/>
      <c r="F674" s="53"/>
      <c r="G674" s="53"/>
      <c r="H674" s="53"/>
      <c r="I674" s="53"/>
      <c r="J674" s="53"/>
      <c r="K674" s="53"/>
      <c r="L674" s="53"/>
      <c r="M674" s="533"/>
      <c r="N674" s="534"/>
      <c r="O674" s="534"/>
      <c r="P674" s="534"/>
      <c r="Q674" s="534"/>
      <c r="R674" s="534"/>
    </row>
    <row r="675" customFormat="false" ht="12.75" hidden="false" customHeight="true" outlineLevel="0" collapsed="false">
      <c r="A675" s="532"/>
      <c r="B675" s="532"/>
      <c r="C675" s="532"/>
      <c r="D675" s="53"/>
      <c r="E675" s="53"/>
      <c r="F675" s="53"/>
      <c r="G675" s="53"/>
      <c r="H675" s="53"/>
      <c r="I675" s="53"/>
      <c r="J675" s="53"/>
      <c r="K675" s="53"/>
      <c r="L675" s="53"/>
      <c r="M675" s="533"/>
      <c r="N675" s="534"/>
      <c r="O675" s="534"/>
      <c r="P675" s="534"/>
      <c r="Q675" s="534"/>
      <c r="R675" s="534"/>
    </row>
    <row r="676" customFormat="false" ht="12.75" hidden="false" customHeight="true" outlineLevel="0" collapsed="false">
      <c r="A676" s="532"/>
      <c r="B676" s="532"/>
      <c r="C676" s="532"/>
      <c r="D676" s="53"/>
      <c r="E676" s="53"/>
      <c r="F676" s="53"/>
      <c r="G676" s="53"/>
      <c r="H676" s="53"/>
      <c r="I676" s="53"/>
      <c r="J676" s="53"/>
      <c r="K676" s="53"/>
      <c r="L676" s="53"/>
      <c r="M676" s="533"/>
      <c r="N676" s="534"/>
      <c r="O676" s="534"/>
      <c r="P676" s="534"/>
      <c r="Q676" s="534"/>
      <c r="R676" s="534"/>
    </row>
    <row r="677" customFormat="false" ht="12.75" hidden="false" customHeight="true" outlineLevel="0" collapsed="false">
      <c r="A677" s="532"/>
      <c r="B677" s="532"/>
      <c r="C677" s="532"/>
      <c r="D677" s="53"/>
      <c r="E677" s="53"/>
      <c r="F677" s="53"/>
      <c r="G677" s="53"/>
      <c r="H677" s="53"/>
      <c r="I677" s="53"/>
      <c r="J677" s="53"/>
      <c r="K677" s="53"/>
      <c r="L677" s="53"/>
      <c r="M677" s="533"/>
      <c r="N677" s="534"/>
      <c r="O677" s="534"/>
      <c r="P677" s="534"/>
      <c r="Q677" s="534"/>
      <c r="R677" s="534"/>
    </row>
    <row r="678" customFormat="false" ht="12.75" hidden="false" customHeight="true" outlineLevel="0" collapsed="false">
      <c r="A678" s="532"/>
      <c r="B678" s="532"/>
      <c r="C678" s="532"/>
      <c r="D678" s="53"/>
      <c r="E678" s="53"/>
      <c r="F678" s="53"/>
      <c r="G678" s="53"/>
      <c r="H678" s="53"/>
      <c r="I678" s="53"/>
      <c r="J678" s="53"/>
      <c r="K678" s="53"/>
      <c r="L678" s="53"/>
      <c r="M678" s="533"/>
      <c r="N678" s="534"/>
      <c r="O678" s="534"/>
      <c r="P678" s="534"/>
      <c r="Q678" s="534"/>
      <c r="R678" s="534"/>
    </row>
    <row r="679" customFormat="false" ht="12.75" hidden="false" customHeight="true" outlineLevel="0" collapsed="false">
      <c r="A679" s="532"/>
      <c r="B679" s="532"/>
      <c r="C679" s="532"/>
      <c r="D679" s="53"/>
      <c r="E679" s="53"/>
      <c r="F679" s="53"/>
      <c r="G679" s="53"/>
      <c r="H679" s="53"/>
      <c r="I679" s="53"/>
      <c r="J679" s="53"/>
      <c r="K679" s="53"/>
      <c r="L679" s="53"/>
      <c r="M679" s="533"/>
      <c r="N679" s="534"/>
      <c r="O679" s="534"/>
      <c r="P679" s="534"/>
      <c r="Q679" s="534"/>
      <c r="R679" s="534"/>
    </row>
    <row r="680" customFormat="false" ht="12.75" hidden="false" customHeight="true" outlineLevel="0" collapsed="false">
      <c r="A680" s="532"/>
      <c r="B680" s="532"/>
      <c r="C680" s="532"/>
      <c r="D680" s="53"/>
      <c r="E680" s="53"/>
      <c r="F680" s="53"/>
      <c r="G680" s="53"/>
      <c r="H680" s="53"/>
      <c r="I680" s="53"/>
      <c r="J680" s="53"/>
      <c r="K680" s="53"/>
      <c r="L680" s="53"/>
      <c r="M680" s="533"/>
      <c r="N680" s="534"/>
      <c r="O680" s="534"/>
      <c r="P680" s="534"/>
      <c r="Q680" s="534"/>
      <c r="R680" s="534"/>
    </row>
    <row r="681" customFormat="false" ht="12.75" hidden="false" customHeight="true" outlineLevel="0" collapsed="false">
      <c r="A681" s="532"/>
      <c r="B681" s="532"/>
      <c r="C681" s="532"/>
      <c r="D681" s="53"/>
      <c r="E681" s="53"/>
      <c r="F681" s="53"/>
      <c r="G681" s="53"/>
      <c r="H681" s="53"/>
      <c r="I681" s="53"/>
      <c r="J681" s="53"/>
      <c r="K681" s="53"/>
      <c r="L681" s="53"/>
      <c r="M681" s="533"/>
      <c r="N681" s="534"/>
      <c r="O681" s="534"/>
      <c r="P681" s="534"/>
      <c r="Q681" s="534"/>
      <c r="R681" s="534"/>
    </row>
    <row r="682" customFormat="false" ht="12.75" hidden="false" customHeight="true" outlineLevel="0" collapsed="false">
      <c r="A682" s="532"/>
      <c r="B682" s="532"/>
      <c r="C682" s="532"/>
      <c r="D682" s="53"/>
      <c r="E682" s="53"/>
      <c r="F682" s="53"/>
      <c r="G682" s="53"/>
      <c r="H682" s="53"/>
      <c r="I682" s="53"/>
      <c r="J682" s="53"/>
      <c r="K682" s="53"/>
      <c r="L682" s="53"/>
      <c r="M682" s="533"/>
      <c r="N682" s="534"/>
      <c r="O682" s="534"/>
      <c r="P682" s="534"/>
      <c r="Q682" s="534"/>
      <c r="R682" s="534"/>
    </row>
    <row r="683" customFormat="false" ht="12.75" hidden="false" customHeight="true" outlineLevel="0" collapsed="false">
      <c r="A683" s="532"/>
      <c r="B683" s="532"/>
      <c r="C683" s="532"/>
      <c r="D683" s="53"/>
      <c r="E683" s="53"/>
      <c r="F683" s="53"/>
      <c r="G683" s="53"/>
      <c r="H683" s="53"/>
      <c r="I683" s="53"/>
      <c r="J683" s="53"/>
      <c r="K683" s="53"/>
      <c r="L683" s="53"/>
      <c r="M683" s="533"/>
      <c r="N683" s="534"/>
      <c r="O683" s="534"/>
      <c r="P683" s="534"/>
      <c r="Q683" s="534"/>
      <c r="R683" s="534"/>
    </row>
    <row r="684" customFormat="false" ht="12.75" hidden="false" customHeight="true" outlineLevel="0" collapsed="false">
      <c r="A684" s="532"/>
      <c r="B684" s="532"/>
      <c r="C684" s="532"/>
      <c r="D684" s="53"/>
      <c r="E684" s="53"/>
      <c r="F684" s="53"/>
      <c r="G684" s="53"/>
      <c r="H684" s="53"/>
      <c r="I684" s="53"/>
      <c r="J684" s="53"/>
      <c r="K684" s="53"/>
      <c r="L684" s="53"/>
      <c r="M684" s="533"/>
      <c r="N684" s="534"/>
      <c r="O684" s="534"/>
      <c r="P684" s="534"/>
      <c r="Q684" s="534"/>
      <c r="R684" s="534"/>
    </row>
    <row r="685" customFormat="false" ht="12.75" hidden="false" customHeight="true" outlineLevel="0" collapsed="false">
      <c r="A685" s="532"/>
      <c r="B685" s="532"/>
      <c r="C685" s="532"/>
      <c r="D685" s="53"/>
      <c r="E685" s="53"/>
      <c r="F685" s="53"/>
      <c r="G685" s="53"/>
      <c r="H685" s="53"/>
      <c r="I685" s="53"/>
      <c r="J685" s="53"/>
      <c r="K685" s="53"/>
      <c r="L685" s="53"/>
      <c r="M685" s="533"/>
      <c r="N685" s="534"/>
      <c r="O685" s="534"/>
      <c r="P685" s="534"/>
      <c r="Q685" s="534"/>
      <c r="R685" s="534"/>
    </row>
    <row r="686" customFormat="false" ht="12.75" hidden="false" customHeight="true" outlineLevel="0" collapsed="false">
      <c r="A686" s="532"/>
      <c r="B686" s="532"/>
      <c r="C686" s="532"/>
      <c r="D686" s="53"/>
      <c r="E686" s="53"/>
      <c r="F686" s="53"/>
      <c r="G686" s="53"/>
      <c r="H686" s="53"/>
      <c r="I686" s="53"/>
      <c r="J686" s="53"/>
      <c r="K686" s="53"/>
      <c r="L686" s="53"/>
      <c r="M686" s="533"/>
      <c r="N686" s="534"/>
      <c r="O686" s="534"/>
      <c r="P686" s="534"/>
      <c r="Q686" s="534"/>
      <c r="R686" s="534"/>
    </row>
    <row r="687" customFormat="false" ht="12.75" hidden="false" customHeight="true" outlineLevel="0" collapsed="false">
      <c r="A687" s="532"/>
      <c r="B687" s="532"/>
      <c r="C687" s="532"/>
      <c r="D687" s="53"/>
      <c r="E687" s="53"/>
      <c r="F687" s="53"/>
      <c r="G687" s="53"/>
      <c r="H687" s="53"/>
      <c r="I687" s="53"/>
      <c r="J687" s="53"/>
      <c r="K687" s="53"/>
      <c r="L687" s="53"/>
      <c r="M687" s="533"/>
      <c r="N687" s="534"/>
      <c r="O687" s="534"/>
      <c r="P687" s="534"/>
      <c r="Q687" s="534"/>
      <c r="R687" s="534"/>
    </row>
    <row r="688" customFormat="false" ht="12.75" hidden="false" customHeight="true" outlineLevel="0" collapsed="false">
      <c r="A688" s="532"/>
      <c r="B688" s="532"/>
      <c r="C688" s="532"/>
      <c r="D688" s="53"/>
      <c r="E688" s="53"/>
      <c r="F688" s="53"/>
      <c r="G688" s="53"/>
      <c r="H688" s="53"/>
      <c r="I688" s="53"/>
      <c r="J688" s="53"/>
      <c r="K688" s="53"/>
      <c r="L688" s="53"/>
      <c r="M688" s="533"/>
      <c r="N688" s="534"/>
      <c r="O688" s="534"/>
      <c r="P688" s="534"/>
      <c r="Q688" s="534"/>
      <c r="R688" s="534"/>
    </row>
    <row r="689" customFormat="false" ht="12.75" hidden="false" customHeight="true" outlineLevel="0" collapsed="false">
      <c r="A689" s="532"/>
      <c r="B689" s="532"/>
      <c r="C689" s="532"/>
      <c r="D689" s="53"/>
      <c r="E689" s="53"/>
      <c r="F689" s="53"/>
      <c r="G689" s="53"/>
      <c r="H689" s="53"/>
      <c r="I689" s="53"/>
      <c r="J689" s="53"/>
      <c r="K689" s="53"/>
      <c r="L689" s="53"/>
      <c r="M689" s="533"/>
      <c r="N689" s="534"/>
      <c r="O689" s="534"/>
      <c r="P689" s="534"/>
      <c r="Q689" s="534"/>
      <c r="R689" s="534"/>
    </row>
    <row r="690" customFormat="false" ht="12.75" hidden="false" customHeight="true" outlineLevel="0" collapsed="false">
      <c r="A690" s="532"/>
      <c r="B690" s="532"/>
      <c r="C690" s="532"/>
      <c r="D690" s="53"/>
      <c r="E690" s="53"/>
      <c r="F690" s="53"/>
      <c r="G690" s="53"/>
      <c r="H690" s="53"/>
      <c r="I690" s="53"/>
      <c r="J690" s="53"/>
      <c r="K690" s="53"/>
      <c r="L690" s="53"/>
      <c r="M690" s="533"/>
      <c r="N690" s="534"/>
      <c r="O690" s="534"/>
      <c r="P690" s="534"/>
      <c r="Q690" s="534"/>
      <c r="R690" s="534"/>
    </row>
    <row r="691" customFormat="false" ht="12.75" hidden="false" customHeight="true" outlineLevel="0" collapsed="false">
      <c r="A691" s="532"/>
      <c r="B691" s="532"/>
      <c r="C691" s="532"/>
      <c r="D691" s="53"/>
      <c r="E691" s="53"/>
      <c r="F691" s="53"/>
      <c r="G691" s="53"/>
      <c r="H691" s="53"/>
      <c r="I691" s="53"/>
      <c r="J691" s="53"/>
      <c r="K691" s="53"/>
      <c r="L691" s="53"/>
      <c r="M691" s="533"/>
      <c r="N691" s="534"/>
      <c r="O691" s="534"/>
      <c r="P691" s="534"/>
      <c r="Q691" s="534"/>
      <c r="R691" s="534"/>
    </row>
    <row r="692" customFormat="false" ht="12.75" hidden="false" customHeight="true" outlineLevel="0" collapsed="false">
      <c r="A692" s="532"/>
      <c r="B692" s="532"/>
      <c r="C692" s="532"/>
      <c r="D692" s="53"/>
      <c r="E692" s="53"/>
      <c r="F692" s="53"/>
      <c r="G692" s="53"/>
      <c r="H692" s="53"/>
      <c r="I692" s="53"/>
      <c r="J692" s="53"/>
      <c r="K692" s="53"/>
      <c r="L692" s="53"/>
      <c r="M692" s="533"/>
      <c r="N692" s="534"/>
      <c r="O692" s="534"/>
      <c r="P692" s="534"/>
      <c r="Q692" s="534"/>
      <c r="R692" s="534"/>
    </row>
    <row r="693" customFormat="false" ht="12.75" hidden="false" customHeight="true" outlineLevel="0" collapsed="false">
      <c r="A693" s="532"/>
      <c r="B693" s="532"/>
      <c r="C693" s="532"/>
      <c r="D693" s="53"/>
      <c r="E693" s="53"/>
      <c r="F693" s="53"/>
      <c r="G693" s="53"/>
      <c r="H693" s="53"/>
      <c r="I693" s="53"/>
      <c r="J693" s="53"/>
      <c r="K693" s="53"/>
      <c r="L693" s="53"/>
      <c r="M693" s="533"/>
      <c r="N693" s="534"/>
      <c r="O693" s="534"/>
      <c r="P693" s="534"/>
      <c r="Q693" s="534"/>
      <c r="R693" s="534"/>
    </row>
    <row r="694" customFormat="false" ht="12.75" hidden="false" customHeight="true" outlineLevel="0" collapsed="false">
      <c r="A694" s="532"/>
      <c r="B694" s="532"/>
      <c r="C694" s="532"/>
      <c r="D694" s="53"/>
      <c r="E694" s="53"/>
      <c r="F694" s="53"/>
      <c r="G694" s="53"/>
      <c r="H694" s="53"/>
      <c r="I694" s="53"/>
      <c r="J694" s="53"/>
      <c r="K694" s="53"/>
      <c r="L694" s="53"/>
      <c r="M694" s="533"/>
      <c r="N694" s="534"/>
      <c r="O694" s="534"/>
      <c r="P694" s="534"/>
      <c r="Q694" s="534"/>
      <c r="R694" s="534"/>
    </row>
    <row r="695" customFormat="false" ht="12.75" hidden="false" customHeight="true" outlineLevel="0" collapsed="false">
      <c r="A695" s="532"/>
      <c r="B695" s="532"/>
      <c r="C695" s="532"/>
      <c r="D695" s="53"/>
      <c r="E695" s="53"/>
      <c r="F695" s="53"/>
      <c r="G695" s="53"/>
      <c r="H695" s="53"/>
      <c r="I695" s="53"/>
      <c r="J695" s="53"/>
      <c r="K695" s="53"/>
      <c r="L695" s="53"/>
      <c r="M695" s="533"/>
      <c r="N695" s="534"/>
      <c r="O695" s="534"/>
      <c r="P695" s="534"/>
      <c r="Q695" s="534"/>
      <c r="R695" s="534"/>
    </row>
    <row r="696" customFormat="false" ht="12.75" hidden="false" customHeight="true" outlineLevel="0" collapsed="false">
      <c r="A696" s="532"/>
      <c r="B696" s="532"/>
      <c r="C696" s="532"/>
      <c r="D696" s="53"/>
      <c r="E696" s="53"/>
      <c r="F696" s="53"/>
      <c r="G696" s="53"/>
      <c r="H696" s="53"/>
      <c r="I696" s="53"/>
      <c r="J696" s="53"/>
      <c r="K696" s="53"/>
      <c r="L696" s="53"/>
      <c r="M696" s="533"/>
      <c r="N696" s="534"/>
      <c r="O696" s="534"/>
      <c r="P696" s="534"/>
      <c r="Q696" s="534"/>
      <c r="R696" s="534"/>
    </row>
    <row r="697" customFormat="false" ht="12.75" hidden="false" customHeight="true" outlineLevel="0" collapsed="false">
      <c r="A697" s="532"/>
      <c r="B697" s="532"/>
      <c r="C697" s="532"/>
      <c r="D697" s="53"/>
      <c r="E697" s="53"/>
      <c r="F697" s="53"/>
      <c r="G697" s="53"/>
      <c r="H697" s="53"/>
      <c r="I697" s="53"/>
      <c r="J697" s="53"/>
      <c r="K697" s="53"/>
      <c r="L697" s="53"/>
      <c r="M697" s="533"/>
      <c r="N697" s="534"/>
      <c r="O697" s="534"/>
      <c r="P697" s="534"/>
      <c r="Q697" s="534"/>
      <c r="R697" s="534"/>
    </row>
    <row r="698" customFormat="false" ht="12.75" hidden="false" customHeight="true" outlineLevel="0" collapsed="false">
      <c r="A698" s="532"/>
      <c r="B698" s="532"/>
      <c r="C698" s="532"/>
      <c r="D698" s="53"/>
      <c r="E698" s="53"/>
      <c r="F698" s="53"/>
      <c r="G698" s="53"/>
      <c r="H698" s="53"/>
      <c r="I698" s="53"/>
      <c r="J698" s="53"/>
      <c r="K698" s="53"/>
      <c r="L698" s="53"/>
      <c r="M698" s="533"/>
      <c r="N698" s="534"/>
      <c r="O698" s="534"/>
      <c r="P698" s="534"/>
      <c r="Q698" s="534"/>
      <c r="R698" s="534"/>
    </row>
    <row r="699" customFormat="false" ht="12.75" hidden="false" customHeight="true" outlineLevel="0" collapsed="false">
      <c r="A699" s="532"/>
      <c r="B699" s="532"/>
      <c r="C699" s="532"/>
      <c r="D699" s="53"/>
      <c r="E699" s="53"/>
      <c r="F699" s="53"/>
      <c r="G699" s="53"/>
      <c r="H699" s="53"/>
      <c r="I699" s="53"/>
      <c r="J699" s="53"/>
      <c r="K699" s="53"/>
      <c r="L699" s="53"/>
      <c r="M699" s="533"/>
      <c r="N699" s="534"/>
      <c r="O699" s="534"/>
      <c r="P699" s="534"/>
      <c r="Q699" s="534"/>
      <c r="R699" s="534"/>
    </row>
    <row r="700" customFormat="false" ht="12.75" hidden="false" customHeight="true" outlineLevel="0" collapsed="false">
      <c r="A700" s="532"/>
      <c r="B700" s="532"/>
      <c r="C700" s="532"/>
      <c r="D700" s="53"/>
      <c r="E700" s="53"/>
      <c r="F700" s="53"/>
      <c r="G700" s="53"/>
      <c r="H700" s="53"/>
      <c r="I700" s="53"/>
      <c r="J700" s="53"/>
      <c r="K700" s="53"/>
      <c r="L700" s="53"/>
      <c r="M700" s="533"/>
      <c r="N700" s="534"/>
      <c r="O700" s="534"/>
      <c r="P700" s="534"/>
      <c r="Q700" s="534"/>
      <c r="R700" s="534"/>
    </row>
    <row r="701" customFormat="false" ht="12.75" hidden="false" customHeight="true" outlineLevel="0" collapsed="false">
      <c r="A701" s="532"/>
      <c r="B701" s="532"/>
      <c r="C701" s="532"/>
      <c r="D701" s="53"/>
      <c r="E701" s="53"/>
      <c r="F701" s="53"/>
      <c r="G701" s="53"/>
      <c r="H701" s="53"/>
      <c r="I701" s="53"/>
      <c r="J701" s="53"/>
      <c r="K701" s="53"/>
      <c r="L701" s="53"/>
      <c r="M701" s="533"/>
      <c r="N701" s="534"/>
      <c r="O701" s="534"/>
      <c r="P701" s="534"/>
      <c r="Q701" s="534"/>
      <c r="R701" s="534"/>
    </row>
    <row r="702" customFormat="false" ht="12.75" hidden="false" customHeight="true" outlineLevel="0" collapsed="false">
      <c r="A702" s="532"/>
      <c r="B702" s="532"/>
      <c r="C702" s="532"/>
      <c r="D702" s="53"/>
      <c r="E702" s="53"/>
      <c r="F702" s="53"/>
      <c r="G702" s="53"/>
      <c r="H702" s="53"/>
      <c r="I702" s="53"/>
      <c r="J702" s="53"/>
      <c r="K702" s="53"/>
      <c r="L702" s="53"/>
      <c r="M702" s="533"/>
      <c r="N702" s="534"/>
      <c r="O702" s="534"/>
      <c r="P702" s="534"/>
      <c r="Q702" s="534"/>
      <c r="R702" s="534"/>
    </row>
    <row r="703" customFormat="false" ht="12.75" hidden="false" customHeight="true" outlineLevel="0" collapsed="false">
      <c r="A703" s="532"/>
      <c r="B703" s="532"/>
      <c r="C703" s="532"/>
      <c r="D703" s="53"/>
      <c r="E703" s="53"/>
      <c r="F703" s="53"/>
      <c r="G703" s="53"/>
      <c r="H703" s="53"/>
      <c r="I703" s="53"/>
      <c r="J703" s="53"/>
      <c r="K703" s="53"/>
      <c r="L703" s="53"/>
      <c r="M703" s="533"/>
      <c r="N703" s="534"/>
      <c r="O703" s="534"/>
      <c r="P703" s="534"/>
      <c r="Q703" s="534"/>
      <c r="R703" s="534"/>
    </row>
    <row r="704" customFormat="false" ht="12.75" hidden="false" customHeight="true" outlineLevel="0" collapsed="false">
      <c r="A704" s="532"/>
      <c r="B704" s="532"/>
      <c r="C704" s="532"/>
      <c r="D704" s="53"/>
      <c r="E704" s="53"/>
      <c r="F704" s="53"/>
      <c r="G704" s="53"/>
      <c r="H704" s="53"/>
      <c r="I704" s="53"/>
      <c r="J704" s="53"/>
      <c r="K704" s="53"/>
      <c r="L704" s="53"/>
      <c r="M704" s="533"/>
      <c r="N704" s="534"/>
      <c r="O704" s="534"/>
      <c r="P704" s="534"/>
      <c r="Q704" s="534"/>
      <c r="R704" s="534"/>
    </row>
    <row r="705" customFormat="false" ht="12.75" hidden="false" customHeight="true" outlineLevel="0" collapsed="false">
      <c r="A705" s="532"/>
      <c r="B705" s="532"/>
      <c r="C705" s="532"/>
      <c r="D705" s="53"/>
      <c r="E705" s="53"/>
      <c r="F705" s="53"/>
      <c r="G705" s="53"/>
      <c r="H705" s="53"/>
      <c r="I705" s="53"/>
      <c r="J705" s="53"/>
      <c r="K705" s="53"/>
      <c r="L705" s="53"/>
      <c r="M705" s="533"/>
      <c r="N705" s="534"/>
      <c r="O705" s="534"/>
      <c r="P705" s="534"/>
      <c r="Q705" s="534"/>
      <c r="R705" s="534"/>
    </row>
    <row r="706" customFormat="false" ht="12.75" hidden="false" customHeight="true" outlineLevel="0" collapsed="false">
      <c r="A706" s="532"/>
      <c r="B706" s="532"/>
      <c r="C706" s="532"/>
      <c r="D706" s="53"/>
      <c r="E706" s="53"/>
      <c r="F706" s="53"/>
      <c r="G706" s="53"/>
      <c r="H706" s="53"/>
      <c r="I706" s="53"/>
      <c r="J706" s="53"/>
      <c r="K706" s="53"/>
      <c r="L706" s="53"/>
      <c r="M706" s="533"/>
      <c r="N706" s="534"/>
      <c r="O706" s="534"/>
      <c r="P706" s="534"/>
      <c r="Q706" s="534"/>
      <c r="R706" s="534"/>
    </row>
    <row r="707" customFormat="false" ht="12.75" hidden="false" customHeight="true" outlineLevel="0" collapsed="false">
      <c r="A707" s="532"/>
      <c r="B707" s="532"/>
      <c r="C707" s="532"/>
      <c r="D707" s="53"/>
      <c r="E707" s="53"/>
      <c r="F707" s="53"/>
      <c r="G707" s="53"/>
      <c r="H707" s="53"/>
      <c r="I707" s="53"/>
      <c r="J707" s="53"/>
      <c r="K707" s="53"/>
      <c r="L707" s="53"/>
      <c r="M707" s="533"/>
      <c r="N707" s="534"/>
      <c r="O707" s="534"/>
      <c r="P707" s="534"/>
      <c r="Q707" s="534"/>
      <c r="R707" s="534"/>
    </row>
    <row r="708" customFormat="false" ht="12.75" hidden="false" customHeight="true" outlineLevel="0" collapsed="false">
      <c r="A708" s="532"/>
      <c r="B708" s="532"/>
      <c r="C708" s="532"/>
      <c r="D708" s="53"/>
      <c r="E708" s="53"/>
      <c r="F708" s="53"/>
      <c r="G708" s="53"/>
      <c r="H708" s="53"/>
      <c r="I708" s="53"/>
      <c r="J708" s="53"/>
      <c r="K708" s="53"/>
      <c r="L708" s="53"/>
      <c r="M708" s="533"/>
      <c r="N708" s="534"/>
      <c r="O708" s="534"/>
      <c r="P708" s="534"/>
      <c r="Q708" s="534"/>
      <c r="R708" s="534"/>
    </row>
    <row r="709" customFormat="false" ht="12.75" hidden="false" customHeight="true" outlineLevel="0" collapsed="false">
      <c r="A709" s="532"/>
      <c r="B709" s="532"/>
      <c r="C709" s="532"/>
      <c r="D709" s="53"/>
      <c r="E709" s="53"/>
      <c r="F709" s="53"/>
      <c r="G709" s="53"/>
      <c r="H709" s="53"/>
      <c r="I709" s="53"/>
      <c r="J709" s="53"/>
      <c r="K709" s="53"/>
      <c r="L709" s="53"/>
      <c r="M709" s="533"/>
      <c r="N709" s="534"/>
      <c r="O709" s="534"/>
      <c r="P709" s="534"/>
      <c r="Q709" s="534"/>
      <c r="R709" s="534"/>
    </row>
    <row r="710" customFormat="false" ht="12.75" hidden="false" customHeight="true" outlineLevel="0" collapsed="false">
      <c r="A710" s="532"/>
      <c r="B710" s="532"/>
      <c r="C710" s="532"/>
      <c r="D710" s="53"/>
      <c r="E710" s="53"/>
      <c r="F710" s="53"/>
      <c r="G710" s="53"/>
      <c r="H710" s="53"/>
      <c r="I710" s="53"/>
      <c r="J710" s="53"/>
      <c r="K710" s="53"/>
      <c r="L710" s="53"/>
      <c r="M710" s="533"/>
      <c r="N710" s="534"/>
      <c r="O710" s="534"/>
      <c r="P710" s="534"/>
      <c r="Q710" s="534"/>
      <c r="R710" s="534"/>
    </row>
    <row r="711" customFormat="false" ht="12.75" hidden="false" customHeight="true" outlineLevel="0" collapsed="false">
      <c r="A711" s="532"/>
      <c r="B711" s="532"/>
      <c r="C711" s="532"/>
      <c r="D711" s="53"/>
      <c r="E711" s="53"/>
      <c r="F711" s="53"/>
      <c r="G711" s="53"/>
      <c r="H711" s="53"/>
      <c r="I711" s="53"/>
      <c r="J711" s="53"/>
      <c r="K711" s="53"/>
      <c r="L711" s="53"/>
      <c r="M711" s="533"/>
      <c r="N711" s="534"/>
      <c r="O711" s="534"/>
      <c r="P711" s="534"/>
      <c r="Q711" s="534"/>
      <c r="R711" s="534"/>
    </row>
    <row r="712" customFormat="false" ht="12.75" hidden="false" customHeight="true" outlineLevel="0" collapsed="false">
      <c r="A712" s="532"/>
      <c r="B712" s="532"/>
      <c r="C712" s="532"/>
      <c r="D712" s="53"/>
      <c r="E712" s="53"/>
      <c r="F712" s="53"/>
      <c r="G712" s="53"/>
      <c r="H712" s="53"/>
      <c r="I712" s="53"/>
      <c r="J712" s="53"/>
      <c r="K712" s="53"/>
      <c r="L712" s="53"/>
      <c r="M712" s="533"/>
      <c r="N712" s="534"/>
      <c r="O712" s="534"/>
      <c r="P712" s="534"/>
      <c r="Q712" s="534"/>
      <c r="R712" s="534"/>
    </row>
    <row r="713" customFormat="false" ht="12.75" hidden="false" customHeight="true" outlineLevel="0" collapsed="false">
      <c r="A713" s="532"/>
      <c r="B713" s="532"/>
      <c r="C713" s="532"/>
      <c r="D713" s="53"/>
      <c r="E713" s="53"/>
      <c r="F713" s="53"/>
      <c r="G713" s="53"/>
      <c r="H713" s="53"/>
      <c r="I713" s="53"/>
      <c r="J713" s="53"/>
      <c r="K713" s="53"/>
      <c r="L713" s="53"/>
      <c r="M713" s="533"/>
      <c r="N713" s="534"/>
      <c r="O713" s="534"/>
      <c r="P713" s="534"/>
      <c r="Q713" s="534"/>
      <c r="R713" s="534"/>
    </row>
    <row r="714" customFormat="false" ht="12.75" hidden="false" customHeight="true" outlineLevel="0" collapsed="false">
      <c r="A714" s="532"/>
      <c r="B714" s="532"/>
      <c r="C714" s="532"/>
      <c r="D714" s="53"/>
      <c r="E714" s="53"/>
      <c r="F714" s="53"/>
      <c r="G714" s="53"/>
      <c r="H714" s="53"/>
      <c r="I714" s="53"/>
      <c r="J714" s="53"/>
      <c r="K714" s="53"/>
      <c r="L714" s="53"/>
      <c r="M714" s="533"/>
      <c r="N714" s="534"/>
      <c r="O714" s="534"/>
      <c r="P714" s="534"/>
      <c r="Q714" s="534"/>
      <c r="R714" s="534"/>
    </row>
    <row r="715" customFormat="false" ht="12.75" hidden="false" customHeight="true" outlineLevel="0" collapsed="false">
      <c r="A715" s="532"/>
      <c r="B715" s="532"/>
      <c r="C715" s="532"/>
      <c r="D715" s="53"/>
      <c r="E715" s="53"/>
      <c r="F715" s="53"/>
      <c r="G715" s="53"/>
      <c r="H715" s="53"/>
      <c r="I715" s="53"/>
      <c r="J715" s="53"/>
      <c r="K715" s="53"/>
      <c r="L715" s="53"/>
      <c r="M715" s="533"/>
      <c r="N715" s="534"/>
      <c r="O715" s="534"/>
      <c r="P715" s="534"/>
      <c r="Q715" s="534"/>
      <c r="R715" s="534"/>
    </row>
    <row r="716" customFormat="false" ht="12.75" hidden="false" customHeight="true" outlineLevel="0" collapsed="false">
      <c r="A716" s="532"/>
      <c r="B716" s="532"/>
      <c r="C716" s="532"/>
      <c r="D716" s="53"/>
      <c r="E716" s="53"/>
      <c r="F716" s="53"/>
      <c r="G716" s="53"/>
      <c r="H716" s="53"/>
      <c r="I716" s="53"/>
      <c r="J716" s="53"/>
      <c r="K716" s="53"/>
      <c r="L716" s="53"/>
      <c r="M716" s="533"/>
      <c r="N716" s="534"/>
      <c r="O716" s="534"/>
      <c r="P716" s="534"/>
      <c r="Q716" s="534"/>
      <c r="R716" s="534"/>
    </row>
    <row r="717" customFormat="false" ht="12.75" hidden="false" customHeight="true" outlineLevel="0" collapsed="false">
      <c r="A717" s="532"/>
      <c r="B717" s="532"/>
      <c r="C717" s="532"/>
      <c r="D717" s="53"/>
      <c r="E717" s="53"/>
      <c r="F717" s="53"/>
      <c r="G717" s="53"/>
      <c r="H717" s="53"/>
      <c r="I717" s="53"/>
      <c r="J717" s="53"/>
      <c r="K717" s="53"/>
      <c r="L717" s="53"/>
      <c r="M717" s="533"/>
      <c r="N717" s="534"/>
      <c r="O717" s="534"/>
      <c r="P717" s="534"/>
      <c r="Q717" s="534"/>
      <c r="R717" s="534"/>
    </row>
    <row r="718" customFormat="false" ht="12.75" hidden="false" customHeight="true" outlineLevel="0" collapsed="false">
      <c r="A718" s="532"/>
      <c r="B718" s="532"/>
      <c r="C718" s="532"/>
      <c r="D718" s="53"/>
      <c r="E718" s="53"/>
      <c r="F718" s="53"/>
      <c r="G718" s="53"/>
      <c r="H718" s="53"/>
      <c r="I718" s="53"/>
      <c r="J718" s="53"/>
      <c r="K718" s="53"/>
      <c r="L718" s="53"/>
      <c r="M718" s="533"/>
      <c r="N718" s="534"/>
      <c r="O718" s="534"/>
      <c r="P718" s="534"/>
      <c r="Q718" s="534"/>
      <c r="R718" s="534"/>
    </row>
    <row r="719" customFormat="false" ht="12.75" hidden="false" customHeight="true" outlineLevel="0" collapsed="false">
      <c r="A719" s="532"/>
      <c r="B719" s="532"/>
      <c r="C719" s="532"/>
      <c r="D719" s="53"/>
      <c r="E719" s="53"/>
      <c r="F719" s="53"/>
      <c r="G719" s="53"/>
      <c r="H719" s="53"/>
      <c r="I719" s="53"/>
      <c r="J719" s="53"/>
      <c r="K719" s="53"/>
      <c r="L719" s="53"/>
      <c r="M719" s="533"/>
      <c r="N719" s="534"/>
      <c r="O719" s="534"/>
      <c r="P719" s="534"/>
      <c r="Q719" s="534"/>
      <c r="R719" s="534"/>
    </row>
    <row r="720" customFormat="false" ht="12.75" hidden="false" customHeight="true" outlineLevel="0" collapsed="false">
      <c r="A720" s="532"/>
      <c r="B720" s="532"/>
      <c r="C720" s="532"/>
      <c r="D720" s="53"/>
      <c r="E720" s="53"/>
      <c r="F720" s="53"/>
      <c r="G720" s="53"/>
      <c r="H720" s="53"/>
      <c r="I720" s="53"/>
      <c r="J720" s="53"/>
      <c r="K720" s="53"/>
      <c r="L720" s="53"/>
      <c r="M720" s="533"/>
      <c r="N720" s="534"/>
      <c r="O720" s="534"/>
      <c r="P720" s="534"/>
      <c r="Q720" s="534"/>
      <c r="R720" s="534"/>
    </row>
    <row r="721" customFormat="false" ht="12.75" hidden="false" customHeight="true" outlineLevel="0" collapsed="false">
      <c r="A721" s="532"/>
      <c r="B721" s="532"/>
      <c r="C721" s="532"/>
      <c r="D721" s="53"/>
      <c r="E721" s="53"/>
      <c r="F721" s="53"/>
      <c r="G721" s="53"/>
      <c r="H721" s="53"/>
      <c r="I721" s="53"/>
      <c r="J721" s="53"/>
      <c r="K721" s="53"/>
      <c r="L721" s="53"/>
      <c r="M721" s="533"/>
      <c r="N721" s="534"/>
      <c r="O721" s="534"/>
      <c r="P721" s="534"/>
      <c r="Q721" s="534"/>
      <c r="R721" s="534"/>
    </row>
    <row r="722" customFormat="false" ht="12.75" hidden="false" customHeight="true" outlineLevel="0" collapsed="false">
      <c r="A722" s="532"/>
      <c r="B722" s="532"/>
      <c r="C722" s="532"/>
      <c r="D722" s="53"/>
      <c r="E722" s="53"/>
      <c r="F722" s="53"/>
      <c r="G722" s="53"/>
      <c r="H722" s="53"/>
      <c r="I722" s="53"/>
      <c r="J722" s="53"/>
      <c r="K722" s="53"/>
      <c r="L722" s="53"/>
      <c r="M722" s="533"/>
      <c r="N722" s="534"/>
      <c r="O722" s="534"/>
      <c r="P722" s="534"/>
      <c r="Q722" s="534"/>
      <c r="R722" s="534"/>
    </row>
    <row r="723" customFormat="false" ht="12.75" hidden="false" customHeight="true" outlineLevel="0" collapsed="false">
      <c r="A723" s="532"/>
      <c r="B723" s="532"/>
      <c r="C723" s="532"/>
      <c r="D723" s="53"/>
      <c r="E723" s="53"/>
      <c r="F723" s="53"/>
      <c r="G723" s="53"/>
      <c r="H723" s="53"/>
      <c r="I723" s="53"/>
      <c r="J723" s="53"/>
      <c r="K723" s="53"/>
      <c r="L723" s="53"/>
      <c r="M723" s="533"/>
      <c r="N723" s="534"/>
      <c r="O723" s="534"/>
      <c r="P723" s="534"/>
      <c r="Q723" s="534"/>
      <c r="R723" s="534"/>
    </row>
    <row r="724" customFormat="false" ht="12.75" hidden="false" customHeight="true" outlineLevel="0" collapsed="false">
      <c r="A724" s="532"/>
      <c r="B724" s="532"/>
      <c r="C724" s="532"/>
      <c r="D724" s="53"/>
      <c r="E724" s="53"/>
      <c r="F724" s="53"/>
      <c r="G724" s="53"/>
      <c r="H724" s="53"/>
      <c r="I724" s="53"/>
      <c r="J724" s="53"/>
      <c r="K724" s="53"/>
      <c r="L724" s="53"/>
      <c r="M724" s="533"/>
      <c r="N724" s="534"/>
      <c r="O724" s="534"/>
      <c r="P724" s="534"/>
      <c r="Q724" s="534"/>
      <c r="R724" s="534"/>
    </row>
    <row r="725" customFormat="false" ht="12.75" hidden="false" customHeight="true" outlineLevel="0" collapsed="false">
      <c r="A725" s="532"/>
      <c r="B725" s="532"/>
      <c r="C725" s="532"/>
      <c r="D725" s="53"/>
      <c r="E725" s="53"/>
      <c r="F725" s="53"/>
      <c r="G725" s="53"/>
      <c r="H725" s="53"/>
      <c r="I725" s="53"/>
      <c r="J725" s="53"/>
      <c r="K725" s="53"/>
      <c r="L725" s="53"/>
      <c r="M725" s="533"/>
      <c r="N725" s="534"/>
      <c r="O725" s="534"/>
      <c r="P725" s="534"/>
      <c r="Q725" s="534"/>
      <c r="R725" s="534"/>
    </row>
    <row r="726" customFormat="false" ht="12.75" hidden="false" customHeight="true" outlineLevel="0" collapsed="false">
      <c r="A726" s="532"/>
      <c r="B726" s="532"/>
      <c r="C726" s="532"/>
      <c r="D726" s="53"/>
      <c r="E726" s="53"/>
      <c r="F726" s="53"/>
      <c r="G726" s="53"/>
      <c r="H726" s="53"/>
      <c r="I726" s="53"/>
      <c r="J726" s="53"/>
      <c r="K726" s="53"/>
      <c r="L726" s="53"/>
      <c r="M726" s="533"/>
      <c r="N726" s="534"/>
      <c r="O726" s="534"/>
      <c r="P726" s="534"/>
      <c r="Q726" s="534"/>
      <c r="R726" s="534"/>
    </row>
    <row r="727" customFormat="false" ht="12.75" hidden="false" customHeight="true" outlineLevel="0" collapsed="false">
      <c r="A727" s="532"/>
      <c r="B727" s="532"/>
      <c r="C727" s="532"/>
      <c r="D727" s="53"/>
      <c r="E727" s="53"/>
      <c r="F727" s="53"/>
      <c r="G727" s="53"/>
      <c r="H727" s="53"/>
      <c r="I727" s="53"/>
      <c r="J727" s="53"/>
      <c r="K727" s="53"/>
      <c r="L727" s="53"/>
      <c r="M727" s="533"/>
      <c r="N727" s="534"/>
      <c r="O727" s="534"/>
      <c r="P727" s="534"/>
      <c r="Q727" s="534"/>
      <c r="R727" s="534"/>
    </row>
    <row r="728" customFormat="false" ht="12.75" hidden="false" customHeight="true" outlineLevel="0" collapsed="false">
      <c r="A728" s="532"/>
      <c r="B728" s="532"/>
      <c r="C728" s="532"/>
      <c r="D728" s="53"/>
      <c r="E728" s="53"/>
      <c r="F728" s="53"/>
      <c r="G728" s="53"/>
      <c r="H728" s="53"/>
      <c r="I728" s="53"/>
      <c r="J728" s="53"/>
      <c r="K728" s="53"/>
      <c r="L728" s="53"/>
      <c r="M728" s="533"/>
      <c r="N728" s="534"/>
      <c r="O728" s="534"/>
      <c r="P728" s="534"/>
      <c r="Q728" s="534"/>
      <c r="R728" s="534"/>
    </row>
    <row r="729" customFormat="false" ht="12.75" hidden="false" customHeight="true" outlineLevel="0" collapsed="false">
      <c r="A729" s="532"/>
      <c r="B729" s="532"/>
      <c r="C729" s="532"/>
      <c r="D729" s="53"/>
      <c r="E729" s="53"/>
      <c r="F729" s="53"/>
      <c r="G729" s="53"/>
      <c r="H729" s="53"/>
      <c r="I729" s="53"/>
      <c r="J729" s="53"/>
      <c r="K729" s="53"/>
      <c r="L729" s="53"/>
      <c r="M729" s="533"/>
      <c r="N729" s="534"/>
      <c r="O729" s="534"/>
      <c r="P729" s="534"/>
      <c r="Q729" s="534"/>
      <c r="R729" s="534"/>
    </row>
    <row r="730" customFormat="false" ht="12.75" hidden="false" customHeight="true" outlineLevel="0" collapsed="false">
      <c r="A730" s="532"/>
      <c r="B730" s="532"/>
      <c r="C730" s="532"/>
      <c r="D730" s="53"/>
      <c r="E730" s="53"/>
      <c r="F730" s="53"/>
      <c r="G730" s="53"/>
      <c r="H730" s="53"/>
      <c r="I730" s="53"/>
      <c r="J730" s="53"/>
      <c r="K730" s="53"/>
      <c r="L730" s="53"/>
      <c r="M730" s="533"/>
      <c r="N730" s="534"/>
      <c r="O730" s="534"/>
      <c r="P730" s="534"/>
      <c r="Q730" s="534"/>
      <c r="R730" s="534"/>
    </row>
    <row r="731" customFormat="false" ht="12.75" hidden="false" customHeight="true" outlineLevel="0" collapsed="false">
      <c r="A731" s="532"/>
      <c r="B731" s="532"/>
      <c r="C731" s="532"/>
      <c r="D731" s="53"/>
      <c r="E731" s="53"/>
      <c r="F731" s="53"/>
      <c r="G731" s="53"/>
      <c r="H731" s="53"/>
      <c r="I731" s="53"/>
      <c r="J731" s="53"/>
      <c r="K731" s="53"/>
      <c r="L731" s="53"/>
      <c r="M731" s="533"/>
      <c r="N731" s="534"/>
      <c r="O731" s="534"/>
      <c r="P731" s="534"/>
      <c r="Q731" s="534"/>
      <c r="R731" s="534"/>
    </row>
    <row r="732" customFormat="false" ht="12.75" hidden="false" customHeight="true" outlineLevel="0" collapsed="false">
      <c r="A732" s="532"/>
      <c r="B732" s="532"/>
      <c r="C732" s="532"/>
      <c r="D732" s="53"/>
      <c r="E732" s="53"/>
      <c r="F732" s="53"/>
      <c r="G732" s="53"/>
      <c r="H732" s="53"/>
      <c r="I732" s="53"/>
      <c r="J732" s="53"/>
      <c r="K732" s="53"/>
      <c r="L732" s="53"/>
      <c r="M732" s="533"/>
      <c r="N732" s="534"/>
      <c r="O732" s="534"/>
      <c r="P732" s="534"/>
      <c r="Q732" s="534"/>
      <c r="R732" s="534"/>
    </row>
    <row r="733" customFormat="false" ht="12.75" hidden="false" customHeight="true" outlineLevel="0" collapsed="false">
      <c r="A733" s="532"/>
      <c r="B733" s="532"/>
      <c r="C733" s="532"/>
      <c r="D733" s="53"/>
      <c r="E733" s="53"/>
      <c r="F733" s="53"/>
      <c r="G733" s="53"/>
      <c r="H733" s="53"/>
      <c r="I733" s="53"/>
      <c r="J733" s="53"/>
      <c r="K733" s="53"/>
      <c r="L733" s="53"/>
      <c r="M733" s="533"/>
      <c r="N733" s="534"/>
      <c r="O733" s="534"/>
      <c r="P733" s="534"/>
      <c r="Q733" s="534"/>
      <c r="R733" s="534"/>
    </row>
    <row r="734" customFormat="false" ht="12.75" hidden="false" customHeight="true" outlineLevel="0" collapsed="false">
      <c r="A734" s="532"/>
      <c r="B734" s="532"/>
      <c r="C734" s="532"/>
      <c r="D734" s="53"/>
      <c r="E734" s="53"/>
      <c r="F734" s="53"/>
      <c r="G734" s="53"/>
      <c r="H734" s="53"/>
      <c r="I734" s="53"/>
      <c r="J734" s="53"/>
      <c r="K734" s="53"/>
      <c r="L734" s="53"/>
      <c r="M734" s="533"/>
      <c r="N734" s="534"/>
      <c r="O734" s="534"/>
      <c r="P734" s="534"/>
      <c r="Q734" s="534"/>
      <c r="R734" s="534"/>
    </row>
    <row r="735" customFormat="false" ht="12.75" hidden="false" customHeight="true" outlineLevel="0" collapsed="false">
      <c r="A735" s="532"/>
      <c r="B735" s="532"/>
      <c r="C735" s="532"/>
      <c r="D735" s="53"/>
      <c r="E735" s="53"/>
      <c r="F735" s="53"/>
      <c r="G735" s="53"/>
      <c r="H735" s="53"/>
      <c r="I735" s="53"/>
      <c r="J735" s="53"/>
      <c r="K735" s="53"/>
      <c r="L735" s="53"/>
      <c r="M735" s="533"/>
      <c r="N735" s="534"/>
      <c r="O735" s="534"/>
      <c r="P735" s="534"/>
      <c r="Q735" s="534"/>
      <c r="R735" s="534"/>
    </row>
    <row r="736" customFormat="false" ht="12.75" hidden="false" customHeight="true" outlineLevel="0" collapsed="false">
      <c r="A736" s="532"/>
      <c r="B736" s="532"/>
      <c r="C736" s="532"/>
      <c r="D736" s="53"/>
      <c r="E736" s="53"/>
      <c r="F736" s="53"/>
      <c r="G736" s="53"/>
      <c r="H736" s="53"/>
      <c r="I736" s="53"/>
      <c r="J736" s="53"/>
      <c r="K736" s="53"/>
      <c r="L736" s="53"/>
      <c r="M736" s="533"/>
      <c r="N736" s="534"/>
      <c r="O736" s="534"/>
      <c r="P736" s="534"/>
      <c r="Q736" s="534"/>
      <c r="R736" s="534"/>
    </row>
    <row r="737" customFormat="false" ht="12.75" hidden="false" customHeight="true" outlineLevel="0" collapsed="false">
      <c r="A737" s="532"/>
      <c r="B737" s="532"/>
      <c r="C737" s="532"/>
      <c r="D737" s="53"/>
      <c r="E737" s="53"/>
      <c r="F737" s="53"/>
      <c r="G737" s="53"/>
      <c r="H737" s="53"/>
      <c r="I737" s="53"/>
      <c r="J737" s="53"/>
      <c r="K737" s="53"/>
      <c r="L737" s="53"/>
      <c r="M737" s="533"/>
      <c r="N737" s="534"/>
      <c r="O737" s="534"/>
      <c r="P737" s="534"/>
      <c r="Q737" s="534"/>
      <c r="R737" s="534"/>
    </row>
    <row r="738" customFormat="false" ht="12.75" hidden="false" customHeight="true" outlineLevel="0" collapsed="false">
      <c r="A738" s="532"/>
      <c r="B738" s="532"/>
      <c r="C738" s="532"/>
      <c r="D738" s="53"/>
      <c r="E738" s="53"/>
      <c r="F738" s="53"/>
      <c r="G738" s="53"/>
      <c r="H738" s="53"/>
      <c r="I738" s="53"/>
      <c r="J738" s="53"/>
      <c r="K738" s="53"/>
      <c r="L738" s="53"/>
      <c r="M738" s="533"/>
      <c r="N738" s="534"/>
      <c r="O738" s="534"/>
      <c r="P738" s="534"/>
      <c r="Q738" s="534"/>
      <c r="R738" s="534"/>
    </row>
    <row r="739" customFormat="false" ht="12.75" hidden="false" customHeight="true" outlineLevel="0" collapsed="false">
      <c r="A739" s="532"/>
      <c r="B739" s="532"/>
      <c r="C739" s="532"/>
      <c r="D739" s="53"/>
      <c r="E739" s="53"/>
      <c r="F739" s="53"/>
      <c r="G739" s="53"/>
      <c r="H739" s="53"/>
      <c r="I739" s="53"/>
      <c r="J739" s="53"/>
      <c r="K739" s="53"/>
      <c r="L739" s="53"/>
      <c r="M739" s="533"/>
      <c r="N739" s="534"/>
      <c r="O739" s="534"/>
      <c r="P739" s="534"/>
      <c r="Q739" s="534"/>
      <c r="R739" s="534"/>
    </row>
    <row r="740" customFormat="false" ht="12.75" hidden="false" customHeight="true" outlineLevel="0" collapsed="false">
      <c r="A740" s="532"/>
      <c r="B740" s="532"/>
      <c r="C740" s="532"/>
      <c r="D740" s="53"/>
      <c r="E740" s="53"/>
      <c r="F740" s="53"/>
      <c r="G740" s="53"/>
      <c r="H740" s="53"/>
      <c r="I740" s="53"/>
      <c r="J740" s="53"/>
      <c r="K740" s="53"/>
      <c r="L740" s="53"/>
      <c r="M740" s="533"/>
      <c r="N740" s="534"/>
      <c r="O740" s="534"/>
      <c r="P740" s="534"/>
      <c r="Q740" s="534"/>
      <c r="R740" s="534"/>
    </row>
    <row r="741" customFormat="false" ht="12.75" hidden="false" customHeight="true" outlineLevel="0" collapsed="false">
      <c r="A741" s="532"/>
      <c r="B741" s="532"/>
      <c r="C741" s="532"/>
      <c r="D741" s="53"/>
      <c r="E741" s="53"/>
      <c r="F741" s="53"/>
      <c r="G741" s="53"/>
      <c r="H741" s="53"/>
      <c r="I741" s="53"/>
      <c r="J741" s="53"/>
      <c r="K741" s="53"/>
      <c r="L741" s="53"/>
      <c r="M741" s="533"/>
      <c r="N741" s="534"/>
      <c r="O741" s="534"/>
      <c r="P741" s="534"/>
      <c r="Q741" s="534"/>
      <c r="R741" s="534"/>
    </row>
    <row r="742" customFormat="false" ht="12.75" hidden="false" customHeight="true" outlineLevel="0" collapsed="false">
      <c r="A742" s="532"/>
      <c r="B742" s="532"/>
      <c r="C742" s="532"/>
      <c r="D742" s="53"/>
      <c r="E742" s="53"/>
      <c r="F742" s="53"/>
      <c r="G742" s="53"/>
      <c r="H742" s="53"/>
      <c r="I742" s="53"/>
      <c r="J742" s="53"/>
      <c r="K742" s="53"/>
      <c r="L742" s="53"/>
      <c r="M742" s="533"/>
      <c r="N742" s="534"/>
      <c r="O742" s="534"/>
      <c r="P742" s="534"/>
      <c r="Q742" s="534"/>
      <c r="R742" s="534"/>
    </row>
    <row r="743" customFormat="false" ht="12.75" hidden="false" customHeight="true" outlineLevel="0" collapsed="false">
      <c r="A743" s="532"/>
      <c r="B743" s="532"/>
      <c r="C743" s="532"/>
      <c r="D743" s="53"/>
      <c r="E743" s="53"/>
      <c r="F743" s="53"/>
      <c r="G743" s="53"/>
      <c r="H743" s="53"/>
      <c r="I743" s="53"/>
      <c r="J743" s="53"/>
      <c r="K743" s="53"/>
      <c r="L743" s="53"/>
      <c r="M743" s="533"/>
      <c r="N743" s="534"/>
      <c r="O743" s="534"/>
      <c r="P743" s="534"/>
      <c r="Q743" s="534"/>
      <c r="R743" s="534"/>
    </row>
    <row r="744" customFormat="false" ht="12.75" hidden="false" customHeight="true" outlineLevel="0" collapsed="false">
      <c r="A744" s="532"/>
      <c r="B744" s="532"/>
      <c r="C744" s="532"/>
      <c r="D744" s="53"/>
      <c r="E744" s="53"/>
      <c r="F744" s="53"/>
      <c r="G744" s="53"/>
      <c r="H744" s="53"/>
      <c r="I744" s="53"/>
      <c r="J744" s="53"/>
      <c r="K744" s="53"/>
      <c r="L744" s="53"/>
      <c r="M744" s="533"/>
      <c r="N744" s="534"/>
      <c r="O744" s="534"/>
      <c r="P744" s="534"/>
      <c r="Q744" s="534"/>
      <c r="R744" s="534"/>
    </row>
    <row r="745" customFormat="false" ht="12.75" hidden="false" customHeight="true" outlineLevel="0" collapsed="false">
      <c r="A745" s="532"/>
      <c r="B745" s="532"/>
      <c r="C745" s="532"/>
      <c r="D745" s="53"/>
      <c r="E745" s="53"/>
      <c r="F745" s="53"/>
      <c r="G745" s="53"/>
      <c r="H745" s="53"/>
      <c r="I745" s="53"/>
      <c r="J745" s="53"/>
      <c r="K745" s="53"/>
      <c r="L745" s="53"/>
      <c r="M745" s="533"/>
      <c r="N745" s="534"/>
      <c r="O745" s="534"/>
      <c r="P745" s="534"/>
      <c r="Q745" s="534"/>
      <c r="R745" s="534"/>
    </row>
    <row r="746" customFormat="false" ht="12.75" hidden="false" customHeight="true" outlineLevel="0" collapsed="false">
      <c r="A746" s="532"/>
      <c r="B746" s="532"/>
      <c r="C746" s="532"/>
      <c r="D746" s="53"/>
      <c r="E746" s="53"/>
      <c r="F746" s="53"/>
      <c r="G746" s="53"/>
      <c r="H746" s="53"/>
      <c r="I746" s="53"/>
      <c r="J746" s="53"/>
      <c r="K746" s="53"/>
      <c r="L746" s="53"/>
      <c r="M746" s="533"/>
      <c r="N746" s="534"/>
      <c r="O746" s="534"/>
      <c r="P746" s="534"/>
      <c r="Q746" s="534"/>
      <c r="R746" s="534"/>
    </row>
    <row r="747" customFormat="false" ht="12.75" hidden="false" customHeight="true" outlineLevel="0" collapsed="false">
      <c r="A747" s="532"/>
      <c r="B747" s="532"/>
      <c r="C747" s="532"/>
      <c r="D747" s="53"/>
      <c r="E747" s="53"/>
      <c r="F747" s="53"/>
      <c r="G747" s="53"/>
      <c r="H747" s="53"/>
      <c r="I747" s="53"/>
      <c r="J747" s="53"/>
      <c r="K747" s="53"/>
      <c r="L747" s="53"/>
      <c r="M747" s="533"/>
      <c r="N747" s="534"/>
      <c r="O747" s="534"/>
      <c r="P747" s="534"/>
      <c r="Q747" s="534"/>
      <c r="R747" s="534"/>
    </row>
    <row r="748" customFormat="false" ht="12.75" hidden="false" customHeight="true" outlineLevel="0" collapsed="false">
      <c r="A748" s="532"/>
      <c r="B748" s="532"/>
      <c r="C748" s="532"/>
      <c r="D748" s="53"/>
      <c r="E748" s="53"/>
      <c r="F748" s="53"/>
      <c r="G748" s="53"/>
      <c r="H748" s="53"/>
      <c r="I748" s="53"/>
      <c r="J748" s="53"/>
      <c r="K748" s="53"/>
      <c r="L748" s="53"/>
      <c r="M748" s="533"/>
      <c r="N748" s="534"/>
      <c r="O748" s="534"/>
      <c r="P748" s="534"/>
      <c r="Q748" s="534"/>
      <c r="R748" s="534"/>
    </row>
    <row r="749" customFormat="false" ht="12.75" hidden="false" customHeight="true" outlineLevel="0" collapsed="false">
      <c r="A749" s="532"/>
      <c r="B749" s="532"/>
      <c r="C749" s="532"/>
      <c r="D749" s="53"/>
      <c r="E749" s="53"/>
      <c r="F749" s="53"/>
      <c r="G749" s="53"/>
      <c r="H749" s="53"/>
      <c r="I749" s="53"/>
      <c r="J749" s="53"/>
      <c r="K749" s="53"/>
      <c r="L749" s="53"/>
      <c r="M749" s="533"/>
      <c r="N749" s="534"/>
      <c r="O749" s="534"/>
      <c r="P749" s="534"/>
      <c r="Q749" s="534"/>
      <c r="R749" s="534"/>
    </row>
    <row r="750" customFormat="false" ht="12.75" hidden="false" customHeight="true" outlineLevel="0" collapsed="false">
      <c r="A750" s="532"/>
      <c r="B750" s="532"/>
      <c r="C750" s="532"/>
      <c r="D750" s="53"/>
      <c r="E750" s="53"/>
      <c r="F750" s="53"/>
      <c r="G750" s="53"/>
      <c r="H750" s="53"/>
      <c r="I750" s="53"/>
      <c r="J750" s="53"/>
      <c r="K750" s="53"/>
      <c r="L750" s="53"/>
      <c r="M750" s="533"/>
      <c r="N750" s="534"/>
      <c r="O750" s="534"/>
      <c r="P750" s="534"/>
      <c r="Q750" s="534"/>
      <c r="R750" s="534"/>
    </row>
    <row r="751" customFormat="false" ht="12.75" hidden="false" customHeight="true" outlineLevel="0" collapsed="false">
      <c r="A751" s="532"/>
      <c r="B751" s="532"/>
      <c r="C751" s="532"/>
      <c r="D751" s="53"/>
      <c r="E751" s="53"/>
      <c r="F751" s="53"/>
      <c r="G751" s="53"/>
      <c r="H751" s="53"/>
      <c r="I751" s="53"/>
      <c r="J751" s="53"/>
      <c r="K751" s="53"/>
      <c r="L751" s="53"/>
      <c r="M751" s="533"/>
      <c r="N751" s="534"/>
      <c r="O751" s="534"/>
      <c r="P751" s="534"/>
      <c r="Q751" s="534"/>
      <c r="R751" s="534"/>
    </row>
    <row r="752" customFormat="false" ht="12.75" hidden="false" customHeight="true" outlineLevel="0" collapsed="false">
      <c r="A752" s="532"/>
      <c r="B752" s="532"/>
      <c r="C752" s="532"/>
      <c r="D752" s="53"/>
      <c r="E752" s="53"/>
      <c r="F752" s="53"/>
      <c r="G752" s="53"/>
      <c r="H752" s="53"/>
      <c r="I752" s="53"/>
      <c r="J752" s="53"/>
      <c r="K752" s="53"/>
      <c r="L752" s="53"/>
      <c r="M752" s="533"/>
      <c r="N752" s="534"/>
      <c r="O752" s="534"/>
      <c r="P752" s="534"/>
      <c r="Q752" s="534"/>
      <c r="R752" s="534"/>
    </row>
    <row r="753" customFormat="false" ht="12.75" hidden="false" customHeight="true" outlineLevel="0" collapsed="false">
      <c r="A753" s="532"/>
      <c r="B753" s="532"/>
      <c r="C753" s="532"/>
      <c r="D753" s="53"/>
      <c r="E753" s="53"/>
      <c r="F753" s="53"/>
      <c r="G753" s="53"/>
      <c r="H753" s="53"/>
      <c r="I753" s="53"/>
      <c r="J753" s="53"/>
      <c r="K753" s="53"/>
      <c r="L753" s="53"/>
      <c r="M753" s="533"/>
      <c r="N753" s="534"/>
      <c r="O753" s="534"/>
      <c r="P753" s="534"/>
      <c r="Q753" s="534"/>
      <c r="R753" s="534"/>
    </row>
    <row r="754" customFormat="false" ht="12.75" hidden="false" customHeight="true" outlineLevel="0" collapsed="false">
      <c r="A754" s="532"/>
      <c r="B754" s="532"/>
      <c r="C754" s="532"/>
      <c r="D754" s="53"/>
      <c r="E754" s="53"/>
      <c r="F754" s="53"/>
      <c r="G754" s="53"/>
      <c r="H754" s="53"/>
      <c r="I754" s="53"/>
      <c r="J754" s="53"/>
      <c r="K754" s="53"/>
      <c r="L754" s="53"/>
      <c r="M754" s="533"/>
      <c r="N754" s="534"/>
      <c r="O754" s="534"/>
      <c r="P754" s="534"/>
      <c r="Q754" s="534"/>
      <c r="R754" s="534"/>
    </row>
    <row r="755" customFormat="false" ht="12.75" hidden="false" customHeight="true" outlineLevel="0" collapsed="false">
      <c r="A755" s="532"/>
      <c r="B755" s="532"/>
      <c r="C755" s="532"/>
      <c r="D755" s="53"/>
      <c r="E755" s="53"/>
      <c r="F755" s="53"/>
      <c r="G755" s="53"/>
      <c r="H755" s="53"/>
      <c r="I755" s="53"/>
      <c r="J755" s="53"/>
      <c r="K755" s="53"/>
      <c r="L755" s="53"/>
      <c r="M755" s="533"/>
      <c r="N755" s="534"/>
      <c r="O755" s="534"/>
      <c r="P755" s="534"/>
      <c r="Q755" s="534"/>
      <c r="R755" s="534"/>
    </row>
    <row r="756" customFormat="false" ht="12.75" hidden="false" customHeight="true" outlineLevel="0" collapsed="false">
      <c r="A756" s="532"/>
      <c r="B756" s="532"/>
      <c r="C756" s="532"/>
      <c r="D756" s="53"/>
      <c r="E756" s="53"/>
      <c r="F756" s="53"/>
      <c r="G756" s="53"/>
      <c r="H756" s="53"/>
      <c r="I756" s="53"/>
      <c r="J756" s="53"/>
      <c r="K756" s="53"/>
      <c r="L756" s="53"/>
      <c r="M756" s="533"/>
      <c r="N756" s="534"/>
      <c r="O756" s="534"/>
      <c r="P756" s="534"/>
      <c r="Q756" s="534"/>
      <c r="R756" s="534"/>
    </row>
    <row r="757" customFormat="false" ht="12.75" hidden="false" customHeight="true" outlineLevel="0" collapsed="false">
      <c r="A757" s="532"/>
      <c r="B757" s="532"/>
      <c r="C757" s="532"/>
      <c r="D757" s="53"/>
      <c r="E757" s="53"/>
      <c r="F757" s="53"/>
      <c r="G757" s="53"/>
      <c r="H757" s="53"/>
      <c r="I757" s="53"/>
      <c r="J757" s="53"/>
      <c r="K757" s="53"/>
      <c r="L757" s="53"/>
      <c r="M757" s="533"/>
      <c r="N757" s="534"/>
      <c r="O757" s="534"/>
      <c r="P757" s="534"/>
      <c r="Q757" s="534"/>
      <c r="R757" s="534"/>
    </row>
    <row r="758" customFormat="false" ht="12.75" hidden="false" customHeight="true" outlineLevel="0" collapsed="false">
      <c r="A758" s="532"/>
      <c r="B758" s="532"/>
      <c r="C758" s="532"/>
      <c r="D758" s="53"/>
      <c r="E758" s="53"/>
      <c r="F758" s="53"/>
      <c r="G758" s="53"/>
      <c r="H758" s="53"/>
      <c r="I758" s="53"/>
      <c r="J758" s="53"/>
      <c r="K758" s="53"/>
      <c r="L758" s="53"/>
      <c r="M758" s="533"/>
      <c r="N758" s="534"/>
      <c r="O758" s="534"/>
      <c r="P758" s="534"/>
      <c r="Q758" s="534"/>
      <c r="R758" s="534"/>
    </row>
    <row r="759" customFormat="false" ht="12.75" hidden="false" customHeight="true" outlineLevel="0" collapsed="false">
      <c r="A759" s="532"/>
      <c r="B759" s="532"/>
      <c r="C759" s="532"/>
      <c r="D759" s="53"/>
      <c r="E759" s="53"/>
      <c r="F759" s="53"/>
      <c r="G759" s="53"/>
      <c r="H759" s="53"/>
      <c r="I759" s="53"/>
      <c r="J759" s="53"/>
      <c r="K759" s="53"/>
      <c r="L759" s="53"/>
      <c r="M759" s="533"/>
      <c r="N759" s="534"/>
      <c r="O759" s="534"/>
      <c r="P759" s="534"/>
      <c r="Q759" s="534"/>
      <c r="R759" s="534"/>
    </row>
    <row r="760" customFormat="false" ht="12.75" hidden="false" customHeight="true" outlineLevel="0" collapsed="false">
      <c r="A760" s="532"/>
      <c r="B760" s="532"/>
      <c r="C760" s="532"/>
      <c r="D760" s="53"/>
      <c r="E760" s="53"/>
      <c r="F760" s="53"/>
      <c r="G760" s="53"/>
      <c r="H760" s="53"/>
      <c r="I760" s="53"/>
      <c r="J760" s="53"/>
      <c r="K760" s="53"/>
      <c r="L760" s="53"/>
      <c r="M760" s="533"/>
      <c r="N760" s="534"/>
      <c r="O760" s="534"/>
      <c r="P760" s="534"/>
      <c r="Q760" s="534"/>
      <c r="R760" s="534"/>
    </row>
    <row r="761" customFormat="false" ht="12.75" hidden="false" customHeight="true" outlineLevel="0" collapsed="false">
      <c r="A761" s="532"/>
      <c r="B761" s="532"/>
      <c r="C761" s="532"/>
      <c r="D761" s="53"/>
      <c r="E761" s="53"/>
      <c r="F761" s="53"/>
      <c r="G761" s="53"/>
      <c r="H761" s="53"/>
      <c r="I761" s="53"/>
      <c r="J761" s="53"/>
      <c r="K761" s="53"/>
      <c r="L761" s="53"/>
      <c r="M761" s="533"/>
      <c r="N761" s="534"/>
      <c r="O761" s="534"/>
      <c r="P761" s="534"/>
      <c r="Q761" s="534"/>
      <c r="R761" s="534"/>
    </row>
    <row r="762" customFormat="false" ht="12.75" hidden="false" customHeight="true" outlineLevel="0" collapsed="false">
      <c r="A762" s="532"/>
      <c r="B762" s="532"/>
      <c r="C762" s="532"/>
      <c r="D762" s="53"/>
      <c r="E762" s="53"/>
      <c r="F762" s="53"/>
      <c r="G762" s="53"/>
      <c r="H762" s="53"/>
      <c r="I762" s="53"/>
      <c r="J762" s="53"/>
      <c r="K762" s="53"/>
      <c r="L762" s="53"/>
      <c r="M762" s="533"/>
      <c r="N762" s="534"/>
      <c r="O762" s="534"/>
      <c r="P762" s="534"/>
      <c r="Q762" s="534"/>
      <c r="R762" s="534"/>
    </row>
    <row r="763" customFormat="false" ht="12.75" hidden="false" customHeight="true" outlineLevel="0" collapsed="false">
      <c r="A763" s="532"/>
      <c r="B763" s="532"/>
      <c r="C763" s="532"/>
      <c r="D763" s="53"/>
      <c r="E763" s="53"/>
      <c r="F763" s="53"/>
      <c r="G763" s="53"/>
      <c r="H763" s="53"/>
      <c r="I763" s="53"/>
      <c r="J763" s="53"/>
      <c r="K763" s="53"/>
      <c r="L763" s="53"/>
      <c r="M763" s="533"/>
      <c r="N763" s="534"/>
      <c r="O763" s="534"/>
      <c r="P763" s="534"/>
      <c r="Q763" s="534"/>
      <c r="R763" s="534"/>
    </row>
    <row r="764" customFormat="false" ht="12.75" hidden="false" customHeight="true" outlineLevel="0" collapsed="false">
      <c r="A764" s="532"/>
      <c r="B764" s="532"/>
      <c r="C764" s="532"/>
      <c r="D764" s="53"/>
      <c r="E764" s="53"/>
      <c r="F764" s="53"/>
      <c r="G764" s="53"/>
      <c r="H764" s="53"/>
      <c r="I764" s="53"/>
      <c r="J764" s="53"/>
      <c r="K764" s="53"/>
      <c r="L764" s="53"/>
      <c r="M764" s="533"/>
      <c r="N764" s="534"/>
      <c r="O764" s="534"/>
      <c r="P764" s="534"/>
      <c r="Q764" s="534"/>
      <c r="R764" s="534"/>
    </row>
    <row r="765" customFormat="false" ht="12.75" hidden="false" customHeight="true" outlineLevel="0" collapsed="false">
      <c r="A765" s="532"/>
      <c r="B765" s="532"/>
      <c r="C765" s="532"/>
      <c r="D765" s="53"/>
      <c r="E765" s="53"/>
      <c r="F765" s="53"/>
      <c r="G765" s="53"/>
      <c r="H765" s="53"/>
      <c r="I765" s="53"/>
      <c r="J765" s="53"/>
      <c r="K765" s="53"/>
      <c r="L765" s="53"/>
      <c r="M765" s="533"/>
      <c r="N765" s="534"/>
      <c r="O765" s="534"/>
      <c r="P765" s="534"/>
      <c r="Q765" s="534"/>
      <c r="R765" s="534"/>
    </row>
    <row r="766" customFormat="false" ht="12.75" hidden="false" customHeight="true" outlineLevel="0" collapsed="false">
      <c r="A766" s="532"/>
      <c r="B766" s="532"/>
      <c r="C766" s="532"/>
      <c r="D766" s="53"/>
      <c r="E766" s="53"/>
      <c r="F766" s="53"/>
      <c r="G766" s="53"/>
      <c r="H766" s="53"/>
      <c r="I766" s="53"/>
      <c r="J766" s="53"/>
      <c r="K766" s="53"/>
      <c r="L766" s="53"/>
      <c r="M766" s="533"/>
      <c r="N766" s="534"/>
      <c r="O766" s="534"/>
      <c r="P766" s="534"/>
      <c r="Q766" s="534"/>
      <c r="R766" s="534"/>
    </row>
    <row r="767" customFormat="false" ht="12.75" hidden="false" customHeight="true" outlineLevel="0" collapsed="false">
      <c r="A767" s="532"/>
      <c r="B767" s="532"/>
      <c r="C767" s="532"/>
      <c r="D767" s="53"/>
      <c r="E767" s="53"/>
      <c r="F767" s="53"/>
      <c r="G767" s="53"/>
      <c r="H767" s="53"/>
      <c r="I767" s="53"/>
      <c r="J767" s="53"/>
      <c r="K767" s="53"/>
      <c r="L767" s="53"/>
      <c r="M767" s="533"/>
      <c r="N767" s="534"/>
      <c r="O767" s="534"/>
      <c r="P767" s="534"/>
      <c r="Q767" s="534"/>
      <c r="R767" s="534"/>
    </row>
    <row r="768" customFormat="false" ht="12.75" hidden="false" customHeight="true" outlineLevel="0" collapsed="false">
      <c r="A768" s="532"/>
      <c r="B768" s="532"/>
      <c r="C768" s="532"/>
      <c r="D768" s="53"/>
      <c r="E768" s="53"/>
      <c r="F768" s="53"/>
      <c r="G768" s="53"/>
      <c r="H768" s="53"/>
      <c r="I768" s="53"/>
      <c r="J768" s="53"/>
      <c r="K768" s="53"/>
      <c r="L768" s="53"/>
      <c r="M768" s="533"/>
      <c r="N768" s="534"/>
      <c r="O768" s="534"/>
      <c r="P768" s="534"/>
      <c r="Q768" s="534"/>
      <c r="R768" s="534"/>
    </row>
    <row r="769" customFormat="false" ht="12.75" hidden="false" customHeight="true" outlineLevel="0" collapsed="false">
      <c r="A769" s="532"/>
      <c r="B769" s="532"/>
      <c r="C769" s="532"/>
      <c r="D769" s="53"/>
      <c r="E769" s="53"/>
      <c r="F769" s="53"/>
      <c r="G769" s="53"/>
      <c r="H769" s="53"/>
      <c r="I769" s="53"/>
      <c r="J769" s="53"/>
      <c r="K769" s="53"/>
      <c r="L769" s="53"/>
      <c r="M769" s="533"/>
      <c r="N769" s="534"/>
      <c r="O769" s="534"/>
      <c r="P769" s="534"/>
      <c r="Q769" s="534"/>
      <c r="R769" s="534"/>
    </row>
    <row r="770" customFormat="false" ht="12.75" hidden="false" customHeight="true" outlineLevel="0" collapsed="false">
      <c r="A770" s="532"/>
      <c r="B770" s="532"/>
      <c r="C770" s="532"/>
      <c r="D770" s="53"/>
      <c r="E770" s="53"/>
      <c r="F770" s="53"/>
      <c r="G770" s="53"/>
      <c r="H770" s="53"/>
      <c r="I770" s="53"/>
      <c r="J770" s="53"/>
      <c r="K770" s="53"/>
      <c r="L770" s="53"/>
      <c r="M770" s="533"/>
      <c r="N770" s="534"/>
      <c r="O770" s="534"/>
      <c r="P770" s="534"/>
      <c r="Q770" s="534"/>
      <c r="R770" s="534"/>
    </row>
    <row r="771" customFormat="false" ht="12.75" hidden="false" customHeight="true" outlineLevel="0" collapsed="false">
      <c r="A771" s="532"/>
      <c r="B771" s="532"/>
      <c r="C771" s="532"/>
      <c r="D771" s="53"/>
      <c r="E771" s="53"/>
      <c r="F771" s="53"/>
      <c r="G771" s="53"/>
      <c r="H771" s="53"/>
      <c r="I771" s="53"/>
      <c r="J771" s="53"/>
      <c r="K771" s="53"/>
      <c r="L771" s="53"/>
      <c r="M771" s="533"/>
      <c r="N771" s="534"/>
      <c r="O771" s="534"/>
      <c r="P771" s="534"/>
      <c r="Q771" s="534"/>
      <c r="R771" s="534"/>
    </row>
    <row r="772" customFormat="false" ht="12.75" hidden="false" customHeight="true" outlineLevel="0" collapsed="false">
      <c r="A772" s="532"/>
      <c r="B772" s="532"/>
      <c r="C772" s="532"/>
      <c r="D772" s="53"/>
      <c r="E772" s="53"/>
      <c r="F772" s="53"/>
      <c r="G772" s="53"/>
      <c r="H772" s="53"/>
      <c r="I772" s="53"/>
      <c r="J772" s="53"/>
      <c r="K772" s="53"/>
      <c r="L772" s="53"/>
      <c r="M772" s="533"/>
      <c r="N772" s="534"/>
      <c r="O772" s="534"/>
      <c r="P772" s="534"/>
      <c r="Q772" s="534"/>
      <c r="R772" s="534"/>
    </row>
    <row r="773" customFormat="false" ht="12.75" hidden="false" customHeight="true" outlineLevel="0" collapsed="false">
      <c r="A773" s="532"/>
      <c r="B773" s="532"/>
      <c r="C773" s="532"/>
      <c r="D773" s="53"/>
      <c r="E773" s="53"/>
      <c r="F773" s="53"/>
      <c r="G773" s="53"/>
      <c r="H773" s="53"/>
      <c r="I773" s="53"/>
      <c r="J773" s="53"/>
      <c r="K773" s="53"/>
      <c r="L773" s="53"/>
      <c r="M773" s="533"/>
      <c r="N773" s="534"/>
      <c r="O773" s="534"/>
      <c r="P773" s="534"/>
      <c r="Q773" s="534"/>
      <c r="R773" s="534"/>
    </row>
    <row r="774" customFormat="false" ht="12.75" hidden="false" customHeight="true" outlineLevel="0" collapsed="false">
      <c r="A774" s="532"/>
      <c r="B774" s="532"/>
      <c r="C774" s="532"/>
      <c r="D774" s="53"/>
      <c r="E774" s="53"/>
      <c r="F774" s="53"/>
      <c r="G774" s="53"/>
      <c r="H774" s="53"/>
      <c r="I774" s="53"/>
      <c r="J774" s="53"/>
      <c r="K774" s="53"/>
      <c r="L774" s="53"/>
      <c r="M774" s="533"/>
      <c r="N774" s="534"/>
      <c r="O774" s="534"/>
      <c r="P774" s="534"/>
      <c r="Q774" s="534"/>
      <c r="R774" s="534"/>
    </row>
    <row r="775" customFormat="false" ht="12.75" hidden="false" customHeight="true" outlineLevel="0" collapsed="false">
      <c r="A775" s="532"/>
      <c r="B775" s="532"/>
      <c r="C775" s="532"/>
      <c r="D775" s="53"/>
      <c r="E775" s="53"/>
      <c r="F775" s="53"/>
      <c r="G775" s="53"/>
      <c r="H775" s="53"/>
      <c r="I775" s="53"/>
      <c r="J775" s="53"/>
      <c r="K775" s="53"/>
      <c r="L775" s="53"/>
      <c r="M775" s="533"/>
      <c r="N775" s="534"/>
      <c r="O775" s="534"/>
      <c r="P775" s="534"/>
      <c r="Q775" s="534"/>
      <c r="R775" s="534"/>
    </row>
    <row r="776" customFormat="false" ht="12.75" hidden="false" customHeight="true" outlineLevel="0" collapsed="false">
      <c r="A776" s="532"/>
      <c r="B776" s="532"/>
      <c r="C776" s="532"/>
      <c r="D776" s="53"/>
      <c r="E776" s="53"/>
      <c r="F776" s="53"/>
      <c r="G776" s="53"/>
      <c r="H776" s="53"/>
      <c r="I776" s="53"/>
      <c r="J776" s="53"/>
      <c r="K776" s="53"/>
      <c r="L776" s="53"/>
      <c r="M776" s="533"/>
      <c r="N776" s="534"/>
      <c r="O776" s="534"/>
      <c r="P776" s="534"/>
      <c r="Q776" s="534"/>
      <c r="R776" s="534"/>
    </row>
    <row r="777" customFormat="false" ht="12.75" hidden="false" customHeight="true" outlineLevel="0" collapsed="false">
      <c r="A777" s="532"/>
      <c r="B777" s="532"/>
      <c r="C777" s="532"/>
      <c r="D777" s="53"/>
      <c r="E777" s="53"/>
      <c r="F777" s="53"/>
      <c r="G777" s="53"/>
      <c r="H777" s="53"/>
      <c r="I777" s="53"/>
      <c r="J777" s="53"/>
      <c r="K777" s="53"/>
      <c r="L777" s="53"/>
      <c r="M777" s="533"/>
      <c r="N777" s="534"/>
      <c r="O777" s="534"/>
      <c r="P777" s="534"/>
      <c r="Q777" s="534"/>
      <c r="R777" s="534"/>
    </row>
    <row r="778" customFormat="false" ht="12.75" hidden="false" customHeight="true" outlineLevel="0" collapsed="false">
      <c r="A778" s="532"/>
      <c r="B778" s="532"/>
      <c r="C778" s="532"/>
      <c r="D778" s="53"/>
      <c r="E778" s="53"/>
      <c r="F778" s="53"/>
      <c r="G778" s="53"/>
      <c r="H778" s="53"/>
      <c r="I778" s="53"/>
      <c r="J778" s="53"/>
      <c r="K778" s="53"/>
      <c r="L778" s="53"/>
      <c r="M778" s="533"/>
      <c r="N778" s="534"/>
      <c r="O778" s="534"/>
      <c r="P778" s="534"/>
      <c r="Q778" s="534"/>
      <c r="R778" s="534"/>
    </row>
    <row r="779" customFormat="false" ht="12.75" hidden="false" customHeight="true" outlineLevel="0" collapsed="false">
      <c r="A779" s="532"/>
      <c r="B779" s="532"/>
      <c r="C779" s="532"/>
      <c r="D779" s="53"/>
      <c r="E779" s="53"/>
      <c r="F779" s="53"/>
      <c r="G779" s="53"/>
      <c r="H779" s="53"/>
      <c r="I779" s="53"/>
      <c r="J779" s="53"/>
      <c r="K779" s="53"/>
      <c r="L779" s="53"/>
      <c r="M779" s="533"/>
      <c r="N779" s="534"/>
      <c r="O779" s="534"/>
      <c r="P779" s="534"/>
      <c r="Q779" s="534"/>
      <c r="R779" s="534"/>
    </row>
    <row r="780" customFormat="false" ht="12.75" hidden="false" customHeight="true" outlineLevel="0" collapsed="false">
      <c r="A780" s="532"/>
      <c r="B780" s="532"/>
      <c r="C780" s="532"/>
      <c r="D780" s="53"/>
      <c r="E780" s="53"/>
      <c r="F780" s="53"/>
      <c r="G780" s="53"/>
      <c r="H780" s="53"/>
      <c r="I780" s="53"/>
      <c r="J780" s="53"/>
      <c r="K780" s="53"/>
      <c r="L780" s="53"/>
      <c r="M780" s="533"/>
      <c r="N780" s="534"/>
      <c r="O780" s="534"/>
      <c r="P780" s="534"/>
      <c r="Q780" s="534"/>
      <c r="R780" s="534"/>
    </row>
    <row r="781" customFormat="false" ht="12.75" hidden="false" customHeight="true" outlineLevel="0" collapsed="false">
      <c r="A781" s="532"/>
      <c r="B781" s="532"/>
      <c r="C781" s="532"/>
      <c r="D781" s="53"/>
      <c r="E781" s="53"/>
      <c r="F781" s="53"/>
      <c r="G781" s="53"/>
      <c r="H781" s="53"/>
      <c r="I781" s="53"/>
      <c r="J781" s="53"/>
      <c r="K781" s="53"/>
      <c r="L781" s="53"/>
      <c r="M781" s="533"/>
      <c r="N781" s="534"/>
      <c r="O781" s="534"/>
      <c r="P781" s="534"/>
      <c r="Q781" s="534"/>
      <c r="R781" s="534"/>
    </row>
    <row r="782" customFormat="false" ht="12.75" hidden="false" customHeight="true" outlineLevel="0" collapsed="false">
      <c r="A782" s="532"/>
      <c r="B782" s="532"/>
      <c r="C782" s="532"/>
      <c r="D782" s="53"/>
      <c r="E782" s="53"/>
      <c r="F782" s="53"/>
      <c r="G782" s="53"/>
      <c r="H782" s="53"/>
      <c r="I782" s="53"/>
      <c r="J782" s="53"/>
      <c r="K782" s="53"/>
      <c r="L782" s="53"/>
      <c r="M782" s="533"/>
      <c r="N782" s="534"/>
      <c r="O782" s="534"/>
      <c r="P782" s="534"/>
      <c r="Q782" s="534"/>
      <c r="R782" s="534"/>
    </row>
    <row r="783" customFormat="false" ht="12.75" hidden="false" customHeight="true" outlineLevel="0" collapsed="false">
      <c r="A783" s="532"/>
      <c r="B783" s="532"/>
      <c r="C783" s="532"/>
      <c r="D783" s="53"/>
      <c r="E783" s="53"/>
      <c r="F783" s="53"/>
      <c r="G783" s="53"/>
      <c r="H783" s="53"/>
      <c r="I783" s="53"/>
      <c r="J783" s="53"/>
      <c r="K783" s="53"/>
      <c r="L783" s="53"/>
      <c r="M783" s="533"/>
      <c r="N783" s="534"/>
      <c r="O783" s="534"/>
      <c r="P783" s="534"/>
      <c r="Q783" s="534"/>
      <c r="R783" s="534"/>
    </row>
    <row r="784" customFormat="false" ht="12.75" hidden="false" customHeight="true" outlineLevel="0" collapsed="false">
      <c r="A784" s="532"/>
      <c r="B784" s="532"/>
      <c r="C784" s="532"/>
      <c r="D784" s="53"/>
      <c r="E784" s="53"/>
      <c r="F784" s="53"/>
      <c r="G784" s="53"/>
      <c r="H784" s="53"/>
      <c r="I784" s="53"/>
      <c r="J784" s="53"/>
      <c r="K784" s="53"/>
      <c r="L784" s="53"/>
      <c r="M784" s="533"/>
      <c r="N784" s="534"/>
      <c r="O784" s="534"/>
      <c r="P784" s="534"/>
      <c r="Q784" s="534"/>
      <c r="R784" s="534"/>
    </row>
    <row r="785" customFormat="false" ht="12.75" hidden="false" customHeight="true" outlineLevel="0" collapsed="false">
      <c r="A785" s="532"/>
      <c r="B785" s="532"/>
      <c r="C785" s="532"/>
      <c r="D785" s="53"/>
      <c r="E785" s="53"/>
      <c r="F785" s="53"/>
      <c r="G785" s="53"/>
      <c r="H785" s="53"/>
      <c r="I785" s="53"/>
      <c r="J785" s="53"/>
      <c r="K785" s="53"/>
      <c r="L785" s="53"/>
      <c r="M785" s="533"/>
      <c r="N785" s="534"/>
      <c r="O785" s="534"/>
      <c r="P785" s="534"/>
      <c r="Q785" s="534"/>
      <c r="R785" s="534"/>
    </row>
    <row r="786" customFormat="false" ht="12.75" hidden="false" customHeight="true" outlineLevel="0" collapsed="false">
      <c r="A786" s="532"/>
      <c r="B786" s="532"/>
      <c r="C786" s="532"/>
      <c r="D786" s="53"/>
      <c r="E786" s="53"/>
      <c r="F786" s="53"/>
      <c r="G786" s="53"/>
      <c r="H786" s="53"/>
      <c r="I786" s="53"/>
      <c r="J786" s="53"/>
      <c r="K786" s="53"/>
      <c r="L786" s="53"/>
      <c r="M786" s="533"/>
      <c r="N786" s="534"/>
      <c r="O786" s="534"/>
      <c r="P786" s="534"/>
      <c r="Q786" s="534"/>
      <c r="R786" s="534"/>
    </row>
    <row r="787" customFormat="false" ht="12.75" hidden="false" customHeight="true" outlineLevel="0" collapsed="false">
      <c r="A787" s="532"/>
      <c r="B787" s="532"/>
      <c r="C787" s="532"/>
      <c r="D787" s="53"/>
      <c r="E787" s="53"/>
      <c r="F787" s="53"/>
      <c r="G787" s="53"/>
      <c r="H787" s="53"/>
      <c r="I787" s="53"/>
      <c r="J787" s="53"/>
      <c r="K787" s="53"/>
      <c r="L787" s="53"/>
      <c r="M787" s="533"/>
      <c r="N787" s="534"/>
      <c r="O787" s="534"/>
      <c r="P787" s="534"/>
      <c r="Q787" s="534"/>
      <c r="R787" s="534"/>
    </row>
    <row r="788" customFormat="false" ht="12.75" hidden="false" customHeight="true" outlineLevel="0" collapsed="false">
      <c r="A788" s="532"/>
      <c r="B788" s="532"/>
      <c r="C788" s="532"/>
      <c r="D788" s="53"/>
      <c r="E788" s="53"/>
      <c r="F788" s="53"/>
      <c r="G788" s="53"/>
      <c r="H788" s="53"/>
      <c r="I788" s="53"/>
      <c r="J788" s="53"/>
      <c r="K788" s="53"/>
      <c r="L788" s="53"/>
      <c r="M788" s="533"/>
      <c r="N788" s="534"/>
      <c r="O788" s="534"/>
      <c r="P788" s="534"/>
      <c r="Q788" s="534"/>
      <c r="R788" s="534"/>
    </row>
    <row r="789" customFormat="false" ht="12.75" hidden="false" customHeight="true" outlineLevel="0" collapsed="false">
      <c r="A789" s="532"/>
      <c r="B789" s="532"/>
      <c r="C789" s="532"/>
      <c r="D789" s="53"/>
      <c r="E789" s="53"/>
      <c r="F789" s="53"/>
      <c r="G789" s="53"/>
      <c r="H789" s="53"/>
      <c r="I789" s="53"/>
      <c r="J789" s="53"/>
      <c r="K789" s="53"/>
      <c r="L789" s="53"/>
      <c r="M789" s="533"/>
      <c r="N789" s="534"/>
      <c r="O789" s="534"/>
      <c r="P789" s="534"/>
      <c r="Q789" s="534"/>
      <c r="R789" s="534"/>
    </row>
    <row r="790" customFormat="false" ht="12.75" hidden="false" customHeight="true" outlineLevel="0" collapsed="false">
      <c r="A790" s="532"/>
      <c r="B790" s="532"/>
      <c r="C790" s="532"/>
      <c r="D790" s="53"/>
      <c r="E790" s="53"/>
      <c r="F790" s="53"/>
      <c r="G790" s="53"/>
      <c r="H790" s="53"/>
      <c r="I790" s="53"/>
      <c r="J790" s="53"/>
      <c r="K790" s="53"/>
      <c r="L790" s="53"/>
      <c r="M790" s="533"/>
      <c r="N790" s="534"/>
      <c r="O790" s="534"/>
      <c r="P790" s="534"/>
      <c r="Q790" s="534"/>
      <c r="R790" s="534"/>
    </row>
    <row r="791" customFormat="false" ht="12.75" hidden="false" customHeight="true" outlineLevel="0" collapsed="false">
      <c r="A791" s="532"/>
      <c r="B791" s="532"/>
      <c r="C791" s="532"/>
      <c r="D791" s="53"/>
      <c r="E791" s="53"/>
      <c r="F791" s="53"/>
      <c r="G791" s="53"/>
      <c r="H791" s="53"/>
      <c r="I791" s="53"/>
      <c r="J791" s="53"/>
      <c r="K791" s="53"/>
      <c r="L791" s="53"/>
      <c r="M791" s="533"/>
      <c r="N791" s="534"/>
      <c r="O791" s="534"/>
      <c r="P791" s="534"/>
      <c r="Q791" s="534"/>
      <c r="R791" s="534"/>
    </row>
    <row r="792" customFormat="false" ht="12.75" hidden="false" customHeight="true" outlineLevel="0" collapsed="false">
      <c r="A792" s="532"/>
      <c r="B792" s="532"/>
      <c r="C792" s="532"/>
      <c r="D792" s="53"/>
      <c r="E792" s="53"/>
      <c r="F792" s="53"/>
      <c r="G792" s="53"/>
      <c r="H792" s="53"/>
      <c r="I792" s="53"/>
      <c r="J792" s="53"/>
      <c r="K792" s="53"/>
      <c r="L792" s="53"/>
      <c r="M792" s="533"/>
      <c r="N792" s="534"/>
      <c r="O792" s="534"/>
      <c r="P792" s="534"/>
      <c r="Q792" s="534"/>
      <c r="R792" s="534"/>
    </row>
    <row r="793" customFormat="false" ht="12.75" hidden="false" customHeight="true" outlineLevel="0" collapsed="false">
      <c r="A793" s="532"/>
      <c r="B793" s="532"/>
      <c r="C793" s="532"/>
      <c r="D793" s="53"/>
      <c r="E793" s="53"/>
      <c r="F793" s="53"/>
      <c r="G793" s="53"/>
      <c r="H793" s="53"/>
      <c r="I793" s="53"/>
      <c r="J793" s="53"/>
      <c r="K793" s="53"/>
      <c r="L793" s="53"/>
      <c r="M793" s="533"/>
      <c r="N793" s="534"/>
      <c r="O793" s="534"/>
      <c r="P793" s="534"/>
      <c r="Q793" s="534"/>
      <c r="R793" s="534"/>
    </row>
    <row r="794" customFormat="false" ht="12.75" hidden="false" customHeight="true" outlineLevel="0" collapsed="false">
      <c r="A794" s="532"/>
      <c r="B794" s="532"/>
      <c r="C794" s="532"/>
      <c r="D794" s="53"/>
      <c r="E794" s="53"/>
      <c r="F794" s="53"/>
      <c r="G794" s="53"/>
      <c r="H794" s="53"/>
      <c r="I794" s="53"/>
      <c r="J794" s="53"/>
      <c r="K794" s="53"/>
      <c r="L794" s="53"/>
      <c r="M794" s="533"/>
      <c r="N794" s="534"/>
      <c r="O794" s="534"/>
      <c r="P794" s="534"/>
      <c r="Q794" s="534"/>
      <c r="R794" s="534"/>
    </row>
    <row r="795" customFormat="false" ht="12.75" hidden="false" customHeight="true" outlineLevel="0" collapsed="false">
      <c r="A795" s="532"/>
      <c r="B795" s="532"/>
      <c r="C795" s="532"/>
      <c r="D795" s="53"/>
      <c r="E795" s="53"/>
      <c r="F795" s="53"/>
      <c r="G795" s="53"/>
      <c r="H795" s="53"/>
      <c r="I795" s="53"/>
      <c r="J795" s="53"/>
      <c r="K795" s="53"/>
      <c r="L795" s="53"/>
      <c r="M795" s="533"/>
      <c r="N795" s="534"/>
      <c r="O795" s="534"/>
      <c r="P795" s="534"/>
      <c r="Q795" s="534"/>
      <c r="R795" s="534"/>
    </row>
    <row r="796" customFormat="false" ht="12.75" hidden="false" customHeight="true" outlineLevel="0" collapsed="false">
      <c r="A796" s="532"/>
      <c r="B796" s="532"/>
      <c r="C796" s="532"/>
      <c r="D796" s="53"/>
      <c r="E796" s="53"/>
      <c r="F796" s="53"/>
      <c r="G796" s="53"/>
      <c r="H796" s="53"/>
      <c r="I796" s="53"/>
      <c r="J796" s="53"/>
      <c r="K796" s="53"/>
      <c r="L796" s="53"/>
      <c r="M796" s="533"/>
      <c r="N796" s="534"/>
      <c r="O796" s="534"/>
      <c r="P796" s="534"/>
      <c r="Q796" s="534"/>
      <c r="R796" s="534"/>
    </row>
    <row r="797" customFormat="false" ht="12.75" hidden="false" customHeight="true" outlineLevel="0" collapsed="false">
      <c r="A797" s="532"/>
      <c r="B797" s="532"/>
      <c r="C797" s="532"/>
      <c r="D797" s="53"/>
      <c r="E797" s="53"/>
      <c r="F797" s="53"/>
      <c r="G797" s="53"/>
      <c r="H797" s="53"/>
      <c r="I797" s="53"/>
      <c r="J797" s="53"/>
      <c r="K797" s="53"/>
      <c r="L797" s="53"/>
      <c r="M797" s="533"/>
      <c r="N797" s="534"/>
      <c r="O797" s="534"/>
      <c r="P797" s="534"/>
      <c r="Q797" s="534"/>
      <c r="R797" s="534"/>
    </row>
    <row r="798" customFormat="false" ht="12.75" hidden="false" customHeight="true" outlineLevel="0" collapsed="false">
      <c r="A798" s="532"/>
      <c r="B798" s="532"/>
      <c r="C798" s="532"/>
      <c r="D798" s="53"/>
      <c r="E798" s="53"/>
      <c r="F798" s="53"/>
      <c r="G798" s="53"/>
      <c r="H798" s="53"/>
      <c r="I798" s="53"/>
      <c r="J798" s="53"/>
      <c r="K798" s="53"/>
      <c r="L798" s="53"/>
      <c r="M798" s="533"/>
      <c r="N798" s="534"/>
      <c r="O798" s="534"/>
      <c r="P798" s="534"/>
      <c r="Q798" s="534"/>
      <c r="R798" s="534"/>
    </row>
    <row r="799" customFormat="false" ht="12.75" hidden="false" customHeight="true" outlineLevel="0" collapsed="false">
      <c r="A799" s="532"/>
      <c r="B799" s="532"/>
      <c r="C799" s="532"/>
      <c r="D799" s="53"/>
      <c r="E799" s="53"/>
      <c r="F799" s="53"/>
      <c r="G799" s="53"/>
      <c r="H799" s="53"/>
      <c r="I799" s="53"/>
      <c r="J799" s="53"/>
      <c r="K799" s="53"/>
      <c r="L799" s="53"/>
      <c r="M799" s="533"/>
      <c r="N799" s="534"/>
      <c r="O799" s="534"/>
      <c r="P799" s="534"/>
      <c r="Q799" s="534"/>
      <c r="R799" s="534"/>
    </row>
    <row r="800" customFormat="false" ht="12.75" hidden="false" customHeight="true" outlineLevel="0" collapsed="false">
      <c r="A800" s="532"/>
      <c r="B800" s="532"/>
      <c r="C800" s="532"/>
      <c r="D800" s="53"/>
      <c r="E800" s="53"/>
      <c r="F800" s="53"/>
      <c r="G800" s="53"/>
      <c r="H800" s="53"/>
      <c r="I800" s="53"/>
      <c r="J800" s="53"/>
      <c r="K800" s="53"/>
      <c r="L800" s="53"/>
      <c r="M800" s="533"/>
      <c r="N800" s="534"/>
      <c r="O800" s="534"/>
      <c r="P800" s="534"/>
      <c r="Q800" s="534"/>
      <c r="R800" s="534"/>
    </row>
    <row r="801" customFormat="false" ht="12.75" hidden="false" customHeight="true" outlineLevel="0" collapsed="false">
      <c r="A801" s="532"/>
      <c r="B801" s="532"/>
      <c r="C801" s="532"/>
      <c r="D801" s="53"/>
      <c r="E801" s="53"/>
      <c r="F801" s="53"/>
      <c r="G801" s="53"/>
      <c r="H801" s="53"/>
      <c r="I801" s="53"/>
      <c r="J801" s="53"/>
      <c r="K801" s="53"/>
      <c r="L801" s="53"/>
      <c r="M801" s="533"/>
      <c r="N801" s="534"/>
      <c r="O801" s="534"/>
      <c r="P801" s="534"/>
      <c r="Q801" s="534"/>
      <c r="R801" s="534"/>
    </row>
    <row r="802" customFormat="false" ht="12.75" hidden="false" customHeight="true" outlineLevel="0" collapsed="false">
      <c r="A802" s="532"/>
      <c r="B802" s="532"/>
      <c r="C802" s="532"/>
      <c r="D802" s="53"/>
      <c r="E802" s="53"/>
      <c r="F802" s="53"/>
      <c r="G802" s="53"/>
      <c r="H802" s="53"/>
      <c r="I802" s="53"/>
      <c r="J802" s="53"/>
      <c r="K802" s="53"/>
      <c r="L802" s="53"/>
      <c r="M802" s="533"/>
      <c r="N802" s="534"/>
      <c r="O802" s="534"/>
      <c r="P802" s="534"/>
      <c r="Q802" s="534"/>
      <c r="R802" s="534"/>
    </row>
    <row r="803" customFormat="false" ht="12.75" hidden="false" customHeight="true" outlineLevel="0" collapsed="false">
      <c r="A803" s="532"/>
      <c r="B803" s="532"/>
      <c r="C803" s="532"/>
      <c r="D803" s="53"/>
      <c r="E803" s="53"/>
      <c r="F803" s="53"/>
      <c r="G803" s="53"/>
      <c r="H803" s="53"/>
      <c r="I803" s="53"/>
      <c r="J803" s="53"/>
      <c r="K803" s="53"/>
      <c r="L803" s="53"/>
      <c r="M803" s="533"/>
      <c r="N803" s="534"/>
      <c r="O803" s="534"/>
      <c r="P803" s="534"/>
      <c r="Q803" s="534"/>
      <c r="R803" s="534"/>
    </row>
    <row r="804" customFormat="false" ht="12.75" hidden="false" customHeight="true" outlineLevel="0" collapsed="false">
      <c r="A804" s="532"/>
      <c r="B804" s="532"/>
      <c r="C804" s="532"/>
      <c r="D804" s="53"/>
      <c r="E804" s="53"/>
      <c r="F804" s="53"/>
      <c r="G804" s="53"/>
      <c r="H804" s="53"/>
      <c r="I804" s="53"/>
      <c r="J804" s="53"/>
      <c r="K804" s="53"/>
      <c r="L804" s="53"/>
      <c r="M804" s="533"/>
      <c r="N804" s="534"/>
      <c r="O804" s="534"/>
      <c r="P804" s="534"/>
      <c r="Q804" s="534"/>
      <c r="R804" s="534"/>
    </row>
    <row r="805" customFormat="false" ht="12.75" hidden="false" customHeight="true" outlineLevel="0" collapsed="false">
      <c r="A805" s="532"/>
      <c r="B805" s="532"/>
      <c r="C805" s="532"/>
      <c r="D805" s="53"/>
      <c r="E805" s="53"/>
      <c r="F805" s="53"/>
      <c r="G805" s="53"/>
      <c r="H805" s="53"/>
      <c r="I805" s="53"/>
      <c r="J805" s="53"/>
      <c r="K805" s="53"/>
      <c r="L805" s="53"/>
      <c r="M805" s="533"/>
      <c r="N805" s="534"/>
      <c r="O805" s="534"/>
      <c r="P805" s="534"/>
      <c r="Q805" s="534"/>
      <c r="R805" s="534"/>
    </row>
    <row r="806" customFormat="false" ht="12.75" hidden="false" customHeight="true" outlineLevel="0" collapsed="false">
      <c r="A806" s="532"/>
      <c r="B806" s="532"/>
      <c r="C806" s="532"/>
      <c r="D806" s="53"/>
      <c r="E806" s="53"/>
      <c r="F806" s="53"/>
      <c r="G806" s="53"/>
      <c r="H806" s="53"/>
      <c r="I806" s="53"/>
      <c r="J806" s="53"/>
      <c r="K806" s="53"/>
      <c r="L806" s="53"/>
      <c r="M806" s="533"/>
      <c r="N806" s="534"/>
      <c r="O806" s="534"/>
      <c r="P806" s="534"/>
      <c r="Q806" s="534"/>
      <c r="R806" s="534"/>
    </row>
    <row r="807" customFormat="false" ht="12.75" hidden="false" customHeight="true" outlineLevel="0" collapsed="false">
      <c r="A807" s="532"/>
      <c r="B807" s="532"/>
      <c r="C807" s="532"/>
      <c r="D807" s="53"/>
      <c r="E807" s="53"/>
      <c r="F807" s="53"/>
      <c r="G807" s="53"/>
      <c r="H807" s="53"/>
      <c r="I807" s="53"/>
      <c r="J807" s="53"/>
      <c r="K807" s="53"/>
      <c r="L807" s="53"/>
      <c r="M807" s="533"/>
      <c r="N807" s="534"/>
      <c r="O807" s="534"/>
      <c r="P807" s="534"/>
      <c r="Q807" s="534"/>
      <c r="R807" s="534"/>
    </row>
    <row r="808" customFormat="false" ht="12.75" hidden="false" customHeight="true" outlineLevel="0" collapsed="false">
      <c r="A808" s="532"/>
      <c r="B808" s="532"/>
      <c r="C808" s="532"/>
      <c r="D808" s="53"/>
      <c r="E808" s="53"/>
      <c r="F808" s="53"/>
      <c r="G808" s="53"/>
      <c r="H808" s="53"/>
      <c r="I808" s="53"/>
      <c r="J808" s="53"/>
      <c r="K808" s="53"/>
      <c r="L808" s="53"/>
      <c r="M808" s="533"/>
      <c r="N808" s="534"/>
      <c r="O808" s="534"/>
      <c r="P808" s="534"/>
      <c r="Q808" s="534"/>
      <c r="R808" s="534"/>
    </row>
    <row r="809" customFormat="false" ht="12.75" hidden="false" customHeight="true" outlineLevel="0" collapsed="false">
      <c r="A809" s="532"/>
      <c r="B809" s="532"/>
      <c r="C809" s="532"/>
      <c r="D809" s="53"/>
      <c r="E809" s="53"/>
      <c r="F809" s="53"/>
      <c r="G809" s="53"/>
      <c r="H809" s="53"/>
      <c r="I809" s="53"/>
      <c r="J809" s="53"/>
      <c r="K809" s="53"/>
      <c r="L809" s="53"/>
      <c r="M809" s="533"/>
      <c r="N809" s="534"/>
      <c r="O809" s="534"/>
      <c r="P809" s="534"/>
      <c r="Q809" s="534"/>
      <c r="R809" s="534"/>
    </row>
    <row r="810" customFormat="false" ht="12.75" hidden="false" customHeight="true" outlineLevel="0" collapsed="false">
      <c r="A810" s="532"/>
      <c r="B810" s="532"/>
      <c r="C810" s="532"/>
      <c r="D810" s="53"/>
      <c r="E810" s="53"/>
      <c r="F810" s="53"/>
      <c r="G810" s="53"/>
      <c r="H810" s="53"/>
      <c r="I810" s="53"/>
      <c r="J810" s="53"/>
      <c r="K810" s="53"/>
      <c r="L810" s="53"/>
      <c r="M810" s="533"/>
      <c r="N810" s="534"/>
      <c r="O810" s="534"/>
      <c r="P810" s="534"/>
      <c r="Q810" s="534"/>
      <c r="R810" s="534"/>
    </row>
    <row r="811" customFormat="false" ht="12.75" hidden="false" customHeight="true" outlineLevel="0" collapsed="false">
      <c r="A811" s="532"/>
      <c r="B811" s="532"/>
      <c r="C811" s="532"/>
      <c r="D811" s="53"/>
      <c r="E811" s="53"/>
      <c r="F811" s="53"/>
      <c r="G811" s="53"/>
      <c r="H811" s="53"/>
      <c r="I811" s="53"/>
      <c r="J811" s="53"/>
      <c r="K811" s="53"/>
      <c r="L811" s="53"/>
      <c r="M811" s="533"/>
      <c r="N811" s="534"/>
      <c r="O811" s="534"/>
      <c r="P811" s="534"/>
      <c r="Q811" s="534"/>
      <c r="R811" s="534"/>
    </row>
    <row r="812" customFormat="false" ht="12.75" hidden="false" customHeight="true" outlineLevel="0" collapsed="false">
      <c r="A812" s="532"/>
      <c r="B812" s="532"/>
      <c r="C812" s="532"/>
      <c r="D812" s="53"/>
      <c r="E812" s="53"/>
      <c r="F812" s="53"/>
      <c r="G812" s="53"/>
      <c r="H812" s="53"/>
      <c r="I812" s="53"/>
      <c r="J812" s="53"/>
      <c r="K812" s="53"/>
      <c r="L812" s="53"/>
      <c r="M812" s="533"/>
      <c r="N812" s="534"/>
      <c r="O812" s="534"/>
      <c r="P812" s="534"/>
      <c r="Q812" s="534"/>
      <c r="R812" s="534"/>
    </row>
    <row r="813" customFormat="false" ht="12.75" hidden="false" customHeight="true" outlineLevel="0" collapsed="false">
      <c r="A813" s="532"/>
      <c r="B813" s="532"/>
      <c r="C813" s="532"/>
      <c r="D813" s="53"/>
      <c r="E813" s="53"/>
      <c r="F813" s="53"/>
      <c r="G813" s="53"/>
      <c r="H813" s="53"/>
      <c r="I813" s="53"/>
      <c r="J813" s="53"/>
      <c r="K813" s="53"/>
      <c r="L813" s="53"/>
      <c r="M813" s="533"/>
      <c r="N813" s="534"/>
      <c r="O813" s="534"/>
      <c r="P813" s="534"/>
      <c r="Q813" s="534"/>
      <c r="R813" s="534"/>
    </row>
    <row r="814" customFormat="false" ht="12.75" hidden="false" customHeight="true" outlineLevel="0" collapsed="false">
      <c r="A814" s="532"/>
      <c r="B814" s="532"/>
      <c r="C814" s="532"/>
      <c r="D814" s="53"/>
      <c r="E814" s="53"/>
      <c r="F814" s="53"/>
      <c r="G814" s="53"/>
      <c r="H814" s="53"/>
      <c r="I814" s="53"/>
      <c r="J814" s="53"/>
      <c r="K814" s="53"/>
      <c r="L814" s="53"/>
      <c r="M814" s="533"/>
      <c r="N814" s="534"/>
      <c r="O814" s="534"/>
      <c r="P814" s="534"/>
      <c r="Q814" s="534"/>
      <c r="R814" s="534"/>
    </row>
    <row r="815" customFormat="false" ht="12.75" hidden="false" customHeight="true" outlineLevel="0" collapsed="false">
      <c r="A815" s="532"/>
      <c r="B815" s="532"/>
      <c r="C815" s="532"/>
      <c r="D815" s="53"/>
      <c r="E815" s="53"/>
      <c r="F815" s="53"/>
      <c r="G815" s="53"/>
      <c r="H815" s="53"/>
      <c r="I815" s="53"/>
      <c r="J815" s="53"/>
      <c r="K815" s="53"/>
      <c r="L815" s="53"/>
      <c r="M815" s="533"/>
      <c r="N815" s="534"/>
      <c r="O815" s="534"/>
      <c r="P815" s="534"/>
      <c r="Q815" s="534"/>
      <c r="R815" s="534"/>
    </row>
    <row r="816" customFormat="false" ht="12.75" hidden="false" customHeight="true" outlineLevel="0" collapsed="false">
      <c r="A816" s="532"/>
      <c r="B816" s="532"/>
      <c r="C816" s="532"/>
      <c r="D816" s="53"/>
      <c r="E816" s="53"/>
      <c r="F816" s="53"/>
      <c r="G816" s="53"/>
      <c r="H816" s="53"/>
      <c r="I816" s="53"/>
      <c r="J816" s="53"/>
      <c r="K816" s="53"/>
      <c r="L816" s="53"/>
      <c r="M816" s="533"/>
      <c r="N816" s="534"/>
      <c r="O816" s="534"/>
      <c r="P816" s="534"/>
      <c r="Q816" s="534"/>
      <c r="R816" s="534"/>
    </row>
    <row r="817" customFormat="false" ht="12.75" hidden="false" customHeight="true" outlineLevel="0" collapsed="false">
      <c r="A817" s="532"/>
      <c r="B817" s="532"/>
      <c r="C817" s="532"/>
      <c r="D817" s="53"/>
      <c r="E817" s="53"/>
      <c r="F817" s="53"/>
      <c r="G817" s="53"/>
      <c r="H817" s="53"/>
      <c r="I817" s="53"/>
      <c r="J817" s="53"/>
      <c r="K817" s="53"/>
      <c r="L817" s="53"/>
      <c r="M817" s="533"/>
      <c r="N817" s="534"/>
      <c r="O817" s="534"/>
      <c r="P817" s="534"/>
      <c r="Q817" s="534"/>
      <c r="R817" s="534"/>
    </row>
    <row r="818" customFormat="false" ht="12.75" hidden="false" customHeight="true" outlineLevel="0" collapsed="false">
      <c r="A818" s="532"/>
      <c r="B818" s="532"/>
      <c r="C818" s="532"/>
      <c r="D818" s="53"/>
      <c r="E818" s="53"/>
      <c r="F818" s="53"/>
      <c r="G818" s="53"/>
      <c r="H818" s="53"/>
      <c r="I818" s="53"/>
      <c r="J818" s="53"/>
      <c r="K818" s="53"/>
      <c r="L818" s="53"/>
      <c r="M818" s="533"/>
      <c r="N818" s="534"/>
      <c r="O818" s="534"/>
      <c r="P818" s="534"/>
      <c r="Q818" s="534"/>
      <c r="R818" s="534"/>
    </row>
    <row r="819" customFormat="false" ht="12.75" hidden="false" customHeight="true" outlineLevel="0" collapsed="false">
      <c r="A819" s="532"/>
      <c r="B819" s="532"/>
      <c r="C819" s="532"/>
      <c r="D819" s="53"/>
      <c r="E819" s="53"/>
      <c r="F819" s="53"/>
      <c r="G819" s="53"/>
      <c r="H819" s="53"/>
      <c r="I819" s="53"/>
      <c r="J819" s="53"/>
      <c r="K819" s="53"/>
      <c r="L819" s="53"/>
      <c r="M819" s="533"/>
      <c r="N819" s="534"/>
      <c r="O819" s="534"/>
      <c r="P819" s="534"/>
      <c r="Q819" s="534"/>
      <c r="R819" s="534"/>
    </row>
    <row r="820" customFormat="false" ht="12.75" hidden="false" customHeight="true" outlineLevel="0" collapsed="false">
      <c r="A820" s="532"/>
      <c r="B820" s="532"/>
      <c r="C820" s="532"/>
      <c r="D820" s="53"/>
      <c r="E820" s="53"/>
      <c r="F820" s="53"/>
      <c r="G820" s="53"/>
      <c r="H820" s="53"/>
      <c r="I820" s="53"/>
      <c r="J820" s="53"/>
      <c r="K820" s="53"/>
      <c r="L820" s="53"/>
      <c r="M820" s="533"/>
      <c r="N820" s="534"/>
      <c r="O820" s="534"/>
      <c r="P820" s="534"/>
      <c r="Q820" s="534"/>
      <c r="R820" s="534"/>
    </row>
    <row r="821" customFormat="false" ht="12.75" hidden="false" customHeight="true" outlineLevel="0" collapsed="false">
      <c r="A821" s="532"/>
      <c r="B821" s="532"/>
      <c r="C821" s="532"/>
      <c r="D821" s="53"/>
      <c r="E821" s="53"/>
      <c r="F821" s="53"/>
      <c r="G821" s="53"/>
      <c r="H821" s="53"/>
      <c r="I821" s="53"/>
      <c r="J821" s="53"/>
      <c r="K821" s="53"/>
      <c r="L821" s="53"/>
      <c r="M821" s="533"/>
      <c r="N821" s="534"/>
      <c r="O821" s="534"/>
      <c r="P821" s="534"/>
      <c r="Q821" s="534"/>
      <c r="R821" s="534"/>
    </row>
    <row r="822" customFormat="false" ht="12.75" hidden="false" customHeight="true" outlineLevel="0" collapsed="false">
      <c r="A822" s="532"/>
      <c r="B822" s="532"/>
      <c r="C822" s="532"/>
      <c r="D822" s="53"/>
      <c r="E822" s="53"/>
      <c r="F822" s="53"/>
      <c r="G822" s="53"/>
      <c r="H822" s="53"/>
      <c r="I822" s="53"/>
      <c r="J822" s="53"/>
      <c r="K822" s="53"/>
      <c r="L822" s="53"/>
      <c r="M822" s="533"/>
      <c r="N822" s="534"/>
      <c r="O822" s="534"/>
      <c r="P822" s="534"/>
      <c r="Q822" s="534"/>
      <c r="R822" s="534"/>
    </row>
    <row r="823" customFormat="false" ht="12.75" hidden="false" customHeight="true" outlineLevel="0" collapsed="false">
      <c r="A823" s="532"/>
      <c r="B823" s="532"/>
      <c r="C823" s="532"/>
      <c r="D823" s="53"/>
      <c r="E823" s="53"/>
      <c r="F823" s="53"/>
      <c r="G823" s="53"/>
      <c r="H823" s="53"/>
      <c r="I823" s="53"/>
      <c r="J823" s="53"/>
      <c r="K823" s="53"/>
      <c r="L823" s="53"/>
      <c r="M823" s="533"/>
      <c r="N823" s="534"/>
      <c r="O823" s="534"/>
      <c r="P823" s="534"/>
      <c r="Q823" s="534"/>
      <c r="R823" s="534"/>
    </row>
    <row r="824" customFormat="false" ht="12.75" hidden="false" customHeight="true" outlineLevel="0" collapsed="false">
      <c r="A824" s="532"/>
      <c r="B824" s="532"/>
      <c r="C824" s="532"/>
      <c r="D824" s="53"/>
      <c r="E824" s="53"/>
      <c r="F824" s="53"/>
      <c r="G824" s="53"/>
      <c r="H824" s="53"/>
      <c r="I824" s="53"/>
      <c r="J824" s="53"/>
      <c r="K824" s="53"/>
      <c r="L824" s="53"/>
      <c r="M824" s="533"/>
      <c r="N824" s="534"/>
      <c r="O824" s="534"/>
      <c r="P824" s="534"/>
      <c r="Q824" s="534"/>
      <c r="R824" s="534"/>
    </row>
    <row r="825" customFormat="false" ht="12.75" hidden="false" customHeight="true" outlineLevel="0" collapsed="false">
      <c r="A825" s="532"/>
      <c r="B825" s="532"/>
      <c r="C825" s="532"/>
      <c r="D825" s="53"/>
      <c r="E825" s="53"/>
      <c r="F825" s="53"/>
      <c r="G825" s="53"/>
      <c r="H825" s="53"/>
      <c r="I825" s="53"/>
      <c r="J825" s="53"/>
      <c r="K825" s="53"/>
      <c r="L825" s="53"/>
      <c r="M825" s="533"/>
      <c r="N825" s="534"/>
      <c r="O825" s="534"/>
      <c r="P825" s="534"/>
      <c r="Q825" s="534"/>
      <c r="R825" s="534"/>
    </row>
    <row r="826" customFormat="false" ht="12.75" hidden="false" customHeight="true" outlineLevel="0" collapsed="false">
      <c r="A826" s="532"/>
      <c r="B826" s="532"/>
      <c r="C826" s="532"/>
      <c r="D826" s="53"/>
      <c r="E826" s="53"/>
      <c r="F826" s="53"/>
      <c r="G826" s="53"/>
      <c r="H826" s="53"/>
      <c r="I826" s="53"/>
      <c r="J826" s="53"/>
      <c r="K826" s="53"/>
      <c r="L826" s="53"/>
      <c r="M826" s="533"/>
      <c r="N826" s="534"/>
      <c r="O826" s="534"/>
      <c r="P826" s="534"/>
      <c r="Q826" s="534"/>
      <c r="R826" s="534"/>
    </row>
    <row r="827" customFormat="false" ht="12.75" hidden="false" customHeight="true" outlineLevel="0" collapsed="false">
      <c r="A827" s="532"/>
      <c r="B827" s="532"/>
      <c r="C827" s="532"/>
      <c r="D827" s="53"/>
      <c r="E827" s="53"/>
      <c r="F827" s="53"/>
      <c r="G827" s="53"/>
      <c r="H827" s="53"/>
      <c r="I827" s="53"/>
      <c r="J827" s="53"/>
      <c r="K827" s="53"/>
      <c r="L827" s="53"/>
      <c r="M827" s="533"/>
      <c r="N827" s="534"/>
      <c r="O827" s="534"/>
      <c r="P827" s="534"/>
      <c r="Q827" s="534"/>
      <c r="R827" s="534"/>
    </row>
    <row r="828" customFormat="false" ht="12.75" hidden="false" customHeight="true" outlineLevel="0" collapsed="false">
      <c r="A828" s="532"/>
      <c r="B828" s="532"/>
      <c r="C828" s="532"/>
      <c r="D828" s="53"/>
      <c r="E828" s="53"/>
      <c r="F828" s="53"/>
      <c r="G828" s="53"/>
      <c r="H828" s="53"/>
      <c r="I828" s="53"/>
      <c r="J828" s="53"/>
      <c r="K828" s="53"/>
      <c r="L828" s="53"/>
      <c r="M828" s="533"/>
      <c r="N828" s="534"/>
      <c r="O828" s="534"/>
      <c r="P828" s="534"/>
      <c r="Q828" s="534"/>
      <c r="R828" s="534"/>
    </row>
    <row r="829" customFormat="false" ht="12.75" hidden="false" customHeight="true" outlineLevel="0" collapsed="false">
      <c r="A829" s="532"/>
      <c r="B829" s="532"/>
      <c r="C829" s="532"/>
      <c r="D829" s="53"/>
      <c r="E829" s="53"/>
      <c r="F829" s="53"/>
      <c r="G829" s="53"/>
      <c r="H829" s="53"/>
      <c r="I829" s="53"/>
      <c r="J829" s="53"/>
      <c r="K829" s="53"/>
      <c r="L829" s="53"/>
      <c r="M829" s="533"/>
      <c r="N829" s="534"/>
      <c r="O829" s="534"/>
      <c r="P829" s="534"/>
      <c r="Q829" s="534"/>
      <c r="R829" s="534"/>
    </row>
    <row r="830" customFormat="false" ht="12.75" hidden="false" customHeight="true" outlineLevel="0" collapsed="false">
      <c r="A830" s="532"/>
      <c r="B830" s="532"/>
      <c r="C830" s="532"/>
      <c r="D830" s="53"/>
      <c r="E830" s="53"/>
      <c r="F830" s="53"/>
      <c r="G830" s="53"/>
      <c r="H830" s="53"/>
      <c r="I830" s="53"/>
      <c r="J830" s="53"/>
      <c r="K830" s="53"/>
      <c r="L830" s="53"/>
      <c r="M830" s="533"/>
      <c r="N830" s="534"/>
      <c r="O830" s="534"/>
      <c r="P830" s="534"/>
      <c r="Q830" s="534"/>
      <c r="R830" s="534"/>
    </row>
    <row r="831" customFormat="false" ht="12.75" hidden="false" customHeight="true" outlineLevel="0" collapsed="false">
      <c r="A831" s="532"/>
      <c r="B831" s="532"/>
      <c r="C831" s="532"/>
      <c r="D831" s="53"/>
      <c r="E831" s="53"/>
      <c r="F831" s="53"/>
      <c r="G831" s="53"/>
      <c r="H831" s="53"/>
      <c r="I831" s="53"/>
      <c r="J831" s="53"/>
      <c r="K831" s="53"/>
      <c r="L831" s="53"/>
      <c r="M831" s="533"/>
      <c r="N831" s="534"/>
      <c r="O831" s="534"/>
      <c r="P831" s="534"/>
      <c r="Q831" s="534"/>
      <c r="R831" s="534"/>
    </row>
    <row r="832" customFormat="false" ht="12.75" hidden="false" customHeight="true" outlineLevel="0" collapsed="false">
      <c r="A832" s="532"/>
      <c r="B832" s="532"/>
      <c r="C832" s="532"/>
      <c r="D832" s="53"/>
      <c r="E832" s="53"/>
      <c r="F832" s="53"/>
      <c r="G832" s="53"/>
      <c r="H832" s="53"/>
      <c r="I832" s="53"/>
      <c r="J832" s="53"/>
      <c r="K832" s="53"/>
      <c r="L832" s="53"/>
      <c r="M832" s="533"/>
      <c r="N832" s="534"/>
      <c r="O832" s="534"/>
      <c r="P832" s="534"/>
      <c r="Q832" s="534"/>
      <c r="R832" s="534"/>
    </row>
    <row r="833" customFormat="false" ht="12.75" hidden="false" customHeight="true" outlineLevel="0" collapsed="false">
      <c r="A833" s="532"/>
      <c r="B833" s="532"/>
      <c r="C833" s="532"/>
      <c r="D833" s="53"/>
      <c r="E833" s="53"/>
      <c r="F833" s="53"/>
      <c r="G833" s="53"/>
      <c r="H833" s="53"/>
      <c r="I833" s="53"/>
      <c r="J833" s="53"/>
      <c r="K833" s="53"/>
      <c r="L833" s="53"/>
      <c r="M833" s="533"/>
      <c r="N833" s="534"/>
      <c r="O833" s="534"/>
      <c r="P833" s="534"/>
      <c r="Q833" s="534"/>
      <c r="R833" s="534"/>
    </row>
    <row r="834" customFormat="false" ht="12.75" hidden="false" customHeight="true" outlineLevel="0" collapsed="false">
      <c r="A834" s="532"/>
      <c r="B834" s="532"/>
      <c r="C834" s="532"/>
      <c r="D834" s="53"/>
      <c r="E834" s="53"/>
      <c r="F834" s="53"/>
      <c r="G834" s="53"/>
      <c r="H834" s="53"/>
      <c r="I834" s="53"/>
      <c r="J834" s="53"/>
      <c r="K834" s="53"/>
      <c r="L834" s="53"/>
      <c r="M834" s="533"/>
      <c r="N834" s="534"/>
      <c r="O834" s="534"/>
      <c r="P834" s="534"/>
      <c r="Q834" s="534"/>
      <c r="R834" s="534"/>
    </row>
    <row r="835" customFormat="false" ht="12.75" hidden="false" customHeight="true" outlineLevel="0" collapsed="false">
      <c r="A835" s="532"/>
      <c r="B835" s="532"/>
      <c r="C835" s="532"/>
      <c r="D835" s="53"/>
      <c r="E835" s="53"/>
      <c r="F835" s="53"/>
      <c r="G835" s="53"/>
      <c r="H835" s="53"/>
      <c r="I835" s="53"/>
      <c r="J835" s="53"/>
      <c r="K835" s="53"/>
      <c r="L835" s="53"/>
      <c r="M835" s="533"/>
      <c r="N835" s="534"/>
      <c r="O835" s="534"/>
      <c r="P835" s="534"/>
      <c r="Q835" s="534"/>
      <c r="R835" s="534"/>
    </row>
    <row r="836" customFormat="false" ht="12.75" hidden="false" customHeight="true" outlineLevel="0" collapsed="false">
      <c r="A836" s="532"/>
      <c r="B836" s="532"/>
      <c r="C836" s="532"/>
      <c r="D836" s="53"/>
      <c r="E836" s="53"/>
      <c r="F836" s="53"/>
      <c r="G836" s="53"/>
      <c r="H836" s="53"/>
      <c r="I836" s="53"/>
      <c r="J836" s="53"/>
      <c r="K836" s="53"/>
      <c r="L836" s="53"/>
      <c r="M836" s="533"/>
      <c r="N836" s="534"/>
      <c r="O836" s="534"/>
      <c r="P836" s="534"/>
      <c r="Q836" s="534"/>
      <c r="R836" s="534"/>
    </row>
    <row r="837" customFormat="false" ht="12.75" hidden="false" customHeight="true" outlineLevel="0" collapsed="false">
      <c r="A837" s="532"/>
      <c r="B837" s="532"/>
      <c r="C837" s="532"/>
      <c r="D837" s="53"/>
      <c r="E837" s="53"/>
      <c r="F837" s="53"/>
      <c r="G837" s="53"/>
      <c r="H837" s="53"/>
      <c r="I837" s="53"/>
      <c r="J837" s="53"/>
      <c r="K837" s="53"/>
      <c r="L837" s="53"/>
      <c r="M837" s="533"/>
      <c r="N837" s="534"/>
      <c r="O837" s="534"/>
      <c r="P837" s="534"/>
      <c r="Q837" s="534"/>
      <c r="R837" s="534"/>
    </row>
    <row r="838" customFormat="false" ht="12.75" hidden="false" customHeight="true" outlineLevel="0" collapsed="false">
      <c r="A838" s="532"/>
      <c r="B838" s="532"/>
      <c r="C838" s="532"/>
      <c r="D838" s="53"/>
      <c r="E838" s="53"/>
      <c r="F838" s="53"/>
      <c r="G838" s="53"/>
      <c r="H838" s="53"/>
      <c r="I838" s="53"/>
      <c r="J838" s="53"/>
      <c r="K838" s="53"/>
      <c r="L838" s="53"/>
      <c r="M838" s="533"/>
      <c r="N838" s="534"/>
      <c r="O838" s="534"/>
      <c r="P838" s="534"/>
      <c r="Q838" s="534"/>
      <c r="R838" s="534"/>
    </row>
    <row r="839" customFormat="false" ht="12.75" hidden="false" customHeight="true" outlineLevel="0" collapsed="false">
      <c r="A839" s="532"/>
      <c r="B839" s="532"/>
      <c r="C839" s="532"/>
      <c r="D839" s="53"/>
      <c r="E839" s="53"/>
      <c r="F839" s="53"/>
      <c r="G839" s="53"/>
      <c r="H839" s="53"/>
      <c r="I839" s="53"/>
      <c r="J839" s="53"/>
      <c r="K839" s="53"/>
      <c r="L839" s="53"/>
      <c r="M839" s="533"/>
      <c r="N839" s="534"/>
      <c r="O839" s="534"/>
      <c r="P839" s="534"/>
      <c r="Q839" s="534"/>
      <c r="R839" s="534"/>
    </row>
    <row r="840" customFormat="false" ht="12.75" hidden="false" customHeight="true" outlineLevel="0" collapsed="false">
      <c r="A840" s="532"/>
      <c r="B840" s="532"/>
      <c r="C840" s="532"/>
      <c r="D840" s="53"/>
      <c r="E840" s="53"/>
      <c r="F840" s="53"/>
      <c r="G840" s="53"/>
      <c r="H840" s="53"/>
      <c r="I840" s="53"/>
      <c r="J840" s="53"/>
      <c r="K840" s="53"/>
      <c r="L840" s="53"/>
      <c r="M840" s="533"/>
      <c r="N840" s="534"/>
      <c r="O840" s="534"/>
      <c r="P840" s="534"/>
      <c r="Q840" s="534"/>
      <c r="R840" s="534"/>
    </row>
    <row r="841" customFormat="false" ht="12.75" hidden="false" customHeight="true" outlineLevel="0" collapsed="false">
      <c r="A841" s="532"/>
      <c r="B841" s="532"/>
      <c r="C841" s="532"/>
      <c r="D841" s="53"/>
      <c r="E841" s="53"/>
      <c r="F841" s="53"/>
      <c r="G841" s="53"/>
      <c r="H841" s="53"/>
      <c r="I841" s="53"/>
      <c r="J841" s="53"/>
      <c r="K841" s="53"/>
      <c r="L841" s="53"/>
      <c r="M841" s="533"/>
      <c r="N841" s="534"/>
      <c r="O841" s="534"/>
      <c r="P841" s="534"/>
      <c r="Q841" s="534"/>
      <c r="R841" s="534"/>
    </row>
    <row r="842" customFormat="false" ht="12.75" hidden="false" customHeight="true" outlineLevel="0" collapsed="false">
      <c r="A842" s="532"/>
      <c r="B842" s="532"/>
      <c r="C842" s="532"/>
      <c r="D842" s="53"/>
      <c r="E842" s="53"/>
      <c r="F842" s="53"/>
      <c r="G842" s="53"/>
      <c r="H842" s="53"/>
      <c r="I842" s="53"/>
      <c r="J842" s="53"/>
      <c r="K842" s="53"/>
      <c r="L842" s="53"/>
      <c r="M842" s="533"/>
      <c r="N842" s="534"/>
      <c r="O842" s="534"/>
      <c r="P842" s="534"/>
      <c r="Q842" s="534"/>
      <c r="R842" s="534"/>
    </row>
    <row r="843" customFormat="false" ht="12.75" hidden="false" customHeight="true" outlineLevel="0" collapsed="false">
      <c r="A843" s="532"/>
      <c r="B843" s="532"/>
      <c r="C843" s="532"/>
      <c r="D843" s="53"/>
      <c r="E843" s="53"/>
      <c r="F843" s="53"/>
      <c r="G843" s="53"/>
      <c r="H843" s="53"/>
      <c r="I843" s="53"/>
      <c r="J843" s="53"/>
      <c r="K843" s="53"/>
      <c r="L843" s="53"/>
      <c r="M843" s="533"/>
      <c r="N843" s="534"/>
      <c r="O843" s="534"/>
      <c r="P843" s="534"/>
      <c r="Q843" s="534"/>
      <c r="R843" s="534"/>
    </row>
    <row r="844" customFormat="false" ht="12.75" hidden="false" customHeight="true" outlineLevel="0" collapsed="false">
      <c r="A844" s="532"/>
      <c r="B844" s="532"/>
      <c r="C844" s="532"/>
      <c r="D844" s="53"/>
      <c r="E844" s="53"/>
      <c r="F844" s="53"/>
      <c r="G844" s="53"/>
      <c r="H844" s="53"/>
      <c r="I844" s="53"/>
      <c r="J844" s="53"/>
      <c r="K844" s="53"/>
      <c r="L844" s="53"/>
      <c r="M844" s="533"/>
      <c r="N844" s="534"/>
      <c r="O844" s="534"/>
      <c r="P844" s="534"/>
      <c r="Q844" s="534"/>
      <c r="R844" s="534"/>
    </row>
    <row r="845" customFormat="false" ht="12.75" hidden="false" customHeight="true" outlineLevel="0" collapsed="false">
      <c r="A845" s="532"/>
      <c r="B845" s="532"/>
      <c r="C845" s="532"/>
      <c r="D845" s="53"/>
      <c r="E845" s="53"/>
      <c r="F845" s="53"/>
      <c r="G845" s="53"/>
      <c r="H845" s="53"/>
      <c r="I845" s="53"/>
      <c r="J845" s="53"/>
      <c r="K845" s="53"/>
      <c r="L845" s="53"/>
      <c r="M845" s="533"/>
      <c r="N845" s="534"/>
      <c r="O845" s="534"/>
      <c r="P845" s="534"/>
      <c r="Q845" s="534"/>
      <c r="R845" s="534"/>
    </row>
    <row r="846" customFormat="false" ht="12.75" hidden="false" customHeight="true" outlineLevel="0" collapsed="false">
      <c r="A846" s="532"/>
      <c r="B846" s="532"/>
      <c r="C846" s="532"/>
      <c r="D846" s="53"/>
      <c r="E846" s="53"/>
      <c r="F846" s="53"/>
      <c r="G846" s="53"/>
      <c r="H846" s="53"/>
      <c r="I846" s="53"/>
      <c r="J846" s="53"/>
      <c r="K846" s="53"/>
      <c r="L846" s="53"/>
      <c r="M846" s="533"/>
      <c r="N846" s="534"/>
      <c r="O846" s="534"/>
      <c r="P846" s="534"/>
      <c r="Q846" s="534"/>
      <c r="R846" s="534"/>
    </row>
    <row r="847" customFormat="false" ht="12.75" hidden="false" customHeight="true" outlineLevel="0" collapsed="false">
      <c r="A847" s="532"/>
      <c r="B847" s="532"/>
      <c r="C847" s="532"/>
      <c r="D847" s="53"/>
      <c r="E847" s="53"/>
      <c r="F847" s="53"/>
      <c r="G847" s="53"/>
      <c r="H847" s="53"/>
      <c r="I847" s="53"/>
      <c r="J847" s="53"/>
      <c r="K847" s="53"/>
      <c r="L847" s="53"/>
      <c r="M847" s="533"/>
      <c r="N847" s="534"/>
      <c r="O847" s="534"/>
      <c r="P847" s="534"/>
      <c r="Q847" s="534"/>
      <c r="R847" s="534"/>
    </row>
    <row r="848" customFormat="false" ht="12.75" hidden="false" customHeight="true" outlineLevel="0" collapsed="false">
      <c r="A848" s="532"/>
      <c r="B848" s="532"/>
      <c r="C848" s="532"/>
      <c r="D848" s="53"/>
      <c r="E848" s="53"/>
      <c r="F848" s="53"/>
      <c r="G848" s="53"/>
      <c r="H848" s="53"/>
      <c r="I848" s="53"/>
      <c r="J848" s="53"/>
      <c r="K848" s="53"/>
      <c r="L848" s="53"/>
      <c r="M848" s="533"/>
      <c r="N848" s="534"/>
      <c r="O848" s="534"/>
      <c r="P848" s="534"/>
      <c r="Q848" s="534"/>
      <c r="R848" s="534"/>
    </row>
    <row r="849" customFormat="false" ht="12.75" hidden="false" customHeight="true" outlineLevel="0" collapsed="false">
      <c r="A849" s="532"/>
      <c r="B849" s="532"/>
      <c r="C849" s="532"/>
      <c r="D849" s="53"/>
      <c r="E849" s="53"/>
      <c r="F849" s="53"/>
      <c r="G849" s="53"/>
      <c r="H849" s="53"/>
      <c r="I849" s="53"/>
      <c r="J849" s="53"/>
      <c r="K849" s="53"/>
      <c r="L849" s="53"/>
      <c r="M849" s="533"/>
      <c r="N849" s="534"/>
      <c r="O849" s="534"/>
      <c r="P849" s="534"/>
      <c r="Q849" s="534"/>
      <c r="R849" s="534"/>
    </row>
    <row r="850" customFormat="false" ht="12.75" hidden="false" customHeight="true" outlineLevel="0" collapsed="false">
      <c r="A850" s="532"/>
      <c r="B850" s="532"/>
      <c r="C850" s="532"/>
      <c r="D850" s="53"/>
      <c r="E850" s="53"/>
      <c r="F850" s="53"/>
      <c r="G850" s="53"/>
      <c r="H850" s="53"/>
      <c r="I850" s="53"/>
      <c r="J850" s="53"/>
      <c r="K850" s="53"/>
      <c r="L850" s="53"/>
      <c r="M850" s="533"/>
      <c r="N850" s="534"/>
      <c r="O850" s="534"/>
      <c r="P850" s="534"/>
      <c r="Q850" s="534"/>
      <c r="R850" s="534"/>
    </row>
    <row r="851" customFormat="false" ht="12.75" hidden="false" customHeight="true" outlineLevel="0" collapsed="false">
      <c r="A851" s="532"/>
      <c r="B851" s="532"/>
      <c r="C851" s="532"/>
      <c r="D851" s="53"/>
      <c r="E851" s="53"/>
      <c r="F851" s="53"/>
      <c r="G851" s="53"/>
      <c r="H851" s="53"/>
      <c r="I851" s="53"/>
      <c r="J851" s="53"/>
      <c r="K851" s="53"/>
      <c r="L851" s="53"/>
      <c r="M851" s="533"/>
      <c r="N851" s="534"/>
      <c r="O851" s="534"/>
      <c r="P851" s="534"/>
      <c r="Q851" s="534"/>
      <c r="R851" s="534"/>
    </row>
    <row r="852" customFormat="false" ht="12.75" hidden="false" customHeight="true" outlineLevel="0" collapsed="false">
      <c r="A852" s="532"/>
      <c r="B852" s="532"/>
      <c r="C852" s="532"/>
      <c r="D852" s="53"/>
      <c r="E852" s="53"/>
      <c r="F852" s="53"/>
      <c r="G852" s="53"/>
      <c r="H852" s="53"/>
      <c r="I852" s="53"/>
      <c r="J852" s="53"/>
      <c r="K852" s="53"/>
      <c r="L852" s="53"/>
      <c r="M852" s="533"/>
      <c r="N852" s="534"/>
      <c r="O852" s="534"/>
      <c r="P852" s="534"/>
      <c r="Q852" s="534"/>
      <c r="R852" s="534"/>
    </row>
    <row r="853" customFormat="false" ht="12.75" hidden="false" customHeight="true" outlineLevel="0" collapsed="false">
      <c r="A853" s="532"/>
      <c r="B853" s="532"/>
      <c r="C853" s="532"/>
      <c r="D853" s="53"/>
      <c r="E853" s="53"/>
      <c r="F853" s="53"/>
      <c r="G853" s="53"/>
      <c r="H853" s="53"/>
      <c r="I853" s="53"/>
      <c r="J853" s="53"/>
      <c r="K853" s="53"/>
      <c r="L853" s="53"/>
      <c r="M853" s="533"/>
      <c r="N853" s="534"/>
      <c r="O853" s="534"/>
      <c r="P853" s="534"/>
      <c r="Q853" s="534"/>
      <c r="R853" s="534"/>
    </row>
    <row r="854" customFormat="false" ht="12.75" hidden="false" customHeight="true" outlineLevel="0" collapsed="false">
      <c r="A854" s="532"/>
      <c r="B854" s="532"/>
      <c r="C854" s="532"/>
      <c r="D854" s="53"/>
      <c r="E854" s="53"/>
      <c r="F854" s="53"/>
      <c r="G854" s="53"/>
      <c r="H854" s="53"/>
      <c r="I854" s="53"/>
      <c r="J854" s="53"/>
      <c r="K854" s="53"/>
      <c r="L854" s="53"/>
      <c r="M854" s="533"/>
      <c r="N854" s="534"/>
      <c r="O854" s="534"/>
      <c r="P854" s="534"/>
      <c r="Q854" s="534"/>
      <c r="R854" s="534"/>
    </row>
    <row r="855" customFormat="false" ht="12.75" hidden="false" customHeight="true" outlineLevel="0" collapsed="false">
      <c r="A855" s="532"/>
      <c r="B855" s="532"/>
      <c r="C855" s="532"/>
      <c r="D855" s="53"/>
      <c r="E855" s="53"/>
      <c r="F855" s="53"/>
      <c r="G855" s="53"/>
      <c r="H855" s="53"/>
      <c r="I855" s="53"/>
      <c r="J855" s="53"/>
      <c r="K855" s="53"/>
      <c r="L855" s="53"/>
      <c r="M855" s="533"/>
      <c r="N855" s="534"/>
      <c r="O855" s="534"/>
      <c r="P855" s="534"/>
      <c r="Q855" s="534"/>
      <c r="R855" s="534"/>
    </row>
    <row r="856" customFormat="false" ht="12.75" hidden="false" customHeight="true" outlineLevel="0" collapsed="false">
      <c r="A856" s="532"/>
      <c r="B856" s="532"/>
      <c r="C856" s="532"/>
      <c r="D856" s="53"/>
      <c r="E856" s="53"/>
      <c r="F856" s="53"/>
      <c r="G856" s="53"/>
      <c r="H856" s="53"/>
      <c r="I856" s="53"/>
      <c r="J856" s="53"/>
      <c r="K856" s="53"/>
      <c r="L856" s="53"/>
      <c r="M856" s="533"/>
      <c r="N856" s="534"/>
      <c r="O856" s="534"/>
      <c r="P856" s="534"/>
      <c r="Q856" s="534"/>
      <c r="R856" s="534"/>
    </row>
    <row r="857" customFormat="false" ht="12.75" hidden="false" customHeight="true" outlineLevel="0" collapsed="false">
      <c r="A857" s="532"/>
      <c r="B857" s="532"/>
      <c r="C857" s="532"/>
      <c r="D857" s="53"/>
      <c r="E857" s="53"/>
      <c r="F857" s="53"/>
      <c r="G857" s="53"/>
      <c r="H857" s="53"/>
      <c r="I857" s="53"/>
      <c r="J857" s="53"/>
      <c r="K857" s="53"/>
      <c r="L857" s="53"/>
      <c r="M857" s="533"/>
      <c r="N857" s="534"/>
      <c r="O857" s="534"/>
      <c r="P857" s="534"/>
      <c r="Q857" s="534"/>
      <c r="R857" s="534"/>
    </row>
    <row r="858" customFormat="false" ht="12.75" hidden="false" customHeight="true" outlineLevel="0" collapsed="false">
      <c r="A858" s="532"/>
      <c r="B858" s="532"/>
      <c r="C858" s="532"/>
      <c r="D858" s="53"/>
      <c r="E858" s="53"/>
      <c r="F858" s="53"/>
      <c r="G858" s="53"/>
      <c r="H858" s="53"/>
      <c r="I858" s="53"/>
      <c r="J858" s="53"/>
      <c r="K858" s="53"/>
      <c r="L858" s="53"/>
      <c r="M858" s="533"/>
      <c r="N858" s="534"/>
      <c r="O858" s="534"/>
      <c r="P858" s="534"/>
      <c r="Q858" s="534"/>
      <c r="R858" s="534"/>
    </row>
    <row r="859" customFormat="false" ht="12.75" hidden="false" customHeight="true" outlineLevel="0" collapsed="false">
      <c r="A859" s="532"/>
      <c r="B859" s="532"/>
      <c r="C859" s="532"/>
      <c r="D859" s="53"/>
      <c r="E859" s="53"/>
      <c r="F859" s="53"/>
      <c r="G859" s="53"/>
      <c r="H859" s="53"/>
      <c r="I859" s="53"/>
      <c r="J859" s="53"/>
      <c r="K859" s="53"/>
      <c r="L859" s="53"/>
      <c r="M859" s="533"/>
      <c r="N859" s="534"/>
      <c r="O859" s="534"/>
      <c r="P859" s="534"/>
      <c r="Q859" s="534"/>
      <c r="R859" s="534"/>
    </row>
    <row r="860" customFormat="false" ht="12.75" hidden="false" customHeight="true" outlineLevel="0" collapsed="false">
      <c r="A860" s="532"/>
      <c r="B860" s="532"/>
      <c r="C860" s="532"/>
      <c r="D860" s="53"/>
      <c r="E860" s="53"/>
      <c r="F860" s="53"/>
      <c r="G860" s="53"/>
      <c r="H860" s="53"/>
      <c r="I860" s="53"/>
      <c r="J860" s="53"/>
      <c r="K860" s="53"/>
      <c r="L860" s="53"/>
      <c r="M860" s="533"/>
      <c r="N860" s="534"/>
      <c r="O860" s="534"/>
      <c r="P860" s="534"/>
      <c r="Q860" s="534"/>
      <c r="R860" s="534"/>
    </row>
    <row r="861" customFormat="false" ht="12.75" hidden="false" customHeight="true" outlineLevel="0" collapsed="false">
      <c r="A861" s="532"/>
      <c r="B861" s="532"/>
      <c r="C861" s="532"/>
      <c r="D861" s="53"/>
      <c r="E861" s="53"/>
      <c r="F861" s="53"/>
      <c r="G861" s="53"/>
      <c r="H861" s="53"/>
      <c r="I861" s="53"/>
      <c r="J861" s="53"/>
      <c r="K861" s="53"/>
      <c r="L861" s="53"/>
      <c r="M861" s="533"/>
      <c r="N861" s="534"/>
      <c r="O861" s="534"/>
      <c r="P861" s="534"/>
      <c r="Q861" s="534"/>
      <c r="R861" s="534"/>
    </row>
    <row r="862" customFormat="false" ht="12.75" hidden="false" customHeight="true" outlineLevel="0" collapsed="false">
      <c r="A862" s="532"/>
      <c r="B862" s="532"/>
      <c r="C862" s="532"/>
      <c r="D862" s="53"/>
      <c r="E862" s="53"/>
      <c r="F862" s="53"/>
      <c r="G862" s="53"/>
      <c r="H862" s="53"/>
      <c r="I862" s="53"/>
      <c r="J862" s="53"/>
      <c r="K862" s="53"/>
      <c r="L862" s="53"/>
      <c r="M862" s="533"/>
      <c r="N862" s="534"/>
      <c r="O862" s="534"/>
      <c r="P862" s="534"/>
      <c r="Q862" s="534"/>
      <c r="R862" s="534"/>
    </row>
    <row r="863" customFormat="false" ht="12.75" hidden="false" customHeight="true" outlineLevel="0" collapsed="false">
      <c r="A863" s="532"/>
      <c r="B863" s="532"/>
      <c r="C863" s="532"/>
      <c r="D863" s="53"/>
      <c r="E863" s="53"/>
      <c r="F863" s="53"/>
      <c r="G863" s="53"/>
      <c r="H863" s="53"/>
      <c r="I863" s="53"/>
      <c r="J863" s="53"/>
      <c r="K863" s="53"/>
      <c r="L863" s="53"/>
      <c r="M863" s="533"/>
      <c r="N863" s="534"/>
      <c r="O863" s="534"/>
      <c r="P863" s="534"/>
      <c r="Q863" s="534"/>
      <c r="R863" s="534"/>
    </row>
    <row r="864" customFormat="false" ht="12.75" hidden="false" customHeight="true" outlineLevel="0" collapsed="false">
      <c r="A864" s="532"/>
      <c r="B864" s="532"/>
      <c r="C864" s="532"/>
      <c r="D864" s="53"/>
      <c r="E864" s="53"/>
      <c r="F864" s="53"/>
      <c r="G864" s="53"/>
      <c r="H864" s="53"/>
      <c r="I864" s="53"/>
      <c r="J864" s="53"/>
      <c r="K864" s="53"/>
      <c r="L864" s="53"/>
      <c r="M864" s="533"/>
      <c r="N864" s="534"/>
      <c r="O864" s="534"/>
      <c r="P864" s="534"/>
      <c r="Q864" s="534"/>
      <c r="R864" s="534"/>
    </row>
    <row r="865" customFormat="false" ht="12.75" hidden="false" customHeight="true" outlineLevel="0" collapsed="false">
      <c r="A865" s="532"/>
      <c r="B865" s="532"/>
      <c r="C865" s="532"/>
      <c r="D865" s="53"/>
      <c r="E865" s="53"/>
      <c r="F865" s="53"/>
      <c r="G865" s="53"/>
      <c r="H865" s="53"/>
      <c r="I865" s="53"/>
      <c r="J865" s="53"/>
      <c r="K865" s="53"/>
      <c r="L865" s="53"/>
      <c r="M865" s="533"/>
      <c r="N865" s="534"/>
      <c r="O865" s="534"/>
      <c r="P865" s="534"/>
      <c r="Q865" s="534"/>
      <c r="R865" s="534"/>
    </row>
    <row r="866" customFormat="false" ht="12.75" hidden="false" customHeight="true" outlineLevel="0" collapsed="false">
      <c r="A866" s="532"/>
      <c r="B866" s="532"/>
      <c r="C866" s="532"/>
      <c r="D866" s="53"/>
      <c r="E866" s="53"/>
      <c r="F866" s="53"/>
      <c r="G866" s="53"/>
      <c r="H866" s="53"/>
      <c r="I866" s="53"/>
      <c r="J866" s="53"/>
      <c r="K866" s="53"/>
      <c r="L866" s="53"/>
      <c r="M866" s="533"/>
      <c r="N866" s="534"/>
      <c r="O866" s="534"/>
      <c r="P866" s="534"/>
      <c r="Q866" s="534"/>
      <c r="R866" s="534"/>
    </row>
    <row r="867" customFormat="false" ht="12.75" hidden="false" customHeight="true" outlineLevel="0" collapsed="false">
      <c r="A867" s="532"/>
      <c r="B867" s="532"/>
      <c r="C867" s="532"/>
      <c r="D867" s="53"/>
      <c r="E867" s="53"/>
      <c r="F867" s="53"/>
      <c r="G867" s="53"/>
      <c r="H867" s="53"/>
      <c r="I867" s="53"/>
      <c r="J867" s="53"/>
      <c r="K867" s="53"/>
      <c r="L867" s="53"/>
      <c r="M867" s="533"/>
      <c r="N867" s="534"/>
      <c r="O867" s="534"/>
      <c r="P867" s="534"/>
      <c r="Q867" s="534"/>
      <c r="R867" s="534"/>
    </row>
    <row r="868" customFormat="false" ht="12.75" hidden="false" customHeight="true" outlineLevel="0" collapsed="false">
      <c r="A868" s="532"/>
      <c r="B868" s="532"/>
      <c r="C868" s="532"/>
      <c r="D868" s="53"/>
      <c r="E868" s="53"/>
      <c r="F868" s="53"/>
      <c r="G868" s="53"/>
      <c r="H868" s="53"/>
      <c r="I868" s="53"/>
      <c r="J868" s="53"/>
      <c r="K868" s="53"/>
      <c r="L868" s="53"/>
      <c r="M868" s="533"/>
      <c r="N868" s="534"/>
      <c r="O868" s="534"/>
      <c r="P868" s="534"/>
      <c r="Q868" s="534"/>
      <c r="R868" s="534"/>
    </row>
    <row r="869" customFormat="false" ht="12.75" hidden="false" customHeight="true" outlineLevel="0" collapsed="false">
      <c r="A869" s="532"/>
      <c r="B869" s="532"/>
      <c r="C869" s="532"/>
      <c r="D869" s="53"/>
      <c r="E869" s="53"/>
      <c r="F869" s="53"/>
      <c r="G869" s="53"/>
      <c r="H869" s="53"/>
      <c r="I869" s="53"/>
      <c r="J869" s="53"/>
      <c r="K869" s="53"/>
      <c r="L869" s="53"/>
      <c r="M869" s="533"/>
      <c r="N869" s="534"/>
      <c r="O869" s="534"/>
      <c r="P869" s="534"/>
      <c r="Q869" s="534"/>
      <c r="R869" s="534"/>
    </row>
    <row r="870" customFormat="false" ht="12.75" hidden="false" customHeight="true" outlineLevel="0" collapsed="false">
      <c r="A870" s="532"/>
      <c r="B870" s="532"/>
      <c r="C870" s="532"/>
      <c r="D870" s="53"/>
      <c r="E870" s="53"/>
      <c r="F870" s="53"/>
      <c r="G870" s="53"/>
      <c r="H870" s="53"/>
      <c r="I870" s="53"/>
      <c r="J870" s="53"/>
      <c r="K870" s="53"/>
      <c r="L870" s="53"/>
      <c r="M870" s="533"/>
      <c r="N870" s="534"/>
      <c r="O870" s="534"/>
      <c r="P870" s="534"/>
      <c r="Q870" s="534"/>
      <c r="R870" s="534"/>
    </row>
    <row r="871" customFormat="false" ht="12.75" hidden="false" customHeight="true" outlineLevel="0" collapsed="false">
      <c r="A871" s="532"/>
      <c r="B871" s="532"/>
      <c r="C871" s="532"/>
      <c r="D871" s="53"/>
      <c r="E871" s="53"/>
      <c r="F871" s="53"/>
      <c r="G871" s="53"/>
      <c r="H871" s="53"/>
      <c r="I871" s="53"/>
      <c r="J871" s="53"/>
      <c r="K871" s="53"/>
      <c r="L871" s="53"/>
      <c r="M871" s="533"/>
      <c r="N871" s="534"/>
      <c r="O871" s="534"/>
      <c r="P871" s="534"/>
      <c r="Q871" s="534"/>
      <c r="R871" s="534"/>
    </row>
    <row r="872" customFormat="false" ht="12.75" hidden="false" customHeight="true" outlineLevel="0" collapsed="false">
      <c r="A872" s="532"/>
      <c r="B872" s="532"/>
      <c r="C872" s="532"/>
      <c r="D872" s="53"/>
      <c r="E872" s="53"/>
      <c r="F872" s="53"/>
      <c r="G872" s="53"/>
      <c r="H872" s="53"/>
      <c r="I872" s="53"/>
      <c r="J872" s="53"/>
      <c r="K872" s="53"/>
      <c r="L872" s="53"/>
      <c r="M872" s="533"/>
      <c r="N872" s="534"/>
      <c r="O872" s="534"/>
      <c r="P872" s="534"/>
      <c r="Q872" s="534"/>
      <c r="R872" s="534"/>
    </row>
    <row r="873" customFormat="false" ht="12.75" hidden="false" customHeight="true" outlineLevel="0" collapsed="false">
      <c r="A873" s="532"/>
      <c r="B873" s="532"/>
      <c r="C873" s="532"/>
      <c r="D873" s="53"/>
      <c r="E873" s="53"/>
      <c r="F873" s="53"/>
      <c r="G873" s="53"/>
      <c r="H873" s="53"/>
      <c r="I873" s="53"/>
      <c r="J873" s="53"/>
      <c r="K873" s="53"/>
      <c r="L873" s="53"/>
      <c r="M873" s="533"/>
      <c r="N873" s="534"/>
      <c r="O873" s="534"/>
      <c r="P873" s="534"/>
      <c r="Q873" s="534"/>
      <c r="R873" s="534"/>
    </row>
    <row r="874" customFormat="false" ht="12.75" hidden="false" customHeight="true" outlineLevel="0" collapsed="false">
      <c r="A874" s="532"/>
      <c r="B874" s="532"/>
      <c r="C874" s="532"/>
      <c r="D874" s="53"/>
      <c r="E874" s="53"/>
      <c r="F874" s="53"/>
      <c r="G874" s="53"/>
      <c r="H874" s="53"/>
      <c r="I874" s="53"/>
      <c r="J874" s="53"/>
      <c r="K874" s="53"/>
      <c r="L874" s="53"/>
      <c r="M874" s="533"/>
      <c r="N874" s="534"/>
      <c r="O874" s="534"/>
      <c r="P874" s="534"/>
      <c r="Q874" s="534"/>
      <c r="R874" s="534"/>
    </row>
    <row r="875" customFormat="false" ht="12.75" hidden="false" customHeight="true" outlineLevel="0" collapsed="false">
      <c r="A875" s="532"/>
      <c r="B875" s="532"/>
      <c r="C875" s="532"/>
      <c r="D875" s="53"/>
      <c r="E875" s="53"/>
      <c r="F875" s="53"/>
      <c r="G875" s="53"/>
      <c r="H875" s="53"/>
      <c r="I875" s="53"/>
      <c r="J875" s="53"/>
      <c r="K875" s="53"/>
      <c r="L875" s="53"/>
      <c r="M875" s="533"/>
      <c r="N875" s="534"/>
      <c r="O875" s="534"/>
      <c r="P875" s="534"/>
      <c r="Q875" s="534"/>
      <c r="R875" s="534"/>
    </row>
    <row r="876" customFormat="false" ht="12.75" hidden="false" customHeight="true" outlineLevel="0" collapsed="false">
      <c r="A876" s="532"/>
      <c r="B876" s="532"/>
      <c r="C876" s="532"/>
      <c r="D876" s="53"/>
      <c r="E876" s="53"/>
      <c r="F876" s="53"/>
      <c r="G876" s="53"/>
      <c r="H876" s="53"/>
      <c r="I876" s="53"/>
      <c r="J876" s="53"/>
      <c r="K876" s="53"/>
      <c r="L876" s="53"/>
      <c r="M876" s="533"/>
      <c r="N876" s="534"/>
      <c r="O876" s="534"/>
      <c r="P876" s="534"/>
      <c r="Q876" s="534"/>
      <c r="R876" s="534"/>
    </row>
    <row r="877" customFormat="false" ht="12.75" hidden="false" customHeight="true" outlineLevel="0" collapsed="false">
      <c r="A877" s="532"/>
      <c r="B877" s="532"/>
      <c r="C877" s="532"/>
      <c r="D877" s="53"/>
      <c r="E877" s="53"/>
      <c r="F877" s="53"/>
      <c r="G877" s="53"/>
      <c r="H877" s="53"/>
      <c r="I877" s="53"/>
      <c r="J877" s="53"/>
      <c r="K877" s="53"/>
      <c r="L877" s="53"/>
      <c r="M877" s="533"/>
      <c r="N877" s="534"/>
      <c r="O877" s="534"/>
      <c r="P877" s="534"/>
      <c r="Q877" s="534"/>
      <c r="R877" s="534"/>
    </row>
    <row r="878" customFormat="false" ht="12.75" hidden="false" customHeight="true" outlineLevel="0" collapsed="false">
      <c r="A878" s="532"/>
      <c r="B878" s="532"/>
      <c r="C878" s="532"/>
      <c r="D878" s="53"/>
      <c r="E878" s="53"/>
      <c r="F878" s="53"/>
      <c r="G878" s="53"/>
      <c r="H878" s="53"/>
      <c r="I878" s="53"/>
      <c r="J878" s="53"/>
      <c r="K878" s="53"/>
      <c r="L878" s="53"/>
      <c r="M878" s="533"/>
      <c r="N878" s="534"/>
      <c r="O878" s="534"/>
      <c r="P878" s="534"/>
      <c r="Q878" s="534"/>
      <c r="R878" s="534"/>
    </row>
    <row r="879" customFormat="false" ht="12.75" hidden="false" customHeight="true" outlineLevel="0" collapsed="false">
      <c r="A879" s="532"/>
      <c r="B879" s="532"/>
      <c r="C879" s="532"/>
      <c r="D879" s="53"/>
      <c r="E879" s="53"/>
      <c r="F879" s="53"/>
      <c r="G879" s="53"/>
      <c r="H879" s="53"/>
      <c r="I879" s="53"/>
      <c r="J879" s="53"/>
      <c r="K879" s="53"/>
      <c r="L879" s="53"/>
      <c r="M879" s="533"/>
      <c r="N879" s="534"/>
      <c r="O879" s="534"/>
      <c r="P879" s="534"/>
      <c r="Q879" s="534"/>
      <c r="R879" s="534"/>
    </row>
    <row r="880" customFormat="false" ht="12.75" hidden="false" customHeight="true" outlineLevel="0" collapsed="false">
      <c r="A880" s="532"/>
      <c r="B880" s="532"/>
      <c r="C880" s="532"/>
      <c r="D880" s="53"/>
      <c r="E880" s="53"/>
      <c r="F880" s="53"/>
      <c r="G880" s="53"/>
      <c r="H880" s="53"/>
      <c r="I880" s="53"/>
      <c r="J880" s="53"/>
      <c r="K880" s="53"/>
      <c r="L880" s="53"/>
      <c r="M880" s="533"/>
      <c r="N880" s="534"/>
      <c r="O880" s="534"/>
      <c r="P880" s="534"/>
      <c r="Q880" s="534"/>
      <c r="R880" s="534"/>
    </row>
    <row r="881" customFormat="false" ht="12.75" hidden="false" customHeight="true" outlineLevel="0" collapsed="false">
      <c r="A881" s="532"/>
      <c r="B881" s="532"/>
      <c r="C881" s="532"/>
      <c r="D881" s="53"/>
      <c r="E881" s="53"/>
      <c r="F881" s="53"/>
      <c r="G881" s="53"/>
      <c r="H881" s="53"/>
      <c r="I881" s="53"/>
      <c r="J881" s="53"/>
      <c r="K881" s="53"/>
      <c r="L881" s="53"/>
      <c r="M881" s="533"/>
      <c r="N881" s="534"/>
      <c r="O881" s="534"/>
      <c r="P881" s="534"/>
      <c r="Q881" s="534"/>
      <c r="R881" s="534"/>
    </row>
    <row r="882" customFormat="false" ht="12.75" hidden="false" customHeight="true" outlineLevel="0" collapsed="false">
      <c r="A882" s="532"/>
      <c r="B882" s="532"/>
      <c r="C882" s="532"/>
      <c r="D882" s="53"/>
      <c r="E882" s="53"/>
      <c r="F882" s="53"/>
      <c r="G882" s="53"/>
      <c r="H882" s="53"/>
      <c r="I882" s="53"/>
      <c r="J882" s="53"/>
      <c r="K882" s="53"/>
      <c r="L882" s="53"/>
      <c r="M882" s="533"/>
      <c r="N882" s="534"/>
      <c r="O882" s="534"/>
      <c r="P882" s="534"/>
      <c r="Q882" s="534"/>
      <c r="R882" s="534"/>
    </row>
    <row r="883" customFormat="false" ht="12.75" hidden="false" customHeight="true" outlineLevel="0" collapsed="false">
      <c r="A883" s="532"/>
      <c r="B883" s="532"/>
      <c r="C883" s="532"/>
      <c r="D883" s="53"/>
      <c r="E883" s="53"/>
      <c r="F883" s="53"/>
      <c r="G883" s="53"/>
      <c r="H883" s="53"/>
      <c r="I883" s="53"/>
      <c r="J883" s="53"/>
      <c r="K883" s="53"/>
      <c r="L883" s="53"/>
      <c r="M883" s="533"/>
      <c r="N883" s="534"/>
      <c r="O883" s="534"/>
      <c r="P883" s="534"/>
      <c r="Q883" s="534"/>
      <c r="R883" s="534"/>
    </row>
    <row r="884" customFormat="false" ht="12.75" hidden="false" customHeight="true" outlineLevel="0" collapsed="false">
      <c r="A884" s="532"/>
      <c r="B884" s="532"/>
      <c r="C884" s="532"/>
      <c r="D884" s="53"/>
      <c r="E884" s="53"/>
      <c r="F884" s="53"/>
      <c r="G884" s="53"/>
      <c r="H884" s="53"/>
      <c r="I884" s="53"/>
      <c r="J884" s="53"/>
      <c r="K884" s="53"/>
      <c r="L884" s="53"/>
      <c r="M884" s="533"/>
      <c r="N884" s="534"/>
      <c r="O884" s="534"/>
      <c r="P884" s="534"/>
      <c r="Q884" s="534"/>
      <c r="R884" s="534"/>
    </row>
    <row r="885" customFormat="false" ht="12.75" hidden="false" customHeight="true" outlineLevel="0" collapsed="false">
      <c r="A885" s="532"/>
      <c r="B885" s="532"/>
      <c r="C885" s="532"/>
      <c r="D885" s="53"/>
      <c r="E885" s="53"/>
      <c r="F885" s="53"/>
      <c r="G885" s="53"/>
      <c r="H885" s="53"/>
      <c r="I885" s="53"/>
      <c r="J885" s="53"/>
      <c r="K885" s="53"/>
      <c r="L885" s="53"/>
      <c r="M885" s="533"/>
      <c r="N885" s="534"/>
      <c r="O885" s="534"/>
      <c r="P885" s="534"/>
      <c r="Q885" s="534"/>
      <c r="R885" s="534"/>
    </row>
    <row r="886" customFormat="false" ht="12.75" hidden="false" customHeight="true" outlineLevel="0" collapsed="false">
      <c r="A886" s="532"/>
      <c r="B886" s="532"/>
      <c r="C886" s="532"/>
      <c r="D886" s="53"/>
      <c r="E886" s="53"/>
      <c r="F886" s="53"/>
      <c r="G886" s="53"/>
      <c r="H886" s="53"/>
      <c r="I886" s="53"/>
      <c r="J886" s="53"/>
      <c r="K886" s="53"/>
      <c r="L886" s="53"/>
      <c r="M886" s="533"/>
      <c r="N886" s="534"/>
      <c r="O886" s="534"/>
      <c r="P886" s="534"/>
      <c r="Q886" s="534"/>
      <c r="R886" s="534"/>
    </row>
    <row r="887" customFormat="false" ht="12.75" hidden="false" customHeight="true" outlineLevel="0" collapsed="false">
      <c r="A887" s="532"/>
      <c r="B887" s="532"/>
      <c r="C887" s="532"/>
      <c r="D887" s="53"/>
      <c r="E887" s="53"/>
      <c r="F887" s="53"/>
      <c r="G887" s="53"/>
      <c r="H887" s="53"/>
      <c r="I887" s="53"/>
      <c r="J887" s="53"/>
      <c r="K887" s="53"/>
      <c r="L887" s="53"/>
      <c r="M887" s="533"/>
      <c r="N887" s="534"/>
      <c r="O887" s="534"/>
      <c r="P887" s="534"/>
      <c r="Q887" s="534"/>
      <c r="R887" s="534"/>
    </row>
    <row r="888" customFormat="false" ht="12.75" hidden="false" customHeight="true" outlineLevel="0" collapsed="false">
      <c r="A888" s="532"/>
      <c r="B888" s="532"/>
      <c r="C888" s="532"/>
      <c r="D888" s="53"/>
      <c r="E888" s="53"/>
      <c r="F888" s="53"/>
      <c r="G888" s="53"/>
      <c r="H888" s="53"/>
      <c r="I888" s="53"/>
      <c r="J888" s="53"/>
      <c r="K888" s="53"/>
      <c r="L888" s="53"/>
      <c r="M888" s="533"/>
      <c r="N888" s="534"/>
      <c r="O888" s="534"/>
      <c r="P888" s="534"/>
      <c r="Q888" s="534"/>
      <c r="R888" s="534"/>
    </row>
    <row r="889" customFormat="false" ht="12.75" hidden="false" customHeight="true" outlineLevel="0" collapsed="false">
      <c r="A889" s="532"/>
      <c r="B889" s="532"/>
      <c r="C889" s="532"/>
      <c r="D889" s="53"/>
      <c r="E889" s="53"/>
      <c r="F889" s="53"/>
      <c r="G889" s="53"/>
      <c r="H889" s="53"/>
      <c r="I889" s="53"/>
      <c r="J889" s="53"/>
      <c r="K889" s="53"/>
      <c r="L889" s="53"/>
      <c r="M889" s="533"/>
      <c r="N889" s="534"/>
      <c r="O889" s="534"/>
      <c r="P889" s="534"/>
      <c r="Q889" s="534"/>
      <c r="R889" s="534"/>
    </row>
    <row r="890" customFormat="false" ht="12.75" hidden="false" customHeight="true" outlineLevel="0" collapsed="false">
      <c r="A890" s="532"/>
      <c r="B890" s="532"/>
      <c r="C890" s="532"/>
      <c r="D890" s="53"/>
      <c r="E890" s="53"/>
      <c r="F890" s="53"/>
      <c r="G890" s="53"/>
      <c r="H890" s="53"/>
      <c r="I890" s="53"/>
      <c r="J890" s="53"/>
      <c r="K890" s="53"/>
      <c r="L890" s="53"/>
      <c r="M890" s="533"/>
      <c r="N890" s="534"/>
      <c r="O890" s="534"/>
      <c r="P890" s="534"/>
      <c r="Q890" s="534"/>
      <c r="R890" s="534"/>
    </row>
    <row r="891" customFormat="false" ht="12.75" hidden="false" customHeight="true" outlineLevel="0" collapsed="false">
      <c r="A891" s="532"/>
      <c r="B891" s="532"/>
      <c r="C891" s="532"/>
      <c r="D891" s="53"/>
      <c r="E891" s="53"/>
      <c r="F891" s="53"/>
      <c r="G891" s="53"/>
      <c r="H891" s="53"/>
      <c r="I891" s="53"/>
      <c r="J891" s="53"/>
      <c r="K891" s="53"/>
      <c r="L891" s="53"/>
      <c r="M891" s="533"/>
      <c r="N891" s="534"/>
      <c r="O891" s="534"/>
      <c r="P891" s="534"/>
      <c r="Q891" s="534"/>
      <c r="R891" s="534"/>
    </row>
    <row r="892" customFormat="false" ht="12.75" hidden="false" customHeight="true" outlineLevel="0" collapsed="false">
      <c r="A892" s="532"/>
      <c r="B892" s="532"/>
      <c r="C892" s="532"/>
      <c r="D892" s="53"/>
      <c r="E892" s="53"/>
      <c r="F892" s="53"/>
      <c r="G892" s="53"/>
      <c r="H892" s="53"/>
      <c r="I892" s="53"/>
      <c r="J892" s="53"/>
      <c r="K892" s="53"/>
      <c r="L892" s="53"/>
      <c r="M892" s="533"/>
      <c r="N892" s="534"/>
      <c r="O892" s="534"/>
      <c r="P892" s="534"/>
      <c r="Q892" s="534"/>
      <c r="R892" s="534"/>
    </row>
    <row r="893" customFormat="false" ht="12.75" hidden="false" customHeight="true" outlineLevel="0" collapsed="false">
      <c r="A893" s="532"/>
      <c r="B893" s="532"/>
      <c r="C893" s="532"/>
      <c r="D893" s="53"/>
      <c r="E893" s="53"/>
      <c r="F893" s="53"/>
      <c r="G893" s="53"/>
      <c r="H893" s="53"/>
      <c r="I893" s="53"/>
      <c r="J893" s="53"/>
      <c r="K893" s="53"/>
      <c r="L893" s="53"/>
      <c r="M893" s="533"/>
      <c r="N893" s="534"/>
      <c r="O893" s="534"/>
      <c r="P893" s="534"/>
      <c r="Q893" s="534"/>
      <c r="R893" s="534"/>
    </row>
    <row r="894" customFormat="false" ht="12.75" hidden="false" customHeight="true" outlineLevel="0" collapsed="false">
      <c r="A894" s="532"/>
      <c r="B894" s="532"/>
      <c r="C894" s="532"/>
      <c r="D894" s="53"/>
      <c r="E894" s="53"/>
      <c r="F894" s="53"/>
      <c r="G894" s="53"/>
      <c r="H894" s="53"/>
      <c r="I894" s="53"/>
      <c r="J894" s="53"/>
      <c r="K894" s="53"/>
      <c r="L894" s="53"/>
      <c r="M894" s="533"/>
      <c r="N894" s="534"/>
      <c r="O894" s="534"/>
      <c r="P894" s="534"/>
      <c r="Q894" s="534"/>
      <c r="R894" s="534"/>
    </row>
    <row r="895" customFormat="false" ht="12.75" hidden="false" customHeight="true" outlineLevel="0" collapsed="false">
      <c r="A895" s="532"/>
      <c r="B895" s="532"/>
      <c r="C895" s="532"/>
      <c r="D895" s="53"/>
      <c r="E895" s="53"/>
      <c r="F895" s="53"/>
      <c r="G895" s="53"/>
      <c r="H895" s="53"/>
      <c r="I895" s="53"/>
      <c r="J895" s="53"/>
      <c r="K895" s="53"/>
      <c r="L895" s="53"/>
      <c r="M895" s="533"/>
      <c r="N895" s="534"/>
      <c r="O895" s="534"/>
      <c r="P895" s="534"/>
      <c r="Q895" s="534"/>
      <c r="R895" s="534"/>
    </row>
    <row r="896" customFormat="false" ht="12.75" hidden="false" customHeight="true" outlineLevel="0" collapsed="false">
      <c r="A896" s="532"/>
      <c r="B896" s="532"/>
      <c r="C896" s="532"/>
      <c r="D896" s="53"/>
      <c r="E896" s="53"/>
      <c r="F896" s="53"/>
      <c r="G896" s="53"/>
      <c r="H896" s="53"/>
      <c r="I896" s="53"/>
      <c r="J896" s="53"/>
      <c r="K896" s="53"/>
      <c r="L896" s="53"/>
      <c r="M896" s="533"/>
      <c r="N896" s="534"/>
      <c r="O896" s="534"/>
      <c r="P896" s="534"/>
      <c r="Q896" s="534"/>
      <c r="R896" s="534"/>
    </row>
    <row r="897" customFormat="false" ht="12.75" hidden="false" customHeight="true" outlineLevel="0" collapsed="false">
      <c r="A897" s="532"/>
      <c r="B897" s="532"/>
      <c r="C897" s="532"/>
      <c r="D897" s="53"/>
      <c r="E897" s="53"/>
      <c r="F897" s="53"/>
      <c r="G897" s="53"/>
      <c r="H897" s="53"/>
      <c r="I897" s="53"/>
      <c r="J897" s="53"/>
      <c r="K897" s="53"/>
      <c r="L897" s="53"/>
      <c r="M897" s="533"/>
      <c r="N897" s="534"/>
      <c r="O897" s="534"/>
      <c r="P897" s="534"/>
      <c r="Q897" s="534"/>
      <c r="R897" s="534"/>
    </row>
    <row r="898" customFormat="false" ht="12.75" hidden="false" customHeight="true" outlineLevel="0" collapsed="false">
      <c r="A898" s="532"/>
      <c r="B898" s="532"/>
      <c r="C898" s="532"/>
      <c r="D898" s="53"/>
      <c r="E898" s="53"/>
      <c r="F898" s="53"/>
      <c r="G898" s="53"/>
      <c r="H898" s="53"/>
      <c r="I898" s="53"/>
      <c r="J898" s="53"/>
      <c r="K898" s="53"/>
      <c r="L898" s="53"/>
      <c r="M898" s="533"/>
      <c r="N898" s="534"/>
      <c r="O898" s="534"/>
      <c r="P898" s="534"/>
      <c r="Q898" s="534"/>
      <c r="R898" s="534"/>
    </row>
    <row r="899" customFormat="false" ht="12.75" hidden="false" customHeight="true" outlineLevel="0" collapsed="false">
      <c r="A899" s="532"/>
      <c r="B899" s="532"/>
      <c r="C899" s="532"/>
      <c r="D899" s="53"/>
      <c r="E899" s="53"/>
      <c r="F899" s="53"/>
      <c r="G899" s="53"/>
      <c r="H899" s="53"/>
      <c r="I899" s="53"/>
      <c r="J899" s="53"/>
      <c r="K899" s="53"/>
      <c r="L899" s="53"/>
      <c r="M899" s="533"/>
      <c r="N899" s="534"/>
      <c r="O899" s="534"/>
      <c r="P899" s="534"/>
      <c r="Q899" s="534"/>
      <c r="R899" s="534"/>
    </row>
    <row r="900" customFormat="false" ht="12.75" hidden="false" customHeight="true" outlineLevel="0" collapsed="false">
      <c r="A900" s="532"/>
      <c r="B900" s="532"/>
      <c r="C900" s="532"/>
      <c r="D900" s="53"/>
      <c r="E900" s="53"/>
      <c r="F900" s="53"/>
      <c r="G900" s="53"/>
      <c r="H900" s="53"/>
      <c r="I900" s="53"/>
      <c r="J900" s="53"/>
      <c r="K900" s="53"/>
      <c r="L900" s="53"/>
      <c r="M900" s="533"/>
      <c r="N900" s="534"/>
      <c r="O900" s="534"/>
      <c r="P900" s="534"/>
      <c r="Q900" s="534"/>
      <c r="R900" s="534"/>
    </row>
    <row r="901" customFormat="false" ht="12.75" hidden="false" customHeight="true" outlineLevel="0" collapsed="false">
      <c r="A901" s="532"/>
      <c r="B901" s="532"/>
      <c r="C901" s="532"/>
      <c r="D901" s="53"/>
      <c r="E901" s="53"/>
      <c r="F901" s="53"/>
      <c r="G901" s="53"/>
      <c r="H901" s="53"/>
      <c r="I901" s="53"/>
      <c r="J901" s="53"/>
      <c r="K901" s="53"/>
      <c r="L901" s="53"/>
      <c r="M901" s="533"/>
      <c r="N901" s="534"/>
      <c r="O901" s="534"/>
      <c r="P901" s="534"/>
      <c r="Q901" s="534"/>
      <c r="R901" s="534"/>
    </row>
    <row r="902" customFormat="false" ht="12.75" hidden="false" customHeight="true" outlineLevel="0" collapsed="false">
      <c r="A902" s="532"/>
      <c r="B902" s="532"/>
      <c r="C902" s="532"/>
      <c r="D902" s="53"/>
      <c r="E902" s="53"/>
      <c r="F902" s="53"/>
      <c r="G902" s="53"/>
      <c r="H902" s="53"/>
      <c r="I902" s="53"/>
      <c r="J902" s="53"/>
      <c r="K902" s="53"/>
      <c r="L902" s="53"/>
      <c r="M902" s="533"/>
      <c r="N902" s="534"/>
      <c r="O902" s="534"/>
      <c r="P902" s="534"/>
      <c r="Q902" s="534"/>
      <c r="R902" s="534"/>
    </row>
    <row r="903" customFormat="false" ht="12.75" hidden="false" customHeight="true" outlineLevel="0" collapsed="false">
      <c r="A903" s="532"/>
      <c r="B903" s="532"/>
      <c r="C903" s="532"/>
      <c r="D903" s="53"/>
      <c r="E903" s="53"/>
      <c r="F903" s="53"/>
      <c r="G903" s="53"/>
      <c r="H903" s="53"/>
      <c r="I903" s="53"/>
      <c r="J903" s="53"/>
      <c r="K903" s="53"/>
      <c r="L903" s="53"/>
      <c r="M903" s="533"/>
      <c r="N903" s="534"/>
      <c r="O903" s="534"/>
      <c r="P903" s="534"/>
      <c r="Q903" s="534"/>
      <c r="R903" s="534"/>
    </row>
    <row r="904" customFormat="false" ht="12.75" hidden="false" customHeight="true" outlineLevel="0" collapsed="false">
      <c r="A904" s="532"/>
      <c r="B904" s="532"/>
      <c r="C904" s="532"/>
      <c r="D904" s="53"/>
      <c r="E904" s="53"/>
      <c r="F904" s="53"/>
      <c r="G904" s="53"/>
      <c r="H904" s="53"/>
      <c r="I904" s="53"/>
      <c r="J904" s="53"/>
      <c r="K904" s="53"/>
      <c r="L904" s="53"/>
      <c r="M904" s="533"/>
      <c r="N904" s="534"/>
      <c r="O904" s="534"/>
      <c r="P904" s="534"/>
      <c r="Q904" s="534"/>
      <c r="R904" s="534"/>
    </row>
    <row r="905" customFormat="false" ht="12.75" hidden="false" customHeight="true" outlineLevel="0" collapsed="false">
      <c r="A905" s="532"/>
      <c r="B905" s="532"/>
      <c r="C905" s="532"/>
      <c r="D905" s="53"/>
      <c r="E905" s="53"/>
      <c r="F905" s="53"/>
      <c r="G905" s="53"/>
      <c r="H905" s="53"/>
      <c r="I905" s="53"/>
      <c r="J905" s="53"/>
      <c r="K905" s="53"/>
      <c r="L905" s="53"/>
      <c r="M905" s="533"/>
      <c r="N905" s="534"/>
      <c r="O905" s="534"/>
      <c r="P905" s="534"/>
      <c r="Q905" s="534"/>
      <c r="R905" s="534"/>
    </row>
    <row r="906" customFormat="false" ht="12.75" hidden="false" customHeight="true" outlineLevel="0" collapsed="false">
      <c r="A906" s="532"/>
      <c r="B906" s="532"/>
      <c r="C906" s="532"/>
      <c r="D906" s="53"/>
      <c r="E906" s="53"/>
      <c r="F906" s="53"/>
      <c r="G906" s="53"/>
      <c r="H906" s="53"/>
      <c r="I906" s="53"/>
      <c r="J906" s="53"/>
      <c r="K906" s="53"/>
      <c r="L906" s="53"/>
      <c r="M906" s="533"/>
      <c r="N906" s="534"/>
      <c r="O906" s="534"/>
      <c r="P906" s="534"/>
      <c r="Q906" s="534"/>
      <c r="R906" s="534"/>
    </row>
    <row r="907" customFormat="false" ht="12.75" hidden="false" customHeight="true" outlineLevel="0" collapsed="false">
      <c r="A907" s="532"/>
      <c r="B907" s="532"/>
      <c r="C907" s="532"/>
      <c r="D907" s="53"/>
      <c r="E907" s="53"/>
      <c r="F907" s="53"/>
      <c r="G907" s="53"/>
      <c r="H907" s="53"/>
      <c r="I907" s="53"/>
      <c r="J907" s="53"/>
      <c r="K907" s="53"/>
      <c r="L907" s="53"/>
      <c r="M907" s="533"/>
      <c r="N907" s="534"/>
      <c r="O907" s="534"/>
      <c r="P907" s="534"/>
      <c r="Q907" s="534"/>
      <c r="R907" s="534"/>
    </row>
    <row r="908" customFormat="false" ht="12.75" hidden="false" customHeight="true" outlineLevel="0" collapsed="false">
      <c r="A908" s="532"/>
      <c r="B908" s="532"/>
      <c r="C908" s="532"/>
      <c r="D908" s="53"/>
      <c r="E908" s="53"/>
      <c r="F908" s="53"/>
      <c r="G908" s="53"/>
      <c r="H908" s="53"/>
      <c r="I908" s="53"/>
      <c r="J908" s="53"/>
      <c r="K908" s="53"/>
      <c r="L908" s="53"/>
      <c r="M908" s="533"/>
      <c r="N908" s="534"/>
      <c r="O908" s="534"/>
      <c r="P908" s="534"/>
      <c r="Q908" s="534"/>
      <c r="R908" s="534"/>
    </row>
    <row r="909" customFormat="false" ht="12.75" hidden="false" customHeight="true" outlineLevel="0" collapsed="false">
      <c r="A909" s="532"/>
      <c r="B909" s="532"/>
      <c r="C909" s="532"/>
      <c r="D909" s="53"/>
      <c r="E909" s="53"/>
      <c r="F909" s="53"/>
      <c r="G909" s="53"/>
      <c r="H909" s="53"/>
      <c r="I909" s="53"/>
      <c r="J909" s="53"/>
      <c r="K909" s="53"/>
      <c r="L909" s="53"/>
      <c r="M909" s="533"/>
      <c r="N909" s="534"/>
      <c r="O909" s="534"/>
      <c r="P909" s="534"/>
      <c r="Q909" s="534"/>
      <c r="R909" s="534"/>
    </row>
    <row r="910" customFormat="false" ht="12.75" hidden="false" customHeight="true" outlineLevel="0" collapsed="false">
      <c r="A910" s="532"/>
      <c r="B910" s="532"/>
      <c r="C910" s="532"/>
      <c r="D910" s="53"/>
      <c r="E910" s="53"/>
      <c r="F910" s="53"/>
      <c r="G910" s="53"/>
      <c r="H910" s="53"/>
      <c r="I910" s="53"/>
      <c r="J910" s="53"/>
      <c r="K910" s="53"/>
      <c r="L910" s="53"/>
      <c r="M910" s="533"/>
      <c r="N910" s="534"/>
      <c r="O910" s="534"/>
      <c r="P910" s="534"/>
      <c r="Q910" s="534"/>
      <c r="R910" s="534"/>
    </row>
    <row r="911" customFormat="false" ht="12.75" hidden="false" customHeight="true" outlineLevel="0" collapsed="false">
      <c r="A911" s="532"/>
      <c r="B911" s="532"/>
      <c r="C911" s="532"/>
      <c r="D911" s="53"/>
      <c r="E911" s="53"/>
      <c r="F911" s="53"/>
      <c r="G911" s="53"/>
      <c r="H911" s="53"/>
      <c r="I911" s="53"/>
      <c r="J911" s="53"/>
      <c r="K911" s="53"/>
      <c r="L911" s="53"/>
      <c r="M911" s="533"/>
      <c r="N911" s="534"/>
      <c r="O911" s="534"/>
      <c r="P911" s="534"/>
      <c r="Q911" s="534"/>
      <c r="R911" s="534"/>
    </row>
    <row r="912" customFormat="false" ht="12.75" hidden="false" customHeight="true" outlineLevel="0" collapsed="false">
      <c r="A912" s="532"/>
      <c r="B912" s="532"/>
      <c r="C912" s="532"/>
      <c r="D912" s="53"/>
      <c r="E912" s="53"/>
      <c r="F912" s="53"/>
      <c r="G912" s="53"/>
      <c r="H912" s="53"/>
      <c r="I912" s="53"/>
      <c r="J912" s="53"/>
      <c r="K912" s="53"/>
      <c r="L912" s="53"/>
      <c r="M912" s="533"/>
      <c r="N912" s="534"/>
      <c r="O912" s="534"/>
      <c r="P912" s="534"/>
      <c r="Q912" s="534"/>
      <c r="R912" s="534"/>
    </row>
    <row r="913" customFormat="false" ht="12.75" hidden="false" customHeight="true" outlineLevel="0" collapsed="false">
      <c r="A913" s="532"/>
      <c r="B913" s="532"/>
      <c r="C913" s="532"/>
      <c r="D913" s="53"/>
      <c r="E913" s="53"/>
      <c r="F913" s="53"/>
      <c r="G913" s="53"/>
      <c r="H913" s="53"/>
      <c r="I913" s="53"/>
      <c r="J913" s="53"/>
      <c r="K913" s="53"/>
      <c r="L913" s="53"/>
      <c r="M913" s="533"/>
      <c r="N913" s="534"/>
      <c r="O913" s="534"/>
      <c r="P913" s="534"/>
      <c r="Q913" s="534"/>
      <c r="R913" s="534"/>
    </row>
    <row r="914" customFormat="false" ht="12.75" hidden="false" customHeight="true" outlineLevel="0" collapsed="false">
      <c r="A914" s="532"/>
      <c r="B914" s="532"/>
      <c r="C914" s="532"/>
      <c r="D914" s="53"/>
      <c r="E914" s="53"/>
      <c r="F914" s="53"/>
      <c r="G914" s="53"/>
      <c r="H914" s="53"/>
      <c r="I914" s="53"/>
      <c r="J914" s="53"/>
      <c r="K914" s="53"/>
      <c r="L914" s="53"/>
      <c r="M914" s="533"/>
      <c r="N914" s="534"/>
      <c r="O914" s="534"/>
      <c r="P914" s="534"/>
      <c r="Q914" s="534"/>
      <c r="R914" s="534"/>
    </row>
    <row r="915" customFormat="false" ht="12.75" hidden="false" customHeight="true" outlineLevel="0" collapsed="false">
      <c r="A915" s="532"/>
      <c r="B915" s="532"/>
      <c r="C915" s="532"/>
      <c r="D915" s="53"/>
      <c r="E915" s="53"/>
      <c r="F915" s="53"/>
      <c r="G915" s="53"/>
      <c r="H915" s="53"/>
      <c r="I915" s="53"/>
      <c r="J915" s="53"/>
      <c r="K915" s="53"/>
      <c r="L915" s="53"/>
      <c r="M915" s="533"/>
      <c r="N915" s="534"/>
      <c r="O915" s="534"/>
      <c r="P915" s="534"/>
      <c r="Q915" s="534"/>
      <c r="R915" s="534"/>
    </row>
    <row r="916" customFormat="false" ht="12.75" hidden="false" customHeight="true" outlineLevel="0" collapsed="false">
      <c r="A916" s="532"/>
      <c r="B916" s="532"/>
      <c r="C916" s="532"/>
      <c r="D916" s="53"/>
      <c r="E916" s="53"/>
      <c r="F916" s="53"/>
      <c r="G916" s="53"/>
      <c r="H916" s="53"/>
      <c r="I916" s="53"/>
      <c r="J916" s="53"/>
      <c r="K916" s="53"/>
      <c r="L916" s="53"/>
      <c r="M916" s="533"/>
      <c r="N916" s="534"/>
      <c r="O916" s="534"/>
      <c r="P916" s="534"/>
      <c r="Q916" s="534"/>
      <c r="R916" s="534"/>
    </row>
    <row r="917" customFormat="false" ht="12.75" hidden="false" customHeight="true" outlineLevel="0" collapsed="false">
      <c r="A917" s="532"/>
      <c r="B917" s="532"/>
      <c r="C917" s="532"/>
      <c r="D917" s="53"/>
      <c r="E917" s="53"/>
      <c r="F917" s="53"/>
      <c r="G917" s="53"/>
      <c r="H917" s="53"/>
      <c r="I917" s="53"/>
      <c r="J917" s="53"/>
      <c r="K917" s="53"/>
      <c r="L917" s="53"/>
      <c r="M917" s="533"/>
      <c r="N917" s="534"/>
      <c r="O917" s="534"/>
      <c r="P917" s="534"/>
      <c r="Q917" s="534"/>
      <c r="R917" s="534"/>
    </row>
    <row r="918" customFormat="false" ht="12.75" hidden="false" customHeight="true" outlineLevel="0" collapsed="false">
      <c r="A918" s="532"/>
      <c r="B918" s="532"/>
      <c r="C918" s="532"/>
      <c r="D918" s="53"/>
      <c r="E918" s="53"/>
      <c r="F918" s="53"/>
      <c r="G918" s="53"/>
      <c r="H918" s="53"/>
      <c r="I918" s="53"/>
      <c r="J918" s="53"/>
      <c r="K918" s="53"/>
      <c r="L918" s="53"/>
      <c r="M918" s="533"/>
      <c r="N918" s="534"/>
      <c r="O918" s="534"/>
      <c r="P918" s="534"/>
      <c r="Q918" s="534"/>
      <c r="R918" s="534"/>
    </row>
    <row r="919" customFormat="false" ht="12.75" hidden="false" customHeight="true" outlineLevel="0" collapsed="false">
      <c r="A919" s="532"/>
      <c r="B919" s="532"/>
      <c r="C919" s="532"/>
      <c r="D919" s="53"/>
      <c r="E919" s="53"/>
      <c r="F919" s="53"/>
      <c r="G919" s="53"/>
      <c r="H919" s="53"/>
      <c r="I919" s="53"/>
      <c r="J919" s="53"/>
      <c r="K919" s="53"/>
      <c r="L919" s="53"/>
      <c r="M919" s="533"/>
      <c r="N919" s="534"/>
      <c r="O919" s="534"/>
      <c r="P919" s="534"/>
      <c r="Q919" s="534"/>
      <c r="R919" s="534"/>
    </row>
    <row r="920" customFormat="false" ht="12.75" hidden="false" customHeight="true" outlineLevel="0" collapsed="false">
      <c r="A920" s="532"/>
      <c r="B920" s="532"/>
      <c r="C920" s="532"/>
      <c r="D920" s="53"/>
      <c r="E920" s="53"/>
      <c r="F920" s="53"/>
      <c r="G920" s="53"/>
      <c r="H920" s="53"/>
      <c r="I920" s="53"/>
      <c r="J920" s="53"/>
      <c r="K920" s="53"/>
      <c r="L920" s="53"/>
      <c r="M920" s="533"/>
      <c r="N920" s="534"/>
      <c r="O920" s="534"/>
      <c r="P920" s="534"/>
      <c r="Q920" s="534"/>
      <c r="R920" s="534"/>
    </row>
    <row r="921" customFormat="false" ht="12.75" hidden="false" customHeight="true" outlineLevel="0" collapsed="false">
      <c r="A921" s="532"/>
      <c r="B921" s="532"/>
      <c r="C921" s="532"/>
      <c r="D921" s="53"/>
      <c r="E921" s="53"/>
      <c r="F921" s="53"/>
      <c r="G921" s="53"/>
      <c r="H921" s="53"/>
      <c r="I921" s="53"/>
      <c r="J921" s="53"/>
      <c r="K921" s="53"/>
      <c r="L921" s="53"/>
      <c r="M921" s="533"/>
      <c r="N921" s="534"/>
      <c r="O921" s="534"/>
      <c r="P921" s="534"/>
      <c r="Q921" s="534"/>
      <c r="R921" s="534"/>
    </row>
    <row r="922" customFormat="false" ht="12.75" hidden="false" customHeight="true" outlineLevel="0" collapsed="false">
      <c r="A922" s="532"/>
      <c r="B922" s="532"/>
      <c r="C922" s="532"/>
      <c r="D922" s="53"/>
      <c r="E922" s="53"/>
      <c r="F922" s="53"/>
      <c r="G922" s="53"/>
      <c r="H922" s="53"/>
      <c r="I922" s="53"/>
      <c r="J922" s="53"/>
      <c r="K922" s="53"/>
      <c r="L922" s="53"/>
      <c r="M922" s="533"/>
      <c r="N922" s="534"/>
      <c r="O922" s="534"/>
      <c r="P922" s="534"/>
      <c r="Q922" s="534"/>
      <c r="R922" s="534"/>
    </row>
    <row r="923" customFormat="false" ht="12.75" hidden="false" customHeight="true" outlineLevel="0" collapsed="false">
      <c r="A923" s="532"/>
      <c r="B923" s="532"/>
      <c r="C923" s="532"/>
      <c r="D923" s="53"/>
      <c r="E923" s="53"/>
      <c r="F923" s="53"/>
      <c r="G923" s="53"/>
      <c r="H923" s="53"/>
      <c r="I923" s="53"/>
      <c r="J923" s="53"/>
      <c r="K923" s="53"/>
      <c r="L923" s="53"/>
      <c r="M923" s="533"/>
      <c r="N923" s="534"/>
      <c r="O923" s="534"/>
      <c r="P923" s="534"/>
      <c r="Q923" s="534"/>
      <c r="R923" s="534"/>
    </row>
    <row r="924" customFormat="false" ht="12.75" hidden="false" customHeight="true" outlineLevel="0" collapsed="false">
      <c r="A924" s="532"/>
      <c r="B924" s="532"/>
      <c r="C924" s="532"/>
      <c r="D924" s="53"/>
      <c r="E924" s="53"/>
      <c r="F924" s="53"/>
      <c r="G924" s="53"/>
      <c r="H924" s="53"/>
      <c r="I924" s="53"/>
      <c r="J924" s="53"/>
      <c r="K924" s="53"/>
      <c r="L924" s="53"/>
      <c r="M924" s="533"/>
      <c r="N924" s="534"/>
      <c r="O924" s="534"/>
      <c r="P924" s="534"/>
      <c r="Q924" s="534"/>
      <c r="R924" s="534"/>
    </row>
    <row r="925" customFormat="false" ht="12.75" hidden="false" customHeight="true" outlineLevel="0" collapsed="false">
      <c r="A925" s="532"/>
      <c r="B925" s="532"/>
      <c r="C925" s="532"/>
      <c r="D925" s="53"/>
      <c r="E925" s="53"/>
      <c r="F925" s="53"/>
      <c r="G925" s="53"/>
      <c r="H925" s="53"/>
      <c r="I925" s="53"/>
      <c r="J925" s="53"/>
      <c r="K925" s="53"/>
      <c r="L925" s="53"/>
      <c r="M925" s="533"/>
      <c r="N925" s="534"/>
      <c r="O925" s="534"/>
      <c r="P925" s="534"/>
      <c r="Q925" s="534"/>
      <c r="R925" s="534"/>
    </row>
    <row r="926" customFormat="false" ht="12.75" hidden="false" customHeight="true" outlineLevel="0" collapsed="false">
      <c r="A926" s="532"/>
      <c r="B926" s="532"/>
      <c r="C926" s="532"/>
      <c r="D926" s="53"/>
      <c r="E926" s="53"/>
      <c r="F926" s="53"/>
      <c r="G926" s="53"/>
      <c r="H926" s="53"/>
      <c r="I926" s="53"/>
      <c r="J926" s="53"/>
      <c r="K926" s="53"/>
      <c r="L926" s="53"/>
      <c r="M926" s="533"/>
      <c r="N926" s="534"/>
      <c r="O926" s="534"/>
      <c r="P926" s="534"/>
      <c r="Q926" s="534"/>
      <c r="R926" s="534"/>
    </row>
    <row r="927" customFormat="false" ht="12.75" hidden="false" customHeight="true" outlineLevel="0" collapsed="false">
      <c r="A927" s="532"/>
      <c r="B927" s="532"/>
      <c r="C927" s="532"/>
      <c r="D927" s="53"/>
      <c r="E927" s="53"/>
      <c r="F927" s="53"/>
      <c r="G927" s="53"/>
      <c r="H927" s="53"/>
      <c r="I927" s="53"/>
      <c r="J927" s="53"/>
      <c r="K927" s="53"/>
      <c r="L927" s="53"/>
      <c r="M927" s="533"/>
      <c r="N927" s="534"/>
      <c r="O927" s="534"/>
      <c r="P927" s="534"/>
      <c r="Q927" s="534"/>
      <c r="R927" s="534"/>
    </row>
    <row r="928" customFormat="false" ht="12.75" hidden="false" customHeight="true" outlineLevel="0" collapsed="false">
      <c r="A928" s="532"/>
      <c r="B928" s="532"/>
      <c r="C928" s="532"/>
      <c r="D928" s="53"/>
      <c r="E928" s="53"/>
      <c r="F928" s="53"/>
      <c r="G928" s="53"/>
      <c r="H928" s="53"/>
      <c r="I928" s="53"/>
      <c r="J928" s="53"/>
      <c r="K928" s="53"/>
      <c r="L928" s="53"/>
      <c r="M928" s="533"/>
      <c r="N928" s="534"/>
      <c r="O928" s="534"/>
      <c r="P928" s="534"/>
      <c r="Q928" s="534"/>
      <c r="R928" s="534"/>
    </row>
    <row r="929" customFormat="false" ht="12.75" hidden="false" customHeight="true" outlineLevel="0" collapsed="false">
      <c r="A929" s="532"/>
      <c r="B929" s="532"/>
      <c r="C929" s="532"/>
      <c r="D929" s="53"/>
      <c r="E929" s="53"/>
      <c r="F929" s="53"/>
      <c r="G929" s="53"/>
      <c r="H929" s="53"/>
      <c r="I929" s="53"/>
      <c r="J929" s="53"/>
      <c r="K929" s="53"/>
      <c r="L929" s="53"/>
      <c r="M929" s="533"/>
      <c r="N929" s="534"/>
      <c r="O929" s="534"/>
      <c r="P929" s="534"/>
      <c r="Q929" s="534"/>
      <c r="R929" s="534"/>
    </row>
    <row r="930" customFormat="false" ht="12.75" hidden="false" customHeight="true" outlineLevel="0" collapsed="false">
      <c r="A930" s="532"/>
      <c r="B930" s="532"/>
      <c r="C930" s="532"/>
      <c r="D930" s="53"/>
      <c r="E930" s="53"/>
      <c r="F930" s="53"/>
      <c r="G930" s="53"/>
      <c r="H930" s="53"/>
      <c r="I930" s="53"/>
      <c r="J930" s="53"/>
      <c r="K930" s="53"/>
      <c r="L930" s="53"/>
      <c r="M930" s="533"/>
      <c r="N930" s="534"/>
      <c r="O930" s="534"/>
      <c r="P930" s="534"/>
      <c r="Q930" s="534"/>
      <c r="R930" s="534"/>
    </row>
    <row r="931" customFormat="false" ht="12.75" hidden="false" customHeight="true" outlineLevel="0" collapsed="false">
      <c r="A931" s="532"/>
      <c r="B931" s="532"/>
      <c r="C931" s="532"/>
      <c r="D931" s="53"/>
      <c r="E931" s="53"/>
      <c r="F931" s="53"/>
      <c r="G931" s="53"/>
      <c r="H931" s="53"/>
      <c r="I931" s="53"/>
      <c r="J931" s="53"/>
      <c r="K931" s="53"/>
      <c r="L931" s="53"/>
      <c r="M931" s="533"/>
      <c r="N931" s="534"/>
      <c r="O931" s="534"/>
      <c r="P931" s="534"/>
      <c r="Q931" s="534"/>
      <c r="R931" s="534"/>
    </row>
    <row r="932" customFormat="false" ht="12.75" hidden="false" customHeight="true" outlineLevel="0" collapsed="false">
      <c r="A932" s="532"/>
      <c r="B932" s="532"/>
      <c r="C932" s="532"/>
      <c r="D932" s="53"/>
      <c r="E932" s="53"/>
      <c r="F932" s="53"/>
      <c r="G932" s="53"/>
      <c r="H932" s="53"/>
      <c r="I932" s="53"/>
      <c r="J932" s="53"/>
      <c r="K932" s="53"/>
      <c r="L932" s="53"/>
      <c r="M932" s="533"/>
      <c r="N932" s="534"/>
      <c r="O932" s="534"/>
      <c r="P932" s="534"/>
      <c r="Q932" s="534"/>
      <c r="R932" s="534"/>
    </row>
    <row r="933" customFormat="false" ht="12.75" hidden="false" customHeight="true" outlineLevel="0" collapsed="false">
      <c r="A933" s="532"/>
      <c r="B933" s="532"/>
      <c r="C933" s="532"/>
      <c r="D933" s="53"/>
      <c r="E933" s="53"/>
      <c r="F933" s="53"/>
      <c r="G933" s="53"/>
      <c r="H933" s="53"/>
      <c r="I933" s="53"/>
      <c r="J933" s="53"/>
      <c r="K933" s="53"/>
      <c r="L933" s="53"/>
      <c r="M933" s="533"/>
      <c r="N933" s="534"/>
      <c r="O933" s="534"/>
      <c r="P933" s="534"/>
      <c r="Q933" s="534"/>
      <c r="R933" s="534"/>
    </row>
    <row r="934" customFormat="false" ht="12.75" hidden="false" customHeight="true" outlineLevel="0" collapsed="false">
      <c r="A934" s="532"/>
      <c r="B934" s="532"/>
      <c r="C934" s="532"/>
      <c r="D934" s="53"/>
      <c r="E934" s="53"/>
      <c r="F934" s="53"/>
      <c r="G934" s="53"/>
      <c r="H934" s="53"/>
      <c r="I934" s="53"/>
      <c r="J934" s="53"/>
      <c r="K934" s="53"/>
      <c r="L934" s="53"/>
      <c r="M934" s="533"/>
      <c r="N934" s="534"/>
      <c r="O934" s="534"/>
      <c r="P934" s="534"/>
      <c r="Q934" s="534"/>
      <c r="R934" s="534"/>
    </row>
    <row r="935" customFormat="false" ht="12.75" hidden="false" customHeight="true" outlineLevel="0" collapsed="false">
      <c r="A935" s="532"/>
      <c r="B935" s="532"/>
      <c r="C935" s="532"/>
      <c r="D935" s="53"/>
      <c r="E935" s="53"/>
      <c r="F935" s="53"/>
      <c r="G935" s="53"/>
      <c r="H935" s="53"/>
      <c r="I935" s="53"/>
      <c r="J935" s="53"/>
      <c r="K935" s="53"/>
      <c r="L935" s="53"/>
      <c r="M935" s="533"/>
      <c r="N935" s="534"/>
      <c r="O935" s="534"/>
      <c r="P935" s="534"/>
      <c r="Q935" s="534"/>
      <c r="R935" s="534"/>
    </row>
    <row r="936" customFormat="false" ht="12.75" hidden="false" customHeight="true" outlineLevel="0" collapsed="false">
      <c r="A936" s="532"/>
      <c r="B936" s="532"/>
      <c r="C936" s="532"/>
      <c r="D936" s="53"/>
      <c r="E936" s="53"/>
      <c r="F936" s="53"/>
      <c r="G936" s="53"/>
      <c r="H936" s="53"/>
      <c r="I936" s="53"/>
      <c r="J936" s="53"/>
      <c r="K936" s="53"/>
      <c r="L936" s="53"/>
      <c r="M936" s="533"/>
      <c r="N936" s="534"/>
      <c r="O936" s="534"/>
      <c r="P936" s="534"/>
      <c r="Q936" s="534"/>
      <c r="R936" s="534"/>
    </row>
    <row r="937" customFormat="false" ht="12.75" hidden="false" customHeight="true" outlineLevel="0" collapsed="false">
      <c r="A937" s="532"/>
      <c r="B937" s="532"/>
      <c r="C937" s="532"/>
      <c r="D937" s="53"/>
      <c r="E937" s="53"/>
      <c r="F937" s="53"/>
      <c r="G937" s="53"/>
      <c r="H937" s="53"/>
      <c r="I937" s="53"/>
      <c r="J937" s="53"/>
      <c r="K937" s="53"/>
      <c r="L937" s="53"/>
      <c r="M937" s="533"/>
      <c r="N937" s="534"/>
      <c r="O937" s="534"/>
      <c r="P937" s="534"/>
      <c r="Q937" s="534"/>
      <c r="R937" s="534"/>
    </row>
    <row r="938" customFormat="false" ht="12.75" hidden="false" customHeight="true" outlineLevel="0" collapsed="false">
      <c r="A938" s="532"/>
      <c r="B938" s="532"/>
      <c r="C938" s="532"/>
      <c r="D938" s="53"/>
      <c r="E938" s="53"/>
      <c r="F938" s="53"/>
      <c r="G938" s="53"/>
      <c r="H938" s="53"/>
      <c r="I938" s="53"/>
      <c r="J938" s="53"/>
      <c r="K938" s="53"/>
      <c r="L938" s="53"/>
      <c r="M938" s="533"/>
      <c r="N938" s="534"/>
      <c r="O938" s="534"/>
      <c r="P938" s="534"/>
      <c r="Q938" s="534"/>
      <c r="R938" s="534"/>
    </row>
    <row r="939" customFormat="false" ht="12.75" hidden="false" customHeight="true" outlineLevel="0" collapsed="false">
      <c r="A939" s="532"/>
      <c r="B939" s="532"/>
      <c r="C939" s="532"/>
      <c r="D939" s="53"/>
      <c r="E939" s="53"/>
      <c r="F939" s="53"/>
      <c r="G939" s="53"/>
      <c r="H939" s="53"/>
      <c r="I939" s="53"/>
      <c r="J939" s="53"/>
      <c r="K939" s="53"/>
      <c r="L939" s="53"/>
      <c r="M939" s="533"/>
      <c r="N939" s="534"/>
      <c r="O939" s="534"/>
      <c r="P939" s="534"/>
      <c r="Q939" s="534"/>
      <c r="R939" s="534"/>
    </row>
    <row r="940" customFormat="false" ht="12.75" hidden="false" customHeight="true" outlineLevel="0" collapsed="false">
      <c r="A940" s="532"/>
      <c r="B940" s="532"/>
      <c r="C940" s="532"/>
      <c r="D940" s="53"/>
      <c r="E940" s="53"/>
      <c r="F940" s="53"/>
      <c r="G940" s="53"/>
      <c r="H940" s="53"/>
      <c r="I940" s="53"/>
      <c r="J940" s="53"/>
      <c r="K940" s="53"/>
      <c r="L940" s="53"/>
      <c r="M940" s="533"/>
      <c r="N940" s="534"/>
      <c r="O940" s="534"/>
      <c r="P940" s="534"/>
      <c r="Q940" s="534"/>
      <c r="R940" s="534"/>
    </row>
    <row r="941" customFormat="false" ht="12.75" hidden="false" customHeight="true" outlineLevel="0" collapsed="false">
      <c r="A941" s="532"/>
      <c r="B941" s="532"/>
      <c r="C941" s="532"/>
      <c r="D941" s="53"/>
      <c r="E941" s="53"/>
      <c r="F941" s="53"/>
      <c r="G941" s="53"/>
      <c r="H941" s="53"/>
      <c r="I941" s="53"/>
      <c r="J941" s="53"/>
      <c r="K941" s="53"/>
      <c r="L941" s="53"/>
      <c r="M941" s="533"/>
      <c r="N941" s="534"/>
      <c r="O941" s="534"/>
      <c r="P941" s="534"/>
      <c r="Q941" s="534"/>
      <c r="R941" s="534"/>
    </row>
    <row r="942" customFormat="false" ht="12.75" hidden="false" customHeight="true" outlineLevel="0" collapsed="false">
      <c r="A942" s="532"/>
      <c r="B942" s="532"/>
      <c r="C942" s="532"/>
      <c r="D942" s="53"/>
      <c r="E942" s="53"/>
      <c r="F942" s="53"/>
      <c r="G942" s="53"/>
      <c r="H942" s="53"/>
      <c r="I942" s="53"/>
      <c r="J942" s="53"/>
      <c r="K942" s="53"/>
      <c r="L942" s="53"/>
      <c r="M942" s="533"/>
      <c r="N942" s="534"/>
      <c r="O942" s="534"/>
      <c r="P942" s="534"/>
      <c r="Q942" s="534"/>
      <c r="R942" s="534"/>
    </row>
    <row r="943" customFormat="false" ht="12.75" hidden="false" customHeight="true" outlineLevel="0" collapsed="false">
      <c r="A943" s="532"/>
      <c r="B943" s="532"/>
      <c r="C943" s="532"/>
      <c r="D943" s="53"/>
      <c r="E943" s="53"/>
      <c r="F943" s="53"/>
      <c r="G943" s="53"/>
      <c r="H943" s="53"/>
      <c r="I943" s="53"/>
      <c r="J943" s="53"/>
      <c r="K943" s="53"/>
      <c r="L943" s="53"/>
      <c r="M943" s="533"/>
      <c r="N943" s="534"/>
      <c r="O943" s="534"/>
      <c r="P943" s="534"/>
      <c r="Q943" s="534"/>
      <c r="R943" s="534"/>
    </row>
    <row r="944" customFormat="false" ht="12.75" hidden="false" customHeight="true" outlineLevel="0" collapsed="false">
      <c r="A944" s="532"/>
      <c r="B944" s="532"/>
      <c r="C944" s="532"/>
      <c r="D944" s="53"/>
      <c r="E944" s="53"/>
      <c r="F944" s="53"/>
      <c r="G944" s="53"/>
      <c r="H944" s="53"/>
      <c r="I944" s="53"/>
      <c r="J944" s="53"/>
      <c r="K944" s="53"/>
      <c r="L944" s="53"/>
      <c r="M944" s="533"/>
      <c r="N944" s="534"/>
      <c r="O944" s="534"/>
      <c r="P944" s="534"/>
      <c r="Q944" s="534"/>
      <c r="R944" s="534"/>
    </row>
    <row r="945" customFormat="false" ht="12.75" hidden="false" customHeight="true" outlineLevel="0" collapsed="false">
      <c r="A945" s="532"/>
      <c r="B945" s="532"/>
      <c r="C945" s="532"/>
      <c r="D945" s="53"/>
      <c r="E945" s="53"/>
      <c r="F945" s="53"/>
      <c r="G945" s="53"/>
      <c r="H945" s="53"/>
      <c r="I945" s="53"/>
      <c r="J945" s="53"/>
      <c r="K945" s="53"/>
      <c r="L945" s="53"/>
      <c r="M945" s="533"/>
      <c r="N945" s="534"/>
      <c r="O945" s="534"/>
      <c r="P945" s="534"/>
      <c r="Q945" s="534"/>
      <c r="R945" s="534"/>
    </row>
    <row r="946" customFormat="false" ht="12.75" hidden="false" customHeight="true" outlineLevel="0" collapsed="false">
      <c r="A946" s="532"/>
      <c r="B946" s="532"/>
      <c r="C946" s="532"/>
      <c r="D946" s="53"/>
      <c r="E946" s="53"/>
      <c r="F946" s="53"/>
      <c r="G946" s="53"/>
      <c r="H946" s="53"/>
      <c r="I946" s="53"/>
      <c r="J946" s="53"/>
      <c r="K946" s="53"/>
      <c r="L946" s="53"/>
      <c r="M946" s="533"/>
      <c r="N946" s="534"/>
      <c r="O946" s="534"/>
      <c r="P946" s="534"/>
      <c r="Q946" s="534"/>
      <c r="R946" s="534"/>
    </row>
    <row r="947" customFormat="false" ht="12.75" hidden="false" customHeight="true" outlineLevel="0" collapsed="false">
      <c r="A947" s="532"/>
      <c r="B947" s="532"/>
      <c r="C947" s="532"/>
      <c r="D947" s="53"/>
      <c r="E947" s="53"/>
      <c r="F947" s="53"/>
      <c r="G947" s="53"/>
      <c r="H947" s="53"/>
      <c r="I947" s="53"/>
      <c r="J947" s="53"/>
      <c r="K947" s="53"/>
      <c r="L947" s="53"/>
      <c r="M947" s="533"/>
      <c r="N947" s="534"/>
      <c r="O947" s="534"/>
      <c r="P947" s="534"/>
      <c r="Q947" s="534"/>
      <c r="R947" s="534"/>
    </row>
    <row r="948" customFormat="false" ht="12.75" hidden="false" customHeight="true" outlineLevel="0" collapsed="false">
      <c r="A948" s="532"/>
      <c r="B948" s="532"/>
      <c r="C948" s="532"/>
      <c r="D948" s="53"/>
      <c r="E948" s="53"/>
      <c r="F948" s="53"/>
      <c r="G948" s="53"/>
      <c r="H948" s="53"/>
      <c r="I948" s="53"/>
      <c r="J948" s="53"/>
      <c r="K948" s="53"/>
      <c r="L948" s="53"/>
      <c r="M948" s="533"/>
      <c r="N948" s="534"/>
      <c r="O948" s="534"/>
      <c r="P948" s="534"/>
      <c r="Q948" s="534"/>
      <c r="R948" s="534"/>
    </row>
    <row r="949" customFormat="false" ht="12.75" hidden="false" customHeight="true" outlineLevel="0" collapsed="false">
      <c r="A949" s="532"/>
      <c r="B949" s="532"/>
      <c r="C949" s="532"/>
      <c r="D949" s="53"/>
      <c r="E949" s="53"/>
      <c r="F949" s="53"/>
      <c r="G949" s="53"/>
      <c r="H949" s="53"/>
      <c r="I949" s="53"/>
      <c r="J949" s="53"/>
      <c r="K949" s="53"/>
      <c r="L949" s="53"/>
      <c r="M949" s="533"/>
      <c r="N949" s="534"/>
      <c r="O949" s="534"/>
      <c r="P949" s="534"/>
      <c r="Q949" s="534"/>
      <c r="R949" s="534"/>
    </row>
    <row r="950" customFormat="false" ht="12.75" hidden="false" customHeight="true" outlineLevel="0" collapsed="false">
      <c r="A950" s="532"/>
      <c r="B950" s="532"/>
      <c r="C950" s="532"/>
      <c r="D950" s="53"/>
      <c r="E950" s="53"/>
      <c r="F950" s="53"/>
      <c r="G950" s="53"/>
      <c r="H950" s="53"/>
      <c r="I950" s="53"/>
      <c r="J950" s="53"/>
      <c r="K950" s="53"/>
      <c r="L950" s="53"/>
      <c r="M950" s="533"/>
      <c r="N950" s="534"/>
      <c r="O950" s="534"/>
      <c r="P950" s="534"/>
      <c r="Q950" s="534"/>
      <c r="R950" s="534"/>
    </row>
    <row r="951" customFormat="false" ht="12.75" hidden="false" customHeight="true" outlineLevel="0" collapsed="false">
      <c r="A951" s="532"/>
      <c r="B951" s="532"/>
      <c r="C951" s="532"/>
      <c r="D951" s="53"/>
      <c r="E951" s="53"/>
      <c r="F951" s="53"/>
      <c r="G951" s="53"/>
      <c r="H951" s="53"/>
      <c r="I951" s="53"/>
      <c r="J951" s="53"/>
      <c r="K951" s="53"/>
      <c r="L951" s="53"/>
      <c r="M951" s="533"/>
      <c r="N951" s="534"/>
      <c r="O951" s="534"/>
      <c r="P951" s="534"/>
      <c r="Q951" s="534"/>
      <c r="R951" s="534"/>
    </row>
    <row r="952" customFormat="false" ht="12.75" hidden="false" customHeight="true" outlineLevel="0" collapsed="false">
      <c r="A952" s="532"/>
      <c r="B952" s="532"/>
      <c r="C952" s="532"/>
      <c r="D952" s="53"/>
      <c r="E952" s="53"/>
      <c r="F952" s="53"/>
      <c r="G952" s="53"/>
      <c r="H952" s="53"/>
      <c r="I952" s="53"/>
      <c r="J952" s="53"/>
      <c r="K952" s="53"/>
      <c r="L952" s="53"/>
      <c r="M952" s="533"/>
      <c r="N952" s="534"/>
      <c r="O952" s="534"/>
      <c r="P952" s="534"/>
      <c r="Q952" s="534"/>
      <c r="R952" s="534"/>
    </row>
    <row r="953" customFormat="false" ht="12.75" hidden="false" customHeight="true" outlineLevel="0" collapsed="false">
      <c r="A953" s="532"/>
      <c r="B953" s="532"/>
      <c r="C953" s="532"/>
      <c r="D953" s="53"/>
      <c r="E953" s="53"/>
      <c r="F953" s="53"/>
      <c r="G953" s="53"/>
      <c r="H953" s="53"/>
      <c r="I953" s="53"/>
      <c r="J953" s="53"/>
      <c r="K953" s="53"/>
      <c r="L953" s="53"/>
      <c r="M953" s="533"/>
      <c r="N953" s="534"/>
      <c r="O953" s="534"/>
      <c r="P953" s="534"/>
      <c r="Q953" s="534"/>
      <c r="R953" s="534"/>
    </row>
    <row r="954" customFormat="false" ht="12.75" hidden="false" customHeight="true" outlineLevel="0" collapsed="false">
      <c r="A954" s="532"/>
      <c r="B954" s="532"/>
      <c r="C954" s="532"/>
      <c r="D954" s="53"/>
      <c r="E954" s="53"/>
      <c r="F954" s="53"/>
      <c r="G954" s="53"/>
      <c r="H954" s="53"/>
      <c r="I954" s="53"/>
      <c r="J954" s="53"/>
      <c r="K954" s="53"/>
      <c r="L954" s="53"/>
      <c r="M954" s="533"/>
      <c r="N954" s="534"/>
      <c r="O954" s="534"/>
      <c r="P954" s="534"/>
      <c r="Q954" s="534"/>
      <c r="R954" s="534"/>
    </row>
    <row r="955" customFormat="false" ht="12.75" hidden="false" customHeight="true" outlineLevel="0" collapsed="false">
      <c r="A955" s="532"/>
      <c r="B955" s="532"/>
      <c r="C955" s="532"/>
      <c r="D955" s="53"/>
      <c r="E955" s="53"/>
      <c r="F955" s="53"/>
      <c r="G955" s="53"/>
      <c r="H955" s="53"/>
      <c r="I955" s="53"/>
      <c r="J955" s="53"/>
      <c r="K955" s="53"/>
      <c r="L955" s="53"/>
      <c r="M955" s="533"/>
      <c r="N955" s="534"/>
      <c r="O955" s="534"/>
      <c r="P955" s="534"/>
      <c r="Q955" s="534"/>
      <c r="R955" s="534"/>
    </row>
    <row r="956" customFormat="false" ht="12.75" hidden="false" customHeight="true" outlineLevel="0" collapsed="false">
      <c r="A956" s="532"/>
      <c r="B956" s="532"/>
      <c r="C956" s="532"/>
      <c r="D956" s="53"/>
      <c r="E956" s="53"/>
      <c r="F956" s="53"/>
      <c r="G956" s="53"/>
      <c r="H956" s="53"/>
      <c r="I956" s="53"/>
      <c r="J956" s="53"/>
      <c r="K956" s="53"/>
      <c r="L956" s="53"/>
      <c r="M956" s="533"/>
      <c r="N956" s="534"/>
      <c r="O956" s="534"/>
      <c r="P956" s="534"/>
      <c r="Q956" s="534"/>
      <c r="R956" s="534"/>
    </row>
    <row r="957" customFormat="false" ht="12.75" hidden="false" customHeight="true" outlineLevel="0" collapsed="false">
      <c r="A957" s="532"/>
      <c r="B957" s="532"/>
      <c r="C957" s="532"/>
      <c r="D957" s="53"/>
      <c r="E957" s="53"/>
      <c r="F957" s="53"/>
      <c r="G957" s="53"/>
      <c r="H957" s="53"/>
      <c r="I957" s="53"/>
      <c r="J957" s="53"/>
      <c r="K957" s="53"/>
      <c r="L957" s="53"/>
      <c r="M957" s="533"/>
      <c r="N957" s="534"/>
      <c r="O957" s="534"/>
      <c r="P957" s="534"/>
      <c r="Q957" s="534"/>
      <c r="R957" s="534"/>
    </row>
    <row r="958" customFormat="false" ht="12.75" hidden="false" customHeight="true" outlineLevel="0" collapsed="false">
      <c r="A958" s="532"/>
      <c r="B958" s="532"/>
      <c r="C958" s="532"/>
      <c r="D958" s="53"/>
      <c r="E958" s="53"/>
      <c r="F958" s="53"/>
      <c r="G958" s="53"/>
      <c r="H958" s="53"/>
      <c r="I958" s="53"/>
      <c r="J958" s="53"/>
      <c r="K958" s="53"/>
      <c r="L958" s="53"/>
      <c r="M958" s="533"/>
      <c r="N958" s="534"/>
      <c r="O958" s="534"/>
      <c r="P958" s="534"/>
      <c r="Q958" s="534"/>
      <c r="R958" s="534"/>
    </row>
    <row r="959" customFormat="false" ht="12.75" hidden="false" customHeight="true" outlineLevel="0" collapsed="false">
      <c r="A959" s="532"/>
      <c r="B959" s="532"/>
      <c r="C959" s="532"/>
      <c r="D959" s="53"/>
      <c r="E959" s="53"/>
      <c r="F959" s="53"/>
      <c r="G959" s="53"/>
      <c r="H959" s="53"/>
      <c r="I959" s="53"/>
      <c r="J959" s="53"/>
      <c r="K959" s="53"/>
      <c r="L959" s="53"/>
      <c r="M959" s="533"/>
      <c r="N959" s="534"/>
      <c r="O959" s="534"/>
      <c r="P959" s="534"/>
      <c r="Q959" s="534"/>
      <c r="R959" s="534"/>
    </row>
    <row r="960" customFormat="false" ht="12.75" hidden="false" customHeight="true" outlineLevel="0" collapsed="false">
      <c r="A960" s="532"/>
      <c r="B960" s="532"/>
      <c r="C960" s="532"/>
      <c r="D960" s="53"/>
      <c r="E960" s="53"/>
      <c r="F960" s="53"/>
      <c r="G960" s="53"/>
      <c r="H960" s="53"/>
      <c r="I960" s="53"/>
      <c r="J960" s="53"/>
      <c r="K960" s="53"/>
      <c r="L960" s="53"/>
      <c r="M960" s="533"/>
      <c r="N960" s="534"/>
      <c r="O960" s="534"/>
      <c r="P960" s="534"/>
      <c r="Q960" s="534"/>
      <c r="R960" s="534"/>
    </row>
    <row r="961" customFormat="false" ht="12.75" hidden="false" customHeight="true" outlineLevel="0" collapsed="false">
      <c r="A961" s="532"/>
      <c r="B961" s="532"/>
      <c r="C961" s="532"/>
      <c r="D961" s="53"/>
      <c r="E961" s="53"/>
      <c r="F961" s="53"/>
      <c r="G961" s="53"/>
      <c r="H961" s="53"/>
      <c r="I961" s="53"/>
      <c r="J961" s="53"/>
      <c r="K961" s="53"/>
      <c r="L961" s="53"/>
      <c r="M961" s="533"/>
      <c r="N961" s="534"/>
      <c r="O961" s="534"/>
      <c r="P961" s="534"/>
      <c r="Q961" s="534"/>
      <c r="R961" s="534"/>
    </row>
    <row r="962" customFormat="false" ht="12.75" hidden="false" customHeight="true" outlineLevel="0" collapsed="false">
      <c r="A962" s="532"/>
      <c r="B962" s="532"/>
      <c r="C962" s="532"/>
      <c r="D962" s="53"/>
      <c r="E962" s="53"/>
      <c r="F962" s="53"/>
      <c r="G962" s="53"/>
      <c r="H962" s="53"/>
      <c r="I962" s="53"/>
      <c r="J962" s="53"/>
      <c r="K962" s="53"/>
      <c r="L962" s="53"/>
      <c r="M962" s="533"/>
      <c r="N962" s="534"/>
      <c r="O962" s="534"/>
      <c r="P962" s="534"/>
      <c r="Q962" s="534"/>
      <c r="R962" s="534"/>
    </row>
    <row r="963" customFormat="false" ht="12.75" hidden="false" customHeight="true" outlineLevel="0" collapsed="false">
      <c r="A963" s="532"/>
      <c r="B963" s="532"/>
      <c r="C963" s="532"/>
      <c r="D963" s="53"/>
      <c r="E963" s="53"/>
      <c r="F963" s="53"/>
      <c r="G963" s="53"/>
      <c r="H963" s="53"/>
      <c r="I963" s="53"/>
      <c r="J963" s="53"/>
      <c r="K963" s="53"/>
      <c r="L963" s="53"/>
      <c r="M963" s="533"/>
      <c r="N963" s="534"/>
      <c r="O963" s="534"/>
      <c r="P963" s="534"/>
      <c r="Q963" s="534"/>
      <c r="R963" s="534"/>
    </row>
    <row r="964" customFormat="false" ht="12.75" hidden="false" customHeight="true" outlineLevel="0" collapsed="false">
      <c r="A964" s="532"/>
      <c r="B964" s="532"/>
      <c r="C964" s="532"/>
      <c r="D964" s="53"/>
      <c r="E964" s="53"/>
      <c r="F964" s="53"/>
      <c r="G964" s="53"/>
      <c r="H964" s="53"/>
      <c r="I964" s="53"/>
      <c r="J964" s="53"/>
      <c r="K964" s="53"/>
      <c r="L964" s="53"/>
      <c r="M964" s="533"/>
      <c r="N964" s="534"/>
      <c r="O964" s="534"/>
      <c r="P964" s="534"/>
      <c r="Q964" s="534"/>
      <c r="R964" s="534"/>
    </row>
    <row r="965" customFormat="false" ht="12.75" hidden="false" customHeight="true" outlineLevel="0" collapsed="false">
      <c r="A965" s="532"/>
      <c r="B965" s="532"/>
      <c r="C965" s="532"/>
      <c r="D965" s="53"/>
      <c r="E965" s="53"/>
      <c r="F965" s="53"/>
      <c r="G965" s="53"/>
      <c r="H965" s="53"/>
      <c r="I965" s="53"/>
      <c r="J965" s="53"/>
      <c r="K965" s="53"/>
      <c r="L965" s="53"/>
      <c r="M965" s="533"/>
      <c r="N965" s="534"/>
      <c r="O965" s="534"/>
      <c r="P965" s="534"/>
      <c r="Q965" s="534"/>
      <c r="R965" s="534"/>
    </row>
    <row r="966" customFormat="false" ht="12.75" hidden="false" customHeight="true" outlineLevel="0" collapsed="false">
      <c r="A966" s="532"/>
      <c r="B966" s="532"/>
      <c r="C966" s="532"/>
      <c r="D966" s="53"/>
      <c r="E966" s="53"/>
      <c r="F966" s="53"/>
      <c r="G966" s="53"/>
      <c r="H966" s="53"/>
      <c r="I966" s="53"/>
      <c r="J966" s="53"/>
      <c r="K966" s="53"/>
      <c r="L966" s="53"/>
      <c r="M966" s="533"/>
      <c r="N966" s="534"/>
      <c r="O966" s="534"/>
      <c r="P966" s="534"/>
      <c r="Q966" s="534"/>
      <c r="R966" s="534"/>
    </row>
    <row r="967" customFormat="false" ht="12.75" hidden="false" customHeight="true" outlineLevel="0" collapsed="false">
      <c r="A967" s="532"/>
      <c r="B967" s="532"/>
      <c r="C967" s="532"/>
      <c r="D967" s="53"/>
      <c r="E967" s="53"/>
      <c r="F967" s="53"/>
      <c r="G967" s="53"/>
      <c r="H967" s="53"/>
      <c r="I967" s="53"/>
      <c r="J967" s="53"/>
      <c r="K967" s="53"/>
      <c r="L967" s="53"/>
      <c r="M967" s="533"/>
      <c r="N967" s="534"/>
      <c r="O967" s="534"/>
      <c r="P967" s="534"/>
      <c r="Q967" s="534"/>
      <c r="R967" s="534"/>
    </row>
    <row r="968" customFormat="false" ht="12.75" hidden="false" customHeight="true" outlineLevel="0" collapsed="false">
      <c r="A968" s="532"/>
      <c r="B968" s="532"/>
      <c r="C968" s="532"/>
      <c r="D968" s="53"/>
      <c r="E968" s="53"/>
      <c r="F968" s="53"/>
      <c r="G968" s="53"/>
      <c r="H968" s="53"/>
      <c r="I968" s="53"/>
      <c r="J968" s="53"/>
      <c r="K968" s="53"/>
      <c r="L968" s="53"/>
      <c r="M968" s="533"/>
      <c r="N968" s="534"/>
      <c r="O968" s="534"/>
      <c r="P968" s="534"/>
      <c r="Q968" s="534"/>
      <c r="R968" s="534"/>
    </row>
    <row r="969" customFormat="false" ht="12.75" hidden="false" customHeight="true" outlineLevel="0" collapsed="false">
      <c r="A969" s="532"/>
      <c r="B969" s="532"/>
      <c r="C969" s="532"/>
      <c r="D969" s="53"/>
      <c r="E969" s="53"/>
      <c r="F969" s="53"/>
      <c r="G969" s="53"/>
      <c r="H969" s="53"/>
      <c r="I969" s="53"/>
      <c r="J969" s="53"/>
      <c r="K969" s="53"/>
      <c r="L969" s="53"/>
      <c r="M969" s="533"/>
      <c r="N969" s="534"/>
      <c r="O969" s="534"/>
      <c r="P969" s="534"/>
      <c r="Q969" s="534"/>
      <c r="R969" s="534"/>
    </row>
    <row r="970" customFormat="false" ht="12.75" hidden="false" customHeight="true" outlineLevel="0" collapsed="false">
      <c r="A970" s="532"/>
      <c r="B970" s="532"/>
      <c r="C970" s="532"/>
      <c r="D970" s="53"/>
      <c r="E970" s="53"/>
      <c r="F970" s="53"/>
      <c r="G970" s="53"/>
      <c r="H970" s="53"/>
      <c r="I970" s="53"/>
      <c r="J970" s="53"/>
      <c r="K970" s="53"/>
      <c r="L970" s="53"/>
      <c r="M970" s="533"/>
      <c r="N970" s="534"/>
      <c r="O970" s="534"/>
      <c r="P970" s="534"/>
      <c r="Q970" s="534"/>
      <c r="R970" s="534"/>
    </row>
    <row r="971" customFormat="false" ht="12.75" hidden="false" customHeight="true" outlineLevel="0" collapsed="false">
      <c r="A971" s="532"/>
      <c r="B971" s="532"/>
      <c r="C971" s="532"/>
      <c r="D971" s="53"/>
      <c r="E971" s="53"/>
      <c r="F971" s="53"/>
      <c r="G971" s="53"/>
      <c r="H971" s="53"/>
      <c r="I971" s="53"/>
      <c r="J971" s="53"/>
      <c r="K971" s="53"/>
      <c r="L971" s="53"/>
      <c r="M971" s="533"/>
      <c r="N971" s="534"/>
      <c r="O971" s="534"/>
      <c r="P971" s="534"/>
      <c r="Q971" s="534"/>
      <c r="R971" s="534"/>
    </row>
    <row r="972" customFormat="false" ht="12.75" hidden="false" customHeight="true" outlineLevel="0" collapsed="false">
      <c r="A972" s="532"/>
      <c r="B972" s="532"/>
      <c r="C972" s="532"/>
      <c r="D972" s="53"/>
      <c r="E972" s="53"/>
      <c r="F972" s="53"/>
      <c r="G972" s="53"/>
      <c r="H972" s="53"/>
      <c r="I972" s="53"/>
      <c r="J972" s="53"/>
      <c r="K972" s="53"/>
      <c r="L972" s="53"/>
      <c r="M972" s="533"/>
      <c r="N972" s="534"/>
      <c r="O972" s="534"/>
      <c r="P972" s="534"/>
      <c r="Q972" s="534"/>
      <c r="R972" s="534"/>
    </row>
    <row r="973" customFormat="false" ht="12.75" hidden="false" customHeight="true" outlineLevel="0" collapsed="false">
      <c r="A973" s="532"/>
      <c r="B973" s="532"/>
      <c r="C973" s="532"/>
      <c r="D973" s="53"/>
      <c r="E973" s="53"/>
      <c r="F973" s="53"/>
      <c r="G973" s="53"/>
      <c r="H973" s="53"/>
      <c r="I973" s="53"/>
      <c r="J973" s="53"/>
      <c r="K973" s="53"/>
      <c r="L973" s="53"/>
      <c r="M973" s="533"/>
      <c r="N973" s="534"/>
      <c r="O973" s="534"/>
      <c r="P973" s="534"/>
      <c r="Q973" s="534"/>
      <c r="R973" s="534"/>
    </row>
    <row r="974" customFormat="false" ht="12.75" hidden="false" customHeight="true" outlineLevel="0" collapsed="false">
      <c r="A974" s="532"/>
      <c r="B974" s="532"/>
      <c r="C974" s="532"/>
      <c r="D974" s="53"/>
      <c r="E974" s="53"/>
      <c r="F974" s="53"/>
      <c r="G974" s="53"/>
      <c r="H974" s="53"/>
      <c r="I974" s="53"/>
      <c r="J974" s="53"/>
      <c r="K974" s="53"/>
      <c r="L974" s="53"/>
      <c r="M974" s="533"/>
      <c r="N974" s="534"/>
      <c r="O974" s="534"/>
      <c r="P974" s="534"/>
      <c r="Q974" s="534"/>
      <c r="R974" s="534"/>
    </row>
    <row r="975" customFormat="false" ht="12.75" hidden="false" customHeight="true" outlineLevel="0" collapsed="false">
      <c r="A975" s="532"/>
      <c r="B975" s="532"/>
      <c r="C975" s="532"/>
      <c r="D975" s="53"/>
      <c r="E975" s="53"/>
      <c r="F975" s="53"/>
      <c r="G975" s="53"/>
      <c r="H975" s="53"/>
      <c r="I975" s="53"/>
      <c r="J975" s="53"/>
      <c r="K975" s="53"/>
      <c r="L975" s="53"/>
      <c r="M975" s="533"/>
      <c r="N975" s="534"/>
      <c r="O975" s="534"/>
      <c r="P975" s="534"/>
      <c r="Q975" s="534"/>
      <c r="R975" s="534"/>
    </row>
    <row r="976" customFormat="false" ht="12.75" hidden="false" customHeight="true" outlineLevel="0" collapsed="false">
      <c r="A976" s="532"/>
      <c r="B976" s="532"/>
      <c r="C976" s="532"/>
      <c r="D976" s="53"/>
      <c r="E976" s="53"/>
      <c r="F976" s="53"/>
      <c r="G976" s="53"/>
      <c r="H976" s="53"/>
      <c r="I976" s="53"/>
      <c r="J976" s="53"/>
      <c r="K976" s="53"/>
      <c r="L976" s="53"/>
      <c r="M976" s="533"/>
      <c r="N976" s="534"/>
      <c r="O976" s="534"/>
      <c r="P976" s="534"/>
      <c r="Q976" s="534"/>
      <c r="R976" s="534"/>
    </row>
    <row r="977" customFormat="false" ht="12.75" hidden="false" customHeight="true" outlineLevel="0" collapsed="false">
      <c r="A977" s="532"/>
      <c r="B977" s="532"/>
      <c r="C977" s="532"/>
      <c r="D977" s="53"/>
      <c r="E977" s="53"/>
      <c r="F977" s="53"/>
      <c r="G977" s="53"/>
      <c r="H977" s="53"/>
      <c r="I977" s="53"/>
      <c r="J977" s="53"/>
      <c r="K977" s="53"/>
      <c r="L977" s="53"/>
      <c r="M977" s="533"/>
      <c r="N977" s="534"/>
      <c r="O977" s="534"/>
      <c r="P977" s="534"/>
      <c r="Q977" s="534"/>
      <c r="R977" s="534"/>
    </row>
    <row r="978" customFormat="false" ht="12.75" hidden="false" customHeight="true" outlineLevel="0" collapsed="false">
      <c r="A978" s="532"/>
      <c r="B978" s="532"/>
      <c r="C978" s="532"/>
      <c r="D978" s="53"/>
      <c r="E978" s="53"/>
      <c r="F978" s="53"/>
      <c r="G978" s="53"/>
      <c r="H978" s="53"/>
      <c r="I978" s="53"/>
      <c r="J978" s="53"/>
      <c r="K978" s="53"/>
      <c r="L978" s="53"/>
      <c r="M978" s="533"/>
      <c r="N978" s="534"/>
      <c r="O978" s="534"/>
      <c r="P978" s="534"/>
      <c r="Q978" s="534"/>
      <c r="R978" s="534"/>
    </row>
    <row r="979" customFormat="false" ht="12.75" hidden="false" customHeight="true" outlineLevel="0" collapsed="false">
      <c r="A979" s="532"/>
      <c r="B979" s="532"/>
      <c r="C979" s="532"/>
      <c r="D979" s="53"/>
      <c r="E979" s="53"/>
      <c r="F979" s="53"/>
      <c r="G979" s="53"/>
      <c r="H979" s="53"/>
      <c r="I979" s="53"/>
      <c r="J979" s="53"/>
      <c r="K979" s="53"/>
      <c r="L979" s="53"/>
      <c r="M979" s="533"/>
      <c r="N979" s="534"/>
      <c r="O979" s="534"/>
      <c r="P979" s="534"/>
      <c r="Q979" s="534"/>
      <c r="R979" s="534"/>
    </row>
    <row r="980" customFormat="false" ht="12.75" hidden="false" customHeight="true" outlineLevel="0" collapsed="false">
      <c r="A980" s="532"/>
      <c r="B980" s="532"/>
      <c r="C980" s="532"/>
      <c r="D980" s="53"/>
      <c r="E980" s="53"/>
      <c r="F980" s="53"/>
      <c r="G980" s="53"/>
      <c r="H980" s="53"/>
      <c r="I980" s="53"/>
      <c r="J980" s="53"/>
      <c r="K980" s="53"/>
      <c r="L980" s="53"/>
      <c r="M980" s="533"/>
      <c r="N980" s="534"/>
      <c r="O980" s="534"/>
      <c r="P980" s="534"/>
      <c r="Q980" s="534"/>
      <c r="R980" s="534"/>
    </row>
    <row r="981" customFormat="false" ht="12.75" hidden="false" customHeight="true" outlineLevel="0" collapsed="false">
      <c r="A981" s="532"/>
      <c r="B981" s="532"/>
      <c r="C981" s="532"/>
      <c r="D981" s="53"/>
      <c r="E981" s="53"/>
      <c r="F981" s="53"/>
      <c r="G981" s="53"/>
      <c r="H981" s="53"/>
      <c r="I981" s="53"/>
      <c r="J981" s="53"/>
      <c r="K981" s="53"/>
      <c r="L981" s="53"/>
      <c r="M981" s="533"/>
      <c r="N981" s="534"/>
      <c r="O981" s="534"/>
      <c r="P981" s="534"/>
      <c r="Q981" s="534"/>
      <c r="R981" s="534"/>
    </row>
    <row r="982" customFormat="false" ht="12.75" hidden="false" customHeight="true" outlineLevel="0" collapsed="false">
      <c r="A982" s="532"/>
      <c r="B982" s="532"/>
      <c r="C982" s="532"/>
      <c r="D982" s="53"/>
      <c r="E982" s="53"/>
      <c r="F982" s="53"/>
      <c r="G982" s="53"/>
      <c r="H982" s="53"/>
      <c r="I982" s="53"/>
      <c r="J982" s="53"/>
      <c r="K982" s="53"/>
      <c r="L982" s="53"/>
      <c r="M982" s="533"/>
      <c r="N982" s="534"/>
      <c r="O982" s="534"/>
      <c r="P982" s="534"/>
      <c r="Q982" s="534"/>
      <c r="R982" s="534"/>
    </row>
    <row r="983" customFormat="false" ht="12.75" hidden="false" customHeight="true" outlineLevel="0" collapsed="false">
      <c r="A983" s="532"/>
      <c r="B983" s="532"/>
      <c r="C983" s="532"/>
      <c r="D983" s="53"/>
      <c r="E983" s="53"/>
      <c r="F983" s="53"/>
      <c r="G983" s="53"/>
      <c r="H983" s="53"/>
      <c r="I983" s="53"/>
      <c r="J983" s="53"/>
      <c r="K983" s="53"/>
      <c r="L983" s="53"/>
      <c r="M983" s="533"/>
      <c r="N983" s="534"/>
      <c r="O983" s="534"/>
      <c r="P983" s="534"/>
      <c r="Q983" s="534"/>
      <c r="R983" s="534"/>
    </row>
    <row r="984" customFormat="false" ht="12.75" hidden="false" customHeight="true" outlineLevel="0" collapsed="false">
      <c r="A984" s="532"/>
      <c r="B984" s="532"/>
      <c r="C984" s="532"/>
      <c r="D984" s="53"/>
      <c r="E984" s="53"/>
      <c r="F984" s="53"/>
      <c r="G984" s="53"/>
      <c r="H984" s="53"/>
      <c r="I984" s="53"/>
      <c r="J984" s="53"/>
      <c r="K984" s="53"/>
      <c r="L984" s="53"/>
      <c r="M984" s="533"/>
      <c r="N984" s="534"/>
      <c r="O984" s="534"/>
      <c r="P984" s="534"/>
      <c r="Q984" s="534"/>
      <c r="R984" s="534"/>
    </row>
    <row r="985" customFormat="false" ht="12.75" hidden="false" customHeight="true" outlineLevel="0" collapsed="false">
      <c r="A985" s="532"/>
      <c r="B985" s="532"/>
      <c r="C985" s="532"/>
      <c r="D985" s="53"/>
      <c r="E985" s="53"/>
      <c r="F985" s="53"/>
      <c r="G985" s="53"/>
      <c r="H985" s="53"/>
      <c r="I985" s="53"/>
      <c r="J985" s="53"/>
      <c r="K985" s="53"/>
      <c r="L985" s="53"/>
      <c r="M985" s="533"/>
      <c r="N985" s="534"/>
      <c r="O985" s="534"/>
      <c r="P985" s="534"/>
      <c r="Q985" s="534"/>
      <c r="R985" s="534"/>
    </row>
    <row r="986" customFormat="false" ht="12.75" hidden="false" customHeight="true" outlineLevel="0" collapsed="false">
      <c r="A986" s="532"/>
      <c r="B986" s="532"/>
      <c r="C986" s="532"/>
      <c r="D986" s="53"/>
      <c r="E986" s="53"/>
      <c r="F986" s="53"/>
      <c r="G986" s="53"/>
      <c r="H986" s="53"/>
      <c r="I986" s="53"/>
      <c r="J986" s="53"/>
      <c r="K986" s="53"/>
      <c r="L986" s="53"/>
      <c r="M986" s="533"/>
      <c r="N986" s="534"/>
      <c r="O986" s="534"/>
      <c r="P986" s="534"/>
      <c r="Q986" s="534"/>
      <c r="R986" s="534"/>
    </row>
    <row r="987" customFormat="false" ht="12.75" hidden="false" customHeight="true" outlineLevel="0" collapsed="false">
      <c r="A987" s="532"/>
      <c r="B987" s="532"/>
      <c r="C987" s="532"/>
      <c r="D987" s="53"/>
      <c r="E987" s="53"/>
      <c r="F987" s="53"/>
      <c r="G987" s="53"/>
      <c r="H987" s="53"/>
      <c r="I987" s="53"/>
      <c r="J987" s="53"/>
      <c r="K987" s="53"/>
      <c r="L987" s="53"/>
      <c r="M987" s="533"/>
      <c r="N987" s="534"/>
      <c r="O987" s="534"/>
      <c r="P987" s="534"/>
      <c r="Q987" s="534"/>
      <c r="R987" s="534"/>
    </row>
    <row r="988" customFormat="false" ht="12.75" hidden="false" customHeight="true" outlineLevel="0" collapsed="false">
      <c r="A988" s="532"/>
      <c r="B988" s="532"/>
      <c r="C988" s="532"/>
      <c r="D988" s="53"/>
      <c r="E988" s="53"/>
      <c r="F988" s="53"/>
      <c r="G988" s="53"/>
      <c r="H988" s="53"/>
      <c r="I988" s="53"/>
      <c r="J988" s="53"/>
      <c r="K988" s="53"/>
      <c r="L988" s="53"/>
      <c r="M988" s="533"/>
      <c r="N988" s="534"/>
      <c r="O988" s="534"/>
      <c r="P988" s="534"/>
      <c r="Q988" s="534"/>
      <c r="R988" s="534"/>
    </row>
    <row r="989" customFormat="false" ht="12.75" hidden="false" customHeight="true" outlineLevel="0" collapsed="false">
      <c r="A989" s="532"/>
      <c r="B989" s="532"/>
      <c r="C989" s="532"/>
      <c r="D989" s="53"/>
      <c r="E989" s="53"/>
      <c r="F989" s="53"/>
      <c r="G989" s="53"/>
      <c r="H989" s="53"/>
      <c r="I989" s="53"/>
      <c r="J989" s="53"/>
      <c r="K989" s="53"/>
      <c r="L989" s="53"/>
      <c r="M989" s="533"/>
      <c r="N989" s="534"/>
      <c r="O989" s="534"/>
      <c r="P989" s="534"/>
      <c r="Q989" s="534"/>
      <c r="R989" s="534"/>
    </row>
    <row r="990" customFormat="false" ht="12.75" hidden="false" customHeight="true" outlineLevel="0" collapsed="false">
      <c r="A990" s="532"/>
      <c r="B990" s="532"/>
      <c r="C990" s="532"/>
      <c r="D990" s="53"/>
      <c r="E990" s="53"/>
      <c r="F990" s="53"/>
      <c r="G990" s="53"/>
      <c r="H990" s="53"/>
      <c r="I990" s="53"/>
      <c r="J990" s="53"/>
      <c r="K990" s="53"/>
      <c r="L990" s="53"/>
      <c r="M990" s="533"/>
      <c r="N990" s="534"/>
      <c r="O990" s="534"/>
      <c r="P990" s="534"/>
      <c r="Q990" s="534"/>
      <c r="R990" s="534"/>
    </row>
    <row r="991" customFormat="false" ht="12.75" hidden="false" customHeight="true" outlineLevel="0" collapsed="false">
      <c r="A991" s="532"/>
      <c r="B991" s="532"/>
      <c r="C991" s="532"/>
      <c r="D991" s="53"/>
      <c r="E991" s="53"/>
      <c r="F991" s="53"/>
      <c r="G991" s="53"/>
      <c r="H991" s="53"/>
      <c r="I991" s="53"/>
      <c r="J991" s="53"/>
      <c r="K991" s="53"/>
      <c r="L991" s="53"/>
      <c r="M991" s="533"/>
      <c r="N991" s="534"/>
      <c r="O991" s="534"/>
      <c r="P991" s="534"/>
      <c r="Q991" s="534"/>
      <c r="R991" s="534"/>
    </row>
    <row r="992" customFormat="false" ht="12.75" hidden="false" customHeight="true" outlineLevel="0" collapsed="false">
      <c r="A992" s="532"/>
      <c r="B992" s="532"/>
      <c r="C992" s="532"/>
      <c r="D992" s="53"/>
      <c r="E992" s="53"/>
      <c r="F992" s="53"/>
      <c r="G992" s="53"/>
      <c r="H992" s="53"/>
      <c r="I992" s="53"/>
      <c r="J992" s="53"/>
      <c r="K992" s="53"/>
      <c r="L992" s="53"/>
      <c r="M992" s="533"/>
      <c r="N992" s="534"/>
      <c r="O992" s="534"/>
      <c r="P992" s="534"/>
      <c r="Q992" s="534"/>
      <c r="R992" s="534"/>
    </row>
    <row r="993" customFormat="false" ht="12.75" hidden="false" customHeight="true" outlineLevel="0" collapsed="false">
      <c r="A993" s="532"/>
      <c r="B993" s="532"/>
      <c r="C993" s="532"/>
      <c r="D993" s="53"/>
      <c r="E993" s="53"/>
      <c r="F993" s="53"/>
      <c r="G993" s="53"/>
      <c r="H993" s="53"/>
      <c r="I993" s="53"/>
      <c r="J993" s="53"/>
      <c r="K993" s="53"/>
      <c r="L993" s="53"/>
      <c r="M993" s="533"/>
      <c r="N993" s="534"/>
      <c r="O993" s="534"/>
      <c r="P993" s="534"/>
      <c r="Q993" s="534"/>
      <c r="R993" s="534"/>
    </row>
    <row r="994" customFormat="false" ht="12.75" hidden="false" customHeight="true" outlineLevel="0" collapsed="false">
      <c r="A994" s="532"/>
      <c r="B994" s="532"/>
      <c r="C994" s="532"/>
      <c r="D994" s="53"/>
      <c r="E994" s="53"/>
      <c r="F994" s="53"/>
      <c r="G994" s="53"/>
      <c r="H994" s="53"/>
      <c r="I994" s="53"/>
      <c r="J994" s="53"/>
      <c r="K994" s="53"/>
      <c r="L994" s="53"/>
      <c r="M994" s="533"/>
      <c r="N994" s="534"/>
      <c r="O994" s="534"/>
      <c r="P994" s="534"/>
      <c r="Q994" s="534"/>
      <c r="R994" s="534"/>
    </row>
    <row r="995" customFormat="false" ht="12.75" hidden="false" customHeight="true" outlineLevel="0" collapsed="false">
      <c r="A995" s="532"/>
      <c r="B995" s="532"/>
      <c r="C995" s="532"/>
      <c r="D995" s="53"/>
      <c r="E995" s="53"/>
      <c r="F995" s="53"/>
      <c r="G995" s="53"/>
      <c r="H995" s="53"/>
      <c r="I995" s="53"/>
      <c r="J995" s="53"/>
      <c r="K995" s="53"/>
      <c r="L995" s="53"/>
      <c r="M995" s="533"/>
      <c r="N995" s="534"/>
      <c r="O995" s="534"/>
      <c r="P995" s="534"/>
      <c r="Q995" s="534"/>
      <c r="R995" s="534"/>
    </row>
    <row r="996" customFormat="false" ht="12.75" hidden="false" customHeight="true" outlineLevel="0" collapsed="false">
      <c r="A996" s="532"/>
      <c r="B996" s="532"/>
      <c r="C996" s="532"/>
      <c r="D996" s="53"/>
      <c r="E996" s="53"/>
      <c r="F996" s="53"/>
      <c r="G996" s="53"/>
      <c r="H996" s="53"/>
      <c r="I996" s="53"/>
      <c r="J996" s="53"/>
      <c r="K996" s="53"/>
      <c r="L996" s="53"/>
      <c r="M996" s="533"/>
      <c r="N996" s="534"/>
      <c r="O996" s="534"/>
      <c r="P996" s="534"/>
      <c r="Q996" s="534"/>
      <c r="R996" s="534"/>
    </row>
    <row r="997" customFormat="false" ht="12.75" hidden="false" customHeight="true" outlineLevel="0" collapsed="false">
      <c r="A997" s="532"/>
      <c r="B997" s="532"/>
      <c r="C997" s="532"/>
      <c r="D997" s="53"/>
      <c r="E997" s="53"/>
      <c r="F997" s="53"/>
      <c r="G997" s="53"/>
      <c r="H997" s="53"/>
      <c r="I997" s="53"/>
      <c r="J997" s="53"/>
      <c r="K997" s="53"/>
      <c r="L997" s="53"/>
      <c r="M997" s="533"/>
      <c r="N997" s="534"/>
      <c r="O997" s="534"/>
      <c r="P997" s="534"/>
      <c r="Q997" s="534"/>
      <c r="R997" s="534"/>
    </row>
    <row r="998" customFormat="false" ht="12.75" hidden="false" customHeight="true" outlineLevel="0" collapsed="false">
      <c r="A998" s="532"/>
      <c r="B998" s="532"/>
      <c r="C998" s="532"/>
      <c r="D998" s="53"/>
      <c r="E998" s="53"/>
      <c r="F998" s="53"/>
      <c r="G998" s="53"/>
      <c r="H998" s="53"/>
      <c r="I998" s="53"/>
      <c r="J998" s="53"/>
      <c r="K998" s="53"/>
      <c r="L998" s="53"/>
      <c r="M998" s="533"/>
      <c r="N998" s="534"/>
      <c r="O998" s="534"/>
      <c r="P998" s="534"/>
      <c r="Q998" s="534"/>
      <c r="R998" s="534"/>
    </row>
    <row r="999" customFormat="false" ht="12.75" hidden="false" customHeight="true" outlineLevel="0" collapsed="false">
      <c r="A999" s="532"/>
      <c r="B999" s="532"/>
      <c r="C999" s="532"/>
      <c r="D999" s="53"/>
      <c r="E999" s="53"/>
      <c r="F999" s="53"/>
      <c r="G999" s="53"/>
      <c r="H999" s="53"/>
      <c r="I999" s="53"/>
      <c r="J999" s="53"/>
      <c r="K999" s="53"/>
      <c r="L999" s="53"/>
      <c r="M999" s="533"/>
      <c r="N999" s="534"/>
      <c r="O999" s="534"/>
      <c r="P999" s="534"/>
      <c r="Q999" s="534"/>
      <c r="R999" s="534"/>
    </row>
    <row r="1000" customFormat="false" ht="12.75" hidden="false" customHeight="true" outlineLevel="0" collapsed="false">
      <c r="A1000" s="532"/>
      <c r="B1000" s="532"/>
      <c r="C1000" s="532"/>
      <c r="D1000" s="53"/>
      <c r="E1000" s="53"/>
      <c r="F1000" s="53"/>
      <c r="G1000" s="53"/>
      <c r="H1000" s="53"/>
      <c r="I1000" s="53"/>
      <c r="J1000" s="53"/>
      <c r="K1000" s="53"/>
      <c r="L1000" s="53"/>
      <c r="M1000" s="533"/>
      <c r="N1000" s="534"/>
      <c r="O1000" s="534"/>
      <c r="P1000" s="534"/>
      <c r="Q1000" s="534"/>
      <c r="R1000" s="534"/>
    </row>
  </sheetData>
  <mergeCells count="14">
    <mergeCell ref="A1:S1"/>
    <mergeCell ref="A53:C53"/>
    <mergeCell ref="A54:S54"/>
    <mergeCell ref="A106:C106"/>
    <mergeCell ref="A107:S107"/>
    <mergeCell ref="A159:C159"/>
    <mergeCell ref="A160:S160"/>
    <mergeCell ref="A262:C262"/>
    <mergeCell ref="A263:S263"/>
    <mergeCell ref="A365:C365"/>
    <mergeCell ref="A366:S366"/>
    <mergeCell ref="A468:C468"/>
    <mergeCell ref="A469:S469"/>
    <mergeCell ref="A572:C57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14.4609375" defaultRowHeight="13.2" zeroHeight="false" outlineLevelRow="0" outlineLevelCol="0"/>
  <cols>
    <col collapsed="false" customWidth="true" hidden="false" outlineLevel="0" max="1" min="1" style="0" width="4.66"/>
    <col collapsed="false" customWidth="true" hidden="false" outlineLevel="0" max="2" min="2" style="0" width="23.44"/>
    <col collapsed="false" customWidth="true" hidden="false" outlineLevel="0" max="3" min="3" style="0" width="5.44"/>
    <col collapsed="false" customWidth="true" hidden="false" outlineLevel="0" max="4" min="4" style="0" width="23.66"/>
    <col collapsed="false" customWidth="true" hidden="false" outlineLevel="0" max="5" min="5" style="0" width="4.66"/>
    <col collapsed="false" customWidth="true" hidden="false" outlineLevel="0" max="6" min="6" style="0" width="21.66"/>
    <col collapsed="false" customWidth="true" hidden="false" outlineLevel="0" max="7" min="7" style="0" width="5.01"/>
    <col collapsed="false" customWidth="true" hidden="false" outlineLevel="0" max="8" min="8" style="0" width="4.66"/>
    <col collapsed="false" customWidth="true" hidden="false" outlineLevel="0" max="9" min="9" style="0" width="19.66"/>
    <col collapsed="false" customWidth="true" hidden="false" outlineLevel="0" max="10" min="10" style="0" width="47.89"/>
    <col collapsed="false" customWidth="true" hidden="false" outlineLevel="0" max="11" min="11" style="0" width="9.44"/>
    <col collapsed="false" customWidth="true" hidden="false" outlineLevel="0" max="26" min="12" style="0" width="8.67"/>
  </cols>
  <sheetData>
    <row r="1" customFormat="false" ht="18" hidden="false" customHeight="true" outlineLevel="0" collapsed="false">
      <c r="A1" s="535" t="s">
        <v>279</v>
      </c>
      <c r="B1" s="535"/>
      <c r="C1" s="535"/>
      <c r="D1" s="535"/>
      <c r="E1" s="535"/>
      <c r="F1" s="535"/>
      <c r="G1" s="535"/>
      <c r="H1" s="303"/>
      <c r="I1" s="536" t="s">
        <v>187</v>
      </c>
      <c r="J1" s="536"/>
      <c r="K1" s="536"/>
      <c r="L1" s="303"/>
      <c r="M1" s="303"/>
      <c r="N1" s="303"/>
      <c r="O1" s="303"/>
      <c r="P1" s="303"/>
      <c r="Q1" s="303"/>
      <c r="R1" s="303"/>
      <c r="S1" s="303"/>
      <c r="T1" s="303"/>
      <c r="U1" s="303"/>
      <c r="V1" s="303"/>
      <c r="W1" s="303"/>
      <c r="X1" s="303"/>
      <c r="Y1" s="303"/>
      <c r="Z1" s="303"/>
    </row>
    <row r="2" customFormat="false" ht="12.75" hidden="false" customHeight="true" outlineLevel="0" collapsed="false">
      <c r="A2" s="537"/>
      <c r="B2" s="538"/>
      <c r="C2" s="538"/>
      <c r="D2" s="538"/>
      <c r="E2" s="538"/>
      <c r="F2" s="538"/>
      <c r="G2" s="537"/>
      <c r="I2" s="539" t="s">
        <v>280</v>
      </c>
      <c r="J2" s="539" t="s">
        <v>187</v>
      </c>
      <c r="K2" s="540" t="s">
        <v>281</v>
      </c>
    </row>
    <row r="3" customFormat="false" ht="12.75" hidden="false" customHeight="true" outlineLevel="0" collapsed="false">
      <c r="A3" s="33"/>
      <c r="B3" s="541" t="s">
        <v>282</v>
      </c>
      <c r="C3" s="542"/>
      <c r="D3" s="541" t="s">
        <v>283</v>
      </c>
      <c r="E3" s="542"/>
      <c r="F3" s="541" t="s">
        <v>284</v>
      </c>
      <c r="G3" s="33"/>
      <c r="I3" s="543" t="s">
        <v>285</v>
      </c>
      <c r="J3" s="543" t="s">
        <v>286</v>
      </c>
      <c r="K3" s="544" t="s">
        <v>287</v>
      </c>
    </row>
    <row r="4" customFormat="false" ht="12.75" hidden="false" customHeight="true" outlineLevel="0" collapsed="false">
      <c r="A4" s="33"/>
      <c r="B4" s="545" t="s">
        <v>72</v>
      </c>
      <c r="C4" s="546"/>
      <c r="D4" s="545" t="s">
        <v>117</v>
      </c>
      <c r="E4" s="546"/>
      <c r="F4" s="545" t="s">
        <v>288</v>
      </c>
      <c r="G4" s="33"/>
      <c r="I4" s="543" t="s">
        <v>289</v>
      </c>
      <c r="J4" s="543" t="s">
        <v>290</v>
      </c>
      <c r="K4" s="544" t="s">
        <v>291</v>
      </c>
    </row>
    <row r="5" customFormat="false" ht="12.75" hidden="false" customHeight="true" outlineLevel="0" collapsed="false">
      <c r="A5" s="33"/>
      <c r="B5" s="547" t="s">
        <v>292</v>
      </c>
      <c r="C5" s="546"/>
      <c r="D5" s="545" t="s">
        <v>120</v>
      </c>
      <c r="E5" s="546"/>
      <c r="F5" s="547" t="s">
        <v>293</v>
      </c>
      <c r="G5" s="33"/>
      <c r="I5" s="543" t="s">
        <v>294</v>
      </c>
      <c r="J5" s="543" t="s">
        <v>295</v>
      </c>
      <c r="K5" s="544" t="s">
        <v>296</v>
      </c>
    </row>
    <row r="6" customFormat="false" ht="12.75" hidden="false" customHeight="true" outlineLevel="0" collapsed="false">
      <c r="B6" s="548"/>
      <c r="C6" s="549"/>
      <c r="D6" s="547" t="s">
        <v>297</v>
      </c>
      <c r="E6" s="550"/>
      <c r="F6" s="548"/>
      <c r="I6" s="543" t="s">
        <v>298</v>
      </c>
      <c r="J6" s="543" t="s">
        <v>299</v>
      </c>
      <c r="K6" s="544" t="s">
        <v>300</v>
      </c>
    </row>
    <row r="7" customFormat="false" ht="12.75" hidden="false" customHeight="true" outlineLevel="0" collapsed="false">
      <c r="I7" s="543" t="s">
        <v>301</v>
      </c>
      <c r="J7" s="543" t="s">
        <v>302</v>
      </c>
      <c r="K7" s="544" t="s">
        <v>303</v>
      </c>
    </row>
    <row r="8" customFormat="false" ht="12.75" hidden="false" customHeight="true" outlineLevel="0" collapsed="false">
      <c r="B8" s="541" t="s">
        <v>187</v>
      </c>
      <c r="I8" s="543" t="s">
        <v>304</v>
      </c>
      <c r="J8" s="543" t="s">
        <v>305</v>
      </c>
      <c r="K8" s="544" t="s">
        <v>306</v>
      </c>
    </row>
    <row r="9" customFormat="false" ht="12.75" hidden="false" customHeight="true" outlineLevel="0" collapsed="false">
      <c r="B9" s="551" t="s">
        <v>188</v>
      </c>
      <c r="C9" s="33"/>
      <c r="I9" s="543" t="s">
        <v>307</v>
      </c>
      <c r="J9" s="543" t="s">
        <v>305</v>
      </c>
      <c r="K9" s="544" t="s">
        <v>306</v>
      </c>
    </row>
    <row r="10" customFormat="false" ht="12.75" hidden="false" customHeight="true" outlineLevel="0" collapsed="false">
      <c r="B10" s="551" t="s">
        <v>308</v>
      </c>
      <c r="I10" s="543" t="s">
        <v>309</v>
      </c>
      <c r="J10" s="543" t="s">
        <v>310</v>
      </c>
      <c r="K10" s="544" t="s">
        <v>311</v>
      </c>
    </row>
    <row r="11" customFormat="false" ht="12.75" hidden="false" customHeight="true" outlineLevel="0" collapsed="false">
      <c r="B11" s="551" t="s">
        <v>312</v>
      </c>
      <c r="I11" s="543" t="s">
        <v>313</v>
      </c>
      <c r="J11" s="543" t="s">
        <v>314</v>
      </c>
      <c r="K11" s="544" t="s">
        <v>315</v>
      </c>
    </row>
    <row r="12" customFormat="false" ht="12.75" hidden="false" customHeight="true" outlineLevel="0" collapsed="false">
      <c r="B12" s="551" t="s">
        <v>316</v>
      </c>
      <c r="I12" s="543" t="s">
        <v>317</v>
      </c>
      <c r="J12" s="543" t="s">
        <v>318</v>
      </c>
      <c r="K12" s="544" t="s">
        <v>319</v>
      </c>
    </row>
    <row r="13" customFormat="false" ht="12.75" hidden="false" customHeight="true" outlineLevel="0" collapsed="false">
      <c r="B13" s="551" t="s">
        <v>320</v>
      </c>
      <c r="I13" s="543" t="s">
        <v>321</v>
      </c>
      <c r="J13" s="543" t="s">
        <v>322</v>
      </c>
      <c r="K13" s="544" t="s">
        <v>323</v>
      </c>
    </row>
    <row r="14" customFormat="false" ht="12.75" hidden="false" customHeight="true" outlineLevel="0" collapsed="false">
      <c r="B14" s="552" t="s">
        <v>324</v>
      </c>
      <c r="I14" s="543" t="s">
        <v>325</v>
      </c>
      <c r="J14" s="543" t="s">
        <v>299</v>
      </c>
      <c r="K14" s="544" t="s">
        <v>300</v>
      </c>
    </row>
    <row r="15" customFormat="false" ht="12.75" hidden="false" customHeight="true" outlineLevel="0" collapsed="false">
      <c r="I15" s="543" t="s">
        <v>326</v>
      </c>
      <c r="J15" s="543" t="s">
        <v>327</v>
      </c>
      <c r="K15" s="544" t="s">
        <v>328</v>
      </c>
    </row>
    <row r="16" customFormat="false" ht="12.75" hidden="false" customHeight="true" outlineLevel="0" collapsed="false">
      <c r="I16" s="543" t="s">
        <v>329</v>
      </c>
      <c r="J16" s="543" t="s">
        <v>330</v>
      </c>
      <c r="K16" s="544" t="s">
        <v>331</v>
      </c>
    </row>
    <row r="17" customFormat="false" ht="12.75" hidden="false" customHeight="true" outlineLevel="0" collapsed="false">
      <c r="I17" s="543" t="s">
        <v>332</v>
      </c>
      <c r="J17" s="543" t="s">
        <v>333</v>
      </c>
      <c r="K17" s="544" t="s">
        <v>334</v>
      </c>
    </row>
    <row r="18" customFormat="false" ht="12.75" hidden="false" customHeight="true" outlineLevel="0" collapsed="false">
      <c r="I18" s="543" t="s">
        <v>335</v>
      </c>
      <c r="J18" s="543" t="s">
        <v>336</v>
      </c>
      <c r="K18" s="544" t="s">
        <v>337</v>
      </c>
    </row>
    <row r="19" customFormat="false" ht="12.75" hidden="false" customHeight="true" outlineLevel="0" collapsed="false">
      <c r="I19" s="543" t="s">
        <v>338</v>
      </c>
      <c r="J19" s="543" t="s">
        <v>339</v>
      </c>
      <c r="K19" s="544" t="s">
        <v>340</v>
      </c>
    </row>
    <row r="20" customFormat="false" ht="12.75" hidden="false" customHeight="true" outlineLevel="0" collapsed="false">
      <c r="I20" s="543" t="s">
        <v>341</v>
      </c>
      <c r="J20" s="543" t="s">
        <v>342</v>
      </c>
      <c r="K20" s="544" t="s">
        <v>343</v>
      </c>
    </row>
    <row r="21" customFormat="false" ht="12.75" hidden="false" customHeight="true" outlineLevel="0" collapsed="false">
      <c r="I21" s="543" t="s">
        <v>344</v>
      </c>
      <c r="J21" s="543" t="s">
        <v>299</v>
      </c>
      <c r="K21" s="544" t="s">
        <v>300</v>
      </c>
    </row>
    <row r="22" customFormat="false" ht="12.75" hidden="false" customHeight="true" outlineLevel="0" collapsed="false">
      <c r="I22" s="543" t="s">
        <v>345</v>
      </c>
      <c r="J22" s="543" t="s">
        <v>346</v>
      </c>
      <c r="K22" s="544" t="s">
        <v>347</v>
      </c>
    </row>
    <row r="23" customFormat="false" ht="12.75" hidden="false" customHeight="true" outlineLevel="0" collapsed="false">
      <c r="I23" s="543" t="s">
        <v>348</v>
      </c>
      <c r="J23" s="543" t="s">
        <v>349</v>
      </c>
      <c r="K23" s="544" t="s">
        <v>350</v>
      </c>
    </row>
    <row r="24" customFormat="false" ht="12.75" hidden="false" customHeight="true" outlineLevel="0" collapsed="false">
      <c r="I24" s="543" t="s">
        <v>351</v>
      </c>
      <c r="J24" s="543" t="s">
        <v>352</v>
      </c>
      <c r="K24" s="544" t="s">
        <v>353</v>
      </c>
    </row>
    <row r="25" customFormat="false" ht="12.75" hidden="false" customHeight="true" outlineLevel="0" collapsed="false">
      <c r="I25" s="543" t="s">
        <v>354</v>
      </c>
      <c r="J25" s="543" t="s">
        <v>355</v>
      </c>
      <c r="K25" s="544" t="s">
        <v>356</v>
      </c>
    </row>
    <row r="26" customFormat="false" ht="12.75" hidden="false" customHeight="true" outlineLevel="0" collapsed="false">
      <c r="I26" s="543" t="s">
        <v>357</v>
      </c>
      <c r="J26" s="543" t="s">
        <v>358</v>
      </c>
      <c r="K26" s="544" t="s">
        <v>359</v>
      </c>
    </row>
    <row r="27" customFormat="false" ht="12.75" hidden="false" customHeight="true" outlineLevel="0" collapsed="false">
      <c r="I27" s="543" t="s">
        <v>360</v>
      </c>
      <c r="J27" s="543" t="s">
        <v>361</v>
      </c>
      <c r="K27" s="544" t="s">
        <v>362</v>
      </c>
    </row>
    <row r="28" customFormat="false" ht="12.75" hidden="false" customHeight="true" outlineLevel="0" collapsed="false">
      <c r="I28" s="543" t="s">
        <v>363</v>
      </c>
      <c r="J28" s="543" t="s">
        <v>364</v>
      </c>
      <c r="K28" s="544" t="s">
        <v>365</v>
      </c>
    </row>
    <row r="29" customFormat="false" ht="12.75" hidden="false" customHeight="true" outlineLevel="0" collapsed="false">
      <c r="I29" s="543" t="s">
        <v>366</v>
      </c>
      <c r="J29" s="543" t="s">
        <v>367</v>
      </c>
      <c r="K29" s="544" t="s">
        <v>368</v>
      </c>
    </row>
    <row r="30" customFormat="false" ht="12.75" hidden="false" customHeight="true" outlineLevel="0" collapsed="false">
      <c r="I30" s="543" t="s">
        <v>369</v>
      </c>
      <c r="J30" s="543" t="s">
        <v>370</v>
      </c>
      <c r="K30" s="544" t="s">
        <v>371</v>
      </c>
    </row>
    <row r="31" customFormat="false" ht="12.75" hidden="false" customHeight="true" outlineLevel="0" collapsed="false">
      <c r="I31" s="543" t="s">
        <v>372</v>
      </c>
      <c r="J31" s="543" t="s">
        <v>349</v>
      </c>
      <c r="K31" s="544" t="s">
        <v>350</v>
      </c>
    </row>
    <row r="32" customFormat="false" ht="12.75" hidden="false" customHeight="true" outlineLevel="0" collapsed="false">
      <c r="I32" s="543" t="s">
        <v>373</v>
      </c>
      <c r="J32" s="543" t="s">
        <v>374</v>
      </c>
      <c r="K32" s="544" t="s">
        <v>375</v>
      </c>
    </row>
    <row r="33" customFormat="false" ht="12.75" hidden="false" customHeight="true" outlineLevel="0" collapsed="false">
      <c r="I33" s="543" t="s">
        <v>376</v>
      </c>
      <c r="J33" s="543" t="s">
        <v>377</v>
      </c>
      <c r="K33" s="544" t="s">
        <v>378</v>
      </c>
    </row>
    <row r="34" customFormat="false" ht="12.75" hidden="false" customHeight="true" outlineLevel="0" collapsed="false">
      <c r="I34" s="543" t="s">
        <v>379</v>
      </c>
      <c r="J34" s="543" t="s">
        <v>380</v>
      </c>
      <c r="K34" s="544" t="s">
        <v>381</v>
      </c>
    </row>
    <row r="35" customFormat="false" ht="12.75" hidden="false" customHeight="true" outlineLevel="0" collapsed="false">
      <c r="I35" s="543" t="s">
        <v>382</v>
      </c>
      <c r="J35" s="543" t="s">
        <v>383</v>
      </c>
      <c r="K35" s="544" t="s">
        <v>384</v>
      </c>
    </row>
    <row r="36" customFormat="false" ht="12.75" hidden="false" customHeight="true" outlineLevel="0" collapsed="false">
      <c r="I36" s="543" t="s">
        <v>385</v>
      </c>
      <c r="J36" s="543" t="s">
        <v>386</v>
      </c>
      <c r="K36" s="544" t="s">
        <v>387</v>
      </c>
    </row>
    <row r="37" customFormat="false" ht="12.75" hidden="false" customHeight="true" outlineLevel="0" collapsed="false">
      <c r="I37" s="543" t="s">
        <v>388</v>
      </c>
      <c r="J37" s="543" t="s">
        <v>389</v>
      </c>
      <c r="K37" s="544" t="s">
        <v>390</v>
      </c>
    </row>
    <row r="38" customFormat="false" ht="12.75" hidden="false" customHeight="true" outlineLevel="0" collapsed="false">
      <c r="I38" s="543" t="s">
        <v>391</v>
      </c>
      <c r="J38" s="543" t="s">
        <v>380</v>
      </c>
      <c r="K38" s="544" t="s">
        <v>381</v>
      </c>
    </row>
    <row r="39" customFormat="false" ht="12.75" hidden="false" customHeight="true" outlineLevel="0" collapsed="false">
      <c r="I39" s="543" t="s">
        <v>392</v>
      </c>
      <c r="J39" s="543" t="s">
        <v>380</v>
      </c>
      <c r="K39" s="544" t="s">
        <v>381</v>
      </c>
    </row>
    <row r="40" customFormat="false" ht="12.75" hidden="false" customHeight="true" outlineLevel="0" collapsed="false">
      <c r="I40" s="543" t="s">
        <v>393</v>
      </c>
      <c r="J40" s="543" t="s">
        <v>394</v>
      </c>
      <c r="K40" s="544" t="s">
        <v>395</v>
      </c>
    </row>
    <row r="41" customFormat="false" ht="12.75" hidden="false" customHeight="true" outlineLevel="0" collapsed="false">
      <c r="I41" s="543" t="s">
        <v>396</v>
      </c>
      <c r="J41" s="543" t="s">
        <v>397</v>
      </c>
      <c r="K41" s="544" t="s">
        <v>398</v>
      </c>
    </row>
    <row r="42" customFormat="false" ht="12.75" hidden="false" customHeight="true" outlineLevel="0" collapsed="false">
      <c r="I42" s="543" t="s">
        <v>399</v>
      </c>
      <c r="J42" s="543" t="s">
        <v>400</v>
      </c>
      <c r="K42" s="544" t="s">
        <v>401</v>
      </c>
    </row>
    <row r="43" customFormat="false" ht="12.75" hidden="false" customHeight="true" outlineLevel="0" collapsed="false">
      <c r="I43" s="543" t="s">
        <v>402</v>
      </c>
      <c r="J43" s="543" t="s">
        <v>403</v>
      </c>
      <c r="K43" s="544" t="s">
        <v>404</v>
      </c>
    </row>
    <row r="44" customFormat="false" ht="12.75" hidden="false" customHeight="true" outlineLevel="0" collapsed="false">
      <c r="I44" s="543" t="s">
        <v>405</v>
      </c>
      <c r="J44" s="543" t="s">
        <v>380</v>
      </c>
      <c r="K44" s="544" t="s">
        <v>381</v>
      </c>
    </row>
    <row r="45" customFormat="false" ht="12.75" hidden="false" customHeight="true" outlineLevel="0" collapsed="false">
      <c r="I45" s="543" t="s">
        <v>406</v>
      </c>
      <c r="J45" s="543" t="s">
        <v>407</v>
      </c>
      <c r="K45" s="544" t="s">
        <v>408</v>
      </c>
    </row>
    <row r="46" customFormat="false" ht="12.75" hidden="false" customHeight="true" outlineLevel="0" collapsed="false">
      <c r="I46" s="543" t="s">
        <v>409</v>
      </c>
      <c r="J46" s="543" t="s">
        <v>410</v>
      </c>
      <c r="K46" s="544" t="s">
        <v>411</v>
      </c>
    </row>
    <row r="47" customFormat="false" ht="12.75" hidden="false" customHeight="true" outlineLevel="0" collapsed="false">
      <c r="I47" s="543" t="s">
        <v>412</v>
      </c>
      <c r="J47" s="543" t="s">
        <v>349</v>
      </c>
      <c r="K47" s="544" t="s">
        <v>350</v>
      </c>
    </row>
    <row r="48" customFormat="false" ht="12.75" hidden="false" customHeight="true" outlineLevel="0" collapsed="false">
      <c r="I48" s="543" t="s">
        <v>413</v>
      </c>
      <c r="J48" s="543" t="s">
        <v>414</v>
      </c>
      <c r="K48" s="544" t="s">
        <v>415</v>
      </c>
    </row>
    <row r="49" customFormat="false" ht="12.75" hidden="false" customHeight="true" outlineLevel="0" collapsed="false">
      <c r="I49" s="543" t="s">
        <v>416</v>
      </c>
      <c r="J49" s="543" t="s">
        <v>417</v>
      </c>
      <c r="K49" s="544" t="s">
        <v>418</v>
      </c>
    </row>
    <row r="50" customFormat="false" ht="12.75" hidden="false" customHeight="true" outlineLevel="0" collapsed="false">
      <c r="I50" s="543" t="s">
        <v>419</v>
      </c>
      <c r="J50" s="543" t="s">
        <v>299</v>
      </c>
      <c r="K50" s="544" t="s">
        <v>300</v>
      </c>
    </row>
    <row r="51" customFormat="false" ht="12.75" hidden="false" customHeight="true" outlineLevel="0" collapsed="false">
      <c r="I51" s="543" t="s">
        <v>420</v>
      </c>
      <c r="J51" s="543" t="s">
        <v>421</v>
      </c>
      <c r="K51" s="544" t="s">
        <v>422</v>
      </c>
    </row>
    <row r="52" customFormat="false" ht="12.75" hidden="false" customHeight="true" outlineLevel="0" collapsed="false">
      <c r="I52" s="543" t="s">
        <v>423</v>
      </c>
      <c r="J52" s="543" t="s">
        <v>424</v>
      </c>
      <c r="K52" s="544" t="s">
        <v>425</v>
      </c>
    </row>
    <row r="53" customFormat="false" ht="12.75" hidden="false" customHeight="true" outlineLevel="0" collapsed="false">
      <c r="I53" s="543" t="s">
        <v>426</v>
      </c>
      <c r="J53" s="543" t="s">
        <v>427</v>
      </c>
      <c r="K53" s="544" t="s">
        <v>428</v>
      </c>
    </row>
    <row r="54" customFormat="false" ht="12.75" hidden="false" customHeight="true" outlineLevel="0" collapsed="false">
      <c r="I54" s="543" t="s">
        <v>429</v>
      </c>
      <c r="J54" s="543" t="s">
        <v>305</v>
      </c>
      <c r="K54" s="544" t="s">
        <v>306</v>
      </c>
    </row>
    <row r="55" customFormat="false" ht="12.75" hidden="false" customHeight="true" outlineLevel="0" collapsed="false">
      <c r="I55" s="543" t="s">
        <v>430</v>
      </c>
      <c r="J55" s="543" t="s">
        <v>431</v>
      </c>
      <c r="K55" s="544" t="s">
        <v>432</v>
      </c>
    </row>
    <row r="56" customFormat="false" ht="12.75" hidden="false" customHeight="true" outlineLevel="0" collapsed="false">
      <c r="I56" s="543" t="s">
        <v>433</v>
      </c>
      <c r="J56" s="543" t="s">
        <v>434</v>
      </c>
      <c r="K56" s="544" t="s">
        <v>435</v>
      </c>
    </row>
    <row r="57" customFormat="false" ht="12.75" hidden="false" customHeight="true" outlineLevel="0" collapsed="false">
      <c r="I57" s="543" t="s">
        <v>436</v>
      </c>
      <c r="J57" s="543" t="s">
        <v>434</v>
      </c>
      <c r="K57" s="544" t="s">
        <v>435</v>
      </c>
    </row>
    <row r="58" customFormat="false" ht="12.75" hidden="false" customHeight="true" outlineLevel="0" collapsed="false">
      <c r="I58" s="543" t="s">
        <v>437</v>
      </c>
      <c r="J58" s="543" t="s">
        <v>438</v>
      </c>
      <c r="K58" s="544" t="s">
        <v>439</v>
      </c>
    </row>
    <row r="59" customFormat="false" ht="12.75" hidden="false" customHeight="true" outlineLevel="0" collapsed="false">
      <c r="I59" s="543" t="s">
        <v>440</v>
      </c>
      <c r="J59" s="543" t="s">
        <v>434</v>
      </c>
      <c r="K59" s="544" t="s">
        <v>435</v>
      </c>
    </row>
    <row r="60" customFormat="false" ht="12.75" hidden="false" customHeight="true" outlineLevel="0" collapsed="false">
      <c r="I60" s="543" t="s">
        <v>441</v>
      </c>
      <c r="J60" s="543" t="s">
        <v>380</v>
      </c>
      <c r="K60" s="544" t="s">
        <v>442</v>
      </c>
    </row>
    <row r="61" customFormat="false" ht="12.75" hidden="false" customHeight="true" outlineLevel="0" collapsed="false">
      <c r="I61" s="543" t="s">
        <v>443</v>
      </c>
      <c r="J61" s="543" t="s">
        <v>444</v>
      </c>
      <c r="K61" s="544" t="s">
        <v>445</v>
      </c>
    </row>
    <row r="62" customFormat="false" ht="12.75" hidden="false" customHeight="true" outlineLevel="0" collapsed="false">
      <c r="I62" s="543" t="s">
        <v>446</v>
      </c>
      <c r="J62" s="543" t="s">
        <v>447</v>
      </c>
      <c r="K62" s="544" t="s">
        <v>448</v>
      </c>
    </row>
    <row r="63" customFormat="false" ht="12.75" hidden="false" customHeight="true" outlineLevel="0" collapsed="false">
      <c r="I63" s="543" t="s">
        <v>449</v>
      </c>
      <c r="J63" s="543" t="s">
        <v>450</v>
      </c>
      <c r="K63" s="544" t="s">
        <v>451</v>
      </c>
    </row>
    <row r="64" customFormat="false" ht="12.75" hidden="false" customHeight="true" outlineLevel="0" collapsed="false">
      <c r="I64" s="543" t="s">
        <v>452</v>
      </c>
      <c r="J64" s="543" t="s">
        <v>453</v>
      </c>
      <c r="K64" s="544" t="s">
        <v>454</v>
      </c>
    </row>
    <row r="65" customFormat="false" ht="12.75" hidden="false" customHeight="true" outlineLevel="0" collapsed="false">
      <c r="I65" s="543" t="s">
        <v>455</v>
      </c>
      <c r="J65" s="543" t="s">
        <v>456</v>
      </c>
      <c r="K65" s="544" t="s">
        <v>457</v>
      </c>
    </row>
    <row r="66" customFormat="false" ht="12.75" hidden="false" customHeight="true" outlineLevel="0" collapsed="false">
      <c r="I66" s="543" t="s">
        <v>458</v>
      </c>
      <c r="J66" s="543" t="s">
        <v>299</v>
      </c>
      <c r="K66" s="544" t="s">
        <v>300</v>
      </c>
    </row>
    <row r="67" customFormat="false" ht="12.75" hidden="false" customHeight="true" outlineLevel="0" collapsed="false">
      <c r="I67" s="543" t="s">
        <v>459</v>
      </c>
      <c r="J67" s="543" t="s">
        <v>299</v>
      </c>
      <c r="K67" s="544" t="s">
        <v>300</v>
      </c>
    </row>
    <row r="68" customFormat="false" ht="12.75" hidden="false" customHeight="true" outlineLevel="0" collapsed="false">
      <c r="I68" s="543" t="s">
        <v>460</v>
      </c>
      <c r="J68" s="543" t="s">
        <v>461</v>
      </c>
      <c r="K68" s="544" t="s">
        <v>462</v>
      </c>
    </row>
    <row r="69" customFormat="false" ht="12.75" hidden="false" customHeight="true" outlineLevel="0" collapsed="false">
      <c r="I69" s="543" t="s">
        <v>463</v>
      </c>
      <c r="J69" s="543" t="s">
        <v>380</v>
      </c>
      <c r="K69" s="544" t="s">
        <v>381</v>
      </c>
    </row>
    <row r="70" customFormat="false" ht="12.75" hidden="false" customHeight="true" outlineLevel="0" collapsed="false">
      <c r="I70" s="543" t="s">
        <v>464</v>
      </c>
      <c r="J70" s="543" t="s">
        <v>465</v>
      </c>
      <c r="K70" s="544" t="s">
        <v>466</v>
      </c>
    </row>
    <row r="71" customFormat="false" ht="12.75" hidden="false" customHeight="true" outlineLevel="0" collapsed="false">
      <c r="I71" s="543" t="s">
        <v>467</v>
      </c>
      <c r="J71" s="543" t="s">
        <v>468</v>
      </c>
      <c r="K71" s="544" t="s">
        <v>469</v>
      </c>
    </row>
    <row r="72" customFormat="false" ht="12.75" hidden="false" customHeight="true" outlineLevel="0" collapsed="false">
      <c r="I72" s="543" t="s">
        <v>470</v>
      </c>
      <c r="J72" s="543" t="s">
        <v>299</v>
      </c>
      <c r="K72" s="544" t="s">
        <v>300</v>
      </c>
    </row>
    <row r="73" customFormat="false" ht="12.75" hidden="false" customHeight="true" outlineLevel="0" collapsed="false">
      <c r="I73" s="543" t="s">
        <v>471</v>
      </c>
      <c r="J73" s="543" t="s">
        <v>472</v>
      </c>
      <c r="K73" s="544" t="s">
        <v>473</v>
      </c>
    </row>
    <row r="74" customFormat="false" ht="12.75" hidden="false" customHeight="true" outlineLevel="0" collapsed="false">
      <c r="I74" s="543" t="s">
        <v>474</v>
      </c>
      <c r="J74" s="543" t="s">
        <v>475</v>
      </c>
      <c r="K74" s="544" t="s">
        <v>476</v>
      </c>
    </row>
    <row r="75" customFormat="false" ht="12.75" hidden="false" customHeight="true" outlineLevel="0" collapsed="false">
      <c r="I75" s="543" t="s">
        <v>477</v>
      </c>
      <c r="J75" s="543" t="s">
        <v>299</v>
      </c>
      <c r="K75" s="544" t="s">
        <v>300</v>
      </c>
    </row>
    <row r="76" customFormat="false" ht="12.75" hidden="false" customHeight="true" outlineLevel="0" collapsed="false">
      <c r="I76" s="543" t="s">
        <v>478</v>
      </c>
      <c r="J76" s="543" t="s">
        <v>305</v>
      </c>
      <c r="K76" s="544" t="s">
        <v>306</v>
      </c>
    </row>
    <row r="77" customFormat="false" ht="12.75" hidden="false" customHeight="true" outlineLevel="0" collapsed="false">
      <c r="I77" s="543" t="s">
        <v>479</v>
      </c>
      <c r="J77" s="543" t="s">
        <v>480</v>
      </c>
      <c r="K77" s="544" t="s">
        <v>481</v>
      </c>
    </row>
    <row r="78" customFormat="false" ht="12.75" hidden="false" customHeight="true" outlineLevel="0" collapsed="false">
      <c r="I78" s="543" t="s">
        <v>482</v>
      </c>
      <c r="J78" s="543" t="s">
        <v>483</v>
      </c>
      <c r="K78" s="544" t="s">
        <v>484</v>
      </c>
    </row>
    <row r="79" customFormat="false" ht="12.75" hidden="false" customHeight="true" outlineLevel="0" collapsed="false">
      <c r="I79" s="543" t="s">
        <v>485</v>
      </c>
      <c r="J79" s="543" t="s">
        <v>349</v>
      </c>
      <c r="K79" s="544" t="s">
        <v>350</v>
      </c>
    </row>
    <row r="80" customFormat="false" ht="12.75" hidden="false" customHeight="true" outlineLevel="0" collapsed="false">
      <c r="I80" s="543" t="s">
        <v>486</v>
      </c>
      <c r="J80" s="543" t="s">
        <v>487</v>
      </c>
      <c r="K80" s="544" t="s">
        <v>488</v>
      </c>
    </row>
    <row r="81" customFormat="false" ht="12.75" hidden="false" customHeight="true" outlineLevel="0" collapsed="false">
      <c r="I81" s="543" t="s">
        <v>489</v>
      </c>
      <c r="J81" s="543" t="s">
        <v>490</v>
      </c>
      <c r="K81" s="544" t="s">
        <v>491</v>
      </c>
    </row>
    <row r="82" customFormat="false" ht="12.75" hidden="false" customHeight="true" outlineLevel="0" collapsed="false">
      <c r="I82" s="543" t="s">
        <v>492</v>
      </c>
      <c r="J82" s="543" t="s">
        <v>493</v>
      </c>
      <c r="K82" s="544" t="s">
        <v>494</v>
      </c>
    </row>
    <row r="83" customFormat="false" ht="12.75" hidden="false" customHeight="true" outlineLevel="0" collapsed="false">
      <c r="I83" s="543" t="s">
        <v>495</v>
      </c>
      <c r="J83" s="543" t="s">
        <v>496</v>
      </c>
      <c r="K83" s="544" t="s">
        <v>497</v>
      </c>
    </row>
    <row r="84" customFormat="false" ht="12.75" hidden="false" customHeight="true" outlineLevel="0" collapsed="false">
      <c r="I84" s="543" t="s">
        <v>498</v>
      </c>
      <c r="J84" s="543" t="s">
        <v>499</v>
      </c>
      <c r="K84" s="544" t="s">
        <v>500</v>
      </c>
    </row>
    <row r="85" customFormat="false" ht="12.75" hidden="false" customHeight="true" outlineLevel="0" collapsed="false">
      <c r="I85" s="543" t="s">
        <v>501</v>
      </c>
      <c r="J85" s="543" t="s">
        <v>502</v>
      </c>
      <c r="K85" s="544" t="s">
        <v>503</v>
      </c>
    </row>
    <row r="86" customFormat="false" ht="12.75" hidden="false" customHeight="true" outlineLevel="0" collapsed="false">
      <c r="I86" s="543" t="s">
        <v>504</v>
      </c>
      <c r="J86" s="543" t="s">
        <v>505</v>
      </c>
      <c r="K86" s="544" t="s">
        <v>506</v>
      </c>
    </row>
    <row r="87" customFormat="false" ht="12.75" hidden="false" customHeight="true" outlineLevel="0" collapsed="false">
      <c r="I87" s="543" t="s">
        <v>507</v>
      </c>
      <c r="J87" s="543" t="s">
        <v>508</v>
      </c>
      <c r="K87" s="544" t="s">
        <v>509</v>
      </c>
    </row>
    <row r="88" customFormat="false" ht="12.75" hidden="false" customHeight="true" outlineLevel="0" collapsed="false">
      <c r="I88" s="543" t="s">
        <v>510</v>
      </c>
      <c r="J88" s="543" t="s">
        <v>511</v>
      </c>
      <c r="K88" s="544" t="s">
        <v>512</v>
      </c>
    </row>
    <row r="89" customFormat="false" ht="12.75" hidden="false" customHeight="true" outlineLevel="0" collapsed="false">
      <c r="I89" s="543" t="s">
        <v>513</v>
      </c>
      <c r="J89" s="543" t="s">
        <v>514</v>
      </c>
      <c r="K89" s="544" t="s">
        <v>515</v>
      </c>
    </row>
    <row r="90" customFormat="false" ht="12.75" hidden="false" customHeight="true" outlineLevel="0" collapsed="false">
      <c r="I90" s="543" t="s">
        <v>516</v>
      </c>
      <c r="J90" s="543" t="s">
        <v>517</v>
      </c>
      <c r="K90" s="544" t="s">
        <v>518</v>
      </c>
    </row>
    <row r="91" customFormat="false" ht="12.75" hidden="false" customHeight="true" outlineLevel="0" collapsed="false">
      <c r="I91" s="543" t="s">
        <v>519</v>
      </c>
      <c r="J91" s="543" t="s">
        <v>299</v>
      </c>
      <c r="K91" s="544" t="s">
        <v>300</v>
      </c>
    </row>
    <row r="92" customFormat="false" ht="12.75" hidden="false" customHeight="true" outlineLevel="0" collapsed="false">
      <c r="I92" s="543" t="s">
        <v>520</v>
      </c>
      <c r="J92" s="543" t="s">
        <v>521</v>
      </c>
      <c r="K92" s="544" t="s">
        <v>522</v>
      </c>
    </row>
    <row r="93" customFormat="false" ht="12.75" hidden="false" customHeight="true" outlineLevel="0" collapsed="false">
      <c r="I93" s="543" t="s">
        <v>523</v>
      </c>
      <c r="J93" s="543" t="s">
        <v>299</v>
      </c>
      <c r="K93" s="544" t="s">
        <v>300</v>
      </c>
    </row>
    <row r="94" customFormat="false" ht="12.75" hidden="false" customHeight="true" outlineLevel="0" collapsed="false">
      <c r="I94" s="543" t="s">
        <v>524</v>
      </c>
      <c r="J94" s="543" t="s">
        <v>525</v>
      </c>
      <c r="K94" s="544" t="s">
        <v>526</v>
      </c>
    </row>
    <row r="95" customFormat="false" ht="12.75" hidden="false" customHeight="true" outlineLevel="0" collapsed="false">
      <c r="I95" s="543" t="s">
        <v>527</v>
      </c>
      <c r="J95" s="543" t="s">
        <v>528</v>
      </c>
      <c r="K95" s="544" t="s">
        <v>529</v>
      </c>
    </row>
    <row r="96" customFormat="false" ht="12.75" hidden="false" customHeight="true" outlineLevel="0" collapsed="false">
      <c r="I96" s="543" t="s">
        <v>530</v>
      </c>
      <c r="J96" s="543" t="s">
        <v>531</v>
      </c>
      <c r="K96" s="544" t="s">
        <v>532</v>
      </c>
    </row>
    <row r="97" customFormat="false" ht="12.75" hidden="false" customHeight="true" outlineLevel="0" collapsed="false">
      <c r="I97" s="543" t="s">
        <v>533</v>
      </c>
      <c r="J97" s="543" t="s">
        <v>534</v>
      </c>
      <c r="K97" s="544" t="s">
        <v>535</v>
      </c>
    </row>
    <row r="98" customFormat="false" ht="12.75" hidden="false" customHeight="true" outlineLevel="0" collapsed="false">
      <c r="I98" s="543" t="s">
        <v>536</v>
      </c>
      <c r="J98" s="543" t="s">
        <v>537</v>
      </c>
      <c r="K98" s="544" t="s">
        <v>538</v>
      </c>
    </row>
    <row r="99" customFormat="false" ht="12.75" hidden="false" customHeight="true" outlineLevel="0" collapsed="false">
      <c r="I99" s="543" t="s">
        <v>539</v>
      </c>
      <c r="J99" s="543" t="s">
        <v>322</v>
      </c>
      <c r="K99" s="544" t="s">
        <v>323</v>
      </c>
    </row>
    <row r="100" customFormat="false" ht="12.75" hidden="false" customHeight="true" outlineLevel="0" collapsed="false">
      <c r="I100" s="543" t="s">
        <v>540</v>
      </c>
      <c r="J100" s="543" t="s">
        <v>541</v>
      </c>
      <c r="K100" s="544" t="s">
        <v>542</v>
      </c>
    </row>
    <row r="101" customFormat="false" ht="12.75" hidden="false" customHeight="true" outlineLevel="0" collapsed="false">
      <c r="I101" s="543" t="s">
        <v>543</v>
      </c>
      <c r="J101" s="543" t="s">
        <v>544</v>
      </c>
      <c r="K101" s="544" t="s">
        <v>545</v>
      </c>
    </row>
    <row r="102" customFormat="false" ht="12.75" hidden="false" customHeight="true" outlineLevel="0" collapsed="false">
      <c r="I102" s="543" t="s">
        <v>546</v>
      </c>
      <c r="J102" s="543" t="s">
        <v>547</v>
      </c>
      <c r="K102" s="544" t="s">
        <v>548</v>
      </c>
    </row>
    <row r="103" customFormat="false" ht="12.75" hidden="false" customHeight="true" outlineLevel="0" collapsed="false">
      <c r="I103" s="543" t="s">
        <v>549</v>
      </c>
      <c r="J103" s="543" t="s">
        <v>550</v>
      </c>
      <c r="K103" s="544" t="s">
        <v>551</v>
      </c>
    </row>
    <row r="104" customFormat="false" ht="12.75" hidden="false" customHeight="true" outlineLevel="0" collapsed="false">
      <c r="I104" s="543" t="s">
        <v>552</v>
      </c>
      <c r="J104" s="543" t="s">
        <v>553</v>
      </c>
      <c r="K104" s="544" t="s">
        <v>554</v>
      </c>
    </row>
    <row r="105" customFormat="false" ht="12.75" hidden="false" customHeight="true" outlineLevel="0" collapsed="false">
      <c r="I105" s="543" t="s">
        <v>555</v>
      </c>
      <c r="J105" s="543" t="s">
        <v>556</v>
      </c>
      <c r="K105" s="544" t="s">
        <v>557</v>
      </c>
    </row>
    <row r="106" customFormat="false" ht="12.75" hidden="false" customHeight="true" outlineLevel="0" collapsed="false">
      <c r="I106" s="543" t="s">
        <v>558</v>
      </c>
      <c r="J106" s="543" t="s">
        <v>559</v>
      </c>
      <c r="K106" s="544" t="s">
        <v>560</v>
      </c>
    </row>
    <row r="107" customFormat="false" ht="12.75" hidden="false" customHeight="true" outlineLevel="0" collapsed="false">
      <c r="I107" s="543" t="s">
        <v>561</v>
      </c>
      <c r="J107" s="543" t="s">
        <v>562</v>
      </c>
      <c r="K107" s="544" t="s">
        <v>563</v>
      </c>
    </row>
    <row r="108" customFormat="false" ht="12.75" hidden="false" customHeight="true" outlineLevel="0" collapsed="false">
      <c r="I108" s="543" t="s">
        <v>564</v>
      </c>
      <c r="J108" s="543" t="s">
        <v>565</v>
      </c>
      <c r="K108" s="544" t="s">
        <v>566</v>
      </c>
    </row>
    <row r="109" customFormat="false" ht="12.75" hidden="false" customHeight="true" outlineLevel="0" collapsed="false">
      <c r="I109" s="543" t="s">
        <v>567</v>
      </c>
      <c r="J109" s="543" t="s">
        <v>568</v>
      </c>
      <c r="K109" s="544" t="s">
        <v>569</v>
      </c>
    </row>
    <row r="110" customFormat="false" ht="12.75" hidden="false" customHeight="true" outlineLevel="0" collapsed="false">
      <c r="I110" s="543" t="s">
        <v>570</v>
      </c>
      <c r="J110" s="543" t="s">
        <v>571</v>
      </c>
      <c r="K110" s="544" t="s">
        <v>572</v>
      </c>
    </row>
    <row r="111" customFormat="false" ht="12.75" hidden="false" customHeight="true" outlineLevel="0" collapsed="false">
      <c r="I111" s="543" t="s">
        <v>573</v>
      </c>
      <c r="J111" s="543" t="s">
        <v>574</v>
      </c>
      <c r="K111" s="544" t="s">
        <v>575</v>
      </c>
    </row>
    <row r="112" customFormat="false" ht="12.75" hidden="false" customHeight="true" outlineLevel="0" collapsed="false">
      <c r="I112" s="543" t="s">
        <v>576</v>
      </c>
      <c r="J112" s="543" t="s">
        <v>299</v>
      </c>
      <c r="K112" s="544" t="s">
        <v>300</v>
      </c>
    </row>
    <row r="113" customFormat="false" ht="12.75" hidden="false" customHeight="true" outlineLevel="0" collapsed="false">
      <c r="I113" s="543" t="s">
        <v>577</v>
      </c>
      <c r="J113" s="543" t="s">
        <v>578</v>
      </c>
      <c r="K113" s="544" t="s">
        <v>579</v>
      </c>
    </row>
    <row r="114" customFormat="false" ht="12.75" hidden="false" customHeight="true" outlineLevel="0" collapsed="false">
      <c r="I114" s="543" t="s">
        <v>580</v>
      </c>
      <c r="J114" s="543" t="s">
        <v>581</v>
      </c>
      <c r="K114" s="544" t="s">
        <v>582</v>
      </c>
    </row>
    <row r="115" customFormat="false" ht="12.75" hidden="false" customHeight="true" outlineLevel="0" collapsed="false">
      <c r="I115" s="543" t="s">
        <v>583</v>
      </c>
      <c r="J115" s="543" t="s">
        <v>584</v>
      </c>
      <c r="K115" s="544" t="s">
        <v>585</v>
      </c>
    </row>
    <row r="116" customFormat="false" ht="12.75" hidden="false" customHeight="true" outlineLevel="0" collapsed="false">
      <c r="I116" s="543" t="s">
        <v>586</v>
      </c>
      <c r="J116" s="543" t="s">
        <v>587</v>
      </c>
      <c r="K116" s="544" t="s">
        <v>588</v>
      </c>
    </row>
    <row r="117" customFormat="false" ht="12.75" hidden="false" customHeight="true" outlineLevel="0" collapsed="false">
      <c r="I117" s="543" t="s">
        <v>589</v>
      </c>
      <c r="J117" s="543" t="s">
        <v>590</v>
      </c>
      <c r="K117" s="544" t="s">
        <v>591</v>
      </c>
    </row>
    <row r="118" customFormat="false" ht="12.75" hidden="false" customHeight="true" outlineLevel="0" collapsed="false">
      <c r="I118" s="543" t="s">
        <v>592</v>
      </c>
      <c r="J118" s="543" t="s">
        <v>593</v>
      </c>
      <c r="K118" s="544" t="s">
        <v>594</v>
      </c>
    </row>
    <row r="119" customFormat="false" ht="12.75" hidden="false" customHeight="true" outlineLevel="0" collapsed="false">
      <c r="I119" s="543" t="s">
        <v>595</v>
      </c>
      <c r="J119" s="543" t="s">
        <v>349</v>
      </c>
      <c r="K119" s="544" t="s">
        <v>350</v>
      </c>
    </row>
    <row r="120" customFormat="false" ht="12.75" hidden="false" customHeight="true" outlineLevel="0" collapsed="false">
      <c r="I120" s="543" t="s">
        <v>596</v>
      </c>
      <c r="J120" s="543" t="s">
        <v>597</v>
      </c>
      <c r="K120" s="544" t="s">
        <v>300</v>
      </c>
    </row>
    <row r="121" customFormat="false" ht="12.75" hidden="false" customHeight="true" outlineLevel="0" collapsed="false">
      <c r="I121" s="543" t="s">
        <v>598</v>
      </c>
      <c r="J121" s="543" t="s">
        <v>599</v>
      </c>
      <c r="K121" s="544" t="s">
        <v>600</v>
      </c>
    </row>
    <row r="122" customFormat="false" ht="12.75" hidden="false" customHeight="true" outlineLevel="0" collapsed="false">
      <c r="I122" s="543" t="s">
        <v>601</v>
      </c>
      <c r="J122" s="543" t="s">
        <v>602</v>
      </c>
      <c r="K122" s="544" t="s">
        <v>603</v>
      </c>
    </row>
    <row r="123" customFormat="false" ht="12.75" hidden="false" customHeight="true" outlineLevel="0" collapsed="false">
      <c r="I123" s="543" t="s">
        <v>604</v>
      </c>
      <c r="J123" s="543" t="s">
        <v>605</v>
      </c>
      <c r="K123" s="544" t="s">
        <v>606</v>
      </c>
    </row>
    <row r="124" customFormat="false" ht="12.75" hidden="false" customHeight="true" outlineLevel="0" collapsed="false">
      <c r="I124" s="543" t="s">
        <v>607</v>
      </c>
      <c r="J124" s="543" t="s">
        <v>434</v>
      </c>
      <c r="K124" s="544" t="s">
        <v>435</v>
      </c>
    </row>
    <row r="125" customFormat="false" ht="12.75" hidden="false" customHeight="true" outlineLevel="0" collapsed="false">
      <c r="I125" s="543" t="s">
        <v>608</v>
      </c>
      <c r="J125" s="543" t="s">
        <v>609</v>
      </c>
      <c r="K125" s="544" t="s">
        <v>610</v>
      </c>
    </row>
    <row r="126" customFormat="false" ht="12.75" hidden="false" customHeight="true" outlineLevel="0" collapsed="false">
      <c r="I126" s="543" t="s">
        <v>611</v>
      </c>
      <c r="J126" s="543" t="s">
        <v>597</v>
      </c>
      <c r="K126" s="544" t="s">
        <v>300</v>
      </c>
    </row>
    <row r="127" customFormat="false" ht="12.75" hidden="false" customHeight="true" outlineLevel="0" collapsed="false">
      <c r="I127" s="543" t="s">
        <v>612</v>
      </c>
      <c r="J127" s="543" t="s">
        <v>613</v>
      </c>
      <c r="K127" s="544" t="s">
        <v>614</v>
      </c>
    </row>
    <row r="128" customFormat="false" ht="12.75" hidden="false" customHeight="true" outlineLevel="0" collapsed="false">
      <c r="I128" s="543" t="s">
        <v>615</v>
      </c>
      <c r="J128" s="543" t="s">
        <v>597</v>
      </c>
      <c r="K128" s="544" t="s">
        <v>300</v>
      </c>
    </row>
    <row r="129" customFormat="false" ht="12.75" hidden="false" customHeight="true" outlineLevel="0" collapsed="false">
      <c r="I129" s="543" t="s">
        <v>616</v>
      </c>
      <c r="J129" s="543" t="s">
        <v>305</v>
      </c>
      <c r="K129" s="544" t="s">
        <v>306</v>
      </c>
    </row>
    <row r="130" customFormat="false" ht="12.75" hidden="false" customHeight="true" outlineLevel="0" collapsed="false">
      <c r="I130" s="543" t="s">
        <v>617</v>
      </c>
      <c r="J130" s="543" t="s">
        <v>618</v>
      </c>
      <c r="K130" s="544" t="s">
        <v>619</v>
      </c>
    </row>
    <row r="131" customFormat="false" ht="12.75" hidden="false" customHeight="true" outlineLevel="0" collapsed="false">
      <c r="I131" s="543" t="s">
        <v>620</v>
      </c>
      <c r="J131" s="543" t="s">
        <v>621</v>
      </c>
      <c r="K131" s="544" t="s">
        <v>622</v>
      </c>
    </row>
    <row r="132" customFormat="false" ht="12.75" hidden="false" customHeight="true" outlineLevel="0" collapsed="false">
      <c r="I132" s="543" t="s">
        <v>623</v>
      </c>
      <c r="J132" s="543" t="s">
        <v>624</v>
      </c>
      <c r="K132" s="544" t="s">
        <v>625</v>
      </c>
    </row>
    <row r="133" customFormat="false" ht="12.75" hidden="false" customHeight="true" outlineLevel="0" collapsed="false">
      <c r="I133" s="543" t="s">
        <v>626</v>
      </c>
      <c r="J133" s="543" t="s">
        <v>627</v>
      </c>
      <c r="K133" s="544" t="s">
        <v>628</v>
      </c>
    </row>
    <row r="134" customFormat="false" ht="12.75" hidden="false" customHeight="true" outlineLevel="0" collapsed="false">
      <c r="I134" s="543" t="s">
        <v>629</v>
      </c>
      <c r="J134" s="543" t="s">
        <v>322</v>
      </c>
      <c r="K134" s="544" t="s">
        <v>323</v>
      </c>
    </row>
    <row r="135" customFormat="false" ht="12.75" hidden="false" customHeight="true" outlineLevel="0" collapsed="false">
      <c r="I135" s="543" t="s">
        <v>630</v>
      </c>
      <c r="J135" s="543" t="s">
        <v>631</v>
      </c>
      <c r="K135" s="544" t="s">
        <v>632</v>
      </c>
    </row>
    <row r="136" customFormat="false" ht="12.75" hidden="false" customHeight="true" outlineLevel="0" collapsed="false">
      <c r="I136" s="543" t="s">
        <v>633</v>
      </c>
      <c r="J136" s="543" t="s">
        <v>634</v>
      </c>
      <c r="K136" s="544" t="s">
        <v>635</v>
      </c>
    </row>
    <row r="137" customFormat="false" ht="12.75" hidden="false" customHeight="true" outlineLevel="0" collapsed="false">
      <c r="I137" s="543" t="s">
        <v>636</v>
      </c>
      <c r="J137" s="543" t="s">
        <v>299</v>
      </c>
      <c r="K137" s="544" t="s">
        <v>300</v>
      </c>
    </row>
    <row r="138" customFormat="false" ht="12.75" hidden="false" customHeight="true" outlineLevel="0" collapsed="false">
      <c r="I138" s="543" t="s">
        <v>637</v>
      </c>
      <c r="J138" s="543" t="s">
        <v>461</v>
      </c>
      <c r="K138" s="544" t="s">
        <v>462</v>
      </c>
    </row>
    <row r="139" customFormat="false" ht="12.75" hidden="false" customHeight="true" outlineLevel="0" collapsed="false">
      <c r="I139" s="543" t="s">
        <v>638</v>
      </c>
      <c r="J139" s="543" t="s">
        <v>639</v>
      </c>
      <c r="K139" s="544" t="s">
        <v>640</v>
      </c>
    </row>
    <row r="140" customFormat="false" ht="12.75" hidden="false" customHeight="true" outlineLevel="0" collapsed="false">
      <c r="I140" s="543" t="s">
        <v>641</v>
      </c>
      <c r="J140" s="543" t="s">
        <v>642</v>
      </c>
      <c r="K140" s="544" t="s">
        <v>643</v>
      </c>
    </row>
    <row r="141" customFormat="false" ht="12.75" hidden="false" customHeight="true" outlineLevel="0" collapsed="false">
      <c r="I141" s="543" t="s">
        <v>644</v>
      </c>
      <c r="J141" s="543" t="s">
        <v>349</v>
      </c>
      <c r="K141" s="544" t="s">
        <v>350</v>
      </c>
    </row>
    <row r="142" customFormat="false" ht="12.75" hidden="false" customHeight="true" outlineLevel="0" collapsed="false">
      <c r="I142" s="543" t="s">
        <v>645</v>
      </c>
      <c r="J142" s="543" t="s">
        <v>646</v>
      </c>
      <c r="K142" s="544" t="s">
        <v>647</v>
      </c>
    </row>
    <row r="143" customFormat="false" ht="12.75" hidden="false" customHeight="true" outlineLevel="0" collapsed="false">
      <c r="I143" s="543" t="s">
        <v>648</v>
      </c>
      <c r="J143" s="543" t="s">
        <v>649</v>
      </c>
      <c r="K143" s="544" t="s">
        <v>650</v>
      </c>
    </row>
    <row r="144" customFormat="false" ht="12.75" hidden="false" customHeight="true" outlineLevel="0" collapsed="false">
      <c r="I144" s="543" t="s">
        <v>651</v>
      </c>
      <c r="J144" s="543" t="s">
        <v>652</v>
      </c>
      <c r="K144" s="544" t="s">
        <v>653</v>
      </c>
    </row>
    <row r="145" customFormat="false" ht="12.75" hidden="false" customHeight="true" outlineLevel="0" collapsed="false">
      <c r="I145" s="543" t="s">
        <v>654</v>
      </c>
      <c r="J145" s="543" t="s">
        <v>655</v>
      </c>
      <c r="K145" s="544" t="s">
        <v>656</v>
      </c>
    </row>
    <row r="146" customFormat="false" ht="12.75" hidden="false" customHeight="true" outlineLevel="0" collapsed="false">
      <c r="I146" s="543" t="s">
        <v>657</v>
      </c>
      <c r="J146" s="543" t="s">
        <v>434</v>
      </c>
      <c r="K146" s="544" t="s">
        <v>435</v>
      </c>
    </row>
    <row r="147" customFormat="false" ht="12.75" hidden="false" customHeight="true" outlineLevel="0" collapsed="false">
      <c r="I147" s="543" t="s">
        <v>658</v>
      </c>
      <c r="J147" s="543" t="s">
        <v>659</v>
      </c>
      <c r="K147" s="544" t="s">
        <v>660</v>
      </c>
    </row>
    <row r="148" customFormat="false" ht="12.75" hidden="false" customHeight="true" outlineLevel="0" collapsed="false">
      <c r="I148" s="543" t="s">
        <v>661</v>
      </c>
      <c r="J148" s="543" t="s">
        <v>434</v>
      </c>
      <c r="K148" s="544" t="s">
        <v>435</v>
      </c>
    </row>
    <row r="149" customFormat="false" ht="12.75" hidden="false" customHeight="true" outlineLevel="0" collapsed="false">
      <c r="I149" s="543" t="s">
        <v>662</v>
      </c>
      <c r="J149" s="543" t="s">
        <v>663</v>
      </c>
      <c r="K149" s="544" t="s">
        <v>664</v>
      </c>
    </row>
    <row r="150" customFormat="false" ht="12.75" hidden="false" customHeight="true" outlineLevel="0" collapsed="false">
      <c r="I150" s="543" t="s">
        <v>665</v>
      </c>
      <c r="J150" s="543" t="s">
        <v>666</v>
      </c>
      <c r="K150" s="544" t="s">
        <v>667</v>
      </c>
    </row>
    <row r="151" customFormat="false" ht="12.75" hidden="false" customHeight="true" outlineLevel="0" collapsed="false">
      <c r="I151" s="543" t="s">
        <v>668</v>
      </c>
      <c r="J151" s="543" t="s">
        <v>669</v>
      </c>
      <c r="K151" s="544" t="s">
        <v>670</v>
      </c>
    </row>
    <row r="152" customFormat="false" ht="12.75" hidden="false" customHeight="true" outlineLevel="0" collapsed="false">
      <c r="I152" s="543" t="s">
        <v>671</v>
      </c>
      <c r="J152" s="543" t="s">
        <v>672</v>
      </c>
      <c r="K152" s="544" t="s">
        <v>673</v>
      </c>
    </row>
    <row r="153" customFormat="false" ht="12.75" hidden="false" customHeight="true" outlineLevel="0" collapsed="false">
      <c r="I153" s="543" t="s">
        <v>674</v>
      </c>
      <c r="J153" s="543" t="s">
        <v>675</v>
      </c>
      <c r="K153" s="544" t="s">
        <v>676</v>
      </c>
    </row>
    <row r="154" customFormat="false" ht="12.75" hidden="false" customHeight="true" outlineLevel="0" collapsed="false">
      <c r="I154" s="543" t="s">
        <v>677</v>
      </c>
      <c r="J154" s="543" t="s">
        <v>299</v>
      </c>
      <c r="K154" s="544" t="s">
        <v>300</v>
      </c>
    </row>
    <row r="155" customFormat="false" ht="12.75" hidden="false" customHeight="true" outlineLevel="0" collapsed="false">
      <c r="I155" s="543" t="s">
        <v>678</v>
      </c>
      <c r="J155" s="543" t="s">
        <v>434</v>
      </c>
      <c r="K155" s="544" t="s">
        <v>435</v>
      </c>
    </row>
    <row r="156" customFormat="false" ht="12.75" hidden="false" customHeight="true" outlineLevel="0" collapsed="false">
      <c r="I156" s="543" t="s">
        <v>679</v>
      </c>
      <c r="J156" s="543" t="s">
        <v>680</v>
      </c>
      <c r="K156" s="544" t="s">
        <v>681</v>
      </c>
    </row>
    <row r="157" customFormat="false" ht="12.75" hidden="false" customHeight="true" outlineLevel="0" collapsed="false">
      <c r="I157" s="543" t="s">
        <v>682</v>
      </c>
      <c r="J157" s="543" t="s">
        <v>683</v>
      </c>
      <c r="K157" s="544" t="s">
        <v>684</v>
      </c>
    </row>
    <row r="158" customFormat="false" ht="12.75" hidden="false" customHeight="true" outlineLevel="0" collapsed="false">
      <c r="I158" s="543" t="s">
        <v>685</v>
      </c>
      <c r="J158" s="543" t="s">
        <v>686</v>
      </c>
      <c r="K158" s="544" t="s">
        <v>687</v>
      </c>
    </row>
    <row r="159" customFormat="false" ht="12.75" hidden="false" customHeight="true" outlineLevel="0" collapsed="false">
      <c r="I159" s="543" t="s">
        <v>688</v>
      </c>
      <c r="J159" s="543" t="s">
        <v>689</v>
      </c>
      <c r="K159" s="544" t="s">
        <v>690</v>
      </c>
    </row>
    <row r="160" customFormat="false" ht="12.75" hidden="false" customHeight="true" outlineLevel="0" collapsed="false">
      <c r="I160" s="543" t="s">
        <v>691</v>
      </c>
      <c r="J160" s="543" t="s">
        <v>692</v>
      </c>
      <c r="K160" s="544" t="s">
        <v>693</v>
      </c>
    </row>
    <row r="161" customFormat="false" ht="12.75" hidden="false" customHeight="true" outlineLevel="0" collapsed="false">
      <c r="I161" s="543" t="s">
        <v>694</v>
      </c>
      <c r="J161" s="543" t="s">
        <v>305</v>
      </c>
      <c r="K161" s="544" t="s">
        <v>306</v>
      </c>
    </row>
    <row r="162" customFormat="false" ht="12.75" hidden="false" customHeight="true" outlineLevel="0" collapsed="false">
      <c r="I162" s="543" t="s">
        <v>695</v>
      </c>
      <c r="J162" s="543" t="s">
        <v>305</v>
      </c>
      <c r="K162" s="544" t="s">
        <v>306</v>
      </c>
    </row>
    <row r="163" customFormat="false" ht="12.75" hidden="false" customHeight="true" outlineLevel="0" collapsed="false">
      <c r="I163" s="543" t="s">
        <v>696</v>
      </c>
      <c r="J163" s="543" t="s">
        <v>305</v>
      </c>
      <c r="K163" s="544" t="s">
        <v>306</v>
      </c>
    </row>
    <row r="164" customFormat="false" ht="12.75" hidden="false" customHeight="true" outlineLevel="0" collapsed="false">
      <c r="I164" s="543" t="s">
        <v>697</v>
      </c>
      <c r="J164" s="543" t="s">
        <v>698</v>
      </c>
      <c r="K164" s="544" t="s">
        <v>699</v>
      </c>
    </row>
    <row r="165" customFormat="false" ht="12.75" hidden="false" customHeight="true" outlineLevel="0" collapsed="false">
      <c r="I165" s="543" t="s">
        <v>700</v>
      </c>
      <c r="J165" s="543" t="s">
        <v>299</v>
      </c>
      <c r="K165" s="544" t="s">
        <v>300</v>
      </c>
    </row>
    <row r="166" customFormat="false" ht="12.75" hidden="false" customHeight="true" outlineLevel="0" collapsed="false">
      <c r="I166" s="543" t="s">
        <v>701</v>
      </c>
      <c r="J166" s="543" t="s">
        <v>702</v>
      </c>
      <c r="K166" s="544" t="s">
        <v>703</v>
      </c>
    </row>
    <row r="167" customFormat="false" ht="12.75" hidden="false" customHeight="true" outlineLevel="0" collapsed="false">
      <c r="I167" s="543" t="s">
        <v>704</v>
      </c>
      <c r="J167" s="543" t="s">
        <v>705</v>
      </c>
      <c r="K167" s="544" t="s">
        <v>706</v>
      </c>
    </row>
    <row r="168" customFormat="false" ht="12.75" hidden="false" customHeight="true" outlineLevel="0" collapsed="false">
      <c r="I168" s="543" t="s">
        <v>707</v>
      </c>
      <c r="J168" s="543" t="s">
        <v>349</v>
      </c>
      <c r="K168" s="544" t="s">
        <v>350</v>
      </c>
    </row>
    <row r="169" customFormat="false" ht="12.75" hidden="false" customHeight="true" outlineLevel="0" collapsed="false">
      <c r="I169" s="543" t="s">
        <v>708</v>
      </c>
      <c r="J169" s="543" t="s">
        <v>709</v>
      </c>
      <c r="K169" s="544" t="s">
        <v>710</v>
      </c>
    </row>
    <row r="170" customFormat="false" ht="12.75" hidden="false" customHeight="true" outlineLevel="0" collapsed="false">
      <c r="I170" s="543" t="s">
        <v>711</v>
      </c>
      <c r="J170" s="543" t="s">
        <v>712</v>
      </c>
      <c r="K170" s="544" t="s">
        <v>713</v>
      </c>
    </row>
    <row r="171" customFormat="false" ht="12.75" hidden="false" customHeight="true" outlineLevel="0" collapsed="false">
      <c r="I171" s="543" t="s">
        <v>714</v>
      </c>
      <c r="J171" s="543" t="s">
        <v>715</v>
      </c>
      <c r="K171" s="544" t="s">
        <v>716</v>
      </c>
    </row>
    <row r="172" customFormat="false" ht="12.75" hidden="false" customHeight="true" outlineLevel="0" collapsed="false">
      <c r="I172" s="543" t="s">
        <v>717</v>
      </c>
      <c r="J172" s="543" t="s">
        <v>718</v>
      </c>
      <c r="K172" s="544" t="s">
        <v>719</v>
      </c>
    </row>
    <row r="173" customFormat="false" ht="12.75" hidden="false" customHeight="true" outlineLevel="0" collapsed="false">
      <c r="I173" s="543" t="s">
        <v>720</v>
      </c>
      <c r="J173" s="543" t="s">
        <v>721</v>
      </c>
      <c r="K173" s="544" t="s">
        <v>722</v>
      </c>
    </row>
    <row r="174" customFormat="false" ht="12.75" hidden="false" customHeight="true" outlineLevel="0" collapsed="false">
      <c r="I174" s="543" t="s">
        <v>723</v>
      </c>
      <c r="J174" s="543" t="s">
        <v>299</v>
      </c>
      <c r="K174" s="544" t="s">
        <v>300</v>
      </c>
    </row>
    <row r="175" customFormat="false" ht="12.75" hidden="false" customHeight="true" outlineLevel="0" collapsed="false">
      <c r="I175" s="543" t="s">
        <v>724</v>
      </c>
      <c r="J175" s="543" t="s">
        <v>725</v>
      </c>
      <c r="K175" s="544" t="s">
        <v>726</v>
      </c>
    </row>
    <row r="176" customFormat="false" ht="12.75" hidden="false" customHeight="true" outlineLevel="0" collapsed="false">
      <c r="I176" s="543" t="s">
        <v>727</v>
      </c>
      <c r="J176" s="543" t="s">
        <v>728</v>
      </c>
      <c r="K176" s="544" t="s">
        <v>729</v>
      </c>
    </row>
    <row r="177" customFormat="false" ht="12.75" hidden="false" customHeight="true" outlineLevel="0" collapsed="false">
      <c r="I177" s="543" t="s">
        <v>730</v>
      </c>
      <c r="J177" s="543" t="s">
        <v>731</v>
      </c>
      <c r="K177" s="544" t="s">
        <v>732</v>
      </c>
    </row>
    <row r="178" customFormat="false" ht="12.75" hidden="false" customHeight="true" outlineLevel="0" collapsed="false">
      <c r="I178" s="543" t="s">
        <v>733</v>
      </c>
      <c r="J178" s="543" t="s">
        <v>734</v>
      </c>
      <c r="K178" s="544" t="s">
        <v>735</v>
      </c>
    </row>
    <row r="179" customFormat="false" ht="12.75" hidden="false" customHeight="true" outlineLevel="0" collapsed="false">
      <c r="I179" s="543" t="s">
        <v>736</v>
      </c>
      <c r="J179" s="543" t="s">
        <v>299</v>
      </c>
      <c r="K179" s="544" t="s">
        <v>300</v>
      </c>
    </row>
    <row r="180" customFormat="false" ht="12.75" hidden="false" customHeight="true" outlineLevel="0" collapsed="false">
      <c r="I180" s="543" t="s">
        <v>737</v>
      </c>
      <c r="J180" s="543" t="s">
        <v>738</v>
      </c>
      <c r="K180" s="544" t="s">
        <v>739</v>
      </c>
    </row>
    <row r="181" customFormat="false" ht="12.75" hidden="false" customHeight="true" outlineLevel="0" collapsed="false">
      <c r="I181" s="543" t="s">
        <v>740</v>
      </c>
      <c r="J181" s="543" t="s">
        <v>734</v>
      </c>
      <c r="K181" s="544" t="s">
        <v>735</v>
      </c>
    </row>
    <row r="182" customFormat="false" ht="12.75" hidden="false" customHeight="true" outlineLevel="0" collapsed="false">
      <c r="I182" s="543" t="s">
        <v>741</v>
      </c>
      <c r="J182" s="543" t="s">
        <v>742</v>
      </c>
      <c r="K182" s="544" t="s">
        <v>743</v>
      </c>
    </row>
    <row r="183" customFormat="false" ht="12.75" hidden="false" customHeight="true" outlineLevel="0" collapsed="false">
      <c r="I183" s="543" t="s">
        <v>744</v>
      </c>
      <c r="J183" s="543" t="s">
        <v>745</v>
      </c>
      <c r="K183" s="544" t="s">
        <v>746</v>
      </c>
    </row>
    <row r="184" customFormat="false" ht="12.75" hidden="false" customHeight="true" outlineLevel="0" collapsed="false">
      <c r="I184" s="543" t="s">
        <v>747</v>
      </c>
      <c r="J184" s="543" t="s">
        <v>748</v>
      </c>
      <c r="K184" s="544" t="s">
        <v>749</v>
      </c>
    </row>
    <row r="185" customFormat="false" ht="12.75" hidden="false" customHeight="true" outlineLevel="0" collapsed="false">
      <c r="I185" s="543" t="s">
        <v>750</v>
      </c>
      <c r="J185" s="543" t="s">
        <v>751</v>
      </c>
      <c r="K185" s="544" t="s">
        <v>572</v>
      </c>
    </row>
    <row r="186" customFormat="false" ht="12.75" hidden="false" customHeight="true" outlineLevel="0" collapsed="false">
      <c r="I186" s="543" t="s">
        <v>752</v>
      </c>
      <c r="J186" s="543" t="s">
        <v>753</v>
      </c>
      <c r="K186" s="544" t="s">
        <v>754</v>
      </c>
    </row>
    <row r="187" customFormat="false" ht="12.75" hidden="false" customHeight="true" outlineLevel="0" collapsed="false">
      <c r="I187" s="543" t="s">
        <v>755</v>
      </c>
      <c r="J187" s="543" t="s">
        <v>756</v>
      </c>
      <c r="K187" s="544" t="s">
        <v>757</v>
      </c>
    </row>
    <row r="188" customFormat="false" ht="12.75" hidden="false" customHeight="true" outlineLevel="0" collapsed="false">
      <c r="I188" s="543" t="s">
        <v>758</v>
      </c>
      <c r="J188" s="543" t="s">
        <v>759</v>
      </c>
      <c r="K188" s="544" t="s">
        <v>760</v>
      </c>
    </row>
    <row r="189" customFormat="false" ht="12.75" hidden="false" customHeight="true" outlineLevel="0" collapsed="false">
      <c r="I189" s="543" t="s">
        <v>761</v>
      </c>
      <c r="J189" s="543" t="s">
        <v>762</v>
      </c>
      <c r="K189" s="544" t="s">
        <v>763</v>
      </c>
    </row>
    <row r="190" customFormat="false" ht="12.75" hidden="false" customHeight="true" outlineLevel="0" collapsed="false">
      <c r="I190" s="543" t="s">
        <v>764</v>
      </c>
      <c r="J190" s="543" t="s">
        <v>765</v>
      </c>
      <c r="K190" s="544" t="s">
        <v>766</v>
      </c>
    </row>
    <row r="191" customFormat="false" ht="12.75" hidden="false" customHeight="true" outlineLevel="0" collapsed="false">
      <c r="I191" s="543" t="s">
        <v>767</v>
      </c>
      <c r="J191" s="543" t="s">
        <v>349</v>
      </c>
      <c r="K191" s="544" t="s">
        <v>350</v>
      </c>
    </row>
    <row r="192" customFormat="false" ht="12.75" hidden="false" customHeight="true" outlineLevel="0" collapsed="false">
      <c r="I192" s="543" t="s">
        <v>768</v>
      </c>
      <c r="J192" s="543" t="s">
        <v>769</v>
      </c>
      <c r="K192" s="544" t="s">
        <v>770</v>
      </c>
    </row>
    <row r="193" customFormat="false" ht="12.75" hidden="false" customHeight="true" outlineLevel="0" collapsed="false">
      <c r="I193" s="543" t="s">
        <v>771</v>
      </c>
      <c r="J193" s="543" t="s">
        <v>772</v>
      </c>
      <c r="K193" s="544" t="s">
        <v>773</v>
      </c>
    </row>
    <row r="194" customFormat="false" ht="12.75" hidden="false" customHeight="true" outlineLevel="0" collapsed="false">
      <c r="I194" s="543" t="s">
        <v>774</v>
      </c>
      <c r="J194" s="543" t="s">
        <v>775</v>
      </c>
      <c r="K194" s="544" t="s">
        <v>776</v>
      </c>
    </row>
    <row r="195" customFormat="false" ht="12.75" hidden="false" customHeight="true" outlineLevel="0" collapsed="false">
      <c r="I195" s="543" t="s">
        <v>777</v>
      </c>
      <c r="J195" s="543" t="s">
        <v>778</v>
      </c>
      <c r="K195" s="544" t="s">
        <v>779</v>
      </c>
    </row>
    <row r="196" customFormat="false" ht="12.75" hidden="false" customHeight="true" outlineLevel="0" collapsed="false">
      <c r="I196" s="543" t="s">
        <v>780</v>
      </c>
      <c r="J196" s="543" t="s">
        <v>781</v>
      </c>
      <c r="K196" s="544" t="s">
        <v>782</v>
      </c>
    </row>
    <row r="197" customFormat="false" ht="12.75" hidden="false" customHeight="true" outlineLevel="0" collapsed="false">
      <c r="I197" s="543" t="s">
        <v>783</v>
      </c>
      <c r="J197" s="543" t="s">
        <v>322</v>
      </c>
      <c r="K197" s="544" t="s">
        <v>323</v>
      </c>
    </row>
    <row r="198" customFormat="false" ht="12.75" hidden="false" customHeight="true" outlineLevel="0" collapsed="false">
      <c r="I198" s="543" t="s">
        <v>784</v>
      </c>
      <c r="J198" s="543" t="s">
        <v>785</v>
      </c>
      <c r="K198" s="544" t="s">
        <v>786</v>
      </c>
    </row>
    <row r="199" customFormat="false" ht="12.75" hidden="false" customHeight="true" outlineLevel="0" collapsed="false">
      <c r="I199" s="543" t="s">
        <v>787</v>
      </c>
      <c r="J199" s="543" t="s">
        <v>788</v>
      </c>
      <c r="K199" s="544" t="s">
        <v>789</v>
      </c>
    </row>
    <row r="200" customFormat="false" ht="12.75" hidden="false" customHeight="true" outlineLevel="0" collapsed="false">
      <c r="I200" s="543" t="s">
        <v>790</v>
      </c>
      <c r="J200" s="543" t="s">
        <v>791</v>
      </c>
      <c r="K200" s="544" t="s">
        <v>792</v>
      </c>
    </row>
    <row r="201" customFormat="false" ht="12.75" hidden="false" customHeight="true" outlineLevel="0" collapsed="false">
      <c r="I201" s="543" t="s">
        <v>793</v>
      </c>
      <c r="J201" s="543" t="s">
        <v>794</v>
      </c>
      <c r="K201" s="544" t="s">
        <v>795</v>
      </c>
    </row>
    <row r="202" customFormat="false" ht="12.75" hidden="false" customHeight="true" outlineLevel="0" collapsed="false">
      <c r="I202" s="543" t="s">
        <v>796</v>
      </c>
      <c r="J202" s="543" t="s">
        <v>797</v>
      </c>
      <c r="K202" s="544" t="s">
        <v>435</v>
      </c>
    </row>
    <row r="203" customFormat="false" ht="12.75" hidden="false" customHeight="true" outlineLevel="0" collapsed="false">
      <c r="I203" s="543" t="s">
        <v>798</v>
      </c>
      <c r="J203" s="543" t="s">
        <v>799</v>
      </c>
      <c r="K203" s="544" t="s">
        <v>800</v>
      </c>
    </row>
    <row r="204" customFormat="false" ht="12.75" hidden="false" customHeight="true" outlineLevel="0" collapsed="false">
      <c r="I204" s="543" t="s">
        <v>801</v>
      </c>
      <c r="J204" s="543" t="s">
        <v>802</v>
      </c>
      <c r="K204" s="544" t="s">
        <v>803</v>
      </c>
    </row>
    <row r="205" customFormat="false" ht="12.75" hidden="false" customHeight="true" outlineLevel="0" collapsed="false">
      <c r="I205" s="543" t="s">
        <v>804</v>
      </c>
      <c r="J205" s="543" t="s">
        <v>805</v>
      </c>
      <c r="K205" s="544" t="s">
        <v>806</v>
      </c>
    </row>
    <row r="206" customFormat="false" ht="12.75" hidden="false" customHeight="true" outlineLevel="0" collapsed="false">
      <c r="I206" s="543" t="s">
        <v>807</v>
      </c>
      <c r="J206" s="543" t="s">
        <v>299</v>
      </c>
      <c r="K206" s="544" t="s">
        <v>300</v>
      </c>
    </row>
    <row r="207" customFormat="false" ht="12.75" hidden="false" customHeight="true" outlineLevel="0" collapsed="false">
      <c r="I207" s="543" t="s">
        <v>808</v>
      </c>
      <c r="J207" s="543" t="s">
        <v>809</v>
      </c>
      <c r="K207" s="544" t="s">
        <v>810</v>
      </c>
    </row>
    <row r="208" customFormat="false" ht="12.75" hidden="false" customHeight="true" outlineLevel="0" collapsed="false">
      <c r="I208" s="543" t="s">
        <v>811</v>
      </c>
      <c r="J208" s="543" t="s">
        <v>812</v>
      </c>
      <c r="K208" s="544" t="s">
        <v>813</v>
      </c>
    </row>
    <row r="209" customFormat="false" ht="12.75" hidden="false" customHeight="true" outlineLevel="0" collapsed="false">
      <c r="I209" s="543" t="s">
        <v>814</v>
      </c>
      <c r="J209" s="543" t="s">
        <v>461</v>
      </c>
      <c r="K209" s="544" t="s">
        <v>462</v>
      </c>
    </row>
    <row r="210" customFormat="false" ht="12.75" hidden="false" customHeight="true" outlineLevel="0" collapsed="false">
      <c r="I210" s="543" t="s">
        <v>815</v>
      </c>
      <c r="J210" s="543" t="s">
        <v>816</v>
      </c>
      <c r="K210" s="544" t="s">
        <v>817</v>
      </c>
    </row>
    <row r="211" customFormat="false" ht="12.75" hidden="false" customHeight="true" outlineLevel="0" collapsed="false">
      <c r="I211" s="543" t="s">
        <v>818</v>
      </c>
      <c r="J211" s="543" t="s">
        <v>819</v>
      </c>
      <c r="K211" s="544" t="s">
        <v>820</v>
      </c>
    </row>
    <row r="212" customFormat="false" ht="12.75" hidden="false" customHeight="true" outlineLevel="0" collapsed="false">
      <c r="I212" s="543" t="s">
        <v>821</v>
      </c>
      <c r="J212" s="543" t="s">
        <v>822</v>
      </c>
      <c r="K212" s="544" t="s">
        <v>823</v>
      </c>
    </row>
    <row r="213" customFormat="false" ht="12.75" hidden="false" customHeight="true" outlineLevel="0" collapsed="false">
      <c r="K213" s="51"/>
    </row>
    <row r="214" customFormat="false" ht="12.75" hidden="false" customHeight="true" outlineLevel="0" collapsed="false">
      <c r="K214" s="51"/>
    </row>
    <row r="215" customFormat="false" ht="12.75" hidden="false" customHeight="true" outlineLevel="0" collapsed="false">
      <c r="K215" s="51"/>
    </row>
    <row r="216" customFormat="false" ht="12.75" hidden="false" customHeight="true" outlineLevel="0" collapsed="false">
      <c r="K216" s="51"/>
    </row>
    <row r="217" customFormat="false" ht="12.75" hidden="false" customHeight="true" outlineLevel="0" collapsed="false">
      <c r="K217" s="51"/>
    </row>
    <row r="218" customFormat="false" ht="12.75" hidden="false" customHeight="true" outlineLevel="0" collapsed="false">
      <c r="K218" s="51"/>
    </row>
    <row r="219" customFormat="false" ht="12.75" hidden="false" customHeight="true" outlineLevel="0" collapsed="false">
      <c r="K219" s="51"/>
    </row>
    <row r="220" customFormat="false" ht="12.75" hidden="false" customHeight="true" outlineLevel="0" collapsed="false">
      <c r="K220" s="51"/>
    </row>
    <row r="221" customFormat="false" ht="12.75" hidden="false" customHeight="true" outlineLevel="0" collapsed="false">
      <c r="K221" s="51"/>
    </row>
    <row r="222" customFormat="false" ht="12.75" hidden="false" customHeight="true" outlineLevel="0" collapsed="false">
      <c r="K222" s="51"/>
    </row>
    <row r="223" customFormat="false" ht="12.75" hidden="false" customHeight="true" outlineLevel="0" collapsed="false">
      <c r="K223" s="51"/>
    </row>
    <row r="224" customFormat="false" ht="12.75" hidden="false" customHeight="true" outlineLevel="0" collapsed="false">
      <c r="K224" s="51"/>
    </row>
    <row r="225" customFormat="false" ht="12.75" hidden="false" customHeight="true" outlineLevel="0" collapsed="false">
      <c r="K225" s="51"/>
    </row>
    <row r="226" customFormat="false" ht="12.75" hidden="false" customHeight="true" outlineLevel="0" collapsed="false">
      <c r="K226" s="51"/>
    </row>
    <row r="227" customFormat="false" ht="12.75" hidden="false" customHeight="true" outlineLevel="0" collapsed="false">
      <c r="K227" s="51"/>
    </row>
    <row r="228" customFormat="false" ht="12.75" hidden="false" customHeight="true" outlineLevel="0" collapsed="false">
      <c r="K228" s="51"/>
    </row>
    <row r="229" customFormat="false" ht="12.75" hidden="false" customHeight="true" outlineLevel="0" collapsed="false">
      <c r="K229" s="51"/>
    </row>
    <row r="230" customFormat="false" ht="12.75" hidden="false" customHeight="true" outlineLevel="0" collapsed="false">
      <c r="K230" s="51"/>
    </row>
    <row r="231" customFormat="false" ht="12.75" hidden="false" customHeight="true" outlineLevel="0" collapsed="false">
      <c r="K231" s="51"/>
    </row>
    <row r="232" customFormat="false" ht="12.75" hidden="false" customHeight="true" outlineLevel="0" collapsed="false">
      <c r="K232" s="51"/>
    </row>
    <row r="233" customFormat="false" ht="12.75" hidden="false" customHeight="true" outlineLevel="0" collapsed="false">
      <c r="K233" s="51"/>
    </row>
    <row r="234" customFormat="false" ht="12.75" hidden="false" customHeight="true" outlineLevel="0" collapsed="false">
      <c r="K234" s="51"/>
    </row>
    <row r="235" customFormat="false" ht="12.75" hidden="false" customHeight="true" outlineLevel="0" collapsed="false">
      <c r="K235" s="51"/>
    </row>
    <row r="236" customFormat="false" ht="12.75" hidden="false" customHeight="true" outlineLevel="0" collapsed="false">
      <c r="K236" s="51"/>
    </row>
    <row r="237" customFormat="false" ht="12.75" hidden="false" customHeight="true" outlineLevel="0" collapsed="false">
      <c r="K237" s="51"/>
    </row>
    <row r="238" customFormat="false" ht="12.75" hidden="false" customHeight="true" outlineLevel="0" collapsed="false">
      <c r="K238" s="51"/>
    </row>
    <row r="239" customFormat="false" ht="12.75" hidden="false" customHeight="true" outlineLevel="0" collapsed="false">
      <c r="K239" s="51"/>
    </row>
    <row r="240" customFormat="false" ht="12.75" hidden="false" customHeight="true" outlineLevel="0" collapsed="false">
      <c r="K240" s="51"/>
    </row>
    <row r="241" customFormat="false" ht="12.75" hidden="false" customHeight="true" outlineLevel="0" collapsed="false">
      <c r="K241" s="51"/>
    </row>
    <row r="242" customFormat="false" ht="12.75" hidden="false" customHeight="true" outlineLevel="0" collapsed="false">
      <c r="K242" s="51"/>
    </row>
    <row r="243" customFormat="false" ht="12.75" hidden="false" customHeight="true" outlineLevel="0" collapsed="false">
      <c r="K243" s="51"/>
    </row>
    <row r="244" customFormat="false" ht="12.75" hidden="false" customHeight="true" outlineLevel="0" collapsed="false">
      <c r="K244" s="51"/>
    </row>
    <row r="245" customFormat="false" ht="12.75" hidden="false" customHeight="true" outlineLevel="0" collapsed="false">
      <c r="K245" s="51"/>
    </row>
    <row r="246" customFormat="false" ht="12.75" hidden="false" customHeight="true" outlineLevel="0" collapsed="false">
      <c r="K246" s="51"/>
    </row>
    <row r="247" customFormat="false" ht="12.75" hidden="false" customHeight="true" outlineLevel="0" collapsed="false">
      <c r="K247" s="51"/>
    </row>
    <row r="248" customFormat="false" ht="12.75" hidden="false" customHeight="true" outlineLevel="0" collapsed="false">
      <c r="K248" s="51"/>
    </row>
    <row r="249" customFormat="false" ht="12.75" hidden="false" customHeight="true" outlineLevel="0" collapsed="false">
      <c r="K249" s="51"/>
    </row>
    <row r="250" customFormat="false" ht="12.75" hidden="false" customHeight="true" outlineLevel="0" collapsed="false">
      <c r="K250" s="51"/>
    </row>
    <row r="251" customFormat="false" ht="12.75" hidden="false" customHeight="true" outlineLevel="0" collapsed="false">
      <c r="K251" s="51"/>
    </row>
    <row r="252" customFormat="false" ht="12.75" hidden="false" customHeight="true" outlineLevel="0" collapsed="false">
      <c r="K252" s="51"/>
    </row>
    <row r="253" customFormat="false" ht="12.75" hidden="false" customHeight="true" outlineLevel="0" collapsed="false">
      <c r="K253" s="51"/>
    </row>
    <row r="254" customFormat="false" ht="12.75" hidden="false" customHeight="true" outlineLevel="0" collapsed="false">
      <c r="K254" s="51"/>
    </row>
    <row r="255" customFormat="false" ht="12.75" hidden="false" customHeight="true" outlineLevel="0" collapsed="false">
      <c r="K255" s="51"/>
    </row>
    <row r="256" customFormat="false" ht="12.75" hidden="false" customHeight="true" outlineLevel="0" collapsed="false">
      <c r="K256" s="51"/>
    </row>
    <row r="257" customFormat="false" ht="12.75" hidden="false" customHeight="true" outlineLevel="0" collapsed="false">
      <c r="K257" s="51"/>
    </row>
    <row r="258" customFormat="false" ht="12.75" hidden="false" customHeight="true" outlineLevel="0" collapsed="false">
      <c r="K258" s="51"/>
    </row>
    <row r="259" customFormat="false" ht="12.75" hidden="false" customHeight="true" outlineLevel="0" collapsed="false">
      <c r="K259" s="51"/>
    </row>
    <row r="260" customFormat="false" ht="12.75" hidden="false" customHeight="true" outlineLevel="0" collapsed="false">
      <c r="K260" s="51"/>
    </row>
    <row r="261" customFormat="false" ht="12.75" hidden="false" customHeight="true" outlineLevel="0" collapsed="false">
      <c r="K261" s="51"/>
    </row>
    <row r="262" customFormat="false" ht="12.75" hidden="false" customHeight="true" outlineLevel="0" collapsed="false">
      <c r="K262" s="51"/>
    </row>
    <row r="263" customFormat="false" ht="12.75" hidden="false" customHeight="true" outlineLevel="0" collapsed="false">
      <c r="K263" s="51"/>
    </row>
    <row r="264" customFormat="false" ht="12.75" hidden="false" customHeight="true" outlineLevel="0" collapsed="false">
      <c r="K264" s="51"/>
    </row>
    <row r="265" customFormat="false" ht="12.75" hidden="false" customHeight="true" outlineLevel="0" collapsed="false">
      <c r="K265" s="51"/>
    </row>
    <row r="266" customFormat="false" ht="12.75" hidden="false" customHeight="true" outlineLevel="0" collapsed="false">
      <c r="K266" s="51"/>
    </row>
    <row r="267" customFormat="false" ht="12.75" hidden="false" customHeight="true" outlineLevel="0" collapsed="false">
      <c r="K267" s="51"/>
    </row>
    <row r="268" customFormat="false" ht="12.75" hidden="false" customHeight="true" outlineLevel="0" collapsed="false">
      <c r="K268" s="51"/>
    </row>
    <row r="269" customFormat="false" ht="12.75" hidden="false" customHeight="true" outlineLevel="0" collapsed="false">
      <c r="K269" s="51"/>
    </row>
    <row r="270" customFormat="false" ht="12.75" hidden="false" customHeight="true" outlineLevel="0" collapsed="false">
      <c r="K270" s="51"/>
    </row>
    <row r="271" customFormat="false" ht="12.75" hidden="false" customHeight="true" outlineLevel="0" collapsed="false">
      <c r="K271" s="51"/>
    </row>
    <row r="272" customFormat="false" ht="12.75" hidden="false" customHeight="true" outlineLevel="0" collapsed="false">
      <c r="K272" s="51"/>
    </row>
    <row r="273" customFormat="false" ht="12.75" hidden="false" customHeight="true" outlineLevel="0" collapsed="false">
      <c r="K273" s="51"/>
    </row>
    <row r="274" customFormat="false" ht="12.75" hidden="false" customHeight="true" outlineLevel="0" collapsed="false">
      <c r="K274" s="51"/>
    </row>
    <row r="275" customFormat="false" ht="12.75" hidden="false" customHeight="true" outlineLevel="0" collapsed="false">
      <c r="K275" s="51"/>
    </row>
    <row r="276" customFormat="false" ht="12.75" hidden="false" customHeight="true" outlineLevel="0" collapsed="false">
      <c r="K276" s="51"/>
    </row>
    <row r="277" customFormat="false" ht="12.75" hidden="false" customHeight="true" outlineLevel="0" collapsed="false">
      <c r="K277" s="51"/>
    </row>
    <row r="278" customFormat="false" ht="12.75" hidden="false" customHeight="true" outlineLevel="0" collapsed="false">
      <c r="K278" s="51"/>
    </row>
    <row r="279" customFormat="false" ht="12.75" hidden="false" customHeight="true" outlineLevel="0" collapsed="false">
      <c r="K279" s="51"/>
    </row>
    <row r="280" customFormat="false" ht="12.75" hidden="false" customHeight="true" outlineLevel="0" collapsed="false">
      <c r="K280" s="51"/>
    </row>
    <row r="281" customFormat="false" ht="12.75" hidden="false" customHeight="true" outlineLevel="0" collapsed="false">
      <c r="K281" s="51"/>
    </row>
    <row r="282" customFormat="false" ht="12.75" hidden="false" customHeight="true" outlineLevel="0" collapsed="false">
      <c r="K282" s="51"/>
    </row>
    <row r="283" customFormat="false" ht="12.75" hidden="false" customHeight="true" outlineLevel="0" collapsed="false">
      <c r="K283" s="51"/>
    </row>
    <row r="284" customFormat="false" ht="12.75" hidden="false" customHeight="true" outlineLevel="0" collapsed="false">
      <c r="K284" s="51"/>
    </row>
    <row r="285" customFormat="false" ht="12.75" hidden="false" customHeight="true" outlineLevel="0" collapsed="false">
      <c r="K285" s="51"/>
    </row>
    <row r="286" customFormat="false" ht="12.75" hidden="false" customHeight="true" outlineLevel="0" collapsed="false">
      <c r="K286" s="51"/>
    </row>
    <row r="287" customFormat="false" ht="12.75" hidden="false" customHeight="true" outlineLevel="0" collapsed="false">
      <c r="K287" s="51"/>
    </row>
    <row r="288" customFormat="false" ht="12.75" hidden="false" customHeight="true" outlineLevel="0" collapsed="false">
      <c r="K288" s="51"/>
    </row>
    <row r="289" customFormat="false" ht="12.75" hidden="false" customHeight="true" outlineLevel="0" collapsed="false">
      <c r="K289" s="51"/>
    </row>
    <row r="290" customFormat="false" ht="12.75" hidden="false" customHeight="true" outlineLevel="0" collapsed="false">
      <c r="K290" s="51"/>
    </row>
    <row r="291" customFormat="false" ht="12.75" hidden="false" customHeight="true" outlineLevel="0" collapsed="false">
      <c r="K291" s="51"/>
    </row>
    <row r="292" customFormat="false" ht="12.75" hidden="false" customHeight="true" outlineLevel="0" collapsed="false">
      <c r="K292" s="51"/>
    </row>
    <row r="293" customFormat="false" ht="12.75" hidden="false" customHeight="true" outlineLevel="0" collapsed="false">
      <c r="K293" s="51"/>
    </row>
    <row r="294" customFormat="false" ht="12.75" hidden="false" customHeight="true" outlineLevel="0" collapsed="false">
      <c r="K294" s="51"/>
    </row>
    <row r="295" customFormat="false" ht="12.75" hidden="false" customHeight="true" outlineLevel="0" collapsed="false">
      <c r="K295" s="51"/>
    </row>
    <row r="296" customFormat="false" ht="12.75" hidden="false" customHeight="true" outlineLevel="0" collapsed="false">
      <c r="K296" s="51"/>
    </row>
    <row r="297" customFormat="false" ht="12.75" hidden="false" customHeight="true" outlineLevel="0" collapsed="false">
      <c r="K297" s="51"/>
    </row>
    <row r="298" customFormat="false" ht="12.75" hidden="false" customHeight="true" outlineLevel="0" collapsed="false">
      <c r="K298" s="51"/>
    </row>
    <row r="299" customFormat="false" ht="12.75" hidden="false" customHeight="true" outlineLevel="0" collapsed="false">
      <c r="K299" s="51"/>
    </row>
    <row r="300" customFormat="false" ht="12.75" hidden="false" customHeight="true" outlineLevel="0" collapsed="false">
      <c r="K300" s="51"/>
    </row>
    <row r="301" customFormat="false" ht="12.75" hidden="false" customHeight="true" outlineLevel="0" collapsed="false">
      <c r="K301" s="51"/>
    </row>
    <row r="302" customFormat="false" ht="12.75" hidden="false" customHeight="true" outlineLevel="0" collapsed="false">
      <c r="K302" s="51"/>
    </row>
    <row r="303" customFormat="false" ht="12.75" hidden="false" customHeight="true" outlineLevel="0" collapsed="false">
      <c r="K303" s="51"/>
    </row>
    <row r="304" customFormat="false" ht="12.75" hidden="false" customHeight="true" outlineLevel="0" collapsed="false">
      <c r="K304" s="51"/>
    </row>
    <row r="305" customFormat="false" ht="12.75" hidden="false" customHeight="true" outlineLevel="0" collapsed="false">
      <c r="K305" s="51"/>
    </row>
    <row r="306" customFormat="false" ht="12.75" hidden="false" customHeight="true" outlineLevel="0" collapsed="false">
      <c r="K306" s="51"/>
    </row>
    <row r="307" customFormat="false" ht="12.75" hidden="false" customHeight="true" outlineLevel="0" collapsed="false">
      <c r="K307" s="51"/>
    </row>
    <row r="308" customFormat="false" ht="12.75" hidden="false" customHeight="true" outlineLevel="0" collapsed="false">
      <c r="K308" s="51"/>
    </row>
    <row r="309" customFormat="false" ht="12.75" hidden="false" customHeight="true" outlineLevel="0" collapsed="false">
      <c r="K309" s="51"/>
    </row>
    <row r="310" customFormat="false" ht="12.75" hidden="false" customHeight="true" outlineLevel="0" collapsed="false">
      <c r="K310" s="51"/>
    </row>
    <row r="311" customFormat="false" ht="12.75" hidden="false" customHeight="true" outlineLevel="0" collapsed="false">
      <c r="K311" s="51"/>
    </row>
    <row r="312" customFormat="false" ht="12.75" hidden="false" customHeight="true" outlineLevel="0" collapsed="false">
      <c r="K312" s="51"/>
    </row>
    <row r="313" customFormat="false" ht="12.75" hidden="false" customHeight="true" outlineLevel="0" collapsed="false">
      <c r="K313" s="51"/>
    </row>
    <row r="314" customFormat="false" ht="12.75" hidden="false" customHeight="true" outlineLevel="0" collapsed="false">
      <c r="K314" s="51"/>
    </row>
    <row r="315" customFormat="false" ht="12.75" hidden="false" customHeight="true" outlineLevel="0" collapsed="false">
      <c r="K315" s="51"/>
    </row>
    <row r="316" customFormat="false" ht="12.75" hidden="false" customHeight="true" outlineLevel="0" collapsed="false">
      <c r="K316" s="51"/>
    </row>
    <row r="317" customFormat="false" ht="12.75" hidden="false" customHeight="true" outlineLevel="0" collapsed="false">
      <c r="K317" s="51"/>
    </row>
    <row r="318" customFormat="false" ht="12.75" hidden="false" customHeight="true" outlineLevel="0" collapsed="false">
      <c r="K318" s="51"/>
    </row>
    <row r="319" customFormat="false" ht="12.75" hidden="false" customHeight="true" outlineLevel="0" collapsed="false">
      <c r="K319" s="51"/>
    </row>
    <row r="320" customFormat="false" ht="12.75" hidden="false" customHeight="true" outlineLevel="0" collapsed="false">
      <c r="K320" s="51"/>
    </row>
    <row r="321" customFormat="false" ht="12.75" hidden="false" customHeight="true" outlineLevel="0" collapsed="false">
      <c r="K321" s="51"/>
    </row>
    <row r="322" customFormat="false" ht="12.75" hidden="false" customHeight="true" outlineLevel="0" collapsed="false">
      <c r="K322" s="51"/>
    </row>
    <row r="323" customFormat="false" ht="12.75" hidden="false" customHeight="true" outlineLevel="0" collapsed="false">
      <c r="K323" s="51"/>
    </row>
    <row r="324" customFormat="false" ht="12.75" hidden="false" customHeight="true" outlineLevel="0" collapsed="false">
      <c r="K324" s="51"/>
    </row>
    <row r="325" customFormat="false" ht="12.75" hidden="false" customHeight="true" outlineLevel="0" collapsed="false">
      <c r="K325" s="51"/>
    </row>
    <row r="326" customFormat="false" ht="12.75" hidden="false" customHeight="true" outlineLevel="0" collapsed="false">
      <c r="K326" s="51"/>
    </row>
    <row r="327" customFormat="false" ht="12.75" hidden="false" customHeight="true" outlineLevel="0" collapsed="false">
      <c r="K327" s="51"/>
    </row>
    <row r="328" customFormat="false" ht="12.75" hidden="false" customHeight="true" outlineLevel="0" collapsed="false">
      <c r="K328" s="51"/>
    </row>
    <row r="329" customFormat="false" ht="12.75" hidden="false" customHeight="true" outlineLevel="0" collapsed="false">
      <c r="K329" s="51"/>
    </row>
    <row r="330" customFormat="false" ht="12.75" hidden="false" customHeight="true" outlineLevel="0" collapsed="false">
      <c r="K330" s="51"/>
    </row>
    <row r="331" customFormat="false" ht="12.75" hidden="false" customHeight="true" outlineLevel="0" collapsed="false">
      <c r="K331" s="51"/>
    </row>
    <row r="332" customFormat="false" ht="12.75" hidden="false" customHeight="true" outlineLevel="0" collapsed="false">
      <c r="K332" s="51"/>
    </row>
    <row r="333" customFormat="false" ht="12.75" hidden="false" customHeight="true" outlineLevel="0" collapsed="false">
      <c r="K333" s="51"/>
    </row>
    <row r="334" customFormat="false" ht="12.75" hidden="false" customHeight="true" outlineLevel="0" collapsed="false">
      <c r="K334" s="51"/>
    </row>
    <row r="335" customFormat="false" ht="12.75" hidden="false" customHeight="true" outlineLevel="0" collapsed="false">
      <c r="K335" s="51"/>
    </row>
    <row r="336" customFormat="false" ht="12.75" hidden="false" customHeight="true" outlineLevel="0" collapsed="false">
      <c r="K336" s="51"/>
    </row>
    <row r="337" customFormat="false" ht="12.75" hidden="false" customHeight="true" outlineLevel="0" collapsed="false">
      <c r="K337" s="51"/>
    </row>
    <row r="338" customFormat="false" ht="12.75" hidden="false" customHeight="true" outlineLevel="0" collapsed="false">
      <c r="K338" s="51"/>
    </row>
    <row r="339" customFormat="false" ht="12.75" hidden="false" customHeight="true" outlineLevel="0" collapsed="false">
      <c r="K339" s="51"/>
    </row>
    <row r="340" customFormat="false" ht="12.75" hidden="false" customHeight="true" outlineLevel="0" collapsed="false">
      <c r="K340" s="51"/>
    </row>
    <row r="341" customFormat="false" ht="12.75" hidden="false" customHeight="true" outlineLevel="0" collapsed="false">
      <c r="K341" s="51"/>
    </row>
    <row r="342" customFormat="false" ht="12.75" hidden="false" customHeight="true" outlineLevel="0" collapsed="false">
      <c r="K342" s="51"/>
    </row>
    <row r="343" customFormat="false" ht="12.75" hidden="false" customHeight="true" outlineLevel="0" collapsed="false">
      <c r="K343" s="51"/>
    </row>
    <row r="344" customFormat="false" ht="12.75" hidden="false" customHeight="true" outlineLevel="0" collapsed="false">
      <c r="K344" s="51"/>
    </row>
    <row r="345" customFormat="false" ht="12.75" hidden="false" customHeight="true" outlineLevel="0" collapsed="false">
      <c r="K345" s="51"/>
    </row>
    <row r="346" customFormat="false" ht="12.75" hidden="false" customHeight="true" outlineLevel="0" collapsed="false">
      <c r="K346" s="51"/>
    </row>
    <row r="347" customFormat="false" ht="12.75" hidden="false" customHeight="true" outlineLevel="0" collapsed="false">
      <c r="K347" s="51"/>
    </row>
    <row r="348" customFormat="false" ht="12.75" hidden="false" customHeight="true" outlineLevel="0" collapsed="false">
      <c r="K348" s="51"/>
    </row>
    <row r="349" customFormat="false" ht="12.75" hidden="false" customHeight="true" outlineLevel="0" collapsed="false">
      <c r="K349" s="51"/>
    </row>
    <row r="350" customFormat="false" ht="12.75" hidden="false" customHeight="true" outlineLevel="0" collapsed="false">
      <c r="K350" s="51"/>
    </row>
    <row r="351" customFormat="false" ht="12.75" hidden="false" customHeight="true" outlineLevel="0" collapsed="false">
      <c r="K351" s="51"/>
    </row>
    <row r="352" customFormat="false" ht="12.75" hidden="false" customHeight="true" outlineLevel="0" collapsed="false">
      <c r="K352" s="51"/>
    </row>
    <row r="353" customFormat="false" ht="12.75" hidden="false" customHeight="true" outlineLevel="0" collapsed="false">
      <c r="K353" s="51"/>
    </row>
    <row r="354" customFormat="false" ht="12.75" hidden="false" customHeight="true" outlineLevel="0" collapsed="false">
      <c r="K354" s="51"/>
    </row>
    <row r="355" customFormat="false" ht="12.75" hidden="false" customHeight="true" outlineLevel="0" collapsed="false">
      <c r="K355" s="51"/>
    </row>
    <row r="356" customFormat="false" ht="12.75" hidden="false" customHeight="true" outlineLevel="0" collapsed="false">
      <c r="K356" s="51"/>
    </row>
    <row r="357" customFormat="false" ht="12.75" hidden="false" customHeight="true" outlineLevel="0" collapsed="false">
      <c r="K357" s="51"/>
    </row>
    <row r="358" customFormat="false" ht="12.75" hidden="false" customHeight="true" outlineLevel="0" collapsed="false">
      <c r="K358" s="51"/>
    </row>
    <row r="359" customFormat="false" ht="12.75" hidden="false" customHeight="true" outlineLevel="0" collapsed="false">
      <c r="K359" s="51"/>
    </row>
    <row r="360" customFormat="false" ht="12.75" hidden="false" customHeight="true" outlineLevel="0" collapsed="false">
      <c r="K360" s="51"/>
    </row>
    <row r="361" customFormat="false" ht="12.75" hidden="false" customHeight="true" outlineLevel="0" collapsed="false">
      <c r="K361" s="51"/>
    </row>
    <row r="362" customFormat="false" ht="12.75" hidden="false" customHeight="true" outlineLevel="0" collapsed="false">
      <c r="K362" s="51"/>
    </row>
    <row r="363" customFormat="false" ht="12.75" hidden="false" customHeight="true" outlineLevel="0" collapsed="false">
      <c r="K363" s="51"/>
    </row>
    <row r="364" customFormat="false" ht="12.75" hidden="false" customHeight="true" outlineLevel="0" collapsed="false">
      <c r="K364" s="51"/>
    </row>
    <row r="365" customFormat="false" ht="12.75" hidden="false" customHeight="true" outlineLevel="0" collapsed="false">
      <c r="K365" s="51"/>
    </row>
    <row r="366" customFormat="false" ht="12.75" hidden="false" customHeight="true" outlineLevel="0" collapsed="false">
      <c r="K366" s="51"/>
    </row>
    <row r="367" customFormat="false" ht="12.75" hidden="false" customHeight="true" outlineLevel="0" collapsed="false">
      <c r="K367" s="51"/>
    </row>
    <row r="368" customFormat="false" ht="12.75" hidden="false" customHeight="true" outlineLevel="0" collapsed="false">
      <c r="K368" s="51"/>
    </row>
    <row r="369" customFormat="false" ht="12.75" hidden="false" customHeight="true" outlineLevel="0" collapsed="false">
      <c r="K369" s="51"/>
    </row>
    <row r="370" customFormat="false" ht="12.75" hidden="false" customHeight="true" outlineLevel="0" collapsed="false">
      <c r="K370" s="51"/>
    </row>
    <row r="371" customFormat="false" ht="12.75" hidden="false" customHeight="true" outlineLevel="0" collapsed="false">
      <c r="K371" s="51"/>
    </row>
    <row r="372" customFormat="false" ht="12.75" hidden="false" customHeight="true" outlineLevel="0" collapsed="false">
      <c r="K372" s="51"/>
    </row>
    <row r="373" customFormat="false" ht="12.75" hidden="false" customHeight="true" outlineLevel="0" collapsed="false">
      <c r="K373" s="51"/>
    </row>
    <row r="374" customFormat="false" ht="12.75" hidden="false" customHeight="true" outlineLevel="0" collapsed="false">
      <c r="K374" s="51"/>
    </row>
    <row r="375" customFormat="false" ht="12.75" hidden="false" customHeight="true" outlineLevel="0" collapsed="false">
      <c r="K375" s="51"/>
    </row>
    <row r="376" customFormat="false" ht="12.75" hidden="false" customHeight="true" outlineLevel="0" collapsed="false">
      <c r="K376" s="51"/>
    </row>
    <row r="377" customFormat="false" ht="12.75" hidden="false" customHeight="true" outlineLevel="0" collapsed="false">
      <c r="K377" s="51"/>
    </row>
    <row r="378" customFormat="false" ht="12.75" hidden="false" customHeight="true" outlineLevel="0" collapsed="false">
      <c r="K378" s="51"/>
    </row>
    <row r="379" customFormat="false" ht="12.75" hidden="false" customHeight="true" outlineLevel="0" collapsed="false">
      <c r="K379" s="51"/>
    </row>
    <row r="380" customFormat="false" ht="12.75" hidden="false" customHeight="true" outlineLevel="0" collapsed="false">
      <c r="K380" s="51"/>
    </row>
    <row r="381" customFormat="false" ht="12.75" hidden="false" customHeight="true" outlineLevel="0" collapsed="false">
      <c r="K381" s="51"/>
    </row>
    <row r="382" customFormat="false" ht="12.75" hidden="false" customHeight="true" outlineLevel="0" collapsed="false">
      <c r="K382" s="51"/>
    </row>
    <row r="383" customFormat="false" ht="12.75" hidden="false" customHeight="true" outlineLevel="0" collapsed="false">
      <c r="K383" s="51"/>
    </row>
    <row r="384" customFormat="false" ht="12.75" hidden="false" customHeight="true" outlineLevel="0" collapsed="false">
      <c r="K384" s="51"/>
    </row>
    <row r="385" customFormat="false" ht="12.75" hidden="false" customHeight="true" outlineLevel="0" collapsed="false">
      <c r="K385" s="51"/>
    </row>
    <row r="386" customFormat="false" ht="12.75" hidden="false" customHeight="true" outlineLevel="0" collapsed="false">
      <c r="K386" s="51"/>
    </row>
    <row r="387" customFormat="false" ht="12.75" hidden="false" customHeight="true" outlineLevel="0" collapsed="false">
      <c r="K387" s="51"/>
    </row>
    <row r="388" customFormat="false" ht="12.75" hidden="false" customHeight="true" outlineLevel="0" collapsed="false">
      <c r="K388" s="51"/>
    </row>
    <row r="389" customFormat="false" ht="12.75" hidden="false" customHeight="true" outlineLevel="0" collapsed="false">
      <c r="K389" s="51"/>
    </row>
    <row r="390" customFormat="false" ht="12.75" hidden="false" customHeight="true" outlineLevel="0" collapsed="false">
      <c r="K390" s="51"/>
    </row>
    <row r="391" customFormat="false" ht="12.75" hidden="false" customHeight="true" outlineLevel="0" collapsed="false">
      <c r="K391" s="51"/>
    </row>
    <row r="392" customFormat="false" ht="12.75" hidden="false" customHeight="true" outlineLevel="0" collapsed="false">
      <c r="K392" s="51"/>
    </row>
    <row r="393" customFormat="false" ht="12.75" hidden="false" customHeight="true" outlineLevel="0" collapsed="false">
      <c r="K393" s="51"/>
    </row>
    <row r="394" customFormat="false" ht="12.75" hidden="false" customHeight="true" outlineLevel="0" collapsed="false">
      <c r="K394" s="51"/>
    </row>
    <row r="395" customFormat="false" ht="12.75" hidden="false" customHeight="true" outlineLevel="0" collapsed="false">
      <c r="K395" s="51"/>
    </row>
    <row r="396" customFormat="false" ht="12.75" hidden="false" customHeight="true" outlineLevel="0" collapsed="false">
      <c r="K396" s="51"/>
    </row>
    <row r="397" customFormat="false" ht="12.75" hidden="false" customHeight="true" outlineLevel="0" collapsed="false">
      <c r="K397" s="51"/>
    </row>
    <row r="398" customFormat="false" ht="12.75" hidden="false" customHeight="true" outlineLevel="0" collapsed="false">
      <c r="K398" s="51"/>
    </row>
    <row r="399" customFormat="false" ht="12.75" hidden="false" customHeight="true" outlineLevel="0" collapsed="false">
      <c r="K399" s="51"/>
    </row>
    <row r="400" customFormat="false" ht="12.75" hidden="false" customHeight="true" outlineLevel="0" collapsed="false">
      <c r="K400" s="51"/>
    </row>
    <row r="401" customFormat="false" ht="12.75" hidden="false" customHeight="true" outlineLevel="0" collapsed="false">
      <c r="K401" s="51"/>
    </row>
    <row r="402" customFormat="false" ht="12.75" hidden="false" customHeight="true" outlineLevel="0" collapsed="false">
      <c r="K402" s="51"/>
    </row>
    <row r="403" customFormat="false" ht="12.75" hidden="false" customHeight="true" outlineLevel="0" collapsed="false">
      <c r="K403" s="51"/>
    </row>
    <row r="404" customFormat="false" ht="12.75" hidden="false" customHeight="true" outlineLevel="0" collapsed="false">
      <c r="K404" s="51"/>
    </row>
    <row r="405" customFormat="false" ht="12.75" hidden="false" customHeight="true" outlineLevel="0" collapsed="false">
      <c r="K405" s="51"/>
    </row>
    <row r="406" customFormat="false" ht="12.75" hidden="false" customHeight="true" outlineLevel="0" collapsed="false">
      <c r="K406" s="51"/>
    </row>
    <row r="407" customFormat="false" ht="12.75" hidden="false" customHeight="true" outlineLevel="0" collapsed="false">
      <c r="K407" s="51"/>
    </row>
    <row r="408" customFormat="false" ht="12.75" hidden="false" customHeight="true" outlineLevel="0" collapsed="false">
      <c r="K408" s="51"/>
    </row>
    <row r="409" customFormat="false" ht="12.75" hidden="false" customHeight="true" outlineLevel="0" collapsed="false">
      <c r="K409" s="51"/>
    </row>
    <row r="410" customFormat="false" ht="12.75" hidden="false" customHeight="true" outlineLevel="0" collapsed="false">
      <c r="K410" s="51"/>
    </row>
    <row r="411" customFormat="false" ht="12.75" hidden="false" customHeight="true" outlineLevel="0" collapsed="false">
      <c r="K411" s="51"/>
    </row>
    <row r="412" customFormat="false" ht="12.75" hidden="false" customHeight="true" outlineLevel="0" collapsed="false">
      <c r="K412" s="51"/>
    </row>
    <row r="413" customFormat="false" ht="12.75" hidden="false" customHeight="true" outlineLevel="0" collapsed="false">
      <c r="K413" s="51"/>
    </row>
    <row r="414" customFormat="false" ht="12.75" hidden="false" customHeight="true" outlineLevel="0" collapsed="false">
      <c r="K414" s="51"/>
    </row>
    <row r="415" customFormat="false" ht="12.75" hidden="false" customHeight="true" outlineLevel="0" collapsed="false">
      <c r="K415" s="51"/>
    </row>
    <row r="416" customFormat="false" ht="12.75" hidden="false" customHeight="true" outlineLevel="0" collapsed="false">
      <c r="K416" s="51"/>
    </row>
    <row r="417" customFormat="false" ht="12.75" hidden="false" customHeight="true" outlineLevel="0" collapsed="false">
      <c r="K417" s="51"/>
    </row>
    <row r="418" customFormat="false" ht="12.75" hidden="false" customHeight="true" outlineLevel="0" collapsed="false">
      <c r="K418" s="51"/>
    </row>
    <row r="419" customFormat="false" ht="12.75" hidden="false" customHeight="true" outlineLevel="0" collapsed="false">
      <c r="K419" s="51"/>
    </row>
    <row r="420" customFormat="false" ht="12.75" hidden="false" customHeight="true" outlineLevel="0" collapsed="false">
      <c r="K420" s="51"/>
    </row>
    <row r="421" customFormat="false" ht="12.75" hidden="false" customHeight="true" outlineLevel="0" collapsed="false">
      <c r="K421" s="51"/>
    </row>
    <row r="422" customFormat="false" ht="12.75" hidden="false" customHeight="true" outlineLevel="0" collapsed="false">
      <c r="K422" s="51"/>
    </row>
    <row r="423" customFormat="false" ht="12.75" hidden="false" customHeight="true" outlineLevel="0" collapsed="false">
      <c r="K423" s="51"/>
    </row>
    <row r="424" customFormat="false" ht="12.75" hidden="false" customHeight="true" outlineLevel="0" collapsed="false">
      <c r="K424" s="51"/>
    </row>
    <row r="425" customFormat="false" ht="12.75" hidden="false" customHeight="true" outlineLevel="0" collapsed="false">
      <c r="K425" s="51"/>
    </row>
    <row r="426" customFormat="false" ht="12.75" hidden="false" customHeight="true" outlineLevel="0" collapsed="false">
      <c r="K426" s="51"/>
    </row>
    <row r="427" customFormat="false" ht="12.75" hidden="false" customHeight="true" outlineLevel="0" collapsed="false">
      <c r="K427" s="51"/>
    </row>
    <row r="428" customFormat="false" ht="12.75" hidden="false" customHeight="true" outlineLevel="0" collapsed="false">
      <c r="K428" s="51"/>
    </row>
    <row r="429" customFormat="false" ht="12.75" hidden="false" customHeight="true" outlineLevel="0" collapsed="false">
      <c r="K429" s="51"/>
    </row>
    <row r="430" customFormat="false" ht="12.75" hidden="false" customHeight="true" outlineLevel="0" collapsed="false">
      <c r="K430" s="51"/>
    </row>
    <row r="431" customFormat="false" ht="12.75" hidden="false" customHeight="true" outlineLevel="0" collapsed="false">
      <c r="K431" s="51"/>
    </row>
    <row r="432" customFormat="false" ht="12.75" hidden="false" customHeight="true" outlineLevel="0" collapsed="false">
      <c r="K432" s="51"/>
    </row>
    <row r="433" customFormat="false" ht="12.75" hidden="false" customHeight="true" outlineLevel="0" collapsed="false">
      <c r="K433" s="51"/>
    </row>
    <row r="434" customFormat="false" ht="12.75" hidden="false" customHeight="true" outlineLevel="0" collapsed="false">
      <c r="K434" s="51"/>
    </row>
    <row r="435" customFormat="false" ht="12.75" hidden="false" customHeight="true" outlineLevel="0" collapsed="false">
      <c r="K435" s="51"/>
    </row>
    <row r="436" customFormat="false" ht="12.75" hidden="false" customHeight="true" outlineLevel="0" collapsed="false">
      <c r="K436" s="51"/>
    </row>
    <row r="437" customFormat="false" ht="12.75" hidden="false" customHeight="true" outlineLevel="0" collapsed="false">
      <c r="K437" s="51"/>
    </row>
    <row r="438" customFormat="false" ht="12.75" hidden="false" customHeight="true" outlineLevel="0" collapsed="false">
      <c r="K438" s="51"/>
    </row>
    <row r="439" customFormat="false" ht="12.75" hidden="false" customHeight="true" outlineLevel="0" collapsed="false">
      <c r="K439" s="51"/>
    </row>
    <row r="440" customFormat="false" ht="12.75" hidden="false" customHeight="true" outlineLevel="0" collapsed="false">
      <c r="K440" s="51"/>
    </row>
    <row r="441" customFormat="false" ht="12.75" hidden="false" customHeight="true" outlineLevel="0" collapsed="false">
      <c r="K441" s="51"/>
    </row>
    <row r="442" customFormat="false" ht="12.75" hidden="false" customHeight="true" outlineLevel="0" collapsed="false">
      <c r="K442" s="51"/>
    </row>
    <row r="443" customFormat="false" ht="12.75" hidden="false" customHeight="true" outlineLevel="0" collapsed="false">
      <c r="K443" s="51"/>
    </row>
    <row r="444" customFormat="false" ht="12.75" hidden="false" customHeight="true" outlineLevel="0" collapsed="false">
      <c r="K444" s="51"/>
    </row>
    <row r="445" customFormat="false" ht="12.75" hidden="false" customHeight="true" outlineLevel="0" collapsed="false">
      <c r="K445" s="51"/>
    </row>
    <row r="446" customFormat="false" ht="12.75" hidden="false" customHeight="true" outlineLevel="0" collapsed="false">
      <c r="K446" s="51"/>
    </row>
    <row r="447" customFormat="false" ht="12.75" hidden="false" customHeight="true" outlineLevel="0" collapsed="false">
      <c r="K447" s="51"/>
    </row>
    <row r="448" customFormat="false" ht="12.75" hidden="false" customHeight="true" outlineLevel="0" collapsed="false">
      <c r="K448" s="51"/>
    </row>
    <row r="449" customFormat="false" ht="12.75" hidden="false" customHeight="true" outlineLevel="0" collapsed="false">
      <c r="K449" s="51"/>
    </row>
    <row r="450" customFormat="false" ht="12.75" hidden="false" customHeight="true" outlineLevel="0" collapsed="false">
      <c r="K450" s="51"/>
    </row>
    <row r="451" customFormat="false" ht="12.75" hidden="false" customHeight="true" outlineLevel="0" collapsed="false">
      <c r="K451" s="51"/>
    </row>
    <row r="452" customFormat="false" ht="12.75" hidden="false" customHeight="true" outlineLevel="0" collapsed="false">
      <c r="K452" s="51"/>
    </row>
    <row r="453" customFormat="false" ht="12.75" hidden="false" customHeight="true" outlineLevel="0" collapsed="false">
      <c r="K453" s="51"/>
    </row>
    <row r="454" customFormat="false" ht="12.75" hidden="false" customHeight="true" outlineLevel="0" collapsed="false">
      <c r="K454" s="51"/>
    </row>
    <row r="455" customFormat="false" ht="12.75" hidden="false" customHeight="true" outlineLevel="0" collapsed="false">
      <c r="K455" s="51"/>
    </row>
    <row r="456" customFormat="false" ht="12.75" hidden="false" customHeight="true" outlineLevel="0" collapsed="false">
      <c r="K456" s="51"/>
    </row>
    <row r="457" customFormat="false" ht="12.75" hidden="false" customHeight="true" outlineLevel="0" collapsed="false">
      <c r="K457" s="51"/>
    </row>
    <row r="458" customFormat="false" ht="12.75" hidden="false" customHeight="true" outlineLevel="0" collapsed="false">
      <c r="K458" s="51"/>
    </row>
    <row r="459" customFormat="false" ht="12.75" hidden="false" customHeight="true" outlineLevel="0" collapsed="false">
      <c r="K459" s="51"/>
    </row>
    <row r="460" customFormat="false" ht="12.75" hidden="false" customHeight="true" outlineLevel="0" collapsed="false">
      <c r="K460" s="51"/>
    </row>
    <row r="461" customFormat="false" ht="12.75" hidden="false" customHeight="true" outlineLevel="0" collapsed="false">
      <c r="K461" s="51"/>
    </row>
    <row r="462" customFormat="false" ht="12.75" hidden="false" customHeight="true" outlineLevel="0" collapsed="false">
      <c r="K462" s="51"/>
    </row>
    <row r="463" customFormat="false" ht="12.75" hidden="false" customHeight="true" outlineLevel="0" collapsed="false">
      <c r="K463" s="51"/>
    </row>
    <row r="464" customFormat="false" ht="12.75" hidden="false" customHeight="true" outlineLevel="0" collapsed="false">
      <c r="K464" s="51"/>
    </row>
    <row r="465" customFormat="false" ht="12.75" hidden="false" customHeight="true" outlineLevel="0" collapsed="false">
      <c r="K465" s="51"/>
    </row>
    <row r="466" customFormat="false" ht="12.75" hidden="false" customHeight="true" outlineLevel="0" collapsed="false">
      <c r="K466" s="51"/>
    </row>
    <row r="467" customFormat="false" ht="12.75" hidden="false" customHeight="true" outlineLevel="0" collapsed="false">
      <c r="K467" s="51"/>
    </row>
    <row r="468" customFormat="false" ht="12.75" hidden="false" customHeight="true" outlineLevel="0" collapsed="false">
      <c r="K468" s="51"/>
    </row>
    <row r="469" customFormat="false" ht="12.75" hidden="false" customHeight="true" outlineLevel="0" collapsed="false">
      <c r="K469" s="51"/>
    </row>
    <row r="470" customFormat="false" ht="12.75" hidden="false" customHeight="true" outlineLevel="0" collapsed="false">
      <c r="K470" s="51"/>
    </row>
    <row r="471" customFormat="false" ht="12.75" hidden="false" customHeight="true" outlineLevel="0" collapsed="false">
      <c r="K471" s="51"/>
    </row>
    <row r="472" customFormat="false" ht="12.75" hidden="false" customHeight="true" outlineLevel="0" collapsed="false">
      <c r="K472" s="51"/>
    </row>
    <row r="473" customFormat="false" ht="12.75" hidden="false" customHeight="true" outlineLevel="0" collapsed="false">
      <c r="K473" s="51"/>
    </row>
    <row r="474" customFormat="false" ht="12.75" hidden="false" customHeight="true" outlineLevel="0" collapsed="false">
      <c r="K474" s="51"/>
    </row>
    <row r="475" customFormat="false" ht="12.75" hidden="false" customHeight="true" outlineLevel="0" collapsed="false">
      <c r="K475" s="51"/>
    </row>
    <row r="476" customFormat="false" ht="12.75" hidden="false" customHeight="true" outlineLevel="0" collapsed="false">
      <c r="K476" s="51"/>
    </row>
    <row r="477" customFormat="false" ht="12.75" hidden="false" customHeight="true" outlineLevel="0" collapsed="false">
      <c r="K477" s="51"/>
    </row>
    <row r="478" customFormat="false" ht="12.75" hidden="false" customHeight="true" outlineLevel="0" collapsed="false">
      <c r="K478" s="51"/>
    </row>
    <row r="479" customFormat="false" ht="12.75" hidden="false" customHeight="true" outlineLevel="0" collapsed="false">
      <c r="K479" s="51"/>
    </row>
    <row r="480" customFormat="false" ht="12.75" hidden="false" customHeight="true" outlineLevel="0" collapsed="false">
      <c r="K480" s="51"/>
    </row>
    <row r="481" customFormat="false" ht="12.75" hidden="false" customHeight="true" outlineLevel="0" collapsed="false">
      <c r="K481" s="51"/>
    </row>
    <row r="482" customFormat="false" ht="12.75" hidden="false" customHeight="true" outlineLevel="0" collapsed="false">
      <c r="K482" s="51"/>
    </row>
    <row r="483" customFormat="false" ht="12.75" hidden="false" customHeight="true" outlineLevel="0" collapsed="false">
      <c r="K483" s="51"/>
    </row>
    <row r="484" customFormat="false" ht="12.75" hidden="false" customHeight="true" outlineLevel="0" collapsed="false">
      <c r="K484" s="51"/>
    </row>
    <row r="485" customFormat="false" ht="12.75" hidden="false" customHeight="true" outlineLevel="0" collapsed="false">
      <c r="K485" s="51"/>
    </row>
    <row r="486" customFormat="false" ht="12.75" hidden="false" customHeight="true" outlineLevel="0" collapsed="false">
      <c r="K486" s="51"/>
    </row>
    <row r="487" customFormat="false" ht="12.75" hidden="false" customHeight="true" outlineLevel="0" collapsed="false">
      <c r="K487" s="51"/>
    </row>
    <row r="488" customFormat="false" ht="12.75" hidden="false" customHeight="true" outlineLevel="0" collapsed="false">
      <c r="K488" s="51"/>
    </row>
    <row r="489" customFormat="false" ht="12.75" hidden="false" customHeight="true" outlineLevel="0" collapsed="false">
      <c r="K489" s="51"/>
    </row>
    <row r="490" customFormat="false" ht="12.75" hidden="false" customHeight="true" outlineLevel="0" collapsed="false">
      <c r="K490" s="51"/>
    </row>
    <row r="491" customFormat="false" ht="12.75" hidden="false" customHeight="true" outlineLevel="0" collapsed="false">
      <c r="K491" s="51"/>
    </row>
    <row r="492" customFormat="false" ht="12.75" hidden="false" customHeight="true" outlineLevel="0" collapsed="false">
      <c r="K492" s="51"/>
    </row>
    <row r="493" customFormat="false" ht="12.75" hidden="false" customHeight="true" outlineLevel="0" collapsed="false">
      <c r="K493" s="51"/>
    </row>
    <row r="494" customFormat="false" ht="12.75" hidden="false" customHeight="true" outlineLevel="0" collapsed="false">
      <c r="K494" s="51"/>
    </row>
    <row r="495" customFormat="false" ht="12.75" hidden="false" customHeight="true" outlineLevel="0" collapsed="false">
      <c r="K495" s="51"/>
    </row>
    <row r="496" customFormat="false" ht="12.75" hidden="false" customHeight="true" outlineLevel="0" collapsed="false">
      <c r="K496" s="51"/>
    </row>
    <row r="497" customFormat="false" ht="12.75" hidden="false" customHeight="true" outlineLevel="0" collapsed="false">
      <c r="K497" s="51"/>
    </row>
    <row r="498" customFormat="false" ht="12.75" hidden="false" customHeight="true" outlineLevel="0" collapsed="false">
      <c r="K498" s="51"/>
    </row>
    <row r="499" customFormat="false" ht="12.75" hidden="false" customHeight="true" outlineLevel="0" collapsed="false">
      <c r="K499" s="51"/>
    </row>
    <row r="500" customFormat="false" ht="12.75" hidden="false" customHeight="true" outlineLevel="0" collapsed="false">
      <c r="K500" s="51"/>
    </row>
    <row r="501" customFormat="false" ht="12.75" hidden="false" customHeight="true" outlineLevel="0" collapsed="false">
      <c r="K501" s="51"/>
    </row>
    <row r="502" customFormat="false" ht="12.75" hidden="false" customHeight="true" outlineLevel="0" collapsed="false">
      <c r="K502" s="51"/>
    </row>
    <row r="503" customFormat="false" ht="12.75" hidden="false" customHeight="true" outlineLevel="0" collapsed="false">
      <c r="K503" s="51"/>
    </row>
    <row r="504" customFormat="false" ht="12.75" hidden="false" customHeight="true" outlineLevel="0" collapsed="false">
      <c r="K504" s="51"/>
    </row>
    <row r="505" customFormat="false" ht="12.75" hidden="false" customHeight="true" outlineLevel="0" collapsed="false">
      <c r="K505" s="51"/>
    </row>
    <row r="506" customFormat="false" ht="12.75" hidden="false" customHeight="true" outlineLevel="0" collapsed="false">
      <c r="K506" s="51"/>
    </row>
    <row r="507" customFormat="false" ht="12.75" hidden="false" customHeight="true" outlineLevel="0" collapsed="false">
      <c r="K507" s="51"/>
    </row>
    <row r="508" customFormat="false" ht="12.75" hidden="false" customHeight="true" outlineLevel="0" collapsed="false">
      <c r="K508" s="51"/>
    </row>
    <row r="509" customFormat="false" ht="12.75" hidden="false" customHeight="true" outlineLevel="0" collapsed="false">
      <c r="K509" s="51"/>
    </row>
    <row r="510" customFormat="false" ht="12.75" hidden="false" customHeight="true" outlineLevel="0" collapsed="false">
      <c r="K510" s="51"/>
    </row>
    <row r="511" customFormat="false" ht="12.75" hidden="false" customHeight="true" outlineLevel="0" collapsed="false">
      <c r="K511" s="51"/>
    </row>
    <row r="512" customFormat="false" ht="12.75" hidden="false" customHeight="true" outlineLevel="0" collapsed="false">
      <c r="K512" s="51"/>
    </row>
    <row r="513" customFormat="false" ht="12.75" hidden="false" customHeight="true" outlineLevel="0" collapsed="false">
      <c r="K513" s="51"/>
    </row>
    <row r="514" customFormat="false" ht="12.75" hidden="false" customHeight="true" outlineLevel="0" collapsed="false">
      <c r="K514" s="51"/>
    </row>
    <row r="515" customFormat="false" ht="12.75" hidden="false" customHeight="true" outlineLevel="0" collapsed="false">
      <c r="K515" s="51"/>
    </row>
    <row r="516" customFormat="false" ht="12.75" hidden="false" customHeight="true" outlineLevel="0" collapsed="false">
      <c r="K516" s="51"/>
    </row>
    <row r="517" customFormat="false" ht="12.75" hidden="false" customHeight="true" outlineLevel="0" collapsed="false">
      <c r="K517" s="51"/>
    </row>
    <row r="518" customFormat="false" ht="12.75" hidden="false" customHeight="true" outlineLevel="0" collapsed="false">
      <c r="K518" s="51"/>
    </row>
    <row r="519" customFormat="false" ht="12.75" hidden="false" customHeight="true" outlineLevel="0" collapsed="false">
      <c r="K519" s="51"/>
    </row>
    <row r="520" customFormat="false" ht="12.75" hidden="false" customHeight="true" outlineLevel="0" collapsed="false">
      <c r="K520" s="51"/>
    </row>
    <row r="521" customFormat="false" ht="12.75" hidden="false" customHeight="true" outlineLevel="0" collapsed="false">
      <c r="K521" s="51"/>
    </row>
    <row r="522" customFormat="false" ht="12.75" hidden="false" customHeight="true" outlineLevel="0" collapsed="false">
      <c r="K522" s="51"/>
    </row>
    <row r="523" customFormat="false" ht="12.75" hidden="false" customHeight="true" outlineLevel="0" collapsed="false">
      <c r="K523" s="51"/>
    </row>
    <row r="524" customFormat="false" ht="12.75" hidden="false" customHeight="true" outlineLevel="0" collapsed="false">
      <c r="K524" s="51"/>
    </row>
    <row r="525" customFormat="false" ht="12.75" hidden="false" customHeight="true" outlineLevel="0" collapsed="false">
      <c r="K525" s="51"/>
    </row>
    <row r="526" customFormat="false" ht="12.75" hidden="false" customHeight="true" outlineLevel="0" collapsed="false">
      <c r="K526" s="51"/>
    </row>
    <row r="527" customFormat="false" ht="12.75" hidden="false" customHeight="true" outlineLevel="0" collapsed="false">
      <c r="K527" s="51"/>
    </row>
    <row r="528" customFormat="false" ht="12.75" hidden="false" customHeight="true" outlineLevel="0" collapsed="false">
      <c r="K528" s="51"/>
    </row>
    <row r="529" customFormat="false" ht="12.75" hidden="false" customHeight="true" outlineLevel="0" collapsed="false">
      <c r="K529" s="51"/>
    </row>
    <row r="530" customFormat="false" ht="12.75" hidden="false" customHeight="true" outlineLevel="0" collapsed="false">
      <c r="K530" s="51"/>
    </row>
    <row r="531" customFormat="false" ht="12.75" hidden="false" customHeight="true" outlineLevel="0" collapsed="false">
      <c r="K531" s="51"/>
    </row>
    <row r="532" customFormat="false" ht="12.75" hidden="false" customHeight="true" outlineLevel="0" collapsed="false">
      <c r="K532" s="51"/>
    </row>
    <row r="533" customFormat="false" ht="12.75" hidden="false" customHeight="true" outlineLevel="0" collapsed="false">
      <c r="K533" s="51"/>
    </row>
    <row r="534" customFormat="false" ht="12.75" hidden="false" customHeight="true" outlineLevel="0" collapsed="false">
      <c r="K534" s="51"/>
    </row>
    <row r="535" customFormat="false" ht="12.75" hidden="false" customHeight="true" outlineLevel="0" collapsed="false">
      <c r="K535" s="51"/>
    </row>
    <row r="536" customFormat="false" ht="12.75" hidden="false" customHeight="true" outlineLevel="0" collapsed="false">
      <c r="K536" s="51"/>
    </row>
    <row r="537" customFormat="false" ht="12.75" hidden="false" customHeight="true" outlineLevel="0" collapsed="false">
      <c r="K537" s="51"/>
    </row>
    <row r="538" customFormat="false" ht="12.75" hidden="false" customHeight="true" outlineLevel="0" collapsed="false">
      <c r="K538" s="51"/>
    </row>
    <row r="539" customFormat="false" ht="12.75" hidden="false" customHeight="true" outlineLevel="0" collapsed="false">
      <c r="K539" s="51"/>
    </row>
    <row r="540" customFormat="false" ht="12.75" hidden="false" customHeight="true" outlineLevel="0" collapsed="false">
      <c r="K540" s="51"/>
    </row>
    <row r="541" customFormat="false" ht="12.75" hidden="false" customHeight="true" outlineLevel="0" collapsed="false">
      <c r="K541" s="51"/>
    </row>
    <row r="542" customFormat="false" ht="12.75" hidden="false" customHeight="true" outlineLevel="0" collapsed="false">
      <c r="K542" s="51"/>
    </row>
    <row r="543" customFormat="false" ht="12.75" hidden="false" customHeight="true" outlineLevel="0" collapsed="false">
      <c r="K543" s="51"/>
    </row>
    <row r="544" customFormat="false" ht="12.75" hidden="false" customHeight="true" outlineLevel="0" collapsed="false">
      <c r="K544" s="51"/>
    </row>
    <row r="545" customFormat="false" ht="12.75" hidden="false" customHeight="true" outlineLevel="0" collapsed="false">
      <c r="K545" s="51"/>
    </row>
    <row r="546" customFormat="false" ht="12.75" hidden="false" customHeight="true" outlineLevel="0" collapsed="false">
      <c r="K546" s="51"/>
    </row>
    <row r="547" customFormat="false" ht="12.75" hidden="false" customHeight="true" outlineLevel="0" collapsed="false">
      <c r="K547" s="51"/>
    </row>
    <row r="548" customFormat="false" ht="12.75" hidden="false" customHeight="true" outlineLevel="0" collapsed="false">
      <c r="K548" s="51"/>
    </row>
    <row r="549" customFormat="false" ht="12.75" hidden="false" customHeight="true" outlineLevel="0" collapsed="false">
      <c r="K549" s="51"/>
    </row>
    <row r="550" customFormat="false" ht="12.75" hidden="false" customHeight="true" outlineLevel="0" collapsed="false">
      <c r="K550" s="51"/>
    </row>
    <row r="551" customFormat="false" ht="12.75" hidden="false" customHeight="true" outlineLevel="0" collapsed="false">
      <c r="K551" s="51"/>
    </row>
    <row r="552" customFormat="false" ht="12.75" hidden="false" customHeight="true" outlineLevel="0" collapsed="false">
      <c r="K552" s="51"/>
    </row>
    <row r="553" customFormat="false" ht="12.75" hidden="false" customHeight="true" outlineLevel="0" collapsed="false">
      <c r="K553" s="51"/>
    </row>
    <row r="554" customFormat="false" ht="12.75" hidden="false" customHeight="true" outlineLevel="0" collapsed="false">
      <c r="K554" s="51"/>
    </row>
    <row r="555" customFormat="false" ht="12.75" hidden="false" customHeight="true" outlineLevel="0" collapsed="false">
      <c r="K555" s="51"/>
    </row>
    <row r="556" customFormat="false" ht="12.75" hidden="false" customHeight="true" outlineLevel="0" collapsed="false">
      <c r="K556" s="51"/>
    </row>
    <row r="557" customFormat="false" ht="12.75" hidden="false" customHeight="true" outlineLevel="0" collapsed="false">
      <c r="K557" s="51"/>
    </row>
    <row r="558" customFormat="false" ht="12.75" hidden="false" customHeight="true" outlineLevel="0" collapsed="false">
      <c r="K558" s="51"/>
    </row>
    <row r="559" customFormat="false" ht="12.75" hidden="false" customHeight="true" outlineLevel="0" collapsed="false">
      <c r="K559" s="51"/>
    </row>
    <row r="560" customFormat="false" ht="12.75" hidden="false" customHeight="true" outlineLevel="0" collapsed="false">
      <c r="K560" s="51"/>
    </row>
    <row r="561" customFormat="false" ht="12.75" hidden="false" customHeight="true" outlineLevel="0" collapsed="false">
      <c r="K561" s="51"/>
    </row>
    <row r="562" customFormat="false" ht="12.75" hidden="false" customHeight="true" outlineLevel="0" collapsed="false">
      <c r="K562" s="51"/>
    </row>
    <row r="563" customFormat="false" ht="12.75" hidden="false" customHeight="true" outlineLevel="0" collapsed="false">
      <c r="K563" s="51"/>
    </row>
    <row r="564" customFormat="false" ht="12.75" hidden="false" customHeight="true" outlineLevel="0" collapsed="false">
      <c r="K564" s="51"/>
    </row>
    <row r="565" customFormat="false" ht="12.75" hidden="false" customHeight="true" outlineLevel="0" collapsed="false">
      <c r="K565" s="51"/>
    </row>
    <row r="566" customFormat="false" ht="12.75" hidden="false" customHeight="true" outlineLevel="0" collapsed="false">
      <c r="K566" s="51"/>
    </row>
    <row r="567" customFormat="false" ht="12.75" hidden="false" customHeight="true" outlineLevel="0" collapsed="false">
      <c r="K567" s="51"/>
    </row>
    <row r="568" customFormat="false" ht="12.75" hidden="false" customHeight="true" outlineLevel="0" collapsed="false">
      <c r="K568" s="51"/>
    </row>
    <row r="569" customFormat="false" ht="12.75" hidden="false" customHeight="true" outlineLevel="0" collapsed="false">
      <c r="K569" s="51"/>
    </row>
    <row r="570" customFormat="false" ht="12.75" hidden="false" customHeight="true" outlineLevel="0" collapsed="false">
      <c r="K570" s="51"/>
    </row>
    <row r="571" customFormat="false" ht="12.75" hidden="false" customHeight="true" outlineLevel="0" collapsed="false">
      <c r="K571" s="51"/>
    </row>
    <row r="572" customFormat="false" ht="12.75" hidden="false" customHeight="true" outlineLevel="0" collapsed="false">
      <c r="K572" s="51"/>
    </row>
    <row r="573" customFormat="false" ht="12.75" hidden="false" customHeight="true" outlineLevel="0" collapsed="false">
      <c r="K573" s="51"/>
    </row>
    <row r="574" customFormat="false" ht="12.75" hidden="false" customHeight="true" outlineLevel="0" collapsed="false">
      <c r="K574" s="51"/>
    </row>
    <row r="575" customFormat="false" ht="12.75" hidden="false" customHeight="true" outlineLevel="0" collapsed="false">
      <c r="K575" s="51"/>
    </row>
    <row r="576" customFormat="false" ht="12.75" hidden="false" customHeight="true" outlineLevel="0" collapsed="false">
      <c r="K576" s="51"/>
    </row>
    <row r="577" customFormat="false" ht="12.75" hidden="false" customHeight="true" outlineLevel="0" collapsed="false">
      <c r="K577" s="51"/>
    </row>
    <row r="578" customFormat="false" ht="12.75" hidden="false" customHeight="true" outlineLevel="0" collapsed="false">
      <c r="K578" s="51"/>
    </row>
    <row r="579" customFormat="false" ht="12.75" hidden="false" customHeight="true" outlineLevel="0" collapsed="false">
      <c r="K579" s="51"/>
    </row>
    <row r="580" customFormat="false" ht="12.75" hidden="false" customHeight="true" outlineLevel="0" collapsed="false">
      <c r="K580" s="51"/>
    </row>
    <row r="581" customFormat="false" ht="12.75" hidden="false" customHeight="true" outlineLevel="0" collapsed="false">
      <c r="K581" s="51"/>
    </row>
    <row r="582" customFormat="false" ht="12.75" hidden="false" customHeight="true" outlineLevel="0" collapsed="false">
      <c r="K582" s="51"/>
    </row>
    <row r="583" customFormat="false" ht="12.75" hidden="false" customHeight="true" outlineLevel="0" collapsed="false">
      <c r="K583" s="51"/>
    </row>
    <row r="584" customFormat="false" ht="12.75" hidden="false" customHeight="true" outlineLevel="0" collapsed="false">
      <c r="K584" s="51"/>
    </row>
    <row r="585" customFormat="false" ht="12.75" hidden="false" customHeight="true" outlineLevel="0" collapsed="false">
      <c r="K585" s="51"/>
    </row>
    <row r="586" customFormat="false" ht="12.75" hidden="false" customHeight="true" outlineLevel="0" collapsed="false">
      <c r="K586" s="51"/>
    </row>
    <row r="587" customFormat="false" ht="12.75" hidden="false" customHeight="true" outlineLevel="0" collapsed="false">
      <c r="K587" s="51"/>
    </row>
    <row r="588" customFormat="false" ht="12.75" hidden="false" customHeight="true" outlineLevel="0" collapsed="false">
      <c r="K588" s="51"/>
    </row>
    <row r="589" customFormat="false" ht="12.75" hidden="false" customHeight="true" outlineLevel="0" collapsed="false">
      <c r="K589" s="51"/>
    </row>
    <row r="590" customFormat="false" ht="12.75" hidden="false" customHeight="true" outlineLevel="0" collapsed="false">
      <c r="K590" s="51"/>
    </row>
    <row r="591" customFormat="false" ht="12.75" hidden="false" customHeight="true" outlineLevel="0" collapsed="false">
      <c r="K591" s="51"/>
    </row>
    <row r="592" customFormat="false" ht="12.75" hidden="false" customHeight="true" outlineLevel="0" collapsed="false">
      <c r="K592" s="51"/>
    </row>
    <row r="593" customFormat="false" ht="12.75" hidden="false" customHeight="true" outlineLevel="0" collapsed="false">
      <c r="K593" s="51"/>
    </row>
    <row r="594" customFormat="false" ht="12.75" hidden="false" customHeight="true" outlineLevel="0" collapsed="false">
      <c r="K594" s="51"/>
    </row>
    <row r="595" customFormat="false" ht="12.75" hidden="false" customHeight="true" outlineLevel="0" collapsed="false">
      <c r="K595" s="51"/>
    </row>
    <row r="596" customFormat="false" ht="12.75" hidden="false" customHeight="true" outlineLevel="0" collapsed="false">
      <c r="K596" s="51"/>
    </row>
    <row r="597" customFormat="false" ht="12.75" hidden="false" customHeight="true" outlineLevel="0" collapsed="false">
      <c r="K597" s="51"/>
    </row>
    <row r="598" customFormat="false" ht="12.75" hidden="false" customHeight="true" outlineLevel="0" collapsed="false">
      <c r="K598" s="51"/>
    </row>
    <row r="599" customFormat="false" ht="12.75" hidden="false" customHeight="true" outlineLevel="0" collapsed="false">
      <c r="K599" s="51"/>
    </row>
    <row r="600" customFormat="false" ht="12.75" hidden="false" customHeight="true" outlineLevel="0" collapsed="false">
      <c r="K600" s="51"/>
    </row>
    <row r="601" customFormat="false" ht="12.75" hidden="false" customHeight="true" outlineLevel="0" collapsed="false">
      <c r="K601" s="51"/>
    </row>
    <row r="602" customFormat="false" ht="12.75" hidden="false" customHeight="true" outlineLevel="0" collapsed="false">
      <c r="K602" s="51"/>
    </row>
    <row r="603" customFormat="false" ht="12.75" hidden="false" customHeight="true" outlineLevel="0" collapsed="false">
      <c r="K603" s="51"/>
    </row>
    <row r="604" customFormat="false" ht="12.75" hidden="false" customHeight="true" outlineLevel="0" collapsed="false">
      <c r="K604" s="51"/>
    </row>
    <row r="605" customFormat="false" ht="12.75" hidden="false" customHeight="true" outlineLevel="0" collapsed="false">
      <c r="K605" s="51"/>
    </row>
    <row r="606" customFormat="false" ht="12.75" hidden="false" customHeight="true" outlineLevel="0" collapsed="false">
      <c r="K606" s="51"/>
    </row>
    <row r="607" customFormat="false" ht="12.75" hidden="false" customHeight="true" outlineLevel="0" collapsed="false">
      <c r="K607" s="51"/>
    </row>
    <row r="608" customFormat="false" ht="12.75" hidden="false" customHeight="true" outlineLevel="0" collapsed="false">
      <c r="K608" s="51"/>
    </row>
    <row r="609" customFormat="false" ht="12.75" hidden="false" customHeight="true" outlineLevel="0" collapsed="false">
      <c r="K609" s="51"/>
    </row>
    <row r="610" customFormat="false" ht="12.75" hidden="false" customHeight="true" outlineLevel="0" collapsed="false">
      <c r="K610" s="51"/>
    </row>
    <row r="611" customFormat="false" ht="12.75" hidden="false" customHeight="true" outlineLevel="0" collapsed="false">
      <c r="K611" s="51"/>
    </row>
    <row r="612" customFormat="false" ht="12.75" hidden="false" customHeight="true" outlineLevel="0" collapsed="false">
      <c r="K612" s="51"/>
    </row>
    <row r="613" customFormat="false" ht="12.75" hidden="false" customHeight="true" outlineLevel="0" collapsed="false">
      <c r="K613" s="51"/>
    </row>
    <row r="614" customFormat="false" ht="12.75" hidden="false" customHeight="true" outlineLevel="0" collapsed="false">
      <c r="K614" s="51"/>
    </row>
    <row r="615" customFormat="false" ht="12.75" hidden="false" customHeight="true" outlineLevel="0" collapsed="false">
      <c r="K615" s="51"/>
    </row>
    <row r="616" customFormat="false" ht="12.75" hidden="false" customHeight="true" outlineLevel="0" collapsed="false">
      <c r="K616" s="51"/>
    </row>
    <row r="617" customFormat="false" ht="12.75" hidden="false" customHeight="true" outlineLevel="0" collapsed="false">
      <c r="K617" s="51"/>
    </row>
    <row r="618" customFormat="false" ht="12.75" hidden="false" customHeight="true" outlineLevel="0" collapsed="false">
      <c r="K618" s="51"/>
    </row>
    <row r="619" customFormat="false" ht="12.75" hidden="false" customHeight="true" outlineLevel="0" collapsed="false">
      <c r="K619" s="51"/>
    </row>
    <row r="620" customFormat="false" ht="12.75" hidden="false" customHeight="true" outlineLevel="0" collapsed="false">
      <c r="K620" s="51"/>
    </row>
    <row r="621" customFormat="false" ht="12.75" hidden="false" customHeight="true" outlineLevel="0" collapsed="false">
      <c r="K621" s="51"/>
    </row>
    <row r="622" customFormat="false" ht="12.75" hidden="false" customHeight="true" outlineLevel="0" collapsed="false">
      <c r="K622" s="51"/>
    </row>
    <row r="623" customFormat="false" ht="12.75" hidden="false" customHeight="true" outlineLevel="0" collapsed="false">
      <c r="K623" s="51"/>
    </row>
    <row r="624" customFormat="false" ht="12.75" hidden="false" customHeight="true" outlineLevel="0" collapsed="false">
      <c r="K624" s="51"/>
    </row>
    <row r="625" customFormat="false" ht="12.75" hidden="false" customHeight="true" outlineLevel="0" collapsed="false">
      <c r="K625" s="51"/>
    </row>
    <row r="626" customFormat="false" ht="12.75" hidden="false" customHeight="true" outlineLevel="0" collapsed="false">
      <c r="K626" s="51"/>
    </row>
    <row r="627" customFormat="false" ht="12.75" hidden="false" customHeight="true" outlineLevel="0" collapsed="false">
      <c r="K627" s="51"/>
    </row>
    <row r="628" customFormat="false" ht="12.75" hidden="false" customHeight="true" outlineLevel="0" collapsed="false">
      <c r="K628" s="51"/>
    </row>
    <row r="629" customFormat="false" ht="12.75" hidden="false" customHeight="true" outlineLevel="0" collapsed="false">
      <c r="K629" s="51"/>
    </row>
    <row r="630" customFormat="false" ht="12.75" hidden="false" customHeight="true" outlineLevel="0" collapsed="false">
      <c r="K630" s="51"/>
    </row>
    <row r="631" customFormat="false" ht="12.75" hidden="false" customHeight="true" outlineLevel="0" collapsed="false">
      <c r="K631" s="51"/>
    </row>
    <row r="632" customFormat="false" ht="12.75" hidden="false" customHeight="true" outlineLevel="0" collapsed="false">
      <c r="K632" s="51"/>
    </row>
    <row r="633" customFormat="false" ht="12.75" hidden="false" customHeight="true" outlineLevel="0" collapsed="false">
      <c r="K633" s="51"/>
    </row>
    <row r="634" customFormat="false" ht="12.75" hidden="false" customHeight="true" outlineLevel="0" collapsed="false">
      <c r="K634" s="51"/>
    </row>
    <row r="635" customFormat="false" ht="12.75" hidden="false" customHeight="true" outlineLevel="0" collapsed="false">
      <c r="K635" s="51"/>
    </row>
    <row r="636" customFormat="false" ht="12.75" hidden="false" customHeight="true" outlineLevel="0" collapsed="false">
      <c r="K636" s="51"/>
    </row>
    <row r="637" customFormat="false" ht="12.75" hidden="false" customHeight="true" outlineLevel="0" collapsed="false">
      <c r="K637" s="51"/>
    </row>
    <row r="638" customFormat="false" ht="12.75" hidden="false" customHeight="true" outlineLevel="0" collapsed="false">
      <c r="K638" s="51"/>
    </row>
    <row r="639" customFormat="false" ht="12.75" hidden="false" customHeight="true" outlineLevel="0" collapsed="false">
      <c r="K639" s="51"/>
    </row>
    <row r="640" customFormat="false" ht="12.75" hidden="false" customHeight="true" outlineLevel="0" collapsed="false">
      <c r="K640" s="51"/>
    </row>
    <row r="641" customFormat="false" ht="12.75" hidden="false" customHeight="true" outlineLevel="0" collapsed="false">
      <c r="K641" s="51"/>
    </row>
    <row r="642" customFormat="false" ht="12.75" hidden="false" customHeight="true" outlineLevel="0" collapsed="false">
      <c r="K642" s="51"/>
    </row>
    <row r="643" customFormat="false" ht="12.75" hidden="false" customHeight="true" outlineLevel="0" collapsed="false">
      <c r="K643" s="51"/>
    </row>
    <row r="644" customFormat="false" ht="12.75" hidden="false" customHeight="true" outlineLevel="0" collapsed="false">
      <c r="K644" s="51"/>
    </row>
    <row r="645" customFormat="false" ht="12.75" hidden="false" customHeight="true" outlineLevel="0" collapsed="false">
      <c r="K645" s="51"/>
    </row>
    <row r="646" customFormat="false" ht="12.75" hidden="false" customHeight="true" outlineLevel="0" collapsed="false">
      <c r="K646" s="51"/>
    </row>
    <row r="647" customFormat="false" ht="12.75" hidden="false" customHeight="true" outlineLevel="0" collapsed="false">
      <c r="K647" s="51"/>
    </row>
    <row r="648" customFormat="false" ht="12.75" hidden="false" customHeight="true" outlineLevel="0" collapsed="false">
      <c r="K648" s="51"/>
    </row>
    <row r="649" customFormat="false" ht="12.75" hidden="false" customHeight="true" outlineLevel="0" collapsed="false">
      <c r="K649" s="51"/>
    </row>
    <row r="650" customFormat="false" ht="12.75" hidden="false" customHeight="true" outlineLevel="0" collapsed="false">
      <c r="K650" s="51"/>
    </row>
    <row r="651" customFormat="false" ht="12.75" hidden="false" customHeight="true" outlineLevel="0" collapsed="false">
      <c r="K651" s="51"/>
    </row>
    <row r="652" customFormat="false" ht="12.75" hidden="false" customHeight="true" outlineLevel="0" collapsed="false">
      <c r="K652" s="51"/>
    </row>
    <row r="653" customFormat="false" ht="12.75" hidden="false" customHeight="true" outlineLevel="0" collapsed="false">
      <c r="K653" s="51"/>
    </row>
    <row r="654" customFormat="false" ht="12.75" hidden="false" customHeight="true" outlineLevel="0" collapsed="false">
      <c r="K654" s="51"/>
    </row>
    <row r="655" customFormat="false" ht="12.75" hidden="false" customHeight="true" outlineLevel="0" collapsed="false">
      <c r="K655" s="51"/>
    </row>
    <row r="656" customFormat="false" ht="12.75" hidden="false" customHeight="true" outlineLevel="0" collapsed="false">
      <c r="K656" s="51"/>
    </row>
    <row r="657" customFormat="false" ht="12.75" hidden="false" customHeight="true" outlineLevel="0" collapsed="false">
      <c r="K657" s="51"/>
    </row>
    <row r="658" customFormat="false" ht="12.75" hidden="false" customHeight="true" outlineLevel="0" collapsed="false">
      <c r="K658" s="51"/>
    </row>
    <row r="659" customFormat="false" ht="12.75" hidden="false" customHeight="true" outlineLevel="0" collapsed="false">
      <c r="K659" s="51"/>
    </row>
    <row r="660" customFormat="false" ht="12.75" hidden="false" customHeight="true" outlineLevel="0" collapsed="false">
      <c r="K660" s="51"/>
    </row>
    <row r="661" customFormat="false" ht="12.75" hidden="false" customHeight="true" outlineLevel="0" collapsed="false">
      <c r="K661" s="51"/>
    </row>
    <row r="662" customFormat="false" ht="12.75" hidden="false" customHeight="true" outlineLevel="0" collapsed="false">
      <c r="K662" s="51"/>
    </row>
    <row r="663" customFormat="false" ht="12.75" hidden="false" customHeight="true" outlineLevel="0" collapsed="false">
      <c r="K663" s="51"/>
    </row>
    <row r="664" customFormat="false" ht="12.75" hidden="false" customHeight="true" outlineLevel="0" collapsed="false">
      <c r="K664" s="51"/>
    </row>
    <row r="665" customFormat="false" ht="12.75" hidden="false" customHeight="true" outlineLevel="0" collapsed="false">
      <c r="K665" s="51"/>
    </row>
    <row r="666" customFormat="false" ht="12.75" hidden="false" customHeight="true" outlineLevel="0" collapsed="false">
      <c r="K666" s="51"/>
    </row>
    <row r="667" customFormat="false" ht="12.75" hidden="false" customHeight="true" outlineLevel="0" collapsed="false">
      <c r="K667" s="51"/>
    </row>
    <row r="668" customFormat="false" ht="12.75" hidden="false" customHeight="true" outlineLevel="0" collapsed="false">
      <c r="K668" s="51"/>
    </row>
    <row r="669" customFormat="false" ht="12.75" hidden="false" customHeight="true" outlineLevel="0" collapsed="false">
      <c r="K669" s="51"/>
    </row>
    <row r="670" customFormat="false" ht="12.75" hidden="false" customHeight="true" outlineLevel="0" collapsed="false">
      <c r="K670" s="51"/>
    </row>
    <row r="671" customFormat="false" ht="12.75" hidden="false" customHeight="true" outlineLevel="0" collapsed="false">
      <c r="K671" s="51"/>
    </row>
    <row r="672" customFormat="false" ht="12.75" hidden="false" customHeight="true" outlineLevel="0" collapsed="false">
      <c r="K672" s="51"/>
    </row>
    <row r="673" customFormat="false" ht="12.75" hidden="false" customHeight="true" outlineLevel="0" collapsed="false">
      <c r="K673" s="51"/>
    </row>
    <row r="674" customFormat="false" ht="12.75" hidden="false" customHeight="true" outlineLevel="0" collapsed="false">
      <c r="K674" s="51"/>
    </row>
    <row r="675" customFormat="false" ht="12.75" hidden="false" customHeight="true" outlineLevel="0" collapsed="false">
      <c r="K675" s="51"/>
    </row>
    <row r="676" customFormat="false" ht="12.75" hidden="false" customHeight="true" outlineLevel="0" collapsed="false">
      <c r="K676" s="51"/>
    </row>
    <row r="677" customFormat="false" ht="12.75" hidden="false" customHeight="true" outlineLevel="0" collapsed="false">
      <c r="K677" s="51"/>
    </row>
    <row r="678" customFormat="false" ht="12.75" hidden="false" customHeight="true" outlineLevel="0" collapsed="false">
      <c r="K678" s="51"/>
    </row>
    <row r="679" customFormat="false" ht="12.75" hidden="false" customHeight="true" outlineLevel="0" collapsed="false">
      <c r="K679" s="51"/>
    </row>
    <row r="680" customFormat="false" ht="12.75" hidden="false" customHeight="true" outlineLevel="0" collapsed="false">
      <c r="K680" s="51"/>
    </row>
    <row r="681" customFormat="false" ht="12.75" hidden="false" customHeight="true" outlineLevel="0" collapsed="false">
      <c r="K681" s="51"/>
    </row>
    <row r="682" customFormat="false" ht="12.75" hidden="false" customHeight="true" outlineLevel="0" collapsed="false">
      <c r="K682" s="51"/>
    </row>
    <row r="683" customFormat="false" ht="12.75" hidden="false" customHeight="true" outlineLevel="0" collapsed="false">
      <c r="K683" s="51"/>
    </row>
    <row r="684" customFormat="false" ht="12.75" hidden="false" customHeight="true" outlineLevel="0" collapsed="false">
      <c r="K684" s="51"/>
    </row>
    <row r="685" customFormat="false" ht="12.75" hidden="false" customHeight="true" outlineLevel="0" collapsed="false">
      <c r="K685" s="51"/>
    </row>
    <row r="686" customFormat="false" ht="12.75" hidden="false" customHeight="true" outlineLevel="0" collapsed="false">
      <c r="K686" s="51"/>
    </row>
    <row r="687" customFormat="false" ht="12.75" hidden="false" customHeight="true" outlineLevel="0" collapsed="false">
      <c r="K687" s="51"/>
    </row>
    <row r="688" customFormat="false" ht="12.75" hidden="false" customHeight="true" outlineLevel="0" collapsed="false">
      <c r="K688" s="51"/>
    </row>
    <row r="689" customFormat="false" ht="12.75" hidden="false" customHeight="true" outlineLevel="0" collapsed="false">
      <c r="K689" s="51"/>
    </row>
    <row r="690" customFormat="false" ht="12.75" hidden="false" customHeight="true" outlineLevel="0" collapsed="false">
      <c r="K690" s="51"/>
    </row>
    <row r="691" customFormat="false" ht="12.75" hidden="false" customHeight="true" outlineLevel="0" collapsed="false">
      <c r="K691" s="51"/>
    </row>
    <row r="692" customFormat="false" ht="12.75" hidden="false" customHeight="true" outlineLevel="0" collapsed="false">
      <c r="K692" s="51"/>
    </row>
    <row r="693" customFormat="false" ht="12.75" hidden="false" customHeight="true" outlineLevel="0" collapsed="false">
      <c r="K693" s="51"/>
    </row>
    <row r="694" customFormat="false" ht="12.75" hidden="false" customHeight="true" outlineLevel="0" collapsed="false">
      <c r="K694" s="51"/>
    </row>
    <row r="695" customFormat="false" ht="12.75" hidden="false" customHeight="true" outlineLevel="0" collapsed="false">
      <c r="K695" s="51"/>
    </row>
    <row r="696" customFormat="false" ht="12.75" hidden="false" customHeight="true" outlineLevel="0" collapsed="false">
      <c r="K696" s="51"/>
    </row>
    <row r="697" customFormat="false" ht="12.75" hidden="false" customHeight="true" outlineLevel="0" collapsed="false">
      <c r="K697" s="51"/>
    </row>
    <row r="698" customFormat="false" ht="12.75" hidden="false" customHeight="true" outlineLevel="0" collapsed="false">
      <c r="K698" s="51"/>
    </row>
    <row r="699" customFormat="false" ht="12.75" hidden="false" customHeight="true" outlineLevel="0" collapsed="false">
      <c r="K699" s="51"/>
    </row>
    <row r="700" customFormat="false" ht="12.75" hidden="false" customHeight="true" outlineLevel="0" collapsed="false">
      <c r="K700" s="51"/>
    </row>
    <row r="701" customFormat="false" ht="12.75" hidden="false" customHeight="true" outlineLevel="0" collapsed="false">
      <c r="K701" s="51"/>
    </row>
    <row r="702" customFormat="false" ht="12.75" hidden="false" customHeight="true" outlineLevel="0" collapsed="false">
      <c r="K702" s="51"/>
    </row>
    <row r="703" customFormat="false" ht="12.75" hidden="false" customHeight="true" outlineLevel="0" collapsed="false">
      <c r="K703" s="51"/>
    </row>
    <row r="704" customFormat="false" ht="12.75" hidden="false" customHeight="true" outlineLevel="0" collapsed="false">
      <c r="K704" s="51"/>
    </row>
    <row r="705" customFormat="false" ht="12.75" hidden="false" customHeight="true" outlineLevel="0" collapsed="false">
      <c r="K705" s="51"/>
    </row>
    <row r="706" customFormat="false" ht="12.75" hidden="false" customHeight="true" outlineLevel="0" collapsed="false">
      <c r="K706" s="51"/>
    </row>
    <row r="707" customFormat="false" ht="12.75" hidden="false" customHeight="true" outlineLevel="0" collapsed="false">
      <c r="K707" s="51"/>
    </row>
    <row r="708" customFormat="false" ht="12.75" hidden="false" customHeight="true" outlineLevel="0" collapsed="false">
      <c r="K708" s="51"/>
    </row>
    <row r="709" customFormat="false" ht="12.75" hidden="false" customHeight="true" outlineLevel="0" collapsed="false">
      <c r="K709" s="51"/>
    </row>
    <row r="710" customFormat="false" ht="12.75" hidden="false" customHeight="true" outlineLevel="0" collapsed="false">
      <c r="K710" s="51"/>
    </row>
    <row r="711" customFormat="false" ht="12.75" hidden="false" customHeight="true" outlineLevel="0" collapsed="false">
      <c r="K711" s="51"/>
    </row>
    <row r="712" customFormat="false" ht="12.75" hidden="false" customHeight="true" outlineLevel="0" collapsed="false">
      <c r="K712" s="51"/>
    </row>
    <row r="713" customFormat="false" ht="12.75" hidden="false" customHeight="true" outlineLevel="0" collapsed="false">
      <c r="K713" s="51"/>
    </row>
    <row r="714" customFormat="false" ht="12.75" hidden="false" customHeight="true" outlineLevel="0" collapsed="false">
      <c r="K714" s="51"/>
    </row>
    <row r="715" customFormat="false" ht="12.75" hidden="false" customHeight="true" outlineLevel="0" collapsed="false">
      <c r="K715" s="51"/>
    </row>
    <row r="716" customFormat="false" ht="12.75" hidden="false" customHeight="true" outlineLevel="0" collapsed="false">
      <c r="K716" s="51"/>
    </row>
    <row r="717" customFormat="false" ht="12.75" hidden="false" customHeight="true" outlineLevel="0" collapsed="false">
      <c r="K717" s="51"/>
    </row>
    <row r="718" customFormat="false" ht="12.75" hidden="false" customHeight="true" outlineLevel="0" collapsed="false">
      <c r="K718" s="51"/>
    </row>
    <row r="719" customFormat="false" ht="12.75" hidden="false" customHeight="true" outlineLevel="0" collapsed="false">
      <c r="K719" s="51"/>
    </row>
    <row r="720" customFormat="false" ht="12.75" hidden="false" customHeight="true" outlineLevel="0" collapsed="false">
      <c r="K720" s="51"/>
    </row>
    <row r="721" customFormat="false" ht="12.75" hidden="false" customHeight="true" outlineLevel="0" collapsed="false">
      <c r="K721" s="51"/>
    </row>
    <row r="722" customFormat="false" ht="12.75" hidden="false" customHeight="true" outlineLevel="0" collapsed="false">
      <c r="K722" s="51"/>
    </row>
    <row r="723" customFormat="false" ht="12.75" hidden="false" customHeight="true" outlineLevel="0" collapsed="false">
      <c r="K723" s="51"/>
    </row>
    <row r="724" customFormat="false" ht="12.75" hidden="false" customHeight="true" outlineLevel="0" collapsed="false">
      <c r="K724" s="51"/>
    </row>
    <row r="725" customFormat="false" ht="12.75" hidden="false" customHeight="true" outlineLevel="0" collapsed="false">
      <c r="K725" s="51"/>
    </row>
    <row r="726" customFormat="false" ht="12.75" hidden="false" customHeight="true" outlineLevel="0" collapsed="false">
      <c r="K726" s="51"/>
    </row>
    <row r="727" customFormat="false" ht="12.75" hidden="false" customHeight="true" outlineLevel="0" collapsed="false">
      <c r="K727" s="51"/>
    </row>
    <row r="728" customFormat="false" ht="12.75" hidden="false" customHeight="true" outlineLevel="0" collapsed="false">
      <c r="K728" s="51"/>
    </row>
    <row r="729" customFormat="false" ht="12.75" hidden="false" customHeight="true" outlineLevel="0" collapsed="false">
      <c r="K729" s="51"/>
    </row>
    <row r="730" customFormat="false" ht="12.75" hidden="false" customHeight="true" outlineLevel="0" collapsed="false">
      <c r="K730" s="51"/>
    </row>
    <row r="731" customFormat="false" ht="12.75" hidden="false" customHeight="true" outlineLevel="0" collapsed="false">
      <c r="K731" s="51"/>
    </row>
    <row r="732" customFormat="false" ht="12.75" hidden="false" customHeight="true" outlineLevel="0" collapsed="false">
      <c r="K732" s="51"/>
    </row>
    <row r="733" customFormat="false" ht="12.75" hidden="false" customHeight="true" outlineLevel="0" collapsed="false">
      <c r="K733" s="51"/>
    </row>
    <row r="734" customFormat="false" ht="12.75" hidden="false" customHeight="true" outlineLevel="0" collapsed="false">
      <c r="K734" s="51"/>
    </row>
    <row r="735" customFormat="false" ht="12.75" hidden="false" customHeight="true" outlineLevel="0" collapsed="false">
      <c r="K735" s="51"/>
    </row>
    <row r="736" customFormat="false" ht="12.75" hidden="false" customHeight="true" outlineLevel="0" collapsed="false">
      <c r="K736" s="51"/>
    </row>
    <row r="737" customFormat="false" ht="12.75" hidden="false" customHeight="true" outlineLevel="0" collapsed="false">
      <c r="K737" s="51"/>
    </row>
    <row r="738" customFormat="false" ht="12.75" hidden="false" customHeight="true" outlineLevel="0" collapsed="false">
      <c r="K738" s="51"/>
    </row>
    <row r="739" customFormat="false" ht="12.75" hidden="false" customHeight="true" outlineLevel="0" collapsed="false">
      <c r="K739" s="51"/>
    </row>
    <row r="740" customFormat="false" ht="12.75" hidden="false" customHeight="true" outlineLevel="0" collapsed="false">
      <c r="K740" s="51"/>
    </row>
    <row r="741" customFormat="false" ht="12.75" hidden="false" customHeight="true" outlineLevel="0" collapsed="false">
      <c r="K741" s="51"/>
    </row>
    <row r="742" customFormat="false" ht="12.75" hidden="false" customHeight="true" outlineLevel="0" collapsed="false">
      <c r="K742" s="51"/>
    </row>
    <row r="743" customFormat="false" ht="12.75" hidden="false" customHeight="true" outlineLevel="0" collapsed="false">
      <c r="K743" s="51"/>
    </row>
    <row r="744" customFormat="false" ht="12.75" hidden="false" customHeight="true" outlineLevel="0" collapsed="false">
      <c r="K744" s="51"/>
    </row>
    <row r="745" customFormat="false" ht="12.75" hidden="false" customHeight="true" outlineLevel="0" collapsed="false">
      <c r="K745" s="51"/>
    </row>
    <row r="746" customFormat="false" ht="12.75" hidden="false" customHeight="true" outlineLevel="0" collapsed="false">
      <c r="K746" s="51"/>
    </row>
    <row r="747" customFormat="false" ht="12.75" hidden="false" customHeight="true" outlineLevel="0" collapsed="false">
      <c r="K747" s="51"/>
    </row>
    <row r="748" customFormat="false" ht="12.75" hidden="false" customHeight="true" outlineLevel="0" collapsed="false">
      <c r="K748" s="51"/>
    </row>
    <row r="749" customFormat="false" ht="12.75" hidden="false" customHeight="true" outlineLevel="0" collapsed="false">
      <c r="K749" s="51"/>
    </row>
    <row r="750" customFormat="false" ht="12.75" hidden="false" customHeight="true" outlineLevel="0" collapsed="false">
      <c r="K750" s="51"/>
    </row>
    <row r="751" customFormat="false" ht="12.75" hidden="false" customHeight="true" outlineLevel="0" collapsed="false">
      <c r="K751" s="51"/>
    </row>
    <row r="752" customFormat="false" ht="12.75" hidden="false" customHeight="true" outlineLevel="0" collapsed="false">
      <c r="K752" s="51"/>
    </row>
    <row r="753" customFormat="false" ht="12.75" hidden="false" customHeight="true" outlineLevel="0" collapsed="false">
      <c r="K753" s="51"/>
    </row>
    <row r="754" customFormat="false" ht="12.75" hidden="false" customHeight="true" outlineLevel="0" collapsed="false">
      <c r="K754" s="51"/>
    </row>
    <row r="755" customFormat="false" ht="12.75" hidden="false" customHeight="true" outlineLevel="0" collapsed="false">
      <c r="K755" s="51"/>
    </row>
    <row r="756" customFormat="false" ht="12.75" hidden="false" customHeight="true" outlineLevel="0" collapsed="false">
      <c r="K756" s="51"/>
    </row>
    <row r="757" customFormat="false" ht="12.75" hidden="false" customHeight="true" outlineLevel="0" collapsed="false">
      <c r="K757" s="51"/>
    </row>
    <row r="758" customFormat="false" ht="12.75" hidden="false" customHeight="true" outlineLevel="0" collapsed="false">
      <c r="K758" s="51"/>
    </row>
    <row r="759" customFormat="false" ht="12.75" hidden="false" customHeight="true" outlineLevel="0" collapsed="false">
      <c r="K759" s="51"/>
    </row>
    <row r="760" customFormat="false" ht="12.75" hidden="false" customHeight="true" outlineLevel="0" collapsed="false">
      <c r="K760" s="51"/>
    </row>
    <row r="761" customFormat="false" ht="12.75" hidden="false" customHeight="true" outlineLevel="0" collapsed="false">
      <c r="K761" s="51"/>
    </row>
    <row r="762" customFormat="false" ht="12.75" hidden="false" customHeight="true" outlineLevel="0" collapsed="false">
      <c r="K762" s="51"/>
    </row>
    <row r="763" customFormat="false" ht="12.75" hidden="false" customHeight="true" outlineLevel="0" collapsed="false">
      <c r="K763" s="51"/>
    </row>
    <row r="764" customFormat="false" ht="12.75" hidden="false" customHeight="true" outlineLevel="0" collapsed="false">
      <c r="K764" s="51"/>
    </row>
    <row r="765" customFormat="false" ht="12.75" hidden="false" customHeight="true" outlineLevel="0" collapsed="false">
      <c r="K765" s="51"/>
    </row>
    <row r="766" customFormat="false" ht="12.75" hidden="false" customHeight="true" outlineLevel="0" collapsed="false">
      <c r="K766" s="51"/>
    </row>
    <row r="767" customFormat="false" ht="12.75" hidden="false" customHeight="true" outlineLevel="0" collapsed="false">
      <c r="K767" s="51"/>
    </row>
    <row r="768" customFormat="false" ht="12.75" hidden="false" customHeight="true" outlineLevel="0" collapsed="false">
      <c r="K768" s="51"/>
    </row>
    <row r="769" customFormat="false" ht="12.75" hidden="false" customHeight="true" outlineLevel="0" collapsed="false">
      <c r="K769" s="51"/>
    </row>
    <row r="770" customFormat="false" ht="12.75" hidden="false" customHeight="true" outlineLevel="0" collapsed="false">
      <c r="K770" s="51"/>
    </row>
    <row r="771" customFormat="false" ht="12.75" hidden="false" customHeight="true" outlineLevel="0" collapsed="false">
      <c r="K771" s="51"/>
    </row>
    <row r="772" customFormat="false" ht="12.75" hidden="false" customHeight="true" outlineLevel="0" collapsed="false">
      <c r="K772" s="51"/>
    </row>
    <row r="773" customFormat="false" ht="12.75" hidden="false" customHeight="true" outlineLevel="0" collapsed="false">
      <c r="K773" s="51"/>
    </row>
    <row r="774" customFormat="false" ht="12.75" hidden="false" customHeight="true" outlineLevel="0" collapsed="false">
      <c r="K774" s="51"/>
    </row>
    <row r="775" customFormat="false" ht="12.75" hidden="false" customHeight="true" outlineLevel="0" collapsed="false">
      <c r="K775" s="51"/>
    </row>
    <row r="776" customFormat="false" ht="12.75" hidden="false" customHeight="true" outlineLevel="0" collapsed="false">
      <c r="K776" s="51"/>
    </row>
    <row r="777" customFormat="false" ht="12.75" hidden="false" customHeight="true" outlineLevel="0" collapsed="false">
      <c r="K777" s="51"/>
    </row>
    <row r="778" customFormat="false" ht="12.75" hidden="false" customHeight="true" outlineLevel="0" collapsed="false">
      <c r="K778" s="51"/>
    </row>
    <row r="779" customFormat="false" ht="12.75" hidden="false" customHeight="true" outlineLevel="0" collapsed="false">
      <c r="K779" s="51"/>
    </row>
    <row r="780" customFormat="false" ht="12.75" hidden="false" customHeight="true" outlineLevel="0" collapsed="false">
      <c r="K780" s="51"/>
    </row>
    <row r="781" customFormat="false" ht="12.75" hidden="false" customHeight="true" outlineLevel="0" collapsed="false">
      <c r="K781" s="51"/>
    </row>
    <row r="782" customFormat="false" ht="12.75" hidden="false" customHeight="true" outlineLevel="0" collapsed="false">
      <c r="K782" s="51"/>
    </row>
    <row r="783" customFormat="false" ht="12.75" hidden="false" customHeight="true" outlineLevel="0" collapsed="false">
      <c r="K783" s="51"/>
    </row>
    <row r="784" customFormat="false" ht="12.75" hidden="false" customHeight="true" outlineLevel="0" collapsed="false">
      <c r="K784" s="51"/>
    </row>
    <row r="785" customFormat="false" ht="12.75" hidden="false" customHeight="true" outlineLevel="0" collapsed="false">
      <c r="K785" s="51"/>
    </row>
    <row r="786" customFormat="false" ht="12.75" hidden="false" customHeight="true" outlineLevel="0" collapsed="false">
      <c r="K786" s="51"/>
    </row>
    <row r="787" customFormat="false" ht="12.75" hidden="false" customHeight="true" outlineLevel="0" collapsed="false">
      <c r="K787" s="51"/>
    </row>
    <row r="788" customFormat="false" ht="12.75" hidden="false" customHeight="true" outlineLevel="0" collapsed="false">
      <c r="K788" s="51"/>
    </row>
    <row r="789" customFormat="false" ht="12.75" hidden="false" customHeight="true" outlineLevel="0" collapsed="false">
      <c r="K789" s="51"/>
    </row>
    <row r="790" customFormat="false" ht="12.75" hidden="false" customHeight="true" outlineLevel="0" collapsed="false">
      <c r="K790" s="51"/>
    </row>
    <row r="791" customFormat="false" ht="12.75" hidden="false" customHeight="true" outlineLevel="0" collapsed="false">
      <c r="K791" s="51"/>
    </row>
    <row r="792" customFormat="false" ht="12.75" hidden="false" customHeight="true" outlineLevel="0" collapsed="false">
      <c r="K792" s="51"/>
    </row>
    <row r="793" customFormat="false" ht="12.75" hidden="false" customHeight="true" outlineLevel="0" collapsed="false">
      <c r="K793" s="51"/>
    </row>
    <row r="794" customFormat="false" ht="12.75" hidden="false" customHeight="true" outlineLevel="0" collapsed="false">
      <c r="K794" s="51"/>
    </row>
    <row r="795" customFormat="false" ht="12.75" hidden="false" customHeight="true" outlineLevel="0" collapsed="false">
      <c r="K795" s="51"/>
    </row>
    <row r="796" customFormat="false" ht="12.75" hidden="false" customHeight="true" outlineLevel="0" collapsed="false">
      <c r="K796" s="51"/>
    </row>
    <row r="797" customFormat="false" ht="12.75" hidden="false" customHeight="true" outlineLevel="0" collapsed="false">
      <c r="K797" s="51"/>
    </row>
    <row r="798" customFormat="false" ht="12.75" hidden="false" customHeight="true" outlineLevel="0" collapsed="false">
      <c r="K798" s="51"/>
    </row>
    <row r="799" customFormat="false" ht="12.75" hidden="false" customHeight="true" outlineLevel="0" collapsed="false">
      <c r="K799" s="51"/>
    </row>
    <row r="800" customFormat="false" ht="12.75" hidden="false" customHeight="true" outlineLevel="0" collapsed="false">
      <c r="K800" s="51"/>
    </row>
    <row r="801" customFormat="false" ht="12.75" hidden="false" customHeight="true" outlineLevel="0" collapsed="false">
      <c r="K801" s="51"/>
    </row>
    <row r="802" customFormat="false" ht="12.75" hidden="false" customHeight="true" outlineLevel="0" collapsed="false">
      <c r="K802" s="51"/>
    </row>
    <row r="803" customFormat="false" ht="12.75" hidden="false" customHeight="true" outlineLevel="0" collapsed="false">
      <c r="K803" s="51"/>
    </row>
    <row r="804" customFormat="false" ht="12.75" hidden="false" customHeight="true" outlineLevel="0" collapsed="false">
      <c r="K804" s="51"/>
    </row>
    <row r="805" customFormat="false" ht="12.75" hidden="false" customHeight="true" outlineLevel="0" collapsed="false">
      <c r="K805" s="51"/>
    </row>
    <row r="806" customFormat="false" ht="12.75" hidden="false" customHeight="true" outlineLevel="0" collapsed="false">
      <c r="K806" s="51"/>
    </row>
    <row r="807" customFormat="false" ht="12.75" hidden="false" customHeight="true" outlineLevel="0" collapsed="false">
      <c r="K807" s="51"/>
    </row>
    <row r="808" customFormat="false" ht="12.75" hidden="false" customHeight="true" outlineLevel="0" collapsed="false">
      <c r="K808" s="51"/>
    </row>
    <row r="809" customFormat="false" ht="12.75" hidden="false" customHeight="true" outlineLevel="0" collapsed="false">
      <c r="K809" s="51"/>
    </row>
    <row r="810" customFormat="false" ht="12.75" hidden="false" customHeight="true" outlineLevel="0" collapsed="false">
      <c r="K810" s="51"/>
    </row>
    <row r="811" customFormat="false" ht="12.75" hidden="false" customHeight="true" outlineLevel="0" collapsed="false">
      <c r="K811" s="51"/>
    </row>
    <row r="812" customFormat="false" ht="12.75" hidden="false" customHeight="true" outlineLevel="0" collapsed="false">
      <c r="K812" s="51"/>
    </row>
    <row r="813" customFormat="false" ht="12.75" hidden="false" customHeight="true" outlineLevel="0" collapsed="false">
      <c r="K813" s="51"/>
    </row>
    <row r="814" customFormat="false" ht="12.75" hidden="false" customHeight="true" outlineLevel="0" collapsed="false">
      <c r="K814" s="51"/>
    </row>
    <row r="815" customFormat="false" ht="12.75" hidden="false" customHeight="true" outlineLevel="0" collapsed="false">
      <c r="K815" s="51"/>
    </row>
    <row r="816" customFormat="false" ht="12.75" hidden="false" customHeight="true" outlineLevel="0" collapsed="false">
      <c r="K816" s="51"/>
    </row>
    <row r="817" customFormat="false" ht="12.75" hidden="false" customHeight="true" outlineLevel="0" collapsed="false">
      <c r="K817" s="51"/>
    </row>
    <row r="818" customFormat="false" ht="12.75" hidden="false" customHeight="true" outlineLevel="0" collapsed="false">
      <c r="K818" s="51"/>
    </row>
    <row r="819" customFormat="false" ht="12.75" hidden="false" customHeight="true" outlineLevel="0" collapsed="false">
      <c r="K819" s="51"/>
    </row>
    <row r="820" customFormat="false" ht="12.75" hidden="false" customHeight="true" outlineLevel="0" collapsed="false">
      <c r="K820" s="51"/>
    </row>
    <row r="821" customFormat="false" ht="12.75" hidden="false" customHeight="true" outlineLevel="0" collapsed="false">
      <c r="K821" s="51"/>
    </row>
    <row r="822" customFormat="false" ht="12.75" hidden="false" customHeight="true" outlineLevel="0" collapsed="false">
      <c r="K822" s="51"/>
    </row>
    <row r="823" customFormat="false" ht="12.75" hidden="false" customHeight="true" outlineLevel="0" collapsed="false">
      <c r="K823" s="51"/>
    </row>
    <row r="824" customFormat="false" ht="12.75" hidden="false" customHeight="true" outlineLevel="0" collapsed="false">
      <c r="K824" s="51"/>
    </row>
    <row r="825" customFormat="false" ht="12.75" hidden="false" customHeight="true" outlineLevel="0" collapsed="false">
      <c r="K825" s="51"/>
    </row>
    <row r="826" customFormat="false" ht="12.75" hidden="false" customHeight="true" outlineLevel="0" collapsed="false">
      <c r="K826" s="51"/>
    </row>
    <row r="827" customFormat="false" ht="12.75" hidden="false" customHeight="true" outlineLevel="0" collapsed="false">
      <c r="K827" s="51"/>
    </row>
    <row r="828" customFormat="false" ht="12.75" hidden="false" customHeight="true" outlineLevel="0" collapsed="false">
      <c r="K828" s="51"/>
    </row>
    <row r="829" customFormat="false" ht="12.75" hidden="false" customHeight="true" outlineLevel="0" collapsed="false">
      <c r="K829" s="51"/>
    </row>
    <row r="830" customFormat="false" ht="12.75" hidden="false" customHeight="true" outlineLevel="0" collapsed="false">
      <c r="K830" s="51"/>
    </row>
    <row r="831" customFormat="false" ht="12.75" hidden="false" customHeight="true" outlineLevel="0" collapsed="false">
      <c r="K831" s="51"/>
    </row>
    <row r="832" customFormat="false" ht="12.75" hidden="false" customHeight="true" outlineLevel="0" collapsed="false">
      <c r="K832" s="51"/>
    </row>
    <row r="833" customFormat="false" ht="12.75" hidden="false" customHeight="true" outlineLevel="0" collapsed="false">
      <c r="K833" s="51"/>
    </row>
    <row r="834" customFormat="false" ht="12.75" hidden="false" customHeight="true" outlineLevel="0" collapsed="false">
      <c r="K834" s="51"/>
    </row>
    <row r="835" customFormat="false" ht="12.75" hidden="false" customHeight="true" outlineLevel="0" collapsed="false">
      <c r="K835" s="51"/>
    </row>
    <row r="836" customFormat="false" ht="12.75" hidden="false" customHeight="true" outlineLevel="0" collapsed="false">
      <c r="K836" s="51"/>
    </row>
    <row r="837" customFormat="false" ht="12.75" hidden="false" customHeight="true" outlineLevel="0" collapsed="false">
      <c r="K837" s="51"/>
    </row>
    <row r="838" customFormat="false" ht="12.75" hidden="false" customHeight="true" outlineLevel="0" collapsed="false">
      <c r="K838" s="51"/>
    </row>
    <row r="839" customFormat="false" ht="12.75" hidden="false" customHeight="true" outlineLevel="0" collapsed="false">
      <c r="K839" s="51"/>
    </row>
    <row r="840" customFormat="false" ht="12.75" hidden="false" customHeight="true" outlineLevel="0" collapsed="false">
      <c r="K840" s="51"/>
    </row>
    <row r="841" customFormat="false" ht="12.75" hidden="false" customHeight="true" outlineLevel="0" collapsed="false">
      <c r="K841" s="51"/>
    </row>
    <row r="842" customFormat="false" ht="12.75" hidden="false" customHeight="true" outlineLevel="0" collapsed="false">
      <c r="K842" s="51"/>
    </row>
    <row r="843" customFormat="false" ht="12.75" hidden="false" customHeight="true" outlineLevel="0" collapsed="false">
      <c r="K843" s="51"/>
    </row>
    <row r="844" customFormat="false" ht="12.75" hidden="false" customHeight="true" outlineLevel="0" collapsed="false">
      <c r="K844" s="51"/>
    </row>
    <row r="845" customFormat="false" ht="12.75" hidden="false" customHeight="true" outlineLevel="0" collapsed="false">
      <c r="K845" s="51"/>
    </row>
    <row r="846" customFormat="false" ht="12.75" hidden="false" customHeight="true" outlineLevel="0" collapsed="false">
      <c r="K846" s="51"/>
    </row>
    <row r="847" customFormat="false" ht="12.75" hidden="false" customHeight="true" outlineLevel="0" collapsed="false">
      <c r="K847" s="51"/>
    </row>
    <row r="848" customFormat="false" ht="12.75" hidden="false" customHeight="true" outlineLevel="0" collapsed="false">
      <c r="K848" s="51"/>
    </row>
    <row r="849" customFormat="false" ht="12.75" hidden="false" customHeight="true" outlineLevel="0" collapsed="false">
      <c r="K849" s="51"/>
    </row>
    <row r="850" customFormat="false" ht="12.75" hidden="false" customHeight="true" outlineLevel="0" collapsed="false">
      <c r="K850" s="51"/>
    </row>
    <row r="851" customFormat="false" ht="12.75" hidden="false" customHeight="true" outlineLevel="0" collapsed="false">
      <c r="K851" s="51"/>
    </row>
    <row r="852" customFormat="false" ht="12.75" hidden="false" customHeight="true" outlineLevel="0" collapsed="false">
      <c r="K852" s="51"/>
    </row>
    <row r="853" customFormat="false" ht="12.75" hidden="false" customHeight="true" outlineLevel="0" collapsed="false">
      <c r="K853" s="51"/>
    </row>
    <row r="854" customFormat="false" ht="12.75" hidden="false" customHeight="true" outlineLevel="0" collapsed="false">
      <c r="K854" s="51"/>
    </row>
    <row r="855" customFormat="false" ht="12.75" hidden="false" customHeight="true" outlineLevel="0" collapsed="false">
      <c r="K855" s="51"/>
    </row>
    <row r="856" customFormat="false" ht="12.75" hidden="false" customHeight="true" outlineLevel="0" collapsed="false">
      <c r="K856" s="51"/>
    </row>
    <row r="857" customFormat="false" ht="12.75" hidden="false" customHeight="true" outlineLevel="0" collapsed="false">
      <c r="K857" s="51"/>
    </row>
    <row r="858" customFormat="false" ht="12.75" hidden="false" customHeight="true" outlineLevel="0" collapsed="false">
      <c r="K858" s="51"/>
    </row>
    <row r="859" customFormat="false" ht="12.75" hidden="false" customHeight="true" outlineLevel="0" collapsed="false">
      <c r="K859" s="51"/>
    </row>
    <row r="860" customFormat="false" ht="12.75" hidden="false" customHeight="true" outlineLevel="0" collapsed="false">
      <c r="K860" s="51"/>
    </row>
    <row r="861" customFormat="false" ht="12.75" hidden="false" customHeight="true" outlineLevel="0" collapsed="false">
      <c r="K861" s="51"/>
    </row>
    <row r="862" customFormat="false" ht="12.75" hidden="false" customHeight="true" outlineLevel="0" collapsed="false">
      <c r="K862" s="51"/>
    </row>
    <row r="863" customFormat="false" ht="12.75" hidden="false" customHeight="true" outlineLevel="0" collapsed="false">
      <c r="K863" s="51"/>
    </row>
    <row r="864" customFormat="false" ht="12.75" hidden="false" customHeight="true" outlineLevel="0" collapsed="false">
      <c r="K864" s="51"/>
    </row>
    <row r="865" customFormat="false" ht="12.75" hidden="false" customHeight="true" outlineLevel="0" collapsed="false">
      <c r="K865" s="51"/>
    </row>
    <row r="866" customFormat="false" ht="12.75" hidden="false" customHeight="true" outlineLevel="0" collapsed="false">
      <c r="K866" s="51"/>
    </row>
    <row r="867" customFormat="false" ht="12.75" hidden="false" customHeight="true" outlineLevel="0" collapsed="false">
      <c r="K867" s="51"/>
    </row>
    <row r="868" customFormat="false" ht="12.75" hidden="false" customHeight="true" outlineLevel="0" collapsed="false">
      <c r="K868" s="51"/>
    </row>
    <row r="869" customFormat="false" ht="12.75" hidden="false" customHeight="true" outlineLevel="0" collapsed="false">
      <c r="K869" s="51"/>
    </row>
    <row r="870" customFormat="false" ht="12.75" hidden="false" customHeight="true" outlineLevel="0" collapsed="false">
      <c r="K870" s="51"/>
    </row>
    <row r="871" customFormat="false" ht="12.75" hidden="false" customHeight="true" outlineLevel="0" collapsed="false">
      <c r="K871" s="51"/>
    </row>
    <row r="872" customFormat="false" ht="12.75" hidden="false" customHeight="true" outlineLevel="0" collapsed="false">
      <c r="K872" s="51"/>
    </row>
    <row r="873" customFormat="false" ht="12.75" hidden="false" customHeight="true" outlineLevel="0" collapsed="false">
      <c r="K873" s="51"/>
    </row>
    <row r="874" customFormat="false" ht="12.75" hidden="false" customHeight="true" outlineLevel="0" collapsed="false">
      <c r="K874" s="51"/>
    </row>
    <row r="875" customFormat="false" ht="12.75" hidden="false" customHeight="true" outlineLevel="0" collapsed="false">
      <c r="K875" s="51"/>
    </row>
    <row r="876" customFormat="false" ht="12.75" hidden="false" customHeight="true" outlineLevel="0" collapsed="false">
      <c r="K876" s="51"/>
    </row>
    <row r="877" customFormat="false" ht="12.75" hidden="false" customHeight="true" outlineLevel="0" collapsed="false">
      <c r="K877" s="51"/>
    </row>
    <row r="878" customFormat="false" ht="12.75" hidden="false" customHeight="true" outlineLevel="0" collapsed="false">
      <c r="K878" s="51"/>
    </row>
    <row r="879" customFormat="false" ht="12.75" hidden="false" customHeight="true" outlineLevel="0" collapsed="false">
      <c r="K879" s="51"/>
    </row>
    <row r="880" customFormat="false" ht="12.75" hidden="false" customHeight="true" outlineLevel="0" collapsed="false">
      <c r="K880" s="51"/>
    </row>
    <row r="881" customFormat="false" ht="12.75" hidden="false" customHeight="true" outlineLevel="0" collapsed="false">
      <c r="K881" s="51"/>
    </row>
    <row r="882" customFormat="false" ht="12.75" hidden="false" customHeight="true" outlineLevel="0" collapsed="false">
      <c r="K882" s="51"/>
    </row>
    <row r="883" customFormat="false" ht="12.75" hidden="false" customHeight="true" outlineLevel="0" collapsed="false">
      <c r="K883" s="51"/>
    </row>
    <row r="884" customFormat="false" ht="12.75" hidden="false" customHeight="true" outlineLevel="0" collapsed="false">
      <c r="K884" s="51"/>
    </row>
    <row r="885" customFormat="false" ht="12.75" hidden="false" customHeight="true" outlineLevel="0" collapsed="false">
      <c r="K885" s="51"/>
    </row>
    <row r="886" customFormat="false" ht="12.75" hidden="false" customHeight="true" outlineLevel="0" collapsed="false">
      <c r="K886" s="51"/>
    </row>
    <row r="887" customFormat="false" ht="12.75" hidden="false" customHeight="true" outlineLevel="0" collapsed="false">
      <c r="K887" s="51"/>
    </row>
    <row r="888" customFormat="false" ht="12.75" hidden="false" customHeight="true" outlineLevel="0" collapsed="false">
      <c r="K888" s="51"/>
    </row>
    <row r="889" customFormat="false" ht="12.75" hidden="false" customHeight="true" outlineLevel="0" collapsed="false">
      <c r="K889" s="51"/>
    </row>
    <row r="890" customFormat="false" ht="12.75" hidden="false" customHeight="true" outlineLevel="0" collapsed="false">
      <c r="K890" s="51"/>
    </row>
    <row r="891" customFormat="false" ht="12.75" hidden="false" customHeight="true" outlineLevel="0" collapsed="false">
      <c r="K891" s="51"/>
    </row>
    <row r="892" customFormat="false" ht="12.75" hidden="false" customHeight="true" outlineLevel="0" collapsed="false">
      <c r="K892" s="51"/>
    </row>
    <row r="893" customFormat="false" ht="12.75" hidden="false" customHeight="true" outlineLevel="0" collapsed="false">
      <c r="K893" s="51"/>
    </row>
    <row r="894" customFormat="false" ht="12.75" hidden="false" customHeight="true" outlineLevel="0" collapsed="false">
      <c r="K894" s="51"/>
    </row>
    <row r="895" customFormat="false" ht="12.75" hidden="false" customHeight="true" outlineLevel="0" collapsed="false">
      <c r="K895" s="51"/>
    </row>
    <row r="896" customFormat="false" ht="12.75" hidden="false" customHeight="true" outlineLevel="0" collapsed="false">
      <c r="K896" s="51"/>
    </row>
    <row r="897" customFormat="false" ht="12.75" hidden="false" customHeight="true" outlineLevel="0" collapsed="false">
      <c r="K897" s="51"/>
    </row>
    <row r="898" customFormat="false" ht="12.75" hidden="false" customHeight="true" outlineLevel="0" collapsed="false">
      <c r="K898" s="51"/>
    </row>
    <row r="899" customFormat="false" ht="12.75" hidden="false" customHeight="true" outlineLevel="0" collapsed="false">
      <c r="K899" s="51"/>
    </row>
    <row r="900" customFormat="false" ht="12.75" hidden="false" customHeight="true" outlineLevel="0" collapsed="false">
      <c r="K900" s="51"/>
    </row>
    <row r="901" customFormat="false" ht="12.75" hidden="false" customHeight="true" outlineLevel="0" collapsed="false">
      <c r="K901" s="51"/>
    </row>
    <row r="902" customFormat="false" ht="12.75" hidden="false" customHeight="true" outlineLevel="0" collapsed="false">
      <c r="K902" s="51"/>
    </row>
    <row r="903" customFormat="false" ht="12.75" hidden="false" customHeight="true" outlineLevel="0" collapsed="false">
      <c r="K903" s="51"/>
    </row>
    <row r="904" customFormat="false" ht="12.75" hidden="false" customHeight="true" outlineLevel="0" collapsed="false">
      <c r="K904" s="51"/>
    </row>
    <row r="905" customFormat="false" ht="12.75" hidden="false" customHeight="true" outlineLevel="0" collapsed="false">
      <c r="K905" s="51"/>
    </row>
    <row r="906" customFormat="false" ht="12.75" hidden="false" customHeight="true" outlineLevel="0" collapsed="false">
      <c r="K906" s="51"/>
    </row>
    <row r="907" customFormat="false" ht="12.75" hidden="false" customHeight="true" outlineLevel="0" collapsed="false">
      <c r="K907" s="51"/>
    </row>
    <row r="908" customFormat="false" ht="12.75" hidden="false" customHeight="true" outlineLevel="0" collapsed="false">
      <c r="K908" s="51"/>
    </row>
    <row r="909" customFormat="false" ht="12.75" hidden="false" customHeight="true" outlineLevel="0" collapsed="false">
      <c r="K909" s="51"/>
    </row>
    <row r="910" customFormat="false" ht="12.75" hidden="false" customHeight="true" outlineLevel="0" collapsed="false">
      <c r="K910" s="51"/>
    </row>
    <row r="911" customFormat="false" ht="12.75" hidden="false" customHeight="true" outlineLevel="0" collapsed="false">
      <c r="K911" s="51"/>
    </row>
    <row r="912" customFormat="false" ht="12.75" hidden="false" customHeight="true" outlineLevel="0" collapsed="false">
      <c r="K912" s="51"/>
    </row>
    <row r="913" customFormat="false" ht="12.75" hidden="false" customHeight="true" outlineLevel="0" collapsed="false">
      <c r="K913" s="51"/>
    </row>
    <row r="914" customFormat="false" ht="12.75" hidden="false" customHeight="true" outlineLevel="0" collapsed="false">
      <c r="K914" s="51"/>
    </row>
    <row r="915" customFormat="false" ht="12.75" hidden="false" customHeight="true" outlineLevel="0" collapsed="false">
      <c r="K915" s="51"/>
    </row>
    <row r="916" customFormat="false" ht="12.75" hidden="false" customHeight="true" outlineLevel="0" collapsed="false">
      <c r="K916" s="51"/>
    </row>
    <row r="917" customFormat="false" ht="12.75" hidden="false" customHeight="true" outlineLevel="0" collapsed="false">
      <c r="K917" s="51"/>
    </row>
    <row r="918" customFormat="false" ht="12.75" hidden="false" customHeight="true" outlineLevel="0" collapsed="false">
      <c r="K918" s="51"/>
    </row>
    <row r="919" customFormat="false" ht="12.75" hidden="false" customHeight="true" outlineLevel="0" collapsed="false">
      <c r="K919" s="51"/>
    </row>
    <row r="920" customFormat="false" ht="12.75" hidden="false" customHeight="true" outlineLevel="0" collapsed="false">
      <c r="K920" s="51"/>
    </row>
    <row r="921" customFormat="false" ht="12.75" hidden="false" customHeight="true" outlineLevel="0" collapsed="false">
      <c r="K921" s="51"/>
    </row>
    <row r="922" customFormat="false" ht="12.75" hidden="false" customHeight="true" outlineLevel="0" collapsed="false">
      <c r="K922" s="51"/>
    </row>
    <row r="923" customFormat="false" ht="12.75" hidden="false" customHeight="true" outlineLevel="0" collapsed="false">
      <c r="K923" s="51"/>
    </row>
    <row r="924" customFormat="false" ht="12.75" hidden="false" customHeight="true" outlineLevel="0" collapsed="false">
      <c r="K924" s="51"/>
    </row>
    <row r="925" customFormat="false" ht="12.75" hidden="false" customHeight="true" outlineLevel="0" collapsed="false">
      <c r="K925" s="51"/>
    </row>
    <row r="926" customFormat="false" ht="12.75" hidden="false" customHeight="true" outlineLevel="0" collapsed="false">
      <c r="K926" s="51"/>
    </row>
    <row r="927" customFormat="false" ht="12.75" hidden="false" customHeight="true" outlineLevel="0" collapsed="false">
      <c r="K927" s="51"/>
    </row>
    <row r="928" customFormat="false" ht="12.75" hidden="false" customHeight="true" outlineLevel="0" collapsed="false">
      <c r="K928" s="51"/>
    </row>
    <row r="929" customFormat="false" ht="12.75" hidden="false" customHeight="true" outlineLevel="0" collapsed="false">
      <c r="K929" s="51"/>
    </row>
    <row r="930" customFormat="false" ht="12.75" hidden="false" customHeight="true" outlineLevel="0" collapsed="false">
      <c r="K930" s="51"/>
    </row>
    <row r="931" customFormat="false" ht="12.75" hidden="false" customHeight="true" outlineLevel="0" collapsed="false">
      <c r="K931" s="51"/>
    </row>
    <row r="932" customFormat="false" ht="12.75" hidden="false" customHeight="true" outlineLevel="0" collapsed="false">
      <c r="K932" s="51"/>
    </row>
    <row r="933" customFormat="false" ht="12.75" hidden="false" customHeight="true" outlineLevel="0" collapsed="false">
      <c r="K933" s="51"/>
    </row>
    <row r="934" customFormat="false" ht="12.75" hidden="false" customHeight="true" outlineLevel="0" collapsed="false">
      <c r="K934" s="51"/>
    </row>
    <row r="935" customFormat="false" ht="12.75" hidden="false" customHeight="true" outlineLevel="0" collapsed="false">
      <c r="K935" s="51"/>
    </row>
    <row r="936" customFormat="false" ht="12.75" hidden="false" customHeight="true" outlineLevel="0" collapsed="false">
      <c r="K936" s="51"/>
    </row>
    <row r="937" customFormat="false" ht="12.75" hidden="false" customHeight="true" outlineLevel="0" collapsed="false">
      <c r="K937" s="51"/>
    </row>
    <row r="938" customFormat="false" ht="12.75" hidden="false" customHeight="true" outlineLevel="0" collapsed="false">
      <c r="K938" s="51"/>
    </row>
    <row r="939" customFormat="false" ht="12.75" hidden="false" customHeight="true" outlineLevel="0" collapsed="false">
      <c r="K939" s="51"/>
    </row>
    <row r="940" customFormat="false" ht="12.75" hidden="false" customHeight="true" outlineLevel="0" collapsed="false">
      <c r="K940" s="51"/>
    </row>
    <row r="941" customFormat="false" ht="12.75" hidden="false" customHeight="true" outlineLevel="0" collapsed="false">
      <c r="K941" s="51"/>
    </row>
    <row r="942" customFormat="false" ht="12.75" hidden="false" customHeight="true" outlineLevel="0" collapsed="false">
      <c r="K942" s="51"/>
    </row>
    <row r="943" customFormat="false" ht="12.75" hidden="false" customHeight="true" outlineLevel="0" collapsed="false">
      <c r="K943" s="51"/>
    </row>
    <row r="944" customFormat="false" ht="12.75" hidden="false" customHeight="true" outlineLevel="0" collapsed="false">
      <c r="K944" s="51"/>
    </row>
    <row r="945" customFormat="false" ht="12.75" hidden="false" customHeight="true" outlineLevel="0" collapsed="false">
      <c r="K945" s="51"/>
    </row>
    <row r="946" customFormat="false" ht="12.75" hidden="false" customHeight="true" outlineLevel="0" collapsed="false">
      <c r="K946" s="51"/>
    </row>
    <row r="947" customFormat="false" ht="12.75" hidden="false" customHeight="true" outlineLevel="0" collapsed="false">
      <c r="K947" s="51"/>
    </row>
    <row r="948" customFormat="false" ht="12.75" hidden="false" customHeight="true" outlineLevel="0" collapsed="false">
      <c r="K948" s="51"/>
    </row>
    <row r="949" customFormat="false" ht="12.75" hidden="false" customHeight="true" outlineLevel="0" collapsed="false">
      <c r="K949" s="51"/>
    </row>
    <row r="950" customFormat="false" ht="12.75" hidden="false" customHeight="true" outlineLevel="0" collapsed="false">
      <c r="K950" s="51"/>
    </row>
    <row r="951" customFormat="false" ht="12.75" hidden="false" customHeight="true" outlineLevel="0" collapsed="false">
      <c r="K951" s="51"/>
    </row>
    <row r="952" customFormat="false" ht="12.75" hidden="false" customHeight="true" outlineLevel="0" collapsed="false">
      <c r="K952" s="51"/>
    </row>
    <row r="953" customFormat="false" ht="12.75" hidden="false" customHeight="true" outlineLevel="0" collapsed="false">
      <c r="K953" s="51"/>
    </row>
    <row r="954" customFormat="false" ht="12.75" hidden="false" customHeight="true" outlineLevel="0" collapsed="false">
      <c r="K954" s="51"/>
    </row>
    <row r="955" customFormat="false" ht="12.75" hidden="false" customHeight="true" outlineLevel="0" collapsed="false">
      <c r="K955" s="51"/>
    </row>
    <row r="956" customFormat="false" ht="12.75" hidden="false" customHeight="true" outlineLevel="0" collapsed="false">
      <c r="K956" s="51"/>
    </row>
    <row r="957" customFormat="false" ht="12.75" hidden="false" customHeight="true" outlineLevel="0" collapsed="false">
      <c r="K957" s="51"/>
    </row>
    <row r="958" customFormat="false" ht="12.75" hidden="false" customHeight="true" outlineLevel="0" collapsed="false">
      <c r="K958" s="51"/>
    </row>
    <row r="959" customFormat="false" ht="12.75" hidden="false" customHeight="true" outlineLevel="0" collapsed="false">
      <c r="K959" s="51"/>
    </row>
    <row r="960" customFormat="false" ht="12.75" hidden="false" customHeight="true" outlineLevel="0" collapsed="false">
      <c r="K960" s="51"/>
    </row>
    <row r="961" customFormat="false" ht="12.75" hidden="false" customHeight="true" outlineLevel="0" collapsed="false">
      <c r="K961" s="51"/>
    </row>
    <row r="962" customFormat="false" ht="12.75" hidden="false" customHeight="true" outlineLevel="0" collapsed="false">
      <c r="K962" s="51"/>
    </row>
    <row r="963" customFormat="false" ht="12.75" hidden="false" customHeight="true" outlineLevel="0" collapsed="false">
      <c r="K963" s="51"/>
    </row>
    <row r="964" customFormat="false" ht="12.75" hidden="false" customHeight="true" outlineLevel="0" collapsed="false">
      <c r="K964" s="51"/>
    </row>
    <row r="965" customFormat="false" ht="12.75" hidden="false" customHeight="true" outlineLevel="0" collapsed="false">
      <c r="K965" s="51"/>
    </row>
    <row r="966" customFormat="false" ht="12.75" hidden="false" customHeight="true" outlineLevel="0" collapsed="false">
      <c r="K966" s="51"/>
    </row>
    <row r="967" customFormat="false" ht="12.75" hidden="false" customHeight="true" outlineLevel="0" collapsed="false">
      <c r="K967" s="51"/>
    </row>
    <row r="968" customFormat="false" ht="12.75" hidden="false" customHeight="true" outlineLevel="0" collapsed="false">
      <c r="K968" s="51"/>
    </row>
    <row r="969" customFormat="false" ht="12.75" hidden="false" customHeight="true" outlineLevel="0" collapsed="false">
      <c r="K969" s="51"/>
    </row>
    <row r="970" customFormat="false" ht="12.75" hidden="false" customHeight="true" outlineLevel="0" collapsed="false">
      <c r="K970" s="51"/>
    </row>
    <row r="971" customFormat="false" ht="12.75" hidden="false" customHeight="true" outlineLevel="0" collapsed="false">
      <c r="K971" s="51"/>
    </row>
    <row r="972" customFormat="false" ht="12.75" hidden="false" customHeight="true" outlineLevel="0" collapsed="false">
      <c r="K972" s="51"/>
    </row>
    <row r="973" customFormat="false" ht="12.75" hidden="false" customHeight="true" outlineLevel="0" collapsed="false">
      <c r="K973" s="51"/>
    </row>
    <row r="974" customFormat="false" ht="12.75" hidden="false" customHeight="true" outlineLevel="0" collapsed="false">
      <c r="K974" s="51"/>
    </row>
    <row r="975" customFormat="false" ht="12.75" hidden="false" customHeight="true" outlineLevel="0" collapsed="false">
      <c r="K975" s="51"/>
    </row>
    <row r="976" customFormat="false" ht="12.75" hidden="false" customHeight="true" outlineLevel="0" collapsed="false">
      <c r="K976" s="51"/>
    </row>
    <row r="977" customFormat="false" ht="12.75" hidden="false" customHeight="true" outlineLevel="0" collapsed="false">
      <c r="K977" s="51"/>
    </row>
    <row r="978" customFormat="false" ht="12.75" hidden="false" customHeight="true" outlineLevel="0" collapsed="false">
      <c r="K978" s="51"/>
    </row>
    <row r="979" customFormat="false" ht="12.75" hidden="false" customHeight="true" outlineLevel="0" collapsed="false">
      <c r="K979" s="51"/>
    </row>
    <row r="980" customFormat="false" ht="12.75" hidden="false" customHeight="true" outlineLevel="0" collapsed="false">
      <c r="K980" s="51"/>
    </row>
    <row r="981" customFormat="false" ht="12.75" hidden="false" customHeight="true" outlineLevel="0" collapsed="false">
      <c r="K981" s="51"/>
    </row>
    <row r="982" customFormat="false" ht="12.75" hidden="false" customHeight="true" outlineLevel="0" collapsed="false">
      <c r="K982" s="51"/>
    </row>
    <row r="983" customFormat="false" ht="12.75" hidden="false" customHeight="true" outlineLevel="0" collapsed="false">
      <c r="K983" s="51"/>
    </row>
    <row r="984" customFormat="false" ht="12.75" hidden="false" customHeight="true" outlineLevel="0" collapsed="false">
      <c r="K984" s="51"/>
    </row>
    <row r="985" customFormat="false" ht="12.75" hidden="false" customHeight="true" outlineLevel="0" collapsed="false">
      <c r="K985" s="51"/>
    </row>
    <row r="986" customFormat="false" ht="12.75" hidden="false" customHeight="true" outlineLevel="0" collapsed="false">
      <c r="K986" s="51"/>
    </row>
    <row r="987" customFormat="false" ht="12.75" hidden="false" customHeight="true" outlineLevel="0" collapsed="false">
      <c r="K987" s="51"/>
    </row>
    <row r="988" customFormat="false" ht="12.75" hidden="false" customHeight="true" outlineLevel="0" collapsed="false">
      <c r="K988" s="51"/>
    </row>
    <row r="989" customFormat="false" ht="12.75" hidden="false" customHeight="true" outlineLevel="0" collapsed="false">
      <c r="K989" s="51"/>
    </row>
    <row r="990" customFormat="false" ht="12.75" hidden="false" customHeight="true" outlineLevel="0" collapsed="false">
      <c r="K990" s="51"/>
    </row>
    <row r="991" customFormat="false" ht="12.75" hidden="false" customHeight="true" outlineLevel="0" collapsed="false">
      <c r="K991" s="51"/>
    </row>
    <row r="992" customFormat="false" ht="12.75" hidden="false" customHeight="true" outlineLevel="0" collapsed="false">
      <c r="K992" s="51"/>
    </row>
    <row r="993" customFormat="false" ht="12.75" hidden="false" customHeight="true" outlineLevel="0" collapsed="false">
      <c r="K993" s="51"/>
    </row>
    <row r="994" customFormat="false" ht="12.75" hidden="false" customHeight="true" outlineLevel="0" collapsed="false">
      <c r="K994" s="51"/>
    </row>
    <row r="995" customFormat="false" ht="12.75" hidden="false" customHeight="true" outlineLevel="0" collapsed="false">
      <c r="K995" s="51"/>
    </row>
    <row r="996" customFormat="false" ht="12.75" hidden="false" customHeight="true" outlineLevel="0" collapsed="false">
      <c r="K996" s="51"/>
    </row>
    <row r="997" customFormat="false" ht="12.75" hidden="false" customHeight="true" outlineLevel="0" collapsed="false">
      <c r="K997" s="51"/>
    </row>
    <row r="998" customFormat="false" ht="12.75" hidden="false" customHeight="true" outlineLevel="0" collapsed="false">
      <c r="K998" s="51"/>
    </row>
    <row r="999" customFormat="false" ht="12.75" hidden="false" customHeight="true" outlineLevel="0" collapsed="false">
      <c r="K999" s="51"/>
    </row>
    <row r="1000" customFormat="false" ht="12.75" hidden="false" customHeight="true" outlineLevel="0" collapsed="false">
      <c r="K1000" s="51"/>
    </row>
  </sheetData>
  <mergeCells count="2">
    <mergeCell ref="A1:G1"/>
    <mergeCell ref="I1:K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true" showOutlineSymbols="true" defaultGridColor="true" view="normal" topLeftCell="A1" colorId="64" zoomScale="90" zoomScaleNormal="90" zoomScalePageLayoutView="100" workbookViewId="0">
      <selection pane="topLeft" activeCell="D11" activeCellId="0" sqref="D11"/>
    </sheetView>
  </sheetViews>
  <sheetFormatPr defaultColWidth="14.4609375" defaultRowHeight="13.2" zeroHeight="false" outlineLevelRow="0" outlineLevelCol="0"/>
  <cols>
    <col collapsed="false" customWidth="true" hidden="false" outlineLevel="0" max="1" min="1" style="0" width="10.66"/>
    <col collapsed="false" customWidth="true" hidden="false" outlineLevel="0" max="3" min="2" style="0" width="39.11"/>
    <col collapsed="false" customWidth="true" hidden="false" outlineLevel="0" max="4" min="4" style="0" width="8.89"/>
    <col collapsed="false" customWidth="true" hidden="false" outlineLevel="0" max="9" min="5" style="0" width="9.11"/>
    <col collapsed="false" customWidth="true" hidden="false" outlineLevel="0" max="10" min="10" style="0" width="11.11"/>
    <col collapsed="false" customWidth="true" hidden="false" outlineLevel="0" max="13" min="11" style="0" width="9.11"/>
    <col collapsed="false" customWidth="true" hidden="false" outlineLevel="0" max="14" min="14" style="0" width="10.89"/>
    <col collapsed="false" customWidth="true" hidden="false" outlineLevel="0" max="16" min="15" style="0" width="27.45"/>
    <col collapsed="false" customWidth="true" hidden="false" outlineLevel="0" max="17" min="17" style="0" width="27.33"/>
    <col collapsed="false" customWidth="true" hidden="false" outlineLevel="0" max="19" min="18" style="0" width="27.45"/>
    <col collapsed="false" customWidth="true" hidden="false" outlineLevel="0" max="26" min="20" style="0" width="8.67"/>
  </cols>
  <sheetData>
    <row r="1" customFormat="false" ht="12.75" hidden="false" customHeight="true" outlineLevel="0" collapsed="false">
      <c r="A1" s="553" t="s">
        <v>265</v>
      </c>
      <c r="B1" s="554" t="s">
        <v>266</v>
      </c>
      <c r="C1" s="554" t="s">
        <v>267</v>
      </c>
      <c r="D1" s="554" t="s">
        <v>105</v>
      </c>
      <c r="E1" s="554" t="s">
        <v>56</v>
      </c>
      <c r="F1" s="554" t="s">
        <v>57</v>
      </c>
      <c r="G1" s="554" t="s">
        <v>58</v>
      </c>
      <c r="H1" s="554" t="s">
        <v>59</v>
      </c>
      <c r="I1" s="555" t="s">
        <v>268</v>
      </c>
      <c r="J1" s="556" t="s">
        <v>269</v>
      </c>
      <c r="K1" s="557" t="s">
        <v>62</v>
      </c>
      <c r="L1" s="554" t="s">
        <v>270</v>
      </c>
      <c r="M1" s="557" t="s">
        <v>110</v>
      </c>
      <c r="N1" s="558" t="s">
        <v>107</v>
      </c>
      <c r="O1" s="555" t="s">
        <v>111</v>
      </c>
      <c r="P1" s="555" t="s">
        <v>271</v>
      </c>
      <c r="Q1" s="555" t="s">
        <v>113</v>
      </c>
      <c r="R1" s="555" t="s">
        <v>114</v>
      </c>
      <c r="S1" s="559" t="s">
        <v>115</v>
      </c>
      <c r="T1" s="560"/>
      <c r="U1" s="560"/>
      <c r="V1" s="560"/>
      <c r="W1" s="560"/>
      <c r="X1" s="560"/>
      <c r="Y1" s="560"/>
      <c r="Z1" s="560"/>
    </row>
    <row r="2" customFormat="false" ht="12.75" hidden="false" customHeight="true" outlineLevel="0" collapsed="false">
      <c r="A2" s="476" t="n">
        <f aca="false">Relatórios!A3</f>
        <v>1</v>
      </c>
      <c r="B2" s="476" t="str">
        <f aca="false">Relatórios!B3</f>
        <v>Criação da ordem de serviço – 2 dias</v>
      </c>
      <c r="C2" s="476" t="str">
        <f aca="false">Relatórios!C3</f>
        <v>Servico</v>
      </c>
      <c r="D2" s="476" t="str">
        <f aca="false">Relatórios!D3</f>
        <v>ILF</v>
      </c>
      <c r="E2" s="476" t="n">
        <f aca="false">Relatórios!E3</f>
        <v>25</v>
      </c>
      <c r="F2" s="476" t="n">
        <f aca="false">Relatórios!F3</f>
        <v>2</v>
      </c>
      <c r="G2" s="476" t="n">
        <f aca="false">Relatórios!G3</f>
        <v>1</v>
      </c>
      <c r="H2" s="476" t="n">
        <f aca="false">Relatórios!H3</f>
        <v>2</v>
      </c>
      <c r="I2" s="561" t="n">
        <f aca="false">Relatórios!I3</f>
        <v>10</v>
      </c>
      <c r="J2" s="561" t="n">
        <f aca="false">Relatórios!J3</f>
        <v>5</v>
      </c>
      <c r="K2" s="561" t="n">
        <f aca="false">Relatórios!K3</f>
        <v>0.6</v>
      </c>
      <c r="L2" s="476" t="str">
        <f aca="false">Relatórios!L3</f>
        <v/>
      </c>
      <c r="M2" s="561" t="str">
        <f aca="false">Relatórios!M3</f>
        <v/>
      </c>
      <c r="N2" s="562" t="n">
        <f aca="false">Relatórios!N3</f>
        <v>22.4</v>
      </c>
      <c r="O2" s="476" t="str">
        <f aca="false">Relatórios!O3</f>
        <v/>
      </c>
      <c r="P2" s="476" t="str">
        <f aca="false">Relatórios!P3</f>
        <v/>
      </c>
      <c r="Q2" s="476" t="str">
        <f aca="false">Relatórios!Q3</f>
        <v/>
      </c>
      <c r="R2" s="476" t="str">
        <f aca="false">Relatórios!R3</f>
        <v/>
      </c>
      <c r="S2" s="476" t="str">
        <f aca="false">Relatórios!S3</f>
        <v/>
      </c>
    </row>
    <row r="3" customFormat="false" ht="12.75" hidden="false" customHeight="true" outlineLevel="0" collapsed="false">
      <c r="A3" s="476" t="n">
        <f aca="false">Relatórios!A162</f>
        <v>1</v>
      </c>
      <c r="B3" s="476" t="str">
        <f aca="false">Relatórios!B162</f>
        <v>Criação da ordem de serviço – 2 dias</v>
      </c>
      <c r="C3" s="476" t="str">
        <f aca="false">Relatórios!C162</f>
        <v>Ordem serviço</v>
      </c>
      <c r="D3" s="476" t="str">
        <f aca="false">Relatórios!D162</f>
        <v>EI</v>
      </c>
      <c r="E3" s="476" t="n">
        <f aca="false">Relatórios!E162</f>
        <v>10</v>
      </c>
      <c r="F3" s="476" t="n">
        <f aca="false">Relatórios!F162</f>
        <v>1</v>
      </c>
      <c r="G3" s="476" t="n">
        <f aca="false">Relatórios!G162</f>
        <v>1</v>
      </c>
      <c r="H3" s="476" t="n">
        <f aca="false">Relatórios!H162</f>
        <v>2</v>
      </c>
      <c r="I3" s="561" t="n">
        <f aca="false">Relatórios!I162</f>
        <v>3</v>
      </c>
      <c r="J3" s="561" t="n">
        <f aca="false">Relatórios!J162</f>
        <v>2</v>
      </c>
      <c r="K3" s="561" t="n">
        <f aca="false">Relatórios!K162</f>
        <v>0.6</v>
      </c>
      <c r="L3" s="476" t="str">
        <f aca="false">Relatórios!L162</f>
        <v/>
      </c>
      <c r="M3" s="561" t="str">
        <f aca="false">Relatórios!M162</f>
        <v/>
      </c>
      <c r="N3" s="562" t="n">
        <f aca="false">Relatórios!N162</f>
        <v>10.4</v>
      </c>
      <c r="O3" s="476" t="str">
        <f aca="false">Relatórios!O162</f>
        <v/>
      </c>
      <c r="P3" s="476" t="str">
        <f aca="false">Relatórios!P162</f>
        <v/>
      </c>
      <c r="Q3" s="476" t="str">
        <f aca="false">Relatórios!Q162</f>
        <v/>
      </c>
      <c r="R3" s="476" t="str">
        <f aca="false">Relatórios!R162</f>
        <v/>
      </c>
      <c r="S3" s="476" t="str">
        <f aca="false">Relatórios!S162</f>
        <v> </v>
      </c>
    </row>
    <row r="4" customFormat="false" ht="12.75" hidden="false" customHeight="true" outlineLevel="0" collapsed="false">
      <c r="A4" s="476" t="n">
        <f aca="false">Relatórios!A163</f>
        <v>2</v>
      </c>
      <c r="B4" s="476" t="str">
        <f aca="false">Relatórios!B163</f>
        <v>Envio de ordem de seviço – 2 dias</v>
      </c>
      <c r="C4" s="476" t="str">
        <f aca="false">Relatórios!C163</f>
        <v>Envio de ordens</v>
      </c>
      <c r="D4" s="476" t="str">
        <f aca="false">Relatórios!D163</f>
        <v>EO</v>
      </c>
      <c r="E4" s="476" t="n">
        <f aca="false">Relatórios!E163</f>
        <v>10</v>
      </c>
      <c r="F4" s="476" t="n">
        <f aca="false">Relatórios!F163</f>
        <v>1</v>
      </c>
      <c r="G4" s="476" t="n">
        <f aca="false">Relatórios!G163</f>
        <v>1</v>
      </c>
      <c r="H4" s="476" t="n">
        <f aca="false">Relatórios!H163</f>
        <v>2</v>
      </c>
      <c r="I4" s="561" t="n">
        <f aca="false">Relatórios!I163</f>
        <v>4</v>
      </c>
      <c r="J4" s="561" t="n">
        <f aca="false">Relatórios!J163</f>
        <v>2.10526315789474</v>
      </c>
      <c r="K4" s="561" t="n">
        <f aca="false">Relatórios!K163</f>
        <v>0.6</v>
      </c>
      <c r="L4" s="476" t="str">
        <f aca="false">Relatórios!L163</f>
        <v/>
      </c>
      <c r="M4" s="561" t="str">
        <f aca="false">Relatórios!M163</f>
        <v/>
      </c>
      <c r="N4" s="562" t="n">
        <f aca="false">Relatórios!N163</f>
        <v>10.8210526315789</v>
      </c>
      <c r="O4" s="476" t="str">
        <f aca="false">Relatórios!O163</f>
        <v/>
      </c>
      <c r="P4" s="476" t="str">
        <f aca="false">Relatórios!P163</f>
        <v/>
      </c>
      <c r="Q4" s="476" t="str">
        <f aca="false">Relatórios!Q163</f>
        <v/>
      </c>
      <c r="R4" s="476" t="str">
        <f aca="false">Relatórios!R163</f>
        <v/>
      </c>
      <c r="S4" s="476" t="str">
        <f aca="false">Relatórios!S163</f>
        <v/>
      </c>
    </row>
    <row r="5" customFormat="false" ht="12.75" hidden="false" customHeight="true" outlineLevel="0" collapsed="false">
      <c r="A5" s="476" t="n">
        <f aca="false">Relatórios!A164</f>
        <v>3</v>
      </c>
      <c r="B5" s="476" t="str">
        <f aca="false">Relatórios!B164</f>
        <v>Produção prestador – 3 dias</v>
      </c>
      <c r="C5" s="476" t="str">
        <f aca="false">Relatórios!C164</f>
        <v>Produção</v>
      </c>
      <c r="D5" s="476" t="str">
        <f aca="false">Relatórios!D164</f>
        <v>EO</v>
      </c>
      <c r="E5" s="476" t="n">
        <f aca="false">Relatórios!E164</f>
        <v>40</v>
      </c>
      <c r="F5" s="476" t="n">
        <f aca="false">Relatórios!F164</f>
        <v>1</v>
      </c>
      <c r="G5" s="476" t="n">
        <f aca="false">Relatórios!G164</f>
        <v>1</v>
      </c>
      <c r="H5" s="476" t="n">
        <f aca="false">Relatórios!H164</f>
        <v>2</v>
      </c>
      <c r="I5" s="561" t="n">
        <f aca="false">Relatórios!I164</f>
        <v>5</v>
      </c>
      <c r="J5" s="561" t="n">
        <f aca="false">Relatórios!J164</f>
        <v>10</v>
      </c>
      <c r="K5" s="561" t="n">
        <f aca="false">Relatórios!K164</f>
        <v>0.6</v>
      </c>
      <c r="L5" s="476" t="str">
        <f aca="false">Relatórios!L164</f>
        <v/>
      </c>
      <c r="M5" s="561" t="str">
        <f aca="false">Relatórios!M164</f>
        <v/>
      </c>
      <c r="N5" s="562" t="n">
        <f aca="false">Relatórios!N164</f>
        <v>42.4</v>
      </c>
      <c r="O5" s="476" t="str">
        <f aca="false">Relatórios!O164</f>
        <v/>
      </c>
      <c r="P5" s="476" t="str">
        <f aca="false">Relatórios!P164</f>
        <v/>
      </c>
      <c r="Q5" s="476" t="str">
        <f aca="false">Relatórios!Q164</f>
        <v/>
      </c>
      <c r="R5" s="476" t="str">
        <f aca="false">Relatórios!R164</f>
        <v/>
      </c>
      <c r="S5" s="476" t="str">
        <f aca="false">Relatórios!S164</f>
        <v/>
      </c>
    </row>
    <row r="6" customFormat="false" ht="12.75" hidden="false" customHeight="true" outlineLevel="0" collapsed="false">
      <c r="A6" s="476" t="n">
        <f aca="false">Relatórios!A165</f>
        <v>4</v>
      </c>
      <c r="B6" s="476" t="str">
        <f aca="false">Relatórios!B165</f>
        <v>Retirar peças – 2 dias</v>
      </c>
      <c r="C6" s="476" t="str">
        <f aca="false">Relatórios!C165</f>
        <v>Retirar peças</v>
      </c>
      <c r="D6" s="476" t="str">
        <f aca="false">Relatórios!D165</f>
        <v>EO</v>
      </c>
      <c r="E6" s="476" t="n">
        <f aca="false">Relatórios!E165</f>
        <v>12</v>
      </c>
      <c r="F6" s="476" t="n">
        <f aca="false">Relatórios!F165</f>
        <v>1</v>
      </c>
      <c r="G6" s="476" t="n">
        <f aca="false">Relatórios!G165</f>
        <v>0</v>
      </c>
      <c r="H6" s="476" t="n">
        <f aca="false">Relatórios!H165</f>
        <v>3</v>
      </c>
      <c r="I6" s="561" t="n">
        <f aca="false">Relatórios!I165</f>
        <v>4</v>
      </c>
      <c r="J6" s="561" t="n">
        <f aca="false">Relatórios!J165</f>
        <v>2.52631578947368</v>
      </c>
      <c r="K6" s="561" t="n">
        <f aca="false">Relatórios!K165</f>
        <v>0</v>
      </c>
      <c r="L6" s="476" t="str">
        <f aca="false">Relatórios!L165</f>
        <v/>
      </c>
      <c r="M6" s="561" t="str">
        <f aca="false">Relatórios!M165</f>
        <v/>
      </c>
      <c r="N6" s="562" t="n">
        <f aca="false">Relatórios!N165</f>
        <v>10.1052631578947</v>
      </c>
      <c r="O6" s="476" t="str">
        <f aca="false">Relatórios!O165</f>
        <v/>
      </c>
      <c r="P6" s="476" t="str">
        <f aca="false">Relatórios!P165</f>
        <v/>
      </c>
      <c r="Q6" s="476" t="str">
        <f aca="false">Relatórios!Q165</f>
        <v/>
      </c>
      <c r="R6" s="476" t="str">
        <f aca="false">Relatórios!R165</f>
        <v/>
      </c>
      <c r="S6" s="476" t="str">
        <f aca="false">Relatórios!S165</f>
        <v/>
      </c>
    </row>
    <row r="7" customFormat="false" ht="12.75" hidden="false" customHeight="true" outlineLevel="0" collapsed="false">
      <c r="A7" s="476" t="n">
        <f aca="false">Relatórios!A166</f>
        <v>5</v>
      </c>
      <c r="B7" s="476" t="str">
        <f aca="false">Relatórios!B166</f>
        <v>Pagamento – 2 dias</v>
      </c>
      <c r="C7" s="476" t="str">
        <f aca="false">Relatórios!C166</f>
        <v>Pagemento</v>
      </c>
      <c r="D7" s="476" t="str">
        <f aca="false">Relatórios!D166</f>
        <v>EO</v>
      </c>
      <c r="E7" s="476" t="n">
        <f aca="false">Relatórios!E166</f>
        <v>8</v>
      </c>
      <c r="F7" s="476" t="n">
        <f aca="false">Relatórios!F166</f>
        <v>1</v>
      </c>
      <c r="G7" s="476" t="n">
        <f aca="false">Relatórios!G166</f>
        <v>2</v>
      </c>
      <c r="H7" s="476" t="n">
        <f aca="false">Relatórios!H166</f>
        <v>3</v>
      </c>
      <c r="I7" s="561" t="n">
        <f aca="false">Relatórios!I166</f>
        <v>4</v>
      </c>
      <c r="J7" s="561" t="n">
        <f aca="false">Relatórios!J166</f>
        <v>1.68421052631579</v>
      </c>
      <c r="K7" s="561" t="n">
        <f aca="false">Relatórios!K166</f>
        <v>1.2</v>
      </c>
      <c r="L7" s="476" t="str">
        <f aca="false">Relatórios!L166</f>
        <v/>
      </c>
      <c r="M7" s="561" t="str">
        <f aca="false">Relatórios!M166</f>
        <v/>
      </c>
      <c r="N7" s="562" t="n">
        <f aca="false">Relatórios!N166</f>
        <v>11.5368421052632</v>
      </c>
      <c r="O7" s="476" t="str">
        <f aca="false">Relatórios!O166</f>
        <v/>
      </c>
      <c r="P7" s="476" t="str">
        <f aca="false">Relatórios!P166</f>
        <v/>
      </c>
      <c r="Q7" s="476" t="str">
        <f aca="false">Relatórios!Q166</f>
        <v/>
      </c>
      <c r="R7" s="476" t="str">
        <f aca="false">Relatórios!R166</f>
        <v/>
      </c>
      <c r="S7" s="476" t="str">
        <f aca="false">Relatórios!S166</f>
        <v/>
      </c>
    </row>
    <row r="8" customFormat="false" ht="12.75" hidden="false" customHeight="true" outlineLevel="0" collapsed="false">
      <c r="A8" s="476" t="str">
        <f aca="false">Relatórios!A10</f>
        <v/>
      </c>
      <c r="B8" s="476" t="str">
        <f aca="false">Relatórios!B10</f>
        <v/>
      </c>
      <c r="C8" s="476" t="str">
        <f aca="false">Relatórios!C10</f>
        <v/>
      </c>
      <c r="D8" s="476" t="str">
        <f aca="false">Relatórios!D10</f>
        <v/>
      </c>
      <c r="E8" s="476" t="str">
        <f aca="false">Relatórios!E10</f>
        <v/>
      </c>
      <c r="F8" s="476" t="str">
        <f aca="false">Relatórios!F10</f>
        <v/>
      </c>
      <c r="G8" s="476" t="str">
        <f aca="false">Relatórios!G10</f>
        <v/>
      </c>
      <c r="H8" s="476" t="str">
        <f aca="false">Relatórios!H10</f>
        <v/>
      </c>
      <c r="I8" s="561" t="str">
        <f aca="false">Relatórios!I10</f>
        <v/>
      </c>
      <c r="J8" s="561" t="str">
        <f aca="false">Relatórios!J10</f>
        <v/>
      </c>
      <c r="K8" s="561" t="str">
        <f aca="false">Relatórios!K10</f>
        <v/>
      </c>
      <c r="L8" s="476" t="str">
        <f aca="false">Relatórios!L10</f>
        <v/>
      </c>
      <c r="M8" s="561" t="str">
        <f aca="false">Relatórios!M10</f>
        <v/>
      </c>
      <c r="N8" s="562" t="str">
        <f aca="false">Relatórios!N10</f>
        <v/>
      </c>
      <c r="O8" s="476" t="str">
        <f aca="false">Relatórios!O10</f>
        <v/>
      </c>
      <c r="P8" s="476" t="str">
        <f aca="false">Relatórios!P10</f>
        <v/>
      </c>
      <c r="Q8" s="476" t="str">
        <f aca="false">Relatórios!Q10</f>
        <v/>
      </c>
      <c r="R8" s="476" t="str">
        <f aca="false">Relatórios!R10</f>
        <v/>
      </c>
      <c r="S8" s="476" t="str">
        <f aca="false">Relatórios!S10</f>
        <v/>
      </c>
    </row>
    <row r="9" customFormat="false" ht="12.75" hidden="false" customHeight="true" outlineLevel="0" collapsed="false">
      <c r="A9" s="476" t="str">
        <f aca="false">Relatórios!A11</f>
        <v/>
      </c>
      <c r="B9" s="476" t="str">
        <f aca="false">Relatórios!B11</f>
        <v/>
      </c>
      <c r="C9" s="476" t="str">
        <f aca="false">Relatórios!C11</f>
        <v/>
      </c>
      <c r="D9" s="476" t="str">
        <f aca="false">Relatórios!D11</f>
        <v/>
      </c>
      <c r="E9" s="476" t="str">
        <f aca="false">Relatórios!E11</f>
        <v/>
      </c>
      <c r="F9" s="476" t="str">
        <f aca="false">Relatórios!F11</f>
        <v/>
      </c>
      <c r="G9" s="476" t="str">
        <f aca="false">Relatórios!G11</f>
        <v/>
      </c>
      <c r="H9" s="476" t="str">
        <f aca="false">Relatórios!H11</f>
        <v/>
      </c>
      <c r="I9" s="561" t="str">
        <f aca="false">Relatórios!I11</f>
        <v/>
      </c>
      <c r="J9" s="561" t="str">
        <f aca="false">Relatórios!J11</f>
        <v/>
      </c>
      <c r="K9" s="561" t="str">
        <f aca="false">Relatórios!K11</f>
        <v/>
      </c>
      <c r="L9" s="476" t="str">
        <f aca="false">Relatórios!L11</f>
        <v/>
      </c>
      <c r="M9" s="561" t="str">
        <f aca="false">Relatórios!M11</f>
        <v/>
      </c>
      <c r="N9" s="562" t="str">
        <f aca="false">Relatórios!N11</f>
        <v/>
      </c>
      <c r="O9" s="476" t="str">
        <f aca="false">Relatórios!O11</f>
        <v/>
      </c>
      <c r="P9" s="476" t="str">
        <f aca="false">Relatórios!P11</f>
        <v/>
      </c>
      <c r="Q9" s="476" t="str">
        <f aca="false">Relatórios!Q11</f>
        <v/>
      </c>
      <c r="R9" s="476" t="str">
        <f aca="false">Relatórios!R11</f>
        <v/>
      </c>
      <c r="S9" s="476" t="str">
        <f aca="false">Relatórios!S11</f>
        <v/>
      </c>
    </row>
    <row r="10" customFormat="false" ht="12.75" hidden="false" customHeight="true" outlineLevel="0" collapsed="false">
      <c r="A10" s="476" t="str">
        <f aca="false">Relatórios!A12</f>
        <v/>
      </c>
      <c r="B10" s="476" t="str">
        <f aca="false">Relatórios!B12</f>
        <v/>
      </c>
      <c r="C10" s="476" t="str">
        <f aca="false">Relatórios!C12</f>
        <v/>
      </c>
      <c r="D10" s="476" t="str">
        <f aca="false">Relatórios!D12</f>
        <v/>
      </c>
      <c r="E10" s="476" t="str">
        <f aca="false">Relatórios!E12</f>
        <v/>
      </c>
      <c r="F10" s="476" t="str">
        <f aca="false">Relatórios!F12</f>
        <v/>
      </c>
      <c r="G10" s="476" t="str">
        <f aca="false">Relatórios!G12</f>
        <v/>
      </c>
      <c r="H10" s="476" t="str">
        <f aca="false">Relatórios!H12</f>
        <v/>
      </c>
      <c r="I10" s="561" t="str">
        <f aca="false">Relatórios!I12</f>
        <v/>
      </c>
      <c r="J10" s="561" t="str">
        <f aca="false">Relatórios!J12</f>
        <v/>
      </c>
      <c r="K10" s="561" t="str">
        <f aca="false">Relatórios!K12</f>
        <v/>
      </c>
      <c r="L10" s="476" t="str">
        <f aca="false">Relatórios!L12</f>
        <v/>
      </c>
      <c r="M10" s="561" t="str">
        <f aca="false">Relatórios!M12</f>
        <v/>
      </c>
      <c r="N10" s="562" t="str">
        <f aca="false">Relatórios!N12</f>
        <v/>
      </c>
      <c r="O10" s="476" t="str">
        <f aca="false">Relatórios!O12</f>
        <v/>
      </c>
      <c r="P10" s="476" t="str">
        <f aca="false">Relatórios!P12</f>
        <v/>
      </c>
      <c r="Q10" s="476" t="str">
        <f aca="false">Relatórios!Q12</f>
        <v/>
      </c>
      <c r="R10" s="476" t="str">
        <f aca="false">Relatórios!R12</f>
        <v/>
      </c>
      <c r="S10" s="476" t="str">
        <f aca="false">Relatórios!S12</f>
        <v/>
      </c>
    </row>
    <row r="11" customFormat="false" ht="12.75" hidden="false" customHeight="true" outlineLevel="0" collapsed="false">
      <c r="A11" s="476" t="str">
        <f aca="false">Relatórios!A13</f>
        <v/>
      </c>
      <c r="B11" s="476" t="str">
        <f aca="false">Relatórios!B13</f>
        <v/>
      </c>
      <c r="C11" s="476" t="str">
        <f aca="false">Relatórios!C13</f>
        <v/>
      </c>
      <c r="D11" s="476" t="str">
        <f aca="false">Relatórios!D13</f>
        <v/>
      </c>
      <c r="E11" s="476" t="str">
        <f aca="false">Relatórios!E13</f>
        <v/>
      </c>
      <c r="F11" s="476" t="str">
        <f aca="false">Relatórios!F13</f>
        <v/>
      </c>
      <c r="G11" s="476" t="str">
        <f aca="false">Relatórios!G13</f>
        <v/>
      </c>
      <c r="H11" s="476" t="str">
        <f aca="false">Relatórios!H13</f>
        <v/>
      </c>
      <c r="I11" s="561" t="str">
        <f aca="false">Relatórios!I13</f>
        <v/>
      </c>
      <c r="J11" s="561" t="str">
        <f aca="false">Relatórios!J13</f>
        <v/>
      </c>
      <c r="K11" s="561" t="str">
        <f aca="false">Relatórios!K13</f>
        <v/>
      </c>
      <c r="L11" s="476" t="str">
        <f aca="false">Relatórios!L13</f>
        <v/>
      </c>
      <c r="M11" s="561" t="str">
        <f aca="false">Relatórios!M13</f>
        <v/>
      </c>
      <c r="N11" s="562" t="str">
        <f aca="false">Relatórios!N13</f>
        <v/>
      </c>
      <c r="O11" s="476" t="str">
        <f aca="false">Relatórios!O13</f>
        <v/>
      </c>
      <c r="P11" s="476" t="str">
        <f aca="false">Relatórios!P13</f>
        <v/>
      </c>
      <c r="Q11" s="476" t="str">
        <f aca="false">Relatórios!Q13</f>
        <v/>
      </c>
      <c r="R11" s="476" t="str">
        <f aca="false">Relatórios!R13</f>
        <v/>
      </c>
      <c r="S11" s="476" t="str">
        <f aca="false">Relatórios!S13</f>
        <v/>
      </c>
    </row>
    <row r="12" customFormat="false" ht="12.75" hidden="false" customHeight="true" outlineLevel="0" collapsed="false">
      <c r="A12" s="476" t="str">
        <f aca="false">Relatórios!A14</f>
        <v/>
      </c>
      <c r="B12" s="476" t="str">
        <f aca="false">Relatórios!B14</f>
        <v/>
      </c>
      <c r="C12" s="476" t="str">
        <f aca="false">Relatórios!C14</f>
        <v/>
      </c>
      <c r="D12" s="476" t="str">
        <f aca="false">Relatórios!D14</f>
        <v/>
      </c>
      <c r="E12" s="476" t="str">
        <f aca="false">Relatórios!E14</f>
        <v/>
      </c>
      <c r="F12" s="476" t="str">
        <f aca="false">Relatórios!F14</f>
        <v/>
      </c>
      <c r="G12" s="476" t="str">
        <f aca="false">Relatórios!G14</f>
        <v/>
      </c>
      <c r="H12" s="476" t="str">
        <f aca="false">Relatórios!H14</f>
        <v/>
      </c>
      <c r="I12" s="561" t="str">
        <f aca="false">Relatórios!I14</f>
        <v/>
      </c>
      <c r="J12" s="561" t="str">
        <f aca="false">Relatórios!J14</f>
        <v/>
      </c>
      <c r="K12" s="561" t="str">
        <f aca="false">Relatórios!K14</f>
        <v/>
      </c>
      <c r="L12" s="476" t="str">
        <f aca="false">Relatórios!L14</f>
        <v/>
      </c>
      <c r="M12" s="561" t="str">
        <f aca="false">Relatórios!M14</f>
        <v/>
      </c>
      <c r="N12" s="562" t="str">
        <f aca="false">Relatórios!N14</f>
        <v/>
      </c>
      <c r="O12" s="476" t="str">
        <f aca="false">Relatórios!O14</f>
        <v/>
      </c>
      <c r="P12" s="476" t="str">
        <f aca="false">Relatórios!P14</f>
        <v/>
      </c>
      <c r="Q12" s="476" t="str">
        <f aca="false">Relatórios!Q14</f>
        <v/>
      </c>
      <c r="R12" s="476" t="str">
        <f aca="false">Relatórios!R14</f>
        <v/>
      </c>
      <c r="S12" s="476" t="str">
        <f aca="false">Relatórios!S14</f>
        <v/>
      </c>
    </row>
    <row r="13" customFormat="false" ht="12.75" hidden="false" customHeight="true" outlineLevel="0" collapsed="false">
      <c r="A13" s="476" t="str">
        <f aca="false">Relatórios!A15</f>
        <v/>
      </c>
      <c r="B13" s="476" t="str">
        <f aca="false">Relatórios!B15</f>
        <v/>
      </c>
      <c r="C13" s="476" t="str">
        <f aca="false">Relatórios!C15</f>
        <v/>
      </c>
      <c r="D13" s="476" t="str">
        <f aca="false">Relatórios!D15</f>
        <v/>
      </c>
      <c r="E13" s="476" t="str">
        <f aca="false">Relatórios!E15</f>
        <v/>
      </c>
      <c r="F13" s="476" t="str">
        <f aca="false">Relatórios!F15</f>
        <v/>
      </c>
      <c r="G13" s="476" t="str">
        <f aca="false">Relatórios!G15</f>
        <v/>
      </c>
      <c r="H13" s="476" t="str">
        <f aca="false">Relatórios!H15</f>
        <v/>
      </c>
      <c r="I13" s="561" t="str">
        <f aca="false">Relatórios!I15</f>
        <v/>
      </c>
      <c r="J13" s="561" t="str">
        <f aca="false">Relatórios!J15</f>
        <v/>
      </c>
      <c r="K13" s="561" t="str">
        <f aca="false">Relatórios!K15</f>
        <v/>
      </c>
      <c r="L13" s="476" t="str">
        <f aca="false">Relatórios!L15</f>
        <v/>
      </c>
      <c r="M13" s="561" t="str">
        <f aca="false">Relatórios!M15</f>
        <v/>
      </c>
      <c r="N13" s="562" t="str">
        <f aca="false">Relatórios!N15</f>
        <v/>
      </c>
      <c r="O13" s="476" t="str">
        <f aca="false">Relatórios!O15</f>
        <v/>
      </c>
      <c r="P13" s="476" t="str">
        <f aca="false">Relatórios!P15</f>
        <v/>
      </c>
      <c r="Q13" s="476" t="str">
        <f aca="false">Relatórios!Q15</f>
        <v/>
      </c>
      <c r="R13" s="476" t="str">
        <f aca="false">Relatórios!R15</f>
        <v/>
      </c>
      <c r="S13" s="476" t="str">
        <f aca="false">Relatórios!S15</f>
        <v/>
      </c>
    </row>
    <row r="14" customFormat="false" ht="12.75" hidden="false" customHeight="true" outlineLevel="0" collapsed="false">
      <c r="A14" s="476" t="str">
        <f aca="false">Relatórios!A16</f>
        <v/>
      </c>
      <c r="B14" s="476" t="str">
        <f aca="false">Relatórios!B16</f>
        <v/>
      </c>
      <c r="C14" s="476" t="str">
        <f aca="false">Relatórios!C16</f>
        <v/>
      </c>
      <c r="D14" s="476" t="str">
        <f aca="false">Relatórios!D16</f>
        <v/>
      </c>
      <c r="E14" s="476" t="str">
        <f aca="false">Relatórios!E16</f>
        <v/>
      </c>
      <c r="F14" s="476" t="str">
        <f aca="false">Relatórios!F16</f>
        <v/>
      </c>
      <c r="G14" s="476" t="str">
        <f aca="false">Relatórios!G16</f>
        <v/>
      </c>
      <c r="H14" s="476" t="str">
        <f aca="false">Relatórios!H16</f>
        <v/>
      </c>
      <c r="I14" s="561" t="str">
        <f aca="false">Relatórios!I16</f>
        <v/>
      </c>
      <c r="J14" s="561" t="str">
        <f aca="false">Relatórios!J16</f>
        <v/>
      </c>
      <c r="K14" s="561" t="str">
        <f aca="false">Relatórios!K16</f>
        <v/>
      </c>
      <c r="L14" s="476" t="str">
        <f aca="false">Relatórios!L16</f>
        <v/>
      </c>
      <c r="M14" s="561" t="str">
        <f aca="false">Relatórios!M16</f>
        <v/>
      </c>
      <c r="N14" s="562" t="str">
        <f aca="false">Relatórios!N16</f>
        <v/>
      </c>
      <c r="O14" s="476" t="str">
        <f aca="false">Relatórios!O16</f>
        <v/>
      </c>
      <c r="P14" s="476" t="str">
        <f aca="false">Relatórios!P16</f>
        <v/>
      </c>
      <c r="Q14" s="476" t="str">
        <f aca="false">Relatórios!Q16</f>
        <v/>
      </c>
      <c r="R14" s="476" t="str">
        <f aca="false">Relatórios!R16</f>
        <v/>
      </c>
      <c r="S14" s="476" t="str">
        <f aca="false">Relatórios!S16</f>
        <v/>
      </c>
    </row>
    <row r="15" customFormat="false" ht="12.75" hidden="false" customHeight="true" outlineLevel="0" collapsed="false">
      <c r="A15" s="476" t="str">
        <f aca="false">Relatórios!A17</f>
        <v/>
      </c>
      <c r="B15" s="476" t="str">
        <f aca="false">Relatórios!B17</f>
        <v/>
      </c>
      <c r="C15" s="476" t="str">
        <f aca="false">Relatórios!C17</f>
        <v/>
      </c>
      <c r="D15" s="476" t="str">
        <f aca="false">Relatórios!D17</f>
        <v/>
      </c>
      <c r="E15" s="476" t="str">
        <f aca="false">Relatórios!E17</f>
        <v/>
      </c>
      <c r="F15" s="476" t="str">
        <f aca="false">Relatórios!F17</f>
        <v/>
      </c>
      <c r="G15" s="476" t="str">
        <f aca="false">Relatórios!G17</f>
        <v/>
      </c>
      <c r="H15" s="476" t="str">
        <f aca="false">Relatórios!H17</f>
        <v/>
      </c>
      <c r="I15" s="561" t="str">
        <f aca="false">Relatórios!I17</f>
        <v/>
      </c>
      <c r="J15" s="561" t="str">
        <f aca="false">Relatórios!J17</f>
        <v/>
      </c>
      <c r="K15" s="561" t="str">
        <f aca="false">Relatórios!K17</f>
        <v/>
      </c>
      <c r="L15" s="476" t="str">
        <f aca="false">Relatórios!L17</f>
        <v/>
      </c>
      <c r="M15" s="561" t="str">
        <f aca="false">Relatórios!M17</f>
        <v/>
      </c>
      <c r="N15" s="562" t="str">
        <f aca="false">Relatórios!N17</f>
        <v/>
      </c>
      <c r="O15" s="476" t="str">
        <f aca="false">Relatórios!O17</f>
        <v/>
      </c>
      <c r="P15" s="476" t="str">
        <f aca="false">Relatórios!P17</f>
        <v/>
      </c>
      <c r="Q15" s="476" t="str">
        <f aca="false">Relatórios!Q17</f>
        <v/>
      </c>
      <c r="R15" s="476" t="str">
        <f aca="false">Relatórios!R17</f>
        <v/>
      </c>
      <c r="S15" s="476" t="str">
        <f aca="false">Relatórios!S17</f>
        <v/>
      </c>
    </row>
    <row r="16" customFormat="false" ht="12.75" hidden="false" customHeight="true" outlineLevel="0" collapsed="false">
      <c r="A16" s="476" t="str">
        <f aca="false">Relatórios!A18</f>
        <v/>
      </c>
      <c r="B16" s="476" t="str">
        <f aca="false">Relatórios!B18</f>
        <v/>
      </c>
      <c r="C16" s="476" t="str">
        <f aca="false">Relatórios!C18</f>
        <v/>
      </c>
      <c r="D16" s="476" t="str">
        <f aca="false">Relatórios!D18</f>
        <v/>
      </c>
      <c r="E16" s="476" t="str">
        <f aca="false">Relatórios!E18</f>
        <v/>
      </c>
      <c r="F16" s="476" t="str">
        <f aca="false">Relatórios!F18</f>
        <v/>
      </c>
      <c r="G16" s="476" t="str">
        <f aca="false">Relatórios!G18</f>
        <v/>
      </c>
      <c r="H16" s="476" t="str">
        <f aca="false">Relatórios!H18</f>
        <v/>
      </c>
      <c r="I16" s="561" t="str">
        <f aca="false">Relatórios!I18</f>
        <v/>
      </c>
      <c r="J16" s="561" t="str">
        <f aca="false">Relatórios!J18</f>
        <v/>
      </c>
      <c r="K16" s="561" t="str">
        <f aca="false">Relatórios!K18</f>
        <v/>
      </c>
      <c r="L16" s="476" t="str">
        <f aca="false">Relatórios!L18</f>
        <v/>
      </c>
      <c r="M16" s="561" t="str">
        <f aca="false">Relatórios!M18</f>
        <v/>
      </c>
      <c r="N16" s="562" t="str">
        <f aca="false">Relatórios!N18</f>
        <v/>
      </c>
      <c r="O16" s="476" t="str">
        <f aca="false">Relatórios!O18</f>
        <v/>
      </c>
      <c r="P16" s="476" t="str">
        <f aca="false">Relatórios!P18</f>
        <v/>
      </c>
      <c r="Q16" s="476" t="str">
        <f aca="false">Relatórios!Q18</f>
        <v/>
      </c>
      <c r="R16" s="476" t="str">
        <f aca="false">Relatórios!R18</f>
        <v/>
      </c>
      <c r="S16" s="476" t="str">
        <f aca="false">Relatórios!S18</f>
        <v/>
      </c>
    </row>
    <row r="17" customFormat="false" ht="12.75" hidden="false" customHeight="true" outlineLevel="0" collapsed="false">
      <c r="A17" s="476" t="str">
        <f aca="false">Relatórios!A19</f>
        <v/>
      </c>
      <c r="B17" s="476" t="str">
        <f aca="false">Relatórios!B19</f>
        <v/>
      </c>
      <c r="C17" s="476" t="str">
        <f aca="false">Relatórios!C19</f>
        <v/>
      </c>
      <c r="D17" s="476" t="str">
        <f aca="false">Relatórios!D19</f>
        <v/>
      </c>
      <c r="E17" s="476" t="str">
        <f aca="false">Relatórios!E19</f>
        <v/>
      </c>
      <c r="F17" s="476" t="str">
        <f aca="false">Relatórios!F19</f>
        <v/>
      </c>
      <c r="G17" s="476" t="str">
        <f aca="false">Relatórios!G19</f>
        <v/>
      </c>
      <c r="H17" s="476" t="str">
        <f aca="false">Relatórios!H19</f>
        <v/>
      </c>
      <c r="I17" s="561" t="str">
        <f aca="false">Relatórios!I19</f>
        <v/>
      </c>
      <c r="J17" s="561" t="str">
        <f aca="false">Relatórios!J19</f>
        <v/>
      </c>
      <c r="K17" s="561" t="str">
        <f aca="false">Relatórios!K19</f>
        <v/>
      </c>
      <c r="L17" s="476" t="str">
        <f aca="false">Relatórios!L19</f>
        <v/>
      </c>
      <c r="M17" s="561" t="str">
        <f aca="false">Relatórios!M19</f>
        <v/>
      </c>
      <c r="N17" s="562" t="str">
        <f aca="false">Relatórios!N19</f>
        <v/>
      </c>
      <c r="O17" s="476" t="str">
        <f aca="false">Relatórios!O19</f>
        <v/>
      </c>
      <c r="P17" s="476" t="str">
        <f aca="false">Relatórios!P19</f>
        <v/>
      </c>
      <c r="Q17" s="476" t="str">
        <f aca="false">Relatórios!Q19</f>
        <v/>
      </c>
      <c r="R17" s="476" t="str">
        <f aca="false">Relatórios!R19</f>
        <v/>
      </c>
      <c r="S17" s="476" t="str">
        <f aca="false">Relatórios!S19</f>
        <v/>
      </c>
    </row>
    <row r="18" customFormat="false" ht="12.75" hidden="false" customHeight="true" outlineLevel="0" collapsed="false">
      <c r="A18" s="476" t="str">
        <f aca="false">Relatórios!A20</f>
        <v/>
      </c>
      <c r="B18" s="476" t="str">
        <f aca="false">Relatórios!B20</f>
        <v/>
      </c>
      <c r="C18" s="476" t="str">
        <f aca="false">Relatórios!C20</f>
        <v/>
      </c>
      <c r="D18" s="476" t="str">
        <f aca="false">Relatórios!D20</f>
        <v/>
      </c>
      <c r="E18" s="476" t="str">
        <f aca="false">Relatórios!E20</f>
        <v/>
      </c>
      <c r="F18" s="476" t="str">
        <f aca="false">Relatórios!F20</f>
        <v/>
      </c>
      <c r="G18" s="476" t="str">
        <f aca="false">Relatórios!G20</f>
        <v/>
      </c>
      <c r="H18" s="476" t="str">
        <f aca="false">Relatórios!H20</f>
        <v/>
      </c>
      <c r="I18" s="561" t="str">
        <f aca="false">Relatórios!I20</f>
        <v/>
      </c>
      <c r="J18" s="561" t="str">
        <f aca="false">Relatórios!J20</f>
        <v/>
      </c>
      <c r="K18" s="561" t="str">
        <f aca="false">Relatórios!K20</f>
        <v/>
      </c>
      <c r="L18" s="476" t="str">
        <f aca="false">Relatórios!L20</f>
        <v/>
      </c>
      <c r="M18" s="561" t="str">
        <f aca="false">Relatórios!M20</f>
        <v/>
      </c>
      <c r="N18" s="562" t="str">
        <f aca="false">Relatórios!N20</f>
        <v/>
      </c>
      <c r="O18" s="476" t="str">
        <f aca="false">Relatórios!O20</f>
        <v/>
      </c>
      <c r="P18" s="476" t="str">
        <f aca="false">Relatórios!P20</f>
        <v/>
      </c>
      <c r="Q18" s="476" t="str">
        <f aca="false">Relatórios!Q20</f>
        <v/>
      </c>
      <c r="R18" s="476" t="str">
        <f aca="false">Relatórios!R20</f>
        <v/>
      </c>
      <c r="S18" s="476" t="str">
        <f aca="false">Relatórios!S20</f>
        <v/>
      </c>
    </row>
    <row r="19" customFormat="false" ht="12.75" hidden="false" customHeight="true" outlineLevel="0" collapsed="false">
      <c r="A19" s="476" t="str">
        <f aca="false">Relatórios!A21</f>
        <v/>
      </c>
      <c r="B19" s="476" t="str">
        <f aca="false">Relatórios!B21</f>
        <v/>
      </c>
      <c r="C19" s="476" t="str">
        <f aca="false">Relatórios!C21</f>
        <v/>
      </c>
      <c r="D19" s="476" t="str">
        <f aca="false">Relatórios!D21</f>
        <v/>
      </c>
      <c r="E19" s="476" t="str">
        <f aca="false">Relatórios!E21</f>
        <v/>
      </c>
      <c r="F19" s="476" t="str">
        <f aca="false">Relatórios!F21</f>
        <v/>
      </c>
      <c r="G19" s="476" t="str">
        <f aca="false">Relatórios!G21</f>
        <v/>
      </c>
      <c r="H19" s="476" t="str">
        <f aca="false">Relatórios!H21</f>
        <v/>
      </c>
      <c r="I19" s="561" t="str">
        <f aca="false">Relatórios!I21</f>
        <v/>
      </c>
      <c r="J19" s="561" t="str">
        <f aca="false">Relatórios!J21</f>
        <v/>
      </c>
      <c r="K19" s="561" t="str">
        <f aca="false">Relatórios!K21</f>
        <v/>
      </c>
      <c r="L19" s="476" t="str">
        <f aca="false">Relatórios!L21</f>
        <v/>
      </c>
      <c r="M19" s="561" t="str">
        <f aca="false">Relatórios!M21</f>
        <v/>
      </c>
      <c r="N19" s="562" t="str">
        <f aca="false">Relatórios!N21</f>
        <v/>
      </c>
      <c r="O19" s="476" t="str">
        <f aca="false">Relatórios!O21</f>
        <v/>
      </c>
      <c r="P19" s="476" t="str">
        <f aca="false">Relatórios!P21</f>
        <v/>
      </c>
      <c r="Q19" s="476" t="str">
        <f aca="false">Relatórios!Q21</f>
        <v/>
      </c>
      <c r="R19" s="476" t="str">
        <f aca="false">Relatórios!R21</f>
        <v/>
      </c>
      <c r="S19" s="476" t="str">
        <f aca="false">Relatórios!S21</f>
        <v/>
      </c>
    </row>
    <row r="20" customFormat="false" ht="12.75" hidden="false" customHeight="true" outlineLevel="0" collapsed="false">
      <c r="A20" s="476" t="str">
        <f aca="false">Relatórios!A22</f>
        <v/>
      </c>
      <c r="B20" s="476" t="str">
        <f aca="false">Relatórios!B22</f>
        <v/>
      </c>
      <c r="C20" s="476" t="str">
        <f aca="false">Relatórios!C22</f>
        <v/>
      </c>
      <c r="D20" s="476" t="str">
        <f aca="false">Relatórios!D22</f>
        <v/>
      </c>
      <c r="E20" s="476" t="str">
        <f aca="false">Relatórios!E22</f>
        <v/>
      </c>
      <c r="F20" s="476" t="str">
        <f aca="false">Relatórios!F22</f>
        <v/>
      </c>
      <c r="G20" s="476" t="str">
        <f aca="false">Relatórios!G22</f>
        <v/>
      </c>
      <c r="H20" s="476" t="str">
        <f aca="false">Relatórios!H22</f>
        <v/>
      </c>
      <c r="I20" s="561" t="str">
        <f aca="false">Relatórios!I22</f>
        <v/>
      </c>
      <c r="J20" s="561" t="str">
        <f aca="false">Relatórios!J22</f>
        <v/>
      </c>
      <c r="K20" s="561" t="str">
        <f aca="false">Relatórios!K22</f>
        <v/>
      </c>
      <c r="L20" s="476" t="str">
        <f aca="false">Relatórios!L22</f>
        <v/>
      </c>
      <c r="M20" s="561" t="str">
        <f aca="false">Relatórios!M22</f>
        <v/>
      </c>
      <c r="N20" s="562" t="str">
        <f aca="false">Relatórios!N22</f>
        <v/>
      </c>
      <c r="O20" s="476" t="str">
        <f aca="false">Relatórios!O22</f>
        <v/>
      </c>
      <c r="P20" s="476" t="str">
        <f aca="false">Relatórios!P22</f>
        <v/>
      </c>
      <c r="Q20" s="476" t="str">
        <f aca="false">Relatórios!Q22</f>
        <v/>
      </c>
      <c r="R20" s="476" t="str">
        <f aca="false">Relatórios!R22</f>
        <v/>
      </c>
      <c r="S20" s="476" t="str">
        <f aca="false">Relatórios!S22</f>
        <v/>
      </c>
    </row>
    <row r="21" customFormat="false" ht="12.75" hidden="false" customHeight="true" outlineLevel="0" collapsed="false">
      <c r="A21" s="476" t="str">
        <f aca="false">Relatórios!A23</f>
        <v/>
      </c>
      <c r="B21" s="476" t="str">
        <f aca="false">Relatórios!B23</f>
        <v/>
      </c>
      <c r="C21" s="476" t="str">
        <f aca="false">Relatórios!C23</f>
        <v/>
      </c>
      <c r="D21" s="476" t="str">
        <f aca="false">Relatórios!D23</f>
        <v/>
      </c>
      <c r="E21" s="476" t="str">
        <f aca="false">Relatórios!E23</f>
        <v/>
      </c>
      <c r="F21" s="476" t="str">
        <f aca="false">Relatórios!F23</f>
        <v/>
      </c>
      <c r="G21" s="476" t="str">
        <f aca="false">Relatórios!G23</f>
        <v/>
      </c>
      <c r="H21" s="476" t="str">
        <f aca="false">Relatórios!H23</f>
        <v/>
      </c>
      <c r="I21" s="561" t="str">
        <f aca="false">Relatórios!I23</f>
        <v/>
      </c>
      <c r="J21" s="561" t="str">
        <f aca="false">Relatórios!J23</f>
        <v/>
      </c>
      <c r="K21" s="561" t="str">
        <f aca="false">Relatórios!K23</f>
        <v/>
      </c>
      <c r="L21" s="476" t="str">
        <f aca="false">Relatórios!L23</f>
        <v/>
      </c>
      <c r="M21" s="561" t="str">
        <f aca="false">Relatórios!M23</f>
        <v/>
      </c>
      <c r="N21" s="562" t="str">
        <f aca="false">Relatórios!N23</f>
        <v/>
      </c>
      <c r="O21" s="476" t="str">
        <f aca="false">Relatórios!O23</f>
        <v/>
      </c>
      <c r="P21" s="476" t="str">
        <f aca="false">Relatórios!P23</f>
        <v/>
      </c>
      <c r="Q21" s="476" t="str">
        <f aca="false">Relatórios!Q23</f>
        <v/>
      </c>
      <c r="R21" s="476" t="str">
        <f aca="false">Relatórios!R23</f>
        <v/>
      </c>
      <c r="S21" s="476" t="str">
        <f aca="false">Relatórios!S23</f>
        <v/>
      </c>
    </row>
    <row r="22" customFormat="false" ht="12.75" hidden="false" customHeight="true" outlineLevel="0" collapsed="false">
      <c r="A22" s="476" t="str">
        <f aca="false">Relatórios!A24</f>
        <v/>
      </c>
      <c r="B22" s="476" t="str">
        <f aca="false">Relatórios!B24</f>
        <v/>
      </c>
      <c r="C22" s="476" t="str">
        <f aca="false">Relatórios!C24</f>
        <v/>
      </c>
      <c r="D22" s="476" t="str">
        <f aca="false">Relatórios!D24</f>
        <v/>
      </c>
      <c r="E22" s="476" t="str">
        <f aca="false">Relatórios!E24</f>
        <v/>
      </c>
      <c r="F22" s="476" t="str">
        <f aca="false">Relatórios!F24</f>
        <v/>
      </c>
      <c r="G22" s="476" t="str">
        <f aca="false">Relatórios!G24</f>
        <v/>
      </c>
      <c r="H22" s="476" t="str">
        <f aca="false">Relatórios!H24</f>
        <v/>
      </c>
      <c r="I22" s="561" t="str">
        <f aca="false">Relatórios!I24</f>
        <v/>
      </c>
      <c r="J22" s="561" t="str">
        <f aca="false">Relatórios!J24</f>
        <v/>
      </c>
      <c r="K22" s="561" t="str">
        <f aca="false">Relatórios!K24</f>
        <v/>
      </c>
      <c r="L22" s="476" t="str">
        <f aca="false">Relatórios!L24</f>
        <v/>
      </c>
      <c r="M22" s="561" t="str">
        <f aca="false">Relatórios!M24</f>
        <v/>
      </c>
      <c r="N22" s="562" t="str">
        <f aca="false">Relatórios!N24</f>
        <v/>
      </c>
      <c r="O22" s="476" t="str">
        <f aca="false">Relatórios!O24</f>
        <v/>
      </c>
      <c r="P22" s="476" t="str">
        <f aca="false">Relatórios!P24</f>
        <v/>
      </c>
      <c r="Q22" s="476" t="str">
        <f aca="false">Relatórios!Q24</f>
        <v/>
      </c>
      <c r="R22" s="476" t="str">
        <f aca="false">Relatórios!R24</f>
        <v/>
      </c>
      <c r="S22" s="476" t="str">
        <f aca="false">Relatórios!S24</f>
        <v/>
      </c>
    </row>
    <row r="23" customFormat="false" ht="12.75" hidden="false" customHeight="true" outlineLevel="0" collapsed="false">
      <c r="A23" s="481" t="str">
        <f aca="false">Relatórios!A25</f>
        <v/>
      </c>
      <c r="B23" s="482" t="str">
        <f aca="false">Relatórios!B25</f>
        <v/>
      </c>
      <c r="C23" s="482" t="str">
        <f aca="false">Relatórios!C25</f>
        <v/>
      </c>
      <c r="D23" s="482" t="str">
        <f aca="false">Relatórios!D25</f>
        <v/>
      </c>
      <c r="E23" s="482" t="str">
        <f aca="false">Relatórios!E25</f>
        <v/>
      </c>
      <c r="F23" s="482" t="str">
        <f aca="false">Relatórios!F25</f>
        <v/>
      </c>
      <c r="G23" s="482" t="str">
        <f aca="false">Relatórios!G25</f>
        <v/>
      </c>
      <c r="H23" s="482" t="str">
        <f aca="false">Relatórios!H25</f>
        <v/>
      </c>
      <c r="I23" s="526" t="str">
        <f aca="false">Relatórios!I25</f>
        <v/>
      </c>
      <c r="J23" s="526" t="str">
        <f aca="false">Relatórios!J25</f>
        <v/>
      </c>
      <c r="K23" s="526" t="str">
        <f aca="false">Relatórios!K25</f>
        <v/>
      </c>
      <c r="L23" s="482" t="str">
        <f aca="false">Relatórios!L25</f>
        <v/>
      </c>
      <c r="M23" s="526" t="str">
        <f aca="false">Relatórios!M25</f>
        <v/>
      </c>
      <c r="N23" s="563" t="str">
        <f aca="false">Relatórios!N25</f>
        <v/>
      </c>
      <c r="O23" s="482" t="str">
        <f aca="false">Relatórios!O25</f>
        <v/>
      </c>
      <c r="P23" s="482" t="str">
        <f aca="false">Relatórios!P25</f>
        <v/>
      </c>
      <c r="Q23" s="482" t="str">
        <f aca="false">Relatórios!Q25</f>
        <v/>
      </c>
      <c r="R23" s="482" t="str">
        <f aca="false">Relatórios!R25</f>
        <v/>
      </c>
      <c r="S23" s="486" t="str">
        <f aca="false">Relatórios!S25</f>
        <v/>
      </c>
    </row>
    <row r="24" customFormat="false" ht="12.75" hidden="false" customHeight="true" outlineLevel="0" collapsed="false">
      <c r="A24" s="481" t="str">
        <f aca="false">Relatórios!A26</f>
        <v/>
      </c>
      <c r="B24" s="482" t="str">
        <f aca="false">Relatórios!B26</f>
        <v/>
      </c>
      <c r="C24" s="482" t="str">
        <f aca="false">Relatórios!C26</f>
        <v/>
      </c>
      <c r="D24" s="482" t="str">
        <f aca="false">Relatórios!D26</f>
        <v/>
      </c>
      <c r="E24" s="482" t="str">
        <f aca="false">Relatórios!E26</f>
        <v/>
      </c>
      <c r="F24" s="482" t="str">
        <f aca="false">Relatórios!F26</f>
        <v/>
      </c>
      <c r="G24" s="482" t="str">
        <f aca="false">Relatórios!G26</f>
        <v/>
      </c>
      <c r="H24" s="482" t="str">
        <f aca="false">Relatórios!H26</f>
        <v/>
      </c>
      <c r="I24" s="526" t="str">
        <f aca="false">Relatórios!I26</f>
        <v/>
      </c>
      <c r="J24" s="526" t="str">
        <f aca="false">Relatórios!J26</f>
        <v/>
      </c>
      <c r="K24" s="526" t="str">
        <f aca="false">Relatórios!K26</f>
        <v/>
      </c>
      <c r="L24" s="482" t="str">
        <f aca="false">Relatórios!L26</f>
        <v/>
      </c>
      <c r="M24" s="526" t="str">
        <f aca="false">Relatórios!M26</f>
        <v/>
      </c>
      <c r="N24" s="563" t="str">
        <f aca="false">Relatórios!N26</f>
        <v/>
      </c>
      <c r="O24" s="482" t="str">
        <f aca="false">Relatórios!O26</f>
        <v/>
      </c>
      <c r="P24" s="482" t="str">
        <f aca="false">Relatórios!P26</f>
        <v/>
      </c>
      <c r="Q24" s="482" t="str">
        <f aca="false">Relatórios!Q26</f>
        <v/>
      </c>
      <c r="R24" s="482" t="str">
        <f aca="false">Relatórios!R26</f>
        <v/>
      </c>
      <c r="S24" s="486" t="str">
        <f aca="false">Relatórios!S26</f>
        <v/>
      </c>
    </row>
    <row r="25" customFormat="false" ht="12.75" hidden="false" customHeight="true" outlineLevel="0" collapsed="false">
      <c r="A25" s="481" t="str">
        <f aca="false">Relatórios!A27</f>
        <v/>
      </c>
      <c r="B25" s="482" t="str">
        <f aca="false">Relatórios!B27</f>
        <v/>
      </c>
      <c r="C25" s="482" t="str">
        <f aca="false">Relatórios!C27</f>
        <v/>
      </c>
      <c r="D25" s="482" t="str">
        <f aca="false">Relatórios!D27</f>
        <v/>
      </c>
      <c r="E25" s="482" t="str">
        <f aca="false">Relatórios!E27</f>
        <v/>
      </c>
      <c r="F25" s="482" t="str">
        <f aca="false">Relatórios!F27</f>
        <v/>
      </c>
      <c r="G25" s="482" t="str">
        <f aca="false">Relatórios!G27</f>
        <v/>
      </c>
      <c r="H25" s="482" t="str">
        <f aca="false">Relatórios!H27</f>
        <v/>
      </c>
      <c r="I25" s="526" t="str">
        <f aca="false">Relatórios!I27</f>
        <v/>
      </c>
      <c r="J25" s="526" t="str">
        <f aca="false">Relatórios!J27</f>
        <v/>
      </c>
      <c r="K25" s="526" t="str">
        <f aca="false">Relatórios!K27</f>
        <v/>
      </c>
      <c r="L25" s="482" t="str">
        <f aca="false">Relatórios!L27</f>
        <v/>
      </c>
      <c r="M25" s="526" t="str">
        <f aca="false">Relatórios!M27</f>
        <v/>
      </c>
      <c r="N25" s="563" t="str">
        <f aca="false">Relatórios!N27</f>
        <v/>
      </c>
      <c r="O25" s="482" t="str">
        <f aca="false">Relatórios!O27</f>
        <v/>
      </c>
      <c r="P25" s="482" t="str">
        <f aca="false">Relatórios!P27</f>
        <v/>
      </c>
      <c r="Q25" s="482" t="str">
        <f aca="false">Relatórios!Q27</f>
        <v/>
      </c>
      <c r="R25" s="482" t="str">
        <f aca="false">Relatórios!R27</f>
        <v/>
      </c>
      <c r="S25" s="486" t="str">
        <f aca="false">Relatórios!S27</f>
        <v/>
      </c>
    </row>
    <row r="26" customFormat="false" ht="12.75" hidden="false" customHeight="true" outlineLevel="0" collapsed="false">
      <c r="A26" s="481" t="str">
        <f aca="false">Relatórios!A28</f>
        <v/>
      </c>
      <c r="B26" s="482" t="str">
        <f aca="false">Relatórios!B28</f>
        <v/>
      </c>
      <c r="C26" s="482" t="str">
        <f aca="false">Relatórios!C28</f>
        <v/>
      </c>
      <c r="D26" s="482" t="str">
        <f aca="false">Relatórios!D28</f>
        <v/>
      </c>
      <c r="E26" s="482" t="str">
        <f aca="false">Relatórios!E28</f>
        <v/>
      </c>
      <c r="F26" s="482" t="str">
        <f aca="false">Relatórios!F28</f>
        <v/>
      </c>
      <c r="G26" s="482" t="str">
        <f aca="false">Relatórios!G28</f>
        <v/>
      </c>
      <c r="H26" s="482" t="str">
        <f aca="false">Relatórios!H28</f>
        <v/>
      </c>
      <c r="I26" s="526" t="str">
        <f aca="false">Relatórios!I28</f>
        <v/>
      </c>
      <c r="J26" s="526" t="str">
        <f aca="false">Relatórios!J28</f>
        <v/>
      </c>
      <c r="K26" s="526" t="str">
        <f aca="false">Relatórios!K28</f>
        <v/>
      </c>
      <c r="L26" s="482" t="str">
        <f aca="false">Relatórios!L28</f>
        <v/>
      </c>
      <c r="M26" s="526" t="str">
        <f aca="false">Relatórios!M28</f>
        <v/>
      </c>
      <c r="N26" s="563" t="str">
        <f aca="false">Relatórios!N28</f>
        <v/>
      </c>
      <c r="O26" s="482" t="str">
        <f aca="false">Relatórios!O28</f>
        <v/>
      </c>
      <c r="P26" s="482" t="str">
        <f aca="false">Relatórios!P28</f>
        <v/>
      </c>
      <c r="Q26" s="482" t="str">
        <f aca="false">Relatórios!Q28</f>
        <v/>
      </c>
      <c r="R26" s="482" t="str">
        <f aca="false">Relatórios!R28</f>
        <v/>
      </c>
      <c r="S26" s="486" t="str">
        <f aca="false">Relatórios!S28</f>
        <v/>
      </c>
    </row>
    <row r="27" customFormat="false" ht="12.75" hidden="false" customHeight="true" outlineLevel="0" collapsed="false">
      <c r="A27" s="481" t="str">
        <f aca="false">Relatórios!A29</f>
        <v/>
      </c>
      <c r="B27" s="482" t="str">
        <f aca="false">Relatórios!B29</f>
        <v/>
      </c>
      <c r="C27" s="482" t="str">
        <f aca="false">Relatórios!C29</f>
        <v/>
      </c>
      <c r="D27" s="482" t="str">
        <f aca="false">Relatórios!D29</f>
        <v/>
      </c>
      <c r="E27" s="482" t="str">
        <f aca="false">Relatórios!E29</f>
        <v/>
      </c>
      <c r="F27" s="482" t="str">
        <f aca="false">Relatórios!F29</f>
        <v/>
      </c>
      <c r="G27" s="482" t="str">
        <f aca="false">Relatórios!G29</f>
        <v/>
      </c>
      <c r="H27" s="482" t="str">
        <f aca="false">Relatórios!H29</f>
        <v/>
      </c>
      <c r="I27" s="526" t="str">
        <f aca="false">Relatórios!I29</f>
        <v/>
      </c>
      <c r="J27" s="526" t="str">
        <f aca="false">Relatórios!J29</f>
        <v/>
      </c>
      <c r="K27" s="526" t="str">
        <f aca="false">Relatórios!K29</f>
        <v/>
      </c>
      <c r="L27" s="482" t="str">
        <f aca="false">Relatórios!L29</f>
        <v/>
      </c>
      <c r="M27" s="526" t="str">
        <f aca="false">Relatórios!M29</f>
        <v/>
      </c>
      <c r="N27" s="563" t="str">
        <f aca="false">Relatórios!N29</f>
        <v/>
      </c>
      <c r="O27" s="482" t="str">
        <f aca="false">Relatórios!O29</f>
        <v/>
      </c>
      <c r="P27" s="482" t="str">
        <f aca="false">Relatórios!P29</f>
        <v/>
      </c>
      <c r="Q27" s="482" t="str">
        <f aca="false">Relatórios!Q29</f>
        <v/>
      </c>
      <c r="R27" s="482" t="str">
        <f aca="false">Relatórios!R29</f>
        <v/>
      </c>
      <c r="S27" s="486" t="str">
        <f aca="false">Relatórios!S29</f>
        <v/>
      </c>
    </row>
    <row r="28" customFormat="false" ht="12.75" hidden="false" customHeight="true" outlineLevel="0" collapsed="false">
      <c r="A28" s="481" t="str">
        <f aca="false">Relatórios!A30</f>
        <v/>
      </c>
      <c r="B28" s="482" t="str">
        <f aca="false">Relatórios!B30</f>
        <v/>
      </c>
      <c r="C28" s="482" t="str">
        <f aca="false">Relatórios!C30</f>
        <v/>
      </c>
      <c r="D28" s="482" t="str">
        <f aca="false">Relatórios!D30</f>
        <v/>
      </c>
      <c r="E28" s="482" t="str">
        <f aca="false">Relatórios!E30</f>
        <v/>
      </c>
      <c r="F28" s="482" t="str">
        <f aca="false">Relatórios!F30</f>
        <v/>
      </c>
      <c r="G28" s="482" t="str">
        <f aca="false">Relatórios!G30</f>
        <v/>
      </c>
      <c r="H28" s="482" t="str">
        <f aca="false">Relatórios!H30</f>
        <v/>
      </c>
      <c r="I28" s="526" t="str">
        <f aca="false">Relatórios!I30</f>
        <v/>
      </c>
      <c r="J28" s="526" t="str">
        <f aca="false">Relatórios!J30</f>
        <v/>
      </c>
      <c r="K28" s="526" t="str">
        <f aca="false">Relatórios!K30</f>
        <v/>
      </c>
      <c r="L28" s="482" t="str">
        <f aca="false">Relatórios!L30</f>
        <v/>
      </c>
      <c r="M28" s="526" t="str">
        <f aca="false">Relatórios!M30</f>
        <v/>
      </c>
      <c r="N28" s="563" t="str">
        <f aca="false">Relatórios!N30</f>
        <v/>
      </c>
      <c r="O28" s="482" t="str">
        <f aca="false">Relatórios!O30</f>
        <v/>
      </c>
      <c r="P28" s="482" t="str">
        <f aca="false">Relatórios!P30</f>
        <v/>
      </c>
      <c r="Q28" s="482" t="str">
        <f aca="false">Relatórios!Q30</f>
        <v/>
      </c>
      <c r="R28" s="482" t="str">
        <f aca="false">Relatórios!R30</f>
        <v/>
      </c>
      <c r="S28" s="486" t="str">
        <f aca="false">Relatórios!S30</f>
        <v/>
      </c>
    </row>
    <row r="29" customFormat="false" ht="12.75" hidden="false" customHeight="true" outlineLevel="0" collapsed="false">
      <c r="A29" s="481" t="str">
        <f aca="false">Relatórios!A31</f>
        <v/>
      </c>
      <c r="B29" s="482" t="str">
        <f aca="false">Relatórios!B31</f>
        <v/>
      </c>
      <c r="C29" s="482" t="str">
        <f aca="false">Relatórios!C31</f>
        <v/>
      </c>
      <c r="D29" s="482" t="str">
        <f aca="false">Relatórios!D31</f>
        <v/>
      </c>
      <c r="E29" s="482" t="str">
        <f aca="false">Relatórios!E31</f>
        <v/>
      </c>
      <c r="F29" s="482" t="str">
        <f aca="false">Relatórios!F31</f>
        <v/>
      </c>
      <c r="G29" s="482" t="str">
        <f aca="false">Relatórios!G31</f>
        <v/>
      </c>
      <c r="H29" s="482" t="str">
        <f aca="false">Relatórios!H31</f>
        <v/>
      </c>
      <c r="I29" s="526" t="str">
        <f aca="false">Relatórios!I31</f>
        <v/>
      </c>
      <c r="J29" s="526" t="str">
        <f aca="false">Relatórios!J31</f>
        <v/>
      </c>
      <c r="K29" s="526" t="str">
        <f aca="false">Relatórios!K31</f>
        <v/>
      </c>
      <c r="L29" s="482" t="str">
        <f aca="false">Relatórios!L31</f>
        <v/>
      </c>
      <c r="M29" s="526" t="str">
        <f aca="false">Relatórios!M31</f>
        <v/>
      </c>
      <c r="N29" s="563" t="str">
        <f aca="false">Relatórios!N31</f>
        <v/>
      </c>
      <c r="O29" s="482" t="str">
        <f aca="false">Relatórios!O31</f>
        <v/>
      </c>
      <c r="P29" s="482" t="str">
        <f aca="false">Relatórios!P31</f>
        <v/>
      </c>
      <c r="Q29" s="482" t="str">
        <f aca="false">Relatórios!Q31</f>
        <v/>
      </c>
      <c r="R29" s="482" t="str">
        <f aca="false">Relatórios!R31</f>
        <v/>
      </c>
      <c r="S29" s="486" t="str">
        <f aca="false">Relatórios!S31</f>
        <v/>
      </c>
    </row>
    <row r="30" customFormat="false" ht="12.75" hidden="false" customHeight="true" outlineLevel="0" collapsed="false">
      <c r="A30" s="481" t="str">
        <f aca="false">Relatórios!A32</f>
        <v/>
      </c>
      <c r="B30" s="482" t="str">
        <f aca="false">Relatórios!B32</f>
        <v/>
      </c>
      <c r="C30" s="482" t="str">
        <f aca="false">Relatórios!C32</f>
        <v/>
      </c>
      <c r="D30" s="482" t="str">
        <f aca="false">Relatórios!D32</f>
        <v/>
      </c>
      <c r="E30" s="482" t="str">
        <f aca="false">Relatórios!E32</f>
        <v/>
      </c>
      <c r="F30" s="482" t="str">
        <f aca="false">Relatórios!F32</f>
        <v/>
      </c>
      <c r="G30" s="482" t="str">
        <f aca="false">Relatórios!G32</f>
        <v/>
      </c>
      <c r="H30" s="482" t="str">
        <f aca="false">Relatórios!H32</f>
        <v/>
      </c>
      <c r="I30" s="526" t="str">
        <f aca="false">Relatórios!I32</f>
        <v/>
      </c>
      <c r="J30" s="526" t="str">
        <f aca="false">Relatórios!J32</f>
        <v/>
      </c>
      <c r="K30" s="526" t="str">
        <f aca="false">Relatórios!K32</f>
        <v/>
      </c>
      <c r="L30" s="482" t="str">
        <f aca="false">Relatórios!L32</f>
        <v/>
      </c>
      <c r="M30" s="526" t="str">
        <f aca="false">Relatórios!M32</f>
        <v/>
      </c>
      <c r="N30" s="563" t="str">
        <f aca="false">Relatórios!N32</f>
        <v/>
      </c>
      <c r="O30" s="482" t="str">
        <f aca="false">Relatórios!O32</f>
        <v/>
      </c>
      <c r="P30" s="482" t="str">
        <f aca="false">Relatórios!P32</f>
        <v/>
      </c>
      <c r="Q30" s="482" t="str">
        <f aca="false">Relatórios!Q32</f>
        <v/>
      </c>
      <c r="R30" s="482" t="str">
        <f aca="false">Relatórios!R32</f>
        <v/>
      </c>
      <c r="S30" s="486" t="str">
        <f aca="false">Relatórios!S32</f>
        <v/>
      </c>
    </row>
    <row r="31" customFormat="false" ht="12.75" hidden="false" customHeight="true" outlineLevel="0" collapsed="false">
      <c r="A31" s="481" t="str">
        <f aca="false">Relatórios!A33</f>
        <v/>
      </c>
      <c r="B31" s="482" t="str">
        <f aca="false">Relatórios!B33</f>
        <v/>
      </c>
      <c r="C31" s="482" t="str">
        <f aca="false">Relatórios!C33</f>
        <v/>
      </c>
      <c r="D31" s="482" t="str">
        <f aca="false">Relatórios!D33</f>
        <v/>
      </c>
      <c r="E31" s="482" t="str">
        <f aca="false">Relatórios!E33</f>
        <v/>
      </c>
      <c r="F31" s="482" t="str">
        <f aca="false">Relatórios!F33</f>
        <v/>
      </c>
      <c r="G31" s="482" t="str">
        <f aca="false">Relatórios!G33</f>
        <v/>
      </c>
      <c r="H31" s="482" t="str">
        <f aca="false">Relatórios!H33</f>
        <v/>
      </c>
      <c r="I31" s="526" t="str">
        <f aca="false">Relatórios!I33</f>
        <v/>
      </c>
      <c r="J31" s="526" t="str">
        <f aca="false">Relatórios!J33</f>
        <v/>
      </c>
      <c r="K31" s="526" t="str">
        <f aca="false">Relatórios!K33</f>
        <v/>
      </c>
      <c r="L31" s="482" t="str">
        <f aca="false">Relatórios!L33</f>
        <v/>
      </c>
      <c r="M31" s="526" t="str">
        <f aca="false">Relatórios!M33</f>
        <v/>
      </c>
      <c r="N31" s="563" t="str">
        <f aca="false">Relatórios!N33</f>
        <v/>
      </c>
      <c r="O31" s="482" t="str">
        <f aca="false">Relatórios!O33</f>
        <v/>
      </c>
      <c r="P31" s="482" t="str">
        <f aca="false">Relatórios!P33</f>
        <v/>
      </c>
      <c r="Q31" s="482" t="str">
        <f aca="false">Relatórios!Q33</f>
        <v/>
      </c>
      <c r="R31" s="482" t="str">
        <f aca="false">Relatórios!R33</f>
        <v/>
      </c>
      <c r="S31" s="486" t="str">
        <f aca="false">Relatórios!S33</f>
        <v/>
      </c>
    </row>
    <row r="32" customFormat="false" ht="12.75" hidden="false" customHeight="true" outlineLevel="0" collapsed="false">
      <c r="A32" s="481" t="str">
        <f aca="false">Relatórios!A34</f>
        <v/>
      </c>
      <c r="B32" s="482" t="str">
        <f aca="false">Relatórios!B34</f>
        <v/>
      </c>
      <c r="C32" s="482" t="str">
        <f aca="false">Relatórios!C34</f>
        <v/>
      </c>
      <c r="D32" s="482" t="str">
        <f aca="false">Relatórios!D34</f>
        <v/>
      </c>
      <c r="E32" s="482" t="str">
        <f aca="false">Relatórios!E34</f>
        <v/>
      </c>
      <c r="F32" s="482" t="str">
        <f aca="false">Relatórios!F34</f>
        <v/>
      </c>
      <c r="G32" s="482" t="str">
        <f aca="false">Relatórios!G34</f>
        <v/>
      </c>
      <c r="H32" s="482" t="str">
        <f aca="false">Relatórios!H34</f>
        <v/>
      </c>
      <c r="I32" s="526" t="str">
        <f aca="false">Relatórios!I34</f>
        <v/>
      </c>
      <c r="J32" s="526" t="str">
        <f aca="false">Relatórios!J34</f>
        <v/>
      </c>
      <c r="K32" s="526" t="str">
        <f aca="false">Relatórios!K34</f>
        <v/>
      </c>
      <c r="L32" s="482" t="str">
        <f aca="false">Relatórios!L34</f>
        <v/>
      </c>
      <c r="M32" s="526" t="str">
        <f aca="false">Relatórios!M34</f>
        <v/>
      </c>
      <c r="N32" s="563" t="str">
        <f aca="false">Relatórios!N34</f>
        <v/>
      </c>
      <c r="O32" s="482" t="str">
        <f aca="false">Relatórios!O34</f>
        <v/>
      </c>
      <c r="P32" s="482" t="str">
        <f aca="false">Relatórios!P34</f>
        <v/>
      </c>
      <c r="Q32" s="482" t="str">
        <f aca="false">Relatórios!Q34</f>
        <v/>
      </c>
      <c r="R32" s="482" t="str">
        <f aca="false">Relatórios!R34</f>
        <v/>
      </c>
      <c r="S32" s="486" t="str">
        <f aca="false">Relatórios!S34</f>
        <v/>
      </c>
    </row>
    <row r="33" customFormat="false" ht="12.75" hidden="false" customHeight="true" outlineLevel="0" collapsed="false">
      <c r="A33" s="481" t="str">
        <f aca="false">Relatórios!A35</f>
        <v/>
      </c>
      <c r="B33" s="482" t="str">
        <f aca="false">Relatórios!B35</f>
        <v/>
      </c>
      <c r="C33" s="482" t="str">
        <f aca="false">Relatórios!C35</f>
        <v/>
      </c>
      <c r="D33" s="482" t="str">
        <f aca="false">Relatórios!D35</f>
        <v/>
      </c>
      <c r="E33" s="482" t="str">
        <f aca="false">Relatórios!E35</f>
        <v/>
      </c>
      <c r="F33" s="482" t="str">
        <f aca="false">Relatórios!F35</f>
        <v/>
      </c>
      <c r="G33" s="482" t="str">
        <f aca="false">Relatórios!G35</f>
        <v/>
      </c>
      <c r="H33" s="482" t="str">
        <f aca="false">Relatórios!H35</f>
        <v/>
      </c>
      <c r="I33" s="526" t="str">
        <f aca="false">Relatórios!I35</f>
        <v/>
      </c>
      <c r="J33" s="526" t="str">
        <f aca="false">Relatórios!J35</f>
        <v/>
      </c>
      <c r="K33" s="526" t="str">
        <f aca="false">Relatórios!K35</f>
        <v/>
      </c>
      <c r="L33" s="482" t="str">
        <f aca="false">Relatórios!L35</f>
        <v/>
      </c>
      <c r="M33" s="526" t="str">
        <f aca="false">Relatórios!M35</f>
        <v/>
      </c>
      <c r="N33" s="563" t="str">
        <f aca="false">Relatórios!N35</f>
        <v/>
      </c>
      <c r="O33" s="482" t="str">
        <f aca="false">Relatórios!O35</f>
        <v/>
      </c>
      <c r="P33" s="482" t="str">
        <f aca="false">Relatórios!P35</f>
        <v/>
      </c>
      <c r="Q33" s="482" t="str">
        <f aca="false">Relatórios!Q35</f>
        <v/>
      </c>
      <c r="R33" s="482" t="str">
        <f aca="false">Relatórios!R35</f>
        <v/>
      </c>
      <c r="S33" s="486" t="str">
        <f aca="false">Relatórios!S35</f>
        <v/>
      </c>
    </row>
    <row r="34" customFormat="false" ht="12.75" hidden="false" customHeight="true" outlineLevel="0" collapsed="false">
      <c r="A34" s="481" t="str">
        <f aca="false">Relatórios!A36</f>
        <v/>
      </c>
      <c r="B34" s="482" t="str">
        <f aca="false">Relatórios!B36</f>
        <v/>
      </c>
      <c r="C34" s="482" t="str">
        <f aca="false">Relatórios!C36</f>
        <v/>
      </c>
      <c r="D34" s="482" t="str">
        <f aca="false">Relatórios!D36</f>
        <v/>
      </c>
      <c r="E34" s="482" t="str">
        <f aca="false">Relatórios!E36</f>
        <v/>
      </c>
      <c r="F34" s="482" t="str">
        <f aca="false">Relatórios!F36</f>
        <v/>
      </c>
      <c r="G34" s="482" t="str">
        <f aca="false">Relatórios!G36</f>
        <v/>
      </c>
      <c r="H34" s="482" t="str">
        <f aca="false">Relatórios!H36</f>
        <v/>
      </c>
      <c r="I34" s="526" t="str">
        <f aca="false">Relatórios!I36</f>
        <v/>
      </c>
      <c r="J34" s="526" t="str">
        <f aca="false">Relatórios!J36</f>
        <v/>
      </c>
      <c r="K34" s="526" t="str">
        <f aca="false">Relatórios!K36</f>
        <v/>
      </c>
      <c r="L34" s="482" t="str">
        <f aca="false">Relatórios!L36</f>
        <v/>
      </c>
      <c r="M34" s="526" t="str">
        <f aca="false">Relatórios!M36</f>
        <v/>
      </c>
      <c r="N34" s="563" t="str">
        <f aca="false">Relatórios!N36</f>
        <v/>
      </c>
      <c r="O34" s="482" t="str">
        <f aca="false">Relatórios!O36</f>
        <v/>
      </c>
      <c r="P34" s="482" t="str">
        <f aca="false">Relatórios!P36</f>
        <v/>
      </c>
      <c r="Q34" s="482" t="str">
        <f aca="false">Relatórios!Q36</f>
        <v/>
      </c>
      <c r="R34" s="482" t="str">
        <f aca="false">Relatórios!R36</f>
        <v/>
      </c>
      <c r="S34" s="486" t="str">
        <f aca="false">Relatórios!S36</f>
        <v/>
      </c>
    </row>
    <row r="35" customFormat="false" ht="12.75" hidden="false" customHeight="true" outlineLevel="0" collapsed="false">
      <c r="A35" s="481" t="str">
        <f aca="false">Relatórios!A37</f>
        <v/>
      </c>
      <c r="B35" s="482" t="str">
        <f aca="false">Relatórios!B37</f>
        <v/>
      </c>
      <c r="C35" s="482" t="str">
        <f aca="false">Relatórios!C37</f>
        <v/>
      </c>
      <c r="D35" s="482" t="str">
        <f aca="false">Relatórios!D37</f>
        <v/>
      </c>
      <c r="E35" s="482" t="str">
        <f aca="false">Relatórios!E37</f>
        <v/>
      </c>
      <c r="F35" s="482" t="str">
        <f aca="false">Relatórios!F37</f>
        <v/>
      </c>
      <c r="G35" s="482" t="str">
        <f aca="false">Relatórios!G37</f>
        <v/>
      </c>
      <c r="H35" s="482" t="str">
        <f aca="false">Relatórios!H37</f>
        <v/>
      </c>
      <c r="I35" s="526" t="str">
        <f aca="false">Relatórios!I37</f>
        <v/>
      </c>
      <c r="J35" s="526" t="str">
        <f aca="false">Relatórios!J37</f>
        <v/>
      </c>
      <c r="K35" s="526" t="str">
        <f aca="false">Relatórios!K37</f>
        <v/>
      </c>
      <c r="L35" s="482" t="str">
        <f aca="false">Relatórios!L37</f>
        <v/>
      </c>
      <c r="M35" s="526" t="str">
        <f aca="false">Relatórios!M37</f>
        <v/>
      </c>
      <c r="N35" s="563" t="str">
        <f aca="false">Relatórios!N37</f>
        <v/>
      </c>
      <c r="O35" s="482" t="str">
        <f aca="false">Relatórios!O37</f>
        <v/>
      </c>
      <c r="P35" s="482" t="str">
        <f aca="false">Relatórios!P37</f>
        <v/>
      </c>
      <c r="Q35" s="482" t="str">
        <f aca="false">Relatórios!Q37</f>
        <v/>
      </c>
      <c r="R35" s="482" t="str">
        <f aca="false">Relatórios!R37</f>
        <v/>
      </c>
      <c r="S35" s="486" t="str">
        <f aca="false">Relatórios!S37</f>
        <v/>
      </c>
    </row>
    <row r="36" customFormat="false" ht="12.75" hidden="false" customHeight="true" outlineLevel="0" collapsed="false">
      <c r="A36" s="481" t="str">
        <f aca="false">Relatórios!A38</f>
        <v/>
      </c>
      <c r="B36" s="482" t="str">
        <f aca="false">Relatórios!B38</f>
        <v/>
      </c>
      <c r="C36" s="482" t="str">
        <f aca="false">Relatórios!C38</f>
        <v/>
      </c>
      <c r="D36" s="482" t="str">
        <f aca="false">Relatórios!D38</f>
        <v/>
      </c>
      <c r="E36" s="482" t="str">
        <f aca="false">Relatórios!E38</f>
        <v/>
      </c>
      <c r="F36" s="482" t="str">
        <f aca="false">Relatórios!F38</f>
        <v/>
      </c>
      <c r="G36" s="482" t="str">
        <f aca="false">Relatórios!G38</f>
        <v/>
      </c>
      <c r="H36" s="482" t="str">
        <f aca="false">Relatórios!H38</f>
        <v/>
      </c>
      <c r="I36" s="526" t="str">
        <f aca="false">Relatórios!I38</f>
        <v/>
      </c>
      <c r="J36" s="526" t="str">
        <f aca="false">Relatórios!J38</f>
        <v/>
      </c>
      <c r="K36" s="526" t="str">
        <f aca="false">Relatórios!K38</f>
        <v/>
      </c>
      <c r="L36" s="482" t="str">
        <f aca="false">Relatórios!L38</f>
        <v/>
      </c>
      <c r="M36" s="526" t="str">
        <f aca="false">Relatórios!M38</f>
        <v/>
      </c>
      <c r="N36" s="563" t="str">
        <f aca="false">Relatórios!N38</f>
        <v/>
      </c>
      <c r="O36" s="482" t="str">
        <f aca="false">Relatórios!O38</f>
        <v/>
      </c>
      <c r="P36" s="482" t="str">
        <f aca="false">Relatórios!P38</f>
        <v/>
      </c>
      <c r="Q36" s="482" t="str">
        <f aca="false">Relatórios!Q38</f>
        <v/>
      </c>
      <c r="R36" s="482" t="str">
        <f aca="false">Relatórios!R38</f>
        <v/>
      </c>
      <c r="S36" s="486" t="str">
        <f aca="false">Relatórios!S38</f>
        <v/>
      </c>
    </row>
    <row r="37" customFormat="false" ht="12.75" hidden="false" customHeight="true" outlineLevel="0" collapsed="false">
      <c r="A37" s="481" t="str">
        <f aca="false">Relatórios!A39</f>
        <v/>
      </c>
      <c r="B37" s="482" t="str">
        <f aca="false">Relatórios!B39</f>
        <v/>
      </c>
      <c r="C37" s="482" t="str">
        <f aca="false">Relatórios!C39</f>
        <v/>
      </c>
      <c r="D37" s="482" t="str">
        <f aca="false">Relatórios!D39</f>
        <v/>
      </c>
      <c r="E37" s="482" t="str">
        <f aca="false">Relatórios!E39</f>
        <v/>
      </c>
      <c r="F37" s="482" t="str">
        <f aca="false">Relatórios!F39</f>
        <v/>
      </c>
      <c r="G37" s="482" t="str">
        <f aca="false">Relatórios!G39</f>
        <v/>
      </c>
      <c r="H37" s="482" t="str">
        <f aca="false">Relatórios!H39</f>
        <v/>
      </c>
      <c r="I37" s="526" t="str">
        <f aca="false">Relatórios!I39</f>
        <v/>
      </c>
      <c r="J37" s="526" t="str">
        <f aca="false">Relatórios!J39</f>
        <v/>
      </c>
      <c r="K37" s="526" t="str">
        <f aca="false">Relatórios!K39</f>
        <v/>
      </c>
      <c r="L37" s="482" t="str">
        <f aca="false">Relatórios!L39</f>
        <v/>
      </c>
      <c r="M37" s="526" t="str">
        <f aca="false">Relatórios!M39</f>
        <v/>
      </c>
      <c r="N37" s="563" t="str">
        <f aca="false">Relatórios!N39</f>
        <v/>
      </c>
      <c r="O37" s="482" t="str">
        <f aca="false">Relatórios!O39</f>
        <v/>
      </c>
      <c r="P37" s="482" t="str">
        <f aca="false">Relatórios!P39</f>
        <v/>
      </c>
      <c r="Q37" s="482" t="str">
        <f aca="false">Relatórios!Q39</f>
        <v/>
      </c>
      <c r="R37" s="482" t="str">
        <f aca="false">Relatórios!R39</f>
        <v/>
      </c>
      <c r="S37" s="486" t="str">
        <f aca="false">Relatórios!S39</f>
        <v/>
      </c>
    </row>
    <row r="38" customFormat="false" ht="12.75" hidden="false" customHeight="true" outlineLevel="0" collapsed="false">
      <c r="A38" s="481" t="str">
        <f aca="false">Relatórios!A40</f>
        <v/>
      </c>
      <c r="B38" s="482" t="str">
        <f aca="false">Relatórios!B40</f>
        <v/>
      </c>
      <c r="C38" s="482" t="str">
        <f aca="false">Relatórios!C40</f>
        <v/>
      </c>
      <c r="D38" s="482" t="str">
        <f aca="false">Relatórios!D40</f>
        <v/>
      </c>
      <c r="E38" s="482" t="str">
        <f aca="false">Relatórios!E40</f>
        <v/>
      </c>
      <c r="F38" s="482" t="str">
        <f aca="false">Relatórios!F40</f>
        <v/>
      </c>
      <c r="G38" s="482" t="str">
        <f aca="false">Relatórios!G40</f>
        <v/>
      </c>
      <c r="H38" s="482" t="str">
        <f aca="false">Relatórios!H40</f>
        <v/>
      </c>
      <c r="I38" s="526" t="str">
        <f aca="false">Relatórios!I40</f>
        <v/>
      </c>
      <c r="J38" s="526" t="str">
        <f aca="false">Relatórios!J40</f>
        <v/>
      </c>
      <c r="K38" s="526" t="str">
        <f aca="false">Relatórios!K40</f>
        <v/>
      </c>
      <c r="L38" s="482" t="str">
        <f aca="false">Relatórios!L40</f>
        <v/>
      </c>
      <c r="M38" s="526" t="str">
        <f aca="false">Relatórios!M40</f>
        <v/>
      </c>
      <c r="N38" s="563" t="str">
        <f aca="false">Relatórios!N40</f>
        <v/>
      </c>
      <c r="O38" s="482" t="str">
        <f aca="false">Relatórios!O40</f>
        <v/>
      </c>
      <c r="P38" s="482" t="str">
        <f aca="false">Relatórios!P40</f>
        <v/>
      </c>
      <c r="Q38" s="482" t="str">
        <f aca="false">Relatórios!Q40</f>
        <v/>
      </c>
      <c r="R38" s="482" t="str">
        <f aca="false">Relatórios!R40</f>
        <v/>
      </c>
      <c r="S38" s="486" t="str">
        <f aca="false">Relatórios!S40</f>
        <v/>
      </c>
    </row>
    <row r="39" customFormat="false" ht="12.75" hidden="false" customHeight="true" outlineLevel="0" collapsed="false">
      <c r="A39" s="481" t="str">
        <f aca="false">Relatórios!A41</f>
        <v/>
      </c>
      <c r="B39" s="482" t="str">
        <f aca="false">Relatórios!B41</f>
        <v/>
      </c>
      <c r="C39" s="482" t="str">
        <f aca="false">Relatórios!C41</f>
        <v/>
      </c>
      <c r="D39" s="482" t="str">
        <f aca="false">Relatórios!D41</f>
        <v/>
      </c>
      <c r="E39" s="482" t="str">
        <f aca="false">Relatórios!E41</f>
        <v/>
      </c>
      <c r="F39" s="482" t="str">
        <f aca="false">Relatórios!F41</f>
        <v/>
      </c>
      <c r="G39" s="482" t="str">
        <f aca="false">Relatórios!G41</f>
        <v/>
      </c>
      <c r="H39" s="482" t="str">
        <f aca="false">Relatórios!H41</f>
        <v/>
      </c>
      <c r="I39" s="526" t="str">
        <f aca="false">Relatórios!I41</f>
        <v/>
      </c>
      <c r="J39" s="526" t="str">
        <f aca="false">Relatórios!J41</f>
        <v/>
      </c>
      <c r="K39" s="526" t="str">
        <f aca="false">Relatórios!K41</f>
        <v/>
      </c>
      <c r="L39" s="482" t="str">
        <f aca="false">Relatórios!L41</f>
        <v/>
      </c>
      <c r="M39" s="526" t="str">
        <f aca="false">Relatórios!M41</f>
        <v/>
      </c>
      <c r="N39" s="563" t="str">
        <f aca="false">Relatórios!N41</f>
        <v/>
      </c>
      <c r="O39" s="482" t="str">
        <f aca="false">Relatórios!O41</f>
        <v/>
      </c>
      <c r="P39" s="482" t="str">
        <f aca="false">Relatórios!P41</f>
        <v/>
      </c>
      <c r="Q39" s="482" t="str">
        <f aca="false">Relatórios!Q41</f>
        <v/>
      </c>
      <c r="R39" s="482" t="str">
        <f aca="false">Relatórios!R41</f>
        <v/>
      </c>
      <c r="S39" s="486" t="str">
        <f aca="false">Relatórios!S41</f>
        <v/>
      </c>
    </row>
    <row r="40" customFormat="false" ht="12.75" hidden="false" customHeight="true" outlineLevel="0" collapsed="false">
      <c r="A40" s="481" t="str">
        <f aca="false">Relatórios!A42</f>
        <v/>
      </c>
      <c r="B40" s="482" t="str">
        <f aca="false">Relatórios!B42</f>
        <v/>
      </c>
      <c r="C40" s="482" t="str">
        <f aca="false">Relatórios!C42</f>
        <v/>
      </c>
      <c r="D40" s="482" t="str">
        <f aca="false">Relatórios!D42</f>
        <v/>
      </c>
      <c r="E40" s="482" t="str">
        <f aca="false">Relatórios!E42</f>
        <v/>
      </c>
      <c r="F40" s="482" t="str">
        <f aca="false">Relatórios!F42</f>
        <v/>
      </c>
      <c r="G40" s="482" t="str">
        <f aca="false">Relatórios!G42</f>
        <v/>
      </c>
      <c r="H40" s="482" t="str">
        <f aca="false">Relatórios!H42</f>
        <v/>
      </c>
      <c r="I40" s="526" t="str">
        <f aca="false">Relatórios!I42</f>
        <v/>
      </c>
      <c r="J40" s="526" t="str">
        <f aca="false">Relatórios!J42</f>
        <v/>
      </c>
      <c r="K40" s="526" t="str">
        <f aca="false">Relatórios!K42</f>
        <v/>
      </c>
      <c r="L40" s="482" t="str">
        <f aca="false">Relatórios!L42</f>
        <v/>
      </c>
      <c r="M40" s="526" t="str">
        <f aca="false">Relatórios!M42</f>
        <v/>
      </c>
      <c r="N40" s="563" t="str">
        <f aca="false">Relatórios!N42</f>
        <v/>
      </c>
      <c r="O40" s="482" t="str">
        <f aca="false">Relatórios!O42</f>
        <v/>
      </c>
      <c r="P40" s="482" t="str">
        <f aca="false">Relatórios!P42</f>
        <v/>
      </c>
      <c r="Q40" s="482" t="str">
        <f aca="false">Relatórios!Q42</f>
        <v/>
      </c>
      <c r="R40" s="482" t="str">
        <f aca="false">Relatórios!R42</f>
        <v/>
      </c>
      <c r="S40" s="486" t="str">
        <f aca="false">Relatórios!S42</f>
        <v/>
      </c>
    </row>
    <row r="41" customFormat="false" ht="12.75" hidden="false" customHeight="true" outlineLevel="0" collapsed="false">
      <c r="A41" s="481" t="str">
        <f aca="false">Relatórios!A43</f>
        <v/>
      </c>
      <c r="B41" s="482" t="str">
        <f aca="false">Relatórios!B43</f>
        <v/>
      </c>
      <c r="C41" s="482" t="str">
        <f aca="false">Relatórios!C43</f>
        <v/>
      </c>
      <c r="D41" s="482" t="str">
        <f aca="false">Relatórios!D43</f>
        <v/>
      </c>
      <c r="E41" s="482" t="str">
        <f aca="false">Relatórios!E43</f>
        <v/>
      </c>
      <c r="F41" s="482" t="str">
        <f aca="false">Relatórios!F43</f>
        <v/>
      </c>
      <c r="G41" s="482" t="str">
        <f aca="false">Relatórios!G43</f>
        <v/>
      </c>
      <c r="H41" s="482" t="str">
        <f aca="false">Relatórios!H43</f>
        <v/>
      </c>
      <c r="I41" s="526" t="str">
        <f aca="false">Relatórios!I43</f>
        <v/>
      </c>
      <c r="J41" s="526" t="str">
        <f aca="false">Relatórios!J43</f>
        <v/>
      </c>
      <c r="K41" s="526" t="str">
        <f aca="false">Relatórios!K43</f>
        <v/>
      </c>
      <c r="L41" s="482" t="str">
        <f aca="false">Relatórios!L43</f>
        <v/>
      </c>
      <c r="M41" s="526" t="str">
        <f aca="false">Relatórios!M43</f>
        <v/>
      </c>
      <c r="N41" s="563" t="str">
        <f aca="false">Relatórios!N43</f>
        <v/>
      </c>
      <c r="O41" s="482" t="str">
        <f aca="false">Relatórios!O43</f>
        <v/>
      </c>
      <c r="P41" s="482" t="str">
        <f aca="false">Relatórios!P43</f>
        <v/>
      </c>
      <c r="Q41" s="482" t="str">
        <f aca="false">Relatórios!Q43</f>
        <v/>
      </c>
      <c r="R41" s="482" t="str">
        <f aca="false">Relatórios!R43</f>
        <v/>
      </c>
      <c r="S41" s="486" t="str">
        <f aca="false">Relatórios!S43</f>
        <v/>
      </c>
    </row>
    <row r="42" customFormat="false" ht="12.75" hidden="false" customHeight="true" outlineLevel="0" collapsed="false">
      <c r="A42" s="481" t="str">
        <f aca="false">Relatórios!A44</f>
        <v/>
      </c>
      <c r="B42" s="482" t="str">
        <f aca="false">Relatórios!B44</f>
        <v/>
      </c>
      <c r="C42" s="482" t="str">
        <f aca="false">Relatórios!C44</f>
        <v/>
      </c>
      <c r="D42" s="482" t="str">
        <f aca="false">Relatórios!D44</f>
        <v/>
      </c>
      <c r="E42" s="482" t="str">
        <f aca="false">Relatórios!E44</f>
        <v/>
      </c>
      <c r="F42" s="482" t="str">
        <f aca="false">Relatórios!F44</f>
        <v/>
      </c>
      <c r="G42" s="482" t="str">
        <f aca="false">Relatórios!G44</f>
        <v/>
      </c>
      <c r="H42" s="482" t="str">
        <f aca="false">Relatórios!H44</f>
        <v/>
      </c>
      <c r="I42" s="526" t="str">
        <f aca="false">Relatórios!I44</f>
        <v/>
      </c>
      <c r="J42" s="526" t="str">
        <f aca="false">Relatórios!J44</f>
        <v/>
      </c>
      <c r="K42" s="526" t="str">
        <f aca="false">Relatórios!K44</f>
        <v/>
      </c>
      <c r="L42" s="482" t="str">
        <f aca="false">Relatórios!L44</f>
        <v/>
      </c>
      <c r="M42" s="526" t="str">
        <f aca="false">Relatórios!M44</f>
        <v/>
      </c>
      <c r="N42" s="563" t="str">
        <f aca="false">Relatórios!N44</f>
        <v/>
      </c>
      <c r="O42" s="482" t="str">
        <f aca="false">Relatórios!O44</f>
        <v/>
      </c>
      <c r="P42" s="482" t="str">
        <f aca="false">Relatórios!P44</f>
        <v/>
      </c>
      <c r="Q42" s="482" t="str">
        <f aca="false">Relatórios!Q44</f>
        <v/>
      </c>
      <c r="R42" s="482" t="str">
        <f aca="false">Relatórios!R44</f>
        <v/>
      </c>
      <c r="S42" s="486" t="str">
        <f aca="false">Relatórios!S44</f>
        <v/>
      </c>
    </row>
    <row r="43" customFormat="false" ht="12.75" hidden="false" customHeight="true" outlineLevel="0" collapsed="false">
      <c r="A43" s="481" t="str">
        <f aca="false">Relatórios!A45</f>
        <v/>
      </c>
      <c r="B43" s="482" t="str">
        <f aca="false">Relatórios!B45</f>
        <v/>
      </c>
      <c r="C43" s="482" t="str">
        <f aca="false">Relatórios!C45</f>
        <v/>
      </c>
      <c r="D43" s="482" t="str">
        <f aca="false">Relatórios!D45</f>
        <v/>
      </c>
      <c r="E43" s="482" t="str">
        <f aca="false">Relatórios!E45</f>
        <v/>
      </c>
      <c r="F43" s="482" t="str">
        <f aca="false">Relatórios!F45</f>
        <v/>
      </c>
      <c r="G43" s="482" t="str">
        <f aca="false">Relatórios!G45</f>
        <v/>
      </c>
      <c r="H43" s="482" t="str">
        <f aca="false">Relatórios!H45</f>
        <v/>
      </c>
      <c r="I43" s="526" t="str">
        <f aca="false">Relatórios!I45</f>
        <v/>
      </c>
      <c r="J43" s="526" t="str">
        <f aca="false">Relatórios!J45</f>
        <v/>
      </c>
      <c r="K43" s="526" t="str">
        <f aca="false">Relatórios!K45</f>
        <v/>
      </c>
      <c r="L43" s="482" t="str">
        <f aca="false">Relatórios!L45</f>
        <v/>
      </c>
      <c r="M43" s="526" t="str">
        <f aca="false">Relatórios!M45</f>
        <v/>
      </c>
      <c r="N43" s="563" t="str">
        <f aca="false">Relatórios!N45</f>
        <v/>
      </c>
      <c r="O43" s="482" t="str">
        <f aca="false">Relatórios!O45</f>
        <v/>
      </c>
      <c r="P43" s="482" t="str">
        <f aca="false">Relatórios!P45</f>
        <v/>
      </c>
      <c r="Q43" s="482" t="str">
        <f aca="false">Relatórios!Q45</f>
        <v/>
      </c>
      <c r="R43" s="482" t="str">
        <f aca="false">Relatórios!R45</f>
        <v/>
      </c>
      <c r="S43" s="486" t="str">
        <f aca="false">Relatórios!S45</f>
        <v/>
      </c>
    </row>
    <row r="44" customFormat="false" ht="12.75" hidden="false" customHeight="true" outlineLevel="0" collapsed="false">
      <c r="A44" s="481" t="str">
        <f aca="false">Relatórios!A46</f>
        <v/>
      </c>
      <c r="B44" s="482" t="str">
        <f aca="false">Relatórios!B46</f>
        <v/>
      </c>
      <c r="C44" s="482" t="str">
        <f aca="false">Relatórios!C46</f>
        <v/>
      </c>
      <c r="D44" s="482" t="str">
        <f aca="false">Relatórios!D46</f>
        <v/>
      </c>
      <c r="E44" s="482" t="str">
        <f aca="false">Relatórios!E46</f>
        <v/>
      </c>
      <c r="F44" s="482" t="str">
        <f aca="false">Relatórios!F46</f>
        <v/>
      </c>
      <c r="G44" s="482" t="str">
        <f aca="false">Relatórios!G46</f>
        <v/>
      </c>
      <c r="H44" s="482" t="str">
        <f aca="false">Relatórios!H46</f>
        <v/>
      </c>
      <c r="I44" s="526" t="str">
        <f aca="false">Relatórios!I46</f>
        <v/>
      </c>
      <c r="J44" s="526" t="str">
        <f aca="false">Relatórios!J46</f>
        <v/>
      </c>
      <c r="K44" s="526" t="str">
        <f aca="false">Relatórios!K46</f>
        <v/>
      </c>
      <c r="L44" s="482" t="str">
        <f aca="false">Relatórios!L46</f>
        <v/>
      </c>
      <c r="M44" s="526" t="str">
        <f aca="false">Relatórios!M46</f>
        <v/>
      </c>
      <c r="N44" s="563" t="str">
        <f aca="false">Relatórios!N46</f>
        <v/>
      </c>
      <c r="O44" s="482" t="str">
        <f aca="false">Relatórios!O46</f>
        <v/>
      </c>
      <c r="P44" s="482" t="str">
        <f aca="false">Relatórios!P46</f>
        <v/>
      </c>
      <c r="Q44" s="482" t="str">
        <f aca="false">Relatórios!Q46</f>
        <v/>
      </c>
      <c r="R44" s="482" t="str">
        <f aca="false">Relatórios!R46</f>
        <v/>
      </c>
      <c r="S44" s="486" t="str">
        <f aca="false">Relatórios!S46</f>
        <v/>
      </c>
    </row>
    <row r="45" customFormat="false" ht="12.75" hidden="false" customHeight="true" outlineLevel="0" collapsed="false">
      <c r="A45" s="481" t="str">
        <f aca="false">Relatórios!A47</f>
        <v/>
      </c>
      <c r="B45" s="482" t="str">
        <f aca="false">Relatórios!B47</f>
        <v/>
      </c>
      <c r="C45" s="482" t="str">
        <f aca="false">Relatórios!C47</f>
        <v/>
      </c>
      <c r="D45" s="482" t="str">
        <f aca="false">Relatórios!D47</f>
        <v/>
      </c>
      <c r="E45" s="482" t="str">
        <f aca="false">Relatórios!E47</f>
        <v/>
      </c>
      <c r="F45" s="482" t="str">
        <f aca="false">Relatórios!F47</f>
        <v/>
      </c>
      <c r="G45" s="482" t="str">
        <f aca="false">Relatórios!G47</f>
        <v/>
      </c>
      <c r="H45" s="482" t="str">
        <f aca="false">Relatórios!H47</f>
        <v/>
      </c>
      <c r="I45" s="526" t="str">
        <f aca="false">Relatórios!I47</f>
        <v/>
      </c>
      <c r="J45" s="526" t="str">
        <f aca="false">Relatórios!J47</f>
        <v/>
      </c>
      <c r="K45" s="526" t="str">
        <f aca="false">Relatórios!K47</f>
        <v/>
      </c>
      <c r="L45" s="482" t="str">
        <f aca="false">Relatórios!L47</f>
        <v/>
      </c>
      <c r="M45" s="526" t="str">
        <f aca="false">Relatórios!M47</f>
        <v/>
      </c>
      <c r="N45" s="563" t="str">
        <f aca="false">Relatórios!N47</f>
        <v/>
      </c>
      <c r="O45" s="482" t="str">
        <f aca="false">Relatórios!O47</f>
        <v/>
      </c>
      <c r="P45" s="482" t="str">
        <f aca="false">Relatórios!P47</f>
        <v/>
      </c>
      <c r="Q45" s="482" t="str">
        <f aca="false">Relatórios!Q47</f>
        <v/>
      </c>
      <c r="R45" s="482" t="str">
        <f aca="false">Relatórios!R47</f>
        <v/>
      </c>
      <c r="S45" s="486" t="str">
        <f aca="false">Relatórios!S47</f>
        <v/>
      </c>
    </row>
    <row r="46" customFormat="false" ht="12.75" hidden="false" customHeight="true" outlineLevel="0" collapsed="false">
      <c r="A46" s="481" t="str">
        <f aca="false">Relatórios!A48</f>
        <v/>
      </c>
      <c r="B46" s="482" t="str">
        <f aca="false">Relatórios!B48</f>
        <v/>
      </c>
      <c r="C46" s="482" t="str">
        <f aca="false">Relatórios!C48</f>
        <v/>
      </c>
      <c r="D46" s="482" t="str">
        <f aca="false">Relatórios!D48</f>
        <v/>
      </c>
      <c r="E46" s="482" t="str">
        <f aca="false">Relatórios!E48</f>
        <v/>
      </c>
      <c r="F46" s="482" t="str">
        <f aca="false">Relatórios!F48</f>
        <v/>
      </c>
      <c r="G46" s="482" t="str">
        <f aca="false">Relatórios!G48</f>
        <v/>
      </c>
      <c r="H46" s="482" t="str">
        <f aca="false">Relatórios!H48</f>
        <v/>
      </c>
      <c r="I46" s="526" t="str">
        <f aca="false">Relatórios!I48</f>
        <v/>
      </c>
      <c r="J46" s="526" t="str">
        <f aca="false">Relatórios!J48</f>
        <v/>
      </c>
      <c r="K46" s="526" t="str">
        <f aca="false">Relatórios!K48</f>
        <v/>
      </c>
      <c r="L46" s="482" t="str">
        <f aca="false">Relatórios!L48</f>
        <v/>
      </c>
      <c r="M46" s="526" t="str">
        <f aca="false">Relatórios!M48</f>
        <v/>
      </c>
      <c r="N46" s="563" t="str">
        <f aca="false">Relatórios!N48</f>
        <v/>
      </c>
      <c r="O46" s="482" t="str">
        <f aca="false">Relatórios!O48</f>
        <v/>
      </c>
      <c r="P46" s="482" t="str">
        <f aca="false">Relatórios!P48</f>
        <v/>
      </c>
      <c r="Q46" s="482" t="str">
        <f aca="false">Relatórios!Q48</f>
        <v/>
      </c>
      <c r="R46" s="482" t="str">
        <f aca="false">Relatórios!R48</f>
        <v/>
      </c>
      <c r="S46" s="486" t="str">
        <f aca="false">Relatórios!S48</f>
        <v/>
      </c>
    </row>
    <row r="47" customFormat="false" ht="12.75" hidden="false" customHeight="true" outlineLevel="0" collapsed="false">
      <c r="A47" s="481" t="str">
        <f aca="false">Relatórios!A49</f>
        <v/>
      </c>
      <c r="B47" s="482" t="str">
        <f aca="false">Relatórios!B49</f>
        <v/>
      </c>
      <c r="C47" s="482" t="str">
        <f aca="false">Relatórios!C49</f>
        <v/>
      </c>
      <c r="D47" s="482" t="str">
        <f aca="false">Relatórios!D49</f>
        <v/>
      </c>
      <c r="E47" s="482" t="str">
        <f aca="false">Relatórios!E49</f>
        <v/>
      </c>
      <c r="F47" s="482" t="str">
        <f aca="false">Relatórios!F49</f>
        <v/>
      </c>
      <c r="G47" s="482" t="str">
        <f aca="false">Relatórios!G49</f>
        <v/>
      </c>
      <c r="H47" s="482" t="str">
        <f aca="false">Relatórios!H49</f>
        <v/>
      </c>
      <c r="I47" s="526" t="str">
        <f aca="false">Relatórios!I49</f>
        <v/>
      </c>
      <c r="J47" s="526" t="str">
        <f aca="false">Relatórios!J49</f>
        <v/>
      </c>
      <c r="K47" s="526" t="str">
        <f aca="false">Relatórios!K49</f>
        <v/>
      </c>
      <c r="L47" s="482" t="str">
        <f aca="false">Relatórios!L49</f>
        <v/>
      </c>
      <c r="M47" s="526" t="str">
        <f aca="false">Relatórios!M49</f>
        <v/>
      </c>
      <c r="N47" s="563" t="str">
        <f aca="false">Relatórios!N49</f>
        <v/>
      </c>
      <c r="O47" s="482" t="str">
        <f aca="false">Relatórios!O49</f>
        <v/>
      </c>
      <c r="P47" s="482" t="str">
        <f aca="false">Relatórios!P49</f>
        <v/>
      </c>
      <c r="Q47" s="482" t="str">
        <f aca="false">Relatórios!Q49</f>
        <v/>
      </c>
      <c r="R47" s="482" t="str">
        <f aca="false">Relatórios!R49</f>
        <v/>
      </c>
      <c r="S47" s="486" t="str">
        <f aca="false">Relatórios!S49</f>
        <v/>
      </c>
    </row>
    <row r="48" customFormat="false" ht="12.75" hidden="false" customHeight="true" outlineLevel="0" collapsed="false">
      <c r="A48" s="481" t="str">
        <f aca="false">Relatórios!A50</f>
        <v/>
      </c>
      <c r="B48" s="482" t="str">
        <f aca="false">Relatórios!B50</f>
        <v/>
      </c>
      <c r="C48" s="482" t="str">
        <f aca="false">Relatórios!C50</f>
        <v/>
      </c>
      <c r="D48" s="482" t="str">
        <f aca="false">Relatórios!D50</f>
        <v/>
      </c>
      <c r="E48" s="482" t="str">
        <f aca="false">Relatórios!E50</f>
        <v/>
      </c>
      <c r="F48" s="482" t="str">
        <f aca="false">Relatórios!F50</f>
        <v/>
      </c>
      <c r="G48" s="482" t="str">
        <f aca="false">Relatórios!G50</f>
        <v/>
      </c>
      <c r="H48" s="482" t="str">
        <f aca="false">Relatórios!H50</f>
        <v/>
      </c>
      <c r="I48" s="526" t="str">
        <f aca="false">Relatórios!I50</f>
        <v/>
      </c>
      <c r="J48" s="526" t="str">
        <f aca="false">Relatórios!J50</f>
        <v/>
      </c>
      <c r="K48" s="526" t="str">
        <f aca="false">Relatórios!K50</f>
        <v/>
      </c>
      <c r="L48" s="482" t="str">
        <f aca="false">Relatórios!L50</f>
        <v/>
      </c>
      <c r="M48" s="526" t="str">
        <f aca="false">Relatórios!M50</f>
        <v/>
      </c>
      <c r="N48" s="563" t="str">
        <f aca="false">Relatórios!N50</f>
        <v/>
      </c>
      <c r="O48" s="482" t="str">
        <f aca="false">Relatórios!O50</f>
        <v/>
      </c>
      <c r="P48" s="482" t="str">
        <f aca="false">Relatórios!P50</f>
        <v/>
      </c>
      <c r="Q48" s="482" t="str">
        <f aca="false">Relatórios!Q50</f>
        <v/>
      </c>
      <c r="R48" s="482" t="str">
        <f aca="false">Relatórios!R50</f>
        <v/>
      </c>
      <c r="S48" s="486" t="str">
        <f aca="false">Relatórios!S50</f>
        <v/>
      </c>
    </row>
    <row r="49" customFormat="false" ht="12.75" hidden="false" customHeight="true" outlineLevel="0" collapsed="false">
      <c r="A49" s="481" t="str">
        <f aca="false">Relatórios!A51</f>
        <v/>
      </c>
      <c r="B49" s="482" t="str">
        <f aca="false">Relatórios!B51</f>
        <v/>
      </c>
      <c r="C49" s="482" t="str">
        <f aca="false">Relatórios!C51</f>
        <v/>
      </c>
      <c r="D49" s="482" t="str">
        <f aca="false">Relatórios!D51</f>
        <v/>
      </c>
      <c r="E49" s="482" t="str">
        <f aca="false">Relatórios!E51</f>
        <v/>
      </c>
      <c r="F49" s="482" t="str">
        <f aca="false">Relatórios!F51</f>
        <v/>
      </c>
      <c r="G49" s="482" t="str">
        <f aca="false">Relatórios!G51</f>
        <v/>
      </c>
      <c r="H49" s="482" t="str">
        <f aca="false">Relatórios!H51</f>
        <v/>
      </c>
      <c r="I49" s="526" t="str">
        <f aca="false">Relatórios!I51</f>
        <v/>
      </c>
      <c r="J49" s="526" t="str">
        <f aca="false">Relatórios!J51</f>
        <v/>
      </c>
      <c r="K49" s="526" t="str">
        <f aca="false">Relatórios!K51</f>
        <v/>
      </c>
      <c r="L49" s="482" t="str">
        <f aca="false">Relatórios!L51</f>
        <v/>
      </c>
      <c r="M49" s="526" t="str">
        <f aca="false">Relatórios!M51</f>
        <v/>
      </c>
      <c r="N49" s="563" t="str">
        <f aca="false">Relatórios!N51</f>
        <v/>
      </c>
      <c r="O49" s="482" t="str">
        <f aca="false">Relatórios!O51</f>
        <v/>
      </c>
      <c r="P49" s="482" t="str">
        <f aca="false">Relatórios!P51</f>
        <v/>
      </c>
      <c r="Q49" s="482" t="str">
        <f aca="false">Relatórios!Q51</f>
        <v/>
      </c>
      <c r="R49" s="482" t="str">
        <f aca="false">Relatórios!R51</f>
        <v/>
      </c>
      <c r="S49" s="486" t="str">
        <f aca="false">Relatórios!S51</f>
        <v/>
      </c>
    </row>
    <row r="50" customFormat="false" ht="12.75" hidden="false" customHeight="true" outlineLevel="0" collapsed="false">
      <c r="A50" s="481" t="str">
        <f aca="false">Relatórios!A52</f>
        <v/>
      </c>
      <c r="B50" s="482" t="str">
        <f aca="false">Relatórios!B52</f>
        <v/>
      </c>
      <c r="C50" s="482" t="str">
        <f aca="false">Relatórios!C52</f>
        <v/>
      </c>
      <c r="D50" s="482" t="str">
        <f aca="false">Relatórios!D52</f>
        <v/>
      </c>
      <c r="E50" s="482" t="str">
        <f aca="false">Relatórios!E52</f>
        <v/>
      </c>
      <c r="F50" s="482" t="str">
        <f aca="false">Relatórios!F52</f>
        <v/>
      </c>
      <c r="G50" s="482" t="str">
        <f aca="false">Relatórios!G52</f>
        <v/>
      </c>
      <c r="H50" s="482" t="str">
        <f aca="false">Relatórios!H52</f>
        <v/>
      </c>
      <c r="I50" s="526" t="str">
        <f aca="false">Relatórios!I52</f>
        <v/>
      </c>
      <c r="J50" s="526" t="str">
        <f aca="false">Relatórios!J52</f>
        <v/>
      </c>
      <c r="K50" s="526" t="str">
        <f aca="false">Relatórios!K52</f>
        <v/>
      </c>
      <c r="L50" s="482" t="str">
        <f aca="false">Relatórios!L52</f>
        <v/>
      </c>
      <c r="M50" s="526" t="str">
        <f aca="false">Relatórios!M52</f>
        <v/>
      </c>
      <c r="N50" s="563" t="str">
        <f aca="false">Relatórios!N52</f>
        <v/>
      </c>
      <c r="O50" s="482" t="str">
        <f aca="false">Relatórios!O52</f>
        <v/>
      </c>
      <c r="P50" s="482" t="str">
        <f aca="false">Relatórios!P52</f>
        <v/>
      </c>
      <c r="Q50" s="482" t="str">
        <f aca="false">Relatórios!Q52</f>
        <v/>
      </c>
      <c r="R50" s="482" t="str">
        <f aca="false">Relatórios!R52</f>
        <v/>
      </c>
      <c r="S50" s="486" t="str">
        <f aca="false">Relatórios!S52</f>
        <v/>
      </c>
    </row>
    <row r="51" customFormat="false" ht="12.75" hidden="false" customHeight="true" outlineLevel="0" collapsed="false">
      <c r="A51" s="481" t="n">
        <f aca="false">Relatórios!A4</f>
        <v>2</v>
      </c>
      <c r="B51" s="482" t="str">
        <f aca="false">Relatórios!B4</f>
        <v>Envio de ordem de seviço – 2 dias</v>
      </c>
      <c r="C51" s="482" t="str">
        <f aca="false">Relatórios!C4</f>
        <v>Envios</v>
      </c>
      <c r="D51" s="482" t="str">
        <f aca="false">Relatórios!D4</f>
        <v>ILF</v>
      </c>
      <c r="E51" s="482" t="n">
        <f aca="false">Relatórios!E4</f>
        <v>20</v>
      </c>
      <c r="F51" s="482" t="n">
        <f aca="false">Relatórios!F4</f>
        <v>1</v>
      </c>
      <c r="G51" s="482" t="n">
        <f aca="false">Relatórios!G4</f>
        <v>1</v>
      </c>
      <c r="H51" s="482" t="n">
        <f aca="false">Relatórios!H4</f>
        <v>2</v>
      </c>
      <c r="I51" s="526" t="n">
        <f aca="false">Relatórios!I4</f>
        <v>7</v>
      </c>
      <c r="J51" s="526" t="n">
        <f aca="false">Relatórios!J4</f>
        <v>2.8</v>
      </c>
      <c r="K51" s="526" t="n">
        <f aca="false">Relatórios!K4</f>
        <v>0.6</v>
      </c>
      <c r="L51" s="482" t="str">
        <f aca="false">Relatórios!L4</f>
        <v/>
      </c>
      <c r="M51" s="526" t="str">
        <f aca="false">Relatórios!M4</f>
        <v/>
      </c>
      <c r="N51" s="563" t="n">
        <f aca="false">Relatórios!N4</f>
        <v>13.6</v>
      </c>
      <c r="O51" s="482" t="str">
        <f aca="false">Relatórios!O4</f>
        <v/>
      </c>
      <c r="P51" s="482" t="str">
        <f aca="false">Relatórios!P4</f>
        <v/>
      </c>
      <c r="Q51" s="482" t="str">
        <f aca="false">Relatórios!Q4</f>
        <v/>
      </c>
      <c r="R51" s="482" t="str">
        <f aca="false">Relatórios!R4</f>
        <v/>
      </c>
      <c r="S51" s="486" t="str">
        <f aca="false">Relatórios!S4</f>
        <v/>
      </c>
    </row>
    <row r="52" customFormat="false" ht="12.75" hidden="false" customHeight="true" outlineLevel="0" collapsed="false">
      <c r="A52" s="502" t="str">
        <f aca="false">Relatórios!A57</f>
        <v/>
      </c>
      <c r="B52" s="503" t="str">
        <f aca="false">Relatórios!B57</f>
        <v/>
      </c>
      <c r="C52" s="503" t="str">
        <f aca="false">Relatórios!C57</f>
        <v/>
      </c>
      <c r="D52" s="503" t="str">
        <f aca="false">Relatórios!D57</f>
        <v/>
      </c>
      <c r="E52" s="503" t="str">
        <f aca="false">Relatórios!E57</f>
        <v/>
      </c>
      <c r="F52" s="503" t="str">
        <f aca="false">Relatórios!F57</f>
        <v/>
      </c>
      <c r="G52" s="503" t="str">
        <f aca="false">Relatórios!G57</f>
        <v/>
      </c>
      <c r="H52" s="503" t="str">
        <f aca="false">Relatórios!H57</f>
        <v/>
      </c>
      <c r="I52" s="564" t="str">
        <f aca="false">Relatórios!I57</f>
        <v/>
      </c>
      <c r="J52" s="564" t="str">
        <f aca="false">Relatórios!J57</f>
        <v/>
      </c>
      <c r="K52" s="564" t="str">
        <f aca="false">Relatórios!K57</f>
        <v/>
      </c>
      <c r="L52" s="503" t="str">
        <f aca="false">Relatórios!L57</f>
        <v/>
      </c>
      <c r="M52" s="564" t="str">
        <f aca="false">Relatórios!M57</f>
        <v/>
      </c>
      <c r="N52" s="565" t="str">
        <f aca="false">Relatórios!N57</f>
        <v/>
      </c>
      <c r="O52" s="503" t="str">
        <f aca="false">Relatórios!O57</f>
        <v/>
      </c>
      <c r="P52" s="503" t="str">
        <f aca="false">Relatórios!P57</f>
        <v/>
      </c>
      <c r="Q52" s="503" t="str">
        <f aca="false">Relatórios!Q57</f>
        <v/>
      </c>
      <c r="R52" s="503" t="str">
        <f aca="false">Relatórios!R57</f>
        <v/>
      </c>
      <c r="S52" s="566" t="str">
        <f aca="false">Relatórios!S57</f>
        <v/>
      </c>
    </row>
    <row r="53" customFormat="false" ht="12.75" hidden="false" customHeight="true" outlineLevel="0" collapsed="false">
      <c r="A53" s="502" t="str">
        <f aca="false">Relatórios!A58</f>
        <v/>
      </c>
      <c r="B53" s="503" t="str">
        <f aca="false">Relatórios!B58</f>
        <v/>
      </c>
      <c r="C53" s="503" t="str">
        <f aca="false">Relatórios!C58</f>
        <v/>
      </c>
      <c r="D53" s="503" t="str">
        <f aca="false">Relatórios!D58</f>
        <v/>
      </c>
      <c r="E53" s="503" t="str">
        <f aca="false">Relatórios!E58</f>
        <v/>
      </c>
      <c r="F53" s="503" t="str">
        <f aca="false">Relatórios!F58</f>
        <v/>
      </c>
      <c r="G53" s="503" t="str">
        <f aca="false">Relatórios!G58</f>
        <v/>
      </c>
      <c r="H53" s="503" t="str">
        <f aca="false">Relatórios!H58</f>
        <v/>
      </c>
      <c r="I53" s="564" t="str">
        <f aca="false">Relatórios!I58</f>
        <v/>
      </c>
      <c r="J53" s="564" t="str">
        <f aca="false">Relatórios!J58</f>
        <v/>
      </c>
      <c r="K53" s="564" t="str">
        <f aca="false">Relatórios!K58</f>
        <v/>
      </c>
      <c r="L53" s="503" t="str">
        <f aca="false">Relatórios!L58</f>
        <v/>
      </c>
      <c r="M53" s="564" t="str">
        <f aca="false">Relatórios!M58</f>
        <v/>
      </c>
      <c r="N53" s="565" t="str">
        <f aca="false">Relatórios!N58</f>
        <v/>
      </c>
      <c r="O53" s="503" t="str">
        <f aca="false">Relatórios!O58</f>
        <v/>
      </c>
      <c r="P53" s="503" t="str">
        <f aca="false">Relatórios!P58</f>
        <v/>
      </c>
      <c r="Q53" s="503" t="str">
        <f aca="false">Relatórios!Q58</f>
        <v/>
      </c>
      <c r="R53" s="503" t="str">
        <f aca="false">Relatórios!R58</f>
        <v/>
      </c>
      <c r="S53" s="566" t="str">
        <f aca="false">Relatórios!S58</f>
        <v/>
      </c>
    </row>
    <row r="54" customFormat="false" ht="12.75" hidden="false" customHeight="true" outlineLevel="0" collapsed="false">
      <c r="A54" s="502" t="str">
        <f aca="false">Relatórios!A59</f>
        <v/>
      </c>
      <c r="B54" s="503" t="str">
        <f aca="false">Relatórios!B59</f>
        <v/>
      </c>
      <c r="C54" s="503" t="str">
        <f aca="false">Relatórios!C59</f>
        <v/>
      </c>
      <c r="D54" s="503" t="str">
        <f aca="false">Relatórios!D59</f>
        <v/>
      </c>
      <c r="E54" s="503" t="str">
        <f aca="false">Relatórios!E59</f>
        <v/>
      </c>
      <c r="F54" s="503" t="str">
        <f aca="false">Relatórios!F59</f>
        <v/>
      </c>
      <c r="G54" s="503" t="str">
        <f aca="false">Relatórios!G59</f>
        <v/>
      </c>
      <c r="H54" s="503" t="str">
        <f aca="false">Relatórios!H59</f>
        <v/>
      </c>
      <c r="I54" s="564" t="str">
        <f aca="false">Relatórios!I59</f>
        <v/>
      </c>
      <c r="J54" s="564" t="str">
        <f aca="false">Relatórios!J59</f>
        <v/>
      </c>
      <c r="K54" s="564" t="str">
        <f aca="false">Relatórios!K59</f>
        <v/>
      </c>
      <c r="L54" s="503" t="str">
        <f aca="false">Relatórios!L59</f>
        <v/>
      </c>
      <c r="M54" s="564" t="str">
        <f aca="false">Relatórios!M59</f>
        <v/>
      </c>
      <c r="N54" s="565" t="str">
        <f aca="false">Relatórios!N59</f>
        <v/>
      </c>
      <c r="O54" s="503" t="str">
        <f aca="false">Relatórios!O59</f>
        <v/>
      </c>
      <c r="P54" s="503" t="str">
        <f aca="false">Relatórios!P59</f>
        <v/>
      </c>
      <c r="Q54" s="503" t="str">
        <f aca="false">Relatórios!Q59</f>
        <v/>
      </c>
      <c r="R54" s="503" t="str">
        <f aca="false">Relatórios!R59</f>
        <v/>
      </c>
      <c r="S54" s="566" t="str">
        <f aca="false">Relatórios!S59</f>
        <v/>
      </c>
    </row>
    <row r="55" customFormat="false" ht="12.75" hidden="false" customHeight="true" outlineLevel="0" collapsed="false">
      <c r="A55" s="502" t="str">
        <f aca="false">Relatórios!A60</f>
        <v/>
      </c>
      <c r="B55" s="503" t="str">
        <f aca="false">Relatórios!B60</f>
        <v/>
      </c>
      <c r="C55" s="503" t="str">
        <f aca="false">Relatórios!C60</f>
        <v/>
      </c>
      <c r="D55" s="503" t="str">
        <f aca="false">Relatórios!D60</f>
        <v/>
      </c>
      <c r="E55" s="503" t="str">
        <f aca="false">Relatórios!E60</f>
        <v/>
      </c>
      <c r="F55" s="503" t="str">
        <f aca="false">Relatórios!F60</f>
        <v/>
      </c>
      <c r="G55" s="503" t="str">
        <f aca="false">Relatórios!G60</f>
        <v/>
      </c>
      <c r="H55" s="503" t="str">
        <f aca="false">Relatórios!H60</f>
        <v/>
      </c>
      <c r="I55" s="564" t="str">
        <f aca="false">Relatórios!I60</f>
        <v/>
      </c>
      <c r="J55" s="564" t="str">
        <f aca="false">Relatórios!J60</f>
        <v/>
      </c>
      <c r="K55" s="564" t="str">
        <f aca="false">Relatórios!K60</f>
        <v/>
      </c>
      <c r="L55" s="503" t="str">
        <f aca="false">Relatórios!L60</f>
        <v/>
      </c>
      <c r="M55" s="564" t="str">
        <f aca="false">Relatórios!M60</f>
        <v/>
      </c>
      <c r="N55" s="565" t="str">
        <f aca="false">Relatórios!N60</f>
        <v/>
      </c>
      <c r="O55" s="503" t="str">
        <f aca="false">Relatórios!O60</f>
        <v/>
      </c>
      <c r="P55" s="503" t="str">
        <f aca="false">Relatórios!P60</f>
        <v/>
      </c>
      <c r="Q55" s="503" t="str">
        <f aca="false">Relatórios!Q60</f>
        <v/>
      </c>
      <c r="R55" s="503" t="str">
        <f aca="false">Relatórios!R60</f>
        <v/>
      </c>
      <c r="S55" s="566" t="str">
        <f aca="false">Relatórios!S60</f>
        <v/>
      </c>
    </row>
    <row r="56" customFormat="false" ht="12.75" hidden="false" customHeight="true" outlineLevel="0" collapsed="false">
      <c r="A56" s="502" t="str">
        <f aca="false">Relatórios!A61</f>
        <v/>
      </c>
      <c r="B56" s="503" t="str">
        <f aca="false">Relatórios!B61</f>
        <v/>
      </c>
      <c r="C56" s="503" t="str">
        <f aca="false">Relatórios!C61</f>
        <v/>
      </c>
      <c r="D56" s="503" t="str">
        <f aca="false">Relatórios!D61</f>
        <v/>
      </c>
      <c r="E56" s="503" t="str">
        <f aca="false">Relatórios!E61</f>
        <v/>
      </c>
      <c r="F56" s="503" t="str">
        <f aca="false">Relatórios!F61</f>
        <v/>
      </c>
      <c r="G56" s="503" t="str">
        <f aca="false">Relatórios!G61</f>
        <v/>
      </c>
      <c r="H56" s="503" t="str">
        <f aca="false">Relatórios!H61</f>
        <v/>
      </c>
      <c r="I56" s="564" t="str">
        <f aca="false">Relatórios!I61</f>
        <v/>
      </c>
      <c r="J56" s="564" t="str">
        <f aca="false">Relatórios!J61</f>
        <v/>
      </c>
      <c r="K56" s="564" t="str">
        <f aca="false">Relatórios!K61</f>
        <v/>
      </c>
      <c r="L56" s="503" t="str">
        <f aca="false">Relatórios!L61</f>
        <v/>
      </c>
      <c r="M56" s="564" t="str">
        <f aca="false">Relatórios!M61</f>
        <v/>
      </c>
      <c r="N56" s="565" t="str">
        <f aca="false">Relatórios!N61</f>
        <v/>
      </c>
      <c r="O56" s="503" t="str">
        <f aca="false">Relatórios!O61</f>
        <v/>
      </c>
      <c r="P56" s="503" t="str">
        <f aca="false">Relatórios!P61</f>
        <v/>
      </c>
      <c r="Q56" s="503" t="str">
        <f aca="false">Relatórios!Q61</f>
        <v/>
      </c>
      <c r="R56" s="503" t="str">
        <f aca="false">Relatórios!R61</f>
        <v/>
      </c>
      <c r="S56" s="566" t="str">
        <f aca="false">Relatórios!S61</f>
        <v/>
      </c>
    </row>
    <row r="57" customFormat="false" ht="12.75" hidden="false" customHeight="true" outlineLevel="0" collapsed="false">
      <c r="A57" s="502" t="str">
        <f aca="false">Relatórios!A62</f>
        <v/>
      </c>
      <c r="B57" s="503" t="str">
        <f aca="false">Relatórios!B62</f>
        <v/>
      </c>
      <c r="C57" s="503" t="str">
        <f aca="false">Relatórios!C62</f>
        <v/>
      </c>
      <c r="D57" s="503" t="str">
        <f aca="false">Relatórios!D62</f>
        <v/>
      </c>
      <c r="E57" s="503" t="str">
        <f aca="false">Relatórios!E62</f>
        <v/>
      </c>
      <c r="F57" s="503" t="str">
        <f aca="false">Relatórios!F62</f>
        <v/>
      </c>
      <c r="G57" s="503" t="str">
        <f aca="false">Relatórios!G62</f>
        <v/>
      </c>
      <c r="H57" s="503" t="str">
        <f aca="false">Relatórios!H62</f>
        <v/>
      </c>
      <c r="I57" s="564" t="str">
        <f aca="false">Relatórios!I62</f>
        <v/>
      </c>
      <c r="J57" s="564" t="str">
        <f aca="false">Relatórios!J62</f>
        <v/>
      </c>
      <c r="K57" s="564" t="str">
        <f aca="false">Relatórios!K62</f>
        <v/>
      </c>
      <c r="L57" s="503" t="str">
        <f aca="false">Relatórios!L62</f>
        <v/>
      </c>
      <c r="M57" s="564" t="str">
        <f aca="false">Relatórios!M62</f>
        <v/>
      </c>
      <c r="N57" s="565" t="str">
        <f aca="false">Relatórios!N62</f>
        <v/>
      </c>
      <c r="O57" s="503" t="str">
        <f aca="false">Relatórios!O62</f>
        <v/>
      </c>
      <c r="P57" s="503" t="str">
        <f aca="false">Relatórios!P62</f>
        <v/>
      </c>
      <c r="Q57" s="503" t="str">
        <f aca="false">Relatórios!Q62</f>
        <v/>
      </c>
      <c r="R57" s="503" t="str">
        <f aca="false">Relatórios!R62</f>
        <v/>
      </c>
      <c r="S57" s="566" t="str">
        <f aca="false">Relatórios!S62</f>
        <v/>
      </c>
    </row>
    <row r="58" customFormat="false" ht="12.75" hidden="false" customHeight="true" outlineLevel="0" collapsed="false">
      <c r="A58" s="502" t="str">
        <f aca="false">Relatórios!A63</f>
        <v/>
      </c>
      <c r="B58" s="503" t="str">
        <f aca="false">Relatórios!B63</f>
        <v/>
      </c>
      <c r="C58" s="503" t="str">
        <f aca="false">Relatórios!C63</f>
        <v/>
      </c>
      <c r="D58" s="503" t="str">
        <f aca="false">Relatórios!D63</f>
        <v/>
      </c>
      <c r="E58" s="503" t="str">
        <f aca="false">Relatórios!E63</f>
        <v/>
      </c>
      <c r="F58" s="503" t="str">
        <f aca="false">Relatórios!F63</f>
        <v/>
      </c>
      <c r="G58" s="503" t="str">
        <f aca="false">Relatórios!G63</f>
        <v/>
      </c>
      <c r="H58" s="503" t="str">
        <f aca="false">Relatórios!H63</f>
        <v/>
      </c>
      <c r="I58" s="564" t="str">
        <f aca="false">Relatórios!I63</f>
        <v/>
      </c>
      <c r="J58" s="564" t="str">
        <f aca="false">Relatórios!J63</f>
        <v/>
      </c>
      <c r="K58" s="564" t="str">
        <f aca="false">Relatórios!K63</f>
        <v/>
      </c>
      <c r="L58" s="503" t="str">
        <f aca="false">Relatórios!L63</f>
        <v/>
      </c>
      <c r="M58" s="564" t="str">
        <f aca="false">Relatórios!M63</f>
        <v/>
      </c>
      <c r="N58" s="565" t="str">
        <f aca="false">Relatórios!N63</f>
        <v/>
      </c>
      <c r="O58" s="503" t="str">
        <f aca="false">Relatórios!O63</f>
        <v/>
      </c>
      <c r="P58" s="503" t="str">
        <f aca="false">Relatórios!P63</f>
        <v/>
      </c>
      <c r="Q58" s="503" t="str">
        <f aca="false">Relatórios!Q63</f>
        <v/>
      </c>
      <c r="R58" s="503" t="str">
        <f aca="false">Relatórios!R63</f>
        <v/>
      </c>
      <c r="S58" s="566" t="str">
        <f aca="false">Relatórios!S63</f>
        <v/>
      </c>
    </row>
    <row r="59" customFormat="false" ht="12.75" hidden="false" customHeight="true" outlineLevel="0" collapsed="false">
      <c r="A59" s="502" t="str">
        <f aca="false">Relatórios!A64</f>
        <v/>
      </c>
      <c r="B59" s="503" t="str">
        <f aca="false">Relatórios!B64</f>
        <v/>
      </c>
      <c r="C59" s="503" t="str">
        <f aca="false">Relatórios!C64</f>
        <v/>
      </c>
      <c r="D59" s="503" t="str">
        <f aca="false">Relatórios!D64</f>
        <v/>
      </c>
      <c r="E59" s="503" t="str">
        <f aca="false">Relatórios!E64</f>
        <v/>
      </c>
      <c r="F59" s="503" t="str">
        <f aca="false">Relatórios!F64</f>
        <v/>
      </c>
      <c r="G59" s="503" t="str">
        <f aca="false">Relatórios!G64</f>
        <v/>
      </c>
      <c r="H59" s="503" t="str">
        <f aca="false">Relatórios!H64</f>
        <v/>
      </c>
      <c r="I59" s="564" t="str">
        <f aca="false">Relatórios!I64</f>
        <v/>
      </c>
      <c r="J59" s="564" t="str">
        <f aca="false">Relatórios!J64</f>
        <v/>
      </c>
      <c r="K59" s="564" t="str">
        <f aca="false">Relatórios!K64</f>
        <v/>
      </c>
      <c r="L59" s="503" t="str">
        <f aca="false">Relatórios!L64</f>
        <v/>
      </c>
      <c r="M59" s="564" t="str">
        <f aca="false">Relatórios!M64</f>
        <v/>
      </c>
      <c r="N59" s="565" t="str">
        <f aca="false">Relatórios!N64</f>
        <v/>
      </c>
      <c r="O59" s="503" t="str">
        <f aca="false">Relatórios!O64</f>
        <v/>
      </c>
      <c r="P59" s="503" t="str">
        <f aca="false">Relatórios!P64</f>
        <v/>
      </c>
      <c r="Q59" s="503" t="str">
        <f aca="false">Relatórios!Q64</f>
        <v/>
      </c>
      <c r="R59" s="503" t="str">
        <f aca="false">Relatórios!R64</f>
        <v/>
      </c>
      <c r="S59" s="566" t="str">
        <f aca="false">Relatórios!S64</f>
        <v/>
      </c>
    </row>
    <row r="60" customFormat="false" ht="12.75" hidden="false" customHeight="true" outlineLevel="0" collapsed="false">
      <c r="A60" s="502" t="str">
        <f aca="false">Relatórios!A65</f>
        <v/>
      </c>
      <c r="B60" s="503" t="str">
        <f aca="false">Relatórios!B65</f>
        <v/>
      </c>
      <c r="C60" s="503" t="str">
        <f aca="false">Relatórios!C65</f>
        <v/>
      </c>
      <c r="D60" s="503" t="str">
        <f aca="false">Relatórios!D65</f>
        <v/>
      </c>
      <c r="E60" s="503" t="str">
        <f aca="false">Relatórios!E65</f>
        <v/>
      </c>
      <c r="F60" s="503" t="str">
        <f aca="false">Relatórios!F65</f>
        <v/>
      </c>
      <c r="G60" s="503" t="str">
        <f aca="false">Relatórios!G65</f>
        <v/>
      </c>
      <c r="H60" s="503" t="str">
        <f aca="false">Relatórios!H65</f>
        <v/>
      </c>
      <c r="I60" s="564" t="str">
        <f aca="false">Relatórios!I65</f>
        <v/>
      </c>
      <c r="J60" s="564" t="str">
        <f aca="false">Relatórios!J65</f>
        <v/>
      </c>
      <c r="K60" s="564" t="str">
        <f aca="false">Relatórios!K65</f>
        <v/>
      </c>
      <c r="L60" s="503" t="str">
        <f aca="false">Relatórios!L65</f>
        <v/>
      </c>
      <c r="M60" s="564" t="str">
        <f aca="false">Relatórios!M65</f>
        <v/>
      </c>
      <c r="N60" s="565" t="str">
        <f aca="false">Relatórios!N65</f>
        <v/>
      </c>
      <c r="O60" s="503" t="str">
        <f aca="false">Relatórios!O65</f>
        <v/>
      </c>
      <c r="P60" s="503" t="str">
        <f aca="false">Relatórios!P65</f>
        <v/>
      </c>
      <c r="Q60" s="503" t="str">
        <f aca="false">Relatórios!Q65</f>
        <v/>
      </c>
      <c r="R60" s="503" t="str">
        <f aca="false">Relatórios!R65</f>
        <v/>
      </c>
      <c r="S60" s="566" t="str">
        <f aca="false">Relatórios!S65</f>
        <v/>
      </c>
    </row>
    <row r="61" customFormat="false" ht="12.75" hidden="false" customHeight="true" outlineLevel="0" collapsed="false">
      <c r="A61" s="502" t="str">
        <f aca="false">Relatórios!A66</f>
        <v/>
      </c>
      <c r="B61" s="503" t="str">
        <f aca="false">Relatórios!B66</f>
        <v/>
      </c>
      <c r="C61" s="503" t="str">
        <f aca="false">Relatórios!C66</f>
        <v/>
      </c>
      <c r="D61" s="503" t="str">
        <f aca="false">Relatórios!D66</f>
        <v/>
      </c>
      <c r="E61" s="503" t="str">
        <f aca="false">Relatórios!E66</f>
        <v/>
      </c>
      <c r="F61" s="503" t="str">
        <f aca="false">Relatórios!F66</f>
        <v/>
      </c>
      <c r="G61" s="503" t="str">
        <f aca="false">Relatórios!G66</f>
        <v/>
      </c>
      <c r="H61" s="503" t="str">
        <f aca="false">Relatórios!H66</f>
        <v/>
      </c>
      <c r="I61" s="564" t="str">
        <f aca="false">Relatórios!I66</f>
        <v/>
      </c>
      <c r="J61" s="564" t="str">
        <f aca="false">Relatórios!J66</f>
        <v/>
      </c>
      <c r="K61" s="564" t="str">
        <f aca="false">Relatórios!K66</f>
        <v/>
      </c>
      <c r="L61" s="503" t="str">
        <f aca="false">Relatórios!L66</f>
        <v/>
      </c>
      <c r="M61" s="564" t="str">
        <f aca="false">Relatórios!M66</f>
        <v/>
      </c>
      <c r="N61" s="565" t="str">
        <f aca="false">Relatórios!N66</f>
        <v/>
      </c>
      <c r="O61" s="503" t="str">
        <f aca="false">Relatórios!O66</f>
        <v/>
      </c>
      <c r="P61" s="503" t="str">
        <f aca="false">Relatórios!P66</f>
        <v/>
      </c>
      <c r="Q61" s="503" t="str">
        <f aca="false">Relatórios!Q66</f>
        <v/>
      </c>
      <c r="R61" s="503" t="str">
        <f aca="false">Relatórios!R66</f>
        <v/>
      </c>
      <c r="S61" s="566" t="str">
        <f aca="false">Relatórios!S66</f>
        <v/>
      </c>
    </row>
    <row r="62" customFormat="false" ht="12.75" hidden="false" customHeight="true" outlineLevel="0" collapsed="false">
      <c r="A62" s="502" t="str">
        <f aca="false">Relatórios!A67</f>
        <v/>
      </c>
      <c r="B62" s="503" t="str">
        <f aca="false">Relatórios!B67</f>
        <v/>
      </c>
      <c r="C62" s="503" t="str">
        <f aca="false">Relatórios!C67</f>
        <v/>
      </c>
      <c r="D62" s="503" t="str">
        <f aca="false">Relatórios!D67</f>
        <v/>
      </c>
      <c r="E62" s="503" t="str">
        <f aca="false">Relatórios!E67</f>
        <v/>
      </c>
      <c r="F62" s="503" t="str">
        <f aca="false">Relatórios!F67</f>
        <v/>
      </c>
      <c r="G62" s="503" t="str">
        <f aca="false">Relatórios!G67</f>
        <v/>
      </c>
      <c r="H62" s="503" t="str">
        <f aca="false">Relatórios!H67</f>
        <v/>
      </c>
      <c r="I62" s="564" t="str">
        <f aca="false">Relatórios!I67</f>
        <v/>
      </c>
      <c r="J62" s="564" t="str">
        <f aca="false">Relatórios!J67</f>
        <v/>
      </c>
      <c r="K62" s="564" t="str">
        <f aca="false">Relatórios!K67</f>
        <v/>
      </c>
      <c r="L62" s="503" t="str">
        <f aca="false">Relatórios!L67</f>
        <v/>
      </c>
      <c r="M62" s="564" t="str">
        <f aca="false">Relatórios!M67</f>
        <v/>
      </c>
      <c r="N62" s="565" t="str">
        <f aca="false">Relatórios!N67</f>
        <v/>
      </c>
      <c r="O62" s="503" t="str">
        <f aca="false">Relatórios!O67</f>
        <v/>
      </c>
      <c r="P62" s="503" t="str">
        <f aca="false">Relatórios!P67</f>
        <v/>
      </c>
      <c r="Q62" s="503" t="str">
        <f aca="false">Relatórios!Q67</f>
        <v/>
      </c>
      <c r="R62" s="503" t="str">
        <f aca="false">Relatórios!R67</f>
        <v/>
      </c>
      <c r="S62" s="566" t="str">
        <f aca="false">Relatórios!S67</f>
        <v/>
      </c>
    </row>
    <row r="63" customFormat="false" ht="12.75" hidden="false" customHeight="true" outlineLevel="0" collapsed="false">
      <c r="A63" s="502" t="str">
        <f aca="false">Relatórios!A68</f>
        <v/>
      </c>
      <c r="B63" s="503" t="str">
        <f aca="false">Relatórios!B68</f>
        <v/>
      </c>
      <c r="C63" s="503" t="str">
        <f aca="false">Relatórios!C68</f>
        <v/>
      </c>
      <c r="D63" s="503" t="str">
        <f aca="false">Relatórios!D68</f>
        <v/>
      </c>
      <c r="E63" s="503" t="str">
        <f aca="false">Relatórios!E68</f>
        <v/>
      </c>
      <c r="F63" s="503" t="str">
        <f aca="false">Relatórios!F68</f>
        <v/>
      </c>
      <c r="G63" s="503" t="str">
        <f aca="false">Relatórios!G68</f>
        <v/>
      </c>
      <c r="H63" s="503" t="str">
        <f aca="false">Relatórios!H68</f>
        <v/>
      </c>
      <c r="I63" s="564" t="str">
        <f aca="false">Relatórios!I68</f>
        <v/>
      </c>
      <c r="J63" s="564" t="str">
        <f aca="false">Relatórios!J68</f>
        <v/>
      </c>
      <c r="K63" s="564" t="str">
        <f aca="false">Relatórios!K68</f>
        <v/>
      </c>
      <c r="L63" s="503" t="str">
        <f aca="false">Relatórios!L68</f>
        <v/>
      </c>
      <c r="M63" s="564" t="str">
        <f aca="false">Relatórios!M68</f>
        <v/>
      </c>
      <c r="N63" s="565" t="str">
        <f aca="false">Relatórios!N68</f>
        <v/>
      </c>
      <c r="O63" s="503" t="str">
        <f aca="false">Relatórios!O68</f>
        <v/>
      </c>
      <c r="P63" s="503" t="str">
        <f aca="false">Relatórios!P68</f>
        <v/>
      </c>
      <c r="Q63" s="503" t="str">
        <f aca="false">Relatórios!Q68</f>
        <v/>
      </c>
      <c r="R63" s="503" t="str">
        <f aca="false">Relatórios!R68</f>
        <v/>
      </c>
      <c r="S63" s="566" t="str">
        <f aca="false">Relatórios!S68</f>
        <v/>
      </c>
    </row>
    <row r="64" customFormat="false" ht="12.75" hidden="false" customHeight="true" outlineLevel="0" collapsed="false">
      <c r="A64" s="502" t="str">
        <f aca="false">Relatórios!A69</f>
        <v/>
      </c>
      <c r="B64" s="503" t="str">
        <f aca="false">Relatórios!B69</f>
        <v/>
      </c>
      <c r="C64" s="503" t="str">
        <f aca="false">Relatórios!C69</f>
        <v/>
      </c>
      <c r="D64" s="503" t="str">
        <f aca="false">Relatórios!D69</f>
        <v/>
      </c>
      <c r="E64" s="503" t="str">
        <f aca="false">Relatórios!E69</f>
        <v/>
      </c>
      <c r="F64" s="503" t="str">
        <f aca="false">Relatórios!F69</f>
        <v/>
      </c>
      <c r="G64" s="503" t="str">
        <f aca="false">Relatórios!G69</f>
        <v/>
      </c>
      <c r="H64" s="503" t="str">
        <f aca="false">Relatórios!H69</f>
        <v/>
      </c>
      <c r="I64" s="564" t="str">
        <f aca="false">Relatórios!I69</f>
        <v/>
      </c>
      <c r="J64" s="564" t="str">
        <f aca="false">Relatórios!J69</f>
        <v/>
      </c>
      <c r="K64" s="564" t="str">
        <f aca="false">Relatórios!K69</f>
        <v/>
      </c>
      <c r="L64" s="503" t="str">
        <f aca="false">Relatórios!L69</f>
        <v/>
      </c>
      <c r="M64" s="564" t="str">
        <f aca="false">Relatórios!M69</f>
        <v/>
      </c>
      <c r="N64" s="565" t="str">
        <f aca="false">Relatórios!N69</f>
        <v/>
      </c>
      <c r="O64" s="503" t="str">
        <f aca="false">Relatórios!O69</f>
        <v/>
      </c>
      <c r="P64" s="503" t="str">
        <f aca="false">Relatórios!P69</f>
        <v/>
      </c>
      <c r="Q64" s="503" t="str">
        <f aca="false">Relatórios!Q69</f>
        <v/>
      </c>
      <c r="R64" s="503" t="str">
        <f aca="false">Relatórios!R69</f>
        <v/>
      </c>
      <c r="S64" s="566" t="str">
        <f aca="false">Relatórios!S69</f>
        <v/>
      </c>
    </row>
    <row r="65" customFormat="false" ht="12.75" hidden="false" customHeight="true" outlineLevel="0" collapsed="false">
      <c r="A65" s="502" t="str">
        <f aca="false">Relatórios!A70</f>
        <v/>
      </c>
      <c r="B65" s="503" t="str">
        <f aca="false">Relatórios!B70</f>
        <v/>
      </c>
      <c r="C65" s="503" t="str">
        <f aca="false">Relatórios!C70</f>
        <v/>
      </c>
      <c r="D65" s="503" t="str">
        <f aca="false">Relatórios!D70</f>
        <v/>
      </c>
      <c r="E65" s="503" t="str">
        <f aca="false">Relatórios!E70</f>
        <v/>
      </c>
      <c r="F65" s="503" t="str">
        <f aca="false">Relatórios!F70</f>
        <v/>
      </c>
      <c r="G65" s="503" t="str">
        <f aca="false">Relatórios!G70</f>
        <v/>
      </c>
      <c r="H65" s="503" t="str">
        <f aca="false">Relatórios!H70</f>
        <v/>
      </c>
      <c r="I65" s="564" t="str">
        <f aca="false">Relatórios!I70</f>
        <v/>
      </c>
      <c r="J65" s="564" t="str">
        <f aca="false">Relatórios!J70</f>
        <v/>
      </c>
      <c r="K65" s="564" t="str">
        <f aca="false">Relatórios!K70</f>
        <v/>
      </c>
      <c r="L65" s="503" t="str">
        <f aca="false">Relatórios!L70</f>
        <v/>
      </c>
      <c r="M65" s="564" t="str">
        <f aca="false">Relatórios!M70</f>
        <v/>
      </c>
      <c r="N65" s="565" t="str">
        <f aca="false">Relatórios!N70</f>
        <v/>
      </c>
      <c r="O65" s="503" t="str">
        <f aca="false">Relatórios!O70</f>
        <v/>
      </c>
      <c r="P65" s="503" t="str">
        <f aca="false">Relatórios!P70</f>
        <v/>
      </c>
      <c r="Q65" s="503" t="str">
        <f aca="false">Relatórios!Q70</f>
        <v/>
      </c>
      <c r="R65" s="503" t="str">
        <f aca="false">Relatórios!R70</f>
        <v/>
      </c>
      <c r="S65" s="566" t="str">
        <f aca="false">Relatórios!S70</f>
        <v/>
      </c>
    </row>
    <row r="66" customFormat="false" ht="12.75" hidden="false" customHeight="true" outlineLevel="0" collapsed="false">
      <c r="A66" s="502" t="str">
        <f aca="false">Relatórios!A71</f>
        <v/>
      </c>
      <c r="B66" s="503" t="str">
        <f aca="false">Relatórios!B71</f>
        <v/>
      </c>
      <c r="C66" s="503" t="str">
        <f aca="false">Relatórios!C71</f>
        <v/>
      </c>
      <c r="D66" s="503" t="str">
        <f aca="false">Relatórios!D71</f>
        <v/>
      </c>
      <c r="E66" s="503" t="str">
        <f aca="false">Relatórios!E71</f>
        <v/>
      </c>
      <c r="F66" s="503" t="str">
        <f aca="false">Relatórios!F71</f>
        <v/>
      </c>
      <c r="G66" s="503" t="str">
        <f aca="false">Relatórios!G71</f>
        <v/>
      </c>
      <c r="H66" s="503" t="str">
        <f aca="false">Relatórios!H71</f>
        <v/>
      </c>
      <c r="I66" s="564" t="str">
        <f aca="false">Relatórios!I71</f>
        <v/>
      </c>
      <c r="J66" s="564" t="str">
        <f aca="false">Relatórios!J71</f>
        <v/>
      </c>
      <c r="K66" s="564" t="str">
        <f aca="false">Relatórios!K71</f>
        <v/>
      </c>
      <c r="L66" s="503" t="str">
        <f aca="false">Relatórios!L71</f>
        <v/>
      </c>
      <c r="M66" s="564" t="str">
        <f aca="false">Relatórios!M71</f>
        <v/>
      </c>
      <c r="N66" s="565" t="str">
        <f aca="false">Relatórios!N71</f>
        <v/>
      </c>
      <c r="O66" s="503" t="str">
        <f aca="false">Relatórios!O71</f>
        <v/>
      </c>
      <c r="P66" s="503" t="str">
        <f aca="false">Relatórios!P71</f>
        <v/>
      </c>
      <c r="Q66" s="503" t="str">
        <f aca="false">Relatórios!Q71</f>
        <v/>
      </c>
      <c r="R66" s="503" t="str">
        <f aca="false">Relatórios!R71</f>
        <v/>
      </c>
      <c r="S66" s="566" t="str">
        <f aca="false">Relatórios!S71</f>
        <v/>
      </c>
    </row>
    <row r="67" customFormat="false" ht="12.75" hidden="false" customHeight="true" outlineLevel="0" collapsed="false">
      <c r="A67" s="502" t="str">
        <f aca="false">Relatórios!A72</f>
        <v/>
      </c>
      <c r="B67" s="503" t="str">
        <f aca="false">Relatórios!B72</f>
        <v/>
      </c>
      <c r="C67" s="503" t="str">
        <f aca="false">Relatórios!C72</f>
        <v/>
      </c>
      <c r="D67" s="503" t="str">
        <f aca="false">Relatórios!D72</f>
        <v/>
      </c>
      <c r="E67" s="503" t="str">
        <f aca="false">Relatórios!E72</f>
        <v/>
      </c>
      <c r="F67" s="503" t="str">
        <f aca="false">Relatórios!F72</f>
        <v/>
      </c>
      <c r="G67" s="503" t="str">
        <f aca="false">Relatórios!G72</f>
        <v/>
      </c>
      <c r="H67" s="503" t="str">
        <f aca="false">Relatórios!H72</f>
        <v/>
      </c>
      <c r="I67" s="564" t="str">
        <f aca="false">Relatórios!I72</f>
        <v/>
      </c>
      <c r="J67" s="564" t="str">
        <f aca="false">Relatórios!J72</f>
        <v/>
      </c>
      <c r="K67" s="564" t="str">
        <f aca="false">Relatórios!K72</f>
        <v/>
      </c>
      <c r="L67" s="503" t="str">
        <f aca="false">Relatórios!L72</f>
        <v/>
      </c>
      <c r="M67" s="564" t="str">
        <f aca="false">Relatórios!M72</f>
        <v/>
      </c>
      <c r="N67" s="565" t="str">
        <f aca="false">Relatórios!N72</f>
        <v/>
      </c>
      <c r="O67" s="503" t="str">
        <f aca="false">Relatórios!O72</f>
        <v/>
      </c>
      <c r="P67" s="503" t="str">
        <f aca="false">Relatórios!P72</f>
        <v/>
      </c>
      <c r="Q67" s="503" t="str">
        <f aca="false">Relatórios!Q72</f>
        <v/>
      </c>
      <c r="R67" s="503" t="str">
        <f aca="false">Relatórios!R72</f>
        <v/>
      </c>
      <c r="S67" s="566" t="str">
        <f aca="false">Relatórios!S72</f>
        <v/>
      </c>
    </row>
    <row r="68" customFormat="false" ht="12.75" hidden="false" customHeight="true" outlineLevel="0" collapsed="false">
      <c r="A68" s="502" t="str">
        <f aca="false">Relatórios!A73</f>
        <v/>
      </c>
      <c r="B68" s="503" t="str">
        <f aca="false">Relatórios!B73</f>
        <v/>
      </c>
      <c r="C68" s="503" t="str">
        <f aca="false">Relatórios!C73</f>
        <v/>
      </c>
      <c r="D68" s="503" t="str">
        <f aca="false">Relatórios!D73</f>
        <v/>
      </c>
      <c r="E68" s="503" t="str">
        <f aca="false">Relatórios!E73</f>
        <v/>
      </c>
      <c r="F68" s="503" t="str">
        <f aca="false">Relatórios!F73</f>
        <v/>
      </c>
      <c r="G68" s="503" t="str">
        <f aca="false">Relatórios!G73</f>
        <v/>
      </c>
      <c r="H68" s="503" t="str">
        <f aca="false">Relatórios!H73</f>
        <v/>
      </c>
      <c r="I68" s="564" t="str">
        <f aca="false">Relatórios!I73</f>
        <v/>
      </c>
      <c r="J68" s="564" t="str">
        <f aca="false">Relatórios!J73</f>
        <v/>
      </c>
      <c r="K68" s="564" t="str">
        <f aca="false">Relatórios!K73</f>
        <v/>
      </c>
      <c r="L68" s="503" t="str">
        <f aca="false">Relatórios!L73</f>
        <v/>
      </c>
      <c r="M68" s="564" t="str">
        <f aca="false">Relatórios!M73</f>
        <v/>
      </c>
      <c r="N68" s="565" t="str">
        <f aca="false">Relatórios!N73</f>
        <v/>
      </c>
      <c r="O68" s="503" t="str">
        <f aca="false">Relatórios!O73</f>
        <v/>
      </c>
      <c r="P68" s="503" t="str">
        <f aca="false">Relatórios!P73</f>
        <v/>
      </c>
      <c r="Q68" s="503" t="str">
        <f aca="false">Relatórios!Q73</f>
        <v/>
      </c>
      <c r="R68" s="503" t="str">
        <f aca="false">Relatórios!R73</f>
        <v/>
      </c>
      <c r="S68" s="566" t="str">
        <f aca="false">Relatórios!S73</f>
        <v/>
      </c>
    </row>
    <row r="69" customFormat="false" ht="12.75" hidden="false" customHeight="true" outlineLevel="0" collapsed="false">
      <c r="A69" s="502" t="str">
        <f aca="false">Relatórios!A74</f>
        <v/>
      </c>
      <c r="B69" s="503" t="str">
        <f aca="false">Relatórios!B74</f>
        <v/>
      </c>
      <c r="C69" s="503" t="str">
        <f aca="false">Relatórios!C74</f>
        <v/>
      </c>
      <c r="D69" s="503" t="str">
        <f aca="false">Relatórios!D74</f>
        <v/>
      </c>
      <c r="E69" s="503" t="str">
        <f aca="false">Relatórios!E74</f>
        <v/>
      </c>
      <c r="F69" s="503" t="str">
        <f aca="false">Relatórios!F74</f>
        <v/>
      </c>
      <c r="G69" s="503" t="str">
        <f aca="false">Relatórios!G74</f>
        <v/>
      </c>
      <c r="H69" s="503" t="str">
        <f aca="false">Relatórios!H74</f>
        <v/>
      </c>
      <c r="I69" s="564" t="str">
        <f aca="false">Relatórios!I74</f>
        <v/>
      </c>
      <c r="J69" s="564" t="str">
        <f aca="false">Relatórios!J74</f>
        <v/>
      </c>
      <c r="K69" s="564" t="str">
        <f aca="false">Relatórios!K74</f>
        <v/>
      </c>
      <c r="L69" s="503" t="str">
        <f aca="false">Relatórios!L74</f>
        <v/>
      </c>
      <c r="M69" s="564" t="str">
        <f aca="false">Relatórios!M74</f>
        <v/>
      </c>
      <c r="N69" s="565" t="str">
        <f aca="false">Relatórios!N74</f>
        <v/>
      </c>
      <c r="O69" s="503" t="str">
        <f aca="false">Relatórios!O74</f>
        <v/>
      </c>
      <c r="P69" s="503" t="str">
        <f aca="false">Relatórios!P74</f>
        <v/>
      </c>
      <c r="Q69" s="503" t="str">
        <f aca="false">Relatórios!Q74</f>
        <v/>
      </c>
      <c r="R69" s="503" t="str">
        <f aca="false">Relatórios!R74</f>
        <v/>
      </c>
      <c r="S69" s="566" t="str">
        <f aca="false">Relatórios!S74</f>
        <v/>
      </c>
    </row>
    <row r="70" customFormat="false" ht="12.75" hidden="false" customHeight="true" outlineLevel="0" collapsed="false">
      <c r="A70" s="502" t="str">
        <f aca="false">Relatórios!A75</f>
        <v/>
      </c>
      <c r="B70" s="503" t="str">
        <f aca="false">Relatórios!B75</f>
        <v/>
      </c>
      <c r="C70" s="503" t="str">
        <f aca="false">Relatórios!C75</f>
        <v/>
      </c>
      <c r="D70" s="503" t="str">
        <f aca="false">Relatórios!D75</f>
        <v/>
      </c>
      <c r="E70" s="503" t="str">
        <f aca="false">Relatórios!E75</f>
        <v/>
      </c>
      <c r="F70" s="503" t="str">
        <f aca="false">Relatórios!F75</f>
        <v/>
      </c>
      <c r="G70" s="503" t="str">
        <f aca="false">Relatórios!G75</f>
        <v/>
      </c>
      <c r="H70" s="503" t="str">
        <f aca="false">Relatórios!H75</f>
        <v/>
      </c>
      <c r="I70" s="564" t="str">
        <f aca="false">Relatórios!I75</f>
        <v/>
      </c>
      <c r="J70" s="564" t="str">
        <f aca="false">Relatórios!J75</f>
        <v/>
      </c>
      <c r="K70" s="564" t="str">
        <f aca="false">Relatórios!K75</f>
        <v/>
      </c>
      <c r="L70" s="503" t="str">
        <f aca="false">Relatórios!L75</f>
        <v/>
      </c>
      <c r="M70" s="564" t="str">
        <f aca="false">Relatórios!M75</f>
        <v/>
      </c>
      <c r="N70" s="565" t="str">
        <f aca="false">Relatórios!N75</f>
        <v/>
      </c>
      <c r="O70" s="503" t="str">
        <f aca="false">Relatórios!O75</f>
        <v/>
      </c>
      <c r="P70" s="503" t="str">
        <f aca="false">Relatórios!P75</f>
        <v/>
      </c>
      <c r="Q70" s="503" t="str">
        <f aca="false">Relatórios!Q75</f>
        <v/>
      </c>
      <c r="R70" s="503" t="str">
        <f aca="false">Relatórios!R75</f>
        <v/>
      </c>
      <c r="S70" s="566" t="str">
        <f aca="false">Relatórios!S75</f>
        <v/>
      </c>
    </row>
    <row r="71" customFormat="false" ht="12.75" hidden="false" customHeight="true" outlineLevel="0" collapsed="false">
      <c r="A71" s="502" t="str">
        <f aca="false">Relatórios!A76</f>
        <v/>
      </c>
      <c r="B71" s="503" t="str">
        <f aca="false">Relatórios!B76</f>
        <v/>
      </c>
      <c r="C71" s="503" t="str">
        <f aca="false">Relatórios!C76</f>
        <v/>
      </c>
      <c r="D71" s="503" t="str">
        <f aca="false">Relatórios!D76</f>
        <v/>
      </c>
      <c r="E71" s="503" t="str">
        <f aca="false">Relatórios!E76</f>
        <v/>
      </c>
      <c r="F71" s="503" t="str">
        <f aca="false">Relatórios!F76</f>
        <v/>
      </c>
      <c r="G71" s="503" t="str">
        <f aca="false">Relatórios!G76</f>
        <v/>
      </c>
      <c r="H71" s="503" t="str">
        <f aca="false">Relatórios!H76</f>
        <v/>
      </c>
      <c r="I71" s="564" t="str">
        <f aca="false">Relatórios!I76</f>
        <v/>
      </c>
      <c r="J71" s="564" t="str">
        <f aca="false">Relatórios!J76</f>
        <v/>
      </c>
      <c r="K71" s="564" t="str">
        <f aca="false">Relatórios!K76</f>
        <v/>
      </c>
      <c r="L71" s="503" t="str">
        <f aca="false">Relatórios!L76</f>
        <v/>
      </c>
      <c r="M71" s="564" t="str">
        <f aca="false">Relatórios!M76</f>
        <v/>
      </c>
      <c r="N71" s="565" t="str">
        <f aca="false">Relatórios!N76</f>
        <v/>
      </c>
      <c r="O71" s="503" t="str">
        <f aca="false">Relatórios!O76</f>
        <v/>
      </c>
      <c r="P71" s="503" t="str">
        <f aca="false">Relatórios!P76</f>
        <v/>
      </c>
      <c r="Q71" s="503" t="str">
        <f aca="false">Relatórios!Q76</f>
        <v/>
      </c>
      <c r="R71" s="503" t="str">
        <f aca="false">Relatórios!R76</f>
        <v/>
      </c>
      <c r="S71" s="566" t="str">
        <f aca="false">Relatórios!S76</f>
        <v/>
      </c>
    </row>
    <row r="72" customFormat="false" ht="12.75" hidden="false" customHeight="true" outlineLevel="0" collapsed="false">
      <c r="A72" s="502" t="str">
        <f aca="false">Relatórios!A77</f>
        <v/>
      </c>
      <c r="B72" s="503" t="str">
        <f aca="false">Relatórios!B77</f>
        <v/>
      </c>
      <c r="C72" s="503" t="str">
        <f aca="false">Relatórios!C77</f>
        <v/>
      </c>
      <c r="D72" s="503" t="str">
        <f aca="false">Relatórios!D77</f>
        <v/>
      </c>
      <c r="E72" s="503" t="str">
        <f aca="false">Relatórios!E77</f>
        <v/>
      </c>
      <c r="F72" s="503" t="str">
        <f aca="false">Relatórios!F77</f>
        <v/>
      </c>
      <c r="G72" s="503" t="str">
        <f aca="false">Relatórios!G77</f>
        <v/>
      </c>
      <c r="H72" s="503" t="str">
        <f aca="false">Relatórios!H77</f>
        <v/>
      </c>
      <c r="I72" s="564" t="str">
        <f aca="false">Relatórios!I77</f>
        <v/>
      </c>
      <c r="J72" s="564" t="str">
        <f aca="false">Relatórios!J77</f>
        <v/>
      </c>
      <c r="K72" s="564" t="str">
        <f aca="false">Relatórios!K77</f>
        <v/>
      </c>
      <c r="L72" s="503" t="str">
        <f aca="false">Relatórios!L77</f>
        <v/>
      </c>
      <c r="M72" s="564" t="str">
        <f aca="false">Relatórios!M77</f>
        <v/>
      </c>
      <c r="N72" s="565" t="str">
        <f aca="false">Relatórios!N77</f>
        <v/>
      </c>
      <c r="O72" s="503" t="str">
        <f aca="false">Relatórios!O77</f>
        <v/>
      </c>
      <c r="P72" s="503" t="str">
        <f aca="false">Relatórios!P77</f>
        <v/>
      </c>
      <c r="Q72" s="503" t="str">
        <f aca="false">Relatórios!Q77</f>
        <v/>
      </c>
      <c r="R72" s="503" t="str">
        <f aca="false">Relatórios!R77</f>
        <v/>
      </c>
      <c r="S72" s="566" t="str">
        <f aca="false">Relatórios!S77</f>
        <v/>
      </c>
    </row>
    <row r="73" customFormat="false" ht="12.75" hidden="false" customHeight="true" outlineLevel="0" collapsed="false">
      <c r="A73" s="502" t="str">
        <f aca="false">Relatórios!A78</f>
        <v/>
      </c>
      <c r="B73" s="503" t="str">
        <f aca="false">Relatórios!B78</f>
        <v/>
      </c>
      <c r="C73" s="503" t="str">
        <f aca="false">Relatórios!C78</f>
        <v/>
      </c>
      <c r="D73" s="503" t="str">
        <f aca="false">Relatórios!D78</f>
        <v/>
      </c>
      <c r="E73" s="503" t="str">
        <f aca="false">Relatórios!E78</f>
        <v/>
      </c>
      <c r="F73" s="503" t="str">
        <f aca="false">Relatórios!F78</f>
        <v/>
      </c>
      <c r="G73" s="503" t="str">
        <f aca="false">Relatórios!G78</f>
        <v/>
      </c>
      <c r="H73" s="503" t="str">
        <f aca="false">Relatórios!H78</f>
        <v/>
      </c>
      <c r="I73" s="564" t="str">
        <f aca="false">Relatórios!I78</f>
        <v/>
      </c>
      <c r="J73" s="564" t="str">
        <f aca="false">Relatórios!J78</f>
        <v/>
      </c>
      <c r="K73" s="564" t="str">
        <f aca="false">Relatórios!K78</f>
        <v/>
      </c>
      <c r="L73" s="503" t="str">
        <f aca="false">Relatórios!L78</f>
        <v/>
      </c>
      <c r="M73" s="564" t="str">
        <f aca="false">Relatórios!M78</f>
        <v/>
      </c>
      <c r="N73" s="565" t="str">
        <f aca="false">Relatórios!N78</f>
        <v/>
      </c>
      <c r="O73" s="503" t="str">
        <f aca="false">Relatórios!O78</f>
        <v/>
      </c>
      <c r="P73" s="503" t="str">
        <f aca="false">Relatórios!P78</f>
        <v/>
      </c>
      <c r="Q73" s="503" t="str">
        <f aca="false">Relatórios!Q78</f>
        <v/>
      </c>
      <c r="R73" s="503" t="str">
        <f aca="false">Relatórios!R78</f>
        <v/>
      </c>
      <c r="S73" s="566" t="str">
        <f aca="false">Relatórios!S78</f>
        <v/>
      </c>
    </row>
    <row r="74" customFormat="false" ht="12.75" hidden="false" customHeight="true" outlineLevel="0" collapsed="false">
      <c r="A74" s="502" t="str">
        <f aca="false">Relatórios!A79</f>
        <v/>
      </c>
      <c r="B74" s="503" t="str">
        <f aca="false">Relatórios!B79</f>
        <v/>
      </c>
      <c r="C74" s="503" t="str">
        <f aca="false">Relatórios!C79</f>
        <v/>
      </c>
      <c r="D74" s="503" t="str">
        <f aca="false">Relatórios!D79</f>
        <v/>
      </c>
      <c r="E74" s="503" t="str">
        <f aca="false">Relatórios!E79</f>
        <v/>
      </c>
      <c r="F74" s="503" t="str">
        <f aca="false">Relatórios!F79</f>
        <v/>
      </c>
      <c r="G74" s="503" t="str">
        <f aca="false">Relatórios!G79</f>
        <v/>
      </c>
      <c r="H74" s="503" t="str">
        <f aca="false">Relatórios!H79</f>
        <v/>
      </c>
      <c r="I74" s="564" t="str">
        <f aca="false">Relatórios!I79</f>
        <v/>
      </c>
      <c r="J74" s="564" t="str">
        <f aca="false">Relatórios!J79</f>
        <v/>
      </c>
      <c r="K74" s="564" t="str">
        <f aca="false">Relatórios!K79</f>
        <v/>
      </c>
      <c r="L74" s="503" t="str">
        <f aca="false">Relatórios!L79</f>
        <v/>
      </c>
      <c r="M74" s="564" t="str">
        <f aca="false">Relatórios!M79</f>
        <v/>
      </c>
      <c r="N74" s="565" t="str">
        <f aca="false">Relatórios!N79</f>
        <v/>
      </c>
      <c r="O74" s="503" t="str">
        <f aca="false">Relatórios!O79</f>
        <v/>
      </c>
      <c r="P74" s="503" t="str">
        <f aca="false">Relatórios!P79</f>
        <v/>
      </c>
      <c r="Q74" s="503" t="str">
        <f aca="false">Relatórios!Q79</f>
        <v/>
      </c>
      <c r="R74" s="503" t="str">
        <f aca="false">Relatórios!R79</f>
        <v/>
      </c>
      <c r="S74" s="566" t="str">
        <f aca="false">Relatórios!S79</f>
        <v/>
      </c>
    </row>
    <row r="75" customFormat="false" ht="12.75" hidden="false" customHeight="true" outlineLevel="0" collapsed="false">
      <c r="A75" s="502" t="str">
        <f aca="false">Relatórios!A80</f>
        <v/>
      </c>
      <c r="B75" s="503" t="str">
        <f aca="false">Relatórios!B80</f>
        <v/>
      </c>
      <c r="C75" s="503" t="str">
        <f aca="false">Relatórios!C80</f>
        <v/>
      </c>
      <c r="D75" s="503" t="str">
        <f aca="false">Relatórios!D80</f>
        <v/>
      </c>
      <c r="E75" s="503" t="str">
        <f aca="false">Relatórios!E80</f>
        <v/>
      </c>
      <c r="F75" s="503" t="str">
        <f aca="false">Relatórios!F80</f>
        <v/>
      </c>
      <c r="G75" s="503" t="str">
        <f aca="false">Relatórios!G80</f>
        <v/>
      </c>
      <c r="H75" s="503" t="str">
        <f aca="false">Relatórios!H80</f>
        <v/>
      </c>
      <c r="I75" s="564" t="str">
        <f aca="false">Relatórios!I80</f>
        <v/>
      </c>
      <c r="J75" s="564" t="str">
        <f aca="false">Relatórios!J80</f>
        <v/>
      </c>
      <c r="K75" s="564" t="str">
        <f aca="false">Relatórios!K80</f>
        <v/>
      </c>
      <c r="L75" s="503" t="str">
        <f aca="false">Relatórios!L80</f>
        <v/>
      </c>
      <c r="M75" s="564" t="str">
        <f aca="false">Relatórios!M80</f>
        <v/>
      </c>
      <c r="N75" s="565" t="str">
        <f aca="false">Relatórios!N80</f>
        <v/>
      </c>
      <c r="O75" s="503" t="str">
        <f aca="false">Relatórios!O80</f>
        <v/>
      </c>
      <c r="P75" s="503" t="str">
        <f aca="false">Relatórios!P80</f>
        <v/>
      </c>
      <c r="Q75" s="503" t="str">
        <f aca="false">Relatórios!Q80</f>
        <v/>
      </c>
      <c r="R75" s="503" t="str">
        <f aca="false">Relatórios!R80</f>
        <v/>
      </c>
      <c r="S75" s="566" t="str">
        <f aca="false">Relatórios!S80</f>
        <v/>
      </c>
    </row>
    <row r="76" customFormat="false" ht="12.75" hidden="false" customHeight="true" outlineLevel="0" collapsed="false">
      <c r="A76" s="502" t="str">
        <f aca="false">Relatórios!A81</f>
        <v/>
      </c>
      <c r="B76" s="503" t="str">
        <f aca="false">Relatórios!B81</f>
        <v/>
      </c>
      <c r="C76" s="503" t="str">
        <f aca="false">Relatórios!C81</f>
        <v/>
      </c>
      <c r="D76" s="503" t="str">
        <f aca="false">Relatórios!D81</f>
        <v/>
      </c>
      <c r="E76" s="503" t="str">
        <f aca="false">Relatórios!E81</f>
        <v/>
      </c>
      <c r="F76" s="503" t="str">
        <f aca="false">Relatórios!F81</f>
        <v/>
      </c>
      <c r="G76" s="503" t="str">
        <f aca="false">Relatórios!G81</f>
        <v/>
      </c>
      <c r="H76" s="503" t="str">
        <f aca="false">Relatórios!H81</f>
        <v/>
      </c>
      <c r="I76" s="564" t="str">
        <f aca="false">Relatórios!I81</f>
        <v/>
      </c>
      <c r="J76" s="564" t="str">
        <f aca="false">Relatórios!J81</f>
        <v/>
      </c>
      <c r="K76" s="564" t="str">
        <f aca="false">Relatórios!K81</f>
        <v/>
      </c>
      <c r="L76" s="503" t="str">
        <f aca="false">Relatórios!L81</f>
        <v/>
      </c>
      <c r="M76" s="564" t="str">
        <f aca="false">Relatórios!M81</f>
        <v/>
      </c>
      <c r="N76" s="565" t="str">
        <f aca="false">Relatórios!N81</f>
        <v/>
      </c>
      <c r="O76" s="503" t="str">
        <f aca="false">Relatórios!O81</f>
        <v/>
      </c>
      <c r="P76" s="503" t="str">
        <f aca="false">Relatórios!P81</f>
        <v/>
      </c>
      <c r="Q76" s="503" t="str">
        <f aca="false">Relatórios!Q81</f>
        <v/>
      </c>
      <c r="R76" s="503" t="str">
        <f aca="false">Relatórios!R81</f>
        <v/>
      </c>
      <c r="S76" s="566" t="str">
        <f aca="false">Relatórios!S81</f>
        <v/>
      </c>
    </row>
    <row r="77" customFormat="false" ht="12.75" hidden="false" customHeight="true" outlineLevel="0" collapsed="false">
      <c r="A77" s="502" t="str">
        <f aca="false">Relatórios!A82</f>
        <v/>
      </c>
      <c r="B77" s="503" t="str">
        <f aca="false">Relatórios!B82</f>
        <v/>
      </c>
      <c r="C77" s="503" t="str">
        <f aca="false">Relatórios!C82</f>
        <v/>
      </c>
      <c r="D77" s="503" t="str">
        <f aca="false">Relatórios!D82</f>
        <v/>
      </c>
      <c r="E77" s="503" t="str">
        <f aca="false">Relatórios!E82</f>
        <v/>
      </c>
      <c r="F77" s="503" t="str">
        <f aca="false">Relatórios!F82</f>
        <v/>
      </c>
      <c r="G77" s="503" t="str">
        <f aca="false">Relatórios!G82</f>
        <v/>
      </c>
      <c r="H77" s="503" t="str">
        <f aca="false">Relatórios!H82</f>
        <v/>
      </c>
      <c r="I77" s="564" t="str">
        <f aca="false">Relatórios!I82</f>
        <v/>
      </c>
      <c r="J77" s="564" t="str">
        <f aca="false">Relatórios!J82</f>
        <v/>
      </c>
      <c r="K77" s="564" t="str">
        <f aca="false">Relatórios!K82</f>
        <v/>
      </c>
      <c r="L77" s="503" t="str">
        <f aca="false">Relatórios!L82</f>
        <v/>
      </c>
      <c r="M77" s="564" t="str">
        <f aca="false">Relatórios!M82</f>
        <v/>
      </c>
      <c r="N77" s="565" t="str">
        <f aca="false">Relatórios!N82</f>
        <v/>
      </c>
      <c r="O77" s="503" t="str">
        <f aca="false">Relatórios!O82</f>
        <v/>
      </c>
      <c r="P77" s="503" t="str">
        <f aca="false">Relatórios!P82</f>
        <v/>
      </c>
      <c r="Q77" s="503" t="str">
        <f aca="false">Relatórios!Q82</f>
        <v/>
      </c>
      <c r="R77" s="503" t="str">
        <f aca="false">Relatórios!R82</f>
        <v/>
      </c>
      <c r="S77" s="566" t="str">
        <f aca="false">Relatórios!S82</f>
        <v/>
      </c>
    </row>
    <row r="78" customFormat="false" ht="12.75" hidden="false" customHeight="true" outlineLevel="0" collapsed="false">
      <c r="A78" s="502" t="str">
        <f aca="false">Relatórios!A83</f>
        <v/>
      </c>
      <c r="B78" s="503" t="str">
        <f aca="false">Relatórios!B83</f>
        <v/>
      </c>
      <c r="C78" s="503" t="str">
        <f aca="false">Relatórios!C83</f>
        <v/>
      </c>
      <c r="D78" s="503" t="str">
        <f aca="false">Relatórios!D83</f>
        <v/>
      </c>
      <c r="E78" s="503" t="str">
        <f aca="false">Relatórios!E83</f>
        <v/>
      </c>
      <c r="F78" s="503" t="str">
        <f aca="false">Relatórios!F83</f>
        <v/>
      </c>
      <c r="G78" s="503" t="str">
        <f aca="false">Relatórios!G83</f>
        <v/>
      </c>
      <c r="H78" s="503" t="str">
        <f aca="false">Relatórios!H83</f>
        <v/>
      </c>
      <c r="I78" s="564" t="str">
        <f aca="false">Relatórios!I83</f>
        <v/>
      </c>
      <c r="J78" s="564" t="str">
        <f aca="false">Relatórios!J83</f>
        <v/>
      </c>
      <c r="K78" s="564" t="str">
        <f aca="false">Relatórios!K83</f>
        <v/>
      </c>
      <c r="L78" s="503" t="str">
        <f aca="false">Relatórios!L83</f>
        <v/>
      </c>
      <c r="M78" s="564" t="str">
        <f aca="false">Relatórios!M83</f>
        <v/>
      </c>
      <c r="N78" s="565" t="str">
        <f aca="false">Relatórios!N83</f>
        <v/>
      </c>
      <c r="O78" s="503" t="str">
        <f aca="false">Relatórios!O83</f>
        <v/>
      </c>
      <c r="P78" s="503" t="str">
        <f aca="false">Relatórios!P83</f>
        <v/>
      </c>
      <c r="Q78" s="503" t="str">
        <f aca="false">Relatórios!Q83</f>
        <v/>
      </c>
      <c r="R78" s="503" t="str">
        <f aca="false">Relatórios!R83</f>
        <v/>
      </c>
      <c r="S78" s="566" t="str">
        <f aca="false">Relatórios!S83</f>
        <v/>
      </c>
    </row>
    <row r="79" customFormat="false" ht="12.75" hidden="false" customHeight="true" outlineLevel="0" collapsed="false">
      <c r="A79" s="502" t="str">
        <f aca="false">Relatórios!A84</f>
        <v/>
      </c>
      <c r="B79" s="503" t="str">
        <f aca="false">Relatórios!B84</f>
        <v/>
      </c>
      <c r="C79" s="503" t="str">
        <f aca="false">Relatórios!C84</f>
        <v/>
      </c>
      <c r="D79" s="503" t="str">
        <f aca="false">Relatórios!D84</f>
        <v/>
      </c>
      <c r="E79" s="503" t="str">
        <f aca="false">Relatórios!E84</f>
        <v/>
      </c>
      <c r="F79" s="503" t="str">
        <f aca="false">Relatórios!F84</f>
        <v/>
      </c>
      <c r="G79" s="503" t="str">
        <f aca="false">Relatórios!G84</f>
        <v/>
      </c>
      <c r="H79" s="503" t="str">
        <f aca="false">Relatórios!H84</f>
        <v/>
      </c>
      <c r="I79" s="564" t="str">
        <f aca="false">Relatórios!I84</f>
        <v/>
      </c>
      <c r="J79" s="564" t="str">
        <f aca="false">Relatórios!J84</f>
        <v/>
      </c>
      <c r="K79" s="564" t="str">
        <f aca="false">Relatórios!K84</f>
        <v/>
      </c>
      <c r="L79" s="503" t="str">
        <f aca="false">Relatórios!L84</f>
        <v/>
      </c>
      <c r="M79" s="564" t="str">
        <f aca="false">Relatórios!M84</f>
        <v/>
      </c>
      <c r="N79" s="565" t="str">
        <f aca="false">Relatórios!N84</f>
        <v/>
      </c>
      <c r="O79" s="503" t="str">
        <f aca="false">Relatórios!O84</f>
        <v/>
      </c>
      <c r="P79" s="503" t="str">
        <f aca="false">Relatórios!P84</f>
        <v/>
      </c>
      <c r="Q79" s="503" t="str">
        <f aca="false">Relatórios!Q84</f>
        <v/>
      </c>
      <c r="R79" s="503" t="str">
        <f aca="false">Relatórios!R84</f>
        <v/>
      </c>
      <c r="S79" s="566" t="str">
        <f aca="false">Relatórios!S84</f>
        <v/>
      </c>
    </row>
    <row r="80" customFormat="false" ht="12.75" hidden="false" customHeight="true" outlineLevel="0" collapsed="false">
      <c r="A80" s="502" t="str">
        <f aca="false">Relatórios!A85</f>
        <v/>
      </c>
      <c r="B80" s="503" t="str">
        <f aca="false">Relatórios!B85</f>
        <v/>
      </c>
      <c r="C80" s="503" t="str">
        <f aca="false">Relatórios!C85</f>
        <v/>
      </c>
      <c r="D80" s="503" t="str">
        <f aca="false">Relatórios!D85</f>
        <v/>
      </c>
      <c r="E80" s="503" t="str">
        <f aca="false">Relatórios!E85</f>
        <v/>
      </c>
      <c r="F80" s="503" t="str">
        <f aca="false">Relatórios!F85</f>
        <v/>
      </c>
      <c r="G80" s="503" t="str">
        <f aca="false">Relatórios!G85</f>
        <v/>
      </c>
      <c r="H80" s="503" t="str">
        <f aca="false">Relatórios!H85</f>
        <v/>
      </c>
      <c r="I80" s="564" t="str">
        <f aca="false">Relatórios!I85</f>
        <v/>
      </c>
      <c r="J80" s="564" t="str">
        <f aca="false">Relatórios!J85</f>
        <v/>
      </c>
      <c r="K80" s="564" t="str">
        <f aca="false">Relatórios!K85</f>
        <v/>
      </c>
      <c r="L80" s="503" t="str">
        <f aca="false">Relatórios!L85</f>
        <v/>
      </c>
      <c r="M80" s="564" t="str">
        <f aca="false">Relatórios!M85</f>
        <v/>
      </c>
      <c r="N80" s="565" t="str">
        <f aca="false">Relatórios!N85</f>
        <v/>
      </c>
      <c r="O80" s="503" t="str">
        <f aca="false">Relatórios!O85</f>
        <v/>
      </c>
      <c r="P80" s="503" t="str">
        <f aca="false">Relatórios!P85</f>
        <v/>
      </c>
      <c r="Q80" s="503" t="str">
        <f aca="false">Relatórios!Q85</f>
        <v/>
      </c>
      <c r="R80" s="503" t="str">
        <f aca="false">Relatórios!R85</f>
        <v/>
      </c>
      <c r="S80" s="566" t="str">
        <f aca="false">Relatórios!S85</f>
        <v/>
      </c>
    </row>
    <row r="81" customFormat="false" ht="12.75" hidden="false" customHeight="true" outlineLevel="0" collapsed="false">
      <c r="A81" s="502" t="str">
        <f aca="false">Relatórios!A86</f>
        <v/>
      </c>
      <c r="B81" s="503" t="str">
        <f aca="false">Relatórios!B86</f>
        <v/>
      </c>
      <c r="C81" s="503" t="str">
        <f aca="false">Relatórios!C86</f>
        <v/>
      </c>
      <c r="D81" s="503" t="str">
        <f aca="false">Relatórios!D86</f>
        <v/>
      </c>
      <c r="E81" s="503" t="str">
        <f aca="false">Relatórios!E86</f>
        <v/>
      </c>
      <c r="F81" s="503" t="str">
        <f aca="false">Relatórios!F86</f>
        <v/>
      </c>
      <c r="G81" s="503" t="str">
        <f aca="false">Relatórios!G86</f>
        <v/>
      </c>
      <c r="H81" s="503" t="str">
        <f aca="false">Relatórios!H86</f>
        <v/>
      </c>
      <c r="I81" s="564" t="str">
        <f aca="false">Relatórios!I86</f>
        <v/>
      </c>
      <c r="J81" s="564" t="str">
        <f aca="false">Relatórios!J86</f>
        <v/>
      </c>
      <c r="K81" s="564" t="str">
        <f aca="false">Relatórios!K86</f>
        <v/>
      </c>
      <c r="L81" s="503" t="str">
        <f aca="false">Relatórios!L86</f>
        <v/>
      </c>
      <c r="M81" s="564" t="str">
        <f aca="false">Relatórios!M86</f>
        <v/>
      </c>
      <c r="N81" s="565" t="str">
        <f aca="false">Relatórios!N86</f>
        <v/>
      </c>
      <c r="O81" s="503" t="str">
        <f aca="false">Relatórios!O86</f>
        <v/>
      </c>
      <c r="P81" s="503" t="str">
        <f aca="false">Relatórios!P86</f>
        <v/>
      </c>
      <c r="Q81" s="503" t="str">
        <f aca="false">Relatórios!Q86</f>
        <v/>
      </c>
      <c r="R81" s="503" t="str">
        <f aca="false">Relatórios!R86</f>
        <v/>
      </c>
      <c r="S81" s="566" t="str">
        <f aca="false">Relatórios!S86</f>
        <v/>
      </c>
    </row>
    <row r="82" customFormat="false" ht="12.75" hidden="false" customHeight="true" outlineLevel="0" collapsed="false">
      <c r="A82" s="502" t="str">
        <f aca="false">Relatórios!A87</f>
        <v/>
      </c>
      <c r="B82" s="503" t="str">
        <f aca="false">Relatórios!B87</f>
        <v/>
      </c>
      <c r="C82" s="503" t="str">
        <f aca="false">Relatórios!C87</f>
        <v/>
      </c>
      <c r="D82" s="503" t="str">
        <f aca="false">Relatórios!D87</f>
        <v/>
      </c>
      <c r="E82" s="503" t="str">
        <f aca="false">Relatórios!E87</f>
        <v/>
      </c>
      <c r="F82" s="503" t="str">
        <f aca="false">Relatórios!F87</f>
        <v/>
      </c>
      <c r="G82" s="503" t="str">
        <f aca="false">Relatórios!G87</f>
        <v/>
      </c>
      <c r="H82" s="503" t="str">
        <f aca="false">Relatórios!H87</f>
        <v/>
      </c>
      <c r="I82" s="564" t="str">
        <f aca="false">Relatórios!I87</f>
        <v/>
      </c>
      <c r="J82" s="564" t="str">
        <f aca="false">Relatórios!J87</f>
        <v/>
      </c>
      <c r="K82" s="564" t="str">
        <f aca="false">Relatórios!K87</f>
        <v/>
      </c>
      <c r="L82" s="503" t="str">
        <f aca="false">Relatórios!L87</f>
        <v/>
      </c>
      <c r="M82" s="564" t="str">
        <f aca="false">Relatórios!M87</f>
        <v/>
      </c>
      <c r="N82" s="565" t="str">
        <f aca="false">Relatórios!N87</f>
        <v/>
      </c>
      <c r="O82" s="503" t="str">
        <f aca="false">Relatórios!O87</f>
        <v/>
      </c>
      <c r="P82" s="503" t="str">
        <f aca="false">Relatórios!P87</f>
        <v/>
      </c>
      <c r="Q82" s="503" t="str">
        <f aca="false">Relatórios!Q87</f>
        <v/>
      </c>
      <c r="R82" s="503" t="str">
        <f aca="false">Relatórios!R87</f>
        <v/>
      </c>
      <c r="S82" s="566" t="str">
        <f aca="false">Relatórios!S87</f>
        <v/>
      </c>
    </row>
    <row r="83" customFormat="false" ht="12.75" hidden="false" customHeight="true" outlineLevel="0" collapsed="false">
      <c r="A83" s="502" t="str">
        <f aca="false">Relatórios!A88</f>
        <v/>
      </c>
      <c r="B83" s="503" t="str">
        <f aca="false">Relatórios!B88</f>
        <v/>
      </c>
      <c r="C83" s="503" t="str">
        <f aca="false">Relatórios!C88</f>
        <v/>
      </c>
      <c r="D83" s="503" t="str">
        <f aca="false">Relatórios!D88</f>
        <v/>
      </c>
      <c r="E83" s="503" t="str">
        <f aca="false">Relatórios!E88</f>
        <v/>
      </c>
      <c r="F83" s="503" t="str">
        <f aca="false">Relatórios!F88</f>
        <v/>
      </c>
      <c r="G83" s="503" t="str">
        <f aca="false">Relatórios!G88</f>
        <v/>
      </c>
      <c r="H83" s="503" t="str">
        <f aca="false">Relatórios!H88</f>
        <v/>
      </c>
      <c r="I83" s="564" t="str">
        <f aca="false">Relatórios!I88</f>
        <v/>
      </c>
      <c r="J83" s="564" t="str">
        <f aca="false">Relatórios!J88</f>
        <v/>
      </c>
      <c r="K83" s="564" t="str">
        <f aca="false">Relatórios!K88</f>
        <v/>
      </c>
      <c r="L83" s="503" t="str">
        <f aca="false">Relatórios!L88</f>
        <v/>
      </c>
      <c r="M83" s="564" t="str">
        <f aca="false">Relatórios!M88</f>
        <v/>
      </c>
      <c r="N83" s="565" t="str">
        <f aca="false">Relatórios!N88</f>
        <v/>
      </c>
      <c r="O83" s="503" t="str">
        <f aca="false">Relatórios!O88</f>
        <v/>
      </c>
      <c r="P83" s="503" t="str">
        <f aca="false">Relatórios!P88</f>
        <v/>
      </c>
      <c r="Q83" s="503" t="str">
        <f aca="false">Relatórios!Q88</f>
        <v/>
      </c>
      <c r="R83" s="503" t="str">
        <f aca="false">Relatórios!R88</f>
        <v/>
      </c>
      <c r="S83" s="566" t="str">
        <f aca="false">Relatórios!S88</f>
        <v/>
      </c>
    </row>
    <row r="84" customFormat="false" ht="12.75" hidden="false" customHeight="true" outlineLevel="0" collapsed="false">
      <c r="A84" s="502" t="str">
        <f aca="false">Relatórios!A89</f>
        <v/>
      </c>
      <c r="B84" s="503" t="str">
        <f aca="false">Relatórios!B89</f>
        <v/>
      </c>
      <c r="C84" s="503" t="str">
        <f aca="false">Relatórios!C89</f>
        <v/>
      </c>
      <c r="D84" s="503" t="str">
        <f aca="false">Relatórios!D89</f>
        <v/>
      </c>
      <c r="E84" s="503" t="str">
        <f aca="false">Relatórios!E89</f>
        <v/>
      </c>
      <c r="F84" s="503" t="str">
        <f aca="false">Relatórios!F89</f>
        <v/>
      </c>
      <c r="G84" s="503" t="str">
        <f aca="false">Relatórios!G89</f>
        <v/>
      </c>
      <c r="H84" s="503" t="str">
        <f aca="false">Relatórios!H89</f>
        <v/>
      </c>
      <c r="I84" s="564" t="str">
        <f aca="false">Relatórios!I89</f>
        <v/>
      </c>
      <c r="J84" s="564" t="str">
        <f aca="false">Relatórios!J89</f>
        <v/>
      </c>
      <c r="K84" s="564" t="str">
        <f aca="false">Relatórios!K89</f>
        <v/>
      </c>
      <c r="L84" s="503" t="str">
        <f aca="false">Relatórios!L89</f>
        <v/>
      </c>
      <c r="M84" s="564" t="str">
        <f aca="false">Relatórios!M89</f>
        <v/>
      </c>
      <c r="N84" s="565" t="str">
        <f aca="false">Relatórios!N89</f>
        <v/>
      </c>
      <c r="O84" s="503" t="str">
        <f aca="false">Relatórios!O89</f>
        <v/>
      </c>
      <c r="P84" s="503" t="str">
        <f aca="false">Relatórios!P89</f>
        <v/>
      </c>
      <c r="Q84" s="503" t="str">
        <f aca="false">Relatórios!Q89</f>
        <v/>
      </c>
      <c r="R84" s="503" t="str">
        <f aca="false">Relatórios!R89</f>
        <v/>
      </c>
      <c r="S84" s="566" t="str">
        <f aca="false">Relatórios!S89</f>
        <v/>
      </c>
    </row>
    <row r="85" customFormat="false" ht="12.75" hidden="false" customHeight="true" outlineLevel="0" collapsed="false">
      <c r="A85" s="502" t="str">
        <f aca="false">Relatórios!A90</f>
        <v/>
      </c>
      <c r="B85" s="503" t="str">
        <f aca="false">Relatórios!B90</f>
        <v/>
      </c>
      <c r="C85" s="503" t="str">
        <f aca="false">Relatórios!C90</f>
        <v/>
      </c>
      <c r="D85" s="503" t="str">
        <f aca="false">Relatórios!D90</f>
        <v/>
      </c>
      <c r="E85" s="503" t="str">
        <f aca="false">Relatórios!E90</f>
        <v/>
      </c>
      <c r="F85" s="503" t="str">
        <f aca="false">Relatórios!F90</f>
        <v/>
      </c>
      <c r="G85" s="503" t="str">
        <f aca="false">Relatórios!G90</f>
        <v/>
      </c>
      <c r="H85" s="503" t="str">
        <f aca="false">Relatórios!H90</f>
        <v/>
      </c>
      <c r="I85" s="564" t="str">
        <f aca="false">Relatórios!I90</f>
        <v/>
      </c>
      <c r="J85" s="564" t="str">
        <f aca="false">Relatórios!J90</f>
        <v/>
      </c>
      <c r="K85" s="564" t="str">
        <f aca="false">Relatórios!K90</f>
        <v/>
      </c>
      <c r="L85" s="503" t="str">
        <f aca="false">Relatórios!L90</f>
        <v/>
      </c>
      <c r="M85" s="564" t="str">
        <f aca="false">Relatórios!M90</f>
        <v/>
      </c>
      <c r="N85" s="565" t="str">
        <f aca="false">Relatórios!N90</f>
        <v/>
      </c>
      <c r="O85" s="503" t="str">
        <f aca="false">Relatórios!O90</f>
        <v/>
      </c>
      <c r="P85" s="503" t="str">
        <f aca="false">Relatórios!P90</f>
        <v/>
      </c>
      <c r="Q85" s="503" t="str">
        <f aca="false">Relatórios!Q90</f>
        <v/>
      </c>
      <c r="R85" s="503" t="str">
        <f aca="false">Relatórios!R90</f>
        <v/>
      </c>
      <c r="S85" s="566" t="str">
        <f aca="false">Relatórios!S90</f>
        <v/>
      </c>
    </row>
    <row r="86" customFormat="false" ht="12.75" hidden="false" customHeight="true" outlineLevel="0" collapsed="false">
      <c r="A86" s="502" t="str">
        <f aca="false">Relatórios!A91</f>
        <v/>
      </c>
      <c r="B86" s="503" t="str">
        <f aca="false">Relatórios!B91</f>
        <v/>
      </c>
      <c r="C86" s="503" t="str">
        <f aca="false">Relatórios!C91</f>
        <v/>
      </c>
      <c r="D86" s="503" t="str">
        <f aca="false">Relatórios!D91</f>
        <v/>
      </c>
      <c r="E86" s="503" t="str">
        <f aca="false">Relatórios!E91</f>
        <v/>
      </c>
      <c r="F86" s="503" t="str">
        <f aca="false">Relatórios!F91</f>
        <v/>
      </c>
      <c r="G86" s="503" t="str">
        <f aca="false">Relatórios!G91</f>
        <v/>
      </c>
      <c r="H86" s="503" t="str">
        <f aca="false">Relatórios!H91</f>
        <v/>
      </c>
      <c r="I86" s="564" t="str">
        <f aca="false">Relatórios!I91</f>
        <v/>
      </c>
      <c r="J86" s="564" t="str">
        <f aca="false">Relatórios!J91</f>
        <v/>
      </c>
      <c r="K86" s="564" t="str">
        <f aca="false">Relatórios!K91</f>
        <v/>
      </c>
      <c r="L86" s="503" t="str">
        <f aca="false">Relatórios!L91</f>
        <v/>
      </c>
      <c r="M86" s="564" t="str">
        <f aca="false">Relatórios!M91</f>
        <v/>
      </c>
      <c r="N86" s="565" t="str">
        <f aca="false">Relatórios!N91</f>
        <v/>
      </c>
      <c r="O86" s="503" t="str">
        <f aca="false">Relatórios!O91</f>
        <v/>
      </c>
      <c r="P86" s="503" t="str">
        <f aca="false">Relatórios!P91</f>
        <v/>
      </c>
      <c r="Q86" s="503" t="str">
        <f aca="false">Relatórios!Q91</f>
        <v/>
      </c>
      <c r="R86" s="503" t="str">
        <f aca="false">Relatórios!R91</f>
        <v/>
      </c>
      <c r="S86" s="566" t="str">
        <f aca="false">Relatórios!S91</f>
        <v/>
      </c>
    </row>
    <row r="87" customFormat="false" ht="12.75" hidden="false" customHeight="true" outlineLevel="0" collapsed="false">
      <c r="A87" s="502" t="str">
        <f aca="false">Relatórios!A92</f>
        <v/>
      </c>
      <c r="B87" s="503" t="str">
        <f aca="false">Relatórios!B92</f>
        <v/>
      </c>
      <c r="C87" s="503" t="str">
        <f aca="false">Relatórios!C92</f>
        <v/>
      </c>
      <c r="D87" s="503" t="str">
        <f aca="false">Relatórios!D92</f>
        <v/>
      </c>
      <c r="E87" s="503" t="str">
        <f aca="false">Relatórios!E92</f>
        <v/>
      </c>
      <c r="F87" s="503" t="str">
        <f aca="false">Relatórios!F92</f>
        <v/>
      </c>
      <c r="G87" s="503" t="str">
        <f aca="false">Relatórios!G92</f>
        <v/>
      </c>
      <c r="H87" s="503" t="str">
        <f aca="false">Relatórios!H92</f>
        <v/>
      </c>
      <c r="I87" s="564" t="str">
        <f aca="false">Relatórios!I92</f>
        <v/>
      </c>
      <c r="J87" s="564" t="str">
        <f aca="false">Relatórios!J92</f>
        <v/>
      </c>
      <c r="K87" s="564" t="str">
        <f aca="false">Relatórios!K92</f>
        <v/>
      </c>
      <c r="L87" s="503" t="str">
        <f aca="false">Relatórios!L92</f>
        <v/>
      </c>
      <c r="M87" s="564" t="str">
        <f aca="false">Relatórios!M92</f>
        <v/>
      </c>
      <c r="N87" s="565" t="str">
        <f aca="false">Relatórios!N92</f>
        <v/>
      </c>
      <c r="O87" s="503" t="str">
        <f aca="false">Relatórios!O92</f>
        <v/>
      </c>
      <c r="P87" s="503" t="str">
        <f aca="false">Relatórios!P92</f>
        <v/>
      </c>
      <c r="Q87" s="503" t="str">
        <f aca="false">Relatórios!Q92</f>
        <v/>
      </c>
      <c r="R87" s="503" t="str">
        <f aca="false">Relatórios!R92</f>
        <v/>
      </c>
      <c r="S87" s="566" t="str">
        <f aca="false">Relatórios!S92</f>
        <v/>
      </c>
    </row>
    <row r="88" customFormat="false" ht="12.75" hidden="false" customHeight="true" outlineLevel="0" collapsed="false">
      <c r="A88" s="502" t="str">
        <f aca="false">Relatórios!A93</f>
        <v/>
      </c>
      <c r="B88" s="503" t="str">
        <f aca="false">Relatórios!B93</f>
        <v/>
      </c>
      <c r="C88" s="503" t="str">
        <f aca="false">Relatórios!C93</f>
        <v/>
      </c>
      <c r="D88" s="503" t="str">
        <f aca="false">Relatórios!D93</f>
        <v/>
      </c>
      <c r="E88" s="503" t="str">
        <f aca="false">Relatórios!E93</f>
        <v/>
      </c>
      <c r="F88" s="503" t="str">
        <f aca="false">Relatórios!F93</f>
        <v/>
      </c>
      <c r="G88" s="503" t="str">
        <f aca="false">Relatórios!G93</f>
        <v/>
      </c>
      <c r="H88" s="503" t="str">
        <f aca="false">Relatórios!H93</f>
        <v/>
      </c>
      <c r="I88" s="564" t="str">
        <f aca="false">Relatórios!I93</f>
        <v/>
      </c>
      <c r="J88" s="564" t="str">
        <f aca="false">Relatórios!J93</f>
        <v/>
      </c>
      <c r="K88" s="564" t="str">
        <f aca="false">Relatórios!K93</f>
        <v/>
      </c>
      <c r="L88" s="503" t="str">
        <f aca="false">Relatórios!L93</f>
        <v/>
      </c>
      <c r="M88" s="564" t="str">
        <f aca="false">Relatórios!M93</f>
        <v/>
      </c>
      <c r="N88" s="565" t="str">
        <f aca="false">Relatórios!N93</f>
        <v/>
      </c>
      <c r="O88" s="503" t="str">
        <f aca="false">Relatórios!O93</f>
        <v/>
      </c>
      <c r="P88" s="503" t="str">
        <f aca="false">Relatórios!P93</f>
        <v/>
      </c>
      <c r="Q88" s="503" t="str">
        <f aca="false">Relatórios!Q93</f>
        <v/>
      </c>
      <c r="R88" s="503" t="str">
        <f aca="false">Relatórios!R93</f>
        <v/>
      </c>
      <c r="S88" s="566" t="str">
        <f aca="false">Relatórios!S93</f>
        <v/>
      </c>
    </row>
    <row r="89" customFormat="false" ht="12.75" hidden="false" customHeight="true" outlineLevel="0" collapsed="false">
      <c r="A89" s="502" t="str">
        <f aca="false">Relatórios!A94</f>
        <v/>
      </c>
      <c r="B89" s="503" t="str">
        <f aca="false">Relatórios!B94</f>
        <v/>
      </c>
      <c r="C89" s="503" t="str">
        <f aca="false">Relatórios!C94</f>
        <v/>
      </c>
      <c r="D89" s="503" t="str">
        <f aca="false">Relatórios!D94</f>
        <v/>
      </c>
      <c r="E89" s="503" t="str">
        <f aca="false">Relatórios!E94</f>
        <v/>
      </c>
      <c r="F89" s="503" t="str">
        <f aca="false">Relatórios!F94</f>
        <v/>
      </c>
      <c r="G89" s="503" t="str">
        <f aca="false">Relatórios!G94</f>
        <v/>
      </c>
      <c r="H89" s="503" t="str">
        <f aca="false">Relatórios!H94</f>
        <v/>
      </c>
      <c r="I89" s="564" t="str">
        <f aca="false">Relatórios!I94</f>
        <v/>
      </c>
      <c r="J89" s="564" t="str">
        <f aca="false">Relatórios!J94</f>
        <v/>
      </c>
      <c r="K89" s="564" t="str">
        <f aca="false">Relatórios!K94</f>
        <v/>
      </c>
      <c r="L89" s="503" t="str">
        <f aca="false">Relatórios!L94</f>
        <v/>
      </c>
      <c r="M89" s="564" t="str">
        <f aca="false">Relatórios!M94</f>
        <v/>
      </c>
      <c r="N89" s="565" t="str">
        <f aca="false">Relatórios!N94</f>
        <v/>
      </c>
      <c r="O89" s="503" t="str">
        <f aca="false">Relatórios!O94</f>
        <v/>
      </c>
      <c r="P89" s="503" t="str">
        <f aca="false">Relatórios!P94</f>
        <v/>
      </c>
      <c r="Q89" s="503" t="str">
        <f aca="false">Relatórios!Q94</f>
        <v/>
      </c>
      <c r="R89" s="503" t="str">
        <f aca="false">Relatórios!R94</f>
        <v/>
      </c>
      <c r="S89" s="566" t="str">
        <f aca="false">Relatórios!S94</f>
        <v/>
      </c>
    </row>
    <row r="90" customFormat="false" ht="12.75" hidden="false" customHeight="true" outlineLevel="0" collapsed="false">
      <c r="A90" s="502" t="str">
        <f aca="false">Relatórios!A95</f>
        <v/>
      </c>
      <c r="B90" s="503" t="str">
        <f aca="false">Relatórios!B95</f>
        <v/>
      </c>
      <c r="C90" s="503" t="str">
        <f aca="false">Relatórios!C95</f>
        <v/>
      </c>
      <c r="D90" s="503" t="str">
        <f aca="false">Relatórios!D95</f>
        <v/>
      </c>
      <c r="E90" s="503" t="str">
        <f aca="false">Relatórios!E95</f>
        <v/>
      </c>
      <c r="F90" s="503" t="str">
        <f aca="false">Relatórios!F95</f>
        <v/>
      </c>
      <c r="G90" s="503" t="str">
        <f aca="false">Relatórios!G95</f>
        <v/>
      </c>
      <c r="H90" s="503" t="str">
        <f aca="false">Relatórios!H95</f>
        <v/>
      </c>
      <c r="I90" s="564" t="str">
        <f aca="false">Relatórios!I95</f>
        <v/>
      </c>
      <c r="J90" s="564" t="str">
        <f aca="false">Relatórios!J95</f>
        <v/>
      </c>
      <c r="K90" s="564" t="str">
        <f aca="false">Relatórios!K95</f>
        <v/>
      </c>
      <c r="L90" s="503" t="str">
        <f aca="false">Relatórios!L95</f>
        <v/>
      </c>
      <c r="M90" s="564" t="str">
        <f aca="false">Relatórios!M95</f>
        <v/>
      </c>
      <c r="N90" s="565" t="str">
        <f aca="false">Relatórios!N95</f>
        <v/>
      </c>
      <c r="O90" s="503" t="str">
        <f aca="false">Relatórios!O95</f>
        <v/>
      </c>
      <c r="P90" s="503" t="str">
        <f aca="false">Relatórios!P95</f>
        <v/>
      </c>
      <c r="Q90" s="503" t="str">
        <f aca="false">Relatórios!Q95</f>
        <v/>
      </c>
      <c r="R90" s="503" t="str">
        <f aca="false">Relatórios!R95</f>
        <v/>
      </c>
      <c r="S90" s="566" t="str">
        <f aca="false">Relatórios!S95</f>
        <v/>
      </c>
    </row>
    <row r="91" customFormat="false" ht="12.75" hidden="false" customHeight="true" outlineLevel="0" collapsed="false">
      <c r="A91" s="502" t="str">
        <f aca="false">Relatórios!A96</f>
        <v/>
      </c>
      <c r="B91" s="503" t="str">
        <f aca="false">Relatórios!B96</f>
        <v/>
      </c>
      <c r="C91" s="503" t="str">
        <f aca="false">Relatórios!C96</f>
        <v/>
      </c>
      <c r="D91" s="503" t="str">
        <f aca="false">Relatórios!D96</f>
        <v/>
      </c>
      <c r="E91" s="503" t="str">
        <f aca="false">Relatórios!E96</f>
        <v/>
      </c>
      <c r="F91" s="503" t="str">
        <f aca="false">Relatórios!F96</f>
        <v/>
      </c>
      <c r="G91" s="503" t="str">
        <f aca="false">Relatórios!G96</f>
        <v/>
      </c>
      <c r="H91" s="503" t="str">
        <f aca="false">Relatórios!H96</f>
        <v/>
      </c>
      <c r="I91" s="564" t="str">
        <f aca="false">Relatórios!I96</f>
        <v/>
      </c>
      <c r="J91" s="564" t="str">
        <f aca="false">Relatórios!J96</f>
        <v/>
      </c>
      <c r="K91" s="564" t="str">
        <f aca="false">Relatórios!K96</f>
        <v/>
      </c>
      <c r="L91" s="503" t="str">
        <f aca="false">Relatórios!L96</f>
        <v/>
      </c>
      <c r="M91" s="564" t="str">
        <f aca="false">Relatórios!M96</f>
        <v/>
      </c>
      <c r="N91" s="565" t="str">
        <f aca="false">Relatórios!N96</f>
        <v/>
      </c>
      <c r="O91" s="503" t="str">
        <f aca="false">Relatórios!O96</f>
        <v/>
      </c>
      <c r="P91" s="503" t="str">
        <f aca="false">Relatórios!P96</f>
        <v/>
      </c>
      <c r="Q91" s="503" t="str">
        <f aca="false">Relatórios!Q96</f>
        <v/>
      </c>
      <c r="R91" s="503" t="str">
        <f aca="false">Relatórios!R96</f>
        <v/>
      </c>
      <c r="S91" s="566" t="str">
        <f aca="false">Relatórios!S96</f>
        <v/>
      </c>
    </row>
    <row r="92" customFormat="false" ht="12.75" hidden="false" customHeight="true" outlineLevel="0" collapsed="false">
      <c r="A92" s="502" t="str">
        <f aca="false">Relatórios!A97</f>
        <v/>
      </c>
      <c r="B92" s="503" t="str">
        <f aca="false">Relatórios!B97</f>
        <v/>
      </c>
      <c r="C92" s="503" t="str">
        <f aca="false">Relatórios!C97</f>
        <v/>
      </c>
      <c r="D92" s="503" t="str">
        <f aca="false">Relatórios!D97</f>
        <v/>
      </c>
      <c r="E92" s="503" t="str">
        <f aca="false">Relatórios!E97</f>
        <v/>
      </c>
      <c r="F92" s="503" t="str">
        <f aca="false">Relatórios!F97</f>
        <v/>
      </c>
      <c r="G92" s="503" t="str">
        <f aca="false">Relatórios!G97</f>
        <v/>
      </c>
      <c r="H92" s="503" t="str">
        <f aca="false">Relatórios!H97</f>
        <v/>
      </c>
      <c r="I92" s="564" t="str">
        <f aca="false">Relatórios!I97</f>
        <v/>
      </c>
      <c r="J92" s="564" t="str">
        <f aca="false">Relatórios!J97</f>
        <v/>
      </c>
      <c r="K92" s="564" t="str">
        <f aca="false">Relatórios!K97</f>
        <v/>
      </c>
      <c r="L92" s="503" t="str">
        <f aca="false">Relatórios!L97</f>
        <v/>
      </c>
      <c r="M92" s="564" t="str">
        <f aca="false">Relatórios!M97</f>
        <v/>
      </c>
      <c r="N92" s="565" t="str">
        <f aca="false">Relatórios!N97</f>
        <v/>
      </c>
      <c r="O92" s="503" t="str">
        <f aca="false">Relatórios!O97</f>
        <v/>
      </c>
      <c r="P92" s="503" t="str">
        <f aca="false">Relatórios!P97</f>
        <v/>
      </c>
      <c r="Q92" s="503" t="str">
        <f aca="false">Relatórios!Q97</f>
        <v/>
      </c>
      <c r="R92" s="503" t="str">
        <f aca="false">Relatórios!R97</f>
        <v/>
      </c>
      <c r="S92" s="566" t="str">
        <f aca="false">Relatórios!S97</f>
        <v/>
      </c>
    </row>
    <row r="93" customFormat="false" ht="12.75" hidden="false" customHeight="true" outlineLevel="0" collapsed="false">
      <c r="A93" s="502" t="str">
        <f aca="false">Relatórios!A98</f>
        <v/>
      </c>
      <c r="B93" s="503" t="str">
        <f aca="false">Relatórios!B98</f>
        <v/>
      </c>
      <c r="C93" s="503" t="str">
        <f aca="false">Relatórios!C98</f>
        <v/>
      </c>
      <c r="D93" s="503" t="str">
        <f aca="false">Relatórios!D98</f>
        <v/>
      </c>
      <c r="E93" s="503" t="str">
        <f aca="false">Relatórios!E98</f>
        <v/>
      </c>
      <c r="F93" s="503" t="str">
        <f aca="false">Relatórios!F98</f>
        <v/>
      </c>
      <c r="G93" s="503" t="str">
        <f aca="false">Relatórios!G98</f>
        <v/>
      </c>
      <c r="H93" s="503" t="str">
        <f aca="false">Relatórios!H98</f>
        <v/>
      </c>
      <c r="I93" s="564" t="str">
        <f aca="false">Relatórios!I98</f>
        <v/>
      </c>
      <c r="J93" s="564" t="str">
        <f aca="false">Relatórios!J98</f>
        <v/>
      </c>
      <c r="K93" s="564" t="str">
        <f aca="false">Relatórios!K98</f>
        <v/>
      </c>
      <c r="L93" s="503" t="str">
        <f aca="false">Relatórios!L98</f>
        <v/>
      </c>
      <c r="M93" s="564" t="str">
        <f aca="false">Relatórios!M98</f>
        <v/>
      </c>
      <c r="N93" s="565" t="str">
        <f aca="false">Relatórios!N98</f>
        <v/>
      </c>
      <c r="O93" s="503" t="str">
        <f aca="false">Relatórios!O98</f>
        <v/>
      </c>
      <c r="P93" s="503" t="str">
        <f aca="false">Relatórios!P98</f>
        <v/>
      </c>
      <c r="Q93" s="503" t="str">
        <f aca="false">Relatórios!Q98</f>
        <v/>
      </c>
      <c r="R93" s="503" t="str">
        <f aca="false">Relatórios!R98</f>
        <v/>
      </c>
      <c r="S93" s="566" t="str">
        <f aca="false">Relatórios!S98</f>
        <v/>
      </c>
    </row>
    <row r="94" customFormat="false" ht="12.75" hidden="false" customHeight="true" outlineLevel="0" collapsed="false">
      <c r="A94" s="502" t="str">
        <f aca="false">Relatórios!A99</f>
        <v/>
      </c>
      <c r="B94" s="503" t="str">
        <f aca="false">Relatórios!B99</f>
        <v/>
      </c>
      <c r="C94" s="503" t="str">
        <f aca="false">Relatórios!C99</f>
        <v/>
      </c>
      <c r="D94" s="503" t="str">
        <f aca="false">Relatórios!D99</f>
        <v/>
      </c>
      <c r="E94" s="503" t="str">
        <f aca="false">Relatórios!E99</f>
        <v/>
      </c>
      <c r="F94" s="503" t="str">
        <f aca="false">Relatórios!F99</f>
        <v/>
      </c>
      <c r="G94" s="503" t="str">
        <f aca="false">Relatórios!G99</f>
        <v/>
      </c>
      <c r="H94" s="503" t="str">
        <f aca="false">Relatórios!H99</f>
        <v/>
      </c>
      <c r="I94" s="564" t="str">
        <f aca="false">Relatórios!I99</f>
        <v/>
      </c>
      <c r="J94" s="564" t="str">
        <f aca="false">Relatórios!J99</f>
        <v/>
      </c>
      <c r="K94" s="564" t="str">
        <f aca="false">Relatórios!K99</f>
        <v/>
      </c>
      <c r="L94" s="503" t="str">
        <f aca="false">Relatórios!L99</f>
        <v/>
      </c>
      <c r="M94" s="564" t="str">
        <f aca="false">Relatórios!M99</f>
        <v/>
      </c>
      <c r="N94" s="565" t="str">
        <f aca="false">Relatórios!N99</f>
        <v/>
      </c>
      <c r="O94" s="503" t="str">
        <f aca="false">Relatórios!O99</f>
        <v/>
      </c>
      <c r="P94" s="503" t="str">
        <f aca="false">Relatórios!P99</f>
        <v/>
      </c>
      <c r="Q94" s="503" t="str">
        <f aca="false">Relatórios!Q99</f>
        <v/>
      </c>
      <c r="R94" s="503" t="str">
        <f aca="false">Relatórios!R99</f>
        <v/>
      </c>
      <c r="S94" s="566" t="str">
        <f aca="false">Relatórios!S99</f>
        <v/>
      </c>
    </row>
    <row r="95" customFormat="false" ht="12.75" hidden="false" customHeight="true" outlineLevel="0" collapsed="false">
      <c r="A95" s="502" t="str">
        <f aca="false">Relatórios!A100</f>
        <v/>
      </c>
      <c r="B95" s="503" t="str">
        <f aca="false">Relatórios!B100</f>
        <v/>
      </c>
      <c r="C95" s="503" t="str">
        <f aca="false">Relatórios!C100</f>
        <v/>
      </c>
      <c r="D95" s="503" t="str">
        <f aca="false">Relatórios!D100</f>
        <v/>
      </c>
      <c r="E95" s="503" t="str">
        <f aca="false">Relatórios!E100</f>
        <v/>
      </c>
      <c r="F95" s="503" t="str">
        <f aca="false">Relatórios!F100</f>
        <v/>
      </c>
      <c r="G95" s="503" t="str">
        <f aca="false">Relatórios!G100</f>
        <v/>
      </c>
      <c r="H95" s="503" t="str">
        <f aca="false">Relatórios!H100</f>
        <v/>
      </c>
      <c r="I95" s="564" t="str">
        <f aca="false">Relatórios!I100</f>
        <v/>
      </c>
      <c r="J95" s="564" t="str">
        <f aca="false">Relatórios!J100</f>
        <v/>
      </c>
      <c r="K95" s="564" t="str">
        <f aca="false">Relatórios!K100</f>
        <v/>
      </c>
      <c r="L95" s="503" t="str">
        <f aca="false">Relatórios!L100</f>
        <v/>
      </c>
      <c r="M95" s="564" t="str">
        <f aca="false">Relatórios!M100</f>
        <v/>
      </c>
      <c r="N95" s="565" t="str">
        <f aca="false">Relatórios!N100</f>
        <v/>
      </c>
      <c r="O95" s="503" t="str">
        <f aca="false">Relatórios!O100</f>
        <v/>
      </c>
      <c r="P95" s="503" t="str">
        <f aca="false">Relatórios!P100</f>
        <v/>
      </c>
      <c r="Q95" s="503" t="str">
        <f aca="false">Relatórios!Q100</f>
        <v/>
      </c>
      <c r="R95" s="503" t="str">
        <f aca="false">Relatórios!R100</f>
        <v/>
      </c>
      <c r="S95" s="566" t="str">
        <f aca="false">Relatórios!S100</f>
        <v/>
      </c>
    </row>
    <row r="96" customFormat="false" ht="12.75" hidden="false" customHeight="true" outlineLevel="0" collapsed="false">
      <c r="A96" s="502" t="str">
        <f aca="false">Relatórios!A101</f>
        <v/>
      </c>
      <c r="B96" s="503" t="str">
        <f aca="false">Relatórios!B101</f>
        <v/>
      </c>
      <c r="C96" s="503" t="str">
        <f aca="false">Relatórios!C101</f>
        <v/>
      </c>
      <c r="D96" s="503" t="str">
        <f aca="false">Relatórios!D101</f>
        <v/>
      </c>
      <c r="E96" s="503" t="str">
        <f aca="false">Relatórios!E101</f>
        <v/>
      </c>
      <c r="F96" s="503" t="str">
        <f aca="false">Relatórios!F101</f>
        <v/>
      </c>
      <c r="G96" s="503" t="str">
        <f aca="false">Relatórios!G101</f>
        <v/>
      </c>
      <c r="H96" s="503" t="str">
        <f aca="false">Relatórios!H101</f>
        <v/>
      </c>
      <c r="I96" s="564" t="str">
        <f aca="false">Relatórios!I101</f>
        <v/>
      </c>
      <c r="J96" s="564" t="str">
        <f aca="false">Relatórios!J101</f>
        <v/>
      </c>
      <c r="K96" s="564" t="str">
        <f aca="false">Relatórios!K101</f>
        <v/>
      </c>
      <c r="L96" s="503" t="str">
        <f aca="false">Relatórios!L101</f>
        <v/>
      </c>
      <c r="M96" s="564" t="str">
        <f aca="false">Relatórios!M101</f>
        <v/>
      </c>
      <c r="N96" s="565" t="str">
        <f aca="false">Relatórios!N101</f>
        <v/>
      </c>
      <c r="O96" s="503" t="str">
        <f aca="false">Relatórios!O101</f>
        <v/>
      </c>
      <c r="P96" s="503" t="str">
        <f aca="false">Relatórios!P101</f>
        <v/>
      </c>
      <c r="Q96" s="503" t="str">
        <f aca="false">Relatórios!Q101</f>
        <v/>
      </c>
      <c r="R96" s="503" t="str">
        <f aca="false">Relatórios!R101</f>
        <v/>
      </c>
      <c r="S96" s="566" t="str">
        <f aca="false">Relatórios!S101</f>
        <v/>
      </c>
    </row>
    <row r="97" customFormat="false" ht="12.75" hidden="false" customHeight="true" outlineLevel="0" collapsed="false">
      <c r="A97" s="502" t="str">
        <f aca="false">Relatórios!A102</f>
        <v/>
      </c>
      <c r="B97" s="503" t="str">
        <f aca="false">Relatórios!B102</f>
        <v/>
      </c>
      <c r="C97" s="503" t="str">
        <f aca="false">Relatórios!C102</f>
        <v/>
      </c>
      <c r="D97" s="503" t="str">
        <f aca="false">Relatórios!D102</f>
        <v/>
      </c>
      <c r="E97" s="503" t="str">
        <f aca="false">Relatórios!E102</f>
        <v/>
      </c>
      <c r="F97" s="503" t="str">
        <f aca="false">Relatórios!F102</f>
        <v/>
      </c>
      <c r="G97" s="503" t="str">
        <f aca="false">Relatórios!G102</f>
        <v/>
      </c>
      <c r="H97" s="503" t="str">
        <f aca="false">Relatórios!H102</f>
        <v/>
      </c>
      <c r="I97" s="564" t="str">
        <f aca="false">Relatórios!I102</f>
        <v/>
      </c>
      <c r="J97" s="564" t="str">
        <f aca="false">Relatórios!J102</f>
        <v/>
      </c>
      <c r="K97" s="564" t="str">
        <f aca="false">Relatórios!K102</f>
        <v/>
      </c>
      <c r="L97" s="503" t="str">
        <f aca="false">Relatórios!L102</f>
        <v/>
      </c>
      <c r="M97" s="564" t="str">
        <f aca="false">Relatórios!M102</f>
        <v/>
      </c>
      <c r="N97" s="565" t="str">
        <f aca="false">Relatórios!N102</f>
        <v/>
      </c>
      <c r="O97" s="503" t="str">
        <f aca="false">Relatórios!O102</f>
        <v/>
      </c>
      <c r="P97" s="503" t="str">
        <f aca="false">Relatórios!P102</f>
        <v/>
      </c>
      <c r="Q97" s="503" t="str">
        <f aca="false">Relatórios!Q102</f>
        <v/>
      </c>
      <c r="R97" s="503" t="str">
        <f aca="false">Relatórios!R102</f>
        <v/>
      </c>
      <c r="S97" s="566" t="str">
        <f aca="false">Relatórios!S102</f>
        <v/>
      </c>
    </row>
    <row r="98" customFormat="false" ht="12.75" hidden="false" customHeight="true" outlineLevel="0" collapsed="false">
      <c r="A98" s="502" t="str">
        <f aca="false">Relatórios!A103</f>
        <v/>
      </c>
      <c r="B98" s="503" t="str">
        <f aca="false">Relatórios!B103</f>
        <v/>
      </c>
      <c r="C98" s="503" t="str">
        <f aca="false">Relatórios!C103</f>
        <v/>
      </c>
      <c r="D98" s="503" t="str">
        <f aca="false">Relatórios!D103</f>
        <v/>
      </c>
      <c r="E98" s="503" t="str">
        <f aca="false">Relatórios!E103</f>
        <v/>
      </c>
      <c r="F98" s="503" t="str">
        <f aca="false">Relatórios!F103</f>
        <v/>
      </c>
      <c r="G98" s="503" t="str">
        <f aca="false">Relatórios!G103</f>
        <v/>
      </c>
      <c r="H98" s="503" t="str">
        <f aca="false">Relatórios!H103</f>
        <v/>
      </c>
      <c r="I98" s="564" t="str">
        <f aca="false">Relatórios!I103</f>
        <v/>
      </c>
      <c r="J98" s="564" t="str">
        <f aca="false">Relatórios!J103</f>
        <v/>
      </c>
      <c r="K98" s="564" t="str">
        <f aca="false">Relatórios!K103</f>
        <v/>
      </c>
      <c r="L98" s="503" t="str">
        <f aca="false">Relatórios!L103</f>
        <v/>
      </c>
      <c r="M98" s="564" t="str">
        <f aca="false">Relatórios!M103</f>
        <v/>
      </c>
      <c r="N98" s="565" t="str">
        <f aca="false">Relatórios!N103</f>
        <v/>
      </c>
      <c r="O98" s="503" t="str">
        <f aca="false">Relatórios!O103</f>
        <v/>
      </c>
      <c r="P98" s="503" t="str">
        <f aca="false">Relatórios!P103</f>
        <v/>
      </c>
      <c r="Q98" s="503" t="str">
        <f aca="false">Relatórios!Q103</f>
        <v/>
      </c>
      <c r="R98" s="503" t="str">
        <f aca="false">Relatórios!R103</f>
        <v/>
      </c>
      <c r="S98" s="566" t="str">
        <f aca="false">Relatórios!S103</f>
        <v/>
      </c>
    </row>
    <row r="99" customFormat="false" ht="12.75" hidden="false" customHeight="true" outlineLevel="0" collapsed="false">
      <c r="A99" s="502" t="str">
        <f aca="false">Relatórios!A104</f>
        <v/>
      </c>
      <c r="B99" s="503" t="str">
        <f aca="false">Relatórios!B104</f>
        <v/>
      </c>
      <c r="C99" s="503" t="str">
        <f aca="false">Relatórios!C104</f>
        <v/>
      </c>
      <c r="D99" s="503" t="str">
        <f aca="false">Relatórios!D104</f>
        <v/>
      </c>
      <c r="E99" s="503" t="str">
        <f aca="false">Relatórios!E104</f>
        <v/>
      </c>
      <c r="F99" s="503" t="str">
        <f aca="false">Relatórios!F104</f>
        <v/>
      </c>
      <c r="G99" s="503" t="str">
        <f aca="false">Relatórios!G104</f>
        <v/>
      </c>
      <c r="H99" s="503" t="str">
        <f aca="false">Relatórios!H104</f>
        <v/>
      </c>
      <c r="I99" s="564" t="str">
        <f aca="false">Relatórios!I104</f>
        <v/>
      </c>
      <c r="J99" s="564" t="str">
        <f aca="false">Relatórios!J104</f>
        <v/>
      </c>
      <c r="K99" s="564" t="str">
        <f aca="false">Relatórios!K104</f>
        <v/>
      </c>
      <c r="L99" s="503" t="str">
        <f aca="false">Relatórios!L104</f>
        <v/>
      </c>
      <c r="M99" s="564" t="str">
        <f aca="false">Relatórios!M104</f>
        <v/>
      </c>
      <c r="N99" s="565" t="str">
        <f aca="false">Relatórios!N104</f>
        <v/>
      </c>
      <c r="O99" s="503" t="str">
        <f aca="false">Relatórios!O104</f>
        <v/>
      </c>
      <c r="P99" s="503" t="str">
        <f aca="false">Relatórios!P104</f>
        <v/>
      </c>
      <c r="Q99" s="503" t="str">
        <f aca="false">Relatórios!Q104</f>
        <v/>
      </c>
      <c r="R99" s="503" t="str">
        <f aca="false">Relatórios!R104</f>
        <v/>
      </c>
      <c r="S99" s="566" t="str">
        <f aca="false">Relatórios!S104</f>
        <v/>
      </c>
    </row>
    <row r="100" customFormat="false" ht="12.75" hidden="false" customHeight="true" outlineLevel="0" collapsed="false">
      <c r="A100" s="502" t="str">
        <f aca="false">Relatórios!A105</f>
        <v/>
      </c>
      <c r="B100" s="503" t="str">
        <f aca="false">Relatórios!B105</f>
        <v/>
      </c>
      <c r="C100" s="503" t="str">
        <f aca="false">Relatórios!C105</f>
        <v/>
      </c>
      <c r="D100" s="503" t="str">
        <f aca="false">Relatórios!D105</f>
        <v/>
      </c>
      <c r="E100" s="503" t="str">
        <f aca="false">Relatórios!E105</f>
        <v/>
      </c>
      <c r="F100" s="503" t="str">
        <f aca="false">Relatórios!F105</f>
        <v/>
      </c>
      <c r="G100" s="503" t="str">
        <f aca="false">Relatórios!G105</f>
        <v/>
      </c>
      <c r="H100" s="503" t="str">
        <f aca="false">Relatórios!H105</f>
        <v/>
      </c>
      <c r="I100" s="564" t="str">
        <f aca="false">Relatórios!I105</f>
        <v/>
      </c>
      <c r="J100" s="564" t="str">
        <f aca="false">Relatórios!J105</f>
        <v/>
      </c>
      <c r="K100" s="564" t="str">
        <f aca="false">Relatórios!K105</f>
        <v/>
      </c>
      <c r="L100" s="503" t="str">
        <f aca="false">Relatórios!L105</f>
        <v/>
      </c>
      <c r="M100" s="564" t="str">
        <f aca="false">Relatórios!M105</f>
        <v/>
      </c>
      <c r="N100" s="565" t="str">
        <f aca="false">Relatórios!N105</f>
        <v/>
      </c>
      <c r="O100" s="503" t="str">
        <f aca="false">Relatórios!O105</f>
        <v/>
      </c>
      <c r="P100" s="503" t="str">
        <f aca="false">Relatórios!P105</f>
        <v/>
      </c>
      <c r="Q100" s="503" t="str">
        <f aca="false">Relatórios!Q105</f>
        <v/>
      </c>
      <c r="R100" s="503" t="str">
        <f aca="false">Relatórios!R105</f>
        <v/>
      </c>
      <c r="S100" s="566" t="str">
        <f aca="false">Relatórios!S105</f>
        <v/>
      </c>
    </row>
    <row r="101" customFormat="false" ht="12.75" hidden="false" customHeight="true" outlineLevel="0" collapsed="false">
      <c r="A101" s="502" t="str">
        <f aca="false">Relatórios!A109</f>
        <v/>
      </c>
      <c r="B101" s="503" t="str">
        <f aca="false">Relatórios!B109</f>
        <v/>
      </c>
      <c r="C101" s="503" t="str">
        <f aca="false">Relatórios!C109</f>
        <v/>
      </c>
      <c r="D101" s="503" t="str">
        <f aca="false">Relatórios!D109</f>
        <v/>
      </c>
      <c r="E101" s="503" t="str">
        <f aca="false">Relatórios!E109</f>
        <v/>
      </c>
      <c r="F101" s="503" t="str">
        <f aca="false">Relatórios!F109</f>
        <v/>
      </c>
      <c r="G101" s="503" t="str">
        <f aca="false">Relatórios!G109</f>
        <v/>
      </c>
      <c r="H101" s="503" t="str">
        <f aca="false">Relatórios!H109</f>
        <v/>
      </c>
      <c r="I101" s="564" t="str">
        <f aca="false">Relatórios!I109</f>
        <v/>
      </c>
      <c r="J101" s="564" t="str">
        <f aca="false">Relatórios!J109</f>
        <v/>
      </c>
      <c r="K101" s="564" t="str">
        <f aca="false">Relatórios!K109</f>
        <v/>
      </c>
      <c r="L101" s="503"/>
      <c r="M101" s="564"/>
      <c r="N101" s="565" t="str">
        <f aca="false">Relatórios!N109</f>
        <v/>
      </c>
      <c r="O101" s="503" t="str">
        <f aca="false">Relatórios!O109</f>
        <v/>
      </c>
      <c r="P101" s="503" t="str">
        <f aca="false">Relatórios!P109</f>
        <v/>
      </c>
      <c r="Q101" s="503" t="str">
        <f aca="false">Relatórios!Q109</f>
        <v/>
      </c>
      <c r="R101" s="503" t="str">
        <f aca="false">Relatórios!R109</f>
        <v/>
      </c>
      <c r="S101" s="567"/>
    </row>
    <row r="102" customFormat="false" ht="12.75" hidden="false" customHeight="true" outlineLevel="0" collapsed="false">
      <c r="A102" s="502" t="str">
        <f aca="false">Relatórios!A110</f>
        <v/>
      </c>
      <c r="B102" s="503" t="str">
        <f aca="false">Relatórios!B110</f>
        <v/>
      </c>
      <c r="C102" s="503" t="str">
        <f aca="false">Relatórios!C110</f>
        <v/>
      </c>
      <c r="D102" s="503" t="str">
        <f aca="false">Relatórios!D110</f>
        <v/>
      </c>
      <c r="E102" s="503" t="str">
        <f aca="false">Relatórios!E110</f>
        <v/>
      </c>
      <c r="F102" s="503" t="str">
        <f aca="false">Relatórios!F110</f>
        <v/>
      </c>
      <c r="G102" s="503" t="str">
        <f aca="false">Relatórios!G110</f>
        <v/>
      </c>
      <c r="H102" s="503" t="str">
        <f aca="false">Relatórios!H110</f>
        <v/>
      </c>
      <c r="I102" s="564" t="str">
        <f aca="false">Relatórios!I110</f>
        <v/>
      </c>
      <c r="J102" s="564" t="str">
        <f aca="false">Relatórios!J110</f>
        <v/>
      </c>
      <c r="K102" s="564" t="str">
        <f aca="false">Relatórios!K110</f>
        <v/>
      </c>
      <c r="L102" s="503"/>
      <c r="M102" s="564"/>
      <c r="N102" s="565" t="str">
        <f aca="false">Relatórios!N110</f>
        <v/>
      </c>
      <c r="O102" s="503" t="str">
        <f aca="false">Relatórios!O110</f>
        <v/>
      </c>
      <c r="P102" s="503" t="str">
        <f aca="false">Relatórios!P110</f>
        <v/>
      </c>
      <c r="Q102" s="503" t="str">
        <f aca="false">Relatórios!Q110</f>
        <v/>
      </c>
      <c r="R102" s="503" t="str">
        <f aca="false">Relatórios!R110</f>
        <v/>
      </c>
      <c r="S102" s="566"/>
    </row>
    <row r="103" customFormat="false" ht="12.75" hidden="false" customHeight="true" outlineLevel="0" collapsed="false">
      <c r="A103" s="502" t="str">
        <f aca="false">Relatórios!A111</f>
        <v/>
      </c>
      <c r="B103" s="503" t="str">
        <f aca="false">Relatórios!B111</f>
        <v/>
      </c>
      <c r="C103" s="503" t="str">
        <f aca="false">Relatórios!C111</f>
        <v/>
      </c>
      <c r="D103" s="503" t="str">
        <f aca="false">Relatórios!D111</f>
        <v/>
      </c>
      <c r="E103" s="503" t="str">
        <f aca="false">Relatórios!E111</f>
        <v/>
      </c>
      <c r="F103" s="503" t="str">
        <f aca="false">Relatórios!F111</f>
        <v/>
      </c>
      <c r="G103" s="503" t="str">
        <f aca="false">Relatórios!G111</f>
        <v/>
      </c>
      <c r="H103" s="503" t="str">
        <f aca="false">Relatórios!H111</f>
        <v/>
      </c>
      <c r="I103" s="564" t="str">
        <f aca="false">Relatórios!I111</f>
        <v/>
      </c>
      <c r="J103" s="564" t="str">
        <f aca="false">Relatórios!J111</f>
        <v/>
      </c>
      <c r="K103" s="564" t="str">
        <f aca="false">Relatórios!K111</f>
        <v/>
      </c>
      <c r="L103" s="503"/>
      <c r="M103" s="564"/>
      <c r="N103" s="565" t="str">
        <f aca="false">Relatórios!N111</f>
        <v/>
      </c>
      <c r="O103" s="503" t="str">
        <f aca="false">Relatórios!O111</f>
        <v/>
      </c>
      <c r="P103" s="503" t="str">
        <f aca="false">Relatórios!P111</f>
        <v/>
      </c>
      <c r="Q103" s="503" t="str">
        <f aca="false">Relatórios!Q111</f>
        <v/>
      </c>
      <c r="R103" s="503" t="str">
        <f aca="false">Relatórios!R111</f>
        <v/>
      </c>
      <c r="S103" s="566"/>
    </row>
    <row r="104" customFormat="false" ht="12.75" hidden="false" customHeight="true" outlineLevel="0" collapsed="false">
      <c r="A104" s="502" t="str">
        <f aca="false">Relatórios!A112</f>
        <v/>
      </c>
      <c r="B104" s="503" t="str">
        <f aca="false">Relatórios!B112</f>
        <v/>
      </c>
      <c r="C104" s="503" t="str">
        <f aca="false">Relatórios!C112</f>
        <v/>
      </c>
      <c r="D104" s="503" t="str">
        <f aca="false">Relatórios!D112</f>
        <v/>
      </c>
      <c r="E104" s="503" t="str">
        <f aca="false">Relatórios!E112</f>
        <v/>
      </c>
      <c r="F104" s="503" t="str">
        <f aca="false">Relatórios!F112</f>
        <v/>
      </c>
      <c r="G104" s="503" t="str">
        <f aca="false">Relatórios!G112</f>
        <v/>
      </c>
      <c r="H104" s="503" t="str">
        <f aca="false">Relatórios!H112</f>
        <v/>
      </c>
      <c r="I104" s="564" t="str">
        <f aca="false">Relatórios!I112</f>
        <v/>
      </c>
      <c r="J104" s="564" t="str">
        <f aca="false">Relatórios!J112</f>
        <v/>
      </c>
      <c r="K104" s="564" t="str">
        <f aca="false">Relatórios!K112</f>
        <v/>
      </c>
      <c r="L104" s="503"/>
      <c r="M104" s="564"/>
      <c r="N104" s="565" t="str">
        <f aca="false">Relatórios!N112</f>
        <v/>
      </c>
      <c r="O104" s="503" t="str">
        <f aca="false">Relatórios!O112</f>
        <v/>
      </c>
      <c r="P104" s="503" t="str">
        <f aca="false">Relatórios!P112</f>
        <v/>
      </c>
      <c r="Q104" s="503" t="str">
        <f aca="false">Relatórios!Q112</f>
        <v/>
      </c>
      <c r="R104" s="503" t="str">
        <f aca="false">Relatórios!R112</f>
        <v/>
      </c>
      <c r="S104" s="566"/>
    </row>
    <row r="105" customFormat="false" ht="12.75" hidden="false" customHeight="true" outlineLevel="0" collapsed="false">
      <c r="A105" s="502" t="str">
        <f aca="false">Relatórios!A113</f>
        <v/>
      </c>
      <c r="B105" s="503" t="str">
        <f aca="false">Relatórios!B113</f>
        <v/>
      </c>
      <c r="C105" s="503" t="str">
        <f aca="false">Relatórios!C113</f>
        <v/>
      </c>
      <c r="D105" s="503" t="str">
        <f aca="false">Relatórios!D113</f>
        <v/>
      </c>
      <c r="E105" s="503" t="str">
        <f aca="false">Relatórios!E113</f>
        <v/>
      </c>
      <c r="F105" s="503" t="str">
        <f aca="false">Relatórios!F113</f>
        <v/>
      </c>
      <c r="G105" s="503" t="str">
        <f aca="false">Relatórios!G113</f>
        <v/>
      </c>
      <c r="H105" s="503" t="str">
        <f aca="false">Relatórios!H113</f>
        <v/>
      </c>
      <c r="I105" s="564" t="str">
        <f aca="false">Relatórios!I113</f>
        <v/>
      </c>
      <c r="J105" s="564" t="str">
        <f aca="false">Relatórios!J113</f>
        <v/>
      </c>
      <c r="K105" s="564" t="str">
        <f aca="false">Relatórios!K113</f>
        <v/>
      </c>
      <c r="L105" s="503"/>
      <c r="M105" s="564"/>
      <c r="N105" s="565" t="str">
        <f aca="false">Relatórios!N113</f>
        <v/>
      </c>
      <c r="O105" s="503" t="str">
        <f aca="false">Relatórios!O113</f>
        <v/>
      </c>
      <c r="P105" s="503" t="str">
        <f aca="false">Relatórios!P113</f>
        <v/>
      </c>
      <c r="Q105" s="503" t="str">
        <f aca="false">Relatórios!Q113</f>
        <v/>
      </c>
      <c r="R105" s="503" t="str">
        <f aca="false">Relatórios!R113</f>
        <v/>
      </c>
      <c r="S105" s="566"/>
    </row>
    <row r="106" customFormat="false" ht="12.75" hidden="false" customHeight="true" outlineLevel="0" collapsed="false">
      <c r="A106" s="502" t="str">
        <f aca="false">Relatórios!A114</f>
        <v/>
      </c>
      <c r="B106" s="503" t="str">
        <f aca="false">Relatórios!B114</f>
        <v/>
      </c>
      <c r="C106" s="503" t="str">
        <f aca="false">Relatórios!C114</f>
        <v/>
      </c>
      <c r="D106" s="503" t="str">
        <f aca="false">Relatórios!D114</f>
        <v/>
      </c>
      <c r="E106" s="503" t="str">
        <f aca="false">Relatórios!E114</f>
        <v/>
      </c>
      <c r="F106" s="503" t="str">
        <f aca="false">Relatórios!F114</f>
        <v/>
      </c>
      <c r="G106" s="503" t="str">
        <f aca="false">Relatórios!G114</f>
        <v/>
      </c>
      <c r="H106" s="503" t="str">
        <f aca="false">Relatórios!H114</f>
        <v/>
      </c>
      <c r="I106" s="564" t="str">
        <f aca="false">Relatórios!I114</f>
        <v/>
      </c>
      <c r="J106" s="564" t="str">
        <f aca="false">Relatórios!J114</f>
        <v/>
      </c>
      <c r="K106" s="564" t="str">
        <f aca="false">Relatórios!K114</f>
        <v/>
      </c>
      <c r="L106" s="503"/>
      <c r="M106" s="564"/>
      <c r="N106" s="565" t="str">
        <f aca="false">Relatórios!N114</f>
        <v/>
      </c>
      <c r="O106" s="503" t="str">
        <f aca="false">Relatórios!O114</f>
        <v/>
      </c>
      <c r="P106" s="503" t="str">
        <f aca="false">Relatórios!P114</f>
        <v/>
      </c>
      <c r="Q106" s="503" t="str">
        <f aca="false">Relatórios!Q114</f>
        <v/>
      </c>
      <c r="R106" s="503" t="str">
        <f aca="false">Relatórios!R114</f>
        <v/>
      </c>
      <c r="S106" s="566"/>
    </row>
    <row r="107" customFormat="false" ht="12.75" hidden="false" customHeight="true" outlineLevel="0" collapsed="false">
      <c r="A107" s="502" t="str">
        <f aca="false">Relatórios!A115</f>
        <v/>
      </c>
      <c r="B107" s="503" t="str">
        <f aca="false">Relatórios!B115</f>
        <v/>
      </c>
      <c r="C107" s="503" t="str">
        <f aca="false">Relatórios!C115</f>
        <v/>
      </c>
      <c r="D107" s="503" t="str">
        <f aca="false">Relatórios!D115</f>
        <v/>
      </c>
      <c r="E107" s="503" t="str">
        <f aca="false">Relatórios!E115</f>
        <v/>
      </c>
      <c r="F107" s="503" t="str">
        <f aca="false">Relatórios!F115</f>
        <v/>
      </c>
      <c r="G107" s="503" t="str">
        <f aca="false">Relatórios!G115</f>
        <v/>
      </c>
      <c r="H107" s="503" t="str">
        <f aca="false">Relatórios!H115</f>
        <v/>
      </c>
      <c r="I107" s="564" t="str">
        <f aca="false">Relatórios!I115</f>
        <v/>
      </c>
      <c r="J107" s="564" t="str">
        <f aca="false">Relatórios!J115</f>
        <v/>
      </c>
      <c r="K107" s="564" t="str">
        <f aca="false">Relatórios!K115</f>
        <v/>
      </c>
      <c r="L107" s="503"/>
      <c r="M107" s="564"/>
      <c r="N107" s="565" t="str">
        <f aca="false">Relatórios!N115</f>
        <v/>
      </c>
      <c r="O107" s="503" t="str">
        <f aca="false">Relatórios!O115</f>
        <v/>
      </c>
      <c r="P107" s="503" t="str">
        <f aca="false">Relatórios!P115</f>
        <v/>
      </c>
      <c r="Q107" s="503" t="str">
        <f aca="false">Relatórios!Q115</f>
        <v/>
      </c>
      <c r="R107" s="503" t="str">
        <f aca="false">Relatórios!R115</f>
        <v/>
      </c>
      <c r="S107" s="566"/>
    </row>
    <row r="108" customFormat="false" ht="12.75" hidden="false" customHeight="true" outlineLevel="0" collapsed="false">
      <c r="A108" s="502" t="str">
        <f aca="false">Relatórios!A116</f>
        <v/>
      </c>
      <c r="B108" s="503" t="str">
        <f aca="false">Relatórios!B116</f>
        <v/>
      </c>
      <c r="C108" s="503" t="str">
        <f aca="false">Relatórios!C116</f>
        <v/>
      </c>
      <c r="D108" s="503" t="str">
        <f aca="false">Relatórios!D116</f>
        <v/>
      </c>
      <c r="E108" s="503" t="str">
        <f aca="false">Relatórios!E116</f>
        <v/>
      </c>
      <c r="F108" s="503" t="str">
        <f aca="false">Relatórios!F116</f>
        <v/>
      </c>
      <c r="G108" s="503" t="str">
        <f aca="false">Relatórios!G116</f>
        <v/>
      </c>
      <c r="H108" s="503" t="str">
        <f aca="false">Relatórios!H116</f>
        <v/>
      </c>
      <c r="I108" s="564" t="str">
        <f aca="false">Relatórios!I116</f>
        <v/>
      </c>
      <c r="J108" s="564" t="str">
        <f aca="false">Relatórios!J116</f>
        <v/>
      </c>
      <c r="K108" s="564" t="str">
        <f aca="false">Relatórios!K116</f>
        <v/>
      </c>
      <c r="L108" s="503"/>
      <c r="M108" s="564"/>
      <c r="N108" s="565" t="str">
        <f aca="false">Relatórios!N116</f>
        <v/>
      </c>
      <c r="O108" s="503" t="str">
        <f aca="false">Relatórios!O116</f>
        <v/>
      </c>
      <c r="P108" s="503" t="str">
        <f aca="false">Relatórios!P116</f>
        <v/>
      </c>
      <c r="Q108" s="503" t="str">
        <f aca="false">Relatórios!Q116</f>
        <v/>
      </c>
      <c r="R108" s="503" t="str">
        <f aca="false">Relatórios!R116</f>
        <v/>
      </c>
      <c r="S108" s="566"/>
    </row>
    <row r="109" customFormat="false" ht="12.75" hidden="false" customHeight="true" outlineLevel="0" collapsed="false">
      <c r="A109" s="502" t="str">
        <f aca="false">Relatórios!A117</f>
        <v/>
      </c>
      <c r="B109" s="503" t="str">
        <f aca="false">Relatórios!B117</f>
        <v/>
      </c>
      <c r="C109" s="503" t="str">
        <f aca="false">Relatórios!C117</f>
        <v/>
      </c>
      <c r="D109" s="503" t="str">
        <f aca="false">Relatórios!D117</f>
        <v/>
      </c>
      <c r="E109" s="503" t="str">
        <f aca="false">Relatórios!E117</f>
        <v/>
      </c>
      <c r="F109" s="503" t="str">
        <f aca="false">Relatórios!F117</f>
        <v/>
      </c>
      <c r="G109" s="503" t="str">
        <f aca="false">Relatórios!G117</f>
        <v/>
      </c>
      <c r="H109" s="503" t="str">
        <f aca="false">Relatórios!H117</f>
        <v/>
      </c>
      <c r="I109" s="564" t="str">
        <f aca="false">Relatórios!I117</f>
        <v/>
      </c>
      <c r="J109" s="564" t="str">
        <f aca="false">Relatórios!J117</f>
        <v/>
      </c>
      <c r="K109" s="564" t="str">
        <f aca="false">Relatórios!K117</f>
        <v/>
      </c>
      <c r="L109" s="503"/>
      <c r="M109" s="564"/>
      <c r="N109" s="565" t="str">
        <f aca="false">Relatórios!N117</f>
        <v/>
      </c>
      <c r="O109" s="503" t="str">
        <f aca="false">Relatórios!O117</f>
        <v/>
      </c>
      <c r="P109" s="503" t="str">
        <f aca="false">Relatórios!P117</f>
        <v/>
      </c>
      <c r="Q109" s="503" t="str">
        <f aca="false">Relatórios!Q117</f>
        <v/>
      </c>
      <c r="R109" s="503" t="str">
        <f aca="false">Relatórios!R117</f>
        <v/>
      </c>
      <c r="S109" s="566"/>
    </row>
    <row r="110" customFormat="false" ht="12.75" hidden="false" customHeight="true" outlineLevel="0" collapsed="false">
      <c r="A110" s="502" t="str">
        <f aca="false">Relatórios!A118</f>
        <v/>
      </c>
      <c r="B110" s="503" t="str">
        <f aca="false">Relatórios!B118</f>
        <v/>
      </c>
      <c r="C110" s="503" t="str">
        <f aca="false">Relatórios!C118</f>
        <v/>
      </c>
      <c r="D110" s="503" t="str">
        <f aca="false">Relatórios!D118</f>
        <v/>
      </c>
      <c r="E110" s="503" t="str">
        <f aca="false">Relatórios!E118</f>
        <v/>
      </c>
      <c r="F110" s="503" t="str">
        <f aca="false">Relatórios!F118</f>
        <v/>
      </c>
      <c r="G110" s="503" t="str">
        <f aca="false">Relatórios!G118</f>
        <v/>
      </c>
      <c r="H110" s="503" t="str">
        <f aca="false">Relatórios!H118</f>
        <v/>
      </c>
      <c r="I110" s="564" t="str">
        <f aca="false">Relatórios!I118</f>
        <v/>
      </c>
      <c r="J110" s="564" t="str">
        <f aca="false">Relatórios!J118</f>
        <v/>
      </c>
      <c r="K110" s="564" t="str">
        <f aca="false">Relatórios!K118</f>
        <v/>
      </c>
      <c r="L110" s="503"/>
      <c r="M110" s="564"/>
      <c r="N110" s="565" t="str">
        <f aca="false">Relatórios!N118</f>
        <v/>
      </c>
      <c r="O110" s="503" t="str">
        <f aca="false">Relatórios!O118</f>
        <v/>
      </c>
      <c r="P110" s="503" t="str">
        <f aca="false">Relatórios!P118</f>
        <v/>
      </c>
      <c r="Q110" s="503" t="str">
        <f aca="false">Relatórios!Q118</f>
        <v/>
      </c>
      <c r="R110" s="503" t="str">
        <f aca="false">Relatórios!R118</f>
        <v/>
      </c>
      <c r="S110" s="566"/>
    </row>
    <row r="111" customFormat="false" ht="12.75" hidden="false" customHeight="true" outlineLevel="0" collapsed="false">
      <c r="A111" s="502" t="str">
        <f aca="false">Relatórios!A119</f>
        <v/>
      </c>
      <c r="B111" s="503" t="str">
        <f aca="false">Relatórios!B119</f>
        <v/>
      </c>
      <c r="C111" s="503" t="str">
        <f aca="false">Relatórios!C119</f>
        <v/>
      </c>
      <c r="D111" s="503" t="str">
        <f aca="false">Relatórios!D119</f>
        <v/>
      </c>
      <c r="E111" s="503" t="str">
        <f aca="false">Relatórios!E119</f>
        <v/>
      </c>
      <c r="F111" s="503" t="str">
        <f aca="false">Relatórios!F119</f>
        <v/>
      </c>
      <c r="G111" s="503" t="str">
        <f aca="false">Relatórios!G119</f>
        <v/>
      </c>
      <c r="H111" s="503" t="str">
        <f aca="false">Relatórios!H119</f>
        <v/>
      </c>
      <c r="I111" s="564" t="str">
        <f aca="false">Relatórios!I119</f>
        <v/>
      </c>
      <c r="J111" s="564" t="str">
        <f aca="false">Relatórios!J119</f>
        <v/>
      </c>
      <c r="K111" s="564" t="str">
        <f aca="false">Relatórios!K119</f>
        <v/>
      </c>
      <c r="L111" s="503"/>
      <c r="M111" s="564"/>
      <c r="N111" s="565" t="str">
        <f aca="false">Relatórios!N119</f>
        <v/>
      </c>
      <c r="O111" s="503" t="str">
        <f aca="false">Relatórios!O119</f>
        <v/>
      </c>
      <c r="P111" s="503" t="str">
        <f aca="false">Relatórios!P119</f>
        <v/>
      </c>
      <c r="Q111" s="503" t="str">
        <f aca="false">Relatórios!Q119</f>
        <v/>
      </c>
      <c r="R111" s="503" t="str">
        <f aca="false">Relatórios!R119</f>
        <v/>
      </c>
      <c r="S111" s="566"/>
    </row>
    <row r="112" customFormat="false" ht="12.75" hidden="false" customHeight="true" outlineLevel="0" collapsed="false">
      <c r="A112" s="502" t="str">
        <f aca="false">Relatórios!A120</f>
        <v/>
      </c>
      <c r="B112" s="503" t="str">
        <f aca="false">Relatórios!B120</f>
        <v/>
      </c>
      <c r="C112" s="503" t="str">
        <f aca="false">Relatórios!C120</f>
        <v/>
      </c>
      <c r="D112" s="503" t="str">
        <f aca="false">Relatórios!D120</f>
        <v/>
      </c>
      <c r="E112" s="503" t="str">
        <f aca="false">Relatórios!E120</f>
        <v/>
      </c>
      <c r="F112" s="503" t="str">
        <f aca="false">Relatórios!F120</f>
        <v/>
      </c>
      <c r="G112" s="503" t="str">
        <f aca="false">Relatórios!G120</f>
        <v/>
      </c>
      <c r="H112" s="503" t="str">
        <f aca="false">Relatórios!H120</f>
        <v/>
      </c>
      <c r="I112" s="564" t="str">
        <f aca="false">Relatórios!I120</f>
        <v/>
      </c>
      <c r="J112" s="564" t="str">
        <f aca="false">Relatórios!J120</f>
        <v/>
      </c>
      <c r="K112" s="564" t="str">
        <f aca="false">Relatórios!K120</f>
        <v/>
      </c>
      <c r="L112" s="503"/>
      <c r="M112" s="564"/>
      <c r="N112" s="565" t="str">
        <f aca="false">Relatórios!N120</f>
        <v/>
      </c>
      <c r="O112" s="503" t="str">
        <f aca="false">Relatórios!O120</f>
        <v/>
      </c>
      <c r="P112" s="503" t="str">
        <f aca="false">Relatórios!P120</f>
        <v/>
      </c>
      <c r="Q112" s="503" t="str">
        <f aca="false">Relatórios!Q120</f>
        <v/>
      </c>
      <c r="R112" s="503" t="str">
        <f aca="false">Relatórios!R120</f>
        <v/>
      </c>
      <c r="S112" s="566"/>
    </row>
    <row r="113" customFormat="false" ht="12.75" hidden="false" customHeight="true" outlineLevel="0" collapsed="false">
      <c r="A113" s="502" t="str">
        <f aca="false">Relatórios!A121</f>
        <v/>
      </c>
      <c r="B113" s="503" t="str">
        <f aca="false">Relatórios!B121</f>
        <v/>
      </c>
      <c r="C113" s="503" t="str">
        <f aca="false">Relatórios!C121</f>
        <v/>
      </c>
      <c r="D113" s="503" t="str">
        <f aca="false">Relatórios!D121</f>
        <v/>
      </c>
      <c r="E113" s="503" t="str">
        <f aca="false">Relatórios!E121</f>
        <v/>
      </c>
      <c r="F113" s="503" t="str">
        <f aca="false">Relatórios!F121</f>
        <v/>
      </c>
      <c r="G113" s="503" t="str">
        <f aca="false">Relatórios!G121</f>
        <v/>
      </c>
      <c r="H113" s="503" t="str">
        <f aca="false">Relatórios!H121</f>
        <v/>
      </c>
      <c r="I113" s="564" t="str">
        <f aca="false">Relatórios!I121</f>
        <v/>
      </c>
      <c r="J113" s="564" t="str">
        <f aca="false">Relatórios!J121</f>
        <v/>
      </c>
      <c r="K113" s="564" t="str">
        <f aca="false">Relatórios!K121</f>
        <v/>
      </c>
      <c r="L113" s="503"/>
      <c r="M113" s="564"/>
      <c r="N113" s="565" t="str">
        <f aca="false">Relatórios!N121</f>
        <v/>
      </c>
      <c r="O113" s="503" t="str">
        <f aca="false">Relatórios!O121</f>
        <v/>
      </c>
      <c r="P113" s="503" t="str">
        <f aca="false">Relatórios!P121</f>
        <v/>
      </c>
      <c r="Q113" s="503" t="str">
        <f aca="false">Relatórios!Q121</f>
        <v/>
      </c>
      <c r="R113" s="503" t="str">
        <f aca="false">Relatórios!R121</f>
        <v/>
      </c>
      <c r="S113" s="566"/>
    </row>
    <row r="114" customFormat="false" ht="12.75" hidden="false" customHeight="true" outlineLevel="0" collapsed="false">
      <c r="A114" s="502" t="str">
        <f aca="false">Relatórios!A122</f>
        <v/>
      </c>
      <c r="B114" s="503" t="str">
        <f aca="false">Relatórios!B122</f>
        <v/>
      </c>
      <c r="C114" s="503" t="str">
        <f aca="false">Relatórios!C122</f>
        <v/>
      </c>
      <c r="D114" s="503" t="str">
        <f aca="false">Relatórios!D122</f>
        <v/>
      </c>
      <c r="E114" s="503" t="str">
        <f aca="false">Relatórios!E122</f>
        <v/>
      </c>
      <c r="F114" s="503" t="str">
        <f aca="false">Relatórios!F122</f>
        <v/>
      </c>
      <c r="G114" s="503" t="str">
        <f aca="false">Relatórios!G122</f>
        <v/>
      </c>
      <c r="H114" s="503" t="str">
        <f aca="false">Relatórios!H122</f>
        <v/>
      </c>
      <c r="I114" s="564" t="str">
        <f aca="false">Relatórios!I122</f>
        <v/>
      </c>
      <c r="J114" s="564" t="str">
        <f aca="false">Relatórios!J122</f>
        <v/>
      </c>
      <c r="K114" s="564" t="str">
        <f aca="false">Relatórios!K122</f>
        <v/>
      </c>
      <c r="L114" s="503"/>
      <c r="M114" s="564"/>
      <c r="N114" s="565" t="str">
        <f aca="false">Relatórios!N122</f>
        <v/>
      </c>
      <c r="O114" s="503" t="str">
        <f aca="false">Relatórios!O122</f>
        <v/>
      </c>
      <c r="P114" s="503" t="str">
        <f aca="false">Relatórios!P122</f>
        <v/>
      </c>
      <c r="Q114" s="503" t="str">
        <f aca="false">Relatórios!Q122</f>
        <v/>
      </c>
      <c r="R114" s="503" t="str">
        <f aca="false">Relatórios!R122</f>
        <v/>
      </c>
      <c r="S114" s="566"/>
    </row>
    <row r="115" customFormat="false" ht="12.75" hidden="false" customHeight="true" outlineLevel="0" collapsed="false">
      <c r="A115" s="502" t="str">
        <f aca="false">Relatórios!A123</f>
        <v/>
      </c>
      <c r="B115" s="503" t="str">
        <f aca="false">Relatórios!B123</f>
        <v/>
      </c>
      <c r="C115" s="503" t="str">
        <f aca="false">Relatórios!C123</f>
        <v/>
      </c>
      <c r="D115" s="503" t="str">
        <f aca="false">Relatórios!D123</f>
        <v/>
      </c>
      <c r="E115" s="503" t="str">
        <f aca="false">Relatórios!E123</f>
        <v/>
      </c>
      <c r="F115" s="503" t="str">
        <f aca="false">Relatórios!F123</f>
        <v/>
      </c>
      <c r="G115" s="503" t="str">
        <f aca="false">Relatórios!G123</f>
        <v/>
      </c>
      <c r="H115" s="503" t="str">
        <f aca="false">Relatórios!H123</f>
        <v/>
      </c>
      <c r="I115" s="564" t="str">
        <f aca="false">Relatórios!I123</f>
        <v/>
      </c>
      <c r="J115" s="564" t="str">
        <f aca="false">Relatórios!J123</f>
        <v/>
      </c>
      <c r="K115" s="564" t="str">
        <f aca="false">Relatórios!K123</f>
        <v/>
      </c>
      <c r="L115" s="503"/>
      <c r="M115" s="564"/>
      <c r="N115" s="565" t="str">
        <f aca="false">Relatórios!N123</f>
        <v/>
      </c>
      <c r="O115" s="503" t="str">
        <f aca="false">Relatórios!O123</f>
        <v/>
      </c>
      <c r="P115" s="503" t="str">
        <f aca="false">Relatórios!P123</f>
        <v/>
      </c>
      <c r="Q115" s="503" t="str">
        <f aca="false">Relatórios!Q123</f>
        <v/>
      </c>
      <c r="R115" s="503" t="str">
        <f aca="false">Relatórios!R123</f>
        <v/>
      </c>
      <c r="S115" s="566"/>
    </row>
    <row r="116" customFormat="false" ht="12.75" hidden="false" customHeight="true" outlineLevel="0" collapsed="false">
      <c r="A116" s="502" t="str">
        <f aca="false">Relatórios!A124</f>
        <v/>
      </c>
      <c r="B116" s="503" t="str">
        <f aca="false">Relatórios!B124</f>
        <v/>
      </c>
      <c r="C116" s="503" t="str">
        <f aca="false">Relatórios!C124</f>
        <v/>
      </c>
      <c r="D116" s="503" t="str">
        <f aca="false">Relatórios!D124</f>
        <v/>
      </c>
      <c r="E116" s="503" t="str">
        <f aca="false">Relatórios!E124</f>
        <v/>
      </c>
      <c r="F116" s="503" t="str">
        <f aca="false">Relatórios!F124</f>
        <v/>
      </c>
      <c r="G116" s="503" t="str">
        <f aca="false">Relatórios!G124</f>
        <v/>
      </c>
      <c r="H116" s="503" t="str">
        <f aca="false">Relatórios!H124</f>
        <v/>
      </c>
      <c r="I116" s="564" t="str">
        <f aca="false">Relatórios!I124</f>
        <v/>
      </c>
      <c r="J116" s="564" t="str">
        <f aca="false">Relatórios!J124</f>
        <v/>
      </c>
      <c r="K116" s="564" t="str">
        <f aca="false">Relatórios!K124</f>
        <v/>
      </c>
      <c r="L116" s="503"/>
      <c r="M116" s="564"/>
      <c r="N116" s="565" t="str">
        <f aca="false">Relatórios!N124</f>
        <v/>
      </c>
      <c r="O116" s="503" t="str">
        <f aca="false">Relatórios!O124</f>
        <v/>
      </c>
      <c r="P116" s="503" t="str">
        <f aca="false">Relatórios!P124</f>
        <v/>
      </c>
      <c r="Q116" s="503" t="str">
        <f aca="false">Relatórios!Q124</f>
        <v/>
      </c>
      <c r="R116" s="503" t="str">
        <f aca="false">Relatórios!R124</f>
        <v/>
      </c>
      <c r="S116" s="566"/>
    </row>
    <row r="117" customFormat="false" ht="12.75" hidden="false" customHeight="true" outlineLevel="0" collapsed="false">
      <c r="A117" s="502" t="str">
        <f aca="false">Relatórios!A125</f>
        <v/>
      </c>
      <c r="B117" s="503" t="str">
        <f aca="false">Relatórios!B125</f>
        <v/>
      </c>
      <c r="C117" s="503" t="str">
        <f aca="false">Relatórios!C125</f>
        <v/>
      </c>
      <c r="D117" s="503" t="str">
        <f aca="false">Relatórios!D125</f>
        <v/>
      </c>
      <c r="E117" s="503" t="str">
        <f aca="false">Relatórios!E125</f>
        <v/>
      </c>
      <c r="F117" s="503" t="str">
        <f aca="false">Relatórios!F125</f>
        <v/>
      </c>
      <c r="G117" s="503" t="str">
        <f aca="false">Relatórios!G125</f>
        <v/>
      </c>
      <c r="H117" s="503" t="str">
        <f aca="false">Relatórios!H125</f>
        <v/>
      </c>
      <c r="I117" s="564" t="str">
        <f aca="false">Relatórios!I125</f>
        <v/>
      </c>
      <c r="J117" s="564" t="str">
        <f aca="false">Relatórios!J125</f>
        <v/>
      </c>
      <c r="K117" s="564" t="str">
        <f aca="false">Relatórios!K125</f>
        <v/>
      </c>
      <c r="L117" s="503"/>
      <c r="M117" s="564"/>
      <c r="N117" s="565" t="str">
        <f aca="false">Relatórios!N125</f>
        <v/>
      </c>
      <c r="O117" s="503" t="str">
        <f aca="false">Relatórios!O125</f>
        <v/>
      </c>
      <c r="P117" s="503" t="str">
        <f aca="false">Relatórios!P125</f>
        <v/>
      </c>
      <c r="Q117" s="503" t="str">
        <f aca="false">Relatórios!Q125</f>
        <v/>
      </c>
      <c r="R117" s="503" t="str">
        <f aca="false">Relatórios!R125</f>
        <v/>
      </c>
      <c r="S117" s="566"/>
    </row>
    <row r="118" customFormat="false" ht="12.75" hidden="false" customHeight="true" outlineLevel="0" collapsed="false">
      <c r="A118" s="502" t="str">
        <f aca="false">Relatórios!A126</f>
        <v/>
      </c>
      <c r="B118" s="503" t="str">
        <f aca="false">Relatórios!B126</f>
        <v/>
      </c>
      <c r="C118" s="503" t="str">
        <f aca="false">Relatórios!C126</f>
        <v/>
      </c>
      <c r="D118" s="503" t="str">
        <f aca="false">Relatórios!D126</f>
        <v/>
      </c>
      <c r="E118" s="503" t="str">
        <f aca="false">Relatórios!E126</f>
        <v/>
      </c>
      <c r="F118" s="503" t="str">
        <f aca="false">Relatórios!F126</f>
        <v/>
      </c>
      <c r="G118" s="503" t="str">
        <f aca="false">Relatórios!G126</f>
        <v/>
      </c>
      <c r="H118" s="503" t="str">
        <f aca="false">Relatórios!H126</f>
        <v/>
      </c>
      <c r="I118" s="564" t="str">
        <f aca="false">Relatórios!I126</f>
        <v/>
      </c>
      <c r="J118" s="564" t="str">
        <f aca="false">Relatórios!J126</f>
        <v/>
      </c>
      <c r="K118" s="564" t="str">
        <f aca="false">Relatórios!K126</f>
        <v/>
      </c>
      <c r="L118" s="503"/>
      <c r="M118" s="564"/>
      <c r="N118" s="565" t="str">
        <f aca="false">Relatórios!N126</f>
        <v/>
      </c>
      <c r="O118" s="503" t="str">
        <f aca="false">Relatórios!O126</f>
        <v/>
      </c>
      <c r="P118" s="503" t="str">
        <f aca="false">Relatórios!P126</f>
        <v/>
      </c>
      <c r="Q118" s="503" t="str">
        <f aca="false">Relatórios!Q126</f>
        <v/>
      </c>
      <c r="R118" s="503" t="str">
        <f aca="false">Relatórios!R126</f>
        <v/>
      </c>
      <c r="S118" s="566"/>
    </row>
    <row r="119" customFormat="false" ht="12.75" hidden="false" customHeight="true" outlineLevel="0" collapsed="false">
      <c r="A119" s="502" t="str">
        <f aca="false">Relatórios!A127</f>
        <v/>
      </c>
      <c r="B119" s="503" t="str">
        <f aca="false">Relatórios!B127</f>
        <v/>
      </c>
      <c r="C119" s="503" t="str">
        <f aca="false">Relatórios!C127</f>
        <v/>
      </c>
      <c r="D119" s="503" t="str">
        <f aca="false">Relatórios!D127</f>
        <v/>
      </c>
      <c r="E119" s="503" t="str">
        <f aca="false">Relatórios!E127</f>
        <v/>
      </c>
      <c r="F119" s="503" t="str">
        <f aca="false">Relatórios!F127</f>
        <v/>
      </c>
      <c r="G119" s="503" t="str">
        <f aca="false">Relatórios!G127</f>
        <v/>
      </c>
      <c r="H119" s="503" t="str">
        <f aca="false">Relatórios!H127</f>
        <v/>
      </c>
      <c r="I119" s="564" t="str">
        <f aca="false">Relatórios!I127</f>
        <v/>
      </c>
      <c r="J119" s="564" t="str">
        <f aca="false">Relatórios!J127</f>
        <v/>
      </c>
      <c r="K119" s="564" t="str">
        <f aca="false">Relatórios!K127</f>
        <v/>
      </c>
      <c r="L119" s="503"/>
      <c r="M119" s="564"/>
      <c r="N119" s="565" t="str">
        <f aca="false">Relatórios!N127</f>
        <v/>
      </c>
      <c r="O119" s="503" t="str">
        <f aca="false">Relatórios!O127</f>
        <v/>
      </c>
      <c r="P119" s="503" t="str">
        <f aca="false">Relatórios!P127</f>
        <v/>
      </c>
      <c r="Q119" s="503" t="str">
        <f aca="false">Relatórios!Q127</f>
        <v/>
      </c>
      <c r="R119" s="503" t="str">
        <f aca="false">Relatórios!R127</f>
        <v/>
      </c>
      <c r="S119" s="566"/>
    </row>
    <row r="120" customFormat="false" ht="12.75" hidden="false" customHeight="true" outlineLevel="0" collapsed="false">
      <c r="A120" s="502" t="str">
        <f aca="false">Relatórios!A128</f>
        <v/>
      </c>
      <c r="B120" s="503" t="str">
        <f aca="false">Relatórios!B128</f>
        <v/>
      </c>
      <c r="C120" s="503" t="str">
        <f aca="false">Relatórios!C128</f>
        <v/>
      </c>
      <c r="D120" s="503" t="str">
        <f aca="false">Relatórios!D128</f>
        <v/>
      </c>
      <c r="E120" s="503" t="str">
        <f aca="false">Relatórios!E128</f>
        <v/>
      </c>
      <c r="F120" s="503" t="str">
        <f aca="false">Relatórios!F128</f>
        <v/>
      </c>
      <c r="G120" s="503" t="str">
        <f aca="false">Relatórios!G128</f>
        <v/>
      </c>
      <c r="H120" s="503" t="str">
        <f aca="false">Relatórios!H128</f>
        <v/>
      </c>
      <c r="I120" s="564" t="str">
        <f aca="false">Relatórios!I128</f>
        <v/>
      </c>
      <c r="J120" s="564" t="str">
        <f aca="false">Relatórios!J128</f>
        <v/>
      </c>
      <c r="K120" s="564" t="str">
        <f aca="false">Relatórios!K128</f>
        <v/>
      </c>
      <c r="L120" s="503"/>
      <c r="M120" s="564"/>
      <c r="N120" s="565" t="str">
        <f aca="false">Relatórios!N128</f>
        <v/>
      </c>
      <c r="O120" s="503" t="str">
        <f aca="false">Relatórios!O128</f>
        <v/>
      </c>
      <c r="P120" s="503" t="str">
        <f aca="false">Relatórios!P128</f>
        <v/>
      </c>
      <c r="Q120" s="503" t="str">
        <f aca="false">Relatórios!Q128</f>
        <v/>
      </c>
      <c r="R120" s="503" t="str">
        <f aca="false">Relatórios!R128</f>
        <v/>
      </c>
      <c r="S120" s="566"/>
    </row>
    <row r="121" customFormat="false" ht="12.75" hidden="false" customHeight="true" outlineLevel="0" collapsed="false">
      <c r="A121" s="502" t="str">
        <f aca="false">Relatórios!A129</f>
        <v/>
      </c>
      <c r="B121" s="503" t="str">
        <f aca="false">Relatórios!B129</f>
        <v/>
      </c>
      <c r="C121" s="503" t="str">
        <f aca="false">Relatórios!C129</f>
        <v/>
      </c>
      <c r="D121" s="503" t="str">
        <f aca="false">Relatórios!D129</f>
        <v/>
      </c>
      <c r="E121" s="503" t="str">
        <f aca="false">Relatórios!E129</f>
        <v/>
      </c>
      <c r="F121" s="503" t="str">
        <f aca="false">Relatórios!F129</f>
        <v/>
      </c>
      <c r="G121" s="503" t="str">
        <f aca="false">Relatórios!G129</f>
        <v/>
      </c>
      <c r="H121" s="503" t="str">
        <f aca="false">Relatórios!H129</f>
        <v/>
      </c>
      <c r="I121" s="564" t="str">
        <f aca="false">Relatórios!I129</f>
        <v/>
      </c>
      <c r="J121" s="564" t="str">
        <f aca="false">Relatórios!J129</f>
        <v/>
      </c>
      <c r="K121" s="564" t="str">
        <f aca="false">Relatórios!K129</f>
        <v/>
      </c>
      <c r="L121" s="503"/>
      <c r="M121" s="564"/>
      <c r="N121" s="565" t="str">
        <f aca="false">Relatórios!N129</f>
        <v/>
      </c>
      <c r="O121" s="503" t="str">
        <f aca="false">Relatórios!O129</f>
        <v/>
      </c>
      <c r="P121" s="503" t="str">
        <f aca="false">Relatórios!P129</f>
        <v/>
      </c>
      <c r="Q121" s="503" t="str">
        <f aca="false">Relatórios!Q129</f>
        <v/>
      </c>
      <c r="R121" s="503" t="str">
        <f aca="false">Relatórios!R129</f>
        <v/>
      </c>
      <c r="S121" s="566"/>
    </row>
    <row r="122" customFormat="false" ht="12.75" hidden="false" customHeight="true" outlineLevel="0" collapsed="false">
      <c r="A122" s="502" t="str">
        <f aca="false">Relatórios!A130</f>
        <v/>
      </c>
      <c r="B122" s="503" t="str">
        <f aca="false">Relatórios!B130</f>
        <v/>
      </c>
      <c r="C122" s="503" t="str">
        <f aca="false">Relatórios!C130</f>
        <v/>
      </c>
      <c r="D122" s="503" t="str">
        <f aca="false">Relatórios!D130</f>
        <v/>
      </c>
      <c r="E122" s="503" t="str">
        <f aca="false">Relatórios!E130</f>
        <v/>
      </c>
      <c r="F122" s="503" t="str">
        <f aca="false">Relatórios!F130</f>
        <v/>
      </c>
      <c r="G122" s="503" t="str">
        <f aca="false">Relatórios!G130</f>
        <v/>
      </c>
      <c r="H122" s="503" t="str">
        <f aca="false">Relatórios!H130</f>
        <v/>
      </c>
      <c r="I122" s="564" t="str">
        <f aca="false">Relatórios!I130</f>
        <v/>
      </c>
      <c r="J122" s="564" t="str">
        <f aca="false">Relatórios!J130</f>
        <v/>
      </c>
      <c r="K122" s="564" t="str">
        <f aca="false">Relatórios!K130</f>
        <v/>
      </c>
      <c r="L122" s="503"/>
      <c r="M122" s="564"/>
      <c r="N122" s="565" t="str">
        <f aca="false">Relatórios!N130</f>
        <v/>
      </c>
      <c r="O122" s="503" t="str">
        <f aca="false">Relatórios!O130</f>
        <v/>
      </c>
      <c r="P122" s="503" t="str">
        <f aca="false">Relatórios!P130</f>
        <v/>
      </c>
      <c r="Q122" s="503" t="str">
        <f aca="false">Relatórios!Q130</f>
        <v/>
      </c>
      <c r="R122" s="503" t="str">
        <f aca="false">Relatórios!R130</f>
        <v/>
      </c>
      <c r="S122" s="566"/>
    </row>
    <row r="123" customFormat="false" ht="12.75" hidden="false" customHeight="true" outlineLevel="0" collapsed="false">
      <c r="A123" s="502" t="str">
        <f aca="false">Relatórios!A131</f>
        <v/>
      </c>
      <c r="B123" s="503" t="str">
        <f aca="false">Relatórios!B131</f>
        <v/>
      </c>
      <c r="C123" s="503" t="str">
        <f aca="false">Relatórios!C131</f>
        <v/>
      </c>
      <c r="D123" s="503" t="str">
        <f aca="false">Relatórios!D131</f>
        <v/>
      </c>
      <c r="E123" s="503" t="str">
        <f aca="false">Relatórios!E131</f>
        <v/>
      </c>
      <c r="F123" s="503" t="str">
        <f aca="false">Relatórios!F131</f>
        <v/>
      </c>
      <c r="G123" s="503" t="str">
        <f aca="false">Relatórios!G131</f>
        <v/>
      </c>
      <c r="H123" s="503" t="str">
        <f aca="false">Relatórios!H131</f>
        <v/>
      </c>
      <c r="I123" s="564" t="str">
        <f aca="false">Relatórios!I131</f>
        <v/>
      </c>
      <c r="J123" s="564" t="str">
        <f aca="false">Relatórios!J131</f>
        <v/>
      </c>
      <c r="K123" s="564" t="str">
        <f aca="false">Relatórios!K131</f>
        <v/>
      </c>
      <c r="L123" s="503"/>
      <c r="M123" s="564"/>
      <c r="N123" s="565" t="str">
        <f aca="false">Relatórios!N131</f>
        <v/>
      </c>
      <c r="O123" s="503" t="str">
        <f aca="false">Relatórios!O131</f>
        <v/>
      </c>
      <c r="P123" s="503" t="str">
        <f aca="false">Relatórios!P131</f>
        <v/>
      </c>
      <c r="Q123" s="503" t="str">
        <f aca="false">Relatórios!Q131</f>
        <v/>
      </c>
      <c r="R123" s="503" t="str">
        <f aca="false">Relatórios!R131</f>
        <v/>
      </c>
      <c r="S123" s="566"/>
    </row>
    <row r="124" customFormat="false" ht="12.75" hidden="false" customHeight="true" outlineLevel="0" collapsed="false">
      <c r="A124" s="502" t="str">
        <f aca="false">Relatórios!A132</f>
        <v/>
      </c>
      <c r="B124" s="503" t="str">
        <f aca="false">Relatórios!B132</f>
        <v/>
      </c>
      <c r="C124" s="503" t="str">
        <f aca="false">Relatórios!C132</f>
        <v/>
      </c>
      <c r="D124" s="503" t="str">
        <f aca="false">Relatórios!D132</f>
        <v/>
      </c>
      <c r="E124" s="503" t="str">
        <f aca="false">Relatórios!E132</f>
        <v/>
      </c>
      <c r="F124" s="503" t="str">
        <f aca="false">Relatórios!F132</f>
        <v/>
      </c>
      <c r="G124" s="503" t="str">
        <f aca="false">Relatórios!G132</f>
        <v/>
      </c>
      <c r="H124" s="503" t="str">
        <f aca="false">Relatórios!H132</f>
        <v/>
      </c>
      <c r="I124" s="564" t="str">
        <f aca="false">Relatórios!I132</f>
        <v/>
      </c>
      <c r="J124" s="564" t="str">
        <f aca="false">Relatórios!J132</f>
        <v/>
      </c>
      <c r="K124" s="564" t="str">
        <f aca="false">Relatórios!K132</f>
        <v/>
      </c>
      <c r="L124" s="503"/>
      <c r="M124" s="564"/>
      <c r="N124" s="565" t="str">
        <f aca="false">Relatórios!N132</f>
        <v/>
      </c>
      <c r="O124" s="503" t="str">
        <f aca="false">Relatórios!O132</f>
        <v/>
      </c>
      <c r="P124" s="503" t="str">
        <f aca="false">Relatórios!P132</f>
        <v/>
      </c>
      <c r="Q124" s="503" t="str">
        <f aca="false">Relatórios!Q132</f>
        <v/>
      </c>
      <c r="R124" s="503" t="str">
        <f aca="false">Relatórios!R132</f>
        <v/>
      </c>
      <c r="S124" s="566"/>
    </row>
    <row r="125" customFormat="false" ht="12.75" hidden="false" customHeight="true" outlineLevel="0" collapsed="false">
      <c r="A125" s="502" t="str">
        <f aca="false">Relatórios!A133</f>
        <v/>
      </c>
      <c r="B125" s="503" t="str">
        <f aca="false">Relatórios!B133</f>
        <v/>
      </c>
      <c r="C125" s="503" t="str">
        <f aca="false">Relatórios!C133</f>
        <v/>
      </c>
      <c r="D125" s="503" t="str">
        <f aca="false">Relatórios!D133</f>
        <v/>
      </c>
      <c r="E125" s="503" t="str">
        <f aca="false">Relatórios!E133</f>
        <v/>
      </c>
      <c r="F125" s="503" t="str">
        <f aca="false">Relatórios!F133</f>
        <v/>
      </c>
      <c r="G125" s="503" t="str">
        <f aca="false">Relatórios!G133</f>
        <v/>
      </c>
      <c r="H125" s="503" t="str">
        <f aca="false">Relatórios!H133</f>
        <v/>
      </c>
      <c r="I125" s="564" t="str">
        <f aca="false">Relatórios!I133</f>
        <v/>
      </c>
      <c r="J125" s="564" t="str">
        <f aca="false">Relatórios!J133</f>
        <v/>
      </c>
      <c r="K125" s="564" t="str">
        <f aca="false">Relatórios!K133</f>
        <v/>
      </c>
      <c r="L125" s="503"/>
      <c r="M125" s="564"/>
      <c r="N125" s="565" t="str">
        <f aca="false">Relatórios!N133</f>
        <v/>
      </c>
      <c r="O125" s="503" t="str">
        <f aca="false">Relatórios!O133</f>
        <v/>
      </c>
      <c r="P125" s="503" t="str">
        <f aca="false">Relatórios!P133</f>
        <v/>
      </c>
      <c r="Q125" s="503" t="str">
        <f aca="false">Relatórios!Q133</f>
        <v/>
      </c>
      <c r="R125" s="503" t="str">
        <f aca="false">Relatórios!R133</f>
        <v/>
      </c>
      <c r="S125" s="566"/>
    </row>
    <row r="126" customFormat="false" ht="12.75" hidden="false" customHeight="true" outlineLevel="0" collapsed="false">
      <c r="A126" s="502" t="str">
        <f aca="false">Relatórios!A134</f>
        <v/>
      </c>
      <c r="B126" s="503" t="str">
        <f aca="false">Relatórios!B134</f>
        <v/>
      </c>
      <c r="C126" s="503" t="str">
        <f aca="false">Relatórios!C134</f>
        <v/>
      </c>
      <c r="D126" s="503" t="str">
        <f aca="false">Relatórios!D134</f>
        <v/>
      </c>
      <c r="E126" s="503" t="str">
        <f aca="false">Relatórios!E134</f>
        <v/>
      </c>
      <c r="F126" s="503" t="str">
        <f aca="false">Relatórios!F134</f>
        <v/>
      </c>
      <c r="G126" s="503" t="str">
        <f aca="false">Relatórios!G134</f>
        <v/>
      </c>
      <c r="H126" s="503" t="str">
        <f aca="false">Relatórios!H134</f>
        <v/>
      </c>
      <c r="I126" s="564" t="str">
        <f aca="false">Relatórios!I134</f>
        <v/>
      </c>
      <c r="J126" s="564" t="str">
        <f aca="false">Relatórios!J134</f>
        <v/>
      </c>
      <c r="K126" s="564" t="str">
        <f aca="false">Relatórios!K134</f>
        <v/>
      </c>
      <c r="L126" s="503"/>
      <c r="M126" s="564"/>
      <c r="N126" s="565" t="str">
        <f aca="false">Relatórios!N134</f>
        <v/>
      </c>
      <c r="O126" s="503" t="str">
        <f aca="false">Relatórios!O134</f>
        <v/>
      </c>
      <c r="P126" s="503" t="str">
        <f aca="false">Relatórios!P134</f>
        <v/>
      </c>
      <c r="Q126" s="503" t="str">
        <f aca="false">Relatórios!Q134</f>
        <v/>
      </c>
      <c r="R126" s="503" t="str">
        <f aca="false">Relatórios!R134</f>
        <v/>
      </c>
      <c r="S126" s="566"/>
    </row>
    <row r="127" customFormat="false" ht="12.75" hidden="false" customHeight="true" outlineLevel="0" collapsed="false">
      <c r="A127" s="502" t="str">
        <f aca="false">Relatórios!A135</f>
        <v/>
      </c>
      <c r="B127" s="503" t="str">
        <f aca="false">Relatórios!B135</f>
        <v/>
      </c>
      <c r="C127" s="503" t="str">
        <f aca="false">Relatórios!C135</f>
        <v/>
      </c>
      <c r="D127" s="503" t="str">
        <f aca="false">Relatórios!D135</f>
        <v/>
      </c>
      <c r="E127" s="503" t="str">
        <f aca="false">Relatórios!E135</f>
        <v/>
      </c>
      <c r="F127" s="503" t="str">
        <f aca="false">Relatórios!F135</f>
        <v/>
      </c>
      <c r="G127" s="503" t="str">
        <f aca="false">Relatórios!G135</f>
        <v/>
      </c>
      <c r="H127" s="503" t="str">
        <f aca="false">Relatórios!H135</f>
        <v/>
      </c>
      <c r="I127" s="564" t="str">
        <f aca="false">Relatórios!I135</f>
        <v/>
      </c>
      <c r="J127" s="564" t="str">
        <f aca="false">Relatórios!J135</f>
        <v/>
      </c>
      <c r="K127" s="564" t="str">
        <f aca="false">Relatórios!K135</f>
        <v/>
      </c>
      <c r="L127" s="503"/>
      <c r="M127" s="564"/>
      <c r="N127" s="565" t="str">
        <f aca="false">Relatórios!N135</f>
        <v/>
      </c>
      <c r="O127" s="503" t="str">
        <f aca="false">Relatórios!O135</f>
        <v/>
      </c>
      <c r="P127" s="503" t="str">
        <f aca="false">Relatórios!P135</f>
        <v/>
      </c>
      <c r="Q127" s="503" t="str">
        <f aca="false">Relatórios!Q135</f>
        <v/>
      </c>
      <c r="R127" s="503" t="str">
        <f aca="false">Relatórios!R135</f>
        <v/>
      </c>
      <c r="S127" s="566"/>
    </row>
    <row r="128" customFormat="false" ht="12.75" hidden="false" customHeight="true" outlineLevel="0" collapsed="false">
      <c r="A128" s="502" t="str">
        <f aca="false">Relatórios!A136</f>
        <v/>
      </c>
      <c r="B128" s="503" t="str">
        <f aca="false">Relatórios!B136</f>
        <v/>
      </c>
      <c r="C128" s="503" t="str">
        <f aca="false">Relatórios!C136</f>
        <v/>
      </c>
      <c r="D128" s="503" t="str">
        <f aca="false">Relatórios!D136</f>
        <v/>
      </c>
      <c r="E128" s="503" t="str">
        <f aca="false">Relatórios!E136</f>
        <v/>
      </c>
      <c r="F128" s="503" t="str">
        <f aca="false">Relatórios!F136</f>
        <v/>
      </c>
      <c r="G128" s="503" t="str">
        <f aca="false">Relatórios!G136</f>
        <v/>
      </c>
      <c r="H128" s="503" t="str">
        <f aca="false">Relatórios!H136</f>
        <v/>
      </c>
      <c r="I128" s="564" t="str">
        <f aca="false">Relatórios!I136</f>
        <v/>
      </c>
      <c r="J128" s="564" t="str">
        <f aca="false">Relatórios!J136</f>
        <v/>
      </c>
      <c r="K128" s="564" t="str">
        <f aca="false">Relatórios!K136</f>
        <v/>
      </c>
      <c r="L128" s="503"/>
      <c r="M128" s="564"/>
      <c r="N128" s="565" t="str">
        <f aca="false">Relatórios!N136</f>
        <v/>
      </c>
      <c r="O128" s="503" t="str">
        <f aca="false">Relatórios!O136</f>
        <v/>
      </c>
      <c r="P128" s="503" t="str">
        <f aca="false">Relatórios!P136</f>
        <v/>
      </c>
      <c r="Q128" s="503" t="str">
        <f aca="false">Relatórios!Q136</f>
        <v/>
      </c>
      <c r="R128" s="503" t="str">
        <f aca="false">Relatórios!R136</f>
        <v/>
      </c>
      <c r="S128" s="566"/>
    </row>
    <row r="129" customFormat="false" ht="12.75" hidden="false" customHeight="true" outlineLevel="0" collapsed="false">
      <c r="A129" s="502" t="str">
        <f aca="false">Relatórios!A137</f>
        <v/>
      </c>
      <c r="B129" s="503" t="str">
        <f aca="false">Relatórios!B137</f>
        <v/>
      </c>
      <c r="C129" s="503" t="str">
        <f aca="false">Relatórios!C137</f>
        <v/>
      </c>
      <c r="D129" s="503" t="str">
        <f aca="false">Relatórios!D137</f>
        <v/>
      </c>
      <c r="E129" s="503" t="str">
        <f aca="false">Relatórios!E137</f>
        <v/>
      </c>
      <c r="F129" s="503" t="str">
        <f aca="false">Relatórios!F137</f>
        <v/>
      </c>
      <c r="G129" s="503" t="str">
        <f aca="false">Relatórios!G137</f>
        <v/>
      </c>
      <c r="H129" s="503" t="str">
        <f aca="false">Relatórios!H137</f>
        <v/>
      </c>
      <c r="I129" s="564" t="str">
        <f aca="false">Relatórios!I137</f>
        <v/>
      </c>
      <c r="J129" s="564" t="str">
        <f aca="false">Relatórios!J137</f>
        <v/>
      </c>
      <c r="K129" s="564" t="str">
        <f aca="false">Relatórios!K137</f>
        <v/>
      </c>
      <c r="L129" s="503"/>
      <c r="M129" s="564"/>
      <c r="N129" s="565" t="str">
        <f aca="false">Relatórios!N137</f>
        <v/>
      </c>
      <c r="O129" s="503" t="str">
        <f aca="false">Relatórios!O137</f>
        <v/>
      </c>
      <c r="P129" s="503" t="str">
        <f aca="false">Relatórios!P137</f>
        <v/>
      </c>
      <c r="Q129" s="503" t="str">
        <f aca="false">Relatórios!Q137</f>
        <v/>
      </c>
      <c r="R129" s="503" t="str">
        <f aca="false">Relatórios!R137</f>
        <v/>
      </c>
      <c r="S129" s="566"/>
    </row>
    <row r="130" customFormat="false" ht="12.75" hidden="false" customHeight="true" outlineLevel="0" collapsed="false">
      <c r="A130" s="502" t="str">
        <f aca="false">Relatórios!A138</f>
        <v/>
      </c>
      <c r="B130" s="503" t="str">
        <f aca="false">Relatórios!B138</f>
        <v/>
      </c>
      <c r="C130" s="503" t="str">
        <f aca="false">Relatórios!C138</f>
        <v/>
      </c>
      <c r="D130" s="503" t="str">
        <f aca="false">Relatórios!D138</f>
        <v/>
      </c>
      <c r="E130" s="503" t="str">
        <f aca="false">Relatórios!E138</f>
        <v/>
      </c>
      <c r="F130" s="503" t="str">
        <f aca="false">Relatórios!F138</f>
        <v/>
      </c>
      <c r="G130" s="503" t="str">
        <f aca="false">Relatórios!G138</f>
        <v/>
      </c>
      <c r="H130" s="503" t="str">
        <f aca="false">Relatórios!H138</f>
        <v/>
      </c>
      <c r="I130" s="564" t="str">
        <f aca="false">Relatórios!I138</f>
        <v/>
      </c>
      <c r="J130" s="564" t="str">
        <f aca="false">Relatórios!J138</f>
        <v/>
      </c>
      <c r="K130" s="564" t="str">
        <f aca="false">Relatórios!K138</f>
        <v/>
      </c>
      <c r="L130" s="503"/>
      <c r="M130" s="564"/>
      <c r="N130" s="565" t="str">
        <f aca="false">Relatórios!N138</f>
        <v/>
      </c>
      <c r="O130" s="503" t="str">
        <f aca="false">Relatórios!O138</f>
        <v/>
      </c>
      <c r="P130" s="503" t="str">
        <f aca="false">Relatórios!P138</f>
        <v/>
      </c>
      <c r="Q130" s="503" t="str">
        <f aca="false">Relatórios!Q138</f>
        <v/>
      </c>
      <c r="R130" s="503" t="str">
        <f aca="false">Relatórios!R138</f>
        <v/>
      </c>
      <c r="S130" s="566"/>
    </row>
    <row r="131" customFormat="false" ht="12.75" hidden="false" customHeight="true" outlineLevel="0" collapsed="false">
      <c r="A131" s="502" t="str">
        <f aca="false">Relatórios!A139</f>
        <v/>
      </c>
      <c r="B131" s="503" t="str">
        <f aca="false">Relatórios!B139</f>
        <v/>
      </c>
      <c r="C131" s="503" t="str">
        <f aca="false">Relatórios!C139</f>
        <v/>
      </c>
      <c r="D131" s="503" t="str">
        <f aca="false">Relatórios!D139</f>
        <v/>
      </c>
      <c r="E131" s="503" t="str">
        <f aca="false">Relatórios!E139</f>
        <v/>
      </c>
      <c r="F131" s="503" t="str">
        <f aca="false">Relatórios!F139</f>
        <v/>
      </c>
      <c r="G131" s="503" t="str">
        <f aca="false">Relatórios!G139</f>
        <v/>
      </c>
      <c r="H131" s="503" t="str">
        <f aca="false">Relatórios!H139</f>
        <v/>
      </c>
      <c r="I131" s="564" t="str">
        <f aca="false">Relatórios!I139</f>
        <v/>
      </c>
      <c r="J131" s="564" t="str">
        <f aca="false">Relatórios!J139</f>
        <v/>
      </c>
      <c r="K131" s="564" t="str">
        <f aca="false">Relatórios!K139</f>
        <v/>
      </c>
      <c r="L131" s="503"/>
      <c r="M131" s="564"/>
      <c r="N131" s="565" t="str">
        <f aca="false">Relatórios!N139</f>
        <v/>
      </c>
      <c r="O131" s="503" t="str">
        <f aca="false">Relatórios!O139</f>
        <v/>
      </c>
      <c r="P131" s="503" t="str">
        <f aca="false">Relatórios!P139</f>
        <v/>
      </c>
      <c r="Q131" s="503" t="str">
        <f aca="false">Relatórios!Q139</f>
        <v/>
      </c>
      <c r="R131" s="503" t="str">
        <f aca="false">Relatórios!R139</f>
        <v/>
      </c>
      <c r="S131" s="566"/>
    </row>
    <row r="132" customFormat="false" ht="12.75" hidden="false" customHeight="true" outlineLevel="0" collapsed="false">
      <c r="A132" s="502" t="str">
        <f aca="false">Relatórios!A140</f>
        <v/>
      </c>
      <c r="B132" s="503" t="str">
        <f aca="false">Relatórios!B140</f>
        <v/>
      </c>
      <c r="C132" s="503" t="str">
        <f aca="false">Relatórios!C140</f>
        <v/>
      </c>
      <c r="D132" s="503" t="str">
        <f aca="false">Relatórios!D140</f>
        <v/>
      </c>
      <c r="E132" s="503" t="str">
        <f aca="false">Relatórios!E140</f>
        <v/>
      </c>
      <c r="F132" s="503" t="str">
        <f aca="false">Relatórios!F140</f>
        <v/>
      </c>
      <c r="G132" s="503" t="str">
        <f aca="false">Relatórios!G140</f>
        <v/>
      </c>
      <c r="H132" s="503" t="str">
        <f aca="false">Relatórios!H140</f>
        <v/>
      </c>
      <c r="I132" s="564" t="str">
        <f aca="false">Relatórios!I140</f>
        <v/>
      </c>
      <c r="J132" s="564" t="str">
        <f aca="false">Relatórios!J140</f>
        <v/>
      </c>
      <c r="K132" s="564" t="str">
        <f aca="false">Relatórios!K140</f>
        <v/>
      </c>
      <c r="L132" s="503"/>
      <c r="M132" s="564"/>
      <c r="N132" s="565" t="str">
        <f aca="false">Relatórios!N140</f>
        <v/>
      </c>
      <c r="O132" s="503" t="str">
        <f aca="false">Relatórios!O140</f>
        <v/>
      </c>
      <c r="P132" s="503" t="str">
        <f aca="false">Relatórios!P140</f>
        <v/>
      </c>
      <c r="Q132" s="503" t="str">
        <f aca="false">Relatórios!Q140</f>
        <v/>
      </c>
      <c r="R132" s="503" t="str">
        <f aca="false">Relatórios!R140</f>
        <v/>
      </c>
      <c r="S132" s="566"/>
    </row>
    <row r="133" customFormat="false" ht="12.75" hidden="false" customHeight="true" outlineLevel="0" collapsed="false">
      <c r="A133" s="502" t="str">
        <f aca="false">Relatórios!A141</f>
        <v/>
      </c>
      <c r="B133" s="503" t="str">
        <f aca="false">Relatórios!B141</f>
        <v/>
      </c>
      <c r="C133" s="503" t="str">
        <f aca="false">Relatórios!C141</f>
        <v/>
      </c>
      <c r="D133" s="503" t="str">
        <f aca="false">Relatórios!D141</f>
        <v/>
      </c>
      <c r="E133" s="503" t="str">
        <f aca="false">Relatórios!E141</f>
        <v/>
      </c>
      <c r="F133" s="503" t="str">
        <f aca="false">Relatórios!F141</f>
        <v/>
      </c>
      <c r="G133" s="503" t="str">
        <f aca="false">Relatórios!G141</f>
        <v/>
      </c>
      <c r="H133" s="503" t="str">
        <f aca="false">Relatórios!H141</f>
        <v/>
      </c>
      <c r="I133" s="564" t="str">
        <f aca="false">Relatórios!I141</f>
        <v/>
      </c>
      <c r="J133" s="564" t="str">
        <f aca="false">Relatórios!J141</f>
        <v/>
      </c>
      <c r="K133" s="564" t="str">
        <f aca="false">Relatórios!K141</f>
        <v/>
      </c>
      <c r="L133" s="503"/>
      <c r="M133" s="564"/>
      <c r="N133" s="565" t="str">
        <f aca="false">Relatórios!N141</f>
        <v/>
      </c>
      <c r="O133" s="503" t="str">
        <f aca="false">Relatórios!O141</f>
        <v/>
      </c>
      <c r="P133" s="503" t="str">
        <f aca="false">Relatórios!P141</f>
        <v/>
      </c>
      <c r="Q133" s="503" t="str">
        <f aca="false">Relatórios!Q141</f>
        <v/>
      </c>
      <c r="R133" s="503" t="str">
        <f aca="false">Relatórios!R141</f>
        <v/>
      </c>
      <c r="S133" s="566"/>
    </row>
    <row r="134" customFormat="false" ht="12.75" hidden="false" customHeight="true" outlineLevel="0" collapsed="false">
      <c r="A134" s="502" t="str">
        <f aca="false">Relatórios!A142</f>
        <v/>
      </c>
      <c r="B134" s="503" t="str">
        <f aca="false">Relatórios!B142</f>
        <v/>
      </c>
      <c r="C134" s="503" t="str">
        <f aca="false">Relatórios!C142</f>
        <v/>
      </c>
      <c r="D134" s="503" t="str">
        <f aca="false">Relatórios!D142</f>
        <v/>
      </c>
      <c r="E134" s="503" t="str">
        <f aca="false">Relatórios!E142</f>
        <v/>
      </c>
      <c r="F134" s="503" t="str">
        <f aca="false">Relatórios!F142</f>
        <v/>
      </c>
      <c r="G134" s="503" t="str">
        <f aca="false">Relatórios!G142</f>
        <v/>
      </c>
      <c r="H134" s="503" t="str">
        <f aca="false">Relatórios!H142</f>
        <v/>
      </c>
      <c r="I134" s="564" t="str">
        <f aca="false">Relatórios!I142</f>
        <v/>
      </c>
      <c r="J134" s="564" t="str">
        <f aca="false">Relatórios!J142</f>
        <v/>
      </c>
      <c r="K134" s="564" t="str">
        <f aca="false">Relatórios!K142</f>
        <v/>
      </c>
      <c r="L134" s="503"/>
      <c r="M134" s="564"/>
      <c r="N134" s="565" t="str">
        <f aca="false">Relatórios!N142</f>
        <v/>
      </c>
      <c r="O134" s="503" t="str">
        <f aca="false">Relatórios!O142</f>
        <v/>
      </c>
      <c r="P134" s="503" t="str">
        <f aca="false">Relatórios!P142</f>
        <v/>
      </c>
      <c r="Q134" s="503" t="str">
        <f aca="false">Relatórios!Q142</f>
        <v/>
      </c>
      <c r="R134" s="503" t="str">
        <f aca="false">Relatórios!R142</f>
        <v/>
      </c>
      <c r="S134" s="566"/>
    </row>
    <row r="135" customFormat="false" ht="12.75" hidden="false" customHeight="true" outlineLevel="0" collapsed="false">
      <c r="A135" s="502" t="str">
        <f aca="false">Relatórios!A143</f>
        <v/>
      </c>
      <c r="B135" s="503" t="str">
        <f aca="false">Relatórios!B143</f>
        <v/>
      </c>
      <c r="C135" s="503" t="str">
        <f aca="false">Relatórios!C143</f>
        <v/>
      </c>
      <c r="D135" s="503" t="str">
        <f aca="false">Relatórios!D143</f>
        <v/>
      </c>
      <c r="E135" s="503" t="str">
        <f aca="false">Relatórios!E143</f>
        <v/>
      </c>
      <c r="F135" s="503" t="str">
        <f aca="false">Relatórios!F143</f>
        <v/>
      </c>
      <c r="G135" s="503" t="str">
        <f aca="false">Relatórios!G143</f>
        <v/>
      </c>
      <c r="H135" s="503" t="str">
        <f aca="false">Relatórios!H143</f>
        <v/>
      </c>
      <c r="I135" s="564" t="str">
        <f aca="false">Relatórios!I143</f>
        <v/>
      </c>
      <c r="J135" s="564" t="str">
        <f aca="false">Relatórios!J143</f>
        <v/>
      </c>
      <c r="K135" s="564" t="str">
        <f aca="false">Relatórios!K143</f>
        <v/>
      </c>
      <c r="L135" s="503"/>
      <c r="M135" s="564"/>
      <c r="N135" s="565" t="str">
        <f aca="false">Relatórios!N143</f>
        <v/>
      </c>
      <c r="O135" s="503" t="str">
        <f aca="false">Relatórios!O143</f>
        <v/>
      </c>
      <c r="P135" s="503" t="str">
        <f aca="false">Relatórios!P143</f>
        <v/>
      </c>
      <c r="Q135" s="503" t="str">
        <f aca="false">Relatórios!Q143</f>
        <v/>
      </c>
      <c r="R135" s="503" t="str">
        <f aca="false">Relatórios!R143</f>
        <v/>
      </c>
      <c r="S135" s="566"/>
    </row>
    <row r="136" customFormat="false" ht="12.75" hidden="false" customHeight="true" outlineLevel="0" collapsed="false">
      <c r="A136" s="502" t="str">
        <f aca="false">Relatórios!A144</f>
        <v/>
      </c>
      <c r="B136" s="503" t="str">
        <f aca="false">Relatórios!B144</f>
        <v/>
      </c>
      <c r="C136" s="503" t="str">
        <f aca="false">Relatórios!C144</f>
        <v/>
      </c>
      <c r="D136" s="503" t="str">
        <f aca="false">Relatórios!D144</f>
        <v/>
      </c>
      <c r="E136" s="503" t="str">
        <f aca="false">Relatórios!E144</f>
        <v/>
      </c>
      <c r="F136" s="503" t="str">
        <f aca="false">Relatórios!F144</f>
        <v/>
      </c>
      <c r="G136" s="503" t="str">
        <f aca="false">Relatórios!G144</f>
        <v/>
      </c>
      <c r="H136" s="503" t="str">
        <f aca="false">Relatórios!H144</f>
        <v/>
      </c>
      <c r="I136" s="564" t="str">
        <f aca="false">Relatórios!I144</f>
        <v/>
      </c>
      <c r="J136" s="564" t="str">
        <f aca="false">Relatórios!J144</f>
        <v/>
      </c>
      <c r="K136" s="564" t="str">
        <f aca="false">Relatórios!K144</f>
        <v/>
      </c>
      <c r="L136" s="503"/>
      <c r="M136" s="564"/>
      <c r="N136" s="565" t="str">
        <f aca="false">Relatórios!N144</f>
        <v/>
      </c>
      <c r="O136" s="503" t="str">
        <f aca="false">Relatórios!O144</f>
        <v/>
      </c>
      <c r="P136" s="503" t="str">
        <f aca="false">Relatórios!P144</f>
        <v/>
      </c>
      <c r="Q136" s="503" t="str">
        <f aca="false">Relatórios!Q144</f>
        <v/>
      </c>
      <c r="R136" s="503" t="str">
        <f aca="false">Relatórios!R144</f>
        <v/>
      </c>
      <c r="S136" s="566"/>
    </row>
    <row r="137" customFormat="false" ht="12.75" hidden="false" customHeight="true" outlineLevel="0" collapsed="false">
      <c r="A137" s="502" t="str">
        <f aca="false">Relatórios!A145</f>
        <v/>
      </c>
      <c r="B137" s="503" t="str">
        <f aca="false">Relatórios!B145</f>
        <v/>
      </c>
      <c r="C137" s="503" t="str">
        <f aca="false">Relatórios!C145</f>
        <v/>
      </c>
      <c r="D137" s="503" t="str">
        <f aca="false">Relatórios!D145</f>
        <v/>
      </c>
      <c r="E137" s="503" t="str">
        <f aca="false">Relatórios!E145</f>
        <v/>
      </c>
      <c r="F137" s="503" t="str">
        <f aca="false">Relatórios!F145</f>
        <v/>
      </c>
      <c r="G137" s="503" t="str">
        <f aca="false">Relatórios!G145</f>
        <v/>
      </c>
      <c r="H137" s="503" t="str">
        <f aca="false">Relatórios!H145</f>
        <v/>
      </c>
      <c r="I137" s="564" t="str">
        <f aca="false">Relatórios!I145</f>
        <v/>
      </c>
      <c r="J137" s="564" t="str">
        <f aca="false">Relatórios!J145</f>
        <v/>
      </c>
      <c r="K137" s="564" t="str">
        <f aca="false">Relatórios!K145</f>
        <v/>
      </c>
      <c r="L137" s="503"/>
      <c r="M137" s="564"/>
      <c r="N137" s="565" t="str">
        <f aca="false">Relatórios!N145</f>
        <v/>
      </c>
      <c r="O137" s="503" t="str">
        <f aca="false">Relatórios!O145</f>
        <v/>
      </c>
      <c r="P137" s="503" t="str">
        <f aca="false">Relatórios!P145</f>
        <v/>
      </c>
      <c r="Q137" s="503" t="str">
        <f aca="false">Relatórios!Q145</f>
        <v/>
      </c>
      <c r="R137" s="503" t="str">
        <f aca="false">Relatórios!R145</f>
        <v/>
      </c>
      <c r="S137" s="566"/>
    </row>
    <row r="138" customFormat="false" ht="12.75" hidden="false" customHeight="true" outlineLevel="0" collapsed="false">
      <c r="A138" s="502" t="str">
        <f aca="false">Relatórios!A146</f>
        <v/>
      </c>
      <c r="B138" s="503" t="str">
        <f aca="false">Relatórios!B146</f>
        <v/>
      </c>
      <c r="C138" s="503" t="str">
        <f aca="false">Relatórios!C146</f>
        <v/>
      </c>
      <c r="D138" s="503" t="str">
        <f aca="false">Relatórios!D146</f>
        <v/>
      </c>
      <c r="E138" s="503" t="str">
        <f aca="false">Relatórios!E146</f>
        <v/>
      </c>
      <c r="F138" s="503" t="str">
        <f aca="false">Relatórios!F146</f>
        <v/>
      </c>
      <c r="G138" s="503" t="str">
        <f aca="false">Relatórios!G146</f>
        <v/>
      </c>
      <c r="H138" s="503" t="str">
        <f aca="false">Relatórios!H146</f>
        <v/>
      </c>
      <c r="I138" s="564" t="str">
        <f aca="false">Relatórios!I146</f>
        <v/>
      </c>
      <c r="J138" s="564" t="str">
        <f aca="false">Relatórios!J146</f>
        <v/>
      </c>
      <c r="K138" s="564" t="str">
        <f aca="false">Relatórios!K146</f>
        <v/>
      </c>
      <c r="L138" s="503"/>
      <c r="M138" s="564"/>
      <c r="N138" s="565" t="str">
        <f aca="false">Relatórios!N146</f>
        <v/>
      </c>
      <c r="O138" s="503" t="str">
        <f aca="false">Relatórios!O146</f>
        <v/>
      </c>
      <c r="P138" s="503" t="str">
        <f aca="false">Relatórios!P146</f>
        <v/>
      </c>
      <c r="Q138" s="503" t="str">
        <f aca="false">Relatórios!Q146</f>
        <v/>
      </c>
      <c r="R138" s="503" t="str">
        <f aca="false">Relatórios!R146</f>
        <v/>
      </c>
      <c r="S138" s="566"/>
    </row>
    <row r="139" customFormat="false" ht="12.75" hidden="false" customHeight="true" outlineLevel="0" collapsed="false">
      <c r="A139" s="502" t="str">
        <f aca="false">Relatórios!A147</f>
        <v/>
      </c>
      <c r="B139" s="503" t="str">
        <f aca="false">Relatórios!B147</f>
        <v/>
      </c>
      <c r="C139" s="503" t="str">
        <f aca="false">Relatórios!C147</f>
        <v/>
      </c>
      <c r="D139" s="503" t="str">
        <f aca="false">Relatórios!D147</f>
        <v/>
      </c>
      <c r="E139" s="503" t="str">
        <f aca="false">Relatórios!E147</f>
        <v/>
      </c>
      <c r="F139" s="503" t="str">
        <f aca="false">Relatórios!F147</f>
        <v/>
      </c>
      <c r="G139" s="503" t="str">
        <f aca="false">Relatórios!G147</f>
        <v/>
      </c>
      <c r="H139" s="503" t="str">
        <f aca="false">Relatórios!H147</f>
        <v/>
      </c>
      <c r="I139" s="564" t="str">
        <f aca="false">Relatórios!I147</f>
        <v/>
      </c>
      <c r="J139" s="564" t="str">
        <f aca="false">Relatórios!J147</f>
        <v/>
      </c>
      <c r="K139" s="564" t="str">
        <f aca="false">Relatórios!K147</f>
        <v/>
      </c>
      <c r="L139" s="503"/>
      <c r="M139" s="564"/>
      <c r="N139" s="565" t="str">
        <f aca="false">Relatórios!N147</f>
        <v/>
      </c>
      <c r="O139" s="503" t="str">
        <f aca="false">Relatórios!O147</f>
        <v/>
      </c>
      <c r="P139" s="503" t="str">
        <f aca="false">Relatórios!P147</f>
        <v/>
      </c>
      <c r="Q139" s="503" t="str">
        <f aca="false">Relatórios!Q147</f>
        <v/>
      </c>
      <c r="R139" s="503" t="str">
        <f aca="false">Relatórios!R147</f>
        <v/>
      </c>
      <c r="S139" s="566"/>
    </row>
    <row r="140" customFormat="false" ht="12.75" hidden="false" customHeight="true" outlineLevel="0" collapsed="false">
      <c r="A140" s="502" t="str">
        <f aca="false">Relatórios!A148</f>
        <v/>
      </c>
      <c r="B140" s="503" t="str">
        <f aca="false">Relatórios!B148</f>
        <v/>
      </c>
      <c r="C140" s="503" t="str">
        <f aca="false">Relatórios!C148</f>
        <v/>
      </c>
      <c r="D140" s="503" t="str">
        <f aca="false">Relatórios!D148</f>
        <v/>
      </c>
      <c r="E140" s="503" t="str">
        <f aca="false">Relatórios!E148</f>
        <v/>
      </c>
      <c r="F140" s="503" t="str">
        <f aca="false">Relatórios!F148</f>
        <v/>
      </c>
      <c r="G140" s="503" t="str">
        <f aca="false">Relatórios!G148</f>
        <v/>
      </c>
      <c r="H140" s="503" t="str">
        <f aca="false">Relatórios!H148</f>
        <v/>
      </c>
      <c r="I140" s="564" t="str">
        <f aca="false">Relatórios!I148</f>
        <v/>
      </c>
      <c r="J140" s="564" t="str">
        <f aca="false">Relatórios!J148</f>
        <v/>
      </c>
      <c r="K140" s="564" t="str">
        <f aca="false">Relatórios!K148</f>
        <v/>
      </c>
      <c r="L140" s="503"/>
      <c r="M140" s="564"/>
      <c r="N140" s="565" t="str">
        <f aca="false">Relatórios!N148</f>
        <v/>
      </c>
      <c r="O140" s="503" t="str">
        <f aca="false">Relatórios!O148</f>
        <v/>
      </c>
      <c r="P140" s="503" t="str">
        <f aca="false">Relatórios!P148</f>
        <v/>
      </c>
      <c r="Q140" s="503" t="str">
        <f aca="false">Relatórios!Q148</f>
        <v/>
      </c>
      <c r="R140" s="503" t="str">
        <f aca="false">Relatórios!R148</f>
        <v/>
      </c>
      <c r="S140" s="566"/>
    </row>
    <row r="141" customFormat="false" ht="12.75" hidden="false" customHeight="true" outlineLevel="0" collapsed="false">
      <c r="A141" s="502" t="str">
        <f aca="false">Relatórios!A149</f>
        <v/>
      </c>
      <c r="B141" s="503" t="str">
        <f aca="false">Relatórios!B149</f>
        <v/>
      </c>
      <c r="C141" s="503" t="str">
        <f aca="false">Relatórios!C149</f>
        <v/>
      </c>
      <c r="D141" s="503" t="str">
        <f aca="false">Relatórios!D149</f>
        <v/>
      </c>
      <c r="E141" s="503" t="str">
        <f aca="false">Relatórios!E149</f>
        <v/>
      </c>
      <c r="F141" s="503" t="str">
        <f aca="false">Relatórios!F149</f>
        <v/>
      </c>
      <c r="G141" s="503" t="str">
        <f aca="false">Relatórios!G149</f>
        <v/>
      </c>
      <c r="H141" s="503" t="str">
        <f aca="false">Relatórios!H149</f>
        <v/>
      </c>
      <c r="I141" s="564" t="str">
        <f aca="false">Relatórios!I149</f>
        <v/>
      </c>
      <c r="J141" s="564" t="str">
        <f aca="false">Relatórios!J149</f>
        <v/>
      </c>
      <c r="K141" s="564" t="str">
        <f aca="false">Relatórios!K149</f>
        <v/>
      </c>
      <c r="L141" s="503"/>
      <c r="M141" s="564"/>
      <c r="N141" s="565" t="str">
        <f aca="false">Relatórios!N149</f>
        <v/>
      </c>
      <c r="O141" s="503" t="str">
        <f aca="false">Relatórios!O149</f>
        <v/>
      </c>
      <c r="P141" s="503" t="str">
        <f aca="false">Relatórios!P149</f>
        <v/>
      </c>
      <c r="Q141" s="503" t="str">
        <f aca="false">Relatórios!Q149</f>
        <v/>
      </c>
      <c r="R141" s="503" t="str">
        <f aca="false">Relatórios!R149</f>
        <v/>
      </c>
      <c r="S141" s="566"/>
    </row>
    <row r="142" customFormat="false" ht="12.75" hidden="false" customHeight="true" outlineLevel="0" collapsed="false">
      <c r="A142" s="502" t="str">
        <f aca="false">Relatórios!A150</f>
        <v/>
      </c>
      <c r="B142" s="503" t="str">
        <f aca="false">Relatórios!B150</f>
        <v/>
      </c>
      <c r="C142" s="503" t="str">
        <f aca="false">Relatórios!C150</f>
        <v/>
      </c>
      <c r="D142" s="503" t="str">
        <f aca="false">Relatórios!D150</f>
        <v/>
      </c>
      <c r="E142" s="503" t="str">
        <f aca="false">Relatórios!E150</f>
        <v/>
      </c>
      <c r="F142" s="503" t="str">
        <f aca="false">Relatórios!F150</f>
        <v/>
      </c>
      <c r="G142" s="503" t="str">
        <f aca="false">Relatórios!G150</f>
        <v/>
      </c>
      <c r="H142" s="503" t="str">
        <f aca="false">Relatórios!H150</f>
        <v/>
      </c>
      <c r="I142" s="564" t="str">
        <f aca="false">Relatórios!I150</f>
        <v/>
      </c>
      <c r="J142" s="564" t="str">
        <f aca="false">Relatórios!J150</f>
        <v/>
      </c>
      <c r="K142" s="564" t="str">
        <f aca="false">Relatórios!K150</f>
        <v/>
      </c>
      <c r="L142" s="503"/>
      <c r="M142" s="564"/>
      <c r="N142" s="565" t="str">
        <f aca="false">Relatórios!N150</f>
        <v/>
      </c>
      <c r="O142" s="503" t="str">
        <f aca="false">Relatórios!O150</f>
        <v/>
      </c>
      <c r="P142" s="503" t="str">
        <f aca="false">Relatórios!P150</f>
        <v/>
      </c>
      <c r="Q142" s="503" t="str">
        <f aca="false">Relatórios!Q150</f>
        <v/>
      </c>
      <c r="R142" s="503" t="str">
        <f aca="false">Relatórios!R150</f>
        <v/>
      </c>
      <c r="S142" s="566"/>
    </row>
    <row r="143" customFormat="false" ht="12.75" hidden="false" customHeight="true" outlineLevel="0" collapsed="false">
      <c r="A143" s="502" t="str">
        <f aca="false">Relatórios!A151</f>
        <v/>
      </c>
      <c r="B143" s="503" t="str">
        <f aca="false">Relatórios!B151</f>
        <v/>
      </c>
      <c r="C143" s="503" t="str">
        <f aca="false">Relatórios!C151</f>
        <v/>
      </c>
      <c r="D143" s="503" t="str">
        <f aca="false">Relatórios!D151</f>
        <v/>
      </c>
      <c r="E143" s="503" t="str">
        <f aca="false">Relatórios!E151</f>
        <v/>
      </c>
      <c r="F143" s="503" t="str">
        <f aca="false">Relatórios!F151</f>
        <v/>
      </c>
      <c r="G143" s="503" t="str">
        <f aca="false">Relatórios!G151</f>
        <v/>
      </c>
      <c r="H143" s="503" t="str">
        <f aca="false">Relatórios!H151</f>
        <v/>
      </c>
      <c r="I143" s="564" t="str">
        <f aca="false">Relatórios!I151</f>
        <v/>
      </c>
      <c r="J143" s="564" t="str">
        <f aca="false">Relatórios!J151</f>
        <v/>
      </c>
      <c r="K143" s="564" t="str">
        <f aca="false">Relatórios!K151</f>
        <v/>
      </c>
      <c r="L143" s="503"/>
      <c r="M143" s="564"/>
      <c r="N143" s="565" t="str">
        <f aca="false">Relatórios!N151</f>
        <v/>
      </c>
      <c r="O143" s="503" t="str">
        <f aca="false">Relatórios!O151</f>
        <v/>
      </c>
      <c r="P143" s="503" t="str">
        <f aca="false">Relatórios!P151</f>
        <v/>
      </c>
      <c r="Q143" s="503" t="str">
        <f aca="false">Relatórios!Q151</f>
        <v/>
      </c>
      <c r="R143" s="503" t="str">
        <f aca="false">Relatórios!R151</f>
        <v/>
      </c>
      <c r="S143" s="566"/>
    </row>
    <row r="144" customFormat="false" ht="12.75" hidden="false" customHeight="true" outlineLevel="0" collapsed="false">
      <c r="A144" s="502" t="str">
        <f aca="false">Relatórios!A152</f>
        <v/>
      </c>
      <c r="B144" s="503" t="str">
        <f aca="false">Relatórios!B152</f>
        <v/>
      </c>
      <c r="C144" s="503" t="str">
        <f aca="false">Relatórios!C152</f>
        <v/>
      </c>
      <c r="D144" s="503" t="str">
        <f aca="false">Relatórios!D152</f>
        <v/>
      </c>
      <c r="E144" s="503" t="str">
        <f aca="false">Relatórios!E152</f>
        <v/>
      </c>
      <c r="F144" s="503" t="str">
        <f aca="false">Relatórios!F152</f>
        <v/>
      </c>
      <c r="G144" s="503" t="str">
        <f aca="false">Relatórios!G152</f>
        <v/>
      </c>
      <c r="H144" s="503" t="str">
        <f aca="false">Relatórios!H152</f>
        <v/>
      </c>
      <c r="I144" s="564" t="str">
        <f aca="false">Relatórios!I152</f>
        <v/>
      </c>
      <c r="J144" s="564" t="str">
        <f aca="false">Relatórios!J152</f>
        <v/>
      </c>
      <c r="K144" s="564" t="str">
        <f aca="false">Relatórios!K152</f>
        <v/>
      </c>
      <c r="L144" s="503"/>
      <c r="M144" s="564"/>
      <c r="N144" s="565" t="str">
        <f aca="false">Relatórios!N152</f>
        <v/>
      </c>
      <c r="O144" s="503" t="str">
        <f aca="false">Relatórios!O152</f>
        <v/>
      </c>
      <c r="P144" s="503" t="str">
        <f aca="false">Relatórios!P152</f>
        <v/>
      </c>
      <c r="Q144" s="503" t="str">
        <f aca="false">Relatórios!Q152</f>
        <v/>
      </c>
      <c r="R144" s="503" t="str">
        <f aca="false">Relatórios!R152</f>
        <v/>
      </c>
      <c r="S144" s="566"/>
    </row>
    <row r="145" customFormat="false" ht="12.75" hidden="false" customHeight="true" outlineLevel="0" collapsed="false">
      <c r="A145" s="502" t="str">
        <f aca="false">Relatórios!A153</f>
        <v/>
      </c>
      <c r="B145" s="503" t="str">
        <f aca="false">Relatórios!B153</f>
        <v/>
      </c>
      <c r="C145" s="503" t="str">
        <f aca="false">Relatórios!C153</f>
        <v/>
      </c>
      <c r="D145" s="503" t="str">
        <f aca="false">Relatórios!D153</f>
        <v/>
      </c>
      <c r="E145" s="503" t="str">
        <f aca="false">Relatórios!E153</f>
        <v/>
      </c>
      <c r="F145" s="503" t="str">
        <f aca="false">Relatórios!F153</f>
        <v/>
      </c>
      <c r="G145" s="503" t="str">
        <f aca="false">Relatórios!G153</f>
        <v/>
      </c>
      <c r="H145" s="503" t="str">
        <f aca="false">Relatórios!H153</f>
        <v/>
      </c>
      <c r="I145" s="564" t="str">
        <f aca="false">Relatórios!I153</f>
        <v/>
      </c>
      <c r="J145" s="564" t="str">
        <f aca="false">Relatórios!J153</f>
        <v/>
      </c>
      <c r="K145" s="564" t="str">
        <f aca="false">Relatórios!K153</f>
        <v/>
      </c>
      <c r="L145" s="503"/>
      <c r="M145" s="564"/>
      <c r="N145" s="565" t="str">
        <f aca="false">Relatórios!N153</f>
        <v/>
      </c>
      <c r="O145" s="503" t="str">
        <f aca="false">Relatórios!O153</f>
        <v/>
      </c>
      <c r="P145" s="503" t="str">
        <f aca="false">Relatórios!P153</f>
        <v/>
      </c>
      <c r="Q145" s="503" t="str">
        <f aca="false">Relatórios!Q153</f>
        <v/>
      </c>
      <c r="R145" s="503" t="str">
        <f aca="false">Relatórios!R153</f>
        <v/>
      </c>
      <c r="S145" s="566"/>
    </row>
    <row r="146" customFormat="false" ht="12.75" hidden="false" customHeight="true" outlineLevel="0" collapsed="false">
      <c r="A146" s="502" t="str">
        <f aca="false">Relatórios!A154</f>
        <v/>
      </c>
      <c r="B146" s="503" t="str">
        <f aca="false">Relatórios!B154</f>
        <v/>
      </c>
      <c r="C146" s="503" t="str">
        <f aca="false">Relatórios!C154</f>
        <v/>
      </c>
      <c r="D146" s="503" t="str">
        <f aca="false">Relatórios!D154</f>
        <v/>
      </c>
      <c r="E146" s="503" t="str">
        <f aca="false">Relatórios!E154</f>
        <v/>
      </c>
      <c r="F146" s="503" t="str">
        <f aca="false">Relatórios!F154</f>
        <v/>
      </c>
      <c r="G146" s="503" t="str">
        <f aca="false">Relatórios!G154</f>
        <v/>
      </c>
      <c r="H146" s="503" t="str">
        <f aca="false">Relatórios!H154</f>
        <v/>
      </c>
      <c r="I146" s="564" t="str">
        <f aca="false">Relatórios!I154</f>
        <v/>
      </c>
      <c r="J146" s="564" t="str">
        <f aca="false">Relatórios!J154</f>
        <v/>
      </c>
      <c r="K146" s="564" t="str">
        <f aca="false">Relatórios!K154</f>
        <v/>
      </c>
      <c r="L146" s="503"/>
      <c r="M146" s="564"/>
      <c r="N146" s="565" t="str">
        <f aca="false">Relatórios!N154</f>
        <v/>
      </c>
      <c r="O146" s="503" t="str">
        <f aca="false">Relatórios!O154</f>
        <v/>
      </c>
      <c r="P146" s="503" t="str">
        <f aca="false">Relatórios!P154</f>
        <v/>
      </c>
      <c r="Q146" s="503" t="str">
        <f aca="false">Relatórios!Q154</f>
        <v/>
      </c>
      <c r="R146" s="503" t="str">
        <f aca="false">Relatórios!R154</f>
        <v/>
      </c>
      <c r="S146" s="566"/>
    </row>
    <row r="147" customFormat="false" ht="12.75" hidden="false" customHeight="true" outlineLevel="0" collapsed="false">
      <c r="A147" s="502" t="str">
        <f aca="false">Relatórios!A155</f>
        <v/>
      </c>
      <c r="B147" s="503" t="str">
        <f aca="false">Relatórios!B155</f>
        <v/>
      </c>
      <c r="C147" s="503" t="str">
        <f aca="false">Relatórios!C155</f>
        <v/>
      </c>
      <c r="D147" s="503" t="str">
        <f aca="false">Relatórios!D155</f>
        <v/>
      </c>
      <c r="E147" s="503" t="str">
        <f aca="false">Relatórios!E155</f>
        <v/>
      </c>
      <c r="F147" s="503" t="str">
        <f aca="false">Relatórios!F155</f>
        <v/>
      </c>
      <c r="G147" s="503" t="str">
        <f aca="false">Relatórios!G155</f>
        <v/>
      </c>
      <c r="H147" s="503" t="str">
        <f aca="false">Relatórios!H155</f>
        <v/>
      </c>
      <c r="I147" s="564" t="str">
        <f aca="false">Relatórios!I155</f>
        <v/>
      </c>
      <c r="J147" s="564" t="str">
        <f aca="false">Relatórios!J155</f>
        <v/>
      </c>
      <c r="K147" s="564" t="str">
        <f aca="false">Relatórios!K155</f>
        <v/>
      </c>
      <c r="L147" s="503"/>
      <c r="M147" s="564"/>
      <c r="N147" s="565" t="str">
        <f aca="false">Relatórios!N155</f>
        <v/>
      </c>
      <c r="O147" s="503" t="str">
        <f aca="false">Relatórios!O155</f>
        <v/>
      </c>
      <c r="P147" s="503" t="str">
        <f aca="false">Relatórios!P155</f>
        <v/>
      </c>
      <c r="Q147" s="503" t="str">
        <f aca="false">Relatórios!Q155</f>
        <v/>
      </c>
      <c r="R147" s="503" t="str">
        <f aca="false">Relatórios!R155</f>
        <v/>
      </c>
      <c r="S147" s="566"/>
    </row>
    <row r="148" customFormat="false" ht="12.75" hidden="false" customHeight="true" outlineLevel="0" collapsed="false">
      <c r="A148" s="502" t="str">
        <f aca="false">Relatórios!A156</f>
        <v/>
      </c>
      <c r="B148" s="503" t="str">
        <f aca="false">Relatórios!B156</f>
        <v/>
      </c>
      <c r="C148" s="503" t="str">
        <f aca="false">Relatórios!C156</f>
        <v/>
      </c>
      <c r="D148" s="503" t="str">
        <f aca="false">Relatórios!D156</f>
        <v/>
      </c>
      <c r="E148" s="503" t="str">
        <f aca="false">Relatórios!E156</f>
        <v/>
      </c>
      <c r="F148" s="503" t="str">
        <f aca="false">Relatórios!F156</f>
        <v/>
      </c>
      <c r="G148" s="503" t="str">
        <f aca="false">Relatórios!G156</f>
        <v/>
      </c>
      <c r="H148" s="503" t="str">
        <f aca="false">Relatórios!H156</f>
        <v/>
      </c>
      <c r="I148" s="564" t="str">
        <f aca="false">Relatórios!I156</f>
        <v/>
      </c>
      <c r="J148" s="564" t="str">
        <f aca="false">Relatórios!J156</f>
        <v/>
      </c>
      <c r="K148" s="564" t="str">
        <f aca="false">Relatórios!K156</f>
        <v/>
      </c>
      <c r="L148" s="503"/>
      <c r="M148" s="564"/>
      <c r="N148" s="565" t="str">
        <f aca="false">Relatórios!N156</f>
        <v/>
      </c>
      <c r="O148" s="503" t="str">
        <f aca="false">Relatórios!O156</f>
        <v/>
      </c>
      <c r="P148" s="503" t="str">
        <f aca="false">Relatórios!P156</f>
        <v/>
      </c>
      <c r="Q148" s="503" t="str">
        <f aca="false">Relatórios!Q156</f>
        <v/>
      </c>
      <c r="R148" s="503" t="str">
        <f aca="false">Relatórios!R156</f>
        <v/>
      </c>
      <c r="S148" s="566"/>
    </row>
    <row r="149" customFormat="false" ht="12.75" hidden="false" customHeight="true" outlineLevel="0" collapsed="false">
      <c r="A149" s="502" t="str">
        <f aca="false">Relatórios!A157</f>
        <v/>
      </c>
      <c r="B149" s="503" t="str">
        <f aca="false">Relatórios!B157</f>
        <v/>
      </c>
      <c r="C149" s="503" t="str">
        <f aca="false">Relatórios!C157</f>
        <v/>
      </c>
      <c r="D149" s="503" t="str">
        <f aca="false">Relatórios!D157</f>
        <v/>
      </c>
      <c r="E149" s="503" t="str">
        <f aca="false">Relatórios!E157</f>
        <v/>
      </c>
      <c r="F149" s="503" t="str">
        <f aca="false">Relatórios!F157</f>
        <v/>
      </c>
      <c r="G149" s="503" t="str">
        <f aca="false">Relatórios!G157</f>
        <v/>
      </c>
      <c r="H149" s="503" t="str">
        <f aca="false">Relatórios!H157</f>
        <v/>
      </c>
      <c r="I149" s="564" t="str">
        <f aca="false">Relatórios!I157</f>
        <v/>
      </c>
      <c r="J149" s="564" t="str">
        <f aca="false">Relatórios!J157</f>
        <v/>
      </c>
      <c r="K149" s="564" t="str">
        <f aca="false">Relatórios!K157</f>
        <v/>
      </c>
      <c r="L149" s="503"/>
      <c r="M149" s="564"/>
      <c r="N149" s="565" t="str">
        <f aca="false">Relatórios!N157</f>
        <v/>
      </c>
      <c r="O149" s="503" t="str">
        <f aca="false">Relatórios!O157</f>
        <v/>
      </c>
      <c r="P149" s="503" t="str">
        <f aca="false">Relatórios!P157</f>
        <v/>
      </c>
      <c r="Q149" s="503" t="str">
        <f aca="false">Relatórios!Q157</f>
        <v/>
      </c>
      <c r="R149" s="503" t="str">
        <f aca="false">Relatórios!R157</f>
        <v/>
      </c>
      <c r="S149" s="566"/>
    </row>
    <row r="150" customFormat="false" ht="12.75" hidden="false" customHeight="true" outlineLevel="0" collapsed="false">
      <c r="A150" s="502" t="str">
        <f aca="false">Relatórios!A158</f>
        <v/>
      </c>
      <c r="B150" s="503" t="str">
        <f aca="false">Relatórios!B158</f>
        <v/>
      </c>
      <c r="C150" s="503" t="str">
        <f aca="false">Relatórios!C158</f>
        <v/>
      </c>
      <c r="D150" s="503" t="str">
        <f aca="false">Relatórios!D158</f>
        <v/>
      </c>
      <c r="E150" s="503" t="str">
        <f aca="false">Relatórios!E158</f>
        <v/>
      </c>
      <c r="F150" s="503" t="str">
        <f aca="false">Relatórios!F158</f>
        <v/>
      </c>
      <c r="G150" s="503" t="str">
        <f aca="false">Relatórios!G158</f>
        <v/>
      </c>
      <c r="H150" s="503" t="str">
        <f aca="false">Relatórios!H158</f>
        <v/>
      </c>
      <c r="I150" s="564" t="str">
        <f aca="false">Relatórios!I158</f>
        <v/>
      </c>
      <c r="J150" s="564" t="str">
        <f aca="false">Relatórios!J158</f>
        <v/>
      </c>
      <c r="K150" s="564" t="str">
        <f aca="false">Relatórios!K158</f>
        <v/>
      </c>
      <c r="L150" s="503"/>
      <c r="M150" s="564"/>
      <c r="N150" s="565" t="str">
        <f aca="false">Relatórios!N158</f>
        <v/>
      </c>
      <c r="O150" s="503" t="str">
        <f aca="false">Relatórios!O158</f>
        <v/>
      </c>
      <c r="P150" s="503" t="str">
        <f aca="false">Relatórios!P158</f>
        <v/>
      </c>
      <c r="Q150" s="503" t="str">
        <f aca="false">Relatórios!Q158</f>
        <v/>
      </c>
      <c r="R150" s="503" t="str">
        <f aca="false">Relatórios!R158</f>
        <v/>
      </c>
      <c r="S150" s="566"/>
    </row>
    <row r="151" customFormat="false" ht="12.75" hidden="false" customHeight="true" outlineLevel="0" collapsed="false">
      <c r="A151" s="481" t="str">
        <f aca="false">Relatórios!A167</f>
        <v/>
      </c>
      <c r="B151" s="482" t="str">
        <f aca="false">Relatórios!B167</f>
        <v/>
      </c>
      <c r="C151" s="482" t="str">
        <f aca="false">Relatórios!C167</f>
        <v/>
      </c>
      <c r="D151" s="482" t="str">
        <f aca="false">Relatórios!D167</f>
        <v/>
      </c>
      <c r="E151" s="482" t="str">
        <f aca="false">Relatórios!E167</f>
        <v/>
      </c>
      <c r="F151" s="482" t="str">
        <f aca="false">Relatórios!F167</f>
        <v/>
      </c>
      <c r="G151" s="482" t="str">
        <f aca="false">Relatórios!G167</f>
        <v/>
      </c>
      <c r="H151" s="482" t="str">
        <f aca="false">Relatórios!H167</f>
        <v/>
      </c>
      <c r="I151" s="526" t="str">
        <f aca="false">Relatórios!I167</f>
        <v/>
      </c>
      <c r="J151" s="526" t="str">
        <f aca="false">Relatórios!J167</f>
        <v/>
      </c>
      <c r="K151" s="526" t="str">
        <f aca="false">Relatórios!K167</f>
        <v/>
      </c>
      <c r="L151" s="482" t="str">
        <f aca="false">Relatórios!L167</f>
        <v/>
      </c>
      <c r="M151" s="526" t="str">
        <f aca="false">Relatórios!M167</f>
        <v/>
      </c>
      <c r="N151" s="563" t="str">
        <f aca="false">Relatórios!N167</f>
        <v/>
      </c>
      <c r="O151" s="482" t="str">
        <f aca="false">Relatórios!O167</f>
        <v/>
      </c>
      <c r="P151" s="482" t="str">
        <f aca="false">Relatórios!P167</f>
        <v/>
      </c>
      <c r="Q151" s="482" t="str">
        <f aca="false">Relatórios!Q167</f>
        <v/>
      </c>
      <c r="R151" s="482" t="str">
        <f aca="false">Relatórios!R167</f>
        <v/>
      </c>
      <c r="S151" s="486" t="str">
        <f aca="false">Relatórios!S167</f>
        <v/>
      </c>
    </row>
    <row r="152" customFormat="false" ht="12.75" hidden="false" customHeight="true" outlineLevel="0" collapsed="false">
      <c r="A152" s="481" t="str">
        <f aca="false">Relatórios!A168</f>
        <v/>
      </c>
      <c r="B152" s="482" t="str">
        <f aca="false">Relatórios!B168</f>
        <v/>
      </c>
      <c r="C152" s="482" t="str">
        <f aca="false">Relatórios!C168</f>
        <v/>
      </c>
      <c r="D152" s="482" t="str">
        <f aca="false">Relatórios!D168</f>
        <v/>
      </c>
      <c r="E152" s="482" t="str">
        <f aca="false">Relatórios!E168</f>
        <v/>
      </c>
      <c r="F152" s="482" t="str">
        <f aca="false">Relatórios!F168</f>
        <v/>
      </c>
      <c r="G152" s="482" t="str">
        <f aca="false">Relatórios!G168</f>
        <v/>
      </c>
      <c r="H152" s="482" t="str">
        <f aca="false">Relatórios!H168</f>
        <v/>
      </c>
      <c r="I152" s="526" t="str">
        <f aca="false">Relatórios!I168</f>
        <v/>
      </c>
      <c r="J152" s="526" t="str">
        <f aca="false">Relatórios!J168</f>
        <v/>
      </c>
      <c r="K152" s="526" t="str">
        <f aca="false">Relatórios!K168</f>
        <v/>
      </c>
      <c r="L152" s="482" t="str">
        <f aca="false">Relatórios!L168</f>
        <v/>
      </c>
      <c r="M152" s="526" t="str">
        <f aca="false">Relatórios!M168</f>
        <v/>
      </c>
      <c r="N152" s="563" t="str">
        <f aca="false">Relatórios!N168</f>
        <v/>
      </c>
      <c r="O152" s="482" t="str">
        <f aca="false">Relatórios!O168</f>
        <v/>
      </c>
      <c r="P152" s="482" t="str">
        <f aca="false">Relatórios!P168</f>
        <v/>
      </c>
      <c r="Q152" s="482" t="str">
        <f aca="false">Relatórios!Q168</f>
        <v/>
      </c>
      <c r="R152" s="482" t="str">
        <f aca="false">Relatórios!R168</f>
        <v/>
      </c>
      <c r="S152" s="486" t="str">
        <f aca="false">Relatórios!S168</f>
        <v/>
      </c>
    </row>
    <row r="153" customFormat="false" ht="12.75" hidden="false" customHeight="true" outlineLevel="0" collapsed="false">
      <c r="A153" s="481" t="n">
        <f aca="false">Relatórios!A5</f>
        <v>3</v>
      </c>
      <c r="B153" s="482" t="str">
        <f aca="false">Relatórios!B5</f>
        <v>Produção prestador – 3 dias</v>
      </c>
      <c r="C153" s="482" t="str">
        <f aca="false">Relatórios!C5</f>
        <v>Produção</v>
      </c>
      <c r="D153" s="482" t="str">
        <f aca="false">Relatórios!D5</f>
        <v>ILF</v>
      </c>
      <c r="E153" s="482" t="n">
        <f aca="false">Relatórios!E5</f>
        <v>12</v>
      </c>
      <c r="F153" s="482" t="n">
        <f aca="false">Relatórios!F5</f>
        <v>1</v>
      </c>
      <c r="G153" s="482" t="n">
        <f aca="false">Relatórios!G5</f>
        <v>1</v>
      </c>
      <c r="H153" s="482" t="n">
        <f aca="false">Relatórios!H5</f>
        <v>2</v>
      </c>
      <c r="I153" s="526" t="n">
        <f aca="false">Relatórios!I5</f>
        <v>7</v>
      </c>
      <c r="J153" s="526" t="n">
        <f aca="false">Relatórios!J5</f>
        <v>4.42105263157895</v>
      </c>
      <c r="K153" s="526" t="n">
        <f aca="false">Relatórios!K5</f>
        <v>0.6</v>
      </c>
      <c r="L153" s="482" t="str">
        <f aca="false">Relatórios!L5</f>
        <v/>
      </c>
      <c r="M153" s="526" t="str">
        <f aca="false">Relatórios!M5</f>
        <v/>
      </c>
      <c r="N153" s="563" t="n">
        <f aca="false">Relatórios!N5</f>
        <v>20.0842105263158</v>
      </c>
      <c r="O153" s="482" t="str">
        <f aca="false">Relatórios!O5</f>
        <v/>
      </c>
      <c r="P153" s="482" t="str">
        <f aca="false">Relatórios!P5</f>
        <v/>
      </c>
      <c r="Q153" s="482" t="str">
        <f aca="false">Relatórios!Q5</f>
        <v/>
      </c>
      <c r="R153" s="482" t="str">
        <f aca="false">Relatórios!R5</f>
        <v/>
      </c>
      <c r="S153" s="486" t="str">
        <f aca="false">Relatórios!S5</f>
        <v/>
      </c>
    </row>
    <row r="154" customFormat="false" ht="12.75" hidden="false" customHeight="true" outlineLevel="0" collapsed="false">
      <c r="A154" s="481" t="str">
        <f aca="false">Relatórios!A169</f>
        <v/>
      </c>
      <c r="B154" s="482" t="str">
        <f aca="false">Relatórios!B169</f>
        <v/>
      </c>
      <c r="C154" s="482" t="str">
        <f aca="false">Relatórios!C169</f>
        <v/>
      </c>
      <c r="D154" s="482" t="str">
        <f aca="false">Relatórios!D169</f>
        <v/>
      </c>
      <c r="E154" s="482" t="str">
        <f aca="false">Relatórios!E169</f>
        <v/>
      </c>
      <c r="F154" s="482" t="str">
        <f aca="false">Relatórios!F169</f>
        <v/>
      </c>
      <c r="G154" s="482" t="str">
        <f aca="false">Relatórios!G169</f>
        <v/>
      </c>
      <c r="H154" s="482" t="str">
        <f aca="false">Relatórios!H169</f>
        <v/>
      </c>
      <c r="I154" s="526" t="str">
        <f aca="false">Relatórios!I169</f>
        <v/>
      </c>
      <c r="J154" s="526" t="str">
        <f aca="false">Relatórios!J169</f>
        <v/>
      </c>
      <c r="K154" s="526" t="str">
        <f aca="false">Relatórios!K169</f>
        <v/>
      </c>
      <c r="L154" s="482" t="str">
        <f aca="false">Relatórios!L169</f>
        <v/>
      </c>
      <c r="M154" s="526" t="str">
        <f aca="false">Relatórios!M169</f>
        <v/>
      </c>
      <c r="N154" s="563" t="str">
        <f aca="false">Relatórios!N169</f>
        <v/>
      </c>
      <c r="O154" s="482" t="str">
        <f aca="false">Relatórios!O169</f>
        <v/>
      </c>
      <c r="P154" s="482" t="str">
        <f aca="false">Relatórios!P169</f>
        <v/>
      </c>
      <c r="Q154" s="482" t="str">
        <f aca="false">Relatórios!Q169</f>
        <v/>
      </c>
      <c r="R154" s="482" t="str">
        <f aca="false">Relatórios!R169</f>
        <v/>
      </c>
      <c r="S154" s="486" t="str">
        <f aca="false">Relatórios!S169</f>
        <v/>
      </c>
    </row>
    <row r="155" customFormat="false" ht="12.75" hidden="false" customHeight="true" outlineLevel="0" collapsed="false">
      <c r="A155" s="481" t="str">
        <f aca="false">Relatórios!A170</f>
        <v/>
      </c>
      <c r="B155" s="482" t="str">
        <f aca="false">Relatórios!B170</f>
        <v/>
      </c>
      <c r="C155" s="482" t="str">
        <f aca="false">Relatórios!C170</f>
        <v/>
      </c>
      <c r="D155" s="482" t="str">
        <f aca="false">Relatórios!D170</f>
        <v/>
      </c>
      <c r="E155" s="482" t="str">
        <f aca="false">Relatórios!E170</f>
        <v/>
      </c>
      <c r="F155" s="482" t="str">
        <f aca="false">Relatórios!F170</f>
        <v/>
      </c>
      <c r="G155" s="482" t="str">
        <f aca="false">Relatórios!G170</f>
        <v/>
      </c>
      <c r="H155" s="482" t="str">
        <f aca="false">Relatórios!H170</f>
        <v/>
      </c>
      <c r="I155" s="526" t="str">
        <f aca="false">Relatórios!I170</f>
        <v/>
      </c>
      <c r="J155" s="526" t="str">
        <f aca="false">Relatórios!J170</f>
        <v/>
      </c>
      <c r="K155" s="526" t="str">
        <f aca="false">Relatórios!K170</f>
        <v/>
      </c>
      <c r="L155" s="482" t="str">
        <f aca="false">Relatórios!L170</f>
        <v/>
      </c>
      <c r="M155" s="526" t="str">
        <f aca="false">Relatórios!M170</f>
        <v/>
      </c>
      <c r="N155" s="563" t="str">
        <f aca="false">Relatórios!N170</f>
        <v/>
      </c>
      <c r="O155" s="482" t="str">
        <f aca="false">Relatórios!O170</f>
        <v/>
      </c>
      <c r="P155" s="482" t="str">
        <f aca="false">Relatórios!P170</f>
        <v/>
      </c>
      <c r="Q155" s="482" t="str">
        <f aca="false">Relatórios!Q170</f>
        <v/>
      </c>
      <c r="R155" s="482" t="str">
        <f aca="false">Relatórios!R170</f>
        <v/>
      </c>
      <c r="S155" s="486" t="str">
        <f aca="false">Relatórios!S170</f>
        <v/>
      </c>
    </row>
    <row r="156" customFormat="false" ht="12.75" hidden="false" customHeight="true" outlineLevel="0" collapsed="false">
      <c r="A156" s="481" t="str">
        <f aca="false">Relatórios!A171</f>
        <v/>
      </c>
      <c r="B156" s="482" t="str">
        <f aca="false">Relatórios!B171</f>
        <v/>
      </c>
      <c r="C156" s="482" t="str">
        <f aca="false">Relatórios!C171</f>
        <v/>
      </c>
      <c r="D156" s="482" t="str">
        <f aca="false">Relatórios!D171</f>
        <v/>
      </c>
      <c r="E156" s="482" t="str">
        <f aca="false">Relatórios!E171</f>
        <v/>
      </c>
      <c r="F156" s="482" t="str">
        <f aca="false">Relatórios!F171</f>
        <v/>
      </c>
      <c r="G156" s="482" t="str">
        <f aca="false">Relatórios!G171</f>
        <v/>
      </c>
      <c r="H156" s="482" t="str">
        <f aca="false">Relatórios!H171</f>
        <v/>
      </c>
      <c r="I156" s="526" t="str">
        <f aca="false">Relatórios!I171</f>
        <v/>
      </c>
      <c r="J156" s="526" t="str">
        <f aca="false">Relatórios!J171</f>
        <v/>
      </c>
      <c r="K156" s="526" t="str">
        <f aca="false">Relatórios!K171</f>
        <v/>
      </c>
      <c r="L156" s="482" t="str">
        <f aca="false">Relatórios!L171</f>
        <v/>
      </c>
      <c r="M156" s="526" t="str">
        <f aca="false">Relatórios!M171</f>
        <v/>
      </c>
      <c r="N156" s="563" t="str">
        <f aca="false">Relatórios!N171</f>
        <v/>
      </c>
      <c r="O156" s="482" t="str">
        <f aca="false">Relatórios!O171</f>
        <v/>
      </c>
      <c r="P156" s="482" t="str">
        <f aca="false">Relatórios!P171</f>
        <v/>
      </c>
      <c r="Q156" s="482" t="str">
        <f aca="false">Relatórios!Q171</f>
        <v/>
      </c>
      <c r="R156" s="482" t="str">
        <f aca="false">Relatórios!R171</f>
        <v/>
      </c>
      <c r="S156" s="486" t="str">
        <f aca="false">Relatórios!S171</f>
        <v/>
      </c>
    </row>
    <row r="157" customFormat="false" ht="12.75" hidden="false" customHeight="true" outlineLevel="0" collapsed="false">
      <c r="A157" s="481" t="str">
        <f aca="false">Relatórios!A172</f>
        <v/>
      </c>
      <c r="B157" s="482" t="str">
        <f aca="false">Relatórios!B172</f>
        <v/>
      </c>
      <c r="C157" s="482" t="str">
        <f aca="false">Relatórios!C172</f>
        <v/>
      </c>
      <c r="D157" s="482" t="str">
        <f aca="false">Relatórios!D172</f>
        <v/>
      </c>
      <c r="E157" s="482" t="str">
        <f aca="false">Relatórios!E172</f>
        <v/>
      </c>
      <c r="F157" s="482" t="str">
        <f aca="false">Relatórios!F172</f>
        <v/>
      </c>
      <c r="G157" s="482" t="str">
        <f aca="false">Relatórios!G172</f>
        <v/>
      </c>
      <c r="H157" s="482" t="str">
        <f aca="false">Relatórios!H172</f>
        <v/>
      </c>
      <c r="I157" s="526" t="str">
        <f aca="false">Relatórios!I172</f>
        <v/>
      </c>
      <c r="J157" s="526" t="str">
        <f aca="false">Relatórios!J172</f>
        <v/>
      </c>
      <c r="K157" s="526" t="str">
        <f aca="false">Relatórios!K172</f>
        <v/>
      </c>
      <c r="L157" s="482" t="str">
        <f aca="false">Relatórios!L172</f>
        <v/>
      </c>
      <c r="M157" s="526" t="str">
        <f aca="false">Relatórios!M172</f>
        <v/>
      </c>
      <c r="N157" s="563" t="str">
        <f aca="false">Relatórios!N172</f>
        <v/>
      </c>
      <c r="O157" s="482" t="str">
        <f aca="false">Relatórios!O172</f>
        <v/>
      </c>
      <c r="P157" s="482" t="str">
        <f aca="false">Relatórios!P172</f>
        <v/>
      </c>
      <c r="Q157" s="482" t="str">
        <f aca="false">Relatórios!Q172</f>
        <v/>
      </c>
      <c r="R157" s="482" t="str">
        <f aca="false">Relatórios!R172</f>
        <v/>
      </c>
      <c r="S157" s="486" t="str">
        <f aca="false">Relatórios!S172</f>
        <v/>
      </c>
    </row>
    <row r="158" customFormat="false" ht="12.75" hidden="false" customHeight="true" outlineLevel="0" collapsed="false">
      <c r="A158" s="481" t="str">
        <f aca="false">Relatórios!A173</f>
        <v/>
      </c>
      <c r="B158" s="482" t="str">
        <f aca="false">Relatórios!B173</f>
        <v/>
      </c>
      <c r="C158" s="482" t="str">
        <f aca="false">Relatórios!C173</f>
        <v/>
      </c>
      <c r="D158" s="482" t="str">
        <f aca="false">Relatórios!D173</f>
        <v/>
      </c>
      <c r="E158" s="482" t="str">
        <f aca="false">Relatórios!E173</f>
        <v/>
      </c>
      <c r="F158" s="482" t="str">
        <f aca="false">Relatórios!F173</f>
        <v/>
      </c>
      <c r="G158" s="482" t="str">
        <f aca="false">Relatórios!G173</f>
        <v/>
      </c>
      <c r="H158" s="482" t="str">
        <f aca="false">Relatórios!H173</f>
        <v/>
      </c>
      <c r="I158" s="526" t="str">
        <f aca="false">Relatórios!I173</f>
        <v/>
      </c>
      <c r="J158" s="526" t="str">
        <f aca="false">Relatórios!J173</f>
        <v/>
      </c>
      <c r="K158" s="526" t="str">
        <f aca="false">Relatórios!K173</f>
        <v/>
      </c>
      <c r="L158" s="482" t="str">
        <f aca="false">Relatórios!L173</f>
        <v/>
      </c>
      <c r="M158" s="526" t="str">
        <f aca="false">Relatórios!M173</f>
        <v/>
      </c>
      <c r="N158" s="563" t="str">
        <f aca="false">Relatórios!N173</f>
        <v/>
      </c>
      <c r="O158" s="482" t="str">
        <f aca="false">Relatórios!O173</f>
        <v/>
      </c>
      <c r="P158" s="482" t="str">
        <f aca="false">Relatórios!P173</f>
        <v/>
      </c>
      <c r="Q158" s="482" t="str">
        <f aca="false">Relatórios!Q173</f>
        <v/>
      </c>
      <c r="R158" s="482" t="str">
        <f aca="false">Relatórios!R173</f>
        <v/>
      </c>
      <c r="S158" s="486" t="str">
        <f aca="false">Relatórios!S173</f>
        <v/>
      </c>
    </row>
    <row r="159" customFormat="false" ht="12.75" hidden="false" customHeight="true" outlineLevel="0" collapsed="false">
      <c r="A159" s="481" t="str">
        <f aca="false">Relatórios!A174</f>
        <v/>
      </c>
      <c r="B159" s="482" t="str">
        <f aca="false">Relatórios!B174</f>
        <v/>
      </c>
      <c r="C159" s="482" t="str">
        <f aca="false">Relatórios!C174</f>
        <v/>
      </c>
      <c r="D159" s="482" t="str">
        <f aca="false">Relatórios!D174</f>
        <v/>
      </c>
      <c r="E159" s="482" t="str">
        <f aca="false">Relatórios!E174</f>
        <v/>
      </c>
      <c r="F159" s="482" t="str">
        <f aca="false">Relatórios!F174</f>
        <v/>
      </c>
      <c r="G159" s="482" t="str">
        <f aca="false">Relatórios!G174</f>
        <v/>
      </c>
      <c r="H159" s="482" t="str">
        <f aca="false">Relatórios!H174</f>
        <v/>
      </c>
      <c r="I159" s="526" t="str">
        <f aca="false">Relatórios!I174</f>
        <v/>
      </c>
      <c r="J159" s="526" t="str">
        <f aca="false">Relatórios!J174</f>
        <v/>
      </c>
      <c r="K159" s="526" t="str">
        <f aca="false">Relatórios!K174</f>
        <v/>
      </c>
      <c r="L159" s="482" t="str">
        <f aca="false">Relatórios!L174</f>
        <v/>
      </c>
      <c r="M159" s="526" t="str">
        <f aca="false">Relatórios!M174</f>
        <v/>
      </c>
      <c r="N159" s="563" t="str">
        <f aca="false">Relatórios!N174</f>
        <v/>
      </c>
      <c r="O159" s="482" t="str">
        <f aca="false">Relatórios!O174</f>
        <v/>
      </c>
      <c r="P159" s="482" t="str">
        <f aca="false">Relatórios!P174</f>
        <v/>
      </c>
      <c r="Q159" s="482" t="str">
        <f aca="false">Relatórios!Q174</f>
        <v/>
      </c>
      <c r="R159" s="482" t="str">
        <f aca="false">Relatórios!R174</f>
        <v/>
      </c>
      <c r="S159" s="486" t="str">
        <f aca="false">Relatórios!S174</f>
        <v/>
      </c>
    </row>
    <row r="160" customFormat="false" ht="12.75" hidden="false" customHeight="true" outlineLevel="0" collapsed="false">
      <c r="A160" s="481" t="str">
        <f aca="false">Relatórios!A175</f>
        <v/>
      </c>
      <c r="B160" s="482" t="str">
        <f aca="false">Relatórios!B175</f>
        <v/>
      </c>
      <c r="C160" s="482" t="str">
        <f aca="false">Relatórios!C175</f>
        <v/>
      </c>
      <c r="D160" s="482" t="str">
        <f aca="false">Relatórios!D175</f>
        <v/>
      </c>
      <c r="E160" s="482" t="str">
        <f aca="false">Relatórios!E175</f>
        <v/>
      </c>
      <c r="F160" s="482" t="str">
        <f aca="false">Relatórios!F175</f>
        <v/>
      </c>
      <c r="G160" s="482" t="str">
        <f aca="false">Relatórios!G175</f>
        <v/>
      </c>
      <c r="H160" s="482" t="str">
        <f aca="false">Relatórios!H175</f>
        <v/>
      </c>
      <c r="I160" s="526" t="str">
        <f aca="false">Relatórios!I175</f>
        <v/>
      </c>
      <c r="J160" s="526" t="str">
        <f aca="false">Relatórios!J175</f>
        <v/>
      </c>
      <c r="K160" s="526" t="str">
        <f aca="false">Relatórios!K175</f>
        <v/>
      </c>
      <c r="L160" s="482" t="str">
        <f aca="false">Relatórios!L175</f>
        <v/>
      </c>
      <c r="M160" s="526" t="str">
        <f aca="false">Relatórios!M175</f>
        <v/>
      </c>
      <c r="N160" s="563" t="str">
        <f aca="false">Relatórios!N175</f>
        <v/>
      </c>
      <c r="O160" s="482" t="str">
        <f aca="false">Relatórios!O175</f>
        <v/>
      </c>
      <c r="P160" s="482" t="str">
        <f aca="false">Relatórios!P175</f>
        <v/>
      </c>
      <c r="Q160" s="482" t="str">
        <f aca="false">Relatórios!Q175</f>
        <v/>
      </c>
      <c r="R160" s="482" t="str">
        <f aca="false">Relatórios!R175</f>
        <v/>
      </c>
      <c r="S160" s="486" t="str">
        <f aca="false">Relatórios!S175</f>
        <v/>
      </c>
    </row>
    <row r="161" customFormat="false" ht="12.75" hidden="false" customHeight="true" outlineLevel="0" collapsed="false">
      <c r="A161" s="481" t="n">
        <f aca="false">Relatórios!A6</f>
        <v>4</v>
      </c>
      <c r="B161" s="482" t="str">
        <f aca="false">Relatórios!B6</f>
        <v>Retirar peças – 2 dias</v>
      </c>
      <c r="C161" s="482" t="str">
        <f aca="false">Relatórios!C6</f>
        <v>Prestador</v>
      </c>
      <c r="D161" s="482" t="str">
        <f aca="false">Relatórios!D6</f>
        <v>ILF</v>
      </c>
      <c r="E161" s="482" t="n">
        <f aca="false">Relatórios!E6</f>
        <v>7</v>
      </c>
      <c r="F161" s="482" t="n">
        <f aca="false">Relatórios!F6</f>
        <v>1</v>
      </c>
      <c r="G161" s="482" t="n">
        <f aca="false">Relatórios!G6</f>
        <v>0</v>
      </c>
      <c r="H161" s="482" t="n">
        <f aca="false">Relatórios!H6</f>
        <v>3</v>
      </c>
      <c r="I161" s="526" t="n">
        <f aca="false">Relatórios!I6</f>
        <v>7</v>
      </c>
      <c r="J161" s="526" t="n">
        <f aca="false">Relatórios!J6</f>
        <v>2.57894736842105</v>
      </c>
      <c r="K161" s="526" t="n">
        <f aca="false">Relatórios!K6</f>
        <v>0</v>
      </c>
      <c r="L161" s="482" t="str">
        <f aca="false">Relatórios!L6</f>
        <v/>
      </c>
      <c r="M161" s="526" t="str">
        <f aca="false">Relatórios!M6</f>
        <v/>
      </c>
      <c r="N161" s="563" t="n">
        <f aca="false">Relatórios!N6</f>
        <v>10.3157894736842</v>
      </c>
      <c r="O161" s="482" t="str">
        <f aca="false">Relatórios!O6</f>
        <v/>
      </c>
      <c r="P161" s="482" t="str">
        <f aca="false">Relatórios!P6</f>
        <v/>
      </c>
      <c r="Q161" s="482" t="str">
        <f aca="false">Relatórios!Q6</f>
        <v/>
      </c>
      <c r="R161" s="482" t="str">
        <f aca="false">Relatórios!R6</f>
        <v/>
      </c>
      <c r="S161" s="486" t="str">
        <f aca="false">Relatórios!S6</f>
        <v/>
      </c>
    </row>
    <row r="162" customFormat="false" ht="12.75" hidden="false" customHeight="true" outlineLevel="0" collapsed="false">
      <c r="A162" s="481" t="n">
        <f aca="false">Relatórios!A7</f>
        <v>5</v>
      </c>
      <c r="B162" s="482" t="str">
        <f aca="false">Relatórios!B7</f>
        <v>Pagamento – 2 dias</v>
      </c>
      <c r="C162" s="482" t="str">
        <f aca="false">Relatórios!C7</f>
        <v>Financeiro</v>
      </c>
      <c r="D162" s="482" t="str">
        <f aca="false">Relatórios!D7</f>
        <v>ILF</v>
      </c>
      <c r="E162" s="482" t="n">
        <f aca="false">Relatórios!E7</f>
        <v>8</v>
      </c>
      <c r="F162" s="482" t="n">
        <f aca="false">Relatórios!F7</f>
        <v>1</v>
      </c>
      <c r="G162" s="482" t="n">
        <f aca="false">Relatórios!G7</f>
        <v>2</v>
      </c>
      <c r="H162" s="482" t="n">
        <f aca="false">Relatórios!H7</f>
        <v>3</v>
      </c>
      <c r="I162" s="526" t="n">
        <f aca="false">Relatórios!I7</f>
        <v>7</v>
      </c>
      <c r="J162" s="526" t="n">
        <f aca="false">Relatórios!J7</f>
        <v>2.94736842105263</v>
      </c>
      <c r="K162" s="526" t="n">
        <f aca="false">Relatórios!K7</f>
        <v>1.2</v>
      </c>
      <c r="L162" s="482" t="str">
        <f aca="false">Relatórios!L7</f>
        <v/>
      </c>
      <c r="M162" s="526" t="str">
        <f aca="false">Relatórios!M7</f>
        <v/>
      </c>
      <c r="N162" s="563" t="n">
        <f aca="false">Relatórios!N7</f>
        <v>16.5894736842105</v>
      </c>
      <c r="O162" s="482" t="str">
        <f aca="false">Relatórios!O7</f>
        <v/>
      </c>
      <c r="P162" s="482" t="str">
        <f aca="false">Relatórios!P7</f>
        <v/>
      </c>
      <c r="Q162" s="482" t="str">
        <f aca="false">Relatórios!Q7</f>
        <v/>
      </c>
      <c r="R162" s="482" t="str">
        <f aca="false">Relatórios!R7</f>
        <v/>
      </c>
      <c r="S162" s="486" t="str">
        <f aca="false">Relatórios!S7</f>
        <v/>
      </c>
    </row>
    <row r="163" customFormat="false" ht="12.75" hidden="false" customHeight="true" outlineLevel="0" collapsed="false">
      <c r="A163" s="481" t="str">
        <f aca="false">Relatórios!A176</f>
        <v/>
      </c>
      <c r="B163" s="482" t="str">
        <f aca="false">Relatórios!B176</f>
        <v/>
      </c>
      <c r="C163" s="482" t="str">
        <f aca="false">Relatórios!C176</f>
        <v/>
      </c>
      <c r="D163" s="482" t="str">
        <f aca="false">Relatórios!D176</f>
        <v/>
      </c>
      <c r="E163" s="482" t="str">
        <f aca="false">Relatórios!E176</f>
        <v/>
      </c>
      <c r="F163" s="482" t="str">
        <f aca="false">Relatórios!F176</f>
        <v/>
      </c>
      <c r="G163" s="482" t="str">
        <f aca="false">Relatórios!G176</f>
        <v/>
      </c>
      <c r="H163" s="482" t="str">
        <f aca="false">Relatórios!H176</f>
        <v/>
      </c>
      <c r="I163" s="526" t="str">
        <f aca="false">Relatórios!I176</f>
        <v/>
      </c>
      <c r="J163" s="526" t="str">
        <f aca="false">Relatórios!J176</f>
        <v/>
      </c>
      <c r="K163" s="526" t="str">
        <f aca="false">Relatórios!K176</f>
        <v/>
      </c>
      <c r="L163" s="482" t="str">
        <f aca="false">Relatórios!L176</f>
        <v/>
      </c>
      <c r="M163" s="526" t="str">
        <f aca="false">Relatórios!M176</f>
        <v/>
      </c>
      <c r="N163" s="563" t="str">
        <f aca="false">Relatórios!N176</f>
        <v/>
      </c>
      <c r="O163" s="482" t="str">
        <f aca="false">Relatórios!O176</f>
        <v/>
      </c>
      <c r="P163" s="482" t="str">
        <f aca="false">Relatórios!P176</f>
        <v/>
      </c>
      <c r="Q163" s="482" t="str">
        <f aca="false">Relatórios!Q176</f>
        <v/>
      </c>
      <c r="R163" s="482" t="str">
        <f aca="false">Relatórios!R176</f>
        <v/>
      </c>
      <c r="S163" s="486" t="str">
        <f aca="false">Relatórios!S176</f>
        <v/>
      </c>
    </row>
    <row r="164" customFormat="false" ht="12.75" hidden="false" customHeight="true" outlineLevel="0" collapsed="false">
      <c r="A164" s="481" t="str">
        <f aca="false">Relatórios!A177</f>
        <v/>
      </c>
      <c r="B164" s="482" t="str">
        <f aca="false">Relatórios!B177</f>
        <v/>
      </c>
      <c r="C164" s="482" t="str">
        <f aca="false">Relatórios!C177</f>
        <v/>
      </c>
      <c r="D164" s="482" t="str">
        <f aca="false">Relatórios!D177</f>
        <v/>
      </c>
      <c r="E164" s="482" t="str">
        <f aca="false">Relatórios!E177</f>
        <v/>
      </c>
      <c r="F164" s="482" t="str">
        <f aca="false">Relatórios!F177</f>
        <v/>
      </c>
      <c r="G164" s="482" t="str">
        <f aca="false">Relatórios!G177</f>
        <v/>
      </c>
      <c r="H164" s="482" t="str">
        <f aca="false">Relatórios!H177</f>
        <v/>
      </c>
      <c r="I164" s="526" t="str">
        <f aca="false">Relatórios!I177</f>
        <v/>
      </c>
      <c r="J164" s="526" t="str">
        <f aca="false">Relatórios!J177</f>
        <v/>
      </c>
      <c r="K164" s="526" t="str">
        <f aca="false">Relatórios!K177</f>
        <v/>
      </c>
      <c r="L164" s="482" t="str">
        <f aca="false">Relatórios!L177</f>
        <v/>
      </c>
      <c r="M164" s="526" t="str">
        <f aca="false">Relatórios!M177</f>
        <v/>
      </c>
      <c r="N164" s="563" t="str">
        <f aca="false">Relatórios!N177</f>
        <v/>
      </c>
      <c r="O164" s="482" t="str">
        <f aca="false">Relatórios!O177</f>
        <v/>
      </c>
      <c r="P164" s="482" t="str">
        <f aca="false">Relatórios!P177</f>
        <v/>
      </c>
      <c r="Q164" s="482" t="str">
        <f aca="false">Relatórios!Q177</f>
        <v/>
      </c>
      <c r="R164" s="482" t="str">
        <f aca="false">Relatórios!R177</f>
        <v/>
      </c>
      <c r="S164" s="486" t="str">
        <f aca="false">Relatórios!S177</f>
        <v/>
      </c>
    </row>
    <row r="165" customFormat="false" ht="12.75" hidden="false" customHeight="true" outlineLevel="0" collapsed="false">
      <c r="A165" s="481" t="str">
        <f aca="false">Relatórios!A178</f>
        <v/>
      </c>
      <c r="B165" s="482" t="str">
        <f aca="false">Relatórios!B178</f>
        <v/>
      </c>
      <c r="C165" s="482" t="str">
        <f aca="false">Relatórios!C178</f>
        <v/>
      </c>
      <c r="D165" s="482" t="str">
        <f aca="false">Relatórios!D178</f>
        <v/>
      </c>
      <c r="E165" s="482" t="str">
        <f aca="false">Relatórios!E178</f>
        <v/>
      </c>
      <c r="F165" s="482" t="str">
        <f aca="false">Relatórios!F178</f>
        <v/>
      </c>
      <c r="G165" s="482" t="str">
        <f aca="false">Relatórios!G178</f>
        <v/>
      </c>
      <c r="H165" s="482" t="str">
        <f aca="false">Relatórios!H178</f>
        <v/>
      </c>
      <c r="I165" s="526" t="str">
        <f aca="false">Relatórios!I178</f>
        <v/>
      </c>
      <c r="J165" s="526" t="str">
        <f aca="false">Relatórios!J178</f>
        <v/>
      </c>
      <c r="K165" s="526" t="str">
        <f aca="false">Relatórios!K178</f>
        <v/>
      </c>
      <c r="L165" s="482" t="str">
        <f aca="false">Relatórios!L178</f>
        <v/>
      </c>
      <c r="M165" s="526" t="str">
        <f aca="false">Relatórios!M178</f>
        <v/>
      </c>
      <c r="N165" s="563" t="str">
        <f aca="false">Relatórios!N178</f>
        <v/>
      </c>
      <c r="O165" s="482" t="str">
        <f aca="false">Relatórios!O178</f>
        <v/>
      </c>
      <c r="P165" s="482" t="str">
        <f aca="false">Relatórios!P178</f>
        <v/>
      </c>
      <c r="Q165" s="482" t="str">
        <f aca="false">Relatórios!Q178</f>
        <v/>
      </c>
      <c r="R165" s="482" t="str">
        <f aca="false">Relatórios!R178</f>
        <v/>
      </c>
      <c r="S165" s="486" t="str">
        <f aca="false">Relatórios!S178</f>
        <v/>
      </c>
    </row>
    <row r="166" customFormat="false" ht="12.75" hidden="false" customHeight="true" outlineLevel="0" collapsed="false">
      <c r="A166" s="481" t="str">
        <f aca="false">Relatórios!A179</f>
        <v/>
      </c>
      <c r="B166" s="482" t="str">
        <f aca="false">Relatórios!B179</f>
        <v/>
      </c>
      <c r="C166" s="482" t="str">
        <f aca="false">Relatórios!C179</f>
        <v/>
      </c>
      <c r="D166" s="482" t="str">
        <f aca="false">Relatórios!D179</f>
        <v/>
      </c>
      <c r="E166" s="482" t="str">
        <f aca="false">Relatórios!E179</f>
        <v/>
      </c>
      <c r="F166" s="482" t="str">
        <f aca="false">Relatórios!F179</f>
        <v/>
      </c>
      <c r="G166" s="482" t="str">
        <f aca="false">Relatórios!G179</f>
        <v/>
      </c>
      <c r="H166" s="482" t="str">
        <f aca="false">Relatórios!H179</f>
        <v/>
      </c>
      <c r="I166" s="526" t="str">
        <f aca="false">Relatórios!I179</f>
        <v/>
      </c>
      <c r="J166" s="526" t="str">
        <f aca="false">Relatórios!J179</f>
        <v/>
      </c>
      <c r="K166" s="526" t="str">
        <f aca="false">Relatórios!K179</f>
        <v/>
      </c>
      <c r="L166" s="482" t="str">
        <f aca="false">Relatórios!L179</f>
        <v/>
      </c>
      <c r="M166" s="526" t="str">
        <f aca="false">Relatórios!M179</f>
        <v/>
      </c>
      <c r="N166" s="563" t="str">
        <f aca="false">Relatórios!N179</f>
        <v/>
      </c>
      <c r="O166" s="482" t="str">
        <f aca="false">Relatórios!O179</f>
        <v/>
      </c>
      <c r="P166" s="482" t="str">
        <f aca="false">Relatórios!P179</f>
        <v/>
      </c>
      <c r="Q166" s="482" t="str">
        <f aca="false">Relatórios!Q179</f>
        <v/>
      </c>
      <c r="R166" s="482" t="str">
        <f aca="false">Relatórios!R179</f>
        <v/>
      </c>
      <c r="S166" s="486" t="str">
        <f aca="false">Relatórios!S179</f>
        <v/>
      </c>
    </row>
    <row r="167" customFormat="false" ht="12.75" hidden="false" customHeight="true" outlineLevel="0" collapsed="false">
      <c r="A167" s="481" t="str">
        <f aca="false">Relatórios!A180</f>
        <v/>
      </c>
      <c r="B167" s="482" t="str">
        <f aca="false">Relatórios!B180</f>
        <v/>
      </c>
      <c r="C167" s="482" t="str">
        <f aca="false">Relatórios!C180</f>
        <v/>
      </c>
      <c r="D167" s="482" t="str">
        <f aca="false">Relatórios!D180</f>
        <v/>
      </c>
      <c r="E167" s="482" t="str">
        <f aca="false">Relatórios!E180</f>
        <v/>
      </c>
      <c r="F167" s="482" t="str">
        <f aca="false">Relatórios!F180</f>
        <v/>
      </c>
      <c r="G167" s="482" t="str">
        <f aca="false">Relatórios!G180</f>
        <v/>
      </c>
      <c r="H167" s="482" t="str">
        <f aca="false">Relatórios!H180</f>
        <v/>
      </c>
      <c r="I167" s="526" t="str">
        <f aca="false">Relatórios!I180</f>
        <v/>
      </c>
      <c r="J167" s="526" t="str">
        <f aca="false">Relatórios!J180</f>
        <v/>
      </c>
      <c r="K167" s="526" t="str">
        <f aca="false">Relatórios!K180</f>
        <v/>
      </c>
      <c r="L167" s="482" t="str">
        <f aca="false">Relatórios!L180</f>
        <v/>
      </c>
      <c r="M167" s="526" t="str">
        <f aca="false">Relatórios!M180</f>
        <v/>
      </c>
      <c r="N167" s="563" t="str">
        <f aca="false">Relatórios!N180</f>
        <v/>
      </c>
      <c r="O167" s="482" t="str">
        <f aca="false">Relatórios!O180</f>
        <v/>
      </c>
      <c r="P167" s="482" t="str">
        <f aca="false">Relatórios!P180</f>
        <v/>
      </c>
      <c r="Q167" s="482" t="str">
        <f aca="false">Relatórios!Q180</f>
        <v/>
      </c>
      <c r="R167" s="482" t="str">
        <f aca="false">Relatórios!R180</f>
        <v/>
      </c>
      <c r="S167" s="486" t="str">
        <f aca="false">Relatórios!S180</f>
        <v/>
      </c>
    </row>
    <row r="168" customFormat="false" ht="12.75" hidden="false" customHeight="true" outlineLevel="0" collapsed="false">
      <c r="A168" s="481" t="str">
        <f aca="false">Relatórios!A181</f>
        <v/>
      </c>
      <c r="B168" s="482" t="str">
        <f aca="false">Relatórios!B181</f>
        <v/>
      </c>
      <c r="C168" s="482" t="str">
        <f aca="false">Relatórios!C181</f>
        <v/>
      </c>
      <c r="D168" s="482" t="str">
        <f aca="false">Relatórios!D181</f>
        <v/>
      </c>
      <c r="E168" s="482" t="str">
        <f aca="false">Relatórios!E181</f>
        <v/>
      </c>
      <c r="F168" s="482" t="str">
        <f aca="false">Relatórios!F181</f>
        <v/>
      </c>
      <c r="G168" s="482" t="str">
        <f aca="false">Relatórios!G181</f>
        <v/>
      </c>
      <c r="H168" s="482" t="str">
        <f aca="false">Relatórios!H181</f>
        <v/>
      </c>
      <c r="I168" s="526" t="str">
        <f aca="false">Relatórios!I181</f>
        <v/>
      </c>
      <c r="J168" s="526" t="str">
        <f aca="false">Relatórios!J181</f>
        <v/>
      </c>
      <c r="K168" s="526" t="str">
        <f aca="false">Relatórios!K181</f>
        <v/>
      </c>
      <c r="L168" s="482" t="str">
        <f aca="false">Relatórios!L181</f>
        <v/>
      </c>
      <c r="M168" s="526" t="str">
        <f aca="false">Relatórios!M181</f>
        <v/>
      </c>
      <c r="N168" s="563" t="str">
        <f aca="false">Relatórios!N181</f>
        <v/>
      </c>
      <c r="O168" s="482" t="str">
        <f aca="false">Relatórios!O181</f>
        <v/>
      </c>
      <c r="P168" s="482" t="str">
        <f aca="false">Relatórios!P181</f>
        <v/>
      </c>
      <c r="Q168" s="482" t="str">
        <f aca="false">Relatórios!Q181</f>
        <v/>
      </c>
      <c r="R168" s="482" t="str">
        <f aca="false">Relatórios!R181</f>
        <v/>
      </c>
      <c r="S168" s="486" t="str">
        <f aca="false">Relatórios!S181</f>
        <v/>
      </c>
    </row>
    <row r="169" customFormat="false" ht="12.75" hidden="false" customHeight="true" outlineLevel="0" collapsed="false">
      <c r="A169" s="481" t="str">
        <f aca="false">Relatórios!A368</f>
        <v/>
      </c>
      <c r="B169" s="482" t="str">
        <f aca="false">Relatórios!B368</f>
        <v/>
      </c>
      <c r="C169" s="482" t="str">
        <f aca="false">Relatórios!C368</f>
        <v/>
      </c>
      <c r="D169" s="482" t="str">
        <f aca="false">Relatórios!D368</f>
        <v/>
      </c>
      <c r="E169" s="482" t="str">
        <f aca="false">Relatórios!E368</f>
        <v/>
      </c>
      <c r="F169" s="482" t="str">
        <f aca="false">Relatórios!F368</f>
        <v/>
      </c>
      <c r="G169" s="482" t="str">
        <f aca="false">Relatórios!G368</f>
        <v/>
      </c>
      <c r="H169" s="482" t="str">
        <f aca="false">Relatórios!H368</f>
        <v/>
      </c>
      <c r="I169" s="526" t="str">
        <f aca="false">Relatórios!I368</f>
        <v/>
      </c>
      <c r="J169" s="526" t="str">
        <f aca="false">Relatórios!J368</f>
        <v/>
      </c>
      <c r="K169" s="526" t="str">
        <f aca="false">Relatórios!K368</f>
        <v/>
      </c>
      <c r="L169" s="482"/>
      <c r="M169" s="526"/>
      <c r="N169" s="563" t="str">
        <f aca="false">Relatórios!N368</f>
        <v/>
      </c>
      <c r="O169" s="482" t="str">
        <f aca="false">Relatórios!O368</f>
        <v/>
      </c>
      <c r="P169" s="482" t="str">
        <f aca="false">Relatórios!P368</f>
        <v/>
      </c>
      <c r="Q169" s="482" t="str">
        <f aca="false">Relatórios!Q368</f>
        <v/>
      </c>
      <c r="R169" s="482" t="str">
        <f aca="false">Relatórios!R368</f>
        <v/>
      </c>
      <c r="S169" s="486"/>
    </row>
    <row r="170" customFormat="false" ht="12.75" hidden="false" customHeight="true" outlineLevel="0" collapsed="false">
      <c r="A170" s="481" t="str">
        <f aca="false">Relatórios!A182</f>
        <v/>
      </c>
      <c r="B170" s="482" t="str">
        <f aca="false">Relatórios!B182</f>
        <v/>
      </c>
      <c r="C170" s="482" t="str">
        <f aca="false">Relatórios!C182</f>
        <v/>
      </c>
      <c r="D170" s="482" t="str">
        <f aca="false">Relatórios!D182</f>
        <v/>
      </c>
      <c r="E170" s="482" t="str">
        <f aca="false">Relatórios!E182</f>
        <v/>
      </c>
      <c r="F170" s="482" t="str">
        <f aca="false">Relatórios!F182</f>
        <v/>
      </c>
      <c r="G170" s="482" t="str">
        <f aca="false">Relatórios!G182</f>
        <v/>
      </c>
      <c r="H170" s="482" t="str">
        <f aca="false">Relatórios!H182</f>
        <v/>
      </c>
      <c r="I170" s="526" t="str">
        <f aca="false">Relatórios!I182</f>
        <v/>
      </c>
      <c r="J170" s="526" t="str">
        <f aca="false">Relatórios!J182</f>
        <v/>
      </c>
      <c r="K170" s="526" t="str">
        <f aca="false">Relatórios!K182</f>
        <v/>
      </c>
      <c r="L170" s="482" t="str">
        <f aca="false">Relatórios!L182</f>
        <v/>
      </c>
      <c r="M170" s="526" t="str">
        <f aca="false">Relatórios!M182</f>
        <v/>
      </c>
      <c r="N170" s="563" t="str">
        <f aca="false">Relatórios!N182</f>
        <v/>
      </c>
      <c r="O170" s="482" t="str">
        <f aca="false">Relatórios!O182</f>
        <v/>
      </c>
      <c r="P170" s="482" t="str">
        <f aca="false">Relatórios!P182</f>
        <v/>
      </c>
      <c r="Q170" s="482" t="str">
        <f aca="false">Relatórios!Q182</f>
        <v/>
      </c>
      <c r="R170" s="482" t="str">
        <f aca="false">Relatórios!R182</f>
        <v/>
      </c>
      <c r="S170" s="486" t="str">
        <f aca="false">Relatórios!S182</f>
        <v/>
      </c>
    </row>
    <row r="171" customFormat="false" ht="12.75" hidden="false" customHeight="true" outlineLevel="0" collapsed="false">
      <c r="A171" s="481" t="str">
        <f aca="false">Relatórios!A183</f>
        <v/>
      </c>
      <c r="B171" s="482" t="str">
        <f aca="false">Relatórios!B183</f>
        <v/>
      </c>
      <c r="C171" s="482" t="str">
        <f aca="false">Relatórios!C183</f>
        <v/>
      </c>
      <c r="D171" s="482" t="str">
        <f aca="false">Relatórios!D183</f>
        <v/>
      </c>
      <c r="E171" s="482" t="str">
        <f aca="false">Relatórios!E183</f>
        <v/>
      </c>
      <c r="F171" s="482" t="str">
        <f aca="false">Relatórios!F183</f>
        <v/>
      </c>
      <c r="G171" s="482" t="str">
        <f aca="false">Relatórios!G183</f>
        <v/>
      </c>
      <c r="H171" s="482" t="str">
        <f aca="false">Relatórios!H183</f>
        <v/>
      </c>
      <c r="I171" s="526" t="str">
        <f aca="false">Relatórios!I183</f>
        <v/>
      </c>
      <c r="J171" s="526" t="str">
        <f aca="false">Relatórios!J183</f>
        <v/>
      </c>
      <c r="K171" s="526" t="str">
        <f aca="false">Relatórios!K183</f>
        <v/>
      </c>
      <c r="L171" s="482" t="str">
        <f aca="false">Relatórios!L183</f>
        <v/>
      </c>
      <c r="M171" s="526" t="str">
        <f aca="false">Relatórios!M183</f>
        <v/>
      </c>
      <c r="N171" s="563" t="str">
        <f aca="false">Relatórios!N183</f>
        <v/>
      </c>
      <c r="O171" s="482" t="str">
        <f aca="false">Relatórios!O183</f>
        <v/>
      </c>
      <c r="P171" s="482" t="str">
        <f aca="false">Relatórios!P183</f>
        <v/>
      </c>
      <c r="Q171" s="482" t="str">
        <f aca="false">Relatórios!Q183</f>
        <v/>
      </c>
      <c r="R171" s="482" t="str">
        <f aca="false">Relatórios!R183</f>
        <v/>
      </c>
      <c r="S171" s="486" t="str">
        <f aca="false">Relatórios!S183</f>
        <v/>
      </c>
    </row>
    <row r="172" customFormat="false" ht="12.75" hidden="false" customHeight="true" outlineLevel="0" collapsed="false">
      <c r="A172" s="481" t="str">
        <f aca="false">Relatórios!A8</f>
        <v/>
      </c>
      <c r="B172" s="482" t="str">
        <f aca="false">Relatórios!B8</f>
        <v/>
      </c>
      <c r="C172" s="482" t="str">
        <f aca="false">Relatórios!C8</f>
        <v/>
      </c>
      <c r="D172" s="482" t="str">
        <f aca="false">Relatórios!D8</f>
        <v>ILF</v>
      </c>
      <c r="E172" s="482" t="n">
        <f aca="false">Relatórios!E8</f>
        <v>12</v>
      </c>
      <c r="F172" s="482" t="n">
        <f aca="false">Relatórios!F8</f>
        <v>1</v>
      </c>
      <c r="G172" s="482" t="n">
        <f aca="false">Relatórios!G8</f>
        <v>0</v>
      </c>
      <c r="H172" s="482" t="n">
        <f aca="false">Relatórios!H8</f>
        <v>3</v>
      </c>
      <c r="I172" s="526" t="n">
        <f aca="false">Relatórios!I8</f>
        <v>7</v>
      </c>
      <c r="J172" s="526" t="n">
        <f aca="false">Relatórios!J8</f>
        <v>4.42105263157895</v>
      </c>
      <c r="K172" s="526" t="n">
        <f aca="false">Relatórios!K8</f>
        <v>0</v>
      </c>
      <c r="L172" s="482" t="str">
        <f aca="false">Relatórios!L8</f>
        <v/>
      </c>
      <c r="M172" s="526" t="str">
        <f aca="false">Relatórios!M8</f>
        <v/>
      </c>
      <c r="N172" s="563" t="n">
        <f aca="false">Relatórios!N8</f>
        <v>17.6842105263158</v>
      </c>
      <c r="O172" s="482" t="str">
        <f aca="false">Relatórios!O8</f>
        <v/>
      </c>
      <c r="P172" s="482" t="str">
        <f aca="false">Relatórios!P8</f>
        <v/>
      </c>
      <c r="Q172" s="482" t="str">
        <f aca="false">Relatórios!Q8</f>
        <v/>
      </c>
      <c r="R172" s="482" t="str">
        <f aca="false">Relatórios!R8</f>
        <v/>
      </c>
      <c r="S172" s="486" t="str">
        <f aca="false">Relatórios!S8</f>
        <v/>
      </c>
    </row>
    <row r="173" customFormat="false" ht="12.75" hidden="false" customHeight="true" outlineLevel="0" collapsed="false">
      <c r="A173" s="481" t="str">
        <f aca="false">Relatórios!A184</f>
        <v/>
      </c>
      <c r="B173" s="482" t="str">
        <f aca="false">Relatórios!B184</f>
        <v/>
      </c>
      <c r="C173" s="482" t="str">
        <f aca="false">Relatórios!C184</f>
        <v/>
      </c>
      <c r="D173" s="482" t="str">
        <f aca="false">Relatórios!D184</f>
        <v/>
      </c>
      <c r="E173" s="482" t="str">
        <f aca="false">Relatórios!E184</f>
        <v/>
      </c>
      <c r="F173" s="482" t="str">
        <f aca="false">Relatórios!F184</f>
        <v/>
      </c>
      <c r="G173" s="482" t="str">
        <f aca="false">Relatórios!G184</f>
        <v/>
      </c>
      <c r="H173" s="482" t="str">
        <f aca="false">Relatórios!H184</f>
        <v/>
      </c>
      <c r="I173" s="526" t="str">
        <f aca="false">Relatórios!I184</f>
        <v/>
      </c>
      <c r="J173" s="526" t="str">
        <f aca="false">Relatórios!J184</f>
        <v/>
      </c>
      <c r="K173" s="526" t="str">
        <f aca="false">Relatórios!K184</f>
        <v/>
      </c>
      <c r="L173" s="482" t="str">
        <f aca="false">Relatórios!L184</f>
        <v/>
      </c>
      <c r="M173" s="526" t="str">
        <f aca="false">Relatórios!M184</f>
        <v/>
      </c>
      <c r="N173" s="563" t="str">
        <f aca="false">Relatórios!N184</f>
        <v/>
      </c>
      <c r="O173" s="482" t="str">
        <f aca="false">Relatórios!O184</f>
        <v/>
      </c>
      <c r="P173" s="482" t="str">
        <f aca="false">Relatórios!P184</f>
        <v/>
      </c>
      <c r="Q173" s="482" t="str">
        <f aca="false">Relatórios!Q184</f>
        <v/>
      </c>
      <c r="R173" s="482" t="str">
        <f aca="false">Relatórios!R184</f>
        <v/>
      </c>
      <c r="S173" s="486" t="str">
        <f aca="false">Relatórios!S184</f>
        <v/>
      </c>
    </row>
    <row r="174" customFormat="false" ht="12.75" hidden="false" customHeight="true" outlineLevel="0" collapsed="false">
      <c r="A174" s="481" t="str">
        <f aca="false">Relatórios!A190</f>
        <v/>
      </c>
      <c r="B174" s="482" t="str">
        <f aca="false">Relatórios!B190</f>
        <v/>
      </c>
      <c r="C174" s="482" t="str">
        <f aca="false">Relatórios!C190</f>
        <v/>
      </c>
      <c r="D174" s="482" t="str">
        <f aca="false">Relatórios!D190</f>
        <v/>
      </c>
      <c r="E174" s="482" t="str">
        <f aca="false">Relatórios!E190</f>
        <v/>
      </c>
      <c r="F174" s="482" t="str">
        <f aca="false">Relatórios!F190</f>
        <v/>
      </c>
      <c r="G174" s="482" t="str">
        <f aca="false">Relatórios!G190</f>
        <v/>
      </c>
      <c r="H174" s="482" t="str">
        <f aca="false">Relatórios!H190</f>
        <v/>
      </c>
      <c r="I174" s="526" t="str">
        <f aca="false">Relatórios!I190</f>
        <v/>
      </c>
      <c r="J174" s="526" t="str">
        <f aca="false">Relatórios!J190</f>
        <v/>
      </c>
      <c r="K174" s="526" t="str">
        <f aca="false">Relatórios!K190</f>
        <v/>
      </c>
      <c r="L174" s="482" t="str">
        <f aca="false">Relatórios!L190</f>
        <v/>
      </c>
      <c r="M174" s="526" t="str">
        <f aca="false">Relatórios!M190</f>
        <v/>
      </c>
      <c r="N174" s="563" t="str">
        <f aca="false">Relatórios!N190</f>
        <v/>
      </c>
      <c r="O174" s="482" t="str">
        <f aca="false">Relatórios!O190</f>
        <v/>
      </c>
      <c r="P174" s="482" t="str">
        <f aca="false">Relatórios!P190</f>
        <v/>
      </c>
      <c r="Q174" s="482" t="str">
        <f aca="false">Relatórios!Q190</f>
        <v/>
      </c>
      <c r="R174" s="482" t="str">
        <f aca="false">Relatórios!R190</f>
        <v/>
      </c>
      <c r="S174" s="486" t="str">
        <f aca="false">Relatórios!S190</f>
        <v/>
      </c>
    </row>
    <row r="175" customFormat="false" ht="12.75" hidden="false" customHeight="true" outlineLevel="0" collapsed="false">
      <c r="A175" s="481" t="str">
        <f aca="false">Relatórios!A191</f>
        <v/>
      </c>
      <c r="B175" s="482" t="str">
        <f aca="false">Relatórios!B191</f>
        <v/>
      </c>
      <c r="C175" s="482" t="str">
        <f aca="false">Relatórios!C191</f>
        <v/>
      </c>
      <c r="D175" s="482" t="str">
        <f aca="false">Relatórios!D191</f>
        <v/>
      </c>
      <c r="E175" s="482" t="str">
        <f aca="false">Relatórios!E191</f>
        <v/>
      </c>
      <c r="F175" s="482" t="str">
        <f aca="false">Relatórios!F191</f>
        <v/>
      </c>
      <c r="G175" s="482" t="str">
        <f aca="false">Relatórios!G191</f>
        <v/>
      </c>
      <c r="H175" s="482" t="str">
        <f aca="false">Relatórios!H191</f>
        <v/>
      </c>
      <c r="I175" s="526" t="str">
        <f aca="false">Relatórios!I191</f>
        <v/>
      </c>
      <c r="J175" s="526" t="str">
        <f aca="false">Relatórios!J191</f>
        <v/>
      </c>
      <c r="K175" s="526" t="str">
        <f aca="false">Relatórios!K191</f>
        <v/>
      </c>
      <c r="L175" s="482" t="str">
        <f aca="false">Relatórios!L191</f>
        <v/>
      </c>
      <c r="M175" s="526" t="str">
        <f aca="false">Relatórios!M191</f>
        <v/>
      </c>
      <c r="N175" s="563" t="str">
        <f aca="false">Relatórios!N191</f>
        <v/>
      </c>
      <c r="O175" s="482" t="str">
        <f aca="false">Relatórios!O191</f>
        <v/>
      </c>
      <c r="P175" s="482" t="str">
        <f aca="false">Relatórios!P191</f>
        <v/>
      </c>
      <c r="Q175" s="482" t="str">
        <f aca="false">Relatórios!Q191</f>
        <v/>
      </c>
      <c r="R175" s="482" t="str">
        <f aca="false">Relatórios!R191</f>
        <v/>
      </c>
      <c r="S175" s="486" t="str">
        <f aca="false">Relatórios!S191</f>
        <v/>
      </c>
    </row>
    <row r="176" customFormat="false" ht="12.75" hidden="false" customHeight="true" outlineLevel="0" collapsed="false">
      <c r="A176" s="481" t="str">
        <f aca="false">Relatórios!A192</f>
        <v/>
      </c>
      <c r="B176" s="482" t="str">
        <f aca="false">Relatórios!B192</f>
        <v/>
      </c>
      <c r="C176" s="482" t="str">
        <f aca="false">Relatórios!C192</f>
        <v/>
      </c>
      <c r="D176" s="482" t="str">
        <f aca="false">Relatórios!D192</f>
        <v/>
      </c>
      <c r="E176" s="482" t="str">
        <f aca="false">Relatórios!E192</f>
        <v/>
      </c>
      <c r="F176" s="482" t="str">
        <f aca="false">Relatórios!F192</f>
        <v/>
      </c>
      <c r="G176" s="482" t="str">
        <f aca="false">Relatórios!G192</f>
        <v/>
      </c>
      <c r="H176" s="482" t="str">
        <f aca="false">Relatórios!H192</f>
        <v/>
      </c>
      <c r="I176" s="526" t="str">
        <f aca="false">Relatórios!I192</f>
        <v/>
      </c>
      <c r="J176" s="526" t="str">
        <f aca="false">Relatórios!J192</f>
        <v/>
      </c>
      <c r="K176" s="526" t="str">
        <f aca="false">Relatórios!K192</f>
        <v/>
      </c>
      <c r="L176" s="482" t="str">
        <f aca="false">Relatórios!L192</f>
        <v/>
      </c>
      <c r="M176" s="526" t="str">
        <f aca="false">Relatórios!M192</f>
        <v/>
      </c>
      <c r="N176" s="563" t="str">
        <f aca="false">Relatórios!N192</f>
        <v/>
      </c>
      <c r="O176" s="482" t="str">
        <f aca="false">Relatórios!O192</f>
        <v/>
      </c>
      <c r="P176" s="482" t="str">
        <f aca="false">Relatórios!P192</f>
        <v/>
      </c>
      <c r="Q176" s="482" t="str">
        <f aca="false">Relatórios!Q192</f>
        <v/>
      </c>
      <c r="R176" s="482" t="str">
        <f aca="false">Relatórios!R192</f>
        <v/>
      </c>
      <c r="S176" s="486" t="str">
        <f aca="false">Relatórios!S192</f>
        <v/>
      </c>
    </row>
    <row r="177" customFormat="false" ht="12.75" hidden="false" customHeight="true" outlineLevel="0" collapsed="false">
      <c r="A177" s="481" t="str">
        <f aca="false">Relatórios!A193</f>
        <v/>
      </c>
      <c r="B177" s="482" t="str">
        <f aca="false">Relatórios!B193</f>
        <v/>
      </c>
      <c r="C177" s="482" t="str">
        <f aca="false">Relatórios!C193</f>
        <v/>
      </c>
      <c r="D177" s="482" t="str">
        <f aca="false">Relatórios!D193</f>
        <v/>
      </c>
      <c r="E177" s="482" t="str">
        <f aca="false">Relatórios!E193</f>
        <v/>
      </c>
      <c r="F177" s="482" t="str">
        <f aca="false">Relatórios!F193</f>
        <v/>
      </c>
      <c r="G177" s="482" t="str">
        <f aca="false">Relatórios!G193</f>
        <v/>
      </c>
      <c r="H177" s="482" t="str">
        <f aca="false">Relatórios!H193</f>
        <v/>
      </c>
      <c r="I177" s="526" t="str">
        <f aca="false">Relatórios!I193</f>
        <v/>
      </c>
      <c r="J177" s="526" t="str">
        <f aca="false">Relatórios!J193</f>
        <v/>
      </c>
      <c r="K177" s="526" t="str">
        <f aca="false">Relatórios!K193</f>
        <v/>
      </c>
      <c r="L177" s="482" t="str">
        <f aca="false">Relatórios!L193</f>
        <v/>
      </c>
      <c r="M177" s="526" t="str">
        <f aca="false">Relatórios!M193</f>
        <v/>
      </c>
      <c r="N177" s="563" t="str">
        <f aca="false">Relatórios!N193</f>
        <v/>
      </c>
      <c r="O177" s="482" t="str">
        <f aca="false">Relatórios!O193</f>
        <v/>
      </c>
      <c r="P177" s="482" t="str">
        <f aca="false">Relatórios!P193</f>
        <v/>
      </c>
      <c r="Q177" s="482" t="str">
        <f aca="false">Relatórios!Q193</f>
        <v/>
      </c>
      <c r="R177" s="482" t="str">
        <f aca="false">Relatórios!R193</f>
        <v/>
      </c>
      <c r="S177" s="486" t="str">
        <f aca="false">Relatórios!S193</f>
        <v/>
      </c>
    </row>
    <row r="178" customFormat="false" ht="12.75" hidden="false" customHeight="true" outlineLevel="0" collapsed="false">
      <c r="A178" s="481" t="str">
        <f aca="false">Relatórios!A194</f>
        <v/>
      </c>
      <c r="B178" s="482" t="str">
        <f aca="false">Relatórios!B194</f>
        <v/>
      </c>
      <c r="C178" s="482" t="str">
        <f aca="false">Relatórios!C194</f>
        <v/>
      </c>
      <c r="D178" s="482" t="str">
        <f aca="false">Relatórios!D194</f>
        <v/>
      </c>
      <c r="E178" s="482" t="str">
        <f aca="false">Relatórios!E194</f>
        <v/>
      </c>
      <c r="F178" s="482" t="str">
        <f aca="false">Relatórios!F194</f>
        <v/>
      </c>
      <c r="G178" s="482" t="str">
        <f aca="false">Relatórios!G194</f>
        <v/>
      </c>
      <c r="H178" s="482" t="str">
        <f aca="false">Relatórios!H194</f>
        <v/>
      </c>
      <c r="I178" s="526" t="str">
        <f aca="false">Relatórios!I194</f>
        <v/>
      </c>
      <c r="J178" s="526" t="str">
        <f aca="false">Relatórios!J194</f>
        <v/>
      </c>
      <c r="K178" s="526" t="str">
        <f aca="false">Relatórios!K194</f>
        <v/>
      </c>
      <c r="L178" s="482" t="str">
        <f aca="false">Relatórios!L194</f>
        <v/>
      </c>
      <c r="M178" s="526" t="str">
        <f aca="false">Relatórios!M194</f>
        <v/>
      </c>
      <c r="N178" s="563" t="str">
        <f aca="false">Relatórios!N194</f>
        <v/>
      </c>
      <c r="O178" s="482" t="str">
        <f aca="false">Relatórios!O194</f>
        <v/>
      </c>
      <c r="P178" s="482" t="str">
        <f aca="false">Relatórios!P194</f>
        <v/>
      </c>
      <c r="Q178" s="482" t="str">
        <f aca="false">Relatórios!Q194</f>
        <v/>
      </c>
      <c r="R178" s="482" t="str">
        <f aca="false">Relatórios!R194</f>
        <v/>
      </c>
      <c r="S178" s="486" t="str">
        <f aca="false">Relatórios!S194</f>
        <v/>
      </c>
    </row>
    <row r="179" customFormat="false" ht="12.75" hidden="false" customHeight="true" outlineLevel="0" collapsed="false">
      <c r="A179" s="481" t="str">
        <f aca="false">Relatórios!A195</f>
        <v/>
      </c>
      <c r="B179" s="482" t="str">
        <f aca="false">Relatórios!B195</f>
        <v/>
      </c>
      <c r="C179" s="482" t="str">
        <f aca="false">Relatórios!C195</f>
        <v/>
      </c>
      <c r="D179" s="482" t="str">
        <f aca="false">Relatórios!D195</f>
        <v/>
      </c>
      <c r="E179" s="482" t="str">
        <f aca="false">Relatórios!E195</f>
        <v/>
      </c>
      <c r="F179" s="482" t="str">
        <f aca="false">Relatórios!F195</f>
        <v/>
      </c>
      <c r="G179" s="482" t="str">
        <f aca="false">Relatórios!G195</f>
        <v/>
      </c>
      <c r="H179" s="482" t="str">
        <f aca="false">Relatórios!H195</f>
        <v/>
      </c>
      <c r="I179" s="526" t="str">
        <f aca="false">Relatórios!I195</f>
        <v/>
      </c>
      <c r="J179" s="526" t="str">
        <f aca="false">Relatórios!J195</f>
        <v/>
      </c>
      <c r="K179" s="526" t="str">
        <f aca="false">Relatórios!K195</f>
        <v/>
      </c>
      <c r="L179" s="482" t="str">
        <f aca="false">Relatórios!L195</f>
        <v/>
      </c>
      <c r="M179" s="526" t="str">
        <f aca="false">Relatórios!M195</f>
        <v/>
      </c>
      <c r="N179" s="563" t="str">
        <f aca="false">Relatórios!N195</f>
        <v/>
      </c>
      <c r="O179" s="482" t="str">
        <f aca="false">Relatórios!O195</f>
        <v/>
      </c>
      <c r="P179" s="482" t="str">
        <f aca="false">Relatórios!P195</f>
        <v/>
      </c>
      <c r="Q179" s="482" t="str">
        <f aca="false">Relatórios!Q195</f>
        <v/>
      </c>
      <c r="R179" s="482" t="str">
        <f aca="false">Relatórios!R195</f>
        <v/>
      </c>
      <c r="S179" s="486" t="str">
        <f aca="false">Relatórios!S195</f>
        <v/>
      </c>
    </row>
    <row r="180" customFormat="false" ht="12.75" hidden="false" customHeight="true" outlineLevel="0" collapsed="false">
      <c r="A180" s="481" t="str">
        <f aca="false">Relatórios!A196</f>
        <v/>
      </c>
      <c r="B180" s="482" t="str">
        <f aca="false">Relatórios!B196</f>
        <v/>
      </c>
      <c r="C180" s="482" t="str">
        <f aca="false">Relatórios!C196</f>
        <v/>
      </c>
      <c r="D180" s="482" t="str">
        <f aca="false">Relatórios!D196</f>
        <v/>
      </c>
      <c r="E180" s="482" t="str">
        <f aca="false">Relatórios!E196</f>
        <v/>
      </c>
      <c r="F180" s="482" t="str">
        <f aca="false">Relatórios!F196</f>
        <v/>
      </c>
      <c r="G180" s="482" t="str">
        <f aca="false">Relatórios!G196</f>
        <v/>
      </c>
      <c r="H180" s="482" t="str">
        <f aca="false">Relatórios!H196</f>
        <v/>
      </c>
      <c r="I180" s="526" t="str">
        <f aca="false">Relatórios!I196</f>
        <v/>
      </c>
      <c r="J180" s="526" t="str">
        <f aca="false">Relatórios!J196</f>
        <v/>
      </c>
      <c r="K180" s="526" t="str">
        <f aca="false">Relatórios!K196</f>
        <v/>
      </c>
      <c r="L180" s="482" t="str">
        <f aca="false">Relatórios!L196</f>
        <v/>
      </c>
      <c r="M180" s="526" t="str">
        <f aca="false">Relatórios!M196</f>
        <v/>
      </c>
      <c r="N180" s="563" t="str">
        <f aca="false">Relatórios!N196</f>
        <v/>
      </c>
      <c r="O180" s="482" t="str">
        <f aca="false">Relatórios!O196</f>
        <v/>
      </c>
      <c r="P180" s="482" t="str">
        <f aca="false">Relatórios!P196</f>
        <v/>
      </c>
      <c r="Q180" s="482" t="str">
        <f aca="false">Relatórios!Q196</f>
        <v/>
      </c>
      <c r="R180" s="482" t="str">
        <f aca="false">Relatórios!R196</f>
        <v/>
      </c>
      <c r="S180" s="486" t="str">
        <f aca="false">Relatórios!S196</f>
        <v/>
      </c>
    </row>
    <row r="181" customFormat="false" ht="12.75" hidden="false" customHeight="true" outlineLevel="0" collapsed="false">
      <c r="A181" s="481" t="str">
        <f aca="false">Relatórios!A197</f>
        <v/>
      </c>
      <c r="B181" s="482" t="str">
        <f aca="false">Relatórios!B197</f>
        <v/>
      </c>
      <c r="C181" s="482" t="str">
        <f aca="false">Relatórios!C197</f>
        <v/>
      </c>
      <c r="D181" s="482" t="str">
        <f aca="false">Relatórios!D197</f>
        <v/>
      </c>
      <c r="E181" s="482" t="str">
        <f aca="false">Relatórios!E197</f>
        <v/>
      </c>
      <c r="F181" s="482" t="str">
        <f aca="false">Relatórios!F197</f>
        <v/>
      </c>
      <c r="G181" s="482" t="str">
        <f aca="false">Relatórios!G197</f>
        <v/>
      </c>
      <c r="H181" s="482" t="str">
        <f aca="false">Relatórios!H197</f>
        <v/>
      </c>
      <c r="I181" s="526" t="str">
        <f aca="false">Relatórios!I197</f>
        <v/>
      </c>
      <c r="J181" s="526" t="str">
        <f aca="false">Relatórios!J197</f>
        <v/>
      </c>
      <c r="K181" s="526" t="str">
        <f aca="false">Relatórios!K197</f>
        <v/>
      </c>
      <c r="L181" s="482" t="str">
        <f aca="false">Relatórios!L197</f>
        <v/>
      </c>
      <c r="M181" s="526" t="str">
        <f aca="false">Relatórios!M197</f>
        <v/>
      </c>
      <c r="N181" s="563" t="str">
        <f aca="false">Relatórios!N197</f>
        <v/>
      </c>
      <c r="O181" s="482" t="str">
        <f aca="false">Relatórios!O197</f>
        <v/>
      </c>
      <c r="P181" s="482" t="str">
        <f aca="false">Relatórios!P197</f>
        <v/>
      </c>
      <c r="Q181" s="482" t="str">
        <f aca="false">Relatórios!Q197</f>
        <v/>
      </c>
      <c r="R181" s="482" t="str">
        <f aca="false">Relatórios!R197</f>
        <v/>
      </c>
      <c r="S181" s="486" t="str">
        <f aca="false">Relatórios!S197</f>
        <v/>
      </c>
    </row>
    <row r="182" customFormat="false" ht="12.75" hidden="false" customHeight="true" outlineLevel="0" collapsed="false">
      <c r="A182" s="481" t="str">
        <f aca="false">Relatórios!A198</f>
        <v/>
      </c>
      <c r="B182" s="482" t="str">
        <f aca="false">Relatórios!B198</f>
        <v/>
      </c>
      <c r="C182" s="482" t="str">
        <f aca="false">Relatórios!C198</f>
        <v/>
      </c>
      <c r="D182" s="482" t="str">
        <f aca="false">Relatórios!D198</f>
        <v/>
      </c>
      <c r="E182" s="482" t="str">
        <f aca="false">Relatórios!E198</f>
        <v/>
      </c>
      <c r="F182" s="482" t="str">
        <f aca="false">Relatórios!F198</f>
        <v/>
      </c>
      <c r="G182" s="482" t="str">
        <f aca="false">Relatórios!G198</f>
        <v/>
      </c>
      <c r="H182" s="482" t="str">
        <f aca="false">Relatórios!H198</f>
        <v/>
      </c>
      <c r="I182" s="526" t="str">
        <f aca="false">Relatórios!I198</f>
        <v/>
      </c>
      <c r="J182" s="526" t="str">
        <f aca="false">Relatórios!J198</f>
        <v/>
      </c>
      <c r="K182" s="526" t="str">
        <f aca="false">Relatórios!K198</f>
        <v/>
      </c>
      <c r="L182" s="482" t="str">
        <f aca="false">Relatórios!L198</f>
        <v/>
      </c>
      <c r="M182" s="526" t="str">
        <f aca="false">Relatórios!M198</f>
        <v/>
      </c>
      <c r="N182" s="563" t="str">
        <f aca="false">Relatórios!N198</f>
        <v/>
      </c>
      <c r="O182" s="482" t="str">
        <f aca="false">Relatórios!O198</f>
        <v/>
      </c>
      <c r="P182" s="482" t="str">
        <f aca="false">Relatórios!P198</f>
        <v/>
      </c>
      <c r="Q182" s="482" t="str">
        <f aca="false">Relatórios!Q198</f>
        <v/>
      </c>
      <c r="R182" s="482" t="str">
        <f aca="false">Relatórios!R198</f>
        <v/>
      </c>
      <c r="S182" s="486" t="str">
        <f aca="false">Relatórios!S198</f>
        <v/>
      </c>
    </row>
    <row r="183" customFormat="false" ht="12.75" hidden="false" customHeight="true" outlineLevel="0" collapsed="false">
      <c r="A183" s="481" t="str">
        <f aca="false">Relatórios!A199</f>
        <v/>
      </c>
      <c r="B183" s="482" t="str">
        <f aca="false">Relatórios!B199</f>
        <v/>
      </c>
      <c r="C183" s="482" t="str">
        <f aca="false">Relatórios!C199</f>
        <v/>
      </c>
      <c r="D183" s="482" t="str">
        <f aca="false">Relatórios!D199</f>
        <v/>
      </c>
      <c r="E183" s="482" t="str">
        <f aca="false">Relatórios!E199</f>
        <v/>
      </c>
      <c r="F183" s="482" t="str">
        <f aca="false">Relatórios!F199</f>
        <v/>
      </c>
      <c r="G183" s="482" t="str">
        <f aca="false">Relatórios!G199</f>
        <v/>
      </c>
      <c r="H183" s="482" t="str">
        <f aca="false">Relatórios!H199</f>
        <v/>
      </c>
      <c r="I183" s="526" t="str">
        <f aca="false">Relatórios!I199</f>
        <v/>
      </c>
      <c r="J183" s="526" t="str">
        <f aca="false">Relatórios!J199</f>
        <v/>
      </c>
      <c r="K183" s="526" t="str">
        <f aca="false">Relatórios!K199</f>
        <v/>
      </c>
      <c r="L183" s="482" t="str">
        <f aca="false">Relatórios!L199</f>
        <v/>
      </c>
      <c r="M183" s="526" t="str">
        <f aca="false">Relatórios!M199</f>
        <v/>
      </c>
      <c r="N183" s="563" t="str">
        <f aca="false">Relatórios!N199</f>
        <v/>
      </c>
      <c r="O183" s="482" t="str">
        <f aca="false">Relatórios!O199</f>
        <v/>
      </c>
      <c r="P183" s="482" t="str">
        <f aca="false">Relatórios!P199</f>
        <v/>
      </c>
      <c r="Q183" s="482" t="str">
        <f aca="false">Relatórios!Q199</f>
        <v/>
      </c>
      <c r="R183" s="482" t="str">
        <f aca="false">Relatórios!R199</f>
        <v/>
      </c>
      <c r="S183" s="486" t="str">
        <f aca="false">Relatórios!S199</f>
        <v/>
      </c>
    </row>
    <row r="184" customFormat="false" ht="12.75" hidden="false" customHeight="true" outlineLevel="0" collapsed="false">
      <c r="A184" s="481" t="str">
        <f aca="false">Relatórios!A200</f>
        <v/>
      </c>
      <c r="B184" s="482" t="str">
        <f aca="false">Relatórios!B200</f>
        <v/>
      </c>
      <c r="C184" s="482" t="str">
        <f aca="false">Relatórios!C200</f>
        <v/>
      </c>
      <c r="D184" s="482" t="str">
        <f aca="false">Relatórios!D200</f>
        <v/>
      </c>
      <c r="E184" s="482" t="str">
        <f aca="false">Relatórios!E200</f>
        <v/>
      </c>
      <c r="F184" s="482" t="str">
        <f aca="false">Relatórios!F200</f>
        <v/>
      </c>
      <c r="G184" s="482" t="str">
        <f aca="false">Relatórios!G200</f>
        <v/>
      </c>
      <c r="H184" s="482" t="str">
        <f aca="false">Relatórios!H200</f>
        <v/>
      </c>
      <c r="I184" s="526" t="str">
        <f aca="false">Relatórios!I200</f>
        <v/>
      </c>
      <c r="J184" s="526" t="str">
        <f aca="false">Relatórios!J200</f>
        <v/>
      </c>
      <c r="K184" s="526" t="str">
        <f aca="false">Relatórios!K200</f>
        <v/>
      </c>
      <c r="L184" s="482" t="str">
        <f aca="false">Relatórios!L200</f>
        <v/>
      </c>
      <c r="M184" s="526" t="str">
        <f aca="false">Relatórios!M200</f>
        <v/>
      </c>
      <c r="N184" s="563" t="str">
        <f aca="false">Relatórios!N200</f>
        <v/>
      </c>
      <c r="O184" s="482" t="str">
        <f aca="false">Relatórios!O200</f>
        <v/>
      </c>
      <c r="P184" s="482" t="str">
        <f aca="false">Relatórios!P200</f>
        <v/>
      </c>
      <c r="Q184" s="482" t="str">
        <f aca="false">Relatórios!Q200</f>
        <v/>
      </c>
      <c r="R184" s="482" t="str">
        <f aca="false">Relatórios!R200</f>
        <v/>
      </c>
      <c r="S184" s="486" t="str">
        <f aca="false">Relatórios!S200</f>
        <v/>
      </c>
    </row>
    <row r="185" customFormat="false" ht="12.75" hidden="false" customHeight="true" outlineLevel="0" collapsed="false">
      <c r="A185" s="481" t="str">
        <f aca="false">Relatórios!A201</f>
        <v/>
      </c>
      <c r="B185" s="482" t="str">
        <f aca="false">Relatórios!B201</f>
        <v/>
      </c>
      <c r="C185" s="482" t="str">
        <f aca="false">Relatórios!C201</f>
        <v/>
      </c>
      <c r="D185" s="482" t="str">
        <f aca="false">Relatórios!D201</f>
        <v/>
      </c>
      <c r="E185" s="482" t="str">
        <f aca="false">Relatórios!E201</f>
        <v/>
      </c>
      <c r="F185" s="482" t="str">
        <f aca="false">Relatórios!F201</f>
        <v/>
      </c>
      <c r="G185" s="482" t="str">
        <f aca="false">Relatórios!G201</f>
        <v/>
      </c>
      <c r="H185" s="482" t="str">
        <f aca="false">Relatórios!H201</f>
        <v/>
      </c>
      <c r="I185" s="526" t="str">
        <f aca="false">Relatórios!I201</f>
        <v/>
      </c>
      <c r="J185" s="526" t="str">
        <f aca="false">Relatórios!J201</f>
        <v/>
      </c>
      <c r="K185" s="526" t="str">
        <f aca="false">Relatórios!K201</f>
        <v/>
      </c>
      <c r="L185" s="482" t="str">
        <f aca="false">Relatórios!L201</f>
        <v/>
      </c>
      <c r="M185" s="526" t="str">
        <f aca="false">Relatórios!M201</f>
        <v/>
      </c>
      <c r="N185" s="563" t="str">
        <f aca="false">Relatórios!N201</f>
        <v/>
      </c>
      <c r="O185" s="482" t="str">
        <f aca="false">Relatórios!O201</f>
        <v/>
      </c>
      <c r="P185" s="482" t="str">
        <f aca="false">Relatórios!P201</f>
        <v/>
      </c>
      <c r="Q185" s="482" t="str">
        <f aca="false">Relatórios!Q201</f>
        <v/>
      </c>
      <c r="R185" s="482" t="str">
        <f aca="false">Relatórios!R201</f>
        <v/>
      </c>
      <c r="S185" s="486" t="str">
        <f aca="false">Relatórios!S201</f>
        <v/>
      </c>
    </row>
    <row r="186" customFormat="false" ht="12.75" hidden="false" customHeight="true" outlineLevel="0" collapsed="false">
      <c r="A186" s="481" t="str">
        <f aca="false">Relatórios!A202</f>
        <v/>
      </c>
      <c r="B186" s="482" t="str">
        <f aca="false">Relatórios!B202</f>
        <v/>
      </c>
      <c r="C186" s="482" t="str">
        <f aca="false">Relatórios!C202</f>
        <v/>
      </c>
      <c r="D186" s="482" t="str">
        <f aca="false">Relatórios!D202</f>
        <v/>
      </c>
      <c r="E186" s="482" t="str">
        <f aca="false">Relatórios!E202</f>
        <v/>
      </c>
      <c r="F186" s="482" t="str">
        <f aca="false">Relatórios!F202</f>
        <v/>
      </c>
      <c r="G186" s="482" t="str">
        <f aca="false">Relatórios!G202</f>
        <v/>
      </c>
      <c r="H186" s="482" t="str">
        <f aca="false">Relatórios!H202</f>
        <v/>
      </c>
      <c r="I186" s="526" t="str">
        <f aca="false">Relatórios!I202</f>
        <v/>
      </c>
      <c r="J186" s="526" t="str">
        <f aca="false">Relatórios!J202</f>
        <v/>
      </c>
      <c r="K186" s="526" t="str">
        <f aca="false">Relatórios!K202</f>
        <v/>
      </c>
      <c r="L186" s="482" t="str">
        <f aca="false">Relatórios!L202</f>
        <v/>
      </c>
      <c r="M186" s="526" t="str">
        <f aca="false">Relatórios!M202</f>
        <v/>
      </c>
      <c r="N186" s="563" t="str">
        <f aca="false">Relatórios!N202</f>
        <v/>
      </c>
      <c r="O186" s="482" t="str">
        <f aca="false">Relatórios!O202</f>
        <v/>
      </c>
      <c r="P186" s="482" t="str">
        <f aca="false">Relatórios!P202</f>
        <v/>
      </c>
      <c r="Q186" s="482" t="str">
        <f aca="false">Relatórios!Q202</f>
        <v/>
      </c>
      <c r="R186" s="482" t="str">
        <f aca="false">Relatórios!R202</f>
        <v/>
      </c>
      <c r="S186" s="486" t="str">
        <f aca="false">Relatórios!S202</f>
        <v/>
      </c>
    </row>
    <row r="187" customFormat="false" ht="12.75" hidden="false" customHeight="true" outlineLevel="0" collapsed="false">
      <c r="A187" s="481" t="str">
        <f aca="false">Relatórios!A203</f>
        <v/>
      </c>
      <c r="B187" s="482" t="str">
        <f aca="false">Relatórios!B203</f>
        <v/>
      </c>
      <c r="C187" s="482" t="str">
        <f aca="false">Relatórios!C203</f>
        <v/>
      </c>
      <c r="D187" s="482" t="str">
        <f aca="false">Relatórios!D203</f>
        <v/>
      </c>
      <c r="E187" s="482" t="str">
        <f aca="false">Relatórios!E203</f>
        <v/>
      </c>
      <c r="F187" s="482" t="str">
        <f aca="false">Relatórios!F203</f>
        <v/>
      </c>
      <c r="G187" s="482" t="str">
        <f aca="false">Relatórios!G203</f>
        <v/>
      </c>
      <c r="H187" s="482" t="str">
        <f aca="false">Relatórios!H203</f>
        <v/>
      </c>
      <c r="I187" s="526" t="str">
        <f aca="false">Relatórios!I203</f>
        <v/>
      </c>
      <c r="J187" s="526" t="str">
        <f aca="false">Relatórios!J203</f>
        <v/>
      </c>
      <c r="K187" s="526" t="str">
        <f aca="false">Relatórios!K203</f>
        <v/>
      </c>
      <c r="L187" s="482" t="str">
        <f aca="false">Relatórios!L203</f>
        <v/>
      </c>
      <c r="M187" s="526" t="str">
        <f aca="false">Relatórios!M203</f>
        <v/>
      </c>
      <c r="N187" s="563" t="str">
        <f aca="false">Relatórios!N203</f>
        <v/>
      </c>
      <c r="O187" s="482" t="str">
        <f aca="false">Relatórios!O203</f>
        <v/>
      </c>
      <c r="P187" s="482" t="str">
        <f aca="false">Relatórios!P203</f>
        <v/>
      </c>
      <c r="Q187" s="482" t="str">
        <f aca="false">Relatórios!Q203</f>
        <v/>
      </c>
      <c r="R187" s="482" t="str">
        <f aca="false">Relatórios!R203</f>
        <v/>
      </c>
      <c r="S187" s="486" t="str">
        <f aca="false">Relatórios!S203</f>
        <v/>
      </c>
    </row>
    <row r="188" customFormat="false" ht="12.75" hidden="false" customHeight="true" outlineLevel="0" collapsed="false">
      <c r="A188" s="481" t="str">
        <f aca="false">Relatórios!A204</f>
        <v/>
      </c>
      <c r="B188" s="482" t="str">
        <f aca="false">Relatórios!B204</f>
        <v/>
      </c>
      <c r="C188" s="482" t="str">
        <f aca="false">Relatórios!C204</f>
        <v/>
      </c>
      <c r="D188" s="482" t="str">
        <f aca="false">Relatórios!D204</f>
        <v/>
      </c>
      <c r="E188" s="482" t="str">
        <f aca="false">Relatórios!E204</f>
        <v/>
      </c>
      <c r="F188" s="482" t="str">
        <f aca="false">Relatórios!F204</f>
        <v/>
      </c>
      <c r="G188" s="482" t="str">
        <f aca="false">Relatórios!G204</f>
        <v/>
      </c>
      <c r="H188" s="482" t="str">
        <f aca="false">Relatórios!H204</f>
        <v/>
      </c>
      <c r="I188" s="526" t="str">
        <f aca="false">Relatórios!I204</f>
        <v/>
      </c>
      <c r="J188" s="526" t="str">
        <f aca="false">Relatórios!J204</f>
        <v/>
      </c>
      <c r="K188" s="526" t="str">
        <f aca="false">Relatórios!K204</f>
        <v/>
      </c>
      <c r="L188" s="482" t="str">
        <f aca="false">Relatórios!L204</f>
        <v/>
      </c>
      <c r="M188" s="526" t="str">
        <f aca="false">Relatórios!M204</f>
        <v/>
      </c>
      <c r="N188" s="563" t="str">
        <f aca="false">Relatórios!N204</f>
        <v/>
      </c>
      <c r="O188" s="482" t="str">
        <f aca="false">Relatórios!O204</f>
        <v/>
      </c>
      <c r="P188" s="482" t="str">
        <f aca="false">Relatórios!P204</f>
        <v/>
      </c>
      <c r="Q188" s="482" t="str">
        <f aca="false">Relatórios!Q204</f>
        <v/>
      </c>
      <c r="R188" s="482" t="str">
        <f aca="false">Relatórios!R204</f>
        <v/>
      </c>
      <c r="S188" s="486" t="str">
        <f aca="false">Relatórios!S204</f>
        <v/>
      </c>
    </row>
    <row r="189" customFormat="false" ht="12.75" hidden="false" customHeight="true" outlineLevel="0" collapsed="false">
      <c r="A189" s="481" t="str">
        <f aca="false">Relatórios!A205</f>
        <v/>
      </c>
      <c r="B189" s="482" t="str">
        <f aca="false">Relatórios!B205</f>
        <v/>
      </c>
      <c r="C189" s="482" t="str">
        <f aca="false">Relatórios!C205</f>
        <v/>
      </c>
      <c r="D189" s="482" t="str">
        <f aca="false">Relatórios!D205</f>
        <v/>
      </c>
      <c r="E189" s="482" t="str">
        <f aca="false">Relatórios!E205</f>
        <v/>
      </c>
      <c r="F189" s="482" t="str">
        <f aca="false">Relatórios!F205</f>
        <v/>
      </c>
      <c r="G189" s="482" t="str">
        <f aca="false">Relatórios!G205</f>
        <v/>
      </c>
      <c r="H189" s="482" t="str">
        <f aca="false">Relatórios!H205</f>
        <v/>
      </c>
      <c r="I189" s="526" t="str">
        <f aca="false">Relatórios!I205</f>
        <v/>
      </c>
      <c r="J189" s="526" t="str">
        <f aca="false">Relatórios!J205</f>
        <v/>
      </c>
      <c r="K189" s="526" t="str">
        <f aca="false">Relatórios!K205</f>
        <v/>
      </c>
      <c r="L189" s="482" t="str">
        <f aca="false">Relatórios!L205</f>
        <v/>
      </c>
      <c r="M189" s="526" t="str">
        <f aca="false">Relatórios!M205</f>
        <v/>
      </c>
      <c r="N189" s="563" t="str">
        <f aca="false">Relatórios!N205</f>
        <v/>
      </c>
      <c r="O189" s="482" t="str">
        <f aca="false">Relatórios!O205</f>
        <v/>
      </c>
      <c r="P189" s="482" t="str">
        <f aca="false">Relatórios!P205</f>
        <v/>
      </c>
      <c r="Q189" s="482" t="str">
        <f aca="false">Relatórios!Q205</f>
        <v/>
      </c>
      <c r="R189" s="482" t="str">
        <f aca="false">Relatórios!R205</f>
        <v/>
      </c>
      <c r="S189" s="486" t="str">
        <f aca="false">Relatórios!S205</f>
        <v/>
      </c>
    </row>
    <row r="190" customFormat="false" ht="12.75" hidden="false" customHeight="true" outlineLevel="0" collapsed="false">
      <c r="A190" s="481" t="str">
        <f aca="false">Relatórios!A206</f>
        <v/>
      </c>
      <c r="B190" s="482" t="str">
        <f aca="false">Relatórios!B206</f>
        <v/>
      </c>
      <c r="C190" s="482" t="str">
        <f aca="false">Relatórios!C206</f>
        <v/>
      </c>
      <c r="D190" s="482" t="str">
        <f aca="false">Relatórios!D206</f>
        <v/>
      </c>
      <c r="E190" s="482" t="str">
        <f aca="false">Relatórios!E206</f>
        <v/>
      </c>
      <c r="F190" s="482" t="str">
        <f aca="false">Relatórios!F206</f>
        <v/>
      </c>
      <c r="G190" s="482" t="str">
        <f aca="false">Relatórios!G206</f>
        <v/>
      </c>
      <c r="H190" s="482" t="str">
        <f aca="false">Relatórios!H206</f>
        <v/>
      </c>
      <c r="I190" s="526" t="str">
        <f aca="false">Relatórios!I206</f>
        <v/>
      </c>
      <c r="J190" s="526" t="str">
        <f aca="false">Relatórios!J206</f>
        <v/>
      </c>
      <c r="K190" s="526" t="str">
        <f aca="false">Relatórios!K206</f>
        <v/>
      </c>
      <c r="L190" s="482" t="str">
        <f aca="false">Relatórios!L206</f>
        <v/>
      </c>
      <c r="M190" s="526" t="str">
        <f aca="false">Relatórios!M206</f>
        <v/>
      </c>
      <c r="N190" s="563" t="str">
        <f aca="false">Relatórios!N206</f>
        <v/>
      </c>
      <c r="O190" s="482" t="str">
        <f aca="false">Relatórios!O206</f>
        <v/>
      </c>
      <c r="P190" s="482" t="str">
        <f aca="false">Relatórios!P206</f>
        <v/>
      </c>
      <c r="Q190" s="482" t="str">
        <f aca="false">Relatórios!Q206</f>
        <v/>
      </c>
      <c r="R190" s="482" t="str">
        <f aca="false">Relatórios!R206</f>
        <v/>
      </c>
      <c r="S190" s="486" t="str">
        <f aca="false">Relatórios!S206</f>
        <v/>
      </c>
    </row>
    <row r="191" customFormat="false" ht="12.75" hidden="false" customHeight="true" outlineLevel="0" collapsed="false">
      <c r="A191" s="481" t="str">
        <f aca="false">Relatórios!A207</f>
        <v/>
      </c>
      <c r="B191" s="482" t="str">
        <f aca="false">Relatórios!B207</f>
        <v/>
      </c>
      <c r="C191" s="482" t="str">
        <f aca="false">Relatórios!C207</f>
        <v/>
      </c>
      <c r="D191" s="482" t="str">
        <f aca="false">Relatórios!D207</f>
        <v/>
      </c>
      <c r="E191" s="482" t="str">
        <f aca="false">Relatórios!E207</f>
        <v/>
      </c>
      <c r="F191" s="482" t="str">
        <f aca="false">Relatórios!F207</f>
        <v/>
      </c>
      <c r="G191" s="482" t="str">
        <f aca="false">Relatórios!G207</f>
        <v/>
      </c>
      <c r="H191" s="482" t="str">
        <f aca="false">Relatórios!H207</f>
        <v/>
      </c>
      <c r="I191" s="526" t="str">
        <f aca="false">Relatórios!I207</f>
        <v/>
      </c>
      <c r="J191" s="526" t="str">
        <f aca="false">Relatórios!J207</f>
        <v/>
      </c>
      <c r="K191" s="526" t="str">
        <f aca="false">Relatórios!K207</f>
        <v/>
      </c>
      <c r="L191" s="482" t="str">
        <f aca="false">Relatórios!L207</f>
        <v/>
      </c>
      <c r="M191" s="526" t="str">
        <f aca="false">Relatórios!M207</f>
        <v/>
      </c>
      <c r="N191" s="563" t="str">
        <f aca="false">Relatórios!N207</f>
        <v/>
      </c>
      <c r="O191" s="482" t="str">
        <f aca="false">Relatórios!O207</f>
        <v/>
      </c>
      <c r="P191" s="482" t="str">
        <f aca="false">Relatórios!P207</f>
        <v/>
      </c>
      <c r="Q191" s="482" t="str">
        <f aca="false">Relatórios!Q207</f>
        <v/>
      </c>
      <c r="R191" s="482" t="str">
        <f aca="false">Relatórios!R207</f>
        <v/>
      </c>
      <c r="S191" s="486" t="str">
        <f aca="false">Relatórios!S207</f>
        <v/>
      </c>
    </row>
    <row r="192" customFormat="false" ht="12.75" hidden="false" customHeight="true" outlineLevel="0" collapsed="false">
      <c r="A192" s="481" t="str">
        <f aca="false">Relatórios!A208</f>
        <v/>
      </c>
      <c r="B192" s="482" t="str">
        <f aca="false">Relatórios!B208</f>
        <v/>
      </c>
      <c r="C192" s="482" t="str">
        <f aca="false">Relatórios!C208</f>
        <v/>
      </c>
      <c r="D192" s="482" t="str">
        <f aca="false">Relatórios!D208</f>
        <v/>
      </c>
      <c r="E192" s="482" t="str">
        <f aca="false">Relatórios!E208</f>
        <v/>
      </c>
      <c r="F192" s="482" t="str">
        <f aca="false">Relatórios!F208</f>
        <v/>
      </c>
      <c r="G192" s="482" t="str">
        <f aca="false">Relatórios!G208</f>
        <v/>
      </c>
      <c r="H192" s="482" t="str">
        <f aca="false">Relatórios!H208</f>
        <v/>
      </c>
      <c r="I192" s="526" t="str">
        <f aca="false">Relatórios!I208</f>
        <v/>
      </c>
      <c r="J192" s="526" t="str">
        <f aca="false">Relatórios!J208</f>
        <v/>
      </c>
      <c r="K192" s="526" t="str">
        <f aca="false">Relatórios!K208</f>
        <v/>
      </c>
      <c r="L192" s="482" t="str">
        <f aca="false">Relatórios!L208</f>
        <v/>
      </c>
      <c r="M192" s="526" t="str">
        <f aca="false">Relatórios!M208</f>
        <v/>
      </c>
      <c r="N192" s="563" t="str">
        <f aca="false">Relatórios!N208</f>
        <v/>
      </c>
      <c r="O192" s="482" t="str">
        <f aca="false">Relatórios!O208</f>
        <v/>
      </c>
      <c r="P192" s="482" t="str">
        <f aca="false">Relatórios!P208</f>
        <v/>
      </c>
      <c r="Q192" s="482" t="str">
        <f aca="false">Relatórios!Q208</f>
        <v/>
      </c>
      <c r="R192" s="482" t="str">
        <f aca="false">Relatórios!R208</f>
        <v/>
      </c>
      <c r="S192" s="486" t="str">
        <f aca="false">Relatórios!S208</f>
        <v/>
      </c>
    </row>
    <row r="193" customFormat="false" ht="12.75" hidden="false" customHeight="true" outlineLevel="0" collapsed="false">
      <c r="A193" s="481" t="str">
        <f aca="false">Relatórios!A209</f>
        <v/>
      </c>
      <c r="B193" s="482" t="str">
        <f aca="false">Relatórios!B209</f>
        <v/>
      </c>
      <c r="C193" s="482" t="str">
        <f aca="false">Relatórios!C209</f>
        <v/>
      </c>
      <c r="D193" s="482" t="str">
        <f aca="false">Relatórios!D209</f>
        <v/>
      </c>
      <c r="E193" s="482" t="str">
        <f aca="false">Relatórios!E209</f>
        <v/>
      </c>
      <c r="F193" s="482" t="str">
        <f aca="false">Relatórios!F209</f>
        <v/>
      </c>
      <c r="G193" s="482" t="str">
        <f aca="false">Relatórios!G209</f>
        <v/>
      </c>
      <c r="H193" s="482" t="str">
        <f aca="false">Relatórios!H209</f>
        <v/>
      </c>
      <c r="I193" s="526" t="str">
        <f aca="false">Relatórios!I209</f>
        <v/>
      </c>
      <c r="J193" s="526" t="str">
        <f aca="false">Relatórios!J209</f>
        <v/>
      </c>
      <c r="K193" s="526" t="str">
        <f aca="false">Relatórios!K209</f>
        <v/>
      </c>
      <c r="L193" s="482" t="str">
        <f aca="false">Relatórios!L209</f>
        <v/>
      </c>
      <c r="M193" s="526" t="str">
        <f aca="false">Relatórios!M209</f>
        <v/>
      </c>
      <c r="N193" s="563" t="str">
        <f aca="false">Relatórios!N209</f>
        <v/>
      </c>
      <c r="O193" s="482" t="str">
        <f aca="false">Relatórios!O209</f>
        <v/>
      </c>
      <c r="P193" s="482" t="str">
        <f aca="false">Relatórios!P209</f>
        <v/>
      </c>
      <c r="Q193" s="482" t="str">
        <f aca="false">Relatórios!Q209</f>
        <v/>
      </c>
      <c r="R193" s="482" t="str">
        <f aca="false">Relatórios!R209</f>
        <v/>
      </c>
      <c r="S193" s="486" t="str">
        <f aca="false">Relatórios!S209</f>
        <v/>
      </c>
    </row>
    <row r="194" customFormat="false" ht="12.75" hidden="false" customHeight="true" outlineLevel="0" collapsed="false">
      <c r="A194" s="481" t="str">
        <f aca="false">Relatórios!A210</f>
        <v/>
      </c>
      <c r="B194" s="482" t="str">
        <f aca="false">Relatórios!B210</f>
        <v/>
      </c>
      <c r="C194" s="482" t="str">
        <f aca="false">Relatórios!C210</f>
        <v/>
      </c>
      <c r="D194" s="482" t="str">
        <f aca="false">Relatórios!D210</f>
        <v/>
      </c>
      <c r="E194" s="482" t="str">
        <f aca="false">Relatórios!E210</f>
        <v/>
      </c>
      <c r="F194" s="482" t="str">
        <f aca="false">Relatórios!F210</f>
        <v/>
      </c>
      <c r="G194" s="482" t="str">
        <f aca="false">Relatórios!G210</f>
        <v/>
      </c>
      <c r="H194" s="482" t="str">
        <f aca="false">Relatórios!H210</f>
        <v/>
      </c>
      <c r="I194" s="526" t="str">
        <f aca="false">Relatórios!I210</f>
        <v/>
      </c>
      <c r="J194" s="526" t="str">
        <f aca="false">Relatórios!J210</f>
        <v/>
      </c>
      <c r="K194" s="526" t="str">
        <f aca="false">Relatórios!K210</f>
        <v/>
      </c>
      <c r="L194" s="482" t="str">
        <f aca="false">Relatórios!L210</f>
        <v/>
      </c>
      <c r="M194" s="526" t="str">
        <f aca="false">Relatórios!M210</f>
        <v/>
      </c>
      <c r="N194" s="563" t="str">
        <f aca="false">Relatórios!N210</f>
        <v/>
      </c>
      <c r="O194" s="482" t="str">
        <f aca="false">Relatórios!O210</f>
        <v/>
      </c>
      <c r="P194" s="482" t="str">
        <f aca="false">Relatórios!P210</f>
        <v/>
      </c>
      <c r="Q194" s="482" t="str">
        <f aca="false">Relatórios!Q210</f>
        <v/>
      </c>
      <c r="R194" s="482" t="str">
        <f aca="false">Relatórios!R210</f>
        <v/>
      </c>
      <c r="S194" s="486" t="str">
        <f aca="false">Relatórios!S210</f>
        <v/>
      </c>
    </row>
    <row r="195" customFormat="false" ht="12.75" hidden="false" customHeight="true" outlineLevel="0" collapsed="false">
      <c r="A195" s="481" t="str">
        <f aca="false">Relatórios!A211</f>
        <v/>
      </c>
      <c r="B195" s="482" t="str">
        <f aca="false">Relatórios!B211</f>
        <v/>
      </c>
      <c r="C195" s="482" t="str">
        <f aca="false">Relatórios!C211</f>
        <v/>
      </c>
      <c r="D195" s="482" t="str">
        <f aca="false">Relatórios!D211</f>
        <v/>
      </c>
      <c r="E195" s="482" t="str">
        <f aca="false">Relatórios!E211</f>
        <v/>
      </c>
      <c r="F195" s="482" t="str">
        <f aca="false">Relatórios!F211</f>
        <v/>
      </c>
      <c r="G195" s="482" t="str">
        <f aca="false">Relatórios!G211</f>
        <v/>
      </c>
      <c r="H195" s="482" t="str">
        <f aca="false">Relatórios!H211</f>
        <v/>
      </c>
      <c r="I195" s="526" t="str">
        <f aca="false">Relatórios!I211</f>
        <v/>
      </c>
      <c r="J195" s="526" t="str">
        <f aca="false">Relatórios!J211</f>
        <v/>
      </c>
      <c r="K195" s="526" t="str">
        <f aca="false">Relatórios!K211</f>
        <v/>
      </c>
      <c r="L195" s="482" t="str">
        <f aca="false">Relatórios!L211</f>
        <v/>
      </c>
      <c r="M195" s="526" t="str">
        <f aca="false">Relatórios!M211</f>
        <v/>
      </c>
      <c r="N195" s="563" t="str">
        <f aca="false">Relatórios!N211</f>
        <v/>
      </c>
      <c r="O195" s="482" t="str">
        <f aca="false">Relatórios!O211</f>
        <v/>
      </c>
      <c r="P195" s="482" t="str">
        <f aca="false">Relatórios!P211</f>
        <v/>
      </c>
      <c r="Q195" s="482" t="str">
        <f aca="false">Relatórios!Q211</f>
        <v/>
      </c>
      <c r="R195" s="482" t="str">
        <f aca="false">Relatórios!R211</f>
        <v/>
      </c>
      <c r="S195" s="486" t="str">
        <f aca="false">Relatórios!S211</f>
        <v/>
      </c>
    </row>
    <row r="196" customFormat="false" ht="12.75" hidden="false" customHeight="true" outlineLevel="0" collapsed="false">
      <c r="A196" s="481" t="str">
        <f aca="false">Relatórios!A212</f>
        <v/>
      </c>
      <c r="B196" s="482" t="str">
        <f aca="false">Relatórios!B212</f>
        <v/>
      </c>
      <c r="C196" s="482" t="str">
        <f aca="false">Relatórios!C212</f>
        <v/>
      </c>
      <c r="D196" s="482" t="str">
        <f aca="false">Relatórios!D212</f>
        <v/>
      </c>
      <c r="E196" s="482" t="str">
        <f aca="false">Relatórios!E212</f>
        <v/>
      </c>
      <c r="F196" s="482" t="str">
        <f aca="false">Relatórios!F212</f>
        <v/>
      </c>
      <c r="G196" s="482" t="str">
        <f aca="false">Relatórios!G212</f>
        <v/>
      </c>
      <c r="H196" s="482" t="str">
        <f aca="false">Relatórios!H212</f>
        <v/>
      </c>
      <c r="I196" s="526" t="str">
        <f aca="false">Relatórios!I212</f>
        <v/>
      </c>
      <c r="J196" s="526" t="str">
        <f aca="false">Relatórios!J212</f>
        <v/>
      </c>
      <c r="K196" s="526" t="str">
        <f aca="false">Relatórios!K212</f>
        <v/>
      </c>
      <c r="L196" s="482" t="str">
        <f aca="false">Relatórios!L212</f>
        <v/>
      </c>
      <c r="M196" s="526" t="str">
        <f aca="false">Relatórios!M212</f>
        <v/>
      </c>
      <c r="N196" s="563" t="str">
        <f aca="false">Relatórios!N212</f>
        <v/>
      </c>
      <c r="O196" s="482" t="str">
        <f aca="false">Relatórios!O212</f>
        <v/>
      </c>
      <c r="P196" s="482" t="str">
        <f aca="false">Relatórios!P212</f>
        <v/>
      </c>
      <c r="Q196" s="482" t="str">
        <f aca="false">Relatórios!Q212</f>
        <v/>
      </c>
      <c r="R196" s="482" t="str">
        <f aca="false">Relatórios!R212</f>
        <v/>
      </c>
      <c r="S196" s="486" t="str">
        <f aca="false">Relatórios!S212</f>
        <v/>
      </c>
    </row>
    <row r="197" customFormat="false" ht="12.75" hidden="false" customHeight="true" outlineLevel="0" collapsed="false">
      <c r="A197" s="481" t="str">
        <f aca="false">Relatórios!A213</f>
        <v/>
      </c>
      <c r="B197" s="482" t="str">
        <f aca="false">Relatórios!B213</f>
        <v/>
      </c>
      <c r="C197" s="482" t="str">
        <f aca="false">Relatórios!C213</f>
        <v/>
      </c>
      <c r="D197" s="482" t="str">
        <f aca="false">Relatórios!D213</f>
        <v/>
      </c>
      <c r="E197" s="482" t="str">
        <f aca="false">Relatórios!E213</f>
        <v/>
      </c>
      <c r="F197" s="482" t="str">
        <f aca="false">Relatórios!F213</f>
        <v/>
      </c>
      <c r="G197" s="482" t="str">
        <f aca="false">Relatórios!G213</f>
        <v/>
      </c>
      <c r="H197" s="482" t="str">
        <f aca="false">Relatórios!H213</f>
        <v/>
      </c>
      <c r="I197" s="526" t="str">
        <f aca="false">Relatórios!I213</f>
        <v/>
      </c>
      <c r="J197" s="526" t="str">
        <f aca="false">Relatórios!J213</f>
        <v/>
      </c>
      <c r="K197" s="526" t="str">
        <f aca="false">Relatórios!K213</f>
        <v/>
      </c>
      <c r="L197" s="482" t="str">
        <f aca="false">Relatórios!L213</f>
        <v/>
      </c>
      <c r="M197" s="526" t="str">
        <f aca="false">Relatórios!M213</f>
        <v/>
      </c>
      <c r="N197" s="563" t="str">
        <f aca="false">Relatórios!N213</f>
        <v/>
      </c>
      <c r="O197" s="482" t="str">
        <f aca="false">Relatórios!O213</f>
        <v/>
      </c>
      <c r="P197" s="482" t="str">
        <f aca="false">Relatórios!P213</f>
        <v/>
      </c>
      <c r="Q197" s="482" t="str">
        <f aca="false">Relatórios!Q213</f>
        <v/>
      </c>
      <c r="R197" s="482" t="str">
        <f aca="false">Relatórios!R213</f>
        <v/>
      </c>
      <c r="S197" s="486" t="str">
        <f aca="false">Relatórios!S213</f>
        <v/>
      </c>
    </row>
    <row r="198" customFormat="false" ht="12.75" hidden="false" customHeight="true" outlineLevel="0" collapsed="false">
      <c r="A198" s="481" t="str">
        <f aca="false">Relatórios!A214</f>
        <v/>
      </c>
      <c r="B198" s="482" t="str">
        <f aca="false">Relatórios!B214</f>
        <v/>
      </c>
      <c r="C198" s="482" t="str">
        <f aca="false">Relatórios!C214</f>
        <v/>
      </c>
      <c r="D198" s="482" t="str">
        <f aca="false">Relatórios!D214</f>
        <v/>
      </c>
      <c r="E198" s="482" t="str">
        <f aca="false">Relatórios!E214</f>
        <v/>
      </c>
      <c r="F198" s="482" t="str">
        <f aca="false">Relatórios!F214</f>
        <v/>
      </c>
      <c r="G198" s="482" t="str">
        <f aca="false">Relatórios!G214</f>
        <v/>
      </c>
      <c r="H198" s="482" t="str">
        <f aca="false">Relatórios!H214</f>
        <v/>
      </c>
      <c r="I198" s="526" t="str">
        <f aca="false">Relatórios!I214</f>
        <v/>
      </c>
      <c r="J198" s="526" t="str">
        <f aca="false">Relatórios!J214</f>
        <v/>
      </c>
      <c r="K198" s="526" t="str">
        <f aca="false">Relatórios!K214</f>
        <v/>
      </c>
      <c r="L198" s="482" t="str">
        <f aca="false">Relatórios!L214</f>
        <v/>
      </c>
      <c r="M198" s="526" t="str">
        <f aca="false">Relatórios!M214</f>
        <v/>
      </c>
      <c r="N198" s="563" t="str">
        <f aca="false">Relatórios!N214</f>
        <v/>
      </c>
      <c r="O198" s="482" t="str">
        <f aca="false">Relatórios!O214</f>
        <v/>
      </c>
      <c r="P198" s="482" t="str">
        <f aca="false">Relatórios!P214</f>
        <v/>
      </c>
      <c r="Q198" s="482" t="str">
        <f aca="false">Relatórios!Q214</f>
        <v/>
      </c>
      <c r="R198" s="482" t="str">
        <f aca="false">Relatórios!R214</f>
        <v/>
      </c>
      <c r="S198" s="486" t="str">
        <f aca="false">Relatórios!S214</f>
        <v/>
      </c>
    </row>
    <row r="199" customFormat="false" ht="12.75" hidden="false" customHeight="true" outlineLevel="0" collapsed="false">
      <c r="A199" s="481" t="str">
        <f aca="false">Relatórios!A215</f>
        <v/>
      </c>
      <c r="B199" s="482" t="str">
        <f aca="false">Relatórios!B215</f>
        <v/>
      </c>
      <c r="C199" s="482" t="str">
        <f aca="false">Relatórios!C215</f>
        <v/>
      </c>
      <c r="D199" s="482" t="str">
        <f aca="false">Relatórios!D215</f>
        <v/>
      </c>
      <c r="E199" s="482" t="str">
        <f aca="false">Relatórios!E215</f>
        <v/>
      </c>
      <c r="F199" s="482" t="str">
        <f aca="false">Relatórios!F215</f>
        <v/>
      </c>
      <c r="G199" s="482" t="str">
        <f aca="false">Relatórios!G215</f>
        <v/>
      </c>
      <c r="H199" s="482" t="str">
        <f aca="false">Relatórios!H215</f>
        <v/>
      </c>
      <c r="I199" s="526" t="str">
        <f aca="false">Relatórios!I215</f>
        <v/>
      </c>
      <c r="J199" s="526" t="str">
        <f aca="false">Relatórios!J215</f>
        <v/>
      </c>
      <c r="K199" s="526" t="str">
        <f aca="false">Relatórios!K215</f>
        <v/>
      </c>
      <c r="L199" s="482" t="str">
        <f aca="false">Relatórios!L215</f>
        <v/>
      </c>
      <c r="M199" s="526" t="str">
        <f aca="false">Relatórios!M215</f>
        <v/>
      </c>
      <c r="N199" s="563" t="str">
        <f aca="false">Relatórios!N215</f>
        <v/>
      </c>
      <c r="O199" s="482" t="str">
        <f aca="false">Relatórios!O215</f>
        <v/>
      </c>
      <c r="P199" s="482" t="str">
        <f aca="false">Relatórios!P215</f>
        <v/>
      </c>
      <c r="Q199" s="482" t="str">
        <f aca="false">Relatórios!Q215</f>
        <v/>
      </c>
      <c r="R199" s="482" t="str">
        <f aca="false">Relatórios!R215</f>
        <v/>
      </c>
      <c r="S199" s="486" t="str">
        <f aca="false">Relatórios!S215</f>
        <v/>
      </c>
    </row>
    <row r="200" customFormat="false" ht="12.75" hidden="false" customHeight="true" outlineLevel="0" collapsed="false">
      <c r="A200" s="481" t="str">
        <f aca="false">Relatórios!A216</f>
        <v/>
      </c>
      <c r="B200" s="482" t="str">
        <f aca="false">Relatórios!B216</f>
        <v/>
      </c>
      <c r="C200" s="482" t="str">
        <f aca="false">Relatórios!C216</f>
        <v/>
      </c>
      <c r="D200" s="482" t="str">
        <f aca="false">Relatórios!D216</f>
        <v/>
      </c>
      <c r="E200" s="482" t="str">
        <f aca="false">Relatórios!E216</f>
        <v/>
      </c>
      <c r="F200" s="482" t="str">
        <f aca="false">Relatórios!F216</f>
        <v/>
      </c>
      <c r="G200" s="482" t="str">
        <f aca="false">Relatórios!G216</f>
        <v/>
      </c>
      <c r="H200" s="482" t="str">
        <f aca="false">Relatórios!H216</f>
        <v/>
      </c>
      <c r="I200" s="526" t="str">
        <f aca="false">Relatórios!I216</f>
        <v/>
      </c>
      <c r="J200" s="526" t="str">
        <f aca="false">Relatórios!J216</f>
        <v/>
      </c>
      <c r="K200" s="526" t="str">
        <f aca="false">Relatórios!K216</f>
        <v/>
      </c>
      <c r="L200" s="482" t="str">
        <f aca="false">Relatórios!L216</f>
        <v/>
      </c>
      <c r="M200" s="526" t="str">
        <f aca="false">Relatórios!M216</f>
        <v/>
      </c>
      <c r="N200" s="563" t="str">
        <f aca="false">Relatórios!N216</f>
        <v/>
      </c>
      <c r="O200" s="482" t="str">
        <f aca="false">Relatórios!O216</f>
        <v/>
      </c>
      <c r="P200" s="482" t="str">
        <f aca="false">Relatórios!P216</f>
        <v/>
      </c>
      <c r="Q200" s="482" t="str">
        <f aca="false">Relatórios!Q216</f>
        <v/>
      </c>
      <c r="R200" s="482" t="str">
        <f aca="false">Relatórios!R216</f>
        <v/>
      </c>
      <c r="S200" s="486" t="str">
        <f aca="false">Relatórios!S216</f>
        <v/>
      </c>
    </row>
    <row r="201" customFormat="false" ht="12.75" hidden="false" customHeight="true" outlineLevel="0" collapsed="false">
      <c r="A201" s="481" t="str">
        <f aca="false">Relatórios!A217</f>
        <v/>
      </c>
      <c r="B201" s="482" t="str">
        <f aca="false">Relatórios!B217</f>
        <v/>
      </c>
      <c r="C201" s="482" t="str">
        <f aca="false">Relatórios!C217</f>
        <v/>
      </c>
      <c r="D201" s="482" t="str">
        <f aca="false">Relatórios!D217</f>
        <v/>
      </c>
      <c r="E201" s="482" t="str">
        <f aca="false">Relatórios!E217</f>
        <v/>
      </c>
      <c r="F201" s="482" t="str">
        <f aca="false">Relatórios!F217</f>
        <v/>
      </c>
      <c r="G201" s="482" t="str">
        <f aca="false">Relatórios!G217</f>
        <v/>
      </c>
      <c r="H201" s="482" t="str">
        <f aca="false">Relatórios!H217</f>
        <v/>
      </c>
      <c r="I201" s="526" t="str">
        <f aca="false">Relatórios!I217</f>
        <v/>
      </c>
      <c r="J201" s="526" t="str">
        <f aca="false">Relatórios!J217</f>
        <v/>
      </c>
      <c r="K201" s="526" t="str">
        <f aca="false">Relatórios!K217</f>
        <v/>
      </c>
      <c r="L201" s="482" t="str">
        <f aca="false">Relatórios!L217</f>
        <v/>
      </c>
      <c r="M201" s="526" t="str">
        <f aca="false">Relatórios!M217</f>
        <v/>
      </c>
      <c r="N201" s="563" t="str">
        <f aca="false">Relatórios!N217</f>
        <v/>
      </c>
      <c r="O201" s="482" t="str">
        <f aca="false">Relatórios!O217</f>
        <v/>
      </c>
      <c r="P201" s="482" t="str">
        <f aca="false">Relatórios!P217</f>
        <v/>
      </c>
      <c r="Q201" s="482" t="str">
        <f aca="false">Relatórios!Q217</f>
        <v/>
      </c>
      <c r="R201" s="482" t="str">
        <f aca="false">Relatórios!R217</f>
        <v/>
      </c>
      <c r="S201" s="486" t="str">
        <f aca="false">Relatórios!S217</f>
        <v/>
      </c>
    </row>
    <row r="202" customFormat="false" ht="12.75" hidden="false" customHeight="true" outlineLevel="0" collapsed="false">
      <c r="A202" s="481" t="str">
        <f aca="false">Relatórios!A218</f>
        <v/>
      </c>
      <c r="B202" s="482" t="str">
        <f aca="false">Relatórios!B218</f>
        <v/>
      </c>
      <c r="C202" s="482" t="str">
        <f aca="false">Relatórios!C218</f>
        <v/>
      </c>
      <c r="D202" s="482" t="str">
        <f aca="false">Relatórios!D218</f>
        <v/>
      </c>
      <c r="E202" s="482" t="str">
        <f aca="false">Relatórios!E218</f>
        <v/>
      </c>
      <c r="F202" s="482" t="str">
        <f aca="false">Relatórios!F218</f>
        <v/>
      </c>
      <c r="G202" s="482" t="str">
        <f aca="false">Relatórios!G218</f>
        <v/>
      </c>
      <c r="H202" s="482" t="str">
        <f aca="false">Relatórios!H218</f>
        <v/>
      </c>
      <c r="I202" s="526" t="str">
        <f aca="false">Relatórios!I218</f>
        <v/>
      </c>
      <c r="J202" s="526" t="str">
        <f aca="false">Relatórios!J218</f>
        <v/>
      </c>
      <c r="K202" s="526" t="str">
        <f aca="false">Relatórios!K218</f>
        <v/>
      </c>
      <c r="L202" s="482" t="str">
        <f aca="false">Relatórios!L218</f>
        <v/>
      </c>
      <c r="M202" s="526" t="str">
        <f aca="false">Relatórios!M218</f>
        <v/>
      </c>
      <c r="N202" s="563" t="str">
        <f aca="false">Relatórios!N218</f>
        <v/>
      </c>
      <c r="O202" s="482" t="str">
        <f aca="false">Relatórios!O218</f>
        <v/>
      </c>
      <c r="P202" s="482" t="str">
        <f aca="false">Relatórios!P218</f>
        <v/>
      </c>
      <c r="Q202" s="482" t="str">
        <f aca="false">Relatórios!Q218</f>
        <v/>
      </c>
      <c r="R202" s="482" t="str">
        <f aca="false">Relatórios!R218</f>
        <v/>
      </c>
      <c r="S202" s="486" t="str">
        <f aca="false">Relatórios!S218</f>
        <v/>
      </c>
    </row>
    <row r="203" customFormat="false" ht="12.75" hidden="false" customHeight="true" outlineLevel="0" collapsed="false">
      <c r="A203" s="481" t="str">
        <f aca="false">Relatórios!A219</f>
        <v/>
      </c>
      <c r="B203" s="482" t="str">
        <f aca="false">Relatórios!B219</f>
        <v/>
      </c>
      <c r="C203" s="482" t="str">
        <f aca="false">Relatórios!C219</f>
        <v/>
      </c>
      <c r="D203" s="482" t="str">
        <f aca="false">Relatórios!D219</f>
        <v/>
      </c>
      <c r="E203" s="482" t="str">
        <f aca="false">Relatórios!E219</f>
        <v/>
      </c>
      <c r="F203" s="482" t="str">
        <f aca="false">Relatórios!F219</f>
        <v/>
      </c>
      <c r="G203" s="482" t="str">
        <f aca="false">Relatórios!G219</f>
        <v/>
      </c>
      <c r="H203" s="482" t="str">
        <f aca="false">Relatórios!H219</f>
        <v/>
      </c>
      <c r="I203" s="526" t="str">
        <f aca="false">Relatórios!I219</f>
        <v/>
      </c>
      <c r="J203" s="526" t="str">
        <f aca="false">Relatórios!J219</f>
        <v/>
      </c>
      <c r="K203" s="526" t="str">
        <f aca="false">Relatórios!K219</f>
        <v/>
      </c>
      <c r="L203" s="482" t="str">
        <f aca="false">Relatórios!L219</f>
        <v/>
      </c>
      <c r="M203" s="526" t="str">
        <f aca="false">Relatórios!M219</f>
        <v/>
      </c>
      <c r="N203" s="563" t="str">
        <f aca="false">Relatórios!N219</f>
        <v/>
      </c>
      <c r="O203" s="482" t="str">
        <f aca="false">Relatórios!O219</f>
        <v/>
      </c>
      <c r="P203" s="482" t="str">
        <f aca="false">Relatórios!P219</f>
        <v/>
      </c>
      <c r="Q203" s="482" t="str">
        <f aca="false">Relatórios!Q219</f>
        <v/>
      </c>
      <c r="R203" s="482" t="str">
        <f aca="false">Relatórios!R219</f>
        <v/>
      </c>
      <c r="S203" s="486" t="str">
        <f aca="false">Relatórios!S219</f>
        <v/>
      </c>
    </row>
    <row r="204" customFormat="false" ht="12.75" hidden="false" customHeight="true" outlineLevel="0" collapsed="false">
      <c r="A204" s="481" t="str">
        <f aca="false">Relatórios!A220</f>
        <v/>
      </c>
      <c r="B204" s="482" t="str">
        <f aca="false">Relatórios!B220</f>
        <v/>
      </c>
      <c r="C204" s="482" t="str">
        <f aca="false">Relatórios!C220</f>
        <v/>
      </c>
      <c r="D204" s="482" t="str">
        <f aca="false">Relatórios!D220</f>
        <v/>
      </c>
      <c r="E204" s="482" t="str">
        <f aca="false">Relatórios!E220</f>
        <v/>
      </c>
      <c r="F204" s="482" t="str">
        <f aca="false">Relatórios!F220</f>
        <v/>
      </c>
      <c r="G204" s="482" t="str">
        <f aca="false">Relatórios!G220</f>
        <v/>
      </c>
      <c r="H204" s="482" t="str">
        <f aca="false">Relatórios!H220</f>
        <v/>
      </c>
      <c r="I204" s="526" t="str">
        <f aca="false">Relatórios!I220</f>
        <v/>
      </c>
      <c r="J204" s="526" t="str">
        <f aca="false">Relatórios!J220</f>
        <v/>
      </c>
      <c r="K204" s="526" t="str">
        <f aca="false">Relatórios!K220</f>
        <v/>
      </c>
      <c r="L204" s="482" t="str">
        <f aca="false">Relatórios!L220</f>
        <v/>
      </c>
      <c r="M204" s="526" t="str">
        <f aca="false">Relatórios!M220</f>
        <v/>
      </c>
      <c r="N204" s="563" t="str">
        <f aca="false">Relatórios!N220</f>
        <v/>
      </c>
      <c r="O204" s="482" t="str">
        <f aca="false">Relatórios!O220</f>
        <v/>
      </c>
      <c r="P204" s="482" t="str">
        <f aca="false">Relatórios!P220</f>
        <v/>
      </c>
      <c r="Q204" s="482" t="str">
        <f aca="false">Relatórios!Q220</f>
        <v/>
      </c>
      <c r="R204" s="482" t="str">
        <f aca="false">Relatórios!R220</f>
        <v/>
      </c>
      <c r="S204" s="486" t="str">
        <f aca="false">Relatórios!S220</f>
        <v/>
      </c>
    </row>
    <row r="205" customFormat="false" ht="12.75" hidden="false" customHeight="true" outlineLevel="0" collapsed="false">
      <c r="A205" s="481" t="str">
        <f aca="false">Relatórios!A221</f>
        <v/>
      </c>
      <c r="B205" s="482" t="str">
        <f aca="false">Relatórios!B221</f>
        <v/>
      </c>
      <c r="C205" s="482" t="str">
        <f aca="false">Relatórios!C221</f>
        <v/>
      </c>
      <c r="D205" s="482" t="str">
        <f aca="false">Relatórios!D221</f>
        <v/>
      </c>
      <c r="E205" s="482" t="str">
        <f aca="false">Relatórios!E221</f>
        <v/>
      </c>
      <c r="F205" s="482" t="str">
        <f aca="false">Relatórios!F221</f>
        <v/>
      </c>
      <c r="G205" s="482" t="str">
        <f aca="false">Relatórios!G221</f>
        <v/>
      </c>
      <c r="H205" s="482" t="str">
        <f aca="false">Relatórios!H221</f>
        <v/>
      </c>
      <c r="I205" s="526" t="str">
        <f aca="false">Relatórios!I221</f>
        <v/>
      </c>
      <c r="J205" s="526" t="str">
        <f aca="false">Relatórios!J221</f>
        <v/>
      </c>
      <c r="K205" s="526" t="str">
        <f aca="false">Relatórios!K221</f>
        <v/>
      </c>
      <c r="L205" s="482" t="str">
        <f aca="false">Relatórios!L221</f>
        <v/>
      </c>
      <c r="M205" s="526" t="str">
        <f aca="false">Relatórios!M221</f>
        <v/>
      </c>
      <c r="N205" s="563" t="str">
        <f aca="false">Relatórios!N221</f>
        <v/>
      </c>
      <c r="O205" s="482" t="str">
        <f aca="false">Relatórios!O221</f>
        <v/>
      </c>
      <c r="P205" s="482" t="str">
        <f aca="false">Relatórios!P221</f>
        <v/>
      </c>
      <c r="Q205" s="482" t="str">
        <f aca="false">Relatórios!Q221</f>
        <v/>
      </c>
      <c r="R205" s="482" t="str">
        <f aca="false">Relatórios!R221</f>
        <v/>
      </c>
      <c r="S205" s="486" t="str">
        <f aca="false">Relatórios!S221</f>
        <v/>
      </c>
    </row>
    <row r="206" customFormat="false" ht="12.75" hidden="false" customHeight="true" outlineLevel="0" collapsed="false">
      <c r="A206" s="481" t="str">
        <f aca="false">Relatórios!A222</f>
        <v/>
      </c>
      <c r="B206" s="482" t="str">
        <f aca="false">Relatórios!B222</f>
        <v/>
      </c>
      <c r="C206" s="482" t="str">
        <f aca="false">Relatórios!C222</f>
        <v/>
      </c>
      <c r="D206" s="482" t="str">
        <f aca="false">Relatórios!D222</f>
        <v/>
      </c>
      <c r="E206" s="482" t="str">
        <f aca="false">Relatórios!E222</f>
        <v/>
      </c>
      <c r="F206" s="482" t="str">
        <f aca="false">Relatórios!F222</f>
        <v/>
      </c>
      <c r="G206" s="482" t="str">
        <f aca="false">Relatórios!G222</f>
        <v/>
      </c>
      <c r="H206" s="482" t="str">
        <f aca="false">Relatórios!H222</f>
        <v/>
      </c>
      <c r="I206" s="526" t="str">
        <f aca="false">Relatórios!I222</f>
        <v/>
      </c>
      <c r="J206" s="526" t="str">
        <f aca="false">Relatórios!J222</f>
        <v/>
      </c>
      <c r="K206" s="526" t="str">
        <f aca="false">Relatórios!K222</f>
        <v/>
      </c>
      <c r="L206" s="482" t="str">
        <f aca="false">Relatórios!L222</f>
        <v/>
      </c>
      <c r="M206" s="526" t="str">
        <f aca="false">Relatórios!M222</f>
        <v/>
      </c>
      <c r="N206" s="563" t="str">
        <f aca="false">Relatórios!N222</f>
        <v/>
      </c>
      <c r="O206" s="482" t="str">
        <f aca="false">Relatórios!O222</f>
        <v/>
      </c>
      <c r="P206" s="482" t="str">
        <f aca="false">Relatórios!P222</f>
        <v/>
      </c>
      <c r="Q206" s="482" t="str">
        <f aca="false">Relatórios!Q222</f>
        <v/>
      </c>
      <c r="R206" s="482" t="str">
        <f aca="false">Relatórios!R222</f>
        <v/>
      </c>
      <c r="S206" s="486" t="str">
        <f aca="false">Relatórios!S222</f>
        <v/>
      </c>
    </row>
    <row r="207" customFormat="false" ht="12.75" hidden="false" customHeight="true" outlineLevel="0" collapsed="false">
      <c r="A207" s="481" t="str">
        <f aca="false">Relatórios!A223</f>
        <v/>
      </c>
      <c r="B207" s="482" t="str">
        <f aca="false">Relatórios!B223</f>
        <v/>
      </c>
      <c r="C207" s="482" t="str">
        <f aca="false">Relatórios!C223</f>
        <v/>
      </c>
      <c r="D207" s="482" t="str">
        <f aca="false">Relatórios!D223</f>
        <v/>
      </c>
      <c r="E207" s="482" t="str">
        <f aca="false">Relatórios!E223</f>
        <v/>
      </c>
      <c r="F207" s="482" t="str">
        <f aca="false">Relatórios!F223</f>
        <v/>
      </c>
      <c r="G207" s="482" t="str">
        <f aca="false">Relatórios!G223</f>
        <v/>
      </c>
      <c r="H207" s="482" t="str">
        <f aca="false">Relatórios!H223</f>
        <v/>
      </c>
      <c r="I207" s="526" t="str">
        <f aca="false">Relatórios!I223</f>
        <v/>
      </c>
      <c r="J207" s="526" t="str">
        <f aca="false">Relatórios!J223</f>
        <v/>
      </c>
      <c r="K207" s="526" t="str">
        <f aca="false">Relatórios!K223</f>
        <v/>
      </c>
      <c r="L207" s="482" t="str">
        <f aca="false">Relatórios!L223</f>
        <v/>
      </c>
      <c r="M207" s="526" t="str">
        <f aca="false">Relatórios!M223</f>
        <v/>
      </c>
      <c r="N207" s="563" t="str">
        <f aca="false">Relatórios!N223</f>
        <v/>
      </c>
      <c r="O207" s="482" t="str">
        <f aca="false">Relatórios!O223</f>
        <v/>
      </c>
      <c r="P207" s="482" t="str">
        <f aca="false">Relatórios!P223</f>
        <v/>
      </c>
      <c r="Q207" s="482" t="str">
        <f aca="false">Relatórios!Q223</f>
        <v/>
      </c>
      <c r="R207" s="482" t="str">
        <f aca="false">Relatórios!R223</f>
        <v/>
      </c>
      <c r="S207" s="486" t="str">
        <f aca="false">Relatórios!S223</f>
        <v/>
      </c>
    </row>
    <row r="208" customFormat="false" ht="12.75" hidden="false" customHeight="true" outlineLevel="0" collapsed="false">
      <c r="A208" s="481" t="str">
        <f aca="false">Relatórios!A224</f>
        <v/>
      </c>
      <c r="B208" s="482" t="str">
        <f aca="false">Relatórios!B224</f>
        <v/>
      </c>
      <c r="C208" s="482" t="str">
        <f aca="false">Relatórios!C224</f>
        <v/>
      </c>
      <c r="D208" s="482" t="str">
        <f aca="false">Relatórios!D224</f>
        <v/>
      </c>
      <c r="E208" s="482" t="str">
        <f aca="false">Relatórios!E224</f>
        <v/>
      </c>
      <c r="F208" s="482" t="str">
        <f aca="false">Relatórios!F224</f>
        <v/>
      </c>
      <c r="G208" s="482" t="str">
        <f aca="false">Relatórios!G224</f>
        <v/>
      </c>
      <c r="H208" s="482" t="str">
        <f aca="false">Relatórios!H224</f>
        <v/>
      </c>
      <c r="I208" s="526" t="str">
        <f aca="false">Relatórios!I224</f>
        <v/>
      </c>
      <c r="J208" s="526" t="str">
        <f aca="false">Relatórios!J224</f>
        <v/>
      </c>
      <c r="K208" s="526" t="str">
        <f aca="false">Relatórios!K224</f>
        <v/>
      </c>
      <c r="L208" s="482" t="str">
        <f aca="false">Relatórios!L224</f>
        <v/>
      </c>
      <c r="M208" s="526" t="str">
        <f aca="false">Relatórios!M224</f>
        <v/>
      </c>
      <c r="N208" s="563" t="str">
        <f aca="false">Relatórios!N224</f>
        <v/>
      </c>
      <c r="O208" s="482" t="str">
        <f aca="false">Relatórios!O224</f>
        <v/>
      </c>
      <c r="P208" s="482" t="str">
        <f aca="false">Relatórios!P224</f>
        <v/>
      </c>
      <c r="Q208" s="482" t="str">
        <f aca="false">Relatórios!Q224</f>
        <v/>
      </c>
      <c r="R208" s="482" t="str">
        <f aca="false">Relatórios!R224</f>
        <v/>
      </c>
      <c r="S208" s="486" t="str">
        <f aca="false">Relatórios!S224</f>
        <v/>
      </c>
    </row>
    <row r="209" customFormat="false" ht="12.75" hidden="false" customHeight="true" outlineLevel="0" collapsed="false">
      <c r="A209" s="481" t="str">
        <f aca="false">Relatórios!A225</f>
        <v/>
      </c>
      <c r="B209" s="482" t="str">
        <f aca="false">Relatórios!B225</f>
        <v/>
      </c>
      <c r="C209" s="482" t="str">
        <f aca="false">Relatórios!C225</f>
        <v/>
      </c>
      <c r="D209" s="482" t="str">
        <f aca="false">Relatórios!D225</f>
        <v/>
      </c>
      <c r="E209" s="482" t="str">
        <f aca="false">Relatórios!E225</f>
        <v/>
      </c>
      <c r="F209" s="482" t="str">
        <f aca="false">Relatórios!F225</f>
        <v/>
      </c>
      <c r="G209" s="482" t="str">
        <f aca="false">Relatórios!G225</f>
        <v/>
      </c>
      <c r="H209" s="482" t="str">
        <f aca="false">Relatórios!H225</f>
        <v/>
      </c>
      <c r="I209" s="526" t="str">
        <f aca="false">Relatórios!I225</f>
        <v/>
      </c>
      <c r="J209" s="526" t="str">
        <f aca="false">Relatórios!J225</f>
        <v/>
      </c>
      <c r="K209" s="526" t="str">
        <f aca="false">Relatórios!K225</f>
        <v/>
      </c>
      <c r="L209" s="482" t="str">
        <f aca="false">Relatórios!L225</f>
        <v/>
      </c>
      <c r="M209" s="526" t="str">
        <f aca="false">Relatórios!M225</f>
        <v/>
      </c>
      <c r="N209" s="563" t="str">
        <f aca="false">Relatórios!N225</f>
        <v/>
      </c>
      <c r="O209" s="482" t="str">
        <f aca="false">Relatórios!O225</f>
        <v/>
      </c>
      <c r="P209" s="482" t="str">
        <f aca="false">Relatórios!P225</f>
        <v/>
      </c>
      <c r="Q209" s="482" t="str">
        <f aca="false">Relatórios!Q225</f>
        <v/>
      </c>
      <c r="R209" s="482" t="str">
        <f aca="false">Relatórios!R225</f>
        <v/>
      </c>
      <c r="S209" s="486" t="str">
        <f aca="false">Relatórios!S225</f>
        <v/>
      </c>
    </row>
    <row r="210" customFormat="false" ht="12.75" hidden="false" customHeight="true" outlineLevel="0" collapsed="false">
      <c r="A210" s="481" t="str">
        <f aca="false">Relatórios!A226</f>
        <v/>
      </c>
      <c r="B210" s="482" t="str">
        <f aca="false">Relatórios!B226</f>
        <v/>
      </c>
      <c r="C210" s="482" t="str">
        <f aca="false">Relatórios!C226</f>
        <v/>
      </c>
      <c r="D210" s="482" t="str">
        <f aca="false">Relatórios!D226</f>
        <v/>
      </c>
      <c r="E210" s="482" t="str">
        <f aca="false">Relatórios!E226</f>
        <v/>
      </c>
      <c r="F210" s="482" t="str">
        <f aca="false">Relatórios!F226</f>
        <v/>
      </c>
      <c r="G210" s="482" t="str">
        <f aca="false">Relatórios!G226</f>
        <v/>
      </c>
      <c r="H210" s="482" t="str">
        <f aca="false">Relatórios!H226</f>
        <v/>
      </c>
      <c r="I210" s="526" t="str">
        <f aca="false">Relatórios!I226</f>
        <v/>
      </c>
      <c r="J210" s="526" t="str">
        <f aca="false">Relatórios!J226</f>
        <v/>
      </c>
      <c r="K210" s="526" t="str">
        <f aca="false">Relatórios!K226</f>
        <v/>
      </c>
      <c r="L210" s="482" t="str">
        <f aca="false">Relatórios!L226</f>
        <v/>
      </c>
      <c r="M210" s="526" t="str">
        <f aca="false">Relatórios!M226</f>
        <v/>
      </c>
      <c r="N210" s="563" t="str">
        <f aca="false">Relatórios!N226</f>
        <v/>
      </c>
      <c r="O210" s="482" t="str">
        <f aca="false">Relatórios!O226</f>
        <v/>
      </c>
      <c r="P210" s="482" t="str">
        <f aca="false">Relatórios!P226</f>
        <v/>
      </c>
      <c r="Q210" s="482" t="str">
        <f aca="false">Relatórios!Q226</f>
        <v/>
      </c>
      <c r="R210" s="482" t="str">
        <f aca="false">Relatórios!R226</f>
        <v/>
      </c>
      <c r="S210" s="486" t="str">
        <f aca="false">Relatórios!S226</f>
        <v/>
      </c>
    </row>
    <row r="211" customFormat="false" ht="12.75" hidden="false" customHeight="true" outlineLevel="0" collapsed="false">
      <c r="A211" s="481" t="str">
        <f aca="false">Relatórios!A227</f>
        <v/>
      </c>
      <c r="B211" s="482" t="str">
        <f aca="false">Relatórios!B227</f>
        <v/>
      </c>
      <c r="C211" s="482" t="str">
        <f aca="false">Relatórios!C227</f>
        <v/>
      </c>
      <c r="D211" s="482" t="str">
        <f aca="false">Relatórios!D227</f>
        <v/>
      </c>
      <c r="E211" s="482" t="str">
        <f aca="false">Relatórios!E227</f>
        <v/>
      </c>
      <c r="F211" s="482" t="str">
        <f aca="false">Relatórios!F227</f>
        <v/>
      </c>
      <c r="G211" s="482" t="str">
        <f aca="false">Relatórios!G227</f>
        <v/>
      </c>
      <c r="H211" s="482" t="str">
        <f aca="false">Relatórios!H227</f>
        <v/>
      </c>
      <c r="I211" s="526" t="str">
        <f aca="false">Relatórios!I227</f>
        <v/>
      </c>
      <c r="J211" s="526" t="str">
        <f aca="false">Relatórios!J227</f>
        <v/>
      </c>
      <c r="K211" s="526" t="str">
        <f aca="false">Relatórios!K227</f>
        <v/>
      </c>
      <c r="L211" s="482" t="str">
        <f aca="false">Relatórios!L227</f>
        <v/>
      </c>
      <c r="M211" s="526" t="str">
        <f aca="false">Relatórios!M227</f>
        <v/>
      </c>
      <c r="N211" s="563" t="str">
        <f aca="false">Relatórios!N227</f>
        <v/>
      </c>
      <c r="O211" s="482" t="str">
        <f aca="false">Relatórios!O227</f>
        <v/>
      </c>
      <c r="P211" s="482" t="str">
        <f aca="false">Relatórios!P227</f>
        <v/>
      </c>
      <c r="Q211" s="482" t="str">
        <f aca="false">Relatórios!Q227</f>
        <v/>
      </c>
      <c r="R211" s="482" t="str">
        <f aca="false">Relatórios!R227</f>
        <v/>
      </c>
      <c r="S211" s="486" t="str">
        <f aca="false">Relatórios!S227</f>
        <v/>
      </c>
    </row>
    <row r="212" customFormat="false" ht="12.75" hidden="false" customHeight="true" outlineLevel="0" collapsed="false">
      <c r="A212" s="481" t="str">
        <f aca="false">Relatórios!A228</f>
        <v/>
      </c>
      <c r="B212" s="482" t="str">
        <f aca="false">Relatórios!B228</f>
        <v/>
      </c>
      <c r="C212" s="482" t="str">
        <f aca="false">Relatórios!C228</f>
        <v/>
      </c>
      <c r="D212" s="482" t="str">
        <f aca="false">Relatórios!D228</f>
        <v/>
      </c>
      <c r="E212" s="482" t="str">
        <f aca="false">Relatórios!E228</f>
        <v/>
      </c>
      <c r="F212" s="482" t="str">
        <f aca="false">Relatórios!F228</f>
        <v/>
      </c>
      <c r="G212" s="482" t="str">
        <f aca="false">Relatórios!G228</f>
        <v/>
      </c>
      <c r="H212" s="482" t="str">
        <f aca="false">Relatórios!H228</f>
        <v/>
      </c>
      <c r="I212" s="526" t="str">
        <f aca="false">Relatórios!I228</f>
        <v/>
      </c>
      <c r="J212" s="526" t="str">
        <f aca="false">Relatórios!J228</f>
        <v/>
      </c>
      <c r="K212" s="526" t="str">
        <f aca="false">Relatórios!K228</f>
        <v/>
      </c>
      <c r="L212" s="482" t="str">
        <f aca="false">Relatórios!L228</f>
        <v/>
      </c>
      <c r="M212" s="526" t="str">
        <f aca="false">Relatórios!M228</f>
        <v/>
      </c>
      <c r="N212" s="563" t="str">
        <f aca="false">Relatórios!N228</f>
        <v/>
      </c>
      <c r="O212" s="482" t="str">
        <f aca="false">Relatórios!O228</f>
        <v/>
      </c>
      <c r="P212" s="482" t="str">
        <f aca="false">Relatórios!P228</f>
        <v/>
      </c>
      <c r="Q212" s="482" t="str">
        <f aca="false">Relatórios!Q228</f>
        <v/>
      </c>
      <c r="R212" s="482" t="str">
        <f aca="false">Relatórios!R228</f>
        <v/>
      </c>
      <c r="S212" s="486" t="str">
        <f aca="false">Relatórios!S228</f>
        <v/>
      </c>
    </row>
    <row r="213" customFormat="false" ht="12.75" hidden="false" customHeight="true" outlineLevel="0" collapsed="false">
      <c r="A213" s="481" t="str">
        <f aca="false">Relatórios!A229</f>
        <v/>
      </c>
      <c r="B213" s="482" t="str">
        <f aca="false">Relatórios!B229</f>
        <v/>
      </c>
      <c r="C213" s="482" t="str">
        <f aca="false">Relatórios!C229</f>
        <v/>
      </c>
      <c r="D213" s="482" t="str">
        <f aca="false">Relatórios!D229</f>
        <v/>
      </c>
      <c r="E213" s="482" t="str">
        <f aca="false">Relatórios!E229</f>
        <v/>
      </c>
      <c r="F213" s="482" t="str">
        <f aca="false">Relatórios!F229</f>
        <v/>
      </c>
      <c r="G213" s="482" t="str">
        <f aca="false">Relatórios!G229</f>
        <v/>
      </c>
      <c r="H213" s="482" t="str">
        <f aca="false">Relatórios!H229</f>
        <v/>
      </c>
      <c r="I213" s="526" t="str">
        <f aca="false">Relatórios!I229</f>
        <v/>
      </c>
      <c r="J213" s="526" t="str">
        <f aca="false">Relatórios!J229</f>
        <v/>
      </c>
      <c r="K213" s="526" t="str">
        <f aca="false">Relatórios!K229</f>
        <v/>
      </c>
      <c r="L213" s="482" t="str">
        <f aca="false">Relatórios!L229</f>
        <v/>
      </c>
      <c r="M213" s="526" t="str">
        <f aca="false">Relatórios!M229</f>
        <v/>
      </c>
      <c r="N213" s="563" t="str">
        <f aca="false">Relatórios!N229</f>
        <v/>
      </c>
      <c r="O213" s="482" t="str">
        <f aca="false">Relatórios!O229</f>
        <v/>
      </c>
      <c r="P213" s="482" t="str">
        <f aca="false">Relatórios!P229</f>
        <v/>
      </c>
      <c r="Q213" s="482" t="str">
        <f aca="false">Relatórios!Q229</f>
        <v/>
      </c>
      <c r="R213" s="482" t="str">
        <f aca="false">Relatórios!R229</f>
        <v/>
      </c>
      <c r="S213" s="486" t="str">
        <f aca="false">Relatórios!S229</f>
        <v/>
      </c>
    </row>
    <row r="214" customFormat="false" ht="12.75" hidden="false" customHeight="true" outlineLevel="0" collapsed="false">
      <c r="A214" s="481" t="str">
        <f aca="false">Relatórios!A230</f>
        <v/>
      </c>
      <c r="B214" s="482" t="str">
        <f aca="false">Relatórios!B230</f>
        <v/>
      </c>
      <c r="C214" s="482" t="str">
        <f aca="false">Relatórios!C230</f>
        <v/>
      </c>
      <c r="D214" s="482" t="str">
        <f aca="false">Relatórios!D230</f>
        <v/>
      </c>
      <c r="E214" s="482" t="str">
        <f aca="false">Relatórios!E230</f>
        <v/>
      </c>
      <c r="F214" s="482" t="str">
        <f aca="false">Relatórios!F230</f>
        <v/>
      </c>
      <c r="G214" s="482" t="str">
        <f aca="false">Relatórios!G230</f>
        <v/>
      </c>
      <c r="H214" s="482" t="str">
        <f aca="false">Relatórios!H230</f>
        <v/>
      </c>
      <c r="I214" s="526" t="str">
        <f aca="false">Relatórios!I230</f>
        <v/>
      </c>
      <c r="J214" s="526" t="str">
        <f aca="false">Relatórios!J230</f>
        <v/>
      </c>
      <c r="K214" s="526" t="str">
        <f aca="false">Relatórios!K230</f>
        <v/>
      </c>
      <c r="L214" s="482" t="str">
        <f aca="false">Relatórios!L230</f>
        <v/>
      </c>
      <c r="M214" s="526" t="str">
        <f aca="false">Relatórios!M230</f>
        <v/>
      </c>
      <c r="N214" s="563" t="str">
        <f aca="false">Relatórios!N230</f>
        <v/>
      </c>
      <c r="O214" s="482" t="str">
        <f aca="false">Relatórios!O230</f>
        <v/>
      </c>
      <c r="P214" s="482" t="str">
        <f aca="false">Relatórios!P230</f>
        <v/>
      </c>
      <c r="Q214" s="482" t="str">
        <f aca="false">Relatórios!Q230</f>
        <v/>
      </c>
      <c r="R214" s="482" t="str">
        <f aca="false">Relatórios!R230</f>
        <v/>
      </c>
      <c r="S214" s="486" t="str">
        <f aca="false">Relatórios!S230</f>
        <v/>
      </c>
    </row>
    <row r="215" customFormat="false" ht="12.75" hidden="false" customHeight="true" outlineLevel="0" collapsed="false">
      <c r="A215" s="481" t="str">
        <f aca="false">Relatórios!A231</f>
        <v/>
      </c>
      <c r="B215" s="482" t="str">
        <f aca="false">Relatórios!B231</f>
        <v/>
      </c>
      <c r="C215" s="482" t="str">
        <f aca="false">Relatórios!C231</f>
        <v/>
      </c>
      <c r="D215" s="482" t="str">
        <f aca="false">Relatórios!D231</f>
        <v/>
      </c>
      <c r="E215" s="482" t="str">
        <f aca="false">Relatórios!E231</f>
        <v/>
      </c>
      <c r="F215" s="482" t="str">
        <f aca="false">Relatórios!F231</f>
        <v/>
      </c>
      <c r="G215" s="482" t="str">
        <f aca="false">Relatórios!G231</f>
        <v/>
      </c>
      <c r="H215" s="482" t="str">
        <f aca="false">Relatórios!H231</f>
        <v/>
      </c>
      <c r="I215" s="526" t="str">
        <f aca="false">Relatórios!I231</f>
        <v/>
      </c>
      <c r="J215" s="526" t="str">
        <f aca="false">Relatórios!J231</f>
        <v/>
      </c>
      <c r="K215" s="526" t="str">
        <f aca="false">Relatórios!K231</f>
        <v/>
      </c>
      <c r="L215" s="482" t="str">
        <f aca="false">Relatórios!L231</f>
        <v/>
      </c>
      <c r="M215" s="526" t="str">
        <f aca="false">Relatórios!M231</f>
        <v/>
      </c>
      <c r="N215" s="563" t="str">
        <f aca="false">Relatórios!N231</f>
        <v/>
      </c>
      <c r="O215" s="482" t="str">
        <f aca="false">Relatórios!O231</f>
        <v/>
      </c>
      <c r="P215" s="482" t="str">
        <f aca="false">Relatórios!P231</f>
        <v/>
      </c>
      <c r="Q215" s="482" t="str">
        <f aca="false">Relatórios!Q231</f>
        <v/>
      </c>
      <c r="R215" s="482" t="str">
        <f aca="false">Relatórios!R231</f>
        <v/>
      </c>
      <c r="S215" s="486" t="str">
        <f aca="false">Relatórios!S231</f>
        <v/>
      </c>
    </row>
    <row r="216" customFormat="false" ht="12.75" hidden="false" customHeight="true" outlineLevel="0" collapsed="false">
      <c r="A216" s="481" t="str">
        <f aca="false">Relatórios!A232</f>
        <v/>
      </c>
      <c r="B216" s="482" t="str">
        <f aca="false">Relatórios!B232</f>
        <v/>
      </c>
      <c r="C216" s="482" t="str">
        <f aca="false">Relatórios!C232</f>
        <v/>
      </c>
      <c r="D216" s="482" t="str">
        <f aca="false">Relatórios!D232</f>
        <v/>
      </c>
      <c r="E216" s="482" t="str">
        <f aca="false">Relatórios!E232</f>
        <v/>
      </c>
      <c r="F216" s="482" t="str">
        <f aca="false">Relatórios!F232</f>
        <v/>
      </c>
      <c r="G216" s="482" t="str">
        <f aca="false">Relatórios!G232</f>
        <v/>
      </c>
      <c r="H216" s="482" t="str">
        <f aca="false">Relatórios!H232</f>
        <v/>
      </c>
      <c r="I216" s="526" t="str">
        <f aca="false">Relatórios!I232</f>
        <v/>
      </c>
      <c r="J216" s="526" t="str">
        <f aca="false">Relatórios!J232</f>
        <v/>
      </c>
      <c r="K216" s="526" t="str">
        <f aca="false">Relatórios!K232</f>
        <v/>
      </c>
      <c r="L216" s="482" t="str">
        <f aca="false">Relatórios!L232</f>
        <v/>
      </c>
      <c r="M216" s="526" t="str">
        <f aca="false">Relatórios!M232</f>
        <v/>
      </c>
      <c r="N216" s="563" t="str">
        <f aca="false">Relatórios!N232</f>
        <v/>
      </c>
      <c r="O216" s="482" t="str">
        <f aca="false">Relatórios!O232</f>
        <v/>
      </c>
      <c r="P216" s="482" t="str">
        <f aca="false">Relatórios!P232</f>
        <v/>
      </c>
      <c r="Q216" s="482" t="str">
        <f aca="false">Relatórios!Q232</f>
        <v/>
      </c>
      <c r="R216" s="482" t="str">
        <f aca="false">Relatórios!R232</f>
        <v/>
      </c>
      <c r="S216" s="486" t="str">
        <f aca="false">Relatórios!S232</f>
        <v/>
      </c>
    </row>
    <row r="217" customFormat="false" ht="12.75" hidden="false" customHeight="true" outlineLevel="0" collapsed="false">
      <c r="A217" s="481" t="str">
        <f aca="false">Relatórios!A233</f>
        <v/>
      </c>
      <c r="B217" s="482" t="str">
        <f aca="false">Relatórios!B233</f>
        <v/>
      </c>
      <c r="C217" s="482" t="str">
        <f aca="false">Relatórios!C233</f>
        <v/>
      </c>
      <c r="D217" s="482" t="str">
        <f aca="false">Relatórios!D233</f>
        <v/>
      </c>
      <c r="E217" s="482" t="str">
        <f aca="false">Relatórios!E233</f>
        <v/>
      </c>
      <c r="F217" s="482" t="str">
        <f aca="false">Relatórios!F233</f>
        <v/>
      </c>
      <c r="G217" s="482" t="str">
        <f aca="false">Relatórios!G233</f>
        <v/>
      </c>
      <c r="H217" s="482" t="str">
        <f aca="false">Relatórios!H233</f>
        <v/>
      </c>
      <c r="I217" s="526" t="str">
        <f aca="false">Relatórios!I233</f>
        <v/>
      </c>
      <c r="J217" s="526" t="str">
        <f aca="false">Relatórios!J233</f>
        <v/>
      </c>
      <c r="K217" s="526" t="str">
        <f aca="false">Relatórios!K233</f>
        <v/>
      </c>
      <c r="L217" s="482" t="str">
        <f aca="false">Relatórios!L233</f>
        <v/>
      </c>
      <c r="M217" s="526" t="str">
        <f aca="false">Relatórios!M233</f>
        <v/>
      </c>
      <c r="N217" s="563" t="str">
        <f aca="false">Relatórios!N233</f>
        <v/>
      </c>
      <c r="O217" s="482" t="str">
        <f aca="false">Relatórios!O233</f>
        <v/>
      </c>
      <c r="P217" s="482" t="str">
        <f aca="false">Relatórios!P233</f>
        <v/>
      </c>
      <c r="Q217" s="482" t="str">
        <f aca="false">Relatórios!Q233</f>
        <v/>
      </c>
      <c r="R217" s="482" t="str">
        <f aca="false">Relatórios!R233</f>
        <v/>
      </c>
      <c r="S217" s="486" t="str">
        <f aca="false">Relatórios!S233</f>
        <v/>
      </c>
    </row>
    <row r="218" customFormat="false" ht="12.75" hidden="false" customHeight="true" outlineLevel="0" collapsed="false">
      <c r="A218" s="481" t="str">
        <f aca="false">Relatórios!A234</f>
        <v/>
      </c>
      <c r="B218" s="482" t="str">
        <f aca="false">Relatórios!B234</f>
        <v/>
      </c>
      <c r="C218" s="482" t="str">
        <f aca="false">Relatórios!C234</f>
        <v/>
      </c>
      <c r="D218" s="482" t="str">
        <f aca="false">Relatórios!D234</f>
        <v/>
      </c>
      <c r="E218" s="482" t="str">
        <f aca="false">Relatórios!E234</f>
        <v/>
      </c>
      <c r="F218" s="482" t="str">
        <f aca="false">Relatórios!F234</f>
        <v/>
      </c>
      <c r="G218" s="482" t="str">
        <f aca="false">Relatórios!G234</f>
        <v/>
      </c>
      <c r="H218" s="482" t="str">
        <f aca="false">Relatórios!H234</f>
        <v/>
      </c>
      <c r="I218" s="526" t="str">
        <f aca="false">Relatórios!I234</f>
        <v/>
      </c>
      <c r="J218" s="526" t="str">
        <f aca="false">Relatórios!J234</f>
        <v/>
      </c>
      <c r="K218" s="526" t="str">
        <f aca="false">Relatórios!K234</f>
        <v/>
      </c>
      <c r="L218" s="482" t="str">
        <f aca="false">Relatórios!L234</f>
        <v/>
      </c>
      <c r="M218" s="526" t="str">
        <f aca="false">Relatórios!M234</f>
        <v/>
      </c>
      <c r="N218" s="563" t="str">
        <f aca="false">Relatórios!N234</f>
        <v/>
      </c>
      <c r="O218" s="482" t="str">
        <f aca="false">Relatórios!O234</f>
        <v/>
      </c>
      <c r="P218" s="482" t="str">
        <f aca="false">Relatórios!P234</f>
        <v/>
      </c>
      <c r="Q218" s="482" t="str">
        <f aca="false">Relatórios!Q234</f>
        <v/>
      </c>
      <c r="R218" s="482" t="str">
        <f aca="false">Relatórios!R234</f>
        <v/>
      </c>
      <c r="S218" s="486" t="str">
        <f aca="false">Relatórios!S234</f>
        <v/>
      </c>
    </row>
    <row r="219" customFormat="false" ht="12.75" hidden="false" customHeight="true" outlineLevel="0" collapsed="false">
      <c r="A219" s="481" t="str">
        <f aca="false">Relatórios!A235</f>
        <v/>
      </c>
      <c r="B219" s="482" t="str">
        <f aca="false">Relatórios!B235</f>
        <v/>
      </c>
      <c r="C219" s="482" t="str">
        <f aca="false">Relatórios!C235</f>
        <v/>
      </c>
      <c r="D219" s="482" t="str">
        <f aca="false">Relatórios!D235</f>
        <v/>
      </c>
      <c r="E219" s="482" t="str">
        <f aca="false">Relatórios!E235</f>
        <v/>
      </c>
      <c r="F219" s="482" t="str">
        <f aca="false">Relatórios!F235</f>
        <v/>
      </c>
      <c r="G219" s="482" t="str">
        <f aca="false">Relatórios!G235</f>
        <v/>
      </c>
      <c r="H219" s="482" t="str">
        <f aca="false">Relatórios!H235</f>
        <v/>
      </c>
      <c r="I219" s="526" t="str">
        <f aca="false">Relatórios!I235</f>
        <v/>
      </c>
      <c r="J219" s="526" t="str">
        <f aca="false">Relatórios!J235</f>
        <v/>
      </c>
      <c r="K219" s="526" t="str">
        <f aca="false">Relatórios!K235</f>
        <v/>
      </c>
      <c r="L219" s="482" t="str">
        <f aca="false">Relatórios!L235</f>
        <v/>
      </c>
      <c r="M219" s="526" t="str">
        <f aca="false">Relatórios!M235</f>
        <v/>
      </c>
      <c r="N219" s="563" t="str">
        <f aca="false">Relatórios!N235</f>
        <v/>
      </c>
      <c r="O219" s="482" t="str">
        <f aca="false">Relatórios!O235</f>
        <v/>
      </c>
      <c r="P219" s="482" t="str">
        <f aca="false">Relatórios!P235</f>
        <v/>
      </c>
      <c r="Q219" s="482" t="str">
        <f aca="false">Relatórios!Q235</f>
        <v/>
      </c>
      <c r="R219" s="482" t="str">
        <f aca="false">Relatórios!R235</f>
        <v/>
      </c>
      <c r="S219" s="486" t="str">
        <f aca="false">Relatórios!S235</f>
        <v/>
      </c>
    </row>
    <row r="220" customFormat="false" ht="12.75" hidden="false" customHeight="true" outlineLevel="0" collapsed="false">
      <c r="A220" s="481" t="str">
        <f aca="false">Relatórios!A236</f>
        <v/>
      </c>
      <c r="B220" s="482" t="str">
        <f aca="false">Relatórios!B236</f>
        <v/>
      </c>
      <c r="C220" s="482" t="str">
        <f aca="false">Relatórios!C236</f>
        <v/>
      </c>
      <c r="D220" s="482" t="str">
        <f aca="false">Relatórios!D236</f>
        <v/>
      </c>
      <c r="E220" s="482" t="str">
        <f aca="false">Relatórios!E236</f>
        <v/>
      </c>
      <c r="F220" s="482" t="str">
        <f aca="false">Relatórios!F236</f>
        <v/>
      </c>
      <c r="G220" s="482" t="str">
        <f aca="false">Relatórios!G236</f>
        <v/>
      </c>
      <c r="H220" s="482" t="str">
        <f aca="false">Relatórios!H236</f>
        <v/>
      </c>
      <c r="I220" s="526" t="str">
        <f aca="false">Relatórios!I236</f>
        <v/>
      </c>
      <c r="J220" s="526" t="str">
        <f aca="false">Relatórios!J236</f>
        <v/>
      </c>
      <c r="K220" s="526" t="str">
        <f aca="false">Relatórios!K236</f>
        <v/>
      </c>
      <c r="L220" s="482" t="str">
        <f aca="false">Relatórios!L236</f>
        <v/>
      </c>
      <c r="M220" s="526" t="str">
        <f aca="false">Relatórios!M236</f>
        <v/>
      </c>
      <c r="N220" s="563" t="str">
        <f aca="false">Relatórios!N236</f>
        <v/>
      </c>
      <c r="O220" s="482" t="str">
        <f aca="false">Relatórios!O236</f>
        <v/>
      </c>
      <c r="P220" s="482" t="str">
        <f aca="false">Relatórios!P236</f>
        <v/>
      </c>
      <c r="Q220" s="482" t="str">
        <f aca="false">Relatórios!Q236</f>
        <v/>
      </c>
      <c r="R220" s="482" t="str">
        <f aca="false">Relatórios!R236</f>
        <v/>
      </c>
      <c r="S220" s="486" t="str">
        <f aca="false">Relatórios!S236</f>
        <v/>
      </c>
    </row>
    <row r="221" customFormat="false" ht="12.75" hidden="false" customHeight="true" outlineLevel="0" collapsed="false">
      <c r="A221" s="481" t="str">
        <f aca="false">Relatórios!A237</f>
        <v/>
      </c>
      <c r="B221" s="482" t="str">
        <f aca="false">Relatórios!B237</f>
        <v/>
      </c>
      <c r="C221" s="482" t="str">
        <f aca="false">Relatórios!C237</f>
        <v/>
      </c>
      <c r="D221" s="482" t="str">
        <f aca="false">Relatórios!D237</f>
        <v/>
      </c>
      <c r="E221" s="482" t="str">
        <f aca="false">Relatórios!E237</f>
        <v/>
      </c>
      <c r="F221" s="482" t="str">
        <f aca="false">Relatórios!F237</f>
        <v/>
      </c>
      <c r="G221" s="482" t="str">
        <f aca="false">Relatórios!G237</f>
        <v/>
      </c>
      <c r="H221" s="482" t="str">
        <f aca="false">Relatórios!H237</f>
        <v/>
      </c>
      <c r="I221" s="526" t="str">
        <f aca="false">Relatórios!I237</f>
        <v/>
      </c>
      <c r="J221" s="526" t="str">
        <f aca="false">Relatórios!J237</f>
        <v/>
      </c>
      <c r="K221" s="526" t="str">
        <f aca="false">Relatórios!K237</f>
        <v/>
      </c>
      <c r="L221" s="482" t="str">
        <f aca="false">Relatórios!L237</f>
        <v/>
      </c>
      <c r="M221" s="526" t="str">
        <f aca="false">Relatórios!M237</f>
        <v/>
      </c>
      <c r="N221" s="563" t="str">
        <f aca="false">Relatórios!N237</f>
        <v/>
      </c>
      <c r="O221" s="482" t="str">
        <f aca="false">Relatórios!O237</f>
        <v/>
      </c>
      <c r="P221" s="482" t="str">
        <f aca="false">Relatórios!P237</f>
        <v/>
      </c>
      <c r="Q221" s="482" t="str">
        <f aca="false">Relatórios!Q237</f>
        <v/>
      </c>
      <c r="R221" s="482" t="str">
        <f aca="false">Relatórios!R237</f>
        <v/>
      </c>
      <c r="S221" s="486" t="str">
        <f aca="false">Relatórios!S237</f>
        <v/>
      </c>
    </row>
    <row r="222" customFormat="false" ht="12.75" hidden="false" customHeight="true" outlineLevel="0" collapsed="false">
      <c r="A222" s="481" t="str">
        <f aca="false">Relatórios!A238</f>
        <v/>
      </c>
      <c r="B222" s="482" t="str">
        <f aca="false">Relatórios!B238</f>
        <v/>
      </c>
      <c r="C222" s="482" t="str">
        <f aca="false">Relatórios!C238</f>
        <v/>
      </c>
      <c r="D222" s="482" t="str">
        <f aca="false">Relatórios!D238</f>
        <v/>
      </c>
      <c r="E222" s="482" t="str">
        <f aca="false">Relatórios!E238</f>
        <v/>
      </c>
      <c r="F222" s="482" t="str">
        <f aca="false">Relatórios!F238</f>
        <v/>
      </c>
      <c r="G222" s="482" t="str">
        <f aca="false">Relatórios!G238</f>
        <v/>
      </c>
      <c r="H222" s="482" t="str">
        <f aca="false">Relatórios!H238</f>
        <v/>
      </c>
      <c r="I222" s="526" t="str">
        <f aca="false">Relatórios!I238</f>
        <v/>
      </c>
      <c r="J222" s="526" t="str">
        <f aca="false">Relatórios!J238</f>
        <v/>
      </c>
      <c r="K222" s="526" t="str">
        <f aca="false">Relatórios!K238</f>
        <v/>
      </c>
      <c r="L222" s="482" t="str">
        <f aca="false">Relatórios!L238</f>
        <v/>
      </c>
      <c r="M222" s="526" t="str">
        <f aca="false">Relatórios!M238</f>
        <v/>
      </c>
      <c r="N222" s="563" t="str">
        <f aca="false">Relatórios!N238</f>
        <v/>
      </c>
      <c r="O222" s="482" t="str">
        <f aca="false">Relatórios!O238</f>
        <v/>
      </c>
      <c r="P222" s="482" t="str">
        <f aca="false">Relatórios!P238</f>
        <v/>
      </c>
      <c r="Q222" s="482" t="str">
        <f aca="false">Relatórios!Q238</f>
        <v/>
      </c>
      <c r="R222" s="482" t="str">
        <f aca="false">Relatórios!R238</f>
        <v/>
      </c>
      <c r="S222" s="486" t="str">
        <f aca="false">Relatórios!S238</f>
        <v/>
      </c>
    </row>
    <row r="223" customFormat="false" ht="12.75" hidden="false" customHeight="true" outlineLevel="0" collapsed="false">
      <c r="A223" s="481" t="str">
        <f aca="false">Relatórios!A239</f>
        <v/>
      </c>
      <c r="B223" s="482" t="str">
        <f aca="false">Relatórios!B239</f>
        <v/>
      </c>
      <c r="C223" s="482" t="str">
        <f aca="false">Relatórios!C239</f>
        <v/>
      </c>
      <c r="D223" s="482" t="str">
        <f aca="false">Relatórios!D239</f>
        <v/>
      </c>
      <c r="E223" s="482" t="str">
        <f aca="false">Relatórios!E239</f>
        <v/>
      </c>
      <c r="F223" s="482" t="str">
        <f aca="false">Relatórios!F239</f>
        <v/>
      </c>
      <c r="G223" s="482" t="str">
        <f aca="false">Relatórios!G239</f>
        <v/>
      </c>
      <c r="H223" s="482" t="str">
        <f aca="false">Relatórios!H239</f>
        <v/>
      </c>
      <c r="I223" s="526" t="str">
        <f aca="false">Relatórios!I239</f>
        <v/>
      </c>
      <c r="J223" s="526" t="str">
        <f aca="false">Relatórios!J239</f>
        <v/>
      </c>
      <c r="K223" s="526" t="str">
        <f aca="false">Relatórios!K239</f>
        <v/>
      </c>
      <c r="L223" s="482" t="str">
        <f aca="false">Relatórios!L239</f>
        <v/>
      </c>
      <c r="M223" s="526" t="str">
        <f aca="false">Relatórios!M239</f>
        <v/>
      </c>
      <c r="N223" s="563" t="str">
        <f aca="false">Relatórios!N239</f>
        <v/>
      </c>
      <c r="O223" s="482" t="str">
        <f aca="false">Relatórios!O239</f>
        <v/>
      </c>
      <c r="P223" s="482" t="str">
        <f aca="false">Relatórios!P239</f>
        <v/>
      </c>
      <c r="Q223" s="482" t="str">
        <f aca="false">Relatórios!Q239</f>
        <v/>
      </c>
      <c r="R223" s="482" t="str">
        <f aca="false">Relatórios!R239</f>
        <v/>
      </c>
      <c r="S223" s="486" t="str">
        <f aca="false">Relatórios!S239</f>
        <v/>
      </c>
    </row>
    <row r="224" customFormat="false" ht="12.75" hidden="false" customHeight="true" outlineLevel="0" collapsed="false">
      <c r="A224" s="481" t="str">
        <f aca="false">Relatórios!A240</f>
        <v/>
      </c>
      <c r="B224" s="482" t="str">
        <f aca="false">Relatórios!B240</f>
        <v/>
      </c>
      <c r="C224" s="482" t="str">
        <f aca="false">Relatórios!C240</f>
        <v/>
      </c>
      <c r="D224" s="482" t="str">
        <f aca="false">Relatórios!D240</f>
        <v/>
      </c>
      <c r="E224" s="482" t="str">
        <f aca="false">Relatórios!E240</f>
        <v/>
      </c>
      <c r="F224" s="482" t="str">
        <f aca="false">Relatórios!F240</f>
        <v/>
      </c>
      <c r="G224" s="482" t="str">
        <f aca="false">Relatórios!G240</f>
        <v/>
      </c>
      <c r="H224" s="482" t="str">
        <f aca="false">Relatórios!H240</f>
        <v/>
      </c>
      <c r="I224" s="526" t="str">
        <f aca="false">Relatórios!I240</f>
        <v/>
      </c>
      <c r="J224" s="526" t="str">
        <f aca="false">Relatórios!J240</f>
        <v/>
      </c>
      <c r="K224" s="526" t="str">
        <f aca="false">Relatórios!K240</f>
        <v/>
      </c>
      <c r="L224" s="482" t="str">
        <f aca="false">Relatórios!L240</f>
        <v/>
      </c>
      <c r="M224" s="526" t="str">
        <f aca="false">Relatórios!M240</f>
        <v/>
      </c>
      <c r="N224" s="563" t="str">
        <f aca="false">Relatórios!N240</f>
        <v/>
      </c>
      <c r="O224" s="482" t="str">
        <f aca="false">Relatórios!O240</f>
        <v/>
      </c>
      <c r="P224" s="482" t="str">
        <f aca="false">Relatórios!P240</f>
        <v/>
      </c>
      <c r="Q224" s="482" t="str">
        <f aca="false">Relatórios!Q240</f>
        <v/>
      </c>
      <c r="R224" s="482" t="str">
        <f aca="false">Relatórios!R240</f>
        <v/>
      </c>
      <c r="S224" s="486" t="str">
        <f aca="false">Relatórios!S240</f>
        <v/>
      </c>
    </row>
    <row r="225" customFormat="false" ht="12.75" hidden="false" customHeight="true" outlineLevel="0" collapsed="false">
      <c r="A225" s="481" t="str">
        <f aca="false">Relatórios!A241</f>
        <v/>
      </c>
      <c r="B225" s="482" t="str">
        <f aca="false">Relatórios!B241</f>
        <v/>
      </c>
      <c r="C225" s="482" t="str">
        <f aca="false">Relatórios!C241</f>
        <v/>
      </c>
      <c r="D225" s="482" t="str">
        <f aca="false">Relatórios!D241</f>
        <v/>
      </c>
      <c r="E225" s="482" t="str">
        <f aca="false">Relatórios!E241</f>
        <v/>
      </c>
      <c r="F225" s="482" t="str">
        <f aca="false">Relatórios!F241</f>
        <v/>
      </c>
      <c r="G225" s="482" t="str">
        <f aca="false">Relatórios!G241</f>
        <v/>
      </c>
      <c r="H225" s="482" t="str">
        <f aca="false">Relatórios!H241</f>
        <v/>
      </c>
      <c r="I225" s="526" t="str">
        <f aca="false">Relatórios!I241</f>
        <v/>
      </c>
      <c r="J225" s="526" t="str">
        <f aca="false">Relatórios!J241</f>
        <v/>
      </c>
      <c r="K225" s="526" t="str">
        <f aca="false">Relatórios!K241</f>
        <v/>
      </c>
      <c r="L225" s="482" t="str">
        <f aca="false">Relatórios!L241</f>
        <v/>
      </c>
      <c r="M225" s="526" t="str">
        <f aca="false">Relatórios!M241</f>
        <v/>
      </c>
      <c r="N225" s="563" t="str">
        <f aca="false">Relatórios!N241</f>
        <v/>
      </c>
      <c r="O225" s="482" t="str">
        <f aca="false">Relatórios!O241</f>
        <v/>
      </c>
      <c r="P225" s="482" t="str">
        <f aca="false">Relatórios!P241</f>
        <v/>
      </c>
      <c r="Q225" s="482" t="str">
        <f aca="false">Relatórios!Q241</f>
        <v/>
      </c>
      <c r="R225" s="482" t="str">
        <f aca="false">Relatórios!R241</f>
        <v/>
      </c>
      <c r="S225" s="486" t="str">
        <f aca="false">Relatórios!S241</f>
        <v/>
      </c>
    </row>
    <row r="226" customFormat="false" ht="12.75" hidden="false" customHeight="true" outlineLevel="0" collapsed="false">
      <c r="A226" s="481" t="str">
        <f aca="false">Relatórios!A242</f>
        <v/>
      </c>
      <c r="B226" s="482" t="str">
        <f aca="false">Relatórios!B242</f>
        <v/>
      </c>
      <c r="C226" s="482" t="str">
        <f aca="false">Relatórios!C242</f>
        <v/>
      </c>
      <c r="D226" s="482" t="str">
        <f aca="false">Relatórios!D242</f>
        <v/>
      </c>
      <c r="E226" s="482" t="str">
        <f aca="false">Relatórios!E242</f>
        <v/>
      </c>
      <c r="F226" s="482" t="str">
        <f aca="false">Relatórios!F242</f>
        <v/>
      </c>
      <c r="G226" s="482" t="str">
        <f aca="false">Relatórios!G242</f>
        <v/>
      </c>
      <c r="H226" s="482" t="str">
        <f aca="false">Relatórios!H242</f>
        <v/>
      </c>
      <c r="I226" s="526" t="str">
        <f aca="false">Relatórios!I242</f>
        <v/>
      </c>
      <c r="J226" s="526" t="str">
        <f aca="false">Relatórios!J242</f>
        <v/>
      </c>
      <c r="K226" s="526" t="str">
        <f aca="false">Relatórios!K242</f>
        <v/>
      </c>
      <c r="L226" s="482" t="str">
        <f aca="false">Relatórios!L242</f>
        <v/>
      </c>
      <c r="M226" s="526" t="str">
        <f aca="false">Relatórios!M242</f>
        <v/>
      </c>
      <c r="N226" s="563" t="str">
        <f aca="false">Relatórios!N242</f>
        <v/>
      </c>
      <c r="O226" s="482" t="str">
        <f aca="false">Relatórios!O242</f>
        <v/>
      </c>
      <c r="P226" s="482" t="str">
        <f aca="false">Relatórios!P242</f>
        <v/>
      </c>
      <c r="Q226" s="482" t="str">
        <f aca="false">Relatórios!Q242</f>
        <v/>
      </c>
      <c r="R226" s="482" t="str">
        <f aca="false">Relatórios!R242</f>
        <v/>
      </c>
      <c r="S226" s="486" t="str">
        <f aca="false">Relatórios!S242</f>
        <v/>
      </c>
    </row>
    <row r="227" customFormat="false" ht="12.75" hidden="false" customHeight="true" outlineLevel="0" collapsed="false">
      <c r="A227" s="481" t="str">
        <f aca="false">Relatórios!A243</f>
        <v/>
      </c>
      <c r="B227" s="482" t="str">
        <f aca="false">Relatórios!B243</f>
        <v/>
      </c>
      <c r="C227" s="482" t="str">
        <f aca="false">Relatórios!C243</f>
        <v/>
      </c>
      <c r="D227" s="482" t="str">
        <f aca="false">Relatórios!D243</f>
        <v/>
      </c>
      <c r="E227" s="482" t="str">
        <f aca="false">Relatórios!E243</f>
        <v/>
      </c>
      <c r="F227" s="482" t="str">
        <f aca="false">Relatórios!F243</f>
        <v/>
      </c>
      <c r="G227" s="482" t="str">
        <f aca="false">Relatórios!G243</f>
        <v/>
      </c>
      <c r="H227" s="482" t="str">
        <f aca="false">Relatórios!H243</f>
        <v/>
      </c>
      <c r="I227" s="526" t="str">
        <f aca="false">Relatórios!I243</f>
        <v/>
      </c>
      <c r="J227" s="526" t="str">
        <f aca="false">Relatórios!J243</f>
        <v/>
      </c>
      <c r="K227" s="526" t="str">
        <f aca="false">Relatórios!K243</f>
        <v/>
      </c>
      <c r="L227" s="482" t="str">
        <f aca="false">Relatórios!L243</f>
        <v/>
      </c>
      <c r="M227" s="526" t="str">
        <f aca="false">Relatórios!M243</f>
        <v/>
      </c>
      <c r="N227" s="563" t="str">
        <f aca="false">Relatórios!N243</f>
        <v/>
      </c>
      <c r="O227" s="482" t="str">
        <f aca="false">Relatórios!O243</f>
        <v/>
      </c>
      <c r="P227" s="482" t="str">
        <f aca="false">Relatórios!P243</f>
        <v/>
      </c>
      <c r="Q227" s="482" t="str">
        <f aca="false">Relatórios!Q243</f>
        <v/>
      </c>
      <c r="R227" s="482" t="str">
        <f aca="false">Relatórios!R243</f>
        <v/>
      </c>
      <c r="S227" s="486" t="str">
        <f aca="false">Relatórios!S243</f>
        <v/>
      </c>
    </row>
    <row r="228" customFormat="false" ht="12.75" hidden="false" customHeight="true" outlineLevel="0" collapsed="false">
      <c r="A228" s="481" t="str">
        <f aca="false">Relatórios!A244</f>
        <v/>
      </c>
      <c r="B228" s="482" t="str">
        <f aca="false">Relatórios!B244</f>
        <v/>
      </c>
      <c r="C228" s="482" t="str">
        <f aca="false">Relatórios!C244</f>
        <v/>
      </c>
      <c r="D228" s="482" t="str">
        <f aca="false">Relatórios!D244</f>
        <v/>
      </c>
      <c r="E228" s="482" t="str">
        <f aca="false">Relatórios!E244</f>
        <v/>
      </c>
      <c r="F228" s="482" t="str">
        <f aca="false">Relatórios!F244</f>
        <v/>
      </c>
      <c r="G228" s="482" t="str">
        <f aca="false">Relatórios!G244</f>
        <v/>
      </c>
      <c r="H228" s="482" t="str">
        <f aca="false">Relatórios!H244</f>
        <v/>
      </c>
      <c r="I228" s="526" t="str">
        <f aca="false">Relatórios!I244</f>
        <v/>
      </c>
      <c r="J228" s="526" t="str">
        <f aca="false">Relatórios!J244</f>
        <v/>
      </c>
      <c r="K228" s="526" t="str">
        <f aca="false">Relatórios!K244</f>
        <v/>
      </c>
      <c r="L228" s="482" t="str">
        <f aca="false">Relatórios!L244</f>
        <v/>
      </c>
      <c r="M228" s="526" t="str">
        <f aca="false">Relatórios!M244</f>
        <v/>
      </c>
      <c r="N228" s="563" t="str">
        <f aca="false">Relatórios!N244</f>
        <v/>
      </c>
      <c r="O228" s="482" t="str">
        <f aca="false">Relatórios!O244</f>
        <v/>
      </c>
      <c r="P228" s="482" t="str">
        <f aca="false">Relatórios!P244</f>
        <v/>
      </c>
      <c r="Q228" s="482" t="str">
        <f aca="false">Relatórios!Q244</f>
        <v/>
      </c>
      <c r="R228" s="482" t="str">
        <f aca="false">Relatórios!R244</f>
        <v/>
      </c>
      <c r="S228" s="486" t="str">
        <f aca="false">Relatórios!S244</f>
        <v/>
      </c>
    </row>
    <row r="229" customFormat="false" ht="12.75" hidden="false" customHeight="true" outlineLevel="0" collapsed="false">
      <c r="A229" s="481" t="str">
        <f aca="false">Relatórios!A245</f>
        <v/>
      </c>
      <c r="B229" s="482" t="str">
        <f aca="false">Relatórios!B245</f>
        <v/>
      </c>
      <c r="C229" s="482" t="str">
        <f aca="false">Relatórios!C245</f>
        <v/>
      </c>
      <c r="D229" s="482" t="str">
        <f aca="false">Relatórios!D245</f>
        <v/>
      </c>
      <c r="E229" s="482" t="str">
        <f aca="false">Relatórios!E245</f>
        <v/>
      </c>
      <c r="F229" s="482" t="str">
        <f aca="false">Relatórios!F245</f>
        <v/>
      </c>
      <c r="G229" s="482" t="str">
        <f aca="false">Relatórios!G245</f>
        <v/>
      </c>
      <c r="H229" s="482" t="str">
        <f aca="false">Relatórios!H245</f>
        <v/>
      </c>
      <c r="I229" s="526" t="str">
        <f aca="false">Relatórios!I245</f>
        <v/>
      </c>
      <c r="J229" s="526" t="str">
        <f aca="false">Relatórios!J245</f>
        <v/>
      </c>
      <c r="K229" s="526" t="str">
        <f aca="false">Relatórios!K245</f>
        <v/>
      </c>
      <c r="L229" s="482" t="str">
        <f aca="false">Relatórios!L245</f>
        <v/>
      </c>
      <c r="M229" s="526" t="str">
        <f aca="false">Relatórios!M245</f>
        <v/>
      </c>
      <c r="N229" s="563" t="str">
        <f aca="false">Relatórios!N245</f>
        <v/>
      </c>
      <c r="O229" s="482" t="str">
        <f aca="false">Relatórios!O245</f>
        <v/>
      </c>
      <c r="P229" s="482" t="str">
        <f aca="false">Relatórios!P245</f>
        <v/>
      </c>
      <c r="Q229" s="482" t="str">
        <f aca="false">Relatórios!Q245</f>
        <v/>
      </c>
      <c r="R229" s="482" t="str">
        <f aca="false">Relatórios!R245</f>
        <v/>
      </c>
      <c r="S229" s="486" t="str">
        <f aca="false">Relatórios!S245</f>
        <v/>
      </c>
    </row>
    <row r="230" customFormat="false" ht="12.75" hidden="false" customHeight="true" outlineLevel="0" collapsed="false">
      <c r="A230" s="481" t="str">
        <f aca="false">Relatórios!A246</f>
        <v/>
      </c>
      <c r="B230" s="482" t="str">
        <f aca="false">Relatórios!B246</f>
        <v/>
      </c>
      <c r="C230" s="482" t="str">
        <f aca="false">Relatórios!C246</f>
        <v/>
      </c>
      <c r="D230" s="482" t="str">
        <f aca="false">Relatórios!D246</f>
        <v/>
      </c>
      <c r="E230" s="482" t="str">
        <f aca="false">Relatórios!E246</f>
        <v/>
      </c>
      <c r="F230" s="482" t="str">
        <f aca="false">Relatórios!F246</f>
        <v/>
      </c>
      <c r="G230" s="482" t="str">
        <f aca="false">Relatórios!G246</f>
        <v/>
      </c>
      <c r="H230" s="482" t="str">
        <f aca="false">Relatórios!H246</f>
        <v/>
      </c>
      <c r="I230" s="526" t="str">
        <f aca="false">Relatórios!I246</f>
        <v/>
      </c>
      <c r="J230" s="526" t="str">
        <f aca="false">Relatórios!J246</f>
        <v/>
      </c>
      <c r="K230" s="526" t="str">
        <f aca="false">Relatórios!K246</f>
        <v/>
      </c>
      <c r="L230" s="482" t="str">
        <f aca="false">Relatórios!L246</f>
        <v/>
      </c>
      <c r="M230" s="526" t="str">
        <f aca="false">Relatórios!M246</f>
        <v/>
      </c>
      <c r="N230" s="563" t="str">
        <f aca="false">Relatórios!N246</f>
        <v/>
      </c>
      <c r="O230" s="482" t="str">
        <f aca="false">Relatórios!O246</f>
        <v/>
      </c>
      <c r="P230" s="482" t="str">
        <f aca="false">Relatórios!P246</f>
        <v/>
      </c>
      <c r="Q230" s="482" t="str">
        <f aca="false">Relatórios!Q246</f>
        <v/>
      </c>
      <c r="R230" s="482" t="str">
        <f aca="false">Relatórios!R246</f>
        <v/>
      </c>
      <c r="S230" s="486" t="str">
        <f aca="false">Relatórios!S246</f>
        <v/>
      </c>
    </row>
    <row r="231" customFormat="false" ht="12.75" hidden="false" customHeight="true" outlineLevel="0" collapsed="false">
      <c r="A231" s="481" t="str">
        <f aca="false">Relatórios!A247</f>
        <v/>
      </c>
      <c r="B231" s="482" t="str">
        <f aca="false">Relatórios!B247</f>
        <v/>
      </c>
      <c r="C231" s="482" t="str">
        <f aca="false">Relatórios!C247</f>
        <v/>
      </c>
      <c r="D231" s="482" t="str">
        <f aca="false">Relatórios!D247</f>
        <v/>
      </c>
      <c r="E231" s="482" t="str">
        <f aca="false">Relatórios!E247</f>
        <v/>
      </c>
      <c r="F231" s="482" t="str">
        <f aca="false">Relatórios!F247</f>
        <v/>
      </c>
      <c r="G231" s="482" t="str">
        <f aca="false">Relatórios!G247</f>
        <v/>
      </c>
      <c r="H231" s="482" t="str">
        <f aca="false">Relatórios!H247</f>
        <v/>
      </c>
      <c r="I231" s="526" t="str">
        <f aca="false">Relatórios!I247</f>
        <v/>
      </c>
      <c r="J231" s="526" t="str">
        <f aca="false">Relatórios!J247</f>
        <v/>
      </c>
      <c r="K231" s="526" t="str">
        <f aca="false">Relatórios!K247</f>
        <v/>
      </c>
      <c r="L231" s="482" t="str">
        <f aca="false">Relatórios!L247</f>
        <v/>
      </c>
      <c r="M231" s="526" t="str">
        <f aca="false">Relatórios!M247</f>
        <v/>
      </c>
      <c r="N231" s="563" t="str">
        <f aca="false">Relatórios!N247</f>
        <v/>
      </c>
      <c r="O231" s="482" t="str">
        <f aca="false">Relatórios!O247</f>
        <v/>
      </c>
      <c r="P231" s="482" t="str">
        <f aca="false">Relatórios!P247</f>
        <v/>
      </c>
      <c r="Q231" s="482" t="str">
        <f aca="false">Relatórios!Q247</f>
        <v/>
      </c>
      <c r="R231" s="482" t="str">
        <f aca="false">Relatórios!R247</f>
        <v/>
      </c>
      <c r="S231" s="486" t="str">
        <f aca="false">Relatórios!S247</f>
        <v/>
      </c>
    </row>
    <row r="232" customFormat="false" ht="12.75" hidden="false" customHeight="true" outlineLevel="0" collapsed="false">
      <c r="A232" s="481" t="str">
        <f aca="false">Relatórios!A248</f>
        <v/>
      </c>
      <c r="B232" s="482" t="str">
        <f aca="false">Relatórios!B248</f>
        <v/>
      </c>
      <c r="C232" s="482" t="str">
        <f aca="false">Relatórios!C248</f>
        <v/>
      </c>
      <c r="D232" s="482" t="str">
        <f aca="false">Relatórios!D248</f>
        <v/>
      </c>
      <c r="E232" s="482" t="str">
        <f aca="false">Relatórios!E248</f>
        <v/>
      </c>
      <c r="F232" s="482" t="str">
        <f aca="false">Relatórios!F248</f>
        <v/>
      </c>
      <c r="G232" s="482" t="str">
        <f aca="false">Relatórios!G248</f>
        <v/>
      </c>
      <c r="H232" s="482" t="str">
        <f aca="false">Relatórios!H248</f>
        <v/>
      </c>
      <c r="I232" s="526" t="str">
        <f aca="false">Relatórios!I248</f>
        <v/>
      </c>
      <c r="J232" s="526" t="str">
        <f aca="false">Relatórios!J248</f>
        <v/>
      </c>
      <c r="K232" s="526" t="str">
        <f aca="false">Relatórios!K248</f>
        <v/>
      </c>
      <c r="L232" s="482" t="str">
        <f aca="false">Relatórios!L248</f>
        <v/>
      </c>
      <c r="M232" s="526" t="str">
        <f aca="false">Relatórios!M248</f>
        <v/>
      </c>
      <c r="N232" s="563" t="str">
        <f aca="false">Relatórios!N248</f>
        <v/>
      </c>
      <c r="O232" s="482" t="str">
        <f aca="false">Relatórios!O248</f>
        <v/>
      </c>
      <c r="P232" s="482" t="str">
        <f aca="false">Relatórios!P248</f>
        <v/>
      </c>
      <c r="Q232" s="482" t="str">
        <f aca="false">Relatórios!Q248</f>
        <v/>
      </c>
      <c r="R232" s="482" t="str">
        <f aca="false">Relatórios!R248</f>
        <v/>
      </c>
      <c r="S232" s="486" t="str">
        <f aca="false">Relatórios!S248</f>
        <v/>
      </c>
    </row>
    <row r="233" customFormat="false" ht="12.75" hidden="false" customHeight="true" outlineLevel="0" collapsed="false">
      <c r="A233" s="481" t="str">
        <f aca="false">Relatórios!A249</f>
        <v/>
      </c>
      <c r="B233" s="482" t="str">
        <f aca="false">Relatórios!B249</f>
        <v/>
      </c>
      <c r="C233" s="482" t="str">
        <f aca="false">Relatórios!C249</f>
        <v/>
      </c>
      <c r="D233" s="482" t="str">
        <f aca="false">Relatórios!D249</f>
        <v/>
      </c>
      <c r="E233" s="482" t="str">
        <f aca="false">Relatórios!E249</f>
        <v/>
      </c>
      <c r="F233" s="482" t="str">
        <f aca="false">Relatórios!F249</f>
        <v/>
      </c>
      <c r="G233" s="482" t="str">
        <f aca="false">Relatórios!G249</f>
        <v/>
      </c>
      <c r="H233" s="482" t="str">
        <f aca="false">Relatórios!H249</f>
        <v/>
      </c>
      <c r="I233" s="526" t="str">
        <f aca="false">Relatórios!I249</f>
        <v/>
      </c>
      <c r="J233" s="526" t="str">
        <f aca="false">Relatórios!J249</f>
        <v/>
      </c>
      <c r="K233" s="526" t="str">
        <f aca="false">Relatórios!K249</f>
        <v/>
      </c>
      <c r="L233" s="482" t="str">
        <f aca="false">Relatórios!L249</f>
        <v/>
      </c>
      <c r="M233" s="526" t="str">
        <f aca="false">Relatórios!M249</f>
        <v/>
      </c>
      <c r="N233" s="563" t="str">
        <f aca="false">Relatórios!N249</f>
        <v/>
      </c>
      <c r="O233" s="482" t="str">
        <f aca="false">Relatórios!O249</f>
        <v/>
      </c>
      <c r="P233" s="482" t="str">
        <f aca="false">Relatórios!P249</f>
        <v/>
      </c>
      <c r="Q233" s="482" t="str">
        <f aca="false">Relatórios!Q249</f>
        <v/>
      </c>
      <c r="R233" s="482" t="str">
        <f aca="false">Relatórios!R249</f>
        <v/>
      </c>
      <c r="S233" s="486" t="str">
        <f aca="false">Relatórios!S249</f>
        <v/>
      </c>
    </row>
    <row r="234" customFormat="false" ht="12.75" hidden="false" customHeight="true" outlineLevel="0" collapsed="false">
      <c r="A234" s="481" t="str">
        <f aca="false">Relatórios!A250</f>
        <v/>
      </c>
      <c r="B234" s="482" t="str">
        <f aca="false">Relatórios!B250</f>
        <v/>
      </c>
      <c r="C234" s="482" t="str">
        <f aca="false">Relatórios!C250</f>
        <v/>
      </c>
      <c r="D234" s="482" t="str">
        <f aca="false">Relatórios!D250</f>
        <v/>
      </c>
      <c r="E234" s="482" t="str">
        <f aca="false">Relatórios!E250</f>
        <v/>
      </c>
      <c r="F234" s="482" t="str">
        <f aca="false">Relatórios!F250</f>
        <v/>
      </c>
      <c r="G234" s="482" t="str">
        <f aca="false">Relatórios!G250</f>
        <v/>
      </c>
      <c r="H234" s="482" t="str">
        <f aca="false">Relatórios!H250</f>
        <v/>
      </c>
      <c r="I234" s="526" t="str">
        <f aca="false">Relatórios!I250</f>
        <v/>
      </c>
      <c r="J234" s="526" t="str">
        <f aca="false">Relatórios!J250</f>
        <v/>
      </c>
      <c r="K234" s="526" t="str">
        <f aca="false">Relatórios!K250</f>
        <v/>
      </c>
      <c r="L234" s="482" t="str">
        <f aca="false">Relatórios!L250</f>
        <v/>
      </c>
      <c r="M234" s="526" t="str">
        <f aca="false">Relatórios!M250</f>
        <v/>
      </c>
      <c r="N234" s="563" t="str">
        <f aca="false">Relatórios!N250</f>
        <v/>
      </c>
      <c r="O234" s="482" t="str">
        <f aca="false">Relatórios!O250</f>
        <v/>
      </c>
      <c r="P234" s="482" t="str">
        <f aca="false">Relatórios!P250</f>
        <v/>
      </c>
      <c r="Q234" s="482" t="str">
        <f aca="false">Relatórios!Q250</f>
        <v/>
      </c>
      <c r="R234" s="482" t="str">
        <f aca="false">Relatórios!R250</f>
        <v/>
      </c>
      <c r="S234" s="486" t="str">
        <f aca="false">Relatórios!S250</f>
        <v/>
      </c>
    </row>
    <row r="235" customFormat="false" ht="12.75" hidden="false" customHeight="true" outlineLevel="0" collapsed="false">
      <c r="A235" s="481" t="str">
        <f aca="false">Relatórios!A251</f>
        <v/>
      </c>
      <c r="B235" s="482" t="str">
        <f aca="false">Relatórios!B251</f>
        <v/>
      </c>
      <c r="C235" s="482" t="str">
        <f aca="false">Relatórios!C251</f>
        <v/>
      </c>
      <c r="D235" s="482" t="str">
        <f aca="false">Relatórios!D251</f>
        <v/>
      </c>
      <c r="E235" s="482" t="str">
        <f aca="false">Relatórios!E251</f>
        <v/>
      </c>
      <c r="F235" s="482" t="str">
        <f aca="false">Relatórios!F251</f>
        <v/>
      </c>
      <c r="G235" s="482" t="str">
        <f aca="false">Relatórios!G251</f>
        <v/>
      </c>
      <c r="H235" s="482" t="str">
        <f aca="false">Relatórios!H251</f>
        <v/>
      </c>
      <c r="I235" s="526" t="str">
        <f aca="false">Relatórios!I251</f>
        <v/>
      </c>
      <c r="J235" s="526" t="str">
        <f aca="false">Relatórios!J251</f>
        <v/>
      </c>
      <c r="K235" s="526" t="str">
        <f aca="false">Relatórios!K251</f>
        <v/>
      </c>
      <c r="L235" s="482" t="str">
        <f aca="false">Relatórios!L251</f>
        <v/>
      </c>
      <c r="M235" s="526" t="str">
        <f aca="false">Relatórios!M251</f>
        <v/>
      </c>
      <c r="N235" s="563" t="str">
        <f aca="false">Relatórios!N251</f>
        <v/>
      </c>
      <c r="O235" s="482" t="str">
        <f aca="false">Relatórios!O251</f>
        <v/>
      </c>
      <c r="P235" s="482" t="str">
        <f aca="false">Relatórios!P251</f>
        <v/>
      </c>
      <c r="Q235" s="482" t="str">
        <f aca="false">Relatórios!Q251</f>
        <v/>
      </c>
      <c r="R235" s="482" t="str">
        <f aca="false">Relatórios!R251</f>
        <v/>
      </c>
      <c r="S235" s="486" t="str">
        <f aca="false">Relatórios!S251</f>
        <v/>
      </c>
    </row>
    <row r="236" customFormat="false" ht="12.75" hidden="false" customHeight="true" outlineLevel="0" collapsed="false">
      <c r="A236" s="481" t="str">
        <f aca="false">Relatórios!A252</f>
        <v/>
      </c>
      <c r="B236" s="482" t="str">
        <f aca="false">Relatórios!B252</f>
        <v/>
      </c>
      <c r="C236" s="482" t="str">
        <f aca="false">Relatórios!C252</f>
        <v/>
      </c>
      <c r="D236" s="482" t="str">
        <f aca="false">Relatórios!D252</f>
        <v/>
      </c>
      <c r="E236" s="482" t="str">
        <f aca="false">Relatórios!E252</f>
        <v/>
      </c>
      <c r="F236" s="482" t="str">
        <f aca="false">Relatórios!F252</f>
        <v/>
      </c>
      <c r="G236" s="482" t="str">
        <f aca="false">Relatórios!G252</f>
        <v/>
      </c>
      <c r="H236" s="482" t="str">
        <f aca="false">Relatórios!H252</f>
        <v/>
      </c>
      <c r="I236" s="526" t="str">
        <f aca="false">Relatórios!I252</f>
        <v/>
      </c>
      <c r="J236" s="526" t="str">
        <f aca="false">Relatórios!J252</f>
        <v/>
      </c>
      <c r="K236" s="526" t="str">
        <f aca="false">Relatórios!K252</f>
        <v/>
      </c>
      <c r="L236" s="482" t="str">
        <f aca="false">Relatórios!L252</f>
        <v/>
      </c>
      <c r="M236" s="526" t="str">
        <f aca="false">Relatórios!M252</f>
        <v/>
      </c>
      <c r="N236" s="563" t="str">
        <f aca="false">Relatórios!N252</f>
        <v/>
      </c>
      <c r="O236" s="482" t="str">
        <f aca="false">Relatórios!O252</f>
        <v/>
      </c>
      <c r="P236" s="482" t="str">
        <f aca="false">Relatórios!P252</f>
        <v/>
      </c>
      <c r="Q236" s="482" t="str">
        <f aca="false">Relatórios!Q252</f>
        <v/>
      </c>
      <c r="R236" s="482" t="str">
        <f aca="false">Relatórios!R252</f>
        <v/>
      </c>
      <c r="S236" s="486" t="str">
        <f aca="false">Relatórios!S252</f>
        <v/>
      </c>
    </row>
    <row r="237" customFormat="false" ht="12.75" hidden="false" customHeight="true" outlineLevel="0" collapsed="false">
      <c r="A237" s="481" t="str">
        <f aca="false">Relatórios!A253</f>
        <v/>
      </c>
      <c r="B237" s="482" t="str">
        <f aca="false">Relatórios!B253</f>
        <v/>
      </c>
      <c r="C237" s="482" t="str">
        <f aca="false">Relatórios!C253</f>
        <v/>
      </c>
      <c r="D237" s="482" t="str">
        <f aca="false">Relatórios!D253</f>
        <v/>
      </c>
      <c r="E237" s="482" t="str">
        <f aca="false">Relatórios!E253</f>
        <v/>
      </c>
      <c r="F237" s="482" t="str">
        <f aca="false">Relatórios!F253</f>
        <v/>
      </c>
      <c r="G237" s="482" t="str">
        <f aca="false">Relatórios!G253</f>
        <v/>
      </c>
      <c r="H237" s="482" t="str">
        <f aca="false">Relatórios!H253</f>
        <v/>
      </c>
      <c r="I237" s="526" t="str">
        <f aca="false">Relatórios!I253</f>
        <v/>
      </c>
      <c r="J237" s="526" t="str">
        <f aca="false">Relatórios!J253</f>
        <v/>
      </c>
      <c r="K237" s="526" t="str">
        <f aca="false">Relatórios!K253</f>
        <v/>
      </c>
      <c r="L237" s="482" t="str">
        <f aca="false">Relatórios!L253</f>
        <v/>
      </c>
      <c r="M237" s="526" t="str">
        <f aca="false">Relatórios!M253</f>
        <v/>
      </c>
      <c r="N237" s="563" t="str">
        <f aca="false">Relatórios!N253</f>
        <v/>
      </c>
      <c r="O237" s="482" t="str">
        <f aca="false">Relatórios!O253</f>
        <v/>
      </c>
      <c r="P237" s="482" t="str">
        <f aca="false">Relatórios!P253</f>
        <v/>
      </c>
      <c r="Q237" s="482" t="str">
        <f aca="false">Relatórios!Q253</f>
        <v/>
      </c>
      <c r="R237" s="482" t="str">
        <f aca="false">Relatórios!R253</f>
        <v/>
      </c>
      <c r="S237" s="486" t="str">
        <f aca="false">Relatórios!S253</f>
        <v/>
      </c>
    </row>
    <row r="238" customFormat="false" ht="12.75" hidden="false" customHeight="true" outlineLevel="0" collapsed="false">
      <c r="A238" s="481" t="str">
        <f aca="false">Relatórios!A254</f>
        <v/>
      </c>
      <c r="B238" s="482" t="str">
        <f aca="false">Relatórios!B254</f>
        <v/>
      </c>
      <c r="C238" s="482" t="str">
        <f aca="false">Relatórios!C254</f>
        <v/>
      </c>
      <c r="D238" s="482" t="str">
        <f aca="false">Relatórios!D254</f>
        <v/>
      </c>
      <c r="E238" s="482" t="str">
        <f aca="false">Relatórios!E254</f>
        <v/>
      </c>
      <c r="F238" s="482" t="str">
        <f aca="false">Relatórios!F254</f>
        <v/>
      </c>
      <c r="G238" s="482" t="str">
        <f aca="false">Relatórios!G254</f>
        <v/>
      </c>
      <c r="H238" s="482" t="str">
        <f aca="false">Relatórios!H254</f>
        <v/>
      </c>
      <c r="I238" s="526" t="str">
        <f aca="false">Relatórios!I254</f>
        <v/>
      </c>
      <c r="J238" s="526" t="str">
        <f aca="false">Relatórios!J254</f>
        <v/>
      </c>
      <c r="K238" s="526" t="str">
        <f aca="false">Relatórios!K254</f>
        <v/>
      </c>
      <c r="L238" s="482" t="str">
        <f aca="false">Relatórios!L254</f>
        <v/>
      </c>
      <c r="M238" s="526" t="str">
        <f aca="false">Relatórios!M254</f>
        <v/>
      </c>
      <c r="N238" s="563" t="str">
        <f aca="false">Relatórios!N254</f>
        <v/>
      </c>
      <c r="O238" s="482" t="str">
        <f aca="false">Relatórios!O254</f>
        <v/>
      </c>
      <c r="P238" s="482" t="str">
        <f aca="false">Relatórios!P254</f>
        <v/>
      </c>
      <c r="Q238" s="482" t="str">
        <f aca="false">Relatórios!Q254</f>
        <v/>
      </c>
      <c r="R238" s="482" t="str">
        <f aca="false">Relatórios!R254</f>
        <v/>
      </c>
      <c r="S238" s="486" t="str">
        <f aca="false">Relatórios!S254</f>
        <v/>
      </c>
    </row>
    <row r="239" customFormat="false" ht="12.75" hidden="false" customHeight="true" outlineLevel="0" collapsed="false">
      <c r="A239" s="481" t="str">
        <f aca="false">Relatórios!A255</f>
        <v/>
      </c>
      <c r="B239" s="482" t="str">
        <f aca="false">Relatórios!B255</f>
        <v/>
      </c>
      <c r="C239" s="482" t="str">
        <f aca="false">Relatórios!C255</f>
        <v/>
      </c>
      <c r="D239" s="482" t="str">
        <f aca="false">Relatórios!D255</f>
        <v/>
      </c>
      <c r="E239" s="482" t="str">
        <f aca="false">Relatórios!E255</f>
        <v/>
      </c>
      <c r="F239" s="482" t="str">
        <f aca="false">Relatórios!F255</f>
        <v/>
      </c>
      <c r="G239" s="482" t="str">
        <f aca="false">Relatórios!G255</f>
        <v/>
      </c>
      <c r="H239" s="482" t="str">
        <f aca="false">Relatórios!H255</f>
        <v/>
      </c>
      <c r="I239" s="526" t="str">
        <f aca="false">Relatórios!I255</f>
        <v/>
      </c>
      <c r="J239" s="526" t="str">
        <f aca="false">Relatórios!J255</f>
        <v/>
      </c>
      <c r="K239" s="526" t="str">
        <f aca="false">Relatórios!K255</f>
        <v/>
      </c>
      <c r="L239" s="482" t="str">
        <f aca="false">Relatórios!L255</f>
        <v/>
      </c>
      <c r="M239" s="526" t="str">
        <f aca="false">Relatórios!M255</f>
        <v/>
      </c>
      <c r="N239" s="563" t="str">
        <f aca="false">Relatórios!N255</f>
        <v/>
      </c>
      <c r="O239" s="482" t="str">
        <f aca="false">Relatórios!O255</f>
        <v/>
      </c>
      <c r="P239" s="482" t="str">
        <f aca="false">Relatórios!P255</f>
        <v/>
      </c>
      <c r="Q239" s="482" t="str">
        <f aca="false">Relatórios!Q255</f>
        <v/>
      </c>
      <c r="R239" s="482" t="str">
        <f aca="false">Relatórios!R255</f>
        <v/>
      </c>
      <c r="S239" s="486" t="str">
        <f aca="false">Relatórios!S255</f>
        <v/>
      </c>
    </row>
    <row r="240" customFormat="false" ht="12.75" hidden="false" customHeight="true" outlineLevel="0" collapsed="false">
      <c r="A240" s="481" t="str">
        <f aca="false">Relatórios!A256</f>
        <v/>
      </c>
      <c r="B240" s="482" t="str">
        <f aca="false">Relatórios!B256</f>
        <v/>
      </c>
      <c r="C240" s="482" t="str">
        <f aca="false">Relatórios!C256</f>
        <v/>
      </c>
      <c r="D240" s="482" t="str">
        <f aca="false">Relatórios!D256</f>
        <v/>
      </c>
      <c r="E240" s="482" t="str">
        <f aca="false">Relatórios!E256</f>
        <v/>
      </c>
      <c r="F240" s="482" t="str">
        <f aca="false">Relatórios!F256</f>
        <v/>
      </c>
      <c r="G240" s="482" t="str">
        <f aca="false">Relatórios!G256</f>
        <v/>
      </c>
      <c r="H240" s="482" t="str">
        <f aca="false">Relatórios!H256</f>
        <v/>
      </c>
      <c r="I240" s="526" t="str">
        <f aca="false">Relatórios!I256</f>
        <v/>
      </c>
      <c r="J240" s="526" t="str">
        <f aca="false">Relatórios!J256</f>
        <v/>
      </c>
      <c r="K240" s="526" t="str">
        <f aca="false">Relatórios!K256</f>
        <v/>
      </c>
      <c r="L240" s="482" t="str">
        <f aca="false">Relatórios!L256</f>
        <v/>
      </c>
      <c r="M240" s="526" t="str">
        <f aca="false">Relatórios!M256</f>
        <v/>
      </c>
      <c r="N240" s="563" t="str">
        <f aca="false">Relatórios!N256</f>
        <v/>
      </c>
      <c r="O240" s="482" t="str">
        <f aca="false">Relatórios!O256</f>
        <v/>
      </c>
      <c r="P240" s="482" t="str">
        <f aca="false">Relatórios!P256</f>
        <v/>
      </c>
      <c r="Q240" s="482" t="str">
        <f aca="false">Relatórios!Q256</f>
        <v/>
      </c>
      <c r="R240" s="482" t="str">
        <f aca="false">Relatórios!R256</f>
        <v/>
      </c>
      <c r="S240" s="486" t="str">
        <f aca="false">Relatórios!S256</f>
        <v/>
      </c>
    </row>
    <row r="241" customFormat="false" ht="12.75" hidden="false" customHeight="true" outlineLevel="0" collapsed="false">
      <c r="A241" s="481" t="str">
        <f aca="false">Relatórios!A257</f>
        <v/>
      </c>
      <c r="B241" s="482" t="str">
        <f aca="false">Relatórios!B257</f>
        <v/>
      </c>
      <c r="C241" s="482" t="str">
        <f aca="false">Relatórios!C257</f>
        <v/>
      </c>
      <c r="D241" s="482" t="str">
        <f aca="false">Relatórios!D257</f>
        <v/>
      </c>
      <c r="E241" s="482" t="str">
        <f aca="false">Relatórios!E257</f>
        <v/>
      </c>
      <c r="F241" s="482" t="str">
        <f aca="false">Relatórios!F257</f>
        <v/>
      </c>
      <c r="G241" s="482" t="str">
        <f aca="false">Relatórios!G257</f>
        <v/>
      </c>
      <c r="H241" s="482" t="str">
        <f aca="false">Relatórios!H257</f>
        <v/>
      </c>
      <c r="I241" s="526" t="str">
        <f aca="false">Relatórios!I257</f>
        <v/>
      </c>
      <c r="J241" s="526" t="str">
        <f aca="false">Relatórios!J257</f>
        <v/>
      </c>
      <c r="K241" s="526" t="str">
        <f aca="false">Relatórios!K257</f>
        <v/>
      </c>
      <c r="L241" s="482" t="str">
        <f aca="false">Relatórios!L257</f>
        <v/>
      </c>
      <c r="M241" s="526" t="str">
        <f aca="false">Relatórios!M257</f>
        <v/>
      </c>
      <c r="N241" s="563" t="str">
        <f aca="false">Relatórios!N257</f>
        <v/>
      </c>
      <c r="O241" s="482" t="str">
        <f aca="false">Relatórios!O257</f>
        <v/>
      </c>
      <c r="P241" s="482" t="str">
        <f aca="false">Relatórios!P257</f>
        <v/>
      </c>
      <c r="Q241" s="482" t="str">
        <f aca="false">Relatórios!Q257</f>
        <v/>
      </c>
      <c r="R241" s="482" t="str">
        <f aca="false">Relatórios!R257</f>
        <v/>
      </c>
      <c r="S241" s="486" t="str">
        <f aca="false">Relatórios!S257</f>
        <v/>
      </c>
    </row>
    <row r="242" customFormat="false" ht="12.75" hidden="false" customHeight="true" outlineLevel="0" collapsed="false">
      <c r="A242" s="481" t="str">
        <f aca="false">Relatórios!A258</f>
        <v/>
      </c>
      <c r="B242" s="482" t="str">
        <f aca="false">Relatórios!B258</f>
        <v/>
      </c>
      <c r="C242" s="482" t="str">
        <f aca="false">Relatórios!C258</f>
        <v/>
      </c>
      <c r="D242" s="482" t="str">
        <f aca="false">Relatórios!D258</f>
        <v/>
      </c>
      <c r="E242" s="482" t="str">
        <f aca="false">Relatórios!E258</f>
        <v/>
      </c>
      <c r="F242" s="482" t="str">
        <f aca="false">Relatórios!F258</f>
        <v/>
      </c>
      <c r="G242" s="482" t="str">
        <f aca="false">Relatórios!G258</f>
        <v/>
      </c>
      <c r="H242" s="482" t="str">
        <f aca="false">Relatórios!H258</f>
        <v/>
      </c>
      <c r="I242" s="526" t="str">
        <f aca="false">Relatórios!I258</f>
        <v/>
      </c>
      <c r="J242" s="526" t="str">
        <f aca="false">Relatórios!J258</f>
        <v/>
      </c>
      <c r="K242" s="526" t="str">
        <f aca="false">Relatórios!K258</f>
        <v/>
      </c>
      <c r="L242" s="482" t="str">
        <f aca="false">Relatórios!L258</f>
        <v/>
      </c>
      <c r="M242" s="526" t="str">
        <f aca="false">Relatórios!M258</f>
        <v/>
      </c>
      <c r="N242" s="563" t="str">
        <f aca="false">Relatórios!N258</f>
        <v/>
      </c>
      <c r="O242" s="482" t="str">
        <f aca="false">Relatórios!O258</f>
        <v/>
      </c>
      <c r="P242" s="482" t="str">
        <f aca="false">Relatórios!P258</f>
        <v/>
      </c>
      <c r="Q242" s="482" t="str">
        <f aca="false">Relatórios!Q258</f>
        <v/>
      </c>
      <c r="R242" s="482" t="str">
        <f aca="false">Relatórios!R258</f>
        <v/>
      </c>
      <c r="S242" s="486" t="str">
        <f aca="false">Relatórios!S258</f>
        <v/>
      </c>
    </row>
    <row r="243" customFormat="false" ht="12.75" hidden="false" customHeight="true" outlineLevel="0" collapsed="false">
      <c r="A243" s="481" t="str">
        <f aca="false">Relatórios!A259</f>
        <v/>
      </c>
      <c r="B243" s="482" t="str">
        <f aca="false">Relatórios!B259</f>
        <v/>
      </c>
      <c r="C243" s="482" t="str">
        <f aca="false">Relatórios!C259</f>
        <v/>
      </c>
      <c r="D243" s="482" t="str">
        <f aca="false">Relatórios!D259</f>
        <v/>
      </c>
      <c r="E243" s="482" t="str">
        <f aca="false">Relatórios!E259</f>
        <v/>
      </c>
      <c r="F243" s="482" t="str">
        <f aca="false">Relatórios!F259</f>
        <v/>
      </c>
      <c r="G243" s="482" t="str">
        <f aca="false">Relatórios!G259</f>
        <v/>
      </c>
      <c r="H243" s="482" t="str">
        <f aca="false">Relatórios!H259</f>
        <v/>
      </c>
      <c r="I243" s="526" t="str">
        <f aca="false">Relatórios!I259</f>
        <v/>
      </c>
      <c r="J243" s="526" t="str">
        <f aca="false">Relatórios!J259</f>
        <v/>
      </c>
      <c r="K243" s="526" t="str">
        <f aca="false">Relatórios!K259</f>
        <v/>
      </c>
      <c r="L243" s="482" t="str">
        <f aca="false">Relatórios!L259</f>
        <v/>
      </c>
      <c r="M243" s="526" t="str">
        <f aca="false">Relatórios!M259</f>
        <v/>
      </c>
      <c r="N243" s="563" t="str">
        <f aca="false">Relatórios!N259</f>
        <v/>
      </c>
      <c r="O243" s="482" t="str">
        <f aca="false">Relatórios!O259</f>
        <v/>
      </c>
      <c r="P243" s="482" t="str">
        <f aca="false">Relatórios!P259</f>
        <v/>
      </c>
      <c r="Q243" s="482" t="str">
        <f aca="false">Relatórios!Q259</f>
        <v/>
      </c>
      <c r="R243" s="482" t="str">
        <f aca="false">Relatórios!R259</f>
        <v/>
      </c>
      <c r="S243" s="486" t="str">
        <f aca="false">Relatórios!S259</f>
        <v/>
      </c>
    </row>
    <row r="244" customFormat="false" ht="12.75" hidden="false" customHeight="true" outlineLevel="0" collapsed="false">
      <c r="A244" s="481" t="str">
        <f aca="false">Relatórios!A260</f>
        <v/>
      </c>
      <c r="B244" s="482" t="str">
        <f aca="false">Relatórios!B260</f>
        <v/>
      </c>
      <c r="C244" s="482" t="str">
        <f aca="false">Relatórios!C260</f>
        <v/>
      </c>
      <c r="D244" s="482" t="str">
        <f aca="false">Relatórios!D260</f>
        <v/>
      </c>
      <c r="E244" s="482" t="str">
        <f aca="false">Relatórios!E260</f>
        <v/>
      </c>
      <c r="F244" s="482" t="str">
        <f aca="false">Relatórios!F260</f>
        <v/>
      </c>
      <c r="G244" s="482" t="str">
        <f aca="false">Relatórios!G260</f>
        <v/>
      </c>
      <c r="H244" s="482" t="str">
        <f aca="false">Relatórios!H260</f>
        <v/>
      </c>
      <c r="I244" s="526" t="str">
        <f aca="false">Relatórios!I260</f>
        <v/>
      </c>
      <c r="J244" s="526" t="str">
        <f aca="false">Relatórios!J260</f>
        <v/>
      </c>
      <c r="K244" s="526" t="str">
        <f aca="false">Relatórios!K260</f>
        <v/>
      </c>
      <c r="L244" s="482" t="str">
        <f aca="false">Relatórios!L260</f>
        <v/>
      </c>
      <c r="M244" s="526" t="str">
        <f aca="false">Relatórios!M260</f>
        <v/>
      </c>
      <c r="N244" s="563" t="str">
        <f aca="false">Relatórios!N260</f>
        <v/>
      </c>
      <c r="O244" s="482" t="str">
        <f aca="false">Relatórios!O260</f>
        <v/>
      </c>
      <c r="P244" s="482" t="str">
        <f aca="false">Relatórios!P260</f>
        <v/>
      </c>
      <c r="Q244" s="482" t="str">
        <f aca="false">Relatórios!Q260</f>
        <v/>
      </c>
      <c r="R244" s="482" t="str">
        <f aca="false">Relatórios!R260</f>
        <v/>
      </c>
      <c r="S244" s="486" t="str">
        <f aca="false">Relatórios!S260</f>
        <v/>
      </c>
    </row>
    <row r="245" customFormat="false" ht="12.75" hidden="false" customHeight="true" outlineLevel="0" collapsed="false">
      <c r="A245" s="481" t="str">
        <f aca="false">Relatórios!A261</f>
        <v/>
      </c>
      <c r="B245" s="482" t="str">
        <f aca="false">Relatórios!B261</f>
        <v/>
      </c>
      <c r="C245" s="482" t="str">
        <f aca="false">Relatórios!C261</f>
        <v/>
      </c>
      <c r="D245" s="482" t="str">
        <f aca="false">Relatórios!D261</f>
        <v/>
      </c>
      <c r="E245" s="482" t="str">
        <f aca="false">Relatórios!E261</f>
        <v/>
      </c>
      <c r="F245" s="482" t="str">
        <f aca="false">Relatórios!F261</f>
        <v/>
      </c>
      <c r="G245" s="482" t="str">
        <f aca="false">Relatórios!G261</f>
        <v/>
      </c>
      <c r="H245" s="482" t="str">
        <f aca="false">Relatórios!H261</f>
        <v/>
      </c>
      <c r="I245" s="526" t="str">
        <f aca="false">Relatórios!I261</f>
        <v/>
      </c>
      <c r="J245" s="526" t="str">
        <f aca="false">Relatórios!J261</f>
        <v/>
      </c>
      <c r="K245" s="526" t="str">
        <f aca="false">Relatórios!K261</f>
        <v/>
      </c>
      <c r="L245" s="482" t="str">
        <f aca="false">Relatórios!L261</f>
        <v/>
      </c>
      <c r="M245" s="526" t="str">
        <f aca="false">Relatórios!M261</f>
        <v/>
      </c>
      <c r="N245" s="563" t="str">
        <f aca="false">Relatórios!N261</f>
        <v/>
      </c>
      <c r="O245" s="482" t="str">
        <f aca="false">Relatórios!O261</f>
        <v/>
      </c>
      <c r="P245" s="482" t="str">
        <f aca="false">Relatórios!P261</f>
        <v/>
      </c>
      <c r="Q245" s="482" t="str">
        <f aca="false">Relatórios!Q261</f>
        <v/>
      </c>
      <c r="R245" s="482" t="str">
        <f aca="false">Relatórios!R261</f>
        <v/>
      </c>
      <c r="S245" s="486" t="str">
        <f aca="false">Relatórios!S261</f>
        <v/>
      </c>
    </row>
    <row r="246" customFormat="false" ht="12.75" hidden="false" customHeight="true" outlineLevel="0" collapsed="false">
      <c r="A246" s="481" t="str">
        <f aca="false">Relatórios!A265</f>
        <v/>
      </c>
      <c r="B246" s="482" t="str">
        <f aca="false">Relatórios!B265</f>
        <v/>
      </c>
      <c r="C246" s="482" t="str">
        <f aca="false">Relatórios!C265</f>
        <v/>
      </c>
      <c r="D246" s="482" t="str">
        <f aca="false">Relatórios!D265</f>
        <v/>
      </c>
      <c r="E246" s="482" t="str">
        <f aca="false">Relatórios!E265</f>
        <v/>
      </c>
      <c r="F246" s="482" t="str">
        <f aca="false">Relatórios!F265</f>
        <v/>
      </c>
      <c r="G246" s="482" t="str">
        <f aca="false">Relatórios!G265</f>
        <v/>
      </c>
      <c r="H246" s="482" t="str">
        <f aca="false">Relatórios!H265</f>
        <v/>
      </c>
      <c r="I246" s="526" t="str">
        <f aca="false">Relatórios!I265</f>
        <v/>
      </c>
      <c r="J246" s="526" t="str">
        <f aca="false">Relatórios!J265</f>
        <v/>
      </c>
      <c r="K246" s="526" t="str">
        <f aca="false">Relatórios!K265</f>
        <v/>
      </c>
      <c r="L246" s="482" t="str">
        <f aca="false">Relatórios!L265</f>
        <v/>
      </c>
      <c r="M246" s="526" t="str">
        <f aca="false">Relatórios!M265</f>
        <v/>
      </c>
      <c r="N246" s="563" t="str">
        <f aca="false">Relatórios!N265</f>
        <v/>
      </c>
      <c r="O246" s="482" t="str">
        <f aca="false">Relatórios!O265</f>
        <v/>
      </c>
      <c r="P246" s="482" t="str">
        <f aca="false">Relatórios!P265</f>
        <v/>
      </c>
      <c r="Q246" s="482" t="str">
        <f aca="false">Relatórios!Q265</f>
        <v/>
      </c>
      <c r="R246" s="482" t="str">
        <f aca="false">Relatórios!R265</f>
        <v/>
      </c>
      <c r="S246" s="486" t="str">
        <f aca="false">Relatórios!S265</f>
        <v/>
      </c>
    </row>
    <row r="247" customFormat="false" ht="12.75" hidden="false" customHeight="true" outlineLevel="0" collapsed="false">
      <c r="A247" s="481" t="str">
        <f aca="false">Relatórios!A266</f>
        <v/>
      </c>
      <c r="B247" s="482" t="str">
        <f aca="false">Relatórios!B266</f>
        <v/>
      </c>
      <c r="C247" s="482" t="str">
        <f aca="false">Relatórios!C266</f>
        <v/>
      </c>
      <c r="D247" s="482" t="str">
        <f aca="false">Relatórios!D266</f>
        <v/>
      </c>
      <c r="E247" s="482" t="str">
        <f aca="false">Relatórios!E266</f>
        <v/>
      </c>
      <c r="F247" s="482" t="str">
        <f aca="false">Relatórios!F266</f>
        <v/>
      </c>
      <c r="G247" s="482" t="str">
        <f aca="false">Relatórios!G266</f>
        <v/>
      </c>
      <c r="H247" s="482" t="str">
        <f aca="false">Relatórios!H266</f>
        <v/>
      </c>
      <c r="I247" s="526" t="str">
        <f aca="false">Relatórios!I266</f>
        <v/>
      </c>
      <c r="J247" s="526" t="str">
        <f aca="false">Relatórios!J266</f>
        <v/>
      </c>
      <c r="K247" s="526" t="str">
        <f aca="false">Relatórios!K266</f>
        <v/>
      </c>
      <c r="L247" s="482" t="str">
        <f aca="false">Relatórios!L266</f>
        <v/>
      </c>
      <c r="M247" s="526" t="str">
        <f aca="false">Relatórios!M266</f>
        <v/>
      </c>
      <c r="N247" s="563" t="str">
        <f aca="false">Relatórios!N266</f>
        <v/>
      </c>
      <c r="O247" s="482" t="str">
        <f aca="false">Relatórios!O266</f>
        <v/>
      </c>
      <c r="P247" s="482" t="str">
        <f aca="false">Relatórios!P266</f>
        <v/>
      </c>
      <c r="Q247" s="482" t="str">
        <f aca="false">Relatórios!Q266</f>
        <v/>
      </c>
      <c r="R247" s="482" t="str">
        <f aca="false">Relatórios!R266</f>
        <v/>
      </c>
      <c r="S247" s="486" t="str">
        <f aca="false">Relatórios!S266</f>
        <v/>
      </c>
    </row>
    <row r="248" customFormat="false" ht="12.75" hidden="false" customHeight="true" outlineLevel="0" collapsed="false">
      <c r="A248" s="481" t="str">
        <f aca="false">Relatórios!A267</f>
        <v/>
      </c>
      <c r="B248" s="482" t="str">
        <f aca="false">Relatórios!B267</f>
        <v/>
      </c>
      <c r="C248" s="482" t="str">
        <f aca="false">Relatórios!C267</f>
        <v/>
      </c>
      <c r="D248" s="482" t="str">
        <f aca="false">Relatórios!D267</f>
        <v/>
      </c>
      <c r="E248" s="482" t="str">
        <f aca="false">Relatórios!E267</f>
        <v/>
      </c>
      <c r="F248" s="482" t="str">
        <f aca="false">Relatórios!F267</f>
        <v/>
      </c>
      <c r="G248" s="482" t="str">
        <f aca="false">Relatórios!G267</f>
        <v/>
      </c>
      <c r="H248" s="482" t="str">
        <f aca="false">Relatórios!H267</f>
        <v/>
      </c>
      <c r="I248" s="526" t="str">
        <f aca="false">Relatórios!I267</f>
        <v/>
      </c>
      <c r="J248" s="526" t="str">
        <f aca="false">Relatórios!J267</f>
        <v/>
      </c>
      <c r="K248" s="526" t="str">
        <f aca="false">Relatórios!K267</f>
        <v/>
      </c>
      <c r="L248" s="482" t="str">
        <f aca="false">Relatórios!L267</f>
        <v/>
      </c>
      <c r="M248" s="526" t="str">
        <f aca="false">Relatórios!M267</f>
        <v/>
      </c>
      <c r="N248" s="563" t="str">
        <f aca="false">Relatórios!N267</f>
        <v/>
      </c>
      <c r="O248" s="482" t="str">
        <f aca="false">Relatórios!O267</f>
        <v/>
      </c>
      <c r="P248" s="482" t="str">
        <f aca="false">Relatórios!P267</f>
        <v/>
      </c>
      <c r="Q248" s="482" t="str">
        <f aca="false">Relatórios!Q267</f>
        <v/>
      </c>
      <c r="R248" s="482" t="str">
        <f aca="false">Relatórios!R267</f>
        <v/>
      </c>
      <c r="S248" s="486" t="str">
        <f aca="false">Relatórios!S267</f>
        <v/>
      </c>
    </row>
    <row r="249" customFormat="false" ht="12.75" hidden="false" customHeight="true" outlineLevel="0" collapsed="false">
      <c r="A249" s="481" t="str">
        <f aca="false">Relatórios!A268</f>
        <v/>
      </c>
      <c r="B249" s="482" t="str">
        <f aca="false">Relatórios!B268</f>
        <v/>
      </c>
      <c r="C249" s="482" t="str">
        <f aca="false">Relatórios!C268</f>
        <v/>
      </c>
      <c r="D249" s="482" t="str">
        <f aca="false">Relatórios!D268</f>
        <v/>
      </c>
      <c r="E249" s="482" t="str">
        <f aca="false">Relatórios!E268</f>
        <v/>
      </c>
      <c r="F249" s="482" t="str">
        <f aca="false">Relatórios!F268</f>
        <v/>
      </c>
      <c r="G249" s="482" t="str">
        <f aca="false">Relatórios!G268</f>
        <v/>
      </c>
      <c r="H249" s="482" t="str">
        <f aca="false">Relatórios!H268</f>
        <v/>
      </c>
      <c r="I249" s="526" t="str">
        <f aca="false">Relatórios!I268</f>
        <v/>
      </c>
      <c r="J249" s="526" t="str">
        <f aca="false">Relatórios!J268</f>
        <v/>
      </c>
      <c r="K249" s="526" t="str">
        <f aca="false">Relatórios!K268</f>
        <v/>
      </c>
      <c r="L249" s="482" t="str">
        <f aca="false">Relatórios!L268</f>
        <v/>
      </c>
      <c r="M249" s="526" t="str">
        <f aca="false">Relatórios!M268</f>
        <v/>
      </c>
      <c r="N249" s="563" t="str">
        <f aca="false">Relatórios!N268</f>
        <v/>
      </c>
      <c r="O249" s="482" t="str">
        <f aca="false">Relatórios!O268</f>
        <v/>
      </c>
      <c r="P249" s="482" t="str">
        <f aca="false">Relatórios!P268</f>
        <v/>
      </c>
      <c r="Q249" s="482" t="str">
        <f aca="false">Relatórios!Q268</f>
        <v/>
      </c>
      <c r="R249" s="482" t="str">
        <f aca="false">Relatórios!R268</f>
        <v/>
      </c>
      <c r="S249" s="486" t="str">
        <f aca="false">Relatórios!S268</f>
        <v/>
      </c>
    </row>
    <row r="250" customFormat="false" ht="12.75" hidden="false" customHeight="true" outlineLevel="0" collapsed="false">
      <c r="A250" s="481" t="str">
        <f aca="false">Relatórios!A269</f>
        <v/>
      </c>
      <c r="B250" s="482" t="str">
        <f aca="false">Relatórios!B269</f>
        <v/>
      </c>
      <c r="C250" s="482" t="str">
        <f aca="false">Relatórios!C269</f>
        <v/>
      </c>
      <c r="D250" s="482" t="str">
        <f aca="false">Relatórios!D269</f>
        <v/>
      </c>
      <c r="E250" s="482" t="str">
        <f aca="false">Relatórios!E269</f>
        <v/>
      </c>
      <c r="F250" s="482" t="str">
        <f aca="false">Relatórios!F269</f>
        <v/>
      </c>
      <c r="G250" s="482" t="str">
        <f aca="false">Relatórios!G269</f>
        <v/>
      </c>
      <c r="H250" s="482" t="str">
        <f aca="false">Relatórios!H269</f>
        <v/>
      </c>
      <c r="I250" s="526" t="str">
        <f aca="false">Relatórios!I269</f>
        <v/>
      </c>
      <c r="J250" s="526" t="str">
        <f aca="false">Relatórios!J269</f>
        <v/>
      </c>
      <c r="K250" s="526" t="str">
        <f aca="false">Relatórios!K269</f>
        <v/>
      </c>
      <c r="L250" s="482" t="str">
        <f aca="false">Relatórios!L269</f>
        <v/>
      </c>
      <c r="M250" s="526" t="str">
        <f aca="false">Relatórios!M269</f>
        <v/>
      </c>
      <c r="N250" s="563" t="str">
        <f aca="false">Relatórios!N269</f>
        <v/>
      </c>
      <c r="O250" s="482" t="str">
        <f aca="false">Relatórios!O269</f>
        <v/>
      </c>
      <c r="P250" s="482" t="str">
        <f aca="false">Relatórios!P269</f>
        <v/>
      </c>
      <c r="Q250" s="482" t="str">
        <f aca="false">Relatórios!Q269</f>
        <v/>
      </c>
      <c r="R250" s="482" t="str">
        <f aca="false">Relatórios!R269</f>
        <v/>
      </c>
      <c r="S250" s="486" t="str">
        <f aca="false">Relatórios!S269</f>
        <v/>
      </c>
    </row>
    <row r="251" customFormat="false" ht="12.75" hidden="false" customHeight="true" outlineLevel="0" collapsed="false">
      <c r="A251" s="481" t="str">
        <f aca="false">Relatórios!A270</f>
        <v/>
      </c>
      <c r="B251" s="482" t="str">
        <f aca="false">Relatórios!B270</f>
        <v/>
      </c>
      <c r="C251" s="482" t="str">
        <f aca="false">Relatórios!C270</f>
        <v/>
      </c>
      <c r="D251" s="482" t="str">
        <f aca="false">Relatórios!D270</f>
        <v/>
      </c>
      <c r="E251" s="482" t="str">
        <f aca="false">Relatórios!E270</f>
        <v/>
      </c>
      <c r="F251" s="482" t="str">
        <f aca="false">Relatórios!F270</f>
        <v/>
      </c>
      <c r="G251" s="482" t="str">
        <f aca="false">Relatórios!G270</f>
        <v/>
      </c>
      <c r="H251" s="482" t="str">
        <f aca="false">Relatórios!H270</f>
        <v/>
      </c>
      <c r="I251" s="526" t="str">
        <f aca="false">Relatórios!I270</f>
        <v/>
      </c>
      <c r="J251" s="526" t="str">
        <f aca="false">Relatórios!J270</f>
        <v/>
      </c>
      <c r="K251" s="526" t="str">
        <f aca="false">Relatórios!K270</f>
        <v/>
      </c>
      <c r="L251" s="482" t="str">
        <f aca="false">Relatórios!L270</f>
        <v/>
      </c>
      <c r="M251" s="526" t="str">
        <f aca="false">Relatórios!M270</f>
        <v/>
      </c>
      <c r="N251" s="563" t="str">
        <f aca="false">Relatórios!N270</f>
        <v/>
      </c>
      <c r="O251" s="482" t="str">
        <f aca="false">Relatórios!O270</f>
        <v/>
      </c>
      <c r="P251" s="482" t="str">
        <f aca="false">Relatórios!P270</f>
        <v/>
      </c>
      <c r="Q251" s="482" t="str">
        <f aca="false">Relatórios!Q270</f>
        <v/>
      </c>
      <c r="R251" s="482" t="str">
        <f aca="false">Relatórios!R270</f>
        <v/>
      </c>
      <c r="S251" s="486" t="str">
        <f aca="false">Relatórios!S270</f>
        <v/>
      </c>
    </row>
    <row r="252" customFormat="false" ht="12.75" hidden="false" customHeight="true" outlineLevel="0" collapsed="false">
      <c r="A252" s="481" t="str">
        <f aca="false">Relatórios!A271</f>
        <v/>
      </c>
      <c r="B252" s="482" t="str">
        <f aca="false">Relatórios!B271</f>
        <v/>
      </c>
      <c r="C252" s="482" t="str">
        <f aca="false">Relatórios!C271</f>
        <v/>
      </c>
      <c r="D252" s="482" t="str">
        <f aca="false">Relatórios!D271</f>
        <v/>
      </c>
      <c r="E252" s="482" t="str">
        <f aca="false">Relatórios!E271</f>
        <v/>
      </c>
      <c r="F252" s="482" t="str">
        <f aca="false">Relatórios!F271</f>
        <v/>
      </c>
      <c r="G252" s="482" t="str">
        <f aca="false">Relatórios!G271</f>
        <v/>
      </c>
      <c r="H252" s="482" t="str">
        <f aca="false">Relatórios!H271</f>
        <v/>
      </c>
      <c r="I252" s="526" t="str">
        <f aca="false">Relatórios!I271</f>
        <v/>
      </c>
      <c r="J252" s="526" t="str">
        <f aca="false">Relatórios!J271</f>
        <v/>
      </c>
      <c r="K252" s="526" t="str">
        <f aca="false">Relatórios!K271</f>
        <v/>
      </c>
      <c r="L252" s="482" t="str">
        <f aca="false">Relatórios!L271</f>
        <v/>
      </c>
      <c r="M252" s="526" t="str">
        <f aca="false">Relatórios!M271</f>
        <v/>
      </c>
      <c r="N252" s="563" t="str">
        <f aca="false">Relatórios!N271</f>
        <v/>
      </c>
      <c r="O252" s="482" t="str">
        <f aca="false">Relatórios!O271</f>
        <v/>
      </c>
      <c r="P252" s="482" t="str">
        <f aca="false">Relatórios!P271</f>
        <v/>
      </c>
      <c r="Q252" s="482" t="str">
        <f aca="false">Relatórios!Q271</f>
        <v/>
      </c>
      <c r="R252" s="482" t="str">
        <f aca="false">Relatórios!R271</f>
        <v/>
      </c>
      <c r="S252" s="486" t="str">
        <f aca="false">Relatórios!S271</f>
        <v/>
      </c>
      <c r="T252" s="303"/>
      <c r="U252" s="303"/>
      <c r="V252" s="303"/>
      <c r="W252" s="303"/>
      <c r="X252" s="303"/>
      <c r="Y252" s="303"/>
      <c r="Z252" s="303"/>
    </row>
    <row r="253" customFormat="false" ht="12.75" hidden="false" customHeight="true" outlineLevel="0" collapsed="false">
      <c r="A253" s="481" t="str">
        <f aca="false">Relatórios!A272</f>
        <v/>
      </c>
      <c r="B253" s="482" t="str">
        <f aca="false">Relatórios!B272</f>
        <v/>
      </c>
      <c r="C253" s="482" t="str">
        <f aca="false">Relatórios!C272</f>
        <v/>
      </c>
      <c r="D253" s="482" t="str">
        <f aca="false">Relatórios!D272</f>
        <v/>
      </c>
      <c r="E253" s="482" t="str">
        <f aca="false">Relatórios!E272</f>
        <v/>
      </c>
      <c r="F253" s="482" t="str">
        <f aca="false">Relatórios!F272</f>
        <v/>
      </c>
      <c r="G253" s="482" t="str">
        <f aca="false">Relatórios!G272</f>
        <v/>
      </c>
      <c r="H253" s="482" t="str">
        <f aca="false">Relatórios!H272</f>
        <v/>
      </c>
      <c r="I253" s="526" t="str">
        <f aca="false">Relatórios!I272</f>
        <v/>
      </c>
      <c r="J253" s="526" t="str">
        <f aca="false">Relatórios!J272</f>
        <v/>
      </c>
      <c r="K253" s="526" t="str">
        <f aca="false">Relatórios!K272</f>
        <v/>
      </c>
      <c r="L253" s="482" t="str">
        <f aca="false">Relatórios!L272</f>
        <v/>
      </c>
      <c r="M253" s="526" t="str">
        <f aca="false">Relatórios!M272</f>
        <v/>
      </c>
      <c r="N253" s="563" t="str">
        <f aca="false">Relatórios!N272</f>
        <v/>
      </c>
      <c r="O253" s="482" t="str">
        <f aca="false">Relatórios!O272</f>
        <v/>
      </c>
      <c r="P253" s="482" t="str">
        <f aca="false">Relatórios!P272</f>
        <v/>
      </c>
      <c r="Q253" s="482" t="str">
        <f aca="false">Relatórios!Q272</f>
        <v/>
      </c>
      <c r="R253" s="482" t="str">
        <f aca="false">Relatórios!R272</f>
        <v/>
      </c>
      <c r="S253" s="486" t="str">
        <f aca="false">Relatórios!S272</f>
        <v/>
      </c>
    </row>
    <row r="254" customFormat="false" ht="12.75" hidden="false" customHeight="true" outlineLevel="0" collapsed="false">
      <c r="A254" s="481" t="str">
        <f aca="false">Relatórios!A273</f>
        <v/>
      </c>
      <c r="B254" s="482" t="str">
        <f aca="false">Relatórios!B273</f>
        <v/>
      </c>
      <c r="C254" s="482" t="str">
        <f aca="false">Relatórios!C273</f>
        <v/>
      </c>
      <c r="D254" s="482" t="str">
        <f aca="false">Relatórios!D273</f>
        <v/>
      </c>
      <c r="E254" s="482" t="str">
        <f aca="false">Relatórios!E273</f>
        <v/>
      </c>
      <c r="F254" s="482" t="str">
        <f aca="false">Relatórios!F273</f>
        <v/>
      </c>
      <c r="G254" s="482" t="str">
        <f aca="false">Relatórios!G273</f>
        <v/>
      </c>
      <c r="H254" s="482" t="str">
        <f aca="false">Relatórios!H273</f>
        <v/>
      </c>
      <c r="I254" s="526" t="str">
        <f aca="false">Relatórios!I273</f>
        <v/>
      </c>
      <c r="J254" s="526" t="str">
        <f aca="false">Relatórios!J273</f>
        <v/>
      </c>
      <c r="K254" s="526" t="str">
        <f aca="false">Relatórios!K273</f>
        <v/>
      </c>
      <c r="L254" s="482" t="str">
        <f aca="false">Relatórios!L273</f>
        <v/>
      </c>
      <c r="M254" s="526" t="str">
        <f aca="false">Relatórios!M273</f>
        <v/>
      </c>
      <c r="N254" s="563" t="str">
        <f aca="false">Relatórios!N273</f>
        <v/>
      </c>
      <c r="O254" s="482" t="str">
        <f aca="false">Relatórios!O273</f>
        <v/>
      </c>
      <c r="P254" s="482" t="str">
        <f aca="false">Relatórios!P273</f>
        <v/>
      </c>
      <c r="Q254" s="482" t="str">
        <f aca="false">Relatórios!Q273</f>
        <v/>
      </c>
      <c r="R254" s="482" t="str">
        <f aca="false">Relatórios!R273</f>
        <v/>
      </c>
      <c r="S254" s="486" t="str">
        <f aca="false">Relatórios!S273</f>
        <v/>
      </c>
    </row>
    <row r="255" customFormat="false" ht="12.75" hidden="false" customHeight="true" outlineLevel="0" collapsed="false">
      <c r="A255" s="481" t="str">
        <f aca="false">Relatórios!A274</f>
        <v/>
      </c>
      <c r="B255" s="482" t="str">
        <f aca="false">Relatórios!B274</f>
        <v/>
      </c>
      <c r="C255" s="482" t="str">
        <f aca="false">Relatórios!C274</f>
        <v/>
      </c>
      <c r="D255" s="482" t="str">
        <f aca="false">Relatórios!D274</f>
        <v/>
      </c>
      <c r="E255" s="482" t="str">
        <f aca="false">Relatórios!E274</f>
        <v/>
      </c>
      <c r="F255" s="482" t="str">
        <f aca="false">Relatórios!F274</f>
        <v/>
      </c>
      <c r="G255" s="482" t="str">
        <f aca="false">Relatórios!G274</f>
        <v/>
      </c>
      <c r="H255" s="482" t="str">
        <f aca="false">Relatórios!H274</f>
        <v/>
      </c>
      <c r="I255" s="526" t="str">
        <f aca="false">Relatórios!I274</f>
        <v/>
      </c>
      <c r="J255" s="526" t="str">
        <f aca="false">Relatórios!J274</f>
        <v/>
      </c>
      <c r="K255" s="526" t="str">
        <f aca="false">Relatórios!K274</f>
        <v/>
      </c>
      <c r="L255" s="482" t="str">
        <f aca="false">Relatórios!L274</f>
        <v/>
      </c>
      <c r="M255" s="526" t="str">
        <f aca="false">Relatórios!M274</f>
        <v/>
      </c>
      <c r="N255" s="563" t="str">
        <f aca="false">Relatórios!N274</f>
        <v/>
      </c>
      <c r="O255" s="482" t="str">
        <f aca="false">Relatórios!O274</f>
        <v/>
      </c>
      <c r="P255" s="482" t="str">
        <f aca="false">Relatórios!P274</f>
        <v/>
      </c>
      <c r="Q255" s="482" t="str">
        <f aca="false">Relatórios!Q274</f>
        <v/>
      </c>
      <c r="R255" s="482" t="str">
        <f aca="false">Relatórios!R274</f>
        <v/>
      </c>
      <c r="S255" s="486" t="str">
        <f aca="false">Relatórios!S274</f>
        <v/>
      </c>
    </row>
    <row r="256" customFormat="false" ht="12.75" hidden="false" customHeight="true" outlineLevel="0" collapsed="false">
      <c r="A256" s="481" t="str">
        <f aca="false">Relatórios!A275</f>
        <v/>
      </c>
      <c r="B256" s="482" t="str">
        <f aca="false">Relatórios!B275</f>
        <v/>
      </c>
      <c r="C256" s="482" t="str">
        <f aca="false">Relatórios!C275</f>
        <v/>
      </c>
      <c r="D256" s="482" t="str">
        <f aca="false">Relatórios!D275</f>
        <v/>
      </c>
      <c r="E256" s="482" t="str">
        <f aca="false">Relatórios!E275</f>
        <v/>
      </c>
      <c r="F256" s="482" t="str">
        <f aca="false">Relatórios!F275</f>
        <v/>
      </c>
      <c r="G256" s="482" t="str">
        <f aca="false">Relatórios!G275</f>
        <v/>
      </c>
      <c r="H256" s="482" t="str">
        <f aca="false">Relatórios!H275</f>
        <v/>
      </c>
      <c r="I256" s="526" t="str">
        <f aca="false">Relatórios!I275</f>
        <v/>
      </c>
      <c r="J256" s="526" t="str">
        <f aca="false">Relatórios!J275</f>
        <v/>
      </c>
      <c r="K256" s="526" t="str">
        <f aca="false">Relatórios!K275</f>
        <v/>
      </c>
      <c r="L256" s="482" t="str">
        <f aca="false">Relatórios!L275</f>
        <v/>
      </c>
      <c r="M256" s="526" t="str">
        <f aca="false">Relatórios!M275</f>
        <v/>
      </c>
      <c r="N256" s="563" t="str">
        <f aca="false">Relatórios!N275</f>
        <v/>
      </c>
      <c r="O256" s="482" t="str">
        <f aca="false">Relatórios!O275</f>
        <v/>
      </c>
      <c r="P256" s="482" t="str">
        <f aca="false">Relatórios!P275</f>
        <v/>
      </c>
      <c r="Q256" s="482" t="str">
        <f aca="false">Relatórios!Q275</f>
        <v/>
      </c>
      <c r="R256" s="482" t="str">
        <f aca="false">Relatórios!R275</f>
        <v/>
      </c>
      <c r="S256" s="486" t="str">
        <f aca="false">Relatórios!S275</f>
        <v/>
      </c>
    </row>
    <row r="257" customFormat="false" ht="12.75" hidden="false" customHeight="true" outlineLevel="0" collapsed="false">
      <c r="A257" s="481" t="str">
        <f aca="false">Relatórios!A276</f>
        <v/>
      </c>
      <c r="B257" s="482" t="str">
        <f aca="false">Relatórios!B276</f>
        <v/>
      </c>
      <c r="C257" s="482" t="str">
        <f aca="false">Relatórios!C276</f>
        <v/>
      </c>
      <c r="D257" s="482" t="str">
        <f aca="false">Relatórios!D276</f>
        <v/>
      </c>
      <c r="E257" s="482" t="str">
        <f aca="false">Relatórios!E276</f>
        <v/>
      </c>
      <c r="F257" s="482" t="str">
        <f aca="false">Relatórios!F276</f>
        <v/>
      </c>
      <c r="G257" s="482" t="str">
        <f aca="false">Relatórios!G276</f>
        <v/>
      </c>
      <c r="H257" s="482" t="str">
        <f aca="false">Relatórios!H276</f>
        <v/>
      </c>
      <c r="I257" s="526" t="str">
        <f aca="false">Relatórios!I276</f>
        <v/>
      </c>
      <c r="J257" s="526" t="str">
        <f aca="false">Relatórios!J276</f>
        <v/>
      </c>
      <c r="K257" s="526" t="str">
        <f aca="false">Relatórios!K276</f>
        <v/>
      </c>
      <c r="L257" s="482" t="str">
        <f aca="false">Relatórios!L276</f>
        <v/>
      </c>
      <c r="M257" s="526" t="str">
        <f aca="false">Relatórios!M276</f>
        <v/>
      </c>
      <c r="N257" s="563" t="str">
        <f aca="false">Relatórios!N276</f>
        <v/>
      </c>
      <c r="O257" s="482" t="str">
        <f aca="false">Relatórios!O276</f>
        <v/>
      </c>
      <c r="P257" s="482" t="str">
        <f aca="false">Relatórios!P276</f>
        <v/>
      </c>
      <c r="Q257" s="482" t="str">
        <f aca="false">Relatórios!Q276</f>
        <v/>
      </c>
      <c r="R257" s="482" t="str">
        <f aca="false">Relatórios!R276</f>
        <v/>
      </c>
      <c r="S257" s="486" t="str">
        <f aca="false">Relatórios!S276</f>
        <v/>
      </c>
    </row>
    <row r="258" customFormat="false" ht="12.75" hidden="false" customHeight="true" outlineLevel="0" collapsed="false">
      <c r="A258" s="481" t="str">
        <f aca="false">Relatórios!A277</f>
        <v/>
      </c>
      <c r="B258" s="482" t="str">
        <f aca="false">Relatórios!B277</f>
        <v/>
      </c>
      <c r="C258" s="482" t="str">
        <f aca="false">Relatórios!C277</f>
        <v/>
      </c>
      <c r="D258" s="482" t="str">
        <f aca="false">Relatórios!D277</f>
        <v/>
      </c>
      <c r="E258" s="482" t="str">
        <f aca="false">Relatórios!E277</f>
        <v/>
      </c>
      <c r="F258" s="482" t="str">
        <f aca="false">Relatórios!F277</f>
        <v/>
      </c>
      <c r="G258" s="482" t="str">
        <f aca="false">Relatórios!G277</f>
        <v/>
      </c>
      <c r="H258" s="482" t="str">
        <f aca="false">Relatórios!H277</f>
        <v/>
      </c>
      <c r="I258" s="526" t="str">
        <f aca="false">Relatórios!I277</f>
        <v/>
      </c>
      <c r="J258" s="526" t="str">
        <f aca="false">Relatórios!J277</f>
        <v/>
      </c>
      <c r="K258" s="526" t="str">
        <f aca="false">Relatórios!K277</f>
        <v/>
      </c>
      <c r="L258" s="482" t="str">
        <f aca="false">Relatórios!L277</f>
        <v/>
      </c>
      <c r="M258" s="526" t="str">
        <f aca="false">Relatórios!M277</f>
        <v/>
      </c>
      <c r="N258" s="563" t="str">
        <f aca="false">Relatórios!N277</f>
        <v/>
      </c>
      <c r="O258" s="482" t="str">
        <f aca="false">Relatórios!O277</f>
        <v/>
      </c>
      <c r="P258" s="482" t="str">
        <f aca="false">Relatórios!P277</f>
        <v/>
      </c>
      <c r="Q258" s="482" t="str">
        <f aca="false">Relatórios!Q277</f>
        <v/>
      </c>
      <c r="R258" s="482" t="str">
        <f aca="false">Relatórios!R277</f>
        <v/>
      </c>
      <c r="S258" s="486" t="str">
        <f aca="false">Relatórios!S277</f>
        <v/>
      </c>
    </row>
    <row r="259" customFormat="false" ht="12.75" hidden="false" customHeight="true" outlineLevel="0" collapsed="false">
      <c r="A259" s="481" t="str">
        <f aca="false">Relatórios!A278</f>
        <v/>
      </c>
      <c r="B259" s="482" t="str">
        <f aca="false">Relatórios!B278</f>
        <v/>
      </c>
      <c r="C259" s="482" t="str">
        <f aca="false">Relatórios!C278</f>
        <v/>
      </c>
      <c r="D259" s="482" t="str">
        <f aca="false">Relatórios!D278</f>
        <v/>
      </c>
      <c r="E259" s="482" t="str">
        <f aca="false">Relatórios!E278</f>
        <v/>
      </c>
      <c r="F259" s="482" t="str">
        <f aca="false">Relatórios!F278</f>
        <v/>
      </c>
      <c r="G259" s="482" t="str">
        <f aca="false">Relatórios!G278</f>
        <v/>
      </c>
      <c r="H259" s="482" t="str">
        <f aca="false">Relatórios!H278</f>
        <v/>
      </c>
      <c r="I259" s="526" t="str">
        <f aca="false">Relatórios!I278</f>
        <v/>
      </c>
      <c r="J259" s="526" t="str">
        <f aca="false">Relatórios!J278</f>
        <v/>
      </c>
      <c r="K259" s="526" t="str">
        <f aca="false">Relatórios!K278</f>
        <v/>
      </c>
      <c r="L259" s="482" t="str">
        <f aca="false">Relatórios!L278</f>
        <v/>
      </c>
      <c r="M259" s="526" t="str">
        <f aca="false">Relatórios!M278</f>
        <v/>
      </c>
      <c r="N259" s="563" t="str">
        <f aca="false">Relatórios!N278</f>
        <v/>
      </c>
      <c r="O259" s="482" t="str">
        <f aca="false">Relatórios!O278</f>
        <v/>
      </c>
      <c r="P259" s="482" t="str">
        <f aca="false">Relatórios!P278</f>
        <v/>
      </c>
      <c r="Q259" s="482" t="str">
        <f aca="false">Relatórios!Q278</f>
        <v/>
      </c>
      <c r="R259" s="482" t="str">
        <f aca="false">Relatórios!R278</f>
        <v/>
      </c>
      <c r="S259" s="486" t="str">
        <f aca="false">Relatórios!S278</f>
        <v/>
      </c>
    </row>
    <row r="260" customFormat="false" ht="12.75" hidden="false" customHeight="true" outlineLevel="0" collapsed="false">
      <c r="A260" s="481" t="str">
        <f aca="false">Relatórios!A279</f>
        <v/>
      </c>
      <c r="B260" s="482" t="str">
        <f aca="false">Relatórios!B279</f>
        <v/>
      </c>
      <c r="C260" s="482" t="str">
        <f aca="false">Relatórios!C279</f>
        <v/>
      </c>
      <c r="D260" s="482" t="str">
        <f aca="false">Relatórios!D279</f>
        <v/>
      </c>
      <c r="E260" s="482" t="str">
        <f aca="false">Relatórios!E279</f>
        <v/>
      </c>
      <c r="F260" s="482" t="str">
        <f aca="false">Relatórios!F279</f>
        <v/>
      </c>
      <c r="G260" s="482" t="str">
        <f aca="false">Relatórios!G279</f>
        <v/>
      </c>
      <c r="H260" s="482" t="str">
        <f aca="false">Relatórios!H279</f>
        <v/>
      </c>
      <c r="I260" s="526" t="str">
        <f aca="false">Relatórios!I279</f>
        <v/>
      </c>
      <c r="J260" s="526" t="str">
        <f aca="false">Relatórios!J279</f>
        <v/>
      </c>
      <c r="K260" s="526" t="str">
        <f aca="false">Relatórios!K279</f>
        <v/>
      </c>
      <c r="L260" s="482" t="str">
        <f aca="false">Relatórios!L279</f>
        <v/>
      </c>
      <c r="M260" s="526" t="str">
        <f aca="false">Relatórios!M279</f>
        <v/>
      </c>
      <c r="N260" s="563" t="str">
        <f aca="false">Relatórios!N279</f>
        <v/>
      </c>
      <c r="O260" s="482" t="str">
        <f aca="false">Relatórios!O279</f>
        <v/>
      </c>
      <c r="P260" s="482" t="str">
        <f aca="false">Relatórios!P279</f>
        <v/>
      </c>
      <c r="Q260" s="482" t="str">
        <f aca="false">Relatórios!Q279</f>
        <v/>
      </c>
      <c r="R260" s="482" t="str">
        <f aca="false">Relatórios!R279</f>
        <v/>
      </c>
      <c r="S260" s="486" t="str">
        <f aca="false">Relatórios!S279</f>
        <v/>
      </c>
    </row>
    <row r="261" customFormat="false" ht="12.75" hidden="false" customHeight="true" outlineLevel="0" collapsed="false">
      <c r="A261" s="481" t="str">
        <f aca="false">Relatórios!A280</f>
        <v/>
      </c>
      <c r="B261" s="482" t="str">
        <f aca="false">Relatórios!B280</f>
        <v/>
      </c>
      <c r="C261" s="482" t="str">
        <f aca="false">Relatórios!C280</f>
        <v/>
      </c>
      <c r="D261" s="482" t="str">
        <f aca="false">Relatórios!D280</f>
        <v/>
      </c>
      <c r="E261" s="482" t="str">
        <f aca="false">Relatórios!E280</f>
        <v/>
      </c>
      <c r="F261" s="482" t="str">
        <f aca="false">Relatórios!F280</f>
        <v/>
      </c>
      <c r="G261" s="482" t="str">
        <f aca="false">Relatórios!G280</f>
        <v/>
      </c>
      <c r="H261" s="482" t="str">
        <f aca="false">Relatórios!H280</f>
        <v/>
      </c>
      <c r="I261" s="526" t="str">
        <f aca="false">Relatórios!I280</f>
        <v/>
      </c>
      <c r="J261" s="526" t="str">
        <f aca="false">Relatórios!J280</f>
        <v/>
      </c>
      <c r="K261" s="526" t="str">
        <f aca="false">Relatórios!K280</f>
        <v/>
      </c>
      <c r="L261" s="482" t="str">
        <f aca="false">Relatórios!L280</f>
        <v/>
      </c>
      <c r="M261" s="526" t="str">
        <f aca="false">Relatórios!M280</f>
        <v/>
      </c>
      <c r="N261" s="563" t="str">
        <f aca="false">Relatórios!N280</f>
        <v/>
      </c>
      <c r="O261" s="482" t="str">
        <f aca="false">Relatórios!O280</f>
        <v/>
      </c>
      <c r="P261" s="482" t="str">
        <f aca="false">Relatórios!P280</f>
        <v/>
      </c>
      <c r="Q261" s="482" t="str">
        <f aca="false">Relatórios!Q280</f>
        <v/>
      </c>
      <c r="R261" s="482" t="str">
        <f aca="false">Relatórios!R280</f>
        <v/>
      </c>
      <c r="S261" s="486" t="str">
        <f aca="false">Relatórios!S280</f>
        <v/>
      </c>
    </row>
    <row r="262" customFormat="false" ht="12.75" hidden="false" customHeight="true" outlineLevel="0" collapsed="false">
      <c r="A262" s="481" t="str">
        <f aca="false">Relatórios!A281</f>
        <v/>
      </c>
      <c r="B262" s="482" t="str">
        <f aca="false">Relatórios!B281</f>
        <v/>
      </c>
      <c r="C262" s="482" t="str">
        <f aca="false">Relatórios!C281</f>
        <v/>
      </c>
      <c r="D262" s="482" t="str">
        <f aca="false">Relatórios!D281</f>
        <v/>
      </c>
      <c r="E262" s="482" t="str">
        <f aca="false">Relatórios!E281</f>
        <v/>
      </c>
      <c r="F262" s="482" t="str">
        <f aca="false">Relatórios!F281</f>
        <v/>
      </c>
      <c r="G262" s="482" t="str">
        <f aca="false">Relatórios!G281</f>
        <v/>
      </c>
      <c r="H262" s="482" t="str">
        <f aca="false">Relatórios!H281</f>
        <v/>
      </c>
      <c r="I262" s="526" t="str">
        <f aca="false">Relatórios!I281</f>
        <v/>
      </c>
      <c r="J262" s="526" t="str">
        <f aca="false">Relatórios!J281</f>
        <v/>
      </c>
      <c r="K262" s="526" t="str">
        <f aca="false">Relatórios!K281</f>
        <v/>
      </c>
      <c r="L262" s="482" t="str">
        <f aca="false">Relatórios!L281</f>
        <v/>
      </c>
      <c r="M262" s="526" t="str">
        <f aca="false">Relatórios!M281</f>
        <v/>
      </c>
      <c r="N262" s="563" t="str">
        <f aca="false">Relatórios!N281</f>
        <v/>
      </c>
      <c r="O262" s="482" t="str">
        <f aca="false">Relatórios!O281</f>
        <v/>
      </c>
      <c r="P262" s="482" t="str">
        <f aca="false">Relatórios!P281</f>
        <v/>
      </c>
      <c r="Q262" s="482" t="str">
        <f aca="false">Relatórios!Q281</f>
        <v/>
      </c>
      <c r="R262" s="482" t="str">
        <f aca="false">Relatórios!R281</f>
        <v/>
      </c>
      <c r="S262" s="486" t="str">
        <f aca="false">Relatórios!S281</f>
        <v/>
      </c>
    </row>
    <row r="263" customFormat="false" ht="12.75" hidden="false" customHeight="true" outlineLevel="0" collapsed="false">
      <c r="A263" s="481" t="str">
        <f aca="false">Relatórios!A282</f>
        <v/>
      </c>
      <c r="B263" s="482" t="str">
        <f aca="false">Relatórios!B282</f>
        <v/>
      </c>
      <c r="C263" s="482" t="str">
        <f aca="false">Relatórios!C282</f>
        <v/>
      </c>
      <c r="D263" s="482" t="str">
        <f aca="false">Relatórios!D282</f>
        <v/>
      </c>
      <c r="E263" s="482" t="str">
        <f aca="false">Relatórios!E282</f>
        <v/>
      </c>
      <c r="F263" s="482" t="str">
        <f aca="false">Relatórios!F282</f>
        <v/>
      </c>
      <c r="G263" s="482" t="str">
        <f aca="false">Relatórios!G282</f>
        <v/>
      </c>
      <c r="H263" s="482" t="str">
        <f aca="false">Relatórios!H282</f>
        <v/>
      </c>
      <c r="I263" s="526" t="str">
        <f aca="false">Relatórios!I282</f>
        <v/>
      </c>
      <c r="J263" s="526" t="str">
        <f aca="false">Relatórios!J282</f>
        <v/>
      </c>
      <c r="K263" s="526" t="str">
        <f aca="false">Relatórios!K282</f>
        <v/>
      </c>
      <c r="L263" s="482" t="str">
        <f aca="false">Relatórios!L282</f>
        <v/>
      </c>
      <c r="M263" s="526" t="str">
        <f aca="false">Relatórios!M282</f>
        <v/>
      </c>
      <c r="N263" s="563" t="str">
        <f aca="false">Relatórios!N282</f>
        <v/>
      </c>
      <c r="O263" s="482" t="str">
        <f aca="false">Relatórios!O282</f>
        <v/>
      </c>
      <c r="P263" s="482" t="str">
        <f aca="false">Relatórios!P282</f>
        <v/>
      </c>
      <c r="Q263" s="482" t="str">
        <f aca="false">Relatórios!Q282</f>
        <v/>
      </c>
      <c r="R263" s="482" t="str">
        <f aca="false">Relatórios!R282</f>
        <v/>
      </c>
      <c r="S263" s="486" t="str">
        <f aca="false">Relatórios!S282</f>
        <v/>
      </c>
    </row>
    <row r="264" customFormat="false" ht="12.75" hidden="false" customHeight="true" outlineLevel="0" collapsed="false">
      <c r="A264" s="481" t="str">
        <f aca="false">Relatórios!A283</f>
        <v/>
      </c>
      <c r="B264" s="482" t="str">
        <f aca="false">Relatórios!B283</f>
        <v/>
      </c>
      <c r="C264" s="482" t="str">
        <f aca="false">Relatórios!C283</f>
        <v/>
      </c>
      <c r="D264" s="482" t="str">
        <f aca="false">Relatórios!D283</f>
        <v/>
      </c>
      <c r="E264" s="482" t="str">
        <f aca="false">Relatórios!E283</f>
        <v/>
      </c>
      <c r="F264" s="482" t="str">
        <f aca="false">Relatórios!F283</f>
        <v/>
      </c>
      <c r="G264" s="482" t="str">
        <f aca="false">Relatórios!G283</f>
        <v/>
      </c>
      <c r="H264" s="482" t="str">
        <f aca="false">Relatórios!H283</f>
        <v/>
      </c>
      <c r="I264" s="526" t="str">
        <f aca="false">Relatórios!I283</f>
        <v/>
      </c>
      <c r="J264" s="526" t="str">
        <f aca="false">Relatórios!J283</f>
        <v/>
      </c>
      <c r="K264" s="526" t="str">
        <f aca="false">Relatórios!K283</f>
        <v/>
      </c>
      <c r="L264" s="482" t="str">
        <f aca="false">Relatórios!L283</f>
        <v/>
      </c>
      <c r="M264" s="526" t="str">
        <f aca="false">Relatórios!M283</f>
        <v/>
      </c>
      <c r="N264" s="563" t="str">
        <f aca="false">Relatórios!N283</f>
        <v/>
      </c>
      <c r="O264" s="482" t="str">
        <f aca="false">Relatórios!O283</f>
        <v/>
      </c>
      <c r="P264" s="482" t="str">
        <f aca="false">Relatórios!P283</f>
        <v/>
      </c>
      <c r="Q264" s="482" t="str">
        <f aca="false">Relatórios!Q283</f>
        <v/>
      </c>
      <c r="R264" s="482" t="str">
        <f aca="false">Relatórios!R283</f>
        <v/>
      </c>
      <c r="S264" s="486" t="str">
        <f aca="false">Relatórios!S283</f>
        <v/>
      </c>
    </row>
    <row r="265" customFormat="false" ht="12.75" hidden="false" customHeight="true" outlineLevel="0" collapsed="false">
      <c r="A265" s="481" t="str">
        <f aca="false">Relatórios!A284</f>
        <v/>
      </c>
      <c r="B265" s="482" t="str">
        <f aca="false">Relatórios!B284</f>
        <v/>
      </c>
      <c r="C265" s="482" t="str">
        <f aca="false">Relatórios!C284</f>
        <v/>
      </c>
      <c r="D265" s="482" t="str">
        <f aca="false">Relatórios!D284</f>
        <v/>
      </c>
      <c r="E265" s="482" t="str">
        <f aca="false">Relatórios!E284</f>
        <v/>
      </c>
      <c r="F265" s="482" t="str">
        <f aca="false">Relatórios!F284</f>
        <v/>
      </c>
      <c r="G265" s="482" t="str">
        <f aca="false">Relatórios!G284</f>
        <v/>
      </c>
      <c r="H265" s="482" t="str">
        <f aca="false">Relatórios!H284</f>
        <v/>
      </c>
      <c r="I265" s="526" t="str">
        <f aca="false">Relatórios!I284</f>
        <v/>
      </c>
      <c r="J265" s="526" t="str">
        <f aca="false">Relatórios!J284</f>
        <v/>
      </c>
      <c r="K265" s="526" t="str">
        <f aca="false">Relatórios!K284</f>
        <v/>
      </c>
      <c r="L265" s="482" t="str">
        <f aca="false">Relatórios!L284</f>
        <v/>
      </c>
      <c r="M265" s="526" t="str">
        <f aca="false">Relatórios!M284</f>
        <v/>
      </c>
      <c r="N265" s="563" t="str">
        <f aca="false">Relatórios!N284</f>
        <v/>
      </c>
      <c r="O265" s="482" t="str">
        <f aca="false">Relatórios!O284</f>
        <v/>
      </c>
      <c r="P265" s="482" t="str">
        <f aca="false">Relatórios!P284</f>
        <v/>
      </c>
      <c r="Q265" s="482" t="str">
        <f aca="false">Relatórios!Q284</f>
        <v/>
      </c>
      <c r="R265" s="482" t="str">
        <f aca="false">Relatórios!R284</f>
        <v/>
      </c>
      <c r="S265" s="486" t="str">
        <f aca="false">Relatórios!S284</f>
        <v/>
      </c>
    </row>
    <row r="266" customFormat="false" ht="12.75" hidden="false" customHeight="true" outlineLevel="0" collapsed="false">
      <c r="A266" s="481" t="str">
        <f aca="false">Relatórios!A285</f>
        <v/>
      </c>
      <c r="B266" s="482" t="str">
        <f aca="false">Relatórios!B285</f>
        <v/>
      </c>
      <c r="C266" s="482" t="str">
        <f aca="false">Relatórios!C285</f>
        <v/>
      </c>
      <c r="D266" s="482" t="str">
        <f aca="false">Relatórios!D285</f>
        <v/>
      </c>
      <c r="E266" s="482" t="str">
        <f aca="false">Relatórios!E285</f>
        <v/>
      </c>
      <c r="F266" s="482" t="str">
        <f aca="false">Relatórios!F285</f>
        <v/>
      </c>
      <c r="G266" s="482" t="str">
        <f aca="false">Relatórios!G285</f>
        <v/>
      </c>
      <c r="H266" s="482" t="str">
        <f aca="false">Relatórios!H285</f>
        <v/>
      </c>
      <c r="I266" s="526" t="str">
        <f aca="false">Relatórios!I285</f>
        <v/>
      </c>
      <c r="J266" s="526" t="str">
        <f aca="false">Relatórios!J285</f>
        <v/>
      </c>
      <c r="K266" s="526" t="str">
        <f aca="false">Relatórios!K285</f>
        <v/>
      </c>
      <c r="L266" s="482" t="str">
        <f aca="false">Relatórios!L285</f>
        <v/>
      </c>
      <c r="M266" s="526" t="str">
        <f aca="false">Relatórios!M285</f>
        <v/>
      </c>
      <c r="N266" s="563" t="str">
        <f aca="false">Relatórios!N285</f>
        <v/>
      </c>
      <c r="O266" s="482" t="str">
        <f aca="false">Relatórios!O285</f>
        <v/>
      </c>
      <c r="P266" s="482" t="str">
        <f aca="false">Relatórios!P285</f>
        <v/>
      </c>
      <c r="Q266" s="482" t="str">
        <f aca="false">Relatórios!Q285</f>
        <v/>
      </c>
      <c r="R266" s="482" t="str">
        <f aca="false">Relatórios!R285</f>
        <v/>
      </c>
      <c r="S266" s="486" t="str">
        <f aca="false">Relatórios!S285</f>
        <v/>
      </c>
    </row>
    <row r="267" customFormat="false" ht="12.75" hidden="false" customHeight="true" outlineLevel="0" collapsed="false">
      <c r="A267" s="481" t="str">
        <f aca="false">Relatórios!A286</f>
        <v/>
      </c>
      <c r="B267" s="482" t="str">
        <f aca="false">Relatórios!B286</f>
        <v/>
      </c>
      <c r="C267" s="482" t="str">
        <f aca="false">Relatórios!C286</f>
        <v/>
      </c>
      <c r="D267" s="482" t="str">
        <f aca="false">Relatórios!D286</f>
        <v/>
      </c>
      <c r="E267" s="482" t="str">
        <f aca="false">Relatórios!E286</f>
        <v/>
      </c>
      <c r="F267" s="482" t="str">
        <f aca="false">Relatórios!F286</f>
        <v/>
      </c>
      <c r="G267" s="482" t="str">
        <f aca="false">Relatórios!G286</f>
        <v/>
      </c>
      <c r="H267" s="482" t="str">
        <f aca="false">Relatórios!H286</f>
        <v/>
      </c>
      <c r="I267" s="526" t="str">
        <f aca="false">Relatórios!I286</f>
        <v/>
      </c>
      <c r="J267" s="526" t="str">
        <f aca="false">Relatórios!J286</f>
        <v/>
      </c>
      <c r="K267" s="526" t="str">
        <f aca="false">Relatórios!K286</f>
        <v/>
      </c>
      <c r="L267" s="482" t="str">
        <f aca="false">Relatórios!L286</f>
        <v/>
      </c>
      <c r="M267" s="526" t="str">
        <f aca="false">Relatórios!M286</f>
        <v/>
      </c>
      <c r="N267" s="563" t="str">
        <f aca="false">Relatórios!N286</f>
        <v/>
      </c>
      <c r="O267" s="482" t="str">
        <f aca="false">Relatórios!O286</f>
        <v/>
      </c>
      <c r="P267" s="482" t="str">
        <f aca="false">Relatórios!P286</f>
        <v/>
      </c>
      <c r="Q267" s="482" t="str">
        <f aca="false">Relatórios!Q286</f>
        <v/>
      </c>
      <c r="R267" s="482" t="str">
        <f aca="false">Relatórios!R286</f>
        <v/>
      </c>
      <c r="S267" s="486" t="str">
        <f aca="false">Relatórios!S286</f>
        <v/>
      </c>
    </row>
    <row r="268" customFormat="false" ht="12.75" hidden="false" customHeight="true" outlineLevel="0" collapsed="false">
      <c r="A268" s="481" t="str">
        <f aca="false">Relatórios!A287</f>
        <v/>
      </c>
      <c r="B268" s="482" t="str">
        <f aca="false">Relatórios!B287</f>
        <v/>
      </c>
      <c r="C268" s="482" t="str">
        <f aca="false">Relatórios!C287</f>
        <v/>
      </c>
      <c r="D268" s="482" t="str">
        <f aca="false">Relatórios!D287</f>
        <v/>
      </c>
      <c r="E268" s="482" t="str">
        <f aca="false">Relatórios!E287</f>
        <v/>
      </c>
      <c r="F268" s="482" t="str">
        <f aca="false">Relatórios!F287</f>
        <v/>
      </c>
      <c r="G268" s="482" t="str">
        <f aca="false">Relatórios!G287</f>
        <v/>
      </c>
      <c r="H268" s="482" t="str">
        <f aca="false">Relatórios!H287</f>
        <v/>
      </c>
      <c r="I268" s="526" t="str">
        <f aca="false">Relatórios!I287</f>
        <v/>
      </c>
      <c r="J268" s="526" t="str">
        <f aca="false">Relatórios!J287</f>
        <v/>
      </c>
      <c r="K268" s="526" t="str">
        <f aca="false">Relatórios!K287</f>
        <v/>
      </c>
      <c r="L268" s="482" t="str">
        <f aca="false">Relatórios!L287</f>
        <v/>
      </c>
      <c r="M268" s="526" t="str">
        <f aca="false">Relatórios!M287</f>
        <v/>
      </c>
      <c r="N268" s="563" t="str">
        <f aca="false">Relatórios!N287</f>
        <v/>
      </c>
      <c r="O268" s="482" t="str">
        <f aca="false">Relatórios!O287</f>
        <v/>
      </c>
      <c r="P268" s="482" t="str">
        <f aca="false">Relatórios!P287</f>
        <v/>
      </c>
      <c r="Q268" s="482" t="str">
        <f aca="false">Relatórios!Q287</f>
        <v/>
      </c>
      <c r="R268" s="482" t="str">
        <f aca="false">Relatórios!R287</f>
        <v/>
      </c>
      <c r="S268" s="486" t="str">
        <f aca="false">Relatórios!S287</f>
        <v/>
      </c>
    </row>
    <row r="269" customFormat="false" ht="12.75" hidden="false" customHeight="true" outlineLevel="0" collapsed="false">
      <c r="A269" s="481" t="str">
        <f aca="false">Relatórios!A288</f>
        <v/>
      </c>
      <c r="B269" s="482" t="str">
        <f aca="false">Relatórios!B288</f>
        <v/>
      </c>
      <c r="C269" s="482" t="str">
        <f aca="false">Relatórios!C288</f>
        <v/>
      </c>
      <c r="D269" s="482" t="str">
        <f aca="false">Relatórios!D288</f>
        <v/>
      </c>
      <c r="E269" s="482" t="str">
        <f aca="false">Relatórios!E288</f>
        <v/>
      </c>
      <c r="F269" s="482" t="str">
        <f aca="false">Relatórios!F288</f>
        <v/>
      </c>
      <c r="G269" s="482" t="str">
        <f aca="false">Relatórios!G288</f>
        <v/>
      </c>
      <c r="H269" s="482" t="str">
        <f aca="false">Relatórios!H288</f>
        <v/>
      </c>
      <c r="I269" s="526" t="str">
        <f aca="false">Relatórios!I288</f>
        <v/>
      </c>
      <c r="J269" s="526" t="str">
        <f aca="false">Relatórios!J288</f>
        <v/>
      </c>
      <c r="K269" s="526" t="str">
        <f aca="false">Relatórios!K288</f>
        <v/>
      </c>
      <c r="L269" s="482" t="str">
        <f aca="false">Relatórios!L288</f>
        <v/>
      </c>
      <c r="M269" s="526" t="str">
        <f aca="false">Relatórios!M288</f>
        <v/>
      </c>
      <c r="N269" s="563" t="str">
        <f aca="false">Relatórios!N288</f>
        <v/>
      </c>
      <c r="O269" s="482" t="str">
        <f aca="false">Relatórios!O288</f>
        <v/>
      </c>
      <c r="P269" s="482" t="str">
        <f aca="false">Relatórios!P288</f>
        <v/>
      </c>
      <c r="Q269" s="482" t="str">
        <f aca="false">Relatórios!Q288</f>
        <v/>
      </c>
      <c r="R269" s="482" t="str">
        <f aca="false">Relatórios!R288</f>
        <v/>
      </c>
      <c r="S269" s="486" t="str">
        <f aca="false">Relatórios!S288</f>
        <v/>
      </c>
    </row>
    <row r="270" customFormat="false" ht="12.75" hidden="false" customHeight="true" outlineLevel="0" collapsed="false">
      <c r="A270" s="481" t="str">
        <f aca="false">Relatórios!A289</f>
        <v/>
      </c>
      <c r="B270" s="482" t="str">
        <f aca="false">Relatórios!B289</f>
        <v/>
      </c>
      <c r="C270" s="482" t="str">
        <f aca="false">Relatórios!C289</f>
        <v/>
      </c>
      <c r="D270" s="482" t="str">
        <f aca="false">Relatórios!D289</f>
        <v/>
      </c>
      <c r="E270" s="482" t="str">
        <f aca="false">Relatórios!E289</f>
        <v/>
      </c>
      <c r="F270" s="482" t="str">
        <f aca="false">Relatórios!F289</f>
        <v/>
      </c>
      <c r="G270" s="482" t="str">
        <f aca="false">Relatórios!G289</f>
        <v/>
      </c>
      <c r="H270" s="482" t="str">
        <f aca="false">Relatórios!H289</f>
        <v/>
      </c>
      <c r="I270" s="526" t="str">
        <f aca="false">Relatórios!I289</f>
        <v/>
      </c>
      <c r="J270" s="526" t="str">
        <f aca="false">Relatórios!J289</f>
        <v/>
      </c>
      <c r="K270" s="526" t="str">
        <f aca="false">Relatórios!K289</f>
        <v/>
      </c>
      <c r="L270" s="482" t="str">
        <f aca="false">Relatórios!L289</f>
        <v/>
      </c>
      <c r="M270" s="526" t="str">
        <f aca="false">Relatórios!M289</f>
        <v/>
      </c>
      <c r="N270" s="563" t="str">
        <f aca="false">Relatórios!N289</f>
        <v/>
      </c>
      <c r="O270" s="482" t="str">
        <f aca="false">Relatórios!O289</f>
        <v/>
      </c>
      <c r="P270" s="482" t="str">
        <f aca="false">Relatórios!P289</f>
        <v/>
      </c>
      <c r="Q270" s="482" t="str">
        <f aca="false">Relatórios!Q289</f>
        <v/>
      </c>
      <c r="R270" s="482" t="str">
        <f aca="false">Relatórios!R289</f>
        <v/>
      </c>
      <c r="S270" s="486" t="str">
        <f aca="false">Relatórios!S289</f>
        <v/>
      </c>
    </row>
    <row r="271" customFormat="false" ht="12.75" hidden="false" customHeight="true" outlineLevel="0" collapsed="false">
      <c r="A271" s="481" t="str">
        <f aca="false">Relatórios!A290</f>
        <v/>
      </c>
      <c r="B271" s="482" t="str">
        <f aca="false">Relatórios!B290</f>
        <v/>
      </c>
      <c r="C271" s="482" t="str">
        <f aca="false">Relatórios!C290</f>
        <v/>
      </c>
      <c r="D271" s="482" t="str">
        <f aca="false">Relatórios!D290</f>
        <v/>
      </c>
      <c r="E271" s="482" t="str">
        <f aca="false">Relatórios!E290</f>
        <v/>
      </c>
      <c r="F271" s="482" t="str">
        <f aca="false">Relatórios!F290</f>
        <v/>
      </c>
      <c r="G271" s="482" t="str">
        <f aca="false">Relatórios!G290</f>
        <v/>
      </c>
      <c r="H271" s="482" t="str">
        <f aca="false">Relatórios!H290</f>
        <v/>
      </c>
      <c r="I271" s="526" t="str">
        <f aca="false">Relatórios!I290</f>
        <v/>
      </c>
      <c r="J271" s="526" t="str">
        <f aca="false">Relatórios!J290</f>
        <v/>
      </c>
      <c r="K271" s="526" t="str">
        <f aca="false">Relatórios!K290</f>
        <v/>
      </c>
      <c r="L271" s="482" t="str">
        <f aca="false">Relatórios!L290</f>
        <v/>
      </c>
      <c r="M271" s="526" t="str">
        <f aca="false">Relatórios!M290</f>
        <v/>
      </c>
      <c r="N271" s="563" t="str">
        <f aca="false">Relatórios!N290</f>
        <v/>
      </c>
      <c r="O271" s="482" t="str">
        <f aca="false">Relatórios!O290</f>
        <v/>
      </c>
      <c r="P271" s="482" t="str">
        <f aca="false">Relatórios!P290</f>
        <v/>
      </c>
      <c r="Q271" s="482" t="str">
        <f aca="false">Relatórios!Q290</f>
        <v/>
      </c>
      <c r="R271" s="482" t="str">
        <f aca="false">Relatórios!R290</f>
        <v/>
      </c>
      <c r="S271" s="486" t="str">
        <f aca="false">Relatórios!S290</f>
        <v/>
      </c>
    </row>
    <row r="272" customFormat="false" ht="12.75" hidden="false" customHeight="true" outlineLevel="0" collapsed="false">
      <c r="A272" s="481" t="str">
        <f aca="false">Relatórios!A291</f>
        <v/>
      </c>
      <c r="B272" s="482" t="str">
        <f aca="false">Relatórios!B291</f>
        <v/>
      </c>
      <c r="C272" s="482" t="str">
        <f aca="false">Relatórios!C291</f>
        <v/>
      </c>
      <c r="D272" s="482" t="str">
        <f aca="false">Relatórios!D291</f>
        <v/>
      </c>
      <c r="E272" s="482" t="str">
        <f aca="false">Relatórios!E291</f>
        <v/>
      </c>
      <c r="F272" s="482" t="str">
        <f aca="false">Relatórios!F291</f>
        <v/>
      </c>
      <c r="G272" s="482" t="str">
        <f aca="false">Relatórios!G291</f>
        <v/>
      </c>
      <c r="H272" s="482" t="str">
        <f aca="false">Relatórios!H291</f>
        <v/>
      </c>
      <c r="I272" s="526" t="str">
        <f aca="false">Relatórios!I291</f>
        <v/>
      </c>
      <c r="J272" s="526" t="str">
        <f aca="false">Relatórios!J291</f>
        <v/>
      </c>
      <c r="K272" s="526" t="str">
        <f aca="false">Relatórios!K291</f>
        <v/>
      </c>
      <c r="L272" s="482" t="str">
        <f aca="false">Relatórios!L291</f>
        <v/>
      </c>
      <c r="M272" s="526" t="str">
        <f aca="false">Relatórios!M291</f>
        <v/>
      </c>
      <c r="N272" s="563" t="str">
        <f aca="false">Relatórios!N291</f>
        <v/>
      </c>
      <c r="O272" s="482" t="str">
        <f aca="false">Relatórios!O291</f>
        <v/>
      </c>
      <c r="P272" s="482" t="str">
        <f aca="false">Relatórios!P291</f>
        <v/>
      </c>
      <c r="Q272" s="482" t="str">
        <f aca="false">Relatórios!Q291</f>
        <v/>
      </c>
      <c r="R272" s="482" t="str">
        <f aca="false">Relatórios!R291</f>
        <v/>
      </c>
      <c r="S272" s="486" t="str">
        <f aca="false">Relatórios!S291</f>
        <v/>
      </c>
    </row>
    <row r="273" customFormat="false" ht="12.75" hidden="false" customHeight="true" outlineLevel="0" collapsed="false">
      <c r="A273" s="481" t="str">
        <f aca="false">Relatórios!A292</f>
        <v/>
      </c>
      <c r="B273" s="482" t="str">
        <f aca="false">Relatórios!B292</f>
        <v/>
      </c>
      <c r="C273" s="482" t="str">
        <f aca="false">Relatórios!C292</f>
        <v/>
      </c>
      <c r="D273" s="482" t="str">
        <f aca="false">Relatórios!D292</f>
        <v/>
      </c>
      <c r="E273" s="482" t="str">
        <f aca="false">Relatórios!E292</f>
        <v/>
      </c>
      <c r="F273" s="482" t="str">
        <f aca="false">Relatórios!F292</f>
        <v/>
      </c>
      <c r="G273" s="482" t="str">
        <f aca="false">Relatórios!G292</f>
        <v/>
      </c>
      <c r="H273" s="482" t="str">
        <f aca="false">Relatórios!H292</f>
        <v/>
      </c>
      <c r="I273" s="526" t="str">
        <f aca="false">Relatórios!I292</f>
        <v/>
      </c>
      <c r="J273" s="526" t="str">
        <f aca="false">Relatórios!J292</f>
        <v/>
      </c>
      <c r="K273" s="526" t="str">
        <f aca="false">Relatórios!K292</f>
        <v/>
      </c>
      <c r="L273" s="482" t="str">
        <f aca="false">Relatórios!L292</f>
        <v/>
      </c>
      <c r="M273" s="526" t="str">
        <f aca="false">Relatórios!M292</f>
        <v/>
      </c>
      <c r="N273" s="563" t="str">
        <f aca="false">Relatórios!N292</f>
        <v/>
      </c>
      <c r="O273" s="482" t="str">
        <f aca="false">Relatórios!O292</f>
        <v/>
      </c>
      <c r="P273" s="482" t="str">
        <f aca="false">Relatórios!P292</f>
        <v/>
      </c>
      <c r="Q273" s="482" t="str">
        <f aca="false">Relatórios!Q292</f>
        <v/>
      </c>
      <c r="R273" s="482" t="str">
        <f aca="false">Relatórios!R292</f>
        <v/>
      </c>
      <c r="S273" s="486" t="str">
        <f aca="false">Relatórios!S292</f>
        <v/>
      </c>
    </row>
    <row r="274" customFormat="false" ht="12.75" hidden="false" customHeight="true" outlineLevel="0" collapsed="false">
      <c r="A274" s="481" t="str">
        <f aca="false">Relatórios!A293</f>
        <v/>
      </c>
      <c r="B274" s="482" t="str">
        <f aca="false">Relatórios!B293</f>
        <v/>
      </c>
      <c r="C274" s="482" t="str">
        <f aca="false">Relatórios!C293</f>
        <v/>
      </c>
      <c r="D274" s="482" t="str">
        <f aca="false">Relatórios!D293</f>
        <v/>
      </c>
      <c r="E274" s="482" t="str">
        <f aca="false">Relatórios!E293</f>
        <v/>
      </c>
      <c r="F274" s="482" t="str">
        <f aca="false">Relatórios!F293</f>
        <v/>
      </c>
      <c r="G274" s="482" t="str">
        <f aca="false">Relatórios!G293</f>
        <v/>
      </c>
      <c r="H274" s="482" t="str">
        <f aca="false">Relatórios!H293</f>
        <v/>
      </c>
      <c r="I274" s="526" t="str">
        <f aca="false">Relatórios!I293</f>
        <v/>
      </c>
      <c r="J274" s="526" t="str">
        <f aca="false">Relatórios!J293</f>
        <v/>
      </c>
      <c r="K274" s="526" t="str">
        <f aca="false">Relatórios!K293</f>
        <v/>
      </c>
      <c r="L274" s="482" t="str">
        <f aca="false">Relatórios!L293</f>
        <v/>
      </c>
      <c r="M274" s="526" t="str">
        <f aca="false">Relatórios!M293</f>
        <v/>
      </c>
      <c r="N274" s="563" t="str">
        <f aca="false">Relatórios!N293</f>
        <v/>
      </c>
      <c r="O274" s="482" t="str">
        <f aca="false">Relatórios!O293</f>
        <v/>
      </c>
      <c r="P274" s="482" t="str">
        <f aca="false">Relatórios!P293</f>
        <v/>
      </c>
      <c r="Q274" s="482" t="str">
        <f aca="false">Relatórios!Q293</f>
        <v/>
      </c>
      <c r="R274" s="482" t="str">
        <f aca="false">Relatórios!R293</f>
        <v/>
      </c>
      <c r="S274" s="486" t="str">
        <f aca="false">Relatórios!S293</f>
        <v/>
      </c>
    </row>
    <row r="275" customFormat="false" ht="12.75" hidden="false" customHeight="true" outlineLevel="0" collapsed="false">
      <c r="A275" s="481" t="str">
        <f aca="false">Relatórios!A294</f>
        <v/>
      </c>
      <c r="B275" s="482" t="str">
        <f aca="false">Relatórios!B294</f>
        <v/>
      </c>
      <c r="C275" s="482" t="str">
        <f aca="false">Relatórios!C294</f>
        <v/>
      </c>
      <c r="D275" s="482" t="str">
        <f aca="false">Relatórios!D294</f>
        <v/>
      </c>
      <c r="E275" s="482" t="str">
        <f aca="false">Relatórios!E294</f>
        <v/>
      </c>
      <c r="F275" s="482" t="str">
        <f aca="false">Relatórios!F294</f>
        <v/>
      </c>
      <c r="G275" s="482" t="str">
        <f aca="false">Relatórios!G294</f>
        <v/>
      </c>
      <c r="H275" s="482" t="str">
        <f aca="false">Relatórios!H294</f>
        <v/>
      </c>
      <c r="I275" s="526" t="str">
        <f aca="false">Relatórios!I294</f>
        <v/>
      </c>
      <c r="J275" s="526" t="str">
        <f aca="false">Relatórios!J294</f>
        <v/>
      </c>
      <c r="K275" s="526" t="str">
        <f aca="false">Relatórios!K294</f>
        <v/>
      </c>
      <c r="L275" s="482" t="str">
        <f aca="false">Relatórios!L294</f>
        <v/>
      </c>
      <c r="M275" s="526" t="str">
        <f aca="false">Relatórios!M294</f>
        <v/>
      </c>
      <c r="N275" s="563" t="str">
        <f aca="false">Relatórios!N294</f>
        <v/>
      </c>
      <c r="O275" s="482" t="str">
        <f aca="false">Relatórios!O294</f>
        <v/>
      </c>
      <c r="P275" s="482" t="str">
        <f aca="false">Relatórios!P294</f>
        <v/>
      </c>
      <c r="Q275" s="482" t="str">
        <f aca="false">Relatórios!Q294</f>
        <v/>
      </c>
      <c r="R275" s="482" t="str">
        <f aca="false">Relatórios!R294</f>
        <v/>
      </c>
      <c r="S275" s="486" t="str">
        <f aca="false">Relatórios!S294</f>
        <v/>
      </c>
    </row>
    <row r="276" customFormat="false" ht="12.75" hidden="false" customHeight="true" outlineLevel="0" collapsed="false">
      <c r="A276" s="481" t="str">
        <f aca="false">Relatórios!A295</f>
        <v/>
      </c>
      <c r="B276" s="482" t="str">
        <f aca="false">Relatórios!B295</f>
        <v/>
      </c>
      <c r="C276" s="482" t="str">
        <f aca="false">Relatórios!C295</f>
        <v/>
      </c>
      <c r="D276" s="482" t="str">
        <f aca="false">Relatórios!D295</f>
        <v/>
      </c>
      <c r="E276" s="482" t="str">
        <f aca="false">Relatórios!E295</f>
        <v/>
      </c>
      <c r="F276" s="482" t="str">
        <f aca="false">Relatórios!F295</f>
        <v/>
      </c>
      <c r="G276" s="482" t="str">
        <f aca="false">Relatórios!G295</f>
        <v/>
      </c>
      <c r="H276" s="482" t="str">
        <f aca="false">Relatórios!H295</f>
        <v/>
      </c>
      <c r="I276" s="526" t="str">
        <f aca="false">Relatórios!I295</f>
        <v/>
      </c>
      <c r="J276" s="526" t="str">
        <f aca="false">Relatórios!J295</f>
        <v/>
      </c>
      <c r="K276" s="526" t="str">
        <f aca="false">Relatórios!K295</f>
        <v/>
      </c>
      <c r="L276" s="482" t="str">
        <f aca="false">Relatórios!L295</f>
        <v/>
      </c>
      <c r="M276" s="526" t="str">
        <f aca="false">Relatórios!M295</f>
        <v/>
      </c>
      <c r="N276" s="563" t="str">
        <f aca="false">Relatórios!N295</f>
        <v/>
      </c>
      <c r="O276" s="482" t="str">
        <f aca="false">Relatórios!O295</f>
        <v/>
      </c>
      <c r="P276" s="482" t="str">
        <f aca="false">Relatórios!P295</f>
        <v/>
      </c>
      <c r="Q276" s="482" t="str">
        <f aca="false">Relatórios!Q295</f>
        <v/>
      </c>
      <c r="R276" s="482" t="str">
        <f aca="false">Relatórios!R295</f>
        <v/>
      </c>
      <c r="S276" s="486" t="str">
        <f aca="false">Relatórios!S295</f>
        <v/>
      </c>
    </row>
    <row r="277" customFormat="false" ht="12.75" hidden="false" customHeight="true" outlineLevel="0" collapsed="false">
      <c r="A277" s="481" t="str">
        <f aca="false">Relatórios!A296</f>
        <v/>
      </c>
      <c r="B277" s="482" t="str">
        <f aca="false">Relatórios!B296</f>
        <v/>
      </c>
      <c r="C277" s="482" t="str">
        <f aca="false">Relatórios!C296</f>
        <v/>
      </c>
      <c r="D277" s="482" t="str">
        <f aca="false">Relatórios!D296</f>
        <v/>
      </c>
      <c r="E277" s="482" t="str">
        <f aca="false">Relatórios!E296</f>
        <v/>
      </c>
      <c r="F277" s="482" t="str">
        <f aca="false">Relatórios!F296</f>
        <v/>
      </c>
      <c r="G277" s="482" t="str">
        <f aca="false">Relatórios!G296</f>
        <v/>
      </c>
      <c r="H277" s="482" t="str">
        <f aca="false">Relatórios!H296</f>
        <v/>
      </c>
      <c r="I277" s="526" t="str">
        <f aca="false">Relatórios!I296</f>
        <v/>
      </c>
      <c r="J277" s="526" t="str">
        <f aca="false">Relatórios!J296</f>
        <v/>
      </c>
      <c r="K277" s="526" t="str">
        <f aca="false">Relatórios!K296</f>
        <v/>
      </c>
      <c r="L277" s="482" t="str">
        <f aca="false">Relatórios!L296</f>
        <v/>
      </c>
      <c r="M277" s="526" t="str">
        <f aca="false">Relatórios!M296</f>
        <v/>
      </c>
      <c r="N277" s="563" t="str">
        <f aca="false">Relatórios!N296</f>
        <v/>
      </c>
      <c r="O277" s="482" t="str">
        <f aca="false">Relatórios!O296</f>
        <v/>
      </c>
      <c r="P277" s="482" t="str">
        <f aca="false">Relatórios!P296</f>
        <v/>
      </c>
      <c r="Q277" s="482" t="str">
        <f aca="false">Relatórios!Q296</f>
        <v/>
      </c>
      <c r="R277" s="482" t="str">
        <f aca="false">Relatórios!R296</f>
        <v/>
      </c>
      <c r="S277" s="486" t="str">
        <f aca="false">Relatórios!S296</f>
        <v/>
      </c>
    </row>
    <row r="278" customFormat="false" ht="12.75" hidden="false" customHeight="true" outlineLevel="0" collapsed="false">
      <c r="A278" s="481" t="str">
        <f aca="false">Relatórios!A297</f>
        <v/>
      </c>
      <c r="B278" s="482" t="str">
        <f aca="false">Relatórios!B297</f>
        <v/>
      </c>
      <c r="C278" s="482" t="str">
        <f aca="false">Relatórios!C297</f>
        <v/>
      </c>
      <c r="D278" s="482" t="str">
        <f aca="false">Relatórios!D297</f>
        <v/>
      </c>
      <c r="E278" s="482" t="str">
        <f aca="false">Relatórios!E297</f>
        <v/>
      </c>
      <c r="F278" s="482" t="str">
        <f aca="false">Relatórios!F297</f>
        <v/>
      </c>
      <c r="G278" s="482" t="str">
        <f aca="false">Relatórios!G297</f>
        <v/>
      </c>
      <c r="H278" s="482" t="str">
        <f aca="false">Relatórios!H297</f>
        <v/>
      </c>
      <c r="I278" s="526" t="str">
        <f aca="false">Relatórios!I297</f>
        <v/>
      </c>
      <c r="J278" s="526" t="str">
        <f aca="false">Relatórios!J297</f>
        <v/>
      </c>
      <c r="K278" s="526" t="str">
        <f aca="false">Relatórios!K297</f>
        <v/>
      </c>
      <c r="L278" s="482" t="str">
        <f aca="false">Relatórios!L297</f>
        <v/>
      </c>
      <c r="M278" s="526" t="str">
        <f aca="false">Relatórios!M297</f>
        <v/>
      </c>
      <c r="N278" s="563" t="str">
        <f aca="false">Relatórios!N297</f>
        <v/>
      </c>
      <c r="O278" s="482" t="str">
        <f aca="false">Relatórios!O297</f>
        <v/>
      </c>
      <c r="P278" s="482" t="str">
        <f aca="false">Relatórios!P297</f>
        <v/>
      </c>
      <c r="Q278" s="482" t="str">
        <f aca="false">Relatórios!Q297</f>
        <v/>
      </c>
      <c r="R278" s="482" t="str">
        <f aca="false">Relatórios!R297</f>
        <v/>
      </c>
      <c r="S278" s="486" t="str">
        <f aca="false">Relatórios!S297</f>
        <v/>
      </c>
    </row>
    <row r="279" customFormat="false" ht="12.75" hidden="false" customHeight="true" outlineLevel="0" collapsed="false">
      <c r="A279" s="481" t="str">
        <f aca="false">Relatórios!A298</f>
        <v/>
      </c>
      <c r="B279" s="482" t="str">
        <f aca="false">Relatórios!B298</f>
        <v/>
      </c>
      <c r="C279" s="482" t="str">
        <f aca="false">Relatórios!C298</f>
        <v/>
      </c>
      <c r="D279" s="482" t="str">
        <f aca="false">Relatórios!D298</f>
        <v/>
      </c>
      <c r="E279" s="482" t="str">
        <f aca="false">Relatórios!E298</f>
        <v/>
      </c>
      <c r="F279" s="482" t="str">
        <f aca="false">Relatórios!F298</f>
        <v/>
      </c>
      <c r="G279" s="482" t="str">
        <f aca="false">Relatórios!G298</f>
        <v/>
      </c>
      <c r="H279" s="482" t="str">
        <f aca="false">Relatórios!H298</f>
        <v/>
      </c>
      <c r="I279" s="526" t="str">
        <f aca="false">Relatórios!I298</f>
        <v/>
      </c>
      <c r="J279" s="526" t="str">
        <f aca="false">Relatórios!J298</f>
        <v/>
      </c>
      <c r="K279" s="526" t="str">
        <f aca="false">Relatórios!K298</f>
        <v/>
      </c>
      <c r="L279" s="482" t="str">
        <f aca="false">Relatórios!L298</f>
        <v/>
      </c>
      <c r="M279" s="526" t="str">
        <f aca="false">Relatórios!M298</f>
        <v/>
      </c>
      <c r="N279" s="563" t="str">
        <f aca="false">Relatórios!N298</f>
        <v/>
      </c>
      <c r="O279" s="482" t="str">
        <f aca="false">Relatórios!O298</f>
        <v/>
      </c>
      <c r="P279" s="482" t="str">
        <f aca="false">Relatórios!P298</f>
        <v/>
      </c>
      <c r="Q279" s="482" t="str">
        <f aca="false">Relatórios!Q298</f>
        <v/>
      </c>
      <c r="R279" s="482" t="str">
        <f aca="false">Relatórios!R298</f>
        <v/>
      </c>
      <c r="S279" s="486" t="str">
        <f aca="false">Relatórios!S298</f>
        <v/>
      </c>
    </row>
    <row r="280" customFormat="false" ht="12.75" hidden="false" customHeight="true" outlineLevel="0" collapsed="false">
      <c r="A280" s="481" t="str">
        <f aca="false">Relatórios!A299</f>
        <v/>
      </c>
      <c r="B280" s="482" t="str">
        <f aca="false">Relatórios!B299</f>
        <v/>
      </c>
      <c r="C280" s="482" t="str">
        <f aca="false">Relatórios!C299</f>
        <v/>
      </c>
      <c r="D280" s="482" t="str">
        <f aca="false">Relatórios!D299</f>
        <v/>
      </c>
      <c r="E280" s="482" t="str">
        <f aca="false">Relatórios!E299</f>
        <v/>
      </c>
      <c r="F280" s="482" t="str">
        <f aca="false">Relatórios!F299</f>
        <v/>
      </c>
      <c r="G280" s="482" t="str">
        <f aca="false">Relatórios!G299</f>
        <v/>
      </c>
      <c r="H280" s="482" t="str">
        <f aca="false">Relatórios!H299</f>
        <v/>
      </c>
      <c r="I280" s="526" t="str">
        <f aca="false">Relatórios!I299</f>
        <v/>
      </c>
      <c r="J280" s="526" t="str">
        <f aca="false">Relatórios!J299</f>
        <v/>
      </c>
      <c r="K280" s="526" t="str">
        <f aca="false">Relatórios!K299</f>
        <v/>
      </c>
      <c r="L280" s="482" t="str">
        <f aca="false">Relatórios!L299</f>
        <v/>
      </c>
      <c r="M280" s="526" t="str">
        <f aca="false">Relatórios!M299</f>
        <v/>
      </c>
      <c r="N280" s="563" t="str">
        <f aca="false">Relatórios!N299</f>
        <v/>
      </c>
      <c r="O280" s="482" t="str">
        <f aca="false">Relatórios!O299</f>
        <v/>
      </c>
      <c r="P280" s="482" t="str">
        <f aca="false">Relatórios!P299</f>
        <v/>
      </c>
      <c r="Q280" s="482" t="str">
        <f aca="false">Relatórios!Q299</f>
        <v/>
      </c>
      <c r="R280" s="482" t="str">
        <f aca="false">Relatórios!R299</f>
        <v/>
      </c>
      <c r="S280" s="486" t="str">
        <f aca="false">Relatórios!S299</f>
        <v/>
      </c>
    </row>
    <row r="281" customFormat="false" ht="12.75" hidden="false" customHeight="true" outlineLevel="0" collapsed="false">
      <c r="A281" s="481" t="str">
        <f aca="false">Relatórios!A300</f>
        <v/>
      </c>
      <c r="B281" s="482" t="str">
        <f aca="false">Relatórios!B300</f>
        <v/>
      </c>
      <c r="C281" s="482" t="str">
        <f aca="false">Relatórios!C300</f>
        <v/>
      </c>
      <c r="D281" s="482" t="str">
        <f aca="false">Relatórios!D300</f>
        <v/>
      </c>
      <c r="E281" s="482" t="str">
        <f aca="false">Relatórios!E300</f>
        <v/>
      </c>
      <c r="F281" s="482" t="str">
        <f aca="false">Relatórios!F300</f>
        <v/>
      </c>
      <c r="G281" s="482" t="str">
        <f aca="false">Relatórios!G300</f>
        <v/>
      </c>
      <c r="H281" s="482" t="str">
        <f aca="false">Relatórios!H300</f>
        <v/>
      </c>
      <c r="I281" s="526" t="str">
        <f aca="false">Relatórios!I300</f>
        <v/>
      </c>
      <c r="J281" s="526" t="str">
        <f aca="false">Relatórios!J300</f>
        <v/>
      </c>
      <c r="K281" s="526" t="str">
        <f aca="false">Relatórios!K300</f>
        <v/>
      </c>
      <c r="L281" s="482" t="str">
        <f aca="false">Relatórios!L300</f>
        <v/>
      </c>
      <c r="M281" s="526" t="str">
        <f aca="false">Relatórios!M300</f>
        <v/>
      </c>
      <c r="N281" s="563" t="str">
        <f aca="false">Relatórios!N300</f>
        <v/>
      </c>
      <c r="O281" s="482" t="str">
        <f aca="false">Relatórios!O300</f>
        <v/>
      </c>
      <c r="P281" s="482" t="str">
        <f aca="false">Relatórios!P300</f>
        <v/>
      </c>
      <c r="Q281" s="482" t="str">
        <f aca="false">Relatórios!Q300</f>
        <v/>
      </c>
      <c r="R281" s="482" t="str">
        <f aca="false">Relatórios!R300</f>
        <v/>
      </c>
      <c r="S281" s="486" t="str">
        <f aca="false">Relatórios!S300</f>
        <v/>
      </c>
    </row>
    <row r="282" customFormat="false" ht="12.75" hidden="false" customHeight="true" outlineLevel="0" collapsed="false">
      <c r="A282" s="481" t="str">
        <f aca="false">Relatórios!A301</f>
        <v/>
      </c>
      <c r="B282" s="482" t="str">
        <f aca="false">Relatórios!B301</f>
        <v/>
      </c>
      <c r="C282" s="482" t="str">
        <f aca="false">Relatórios!C301</f>
        <v/>
      </c>
      <c r="D282" s="482" t="str">
        <f aca="false">Relatórios!D301</f>
        <v/>
      </c>
      <c r="E282" s="482" t="str">
        <f aca="false">Relatórios!E301</f>
        <v/>
      </c>
      <c r="F282" s="482" t="str">
        <f aca="false">Relatórios!F301</f>
        <v/>
      </c>
      <c r="G282" s="482" t="str">
        <f aca="false">Relatórios!G301</f>
        <v/>
      </c>
      <c r="H282" s="482" t="str">
        <f aca="false">Relatórios!H301</f>
        <v/>
      </c>
      <c r="I282" s="526" t="str">
        <f aca="false">Relatórios!I301</f>
        <v/>
      </c>
      <c r="J282" s="526" t="str">
        <f aca="false">Relatórios!J301</f>
        <v/>
      </c>
      <c r="K282" s="526" t="str">
        <f aca="false">Relatórios!K301</f>
        <v/>
      </c>
      <c r="L282" s="482" t="str">
        <f aca="false">Relatórios!L301</f>
        <v/>
      </c>
      <c r="M282" s="526" t="str">
        <f aca="false">Relatórios!M301</f>
        <v/>
      </c>
      <c r="N282" s="563" t="str">
        <f aca="false">Relatórios!N301</f>
        <v/>
      </c>
      <c r="O282" s="482" t="str">
        <f aca="false">Relatórios!O301</f>
        <v/>
      </c>
      <c r="P282" s="482" t="str">
        <f aca="false">Relatórios!P301</f>
        <v/>
      </c>
      <c r="Q282" s="482" t="str">
        <f aca="false">Relatórios!Q301</f>
        <v/>
      </c>
      <c r="R282" s="482" t="str">
        <f aca="false">Relatórios!R301</f>
        <v/>
      </c>
      <c r="S282" s="486" t="str">
        <f aca="false">Relatórios!S301</f>
        <v/>
      </c>
    </row>
    <row r="283" customFormat="false" ht="12.75" hidden="false" customHeight="true" outlineLevel="0" collapsed="false">
      <c r="A283" s="481" t="str">
        <f aca="false">Relatórios!A302</f>
        <v/>
      </c>
      <c r="B283" s="482" t="str">
        <f aca="false">Relatórios!B302</f>
        <v/>
      </c>
      <c r="C283" s="482" t="str">
        <f aca="false">Relatórios!C302</f>
        <v/>
      </c>
      <c r="D283" s="482" t="str">
        <f aca="false">Relatórios!D302</f>
        <v/>
      </c>
      <c r="E283" s="482" t="str">
        <f aca="false">Relatórios!E302</f>
        <v/>
      </c>
      <c r="F283" s="482" t="str">
        <f aca="false">Relatórios!F302</f>
        <v/>
      </c>
      <c r="G283" s="482" t="str">
        <f aca="false">Relatórios!G302</f>
        <v/>
      </c>
      <c r="H283" s="482" t="str">
        <f aca="false">Relatórios!H302</f>
        <v/>
      </c>
      <c r="I283" s="526" t="str">
        <f aca="false">Relatórios!I302</f>
        <v/>
      </c>
      <c r="J283" s="526" t="str">
        <f aca="false">Relatórios!J302</f>
        <v/>
      </c>
      <c r="K283" s="526" t="str">
        <f aca="false">Relatórios!K302</f>
        <v/>
      </c>
      <c r="L283" s="482" t="str">
        <f aca="false">Relatórios!L302</f>
        <v/>
      </c>
      <c r="M283" s="526" t="str">
        <f aca="false">Relatórios!M302</f>
        <v/>
      </c>
      <c r="N283" s="563" t="str">
        <f aca="false">Relatórios!N302</f>
        <v/>
      </c>
      <c r="O283" s="482" t="str">
        <f aca="false">Relatórios!O302</f>
        <v/>
      </c>
      <c r="P283" s="482" t="str">
        <f aca="false">Relatórios!P302</f>
        <v/>
      </c>
      <c r="Q283" s="482" t="str">
        <f aca="false">Relatórios!Q302</f>
        <v/>
      </c>
      <c r="R283" s="482" t="str">
        <f aca="false">Relatórios!R302</f>
        <v/>
      </c>
      <c r="S283" s="486" t="str">
        <f aca="false">Relatórios!S302</f>
        <v/>
      </c>
    </row>
    <row r="284" customFormat="false" ht="12.75" hidden="false" customHeight="true" outlineLevel="0" collapsed="false">
      <c r="A284" s="481" t="str">
        <f aca="false">Relatórios!A303</f>
        <v/>
      </c>
      <c r="B284" s="482" t="str">
        <f aca="false">Relatórios!B303</f>
        <v/>
      </c>
      <c r="C284" s="482" t="str">
        <f aca="false">Relatórios!C303</f>
        <v/>
      </c>
      <c r="D284" s="482" t="str">
        <f aca="false">Relatórios!D303</f>
        <v/>
      </c>
      <c r="E284" s="482" t="str">
        <f aca="false">Relatórios!E303</f>
        <v/>
      </c>
      <c r="F284" s="482" t="str">
        <f aca="false">Relatórios!F303</f>
        <v/>
      </c>
      <c r="G284" s="482" t="str">
        <f aca="false">Relatórios!G303</f>
        <v/>
      </c>
      <c r="H284" s="482" t="str">
        <f aca="false">Relatórios!H303</f>
        <v/>
      </c>
      <c r="I284" s="526" t="str">
        <f aca="false">Relatórios!I303</f>
        <v/>
      </c>
      <c r="J284" s="526" t="str">
        <f aca="false">Relatórios!J303</f>
        <v/>
      </c>
      <c r="K284" s="526" t="str">
        <f aca="false">Relatórios!K303</f>
        <v/>
      </c>
      <c r="L284" s="482" t="str">
        <f aca="false">Relatórios!L303</f>
        <v/>
      </c>
      <c r="M284" s="526" t="str">
        <f aca="false">Relatórios!M303</f>
        <v/>
      </c>
      <c r="N284" s="563" t="str">
        <f aca="false">Relatórios!N303</f>
        <v/>
      </c>
      <c r="O284" s="482" t="str">
        <f aca="false">Relatórios!O303</f>
        <v/>
      </c>
      <c r="P284" s="482" t="str">
        <f aca="false">Relatórios!P303</f>
        <v/>
      </c>
      <c r="Q284" s="482" t="str">
        <f aca="false">Relatórios!Q303</f>
        <v/>
      </c>
      <c r="R284" s="482" t="str">
        <f aca="false">Relatórios!R303</f>
        <v/>
      </c>
      <c r="S284" s="486" t="str">
        <f aca="false">Relatórios!S303</f>
        <v/>
      </c>
    </row>
    <row r="285" customFormat="false" ht="12.75" hidden="false" customHeight="true" outlineLevel="0" collapsed="false">
      <c r="A285" s="481" t="str">
        <f aca="false">Relatórios!A304</f>
        <v/>
      </c>
      <c r="B285" s="482" t="str">
        <f aca="false">Relatórios!B304</f>
        <v/>
      </c>
      <c r="C285" s="482" t="str">
        <f aca="false">Relatórios!C304</f>
        <v/>
      </c>
      <c r="D285" s="482" t="str">
        <f aca="false">Relatórios!D304</f>
        <v/>
      </c>
      <c r="E285" s="482" t="str">
        <f aca="false">Relatórios!E304</f>
        <v/>
      </c>
      <c r="F285" s="482" t="str">
        <f aca="false">Relatórios!F304</f>
        <v/>
      </c>
      <c r="G285" s="482" t="str">
        <f aca="false">Relatórios!G304</f>
        <v/>
      </c>
      <c r="H285" s="482" t="str">
        <f aca="false">Relatórios!H304</f>
        <v/>
      </c>
      <c r="I285" s="526" t="str">
        <f aca="false">Relatórios!I304</f>
        <v/>
      </c>
      <c r="J285" s="526" t="str">
        <f aca="false">Relatórios!J304</f>
        <v/>
      </c>
      <c r="K285" s="526" t="str">
        <f aca="false">Relatórios!K304</f>
        <v/>
      </c>
      <c r="L285" s="482" t="str">
        <f aca="false">Relatórios!L304</f>
        <v/>
      </c>
      <c r="M285" s="526" t="str">
        <f aca="false">Relatórios!M304</f>
        <v/>
      </c>
      <c r="N285" s="563" t="str">
        <f aca="false">Relatórios!N304</f>
        <v/>
      </c>
      <c r="O285" s="482" t="str">
        <f aca="false">Relatórios!O304</f>
        <v/>
      </c>
      <c r="P285" s="482" t="str">
        <f aca="false">Relatórios!P304</f>
        <v/>
      </c>
      <c r="Q285" s="482" t="str">
        <f aca="false">Relatórios!Q304</f>
        <v/>
      </c>
      <c r="R285" s="482" t="str">
        <f aca="false">Relatórios!R304</f>
        <v/>
      </c>
      <c r="S285" s="486" t="str">
        <f aca="false">Relatórios!S304</f>
        <v/>
      </c>
    </row>
    <row r="286" customFormat="false" ht="12.75" hidden="false" customHeight="true" outlineLevel="0" collapsed="false">
      <c r="A286" s="481" t="str">
        <f aca="false">Relatórios!A305</f>
        <v/>
      </c>
      <c r="B286" s="482" t="str">
        <f aca="false">Relatórios!B305</f>
        <v/>
      </c>
      <c r="C286" s="482" t="str">
        <f aca="false">Relatórios!C305</f>
        <v/>
      </c>
      <c r="D286" s="482" t="str">
        <f aca="false">Relatórios!D305</f>
        <v/>
      </c>
      <c r="E286" s="482" t="str">
        <f aca="false">Relatórios!E305</f>
        <v/>
      </c>
      <c r="F286" s="482" t="str">
        <f aca="false">Relatórios!F305</f>
        <v/>
      </c>
      <c r="G286" s="482" t="str">
        <f aca="false">Relatórios!G305</f>
        <v/>
      </c>
      <c r="H286" s="482" t="str">
        <f aca="false">Relatórios!H305</f>
        <v/>
      </c>
      <c r="I286" s="526" t="str">
        <f aca="false">Relatórios!I305</f>
        <v/>
      </c>
      <c r="J286" s="526" t="str">
        <f aca="false">Relatórios!J305</f>
        <v/>
      </c>
      <c r="K286" s="526" t="str">
        <f aca="false">Relatórios!K305</f>
        <v/>
      </c>
      <c r="L286" s="482" t="str">
        <f aca="false">Relatórios!L305</f>
        <v/>
      </c>
      <c r="M286" s="526" t="str">
        <f aca="false">Relatórios!M305</f>
        <v/>
      </c>
      <c r="N286" s="563" t="str">
        <f aca="false">Relatórios!N305</f>
        <v/>
      </c>
      <c r="O286" s="482" t="str">
        <f aca="false">Relatórios!O305</f>
        <v/>
      </c>
      <c r="P286" s="482" t="str">
        <f aca="false">Relatórios!P305</f>
        <v/>
      </c>
      <c r="Q286" s="482" t="str">
        <f aca="false">Relatórios!Q305</f>
        <v/>
      </c>
      <c r="R286" s="482" t="str">
        <f aca="false">Relatórios!R305</f>
        <v/>
      </c>
      <c r="S286" s="486" t="str">
        <f aca="false">Relatórios!S305</f>
        <v/>
      </c>
    </row>
    <row r="287" customFormat="false" ht="12.75" hidden="false" customHeight="true" outlineLevel="0" collapsed="false">
      <c r="A287" s="481" t="str">
        <f aca="false">Relatórios!A306</f>
        <v/>
      </c>
      <c r="B287" s="482" t="str">
        <f aca="false">Relatórios!B306</f>
        <v/>
      </c>
      <c r="C287" s="482" t="str">
        <f aca="false">Relatórios!C306</f>
        <v/>
      </c>
      <c r="D287" s="482" t="str">
        <f aca="false">Relatórios!D306</f>
        <v/>
      </c>
      <c r="E287" s="482" t="str">
        <f aca="false">Relatórios!E306</f>
        <v/>
      </c>
      <c r="F287" s="482" t="str">
        <f aca="false">Relatórios!F306</f>
        <v/>
      </c>
      <c r="G287" s="482" t="str">
        <f aca="false">Relatórios!G306</f>
        <v/>
      </c>
      <c r="H287" s="482" t="str">
        <f aca="false">Relatórios!H306</f>
        <v/>
      </c>
      <c r="I287" s="526" t="str">
        <f aca="false">Relatórios!I306</f>
        <v/>
      </c>
      <c r="J287" s="526" t="str">
        <f aca="false">Relatórios!J306</f>
        <v/>
      </c>
      <c r="K287" s="526" t="str">
        <f aca="false">Relatórios!K306</f>
        <v/>
      </c>
      <c r="L287" s="482" t="str">
        <f aca="false">Relatórios!L306</f>
        <v/>
      </c>
      <c r="M287" s="526" t="str">
        <f aca="false">Relatórios!M306</f>
        <v/>
      </c>
      <c r="N287" s="563" t="str">
        <f aca="false">Relatórios!N306</f>
        <v/>
      </c>
      <c r="O287" s="482" t="str">
        <f aca="false">Relatórios!O306</f>
        <v/>
      </c>
      <c r="P287" s="482" t="str">
        <f aca="false">Relatórios!P306</f>
        <v/>
      </c>
      <c r="Q287" s="482" t="str">
        <f aca="false">Relatórios!Q306</f>
        <v/>
      </c>
      <c r="R287" s="482" t="str">
        <f aca="false">Relatórios!R306</f>
        <v/>
      </c>
      <c r="S287" s="486" t="str">
        <f aca="false">Relatórios!S306</f>
        <v/>
      </c>
    </row>
    <row r="288" customFormat="false" ht="12.75" hidden="false" customHeight="true" outlineLevel="0" collapsed="false">
      <c r="A288" s="481" t="str">
        <f aca="false">Relatórios!A307</f>
        <v/>
      </c>
      <c r="B288" s="482" t="str">
        <f aca="false">Relatórios!B307</f>
        <v/>
      </c>
      <c r="C288" s="482" t="str">
        <f aca="false">Relatórios!C307</f>
        <v/>
      </c>
      <c r="D288" s="482" t="str">
        <f aca="false">Relatórios!D307</f>
        <v/>
      </c>
      <c r="E288" s="482" t="str">
        <f aca="false">Relatórios!E307</f>
        <v/>
      </c>
      <c r="F288" s="482" t="str">
        <f aca="false">Relatórios!F307</f>
        <v/>
      </c>
      <c r="G288" s="482" t="str">
        <f aca="false">Relatórios!G307</f>
        <v/>
      </c>
      <c r="H288" s="482" t="str">
        <f aca="false">Relatórios!H307</f>
        <v/>
      </c>
      <c r="I288" s="526" t="str">
        <f aca="false">Relatórios!I307</f>
        <v/>
      </c>
      <c r="J288" s="526" t="str">
        <f aca="false">Relatórios!J307</f>
        <v/>
      </c>
      <c r="K288" s="526" t="str">
        <f aca="false">Relatórios!K307</f>
        <v/>
      </c>
      <c r="L288" s="482" t="str">
        <f aca="false">Relatórios!L307</f>
        <v/>
      </c>
      <c r="M288" s="526" t="str">
        <f aca="false">Relatórios!M307</f>
        <v/>
      </c>
      <c r="N288" s="563" t="str">
        <f aca="false">Relatórios!N307</f>
        <v/>
      </c>
      <c r="O288" s="482" t="str">
        <f aca="false">Relatórios!O307</f>
        <v/>
      </c>
      <c r="P288" s="482" t="str">
        <f aca="false">Relatórios!P307</f>
        <v/>
      </c>
      <c r="Q288" s="482" t="str">
        <f aca="false">Relatórios!Q307</f>
        <v/>
      </c>
      <c r="R288" s="482" t="str">
        <f aca="false">Relatórios!R307</f>
        <v/>
      </c>
      <c r="S288" s="486" t="str">
        <f aca="false">Relatórios!S307</f>
        <v/>
      </c>
    </row>
    <row r="289" customFormat="false" ht="12.75" hidden="false" customHeight="true" outlineLevel="0" collapsed="false">
      <c r="A289" s="481" t="str">
        <f aca="false">Relatórios!A308</f>
        <v/>
      </c>
      <c r="B289" s="482" t="str">
        <f aca="false">Relatórios!B308</f>
        <v/>
      </c>
      <c r="C289" s="482" t="str">
        <f aca="false">Relatórios!C308</f>
        <v/>
      </c>
      <c r="D289" s="482" t="str">
        <f aca="false">Relatórios!D308</f>
        <v/>
      </c>
      <c r="E289" s="482" t="str">
        <f aca="false">Relatórios!E308</f>
        <v/>
      </c>
      <c r="F289" s="482" t="str">
        <f aca="false">Relatórios!F308</f>
        <v/>
      </c>
      <c r="G289" s="482" t="str">
        <f aca="false">Relatórios!G308</f>
        <v/>
      </c>
      <c r="H289" s="482" t="str">
        <f aca="false">Relatórios!H308</f>
        <v/>
      </c>
      <c r="I289" s="526" t="str">
        <f aca="false">Relatórios!I308</f>
        <v/>
      </c>
      <c r="J289" s="526" t="str">
        <f aca="false">Relatórios!J308</f>
        <v/>
      </c>
      <c r="K289" s="526" t="str">
        <f aca="false">Relatórios!K308</f>
        <v/>
      </c>
      <c r="L289" s="482" t="str">
        <f aca="false">Relatórios!L308</f>
        <v/>
      </c>
      <c r="M289" s="526" t="str">
        <f aca="false">Relatórios!M308</f>
        <v/>
      </c>
      <c r="N289" s="563" t="str">
        <f aca="false">Relatórios!N308</f>
        <v/>
      </c>
      <c r="O289" s="482" t="str">
        <f aca="false">Relatórios!O308</f>
        <v/>
      </c>
      <c r="P289" s="482" t="str">
        <f aca="false">Relatórios!P308</f>
        <v/>
      </c>
      <c r="Q289" s="482" t="str">
        <f aca="false">Relatórios!Q308</f>
        <v/>
      </c>
      <c r="R289" s="482" t="str">
        <f aca="false">Relatórios!R308</f>
        <v/>
      </c>
      <c r="S289" s="486" t="str">
        <f aca="false">Relatórios!S308</f>
        <v/>
      </c>
    </row>
    <row r="290" customFormat="false" ht="12.75" hidden="false" customHeight="true" outlineLevel="0" collapsed="false">
      <c r="A290" s="481" t="str">
        <f aca="false">Relatórios!A309</f>
        <v/>
      </c>
      <c r="B290" s="482" t="str">
        <f aca="false">Relatórios!B309</f>
        <v/>
      </c>
      <c r="C290" s="482" t="str">
        <f aca="false">Relatórios!C309</f>
        <v/>
      </c>
      <c r="D290" s="482" t="str">
        <f aca="false">Relatórios!D309</f>
        <v/>
      </c>
      <c r="E290" s="482" t="str">
        <f aca="false">Relatórios!E309</f>
        <v/>
      </c>
      <c r="F290" s="482" t="str">
        <f aca="false">Relatórios!F309</f>
        <v/>
      </c>
      <c r="G290" s="482" t="str">
        <f aca="false">Relatórios!G309</f>
        <v/>
      </c>
      <c r="H290" s="482" t="str">
        <f aca="false">Relatórios!H309</f>
        <v/>
      </c>
      <c r="I290" s="526" t="str">
        <f aca="false">Relatórios!I309</f>
        <v/>
      </c>
      <c r="J290" s="526" t="str">
        <f aca="false">Relatórios!J309</f>
        <v/>
      </c>
      <c r="K290" s="526" t="str">
        <f aca="false">Relatórios!K309</f>
        <v/>
      </c>
      <c r="L290" s="482" t="str">
        <f aca="false">Relatórios!L309</f>
        <v/>
      </c>
      <c r="M290" s="526" t="str">
        <f aca="false">Relatórios!M309</f>
        <v/>
      </c>
      <c r="N290" s="563" t="str">
        <f aca="false">Relatórios!N309</f>
        <v/>
      </c>
      <c r="O290" s="482" t="str">
        <f aca="false">Relatórios!O309</f>
        <v/>
      </c>
      <c r="P290" s="482" t="str">
        <f aca="false">Relatórios!P309</f>
        <v/>
      </c>
      <c r="Q290" s="482" t="str">
        <f aca="false">Relatórios!Q309</f>
        <v/>
      </c>
      <c r="R290" s="482" t="str">
        <f aca="false">Relatórios!R309</f>
        <v/>
      </c>
      <c r="S290" s="486" t="str">
        <f aca="false">Relatórios!S309</f>
        <v/>
      </c>
    </row>
    <row r="291" customFormat="false" ht="12.75" hidden="false" customHeight="true" outlineLevel="0" collapsed="false">
      <c r="A291" s="481" t="str">
        <f aca="false">Relatórios!A310</f>
        <v/>
      </c>
      <c r="B291" s="482" t="str">
        <f aca="false">Relatórios!B310</f>
        <v/>
      </c>
      <c r="C291" s="482" t="str">
        <f aca="false">Relatórios!C310</f>
        <v/>
      </c>
      <c r="D291" s="482" t="str">
        <f aca="false">Relatórios!D310</f>
        <v/>
      </c>
      <c r="E291" s="482" t="str">
        <f aca="false">Relatórios!E310</f>
        <v/>
      </c>
      <c r="F291" s="482" t="str">
        <f aca="false">Relatórios!F310</f>
        <v/>
      </c>
      <c r="G291" s="482" t="str">
        <f aca="false">Relatórios!G310</f>
        <v/>
      </c>
      <c r="H291" s="482" t="str">
        <f aca="false">Relatórios!H310</f>
        <v/>
      </c>
      <c r="I291" s="526" t="str">
        <f aca="false">Relatórios!I310</f>
        <v/>
      </c>
      <c r="J291" s="526" t="str">
        <f aca="false">Relatórios!J310</f>
        <v/>
      </c>
      <c r="K291" s="526" t="str">
        <f aca="false">Relatórios!K310</f>
        <v/>
      </c>
      <c r="L291" s="482" t="str">
        <f aca="false">Relatórios!L310</f>
        <v/>
      </c>
      <c r="M291" s="526" t="str">
        <f aca="false">Relatórios!M310</f>
        <v/>
      </c>
      <c r="N291" s="563" t="str">
        <f aca="false">Relatórios!N310</f>
        <v/>
      </c>
      <c r="O291" s="482" t="str">
        <f aca="false">Relatórios!O310</f>
        <v/>
      </c>
      <c r="P291" s="482" t="str">
        <f aca="false">Relatórios!P310</f>
        <v/>
      </c>
      <c r="Q291" s="482" t="str">
        <f aca="false">Relatórios!Q310</f>
        <v/>
      </c>
      <c r="R291" s="482" t="str">
        <f aca="false">Relatórios!R310</f>
        <v/>
      </c>
      <c r="S291" s="486" t="str">
        <f aca="false">Relatórios!S310</f>
        <v/>
      </c>
    </row>
    <row r="292" customFormat="false" ht="12.75" hidden="false" customHeight="true" outlineLevel="0" collapsed="false">
      <c r="A292" s="481" t="str">
        <f aca="false">Relatórios!A311</f>
        <v/>
      </c>
      <c r="B292" s="482" t="str">
        <f aca="false">Relatórios!B311</f>
        <v/>
      </c>
      <c r="C292" s="482" t="str">
        <f aca="false">Relatórios!C311</f>
        <v/>
      </c>
      <c r="D292" s="482" t="str">
        <f aca="false">Relatórios!D311</f>
        <v/>
      </c>
      <c r="E292" s="482" t="str">
        <f aca="false">Relatórios!E311</f>
        <v/>
      </c>
      <c r="F292" s="482" t="str">
        <f aca="false">Relatórios!F311</f>
        <v/>
      </c>
      <c r="G292" s="482" t="str">
        <f aca="false">Relatórios!G311</f>
        <v/>
      </c>
      <c r="H292" s="482" t="str">
        <f aca="false">Relatórios!H311</f>
        <v/>
      </c>
      <c r="I292" s="526" t="str">
        <f aca="false">Relatórios!I311</f>
        <v/>
      </c>
      <c r="J292" s="526" t="str">
        <f aca="false">Relatórios!J311</f>
        <v/>
      </c>
      <c r="K292" s="526" t="str">
        <f aca="false">Relatórios!K311</f>
        <v/>
      </c>
      <c r="L292" s="482" t="str">
        <f aca="false">Relatórios!L311</f>
        <v/>
      </c>
      <c r="M292" s="526" t="str">
        <f aca="false">Relatórios!M311</f>
        <v/>
      </c>
      <c r="N292" s="563" t="str">
        <f aca="false">Relatórios!N311</f>
        <v/>
      </c>
      <c r="O292" s="482" t="str">
        <f aca="false">Relatórios!O311</f>
        <v/>
      </c>
      <c r="P292" s="482" t="str">
        <f aca="false">Relatórios!P311</f>
        <v/>
      </c>
      <c r="Q292" s="482" t="str">
        <f aca="false">Relatórios!Q311</f>
        <v/>
      </c>
      <c r="R292" s="482" t="str">
        <f aca="false">Relatórios!R311</f>
        <v/>
      </c>
      <c r="S292" s="486" t="str">
        <f aca="false">Relatórios!S311</f>
        <v/>
      </c>
    </row>
    <row r="293" customFormat="false" ht="12.75" hidden="false" customHeight="true" outlineLevel="0" collapsed="false">
      <c r="A293" s="481" t="str">
        <f aca="false">Relatórios!A312</f>
        <v/>
      </c>
      <c r="B293" s="482" t="str">
        <f aca="false">Relatórios!B312</f>
        <v/>
      </c>
      <c r="C293" s="482" t="str">
        <f aca="false">Relatórios!C312</f>
        <v/>
      </c>
      <c r="D293" s="482" t="str">
        <f aca="false">Relatórios!D312</f>
        <v/>
      </c>
      <c r="E293" s="482" t="str">
        <f aca="false">Relatórios!E312</f>
        <v/>
      </c>
      <c r="F293" s="482" t="str">
        <f aca="false">Relatórios!F312</f>
        <v/>
      </c>
      <c r="G293" s="482" t="str">
        <f aca="false">Relatórios!G312</f>
        <v/>
      </c>
      <c r="H293" s="482" t="str">
        <f aca="false">Relatórios!H312</f>
        <v/>
      </c>
      <c r="I293" s="526" t="str">
        <f aca="false">Relatórios!I312</f>
        <v/>
      </c>
      <c r="J293" s="526" t="str">
        <f aca="false">Relatórios!J312</f>
        <v/>
      </c>
      <c r="K293" s="526" t="str">
        <f aca="false">Relatórios!K312</f>
        <v/>
      </c>
      <c r="L293" s="482" t="str">
        <f aca="false">Relatórios!L312</f>
        <v/>
      </c>
      <c r="M293" s="526" t="str">
        <f aca="false">Relatórios!M312</f>
        <v/>
      </c>
      <c r="N293" s="563" t="str">
        <f aca="false">Relatórios!N312</f>
        <v/>
      </c>
      <c r="O293" s="482" t="str">
        <f aca="false">Relatórios!O312</f>
        <v/>
      </c>
      <c r="P293" s="482" t="str">
        <f aca="false">Relatórios!P312</f>
        <v/>
      </c>
      <c r="Q293" s="482" t="str">
        <f aca="false">Relatórios!Q312</f>
        <v/>
      </c>
      <c r="R293" s="482" t="str">
        <f aca="false">Relatórios!R312</f>
        <v/>
      </c>
      <c r="S293" s="486" t="str">
        <f aca="false">Relatórios!S312</f>
        <v/>
      </c>
    </row>
    <row r="294" customFormat="false" ht="12.75" hidden="false" customHeight="true" outlineLevel="0" collapsed="false">
      <c r="A294" s="481" t="str">
        <f aca="false">Relatórios!A313</f>
        <v/>
      </c>
      <c r="B294" s="482" t="str">
        <f aca="false">Relatórios!B313</f>
        <v/>
      </c>
      <c r="C294" s="482" t="str">
        <f aca="false">Relatórios!C313</f>
        <v/>
      </c>
      <c r="D294" s="482" t="str">
        <f aca="false">Relatórios!D313</f>
        <v/>
      </c>
      <c r="E294" s="482" t="str">
        <f aca="false">Relatórios!E313</f>
        <v/>
      </c>
      <c r="F294" s="482" t="str">
        <f aca="false">Relatórios!F313</f>
        <v/>
      </c>
      <c r="G294" s="482" t="str">
        <f aca="false">Relatórios!G313</f>
        <v/>
      </c>
      <c r="H294" s="482" t="str">
        <f aca="false">Relatórios!H313</f>
        <v/>
      </c>
      <c r="I294" s="526" t="str">
        <f aca="false">Relatórios!I313</f>
        <v/>
      </c>
      <c r="J294" s="526" t="str">
        <f aca="false">Relatórios!J313</f>
        <v/>
      </c>
      <c r="K294" s="526" t="str">
        <f aca="false">Relatórios!K313</f>
        <v/>
      </c>
      <c r="L294" s="482" t="str">
        <f aca="false">Relatórios!L313</f>
        <v/>
      </c>
      <c r="M294" s="526" t="str">
        <f aca="false">Relatórios!M313</f>
        <v/>
      </c>
      <c r="N294" s="563" t="str">
        <f aca="false">Relatórios!N313</f>
        <v/>
      </c>
      <c r="O294" s="482" t="str">
        <f aca="false">Relatórios!O313</f>
        <v/>
      </c>
      <c r="P294" s="482" t="str">
        <f aca="false">Relatórios!P313</f>
        <v/>
      </c>
      <c r="Q294" s="482" t="str">
        <f aca="false">Relatórios!Q313</f>
        <v/>
      </c>
      <c r="R294" s="482" t="str">
        <f aca="false">Relatórios!R313</f>
        <v/>
      </c>
      <c r="S294" s="486" t="str">
        <f aca="false">Relatórios!S313</f>
        <v/>
      </c>
    </row>
    <row r="295" customFormat="false" ht="12.75" hidden="false" customHeight="true" outlineLevel="0" collapsed="false">
      <c r="A295" s="481" t="str">
        <f aca="false">Relatórios!A314</f>
        <v/>
      </c>
      <c r="B295" s="482" t="str">
        <f aca="false">Relatórios!B314</f>
        <v/>
      </c>
      <c r="C295" s="482" t="str">
        <f aca="false">Relatórios!C314</f>
        <v/>
      </c>
      <c r="D295" s="482" t="str">
        <f aca="false">Relatórios!D314</f>
        <v/>
      </c>
      <c r="E295" s="482" t="str">
        <f aca="false">Relatórios!E314</f>
        <v/>
      </c>
      <c r="F295" s="482" t="str">
        <f aca="false">Relatórios!F314</f>
        <v/>
      </c>
      <c r="G295" s="482" t="str">
        <f aca="false">Relatórios!G314</f>
        <v/>
      </c>
      <c r="H295" s="482" t="str">
        <f aca="false">Relatórios!H314</f>
        <v/>
      </c>
      <c r="I295" s="526" t="str">
        <f aca="false">Relatórios!I314</f>
        <v/>
      </c>
      <c r="J295" s="526" t="str">
        <f aca="false">Relatórios!J314</f>
        <v/>
      </c>
      <c r="K295" s="526" t="str">
        <f aca="false">Relatórios!K314</f>
        <v/>
      </c>
      <c r="L295" s="482" t="str">
        <f aca="false">Relatórios!L314</f>
        <v/>
      </c>
      <c r="M295" s="526" t="str">
        <f aca="false">Relatórios!M314</f>
        <v/>
      </c>
      <c r="N295" s="563" t="str">
        <f aca="false">Relatórios!N314</f>
        <v/>
      </c>
      <c r="O295" s="482" t="str">
        <f aca="false">Relatórios!O314</f>
        <v/>
      </c>
      <c r="P295" s="482" t="str">
        <f aca="false">Relatórios!P314</f>
        <v/>
      </c>
      <c r="Q295" s="482" t="str">
        <f aca="false">Relatórios!Q314</f>
        <v/>
      </c>
      <c r="R295" s="482" t="str">
        <f aca="false">Relatórios!R314</f>
        <v/>
      </c>
      <c r="S295" s="486" t="str">
        <f aca="false">Relatórios!S314</f>
        <v/>
      </c>
    </row>
    <row r="296" customFormat="false" ht="12.75" hidden="false" customHeight="true" outlineLevel="0" collapsed="false">
      <c r="A296" s="481" t="str">
        <f aca="false">Relatórios!A315</f>
        <v/>
      </c>
      <c r="B296" s="482" t="str">
        <f aca="false">Relatórios!B315</f>
        <v/>
      </c>
      <c r="C296" s="482" t="str">
        <f aca="false">Relatórios!C315</f>
        <v/>
      </c>
      <c r="D296" s="482" t="str">
        <f aca="false">Relatórios!D315</f>
        <v/>
      </c>
      <c r="E296" s="482" t="str">
        <f aca="false">Relatórios!E315</f>
        <v/>
      </c>
      <c r="F296" s="482" t="str">
        <f aca="false">Relatórios!F315</f>
        <v/>
      </c>
      <c r="G296" s="482" t="str">
        <f aca="false">Relatórios!G315</f>
        <v/>
      </c>
      <c r="H296" s="482" t="str">
        <f aca="false">Relatórios!H315</f>
        <v/>
      </c>
      <c r="I296" s="526" t="str">
        <f aca="false">Relatórios!I315</f>
        <v/>
      </c>
      <c r="J296" s="526" t="str">
        <f aca="false">Relatórios!J315</f>
        <v/>
      </c>
      <c r="K296" s="526" t="str">
        <f aca="false">Relatórios!K315</f>
        <v/>
      </c>
      <c r="L296" s="482" t="str">
        <f aca="false">Relatórios!L315</f>
        <v/>
      </c>
      <c r="M296" s="526" t="str">
        <f aca="false">Relatórios!M315</f>
        <v/>
      </c>
      <c r="N296" s="563" t="str">
        <f aca="false">Relatórios!N315</f>
        <v/>
      </c>
      <c r="O296" s="482" t="str">
        <f aca="false">Relatórios!O315</f>
        <v/>
      </c>
      <c r="P296" s="482" t="str">
        <f aca="false">Relatórios!P315</f>
        <v/>
      </c>
      <c r="Q296" s="482" t="str">
        <f aca="false">Relatórios!Q315</f>
        <v/>
      </c>
      <c r="R296" s="482" t="str">
        <f aca="false">Relatórios!R315</f>
        <v/>
      </c>
      <c r="S296" s="486" t="str">
        <f aca="false">Relatórios!S315</f>
        <v/>
      </c>
    </row>
    <row r="297" customFormat="false" ht="12.75" hidden="false" customHeight="true" outlineLevel="0" collapsed="false">
      <c r="A297" s="481" t="str">
        <f aca="false">Relatórios!A316</f>
        <v/>
      </c>
      <c r="B297" s="482" t="str">
        <f aca="false">Relatórios!B316</f>
        <v/>
      </c>
      <c r="C297" s="482" t="str">
        <f aca="false">Relatórios!C316</f>
        <v/>
      </c>
      <c r="D297" s="482" t="str">
        <f aca="false">Relatórios!D316</f>
        <v/>
      </c>
      <c r="E297" s="482" t="str">
        <f aca="false">Relatórios!E316</f>
        <v/>
      </c>
      <c r="F297" s="482" t="str">
        <f aca="false">Relatórios!F316</f>
        <v/>
      </c>
      <c r="G297" s="482" t="str">
        <f aca="false">Relatórios!G316</f>
        <v/>
      </c>
      <c r="H297" s="482" t="str">
        <f aca="false">Relatórios!H316</f>
        <v/>
      </c>
      <c r="I297" s="526" t="str">
        <f aca="false">Relatórios!I316</f>
        <v/>
      </c>
      <c r="J297" s="526" t="str">
        <f aca="false">Relatórios!J316</f>
        <v/>
      </c>
      <c r="K297" s="526" t="str">
        <f aca="false">Relatórios!K316</f>
        <v/>
      </c>
      <c r="L297" s="482" t="str">
        <f aca="false">Relatórios!L316</f>
        <v/>
      </c>
      <c r="M297" s="526" t="str">
        <f aca="false">Relatórios!M316</f>
        <v/>
      </c>
      <c r="N297" s="563" t="str">
        <f aca="false">Relatórios!N316</f>
        <v/>
      </c>
      <c r="O297" s="482" t="str">
        <f aca="false">Relatórios!O316</f>
        <v/>
      </c>
      <c r="P297" s="482" t="str">
        <f aca="false">Relatórios!P316</f>
        <v/>
      </c>
      <c r="Q297" s="482" t="str">
        <f aca="false">Relatórios!Q316</f>
        <v/>
      </c>
      <c r="R297" s="482" t="str">
        <f aca="false">Relatórios!R316</f>
        <v/>
      </c>
      <c r="S297" s="486" t="str">
        <f aca="false">Relatórios!S316</f>
        <v/>
      </c>
    </row>
    <row r="298" customFormat="false" ht="12.75" hidden="false" customHeight="true" outlineLevel="0" collapsed="false">
      <c r="A298" s="481" t="str">
        <f aca="false">Relatórios!A317</f>
        <v/>
      </c>
      <c r="B298" s="482" t="str">
        <f aca="false">Relatórios!B317</f>
        <v/>
      </c>
      <c r="C298" s="482" t="str">
        <f aca="false">Relatórios!C317</f>
        <v/>
      </c>
      <c r="D298" s="482" t="str">
        <f aca="false">Relatórios!D317</f>
        <v/>
      </c>
      <c r="E298" s="482" t="str">
        <f aca="false">Relatórios!E317</f>
        <v/>
      </c>
      <c r="F298" s="482" t="str">
        <f aca="false">Relatórios!F317</f>
        <v/>
      </c>
      <c r="G298" s="482" t="str">
        <f aca="false">Relatórios!G317</f>
        <v/>
      </c>
      <c r="H298" s="482" t="str">
        <f aca="false">Relatórios!H317</f>
        <v/>
      </c>
      <c r="I298" s="526" t="str">
        <f aca="false">Relatórios!I317</f>
        <v/>
      </c>
      <c r="J298" s="526" t="str">
        <f aca="false">Relatórios!J317</f>
        <v/>
      </c>
      <c r="K298" s="526" t="str">
        <f aca="false">Relatórios!K317</f>
        <v/>
      </c>
      <c r="L298" s="482" t="str">
        <f aca="false">Relatórios!L317</f>
        <v/>
      </c>
      <c r="M298" s="526" t="str">
        <f aca="false">Relatórios!M317</f>
        <v/>
      </c>
      <c r="N298" s="563" t="str">
        <f aca="false">Relatórios!N317</f>
        <v/>
      </c>
      <c r="O298" s="482" t="str">
        <f aca="false">Relatórios!O317</f>
        <v/>
      </c>
      <c r="P298" s="482" t="str">
        <f aca="false">Relatórios!P317</f>
        <v/>
      </c>
      <c r="Q298" s="482" t="str">
        <f aca="false">Relatórios!Q317</f>
        <v/>
      </c>
      <c r="R298" s="482" t="str">
        <f aca="false">Relatórios!R317</f>
        <v/>
      </c>
      <c r="S298" s="486" t="str">
        <f aca="false">Relatórios!S317</f>
        <v/>
      </c>
    </row>
    <row r="299" customFormat="false" ht="12.75" hidden="false" customHeight="true" outlineLevel="0" collapsed="false">
      <c r="A299" s="481" t="str">
        <f aca="false">Relatórios!A318</f>
        <v/>
      </c>
      <c r="B299" s="482" t="str">
        <f aca="false">Relatórios!B318</f>
        <v/>
      </c>
      <c r="C299" s="482" t="str">
        <f aca="false">Relatórios!C318</f>
        <v/>
      </c>
      <c r="D299" s="482" t="str">
        <f aca="false">Relatórios!D318</f>
        <v/>
      </c>
      <c r="E299" s="482" t="str">
        <f aca="false">Relatórios!E318</f>
        <v/>
      </c>
      <c r="F299" s="482" t="str">
        <f aca="false">Relatórios!F318</f>
        <v/>
      </c>
      <c r="G299" s="482" t="str">
        <f aca="false">Relatórios!G318</f>
        <v/>
      </c>
      <c r="H299" s="482" t="str">
        <f aca="false">Relatórios!H318</f>
        <v/>
      </c>
      <c r="I299" s="526" t="str">
        <f aca="false">Relatórios!I318</f>
        <v/>
      </c>
      <c r="J299" s="526" t="str">
        <f aca="false">Relatórios!J318</f>
        <v/>
      </c>
      <c r="K299" s="526" t="str">
        <f aca="false">Relatórios!K318</f>
        <v/>
      </c>
      <c r="L299" s="482" t="str">
        <f aca="false">Relatórios!L318</f>
        <v/>
      </c>
      <c r="M299" s="526" t="str">
        <f aca="false">Relatórios!M318</f>
        <v/>
      </c>
      <c r="N299" s="563" t="str">
        <f aca="false">Relatórios!N318</f>
        <v/>
      </c>
      <c r="O299" s="482" t="str">
        <f aca="false">Relatórios!O318</f>
        <v/>
      </c>
      <c r="P299" s="482" t="str">
        <f aca="false">Relatórios!P318</f>
        <v/>
      </c>
      <c r="Q299" s="482" t="str">
        <f aca="false">Relatórios!Q318</f>
        <v/>
      </c>
      <c r="R299" s="482" t="str">
        <f aca="false">Relatórios!R318</f>
        <v/>
      </c>
      <c r="S299" s="486" t="str">
        <f aca="false">Relatórios!S318</f>
        <v/>
      </c>
    </row>
    <row r="300" customFormat="false" ht="12.75" hidden="false" customHeight="true" outlineLevel="0" collapsed="false">
      <c r="A300" s="481" t="str">
        <f aca="false">Relatórios!A319</f>
        <v/>
      </c>
      <c r="B300" s="482" t="str">
        <f aca="false">Relatórios!B319</f>
        <v/>
      </c>
      <c r="C300" s="482" t="str">
        <f aca="false">Relatórios!C319</f>
        <v/>
      </c>
      <c r="D300" s="482" t="str">
        <f aca="false">Relatórios!D319</f>
        <v/>
      </c>
      <c r="E300" s="482" t="str">
        <f aca="false">Relatórios!E319</f>
        <v/>
      </c>
      <c r="F300" s="482" t="str">
        <f aca="false">Relatórios!F319</f>
        <v/>
      </c>
      <c r="G300" s="482" t="str">
        <f aca="false">Relatórios!G319</f>
        <v/>
      </c>
      <c r="H300" s="482" t="str">
        <f aca="false">Relatórios!H319</f>
        <v/>
      </c>
      <c r="I300" s="526" t="str">
        <f aca="false">Relatórios!I319</f>
        <v/>
      </c>
      <c r="J300" s="526" t="str">
        <f aca="false">Relatórios!J319</f>
        <v/>
      </c>
      <c r="K300" s="526" t="str">
        <f aca="false">Relatórios!K319</f>
        <v/>
      </c>
      <c r="L300" s="482" t="str">
        <f aca="false">Relatórios!L319</f>
        <v/>
      </c>
      <c r="M300" s="526" t="str">
        <f aca="false">Relatórios!M319</f>
        <v/>
      </c>
      <c r="N300" s="563" t="str">
        <f aca="false">Relatórios!N319</f>
        <v/>
      </c>
      <c r="O300" s="482" t="str">
        <f aca="false">Relatórios!O319</f>
        <v/>
      </c>
      <c r="P300" s="482" t="str">
        <f aca="false">Relatórios!P319</f>
        <v/>
      </c>
      <c r="Q300" s="482" t="str">
        <f aca="false">Relatórios!Q319</f>
        <v/>
      </c>
      <c r="R300" s="482" t="str">
        <f aca="false">Relatórios!R319</f>
        <v/>
      </c>
      <c r="S300" s="486" t="str">
        <f aca="false">Relatórios!S319</f>
        <v/>
      </c>
    </row>
    <row r="301" customFormat="false" ht="12.75" hidden="false" customHeight="true" outlineLevel="0" collapsed="false">
      <c r="A301" s="481" t="str">
        <f aca="false">Relatórios!A320</f>
        <v/>
      </c>
      <c r="B301" s="482" t="str">
        <f aca="false">Relatórios!B320</f>
        <v/>
      </c>
      <c r="C301" s="482" t="str">
        <f aca="false">Relatórios!C320</f>
        <v/>
      </c>
      <c r="D301" s="482" t="str">
        <f aca="false">Relatórios!D320</f>
        <v/>
      </c>
      <c r="E301" s="482" t="str">
        <f aca="false">Relatórios!E320</f>
        <v/>
      </c>
      <c r="F301" s="482" t="str">
        <f aca="false">Relatórios!F320</f>
        <v/>
      </c>
      <c r="G301" s="482" t="str">
        <f aca="false">Relatórios!G320</f>
        <v/>
      </c>
      <c r="H301" s="482" t="str">
        <f aca="false">Relatórios!H320</f>
        <v/>
      </c>
      <c r="I301" s="526" t="str">
        <f aca="false">Relatórios!I320</f>
        <v/>
      </c>
      <c r="J301" s="526" t="str">
        <f aca="false">Relatórios!J320</f>
        <v/>
      </c>
      <c r="K301" s="526" t="str">
        <f aca="false">Relatórios!K320</f>
        <v/>
      </c>
      <c r="L301" s="482" t="str">
        <f aca="false">Relatórios!L320</f>
        <v/>
      </c>
      <c r="M301" s="526" t="str">
        <f aca="false">Relatórios!M320</f>
        <v/>
      </c>
      <c r="N301" s="563" t="str">
        <f aca="false">Relatórios!N320</f>
        <v/>
      </c>
      <c r="O301" s="482" t="str">
        <f aca="false">Relatórios!O320</f>
        <v/>
      </c>
      <c r="P301" s="482" t="str">
        <f aca="false">Relatórios!P320</f>
        <v/>
      </c>
      <c r="Q301" s="482" t="str">
        <f aca="false">Relatórios!Q320</f>
        <v/>
      </c>
      <c r="R301" s="482" t="str">
        <f aca="false">Relatórios!R320</f>
        <v/>
      </c>
      <c r="S301" s="486" t="str">
        <f aca="false">Relatórios!S320</f>
        <v/>
      </c>
    </row>
    <row r="302" customFormat="false" ht="12.75" hidden="false" customHeight="true" outlineLevel="0" collapsed="false">
      <c r="A302" s="481" t="str">
        <f aca="false">Relatórios!A321</f>
        <v/>
      </c>
      <c r="B302" s="482" t="str">
        <f aca="false">Relatórios!B321</f>
        <v/>
      </c>
      <c r="C302" s="482" t="str">
        <f aca="false">Relatórios!C321</f>
        <v/>
      </c>
      <c r="D302" s="482" t="str">
        <f aca="false">Relatórios!D321</f>
        <v/>
      </c>
      <c r="E302" s="482" t="str">
        <f aca="false">Relatórios!E321</f>
        <v/>
      </c>
      <c r="F302" s="482" t="str">
        <f aca="false">Relatórios!F321</f>
        <v/>
      </c>
      <c r="G302" s="482" t="str">
        <f aca="false">Relatórios!G321</f>
        <v/>
      </c>
      <c r="H302" s="482" t="str">
        <f aca="false">Relatórios!H321</f>
        <v/>
      </c>
      <c r="I302" s="526" t="str">
        <f aca="false">Relatórios!I321</f>
        <v/>
      </c>
      <c r="J302" s="526" t="str">
        <f aca="false">Relatórios!J321</f>
        <v/>
      </c>
      <c r="K302" s="526" t="str">
        <f aca="false">Relatórios!K321</f>
        <v/>
      </c>
      <c r="L302" s="482" t="str">
        <f aca="false">Relatórios!L321</f>
        <v/>
      </c>
      <c r="M302" s="526" t="str">
        <f aca="false">Relatórios!M321</f>
        <v/>
      </c>
      <c r="N302" s="563" t="str">
        <f aca="false">Relatórios!N321</f>
        <v/>
      </c>
      <c r="O302" s="482" t="str">
        <f aca="false">Relatórios!O321</f>
        <v/>
      </c>
      <c r="P302" s="482" t="str">
        <f aca="false">Relatórios!P321</f>
        <v/>
      </c>
      <c r="Q302" s="482" t="str">
        <f aca="false">Relatórios!Q321</f>
        <v/>
      </c>
      <c r="R302" s="482" t="str">
        <f aca="false">Relatórios!R321</f>
        <v/>
      </c>
      <c r="S302" s="486" t="str">
        <f aca="false">Relatórios!S321</f>
        <v/>
      </c>
    </row>
    <row r="303" customFormat="false" ht="12.75" hidden="false" customHeight="true" outlineLevel="0" collapsed="false">
      <c r="A303" s="481" t="str">
        <f aca="false">Relatórios!A322</f>
        <v/>
      </c>
      <c r="B303" s="482" t="str">
        <f aca="false">Relatórios!B322</f>
        <v/>
      </c>
      <c r="C303" s="482" t="str">
        <f aca="false">Relatórios!C322</f>
        <v/>
      </c>
      <c r="D303" s="482" t="str">
        <f aca="false">Relatórios!D322</f>
        <v/>
      </c>
      <c r="E303" s="482" t="str">
        <f aca="false">Relatórios!E322</f>
        <v/>
      </c>
      <c r="F303" s="482" t="str">
        <f aca="false">Relatórios!F322</f>
        <v/>
      </c>
      <c r="G303" s="482" t="str">
        <f aca="false">Relatórios!G322</f>
        <v/>
      </c>
      <c r="H303" s="482" t="str">
        <f aca="false">Relatórios!H322</f>
        <v/>
      </c>
      <c r="I303" s="526" t="str">
        <f aca="false">Relatórios!I322</f>
        <v/>
      </c>
      <c r="J303" s="526" t="str">
        <f aca="false">Relatórios!J322</f>
        <v/>
      </c>
      <c r="K303" s="526" t="str">
        <f aca="false">Relatórios!K322</f>
        <v/>
      </c>
      <c r="L303" s="482" t="str">
        <f aca="false">Relatórios!L322</f>
        <v/>
      </c>
      <c r="M303" s="526" t="str">
        <f aca="false">Relatórios!M322</f>
        <v/>
      </c>
      <c r="N303" s="563" t="str">
        <f aca="false">Relatórios!N322</f>
        <v/>
      </c>
      <c r="O303" s="482" t="str">
        <f aca="false">Relatórios!O322</f>
        <v/>
      </c>
      <c r="P303" s="482" t="str">
        <f aca="false">Relatórios!P322</f>
        <v/>
      </c>
      <c r="Q303" s="482" t="str">
        <f aca="false">Relatórios!Q322</f>
        <v/>
      </c>
      <c r="R303" s="482" t="str">
        <f aca="false">Relatórios!R322</f>
        <v/>
      </c>
      <c r="S303" s="486" t="str">
        <f aca="false">Relatórios!S322</f>
        <v/>
      </c>
    </row>
    <row r="304" customFormat="false" ht="12.75" hidden="false" customHeight="true" outlineLevel="0" collapsed="false">
      <c r="A304" s="481" t="str">
        <f aca="false">Relatórios!A323</f>
        <v/>
      </c>
      <c r="B304" s="482" t="str">
        <f aca="false">Relatórios!B323</f>
        <v/>
      </c>
      <c r="C304" s="482" t="str">
        <f aca="false">Relatórios!C323</f>
        <v/>
      </c>
      <c r="D304" s="482" t="str">
        <f aca="false">Relatórios!D323</f>
        <v/>
      </c>
      <c r="E304" s="482" t="str">
        <f aca="false">Relatórios!E323</f>
        <v/>
      </c>
      <c r="F304" s="482" t="str">
        <f aca="false">Relatórios!F323</f>
        <v/>
      </c>
      <c r="G304" s="482" t="str">
        <f aca="false">Relatórios!G323</f>
        <v/>
      </c>
      <c r="H304" s="482" t="str">
        <f aca="false">Relatórios!H323</f>
        <v/>
      </c>
      <c r="I304" s="526" t="str">
        <f aca="false">Relatórios!I323</f>
        <v/>
      </c>
      <c r="J304" s="526" t="str">
        <f aca="false">Relatórios!J323</f>
        <v/>
      </c>
      <c r="K304" s="526" t="str">
        <f aca="false">Relatórios!K323</f>
        <v/>
      </c>
      <c r="L304" s="482" t="str">
        <f aca="false">Relatórios!L323</f>
        <v/>
      </c>
      <c r="M304" s="526" t="str">
        <f aca="false">Relatórios!M323</f>
        <v/>
      </c>
      <c r="N304" s="563" t="str">
        <f aca="false">Relatórios!N323</f>
        <v/>
      </c>
      <c r="O304" s="482" t="str">
        <f aca="false">Relatórios!O323</f>
        <v/>
      </c>
      <c r="P304" s="482" t="str">
        <f aca="false">Relatórios!P323</f>
        <v/>
      </c>
      <c r="Q304" s="482" t="str">
        <f aca="false">Relatórios!Q323</f>
        <v/>
      </c>
      <c r="R304" s="482" t="str">
        <f aca="false">Relatórios!R323</f>
        <v/>
      </c>
      <c r="S304" s="486" t="str">
        <f aca="false">Relatórios!S323</f>
        <v/>
      </c>
    </row>
    <row r="305" customFormat="false" ht="12.75" hidden="false" customHeight="true" outlineLevel="0" collapsed="false">
      <c r="A305" s="481" t="str">
        <f aca="false">Relatórios!A324</f>
        <v/>
      </c>
      <c r="B305" s="482" t="str">
        <f aca="false">Relatórios!B324</f>
        <v/>
      </c>
      <c r="C305" s="482" t="str">
        <f aca="false">Relatórios!C324</f>
        <v/>
      </c>
      <c r="D305" s="482" t="str">
        <f aca="false">Relatórios!D324</f>
        <v/>
      </c>
      <c r="E305" s="482" t="str">
        <f aca="false">Relatórios!E324</f>
        <v/>
      </c>
      <c r="F305" s="482" t="str">
        <f aca="false">Relatórios!F324</f>
        <v/>
      </c>
      <c r="G305" s="482" t="str">
        <f aca="false">Relatórios!G324</f>
        <v/>
      </c>
      <c r="H305" s="482" t="str">
        <f aca="false">Relatórios!H324</f>
        <v/>
      </c>
      <c r="I305" s="526" t="str">
        <f aca="false">Relatórios!I324</f>
        <v/>
      </c>
      <c r="J305" s="526" t="str">
        <f aca="false">Relatórios!J324</f>
        <v/>
      </c>
      <c r="K305" s="526" t="str">
        <f aca="false">Relatórios!K324</f>
        <v/>
      </c>
      <c r="L305" s="482" t="str">
        <f aca="false">Relatórios!L324</f>
        <v/>
      </c>
      <c r="M305" s="526" t="str">
        <f aca="false">Relatórios!M324</f>
        <v/>
      </c>
      <c r="N305" s="563" t="str">
        <f aca="false">Relatórios!N324</f>
        <v/>
      </c>
      <c r="O305" s="482" t="str">
        <f aca="false">Relatórios!O324</f>
        <v/>
      </c>
      <c r="P305" s="482" t="str">
        <f aca="false">Relatórios!P324</f>
        <v/>
      </c>
      <c r="Q305" s="482" t="str">
        <f aca="false">Relatórios!Q324</f>
        <v/>
      </c>
      <c r="R305" s="482" t="str">
        <f aca="false">Relatórios!R324</f>
        <v/>
      </c>
      <c r="S305" s="486" t="str">
        <f aca="false">Relatórios!S324</f>
        <v/>
      </c>
    </row>
    <row r="306" customFormat="false" ht="12.75" hidden="false" customHeight="true" outlineLevel="0" collapsed="false">
      <c r="A306" s="481" t="str">
        <f aca="false">Relatórios!A325</f>
        <v/>
      </c>
      <c r="B306" s="482" t="str">
        <f aca="false">Relatórios!B325</f>
        <v/>
      </c>
      <c r="C306" s="482" t="str">
        <f aca="false">Relatórios!C325</f>
        <v/>
      </c>
      <c r="D306" s="482" t="str">
        <f aca="false">Relatórios!D325</f>
        <v/>
      </c>
      <c r="E306" s="482" t="str">
        <f aca="false">Relatórios!E325</f>
        <v/>
      </c>
      <c r="F306" s="482" t="str">
        <f aca="false">Relatórios!F325</f>
        <v/>
      </c>
      <c r="G306" s="482" t="str">
        <f aca="false">Relatórios!G325</f>
        <v/>
      </c>
      <c r="H306" s="482" t="str">
        <f aca="false">Relatórios!H325</f>
        <v/>
      </c>
      <c r="I306" s="526" t="str">
        <f aca="false">Relatórios!I325</f>
        <v/>
      </c>
      <c r="J306" s="526" t="str">
        <f aca="false">Relatórios!J325</f>
        <v/>
      </c>
      <c r="K306" s="526" t="str">
        <f aca="false">Relatórios!K325</f>
        <v/>
      </c>
      <c r="L306" s="482" t="str">
        <f aca="false">Relatórios!L325</f>
        <v/>
      </c>
      <c r="M306" s="526" t="str">
        <f aca="false">Relatórios!M325</f>
        <v/>
      </c>
      <c r="N306" s="563" t="str">
        <f aca="false">Relatórios!N325</f>
        <v/>
      </c>
      <c r="O306" s="482" t="str">
        <f aca="false">Relatórios!O325</f>
        <v/>
      </c>
      <c r="P306" s="482" t="str">
        <f aca="false">Relatórios!P325</f>
        <v/>
      </c>
      <c r="Q306" s="482" t="str">
        <f aca="false">Relatórios!Q325</f>
        <v/>
      </c>
      <c r="R306" s="482" t="str">
        <f aca="false">Relatórios!R325</f>
        <v/>
      </c>
      <c r="S306" s="486" t="str">
        <f aca="false">Relatórios!S325</f>
        <v/>
      </c>
    </row>
    <row r="307" customFormat="false" ht="12.75" hidden="false" customHeight="true" outlineLevel="0" collapsed="false">
      <c r="A307" s="481" t="str">
        <f aca="false">Relatórios!A326</f>
        <v/>
      </c>
      <c r="B307" s="482" t="str">
        <f aca="false">Relatórios!B326</f>
        <v/>
      </c>
      <c r="C307" s="482" t="str">
        <f aca="false">Relatórios!C326</f>
        <v/>
      </c>
      <c r="D307" s="482" t="str">
        <f aca="false">Relatórios!D326</f>
        <v/>
      </c>
      <c r="E307" s="482" t="str">
        <f aca="false">Relatórios!E326</f>
        <v/>
      </c>
      <c r="F307" s="482" t="str">
        <f aca="false">Relatórios!F326</f>
        <v/>
      </c>
      <c r="G307" s="482" t="str">
        <f aca="false">Relatórios!G326</f>
        <v/>
      </c>
      <c r="H307" s="482" t="str">
        <f aca="false">Relatórios!H326</f>
        <v/>
      </c>
      <c r="I307" s="526" t="str">
        <f aca="false">Relatórios!I326</f>
        <v/>
      </c>
      <c r="J307" s="526" t="str">
        <f aca="false">Relatórios!J326</f>
        <v/>
      </c>
      <c r="K307" s="526" t="str">
        <f aca="false">Relatórios!K326</f>
        <v/>
      </c>
      <c r="L307" s="482" t="str">
        <f aca="false">Relatórios!L326</f>
        <v/>
      </c>
      <c r="M307" s="526" t="str">
        <f aca="false">Relatórios!M326</f>
        <v/>
      </c>
      <c r="N307" s="563" t="str">
        <f aca="false">Relatórios!N326</f>
        <v/>
      </c>
      <c r="O307" s="482" t="str">
        <f aca="false">Relatórios!O326</f>
        <v/>
      </c>
      <c r="P307" s="482" t="str">
        <f aca="false">Relatórios!P326</f>
        <v/>
      </c>
      <c r="Q307" s="482" t="str">
        <f aca="false">Relatórios!Q326</f>
        <v/>
      </c>
      <c r="R307" s="482" t="str">
        <f aca="false">Relatórios!R326</f>
        <v/>
      </c>
      <c r="S307" s="486" t="str">
        <f aca="false">Relatórios!S326</f>
        <v/>
      </c>
    </row>
    <row r="308" customFormat="false" ht="12.75" hidden="false" customHeight="true" outlineLevel="0" collapsed="false">
      <c r="A308" s="481" t="str">
        <f aca="false">Relatórios!A327</f>
        <v/>
      </c>
      <c r="B308" s="482" t="str">
        <f aca="false">Relatórios!B327</f>
        <v/>
      </c>
      <c r="C308" s="482" t="str">
        <f aca="false">Relatórios!C327</f>
        <v/>
      </c>
      <c r="D308" s="482" t="str">
        <f aca="false">Relatórios!D327</f>
        <v/>
      </c>
      <c r="E308" s="482" t="str">
        <f aca="false">Relatórios!E327</f>
        <v/>
      </c>
      <c r="F308" s="482" t="str">
        <f aca="false">Relatórios!F327</f>
        <v/>
      </c>
      <c r="G308" s="482" t="str">
        <f aca="false">Relatórios!G327</f>
        <v/>
      </c>
      <c r="H308" s="482" t="str">
        <f aca="false">Relatórios!H327</f>
        <v/>
      </c>
      <c r="I308" s="526" t="str">
        <f aca="false">Relatórios!I327</f>
        <v/>
      </c>
      <c r="J308" s="526" t="str">
        <f aca="false">Relatórios!J327</f>
        <v/>
      </c>
      <c r="K308" s="526" t="str">
        <f aca="false">Relatórios!K327</f>
        <v/>
      </c>
      <c r="L308" s="482" t="str">
        <f aca="false">Relatórios!L327</f>
        <v/>
      </c>
      <c r="M308" s="526" t="str">
        <f aca="false">Relatórios!M327</f>
        <v/>
      </c>
      <c r="N308" s="563" t="str">
        <f aca="false">Relatórios!N327</f>
        <v/>
      </c>
      <c r="O308" s="482" t="str">
        <f aca="false">Relatórios!O327</f>
        <v/>
      </c>
      <c r="P308" s="482" t="str">
        <f aca="false">Relatórios!P327</f>
        <v/>
      </c>
      <c r="Q308" s="482" t="str">
        <f aca="false">Relatórios!Q327</f>
        <v/>
      </c>
      <c r="R308" s="482" t="str">
        <f aca="false">Relatórios!R327</f>
        <v/>
      </c>
      <c r="S308" s="486" t="str">
        <f aca="false">Relatórios!S327</f>
        <v/>
      </c>
    </row>
    <row r="309" customFormat="false" ht="12.75" hidden="false" customHeight="true" outlineLevel="0" collapsed="false">
      <c r="A309" s="481" t="str">
        <f aca="false">Relatórios!A328</f>
        <v/>
      </c>
      <c r="B309" s="482" t="str">
        <f aca="false">Relatórios!B328</f>
        <v/>
      </c>
      <c r="C309" s="482" t="str">
        <f aca="false">Relatórios!C328</f>
        <v/>
      </c>
      <c r="D309" s="482" t="str">
        <f aca="false">Relatórios!D328</f>
        <v/>
      </c>
      <c r="E309" s="482" t="str">
        <f aca="false">Relatórios!E328</f>
        <v/>
      </c>
      <c r="F309" s="482" t="str">
        <f aca="false">Relatórios!F328</f>
        <v/>
      </c>
      <c r="G309" s="482" t="str">
        <f aca="false">Relatórios!G328</f>
        <v/>
      </c>
      <c r="H309" s="482" t="str">
        <f aca="false">Relatórios!H328</f>
        <v/>
      </c>
      <c r="I309" s="526" t="str">
        <f aca="false">Relatórios!I328</f>
        <v/>
      </c>
      <c r="J309" s="526" t="str">
        <f aca="false">Relatórios!J328</f>
        <v/>
      </c>
      <c r="K309" s="526" t="str">
        <f aca="false">Relatórios!K328</f>
        <v/>
      </c>
      <c r="L309" s="482" t="str">
        <f aca="false">Relatórios!L328</f>
        <v/>
      </c>
      <c r="M309" s="526" t="str">
        <f aca="false">Relatórios!M328</f>
        <v/>
      </c>
      <c r="N309" s="563" t="str">
        <f aca="false">Relatórios!N328</f>
        <v/>
      </c>
      <c r="O309" s="482" t="str">
        <f aca="false">Relatórios!O328</f>
        <v/>
      </c>
      <c r="P309" s="482" t="str">
        <f aca="false">Relatórios!P328</f>
        <v/>
      </c>
      <c r="Q309" s="482" t="str">
        <f aca="false">Relatórios!Q328</f>
        <v/>
      </c>
      <c r="R309" s="482" t="str">
        <f aca="false">Relatórios!R328</f>
        <v/>
      </c>
      <c r="S309" s="486" t="str">
        <f aca="false">Relatórios!S328</f>
        <v/>
      </c>
    </row>
    <row r="310" customFormat="false" ht="12.75" hidden="false" customHeight="true" outlineLevel="0" collapsed="false">
      <c r="A310" s="481" t="str">
        <f aca="false">Relatórios!A329</f>
        <v/>
      </c>
      <c r="B310" s="482" t="str">
        <f aca="false">Relatórios!B329</f>
        <v/>
      </c>
      <c r="C310" s="482" t="str">
        <f aca="false">Relatórios!C329</f>
        <v/>
      </c>
      <c r="D310" s="482" t="str">
        <f aca="false">Relatórios!D329</f>
        <v/>
      </c>
      <c r="E310" s="482" t="str">
        <f aca="false">Relatórios!E329</f>
        <v/>
      </c>
      <c r="F310" s="482" t="str">
        <f aca="false">Relatórios!F329</f>
        <v/>
      </c>
      <c r="G310" s="482" t="str">
        <f aca="false">Relatórios!G329</f>
        <v/>
      </c>
      <c r="H310" s="482" t="str">
        <f aca="false">Relatórios!H329</f>
        <v/>
      </c>
      <c r="I310" s="526" t="str">
        <f aca="false">Relatórios!I329</f>
        <v/>
      </c>
      <c r="J310" s="526" t="str">
        <f aca="false">Relatórios!J329</f>
        <v/>
      </c>
      <c r="K310" s="526" t="str">
        <f aca="false">Relatórios!K329</f>
        <v/>
      </c>
      <c r="L310" s="482" t="str">
        <f aca="false">Relatórios!L329</f>
        <v/>
      </c>
      <c r="M310" s="526" t="str">
        <f aca="false">Relatórios!M329</f>
        <v/>
      </c>
      <c r="N310" s="563" t="str">
        <f aca="false">Relatórios!N329</f>
        <v/>
      </c>
      <c r="O310" s="482" t="str">
        <f aca="false">Relatórios!O329</f>
        <v/>
      </c>
      <c r="P310" s="482" t="str">
        <f aca="false">Relatórios!P329</f>
        <v/>
      </c>
      <c r="Q310" s="482" t="str">
        <f aca="false">Relatórios!Q329</f>
        <v/>
      </c>
      <c r="R310" s="482" t="str">
        <f aca="false">Relatórios!R329</f>
        <v/>
      </c>
      <c r="S310" s="486" t="str">
        <f aca="false">Relatórios!S329</f>
        <v/>
      </c>
    </row>
    <row r="311" customFormat="false" ht="12.75" hidden="false" customHeight="true" outlineLevel="0" collapsed="false">
      <c r="A311" s="481" t="str">
        <f aca="false">Relatórios!A330</f>
        <v/>
      </c>
      <c r="B311" s="482" t="str">
        <f aca="false">Relatórios!B330</f>
        <v/>
      </c>
      <c r="C311" s="482" t="str">
        <f aca="false">Relatórios!C330</f>
        <v/>
      </c>
      <c r="D311" s="482" t="str">
        <f aca="false">Relatórios!D330</f>
        <v/>
      </c>
      <c r="E311" s="482" t="str">
        <f aca="false">Relatórios!E330</f>
        <v/>
      </c>
      <c r="F311" s="482" t="str">
        <f aca="false">Relatórios!F330</f>
        <v/>
      </c>
      <c r="G311" s="482" t="str">
        <f aca="false">Relatórios!G330</f>
        <v/>
      </c>
      <c r="H311" s="482" t="str">
        <f aca="false">Relatórios!H330</f>
        <v/>
      </c>
      <c r="I311" s="526" t="str">
        <f aca="false">Relatórios!I330</f>
        <v/>
      </c>
      <c r="J311" s="526" t="str">
        <f aca="false">Relatórios!J330</f>
        <v/>
      </c>
      <c r="K311" s="526" t="str">
        <f aca="false">Relatórios!K330</f>
        <v/>
      </c>
      <c r="L311" s="482" t="str">
        <f aca="false">Relatórios!L330</f>
        <v/>
      </c>
      <c r="M311" s="526" t="str">
        <f aca="false">Relatórios!M330</f>
        <v/>
      </c>
      <c r="N311" s="563" t="str">
        <f aca="false">Relatórios!N330</f>
        <v/>
      </c>
      <c r="O311" s="482" t="str">
        <f aca="false">Relatórios!O330</f>
        <v/>
      </c>
      <c r="P311" s="482" t="str">
        <f aca="false">Relatórios!P330</f>
        <v/>
      </c>
      <c r="Q311" s="482" t="str">
        <f aca="false">Relatórios!Q330</f>
        <v/>
      </c>
      <c r="R311" s="482" t="str">
        <f aca="false">Relatórios!R330</f>
        <v/>
      </c>
      <c r="S311" s="486" t="str">
        <f aca="false">Relatórios!S330</f>
        <v/>
      </c>
    </row>
    <row r="312" customFormat="false" ht="12.75" hidden="false" customHeight="true" outlineLevel="0" collapsed="false">
      <c r="A312" s="481" t="str">
        <f aca="false">Relatórios!A331</f>
        <v/>
      </c>
      <c r="B312" s="482" t="str">
        <f aca="false">Relatórios!B331</f>
        <v/>
      </c>
      <c r="C312" s="482" t="str">
        <f aca="false">Relatórios!C331</f>
        <v/>
      </c>
      <c r="D312" s="482" t="str">
        <f aca="false">Relatórios!D331</f>
        <v/>
      </c>
      <c r="E312" s="482" t="str">
        <f aca="false">Relatórios!E331</f>
        <v/>
      </c>
      <c r="F312" s="482" t="str">
        <f aca="false">Relatórios!F331</f>
        <v/>
      </c>
      <c r="G312" s="482" t="str">
        <f aca="false">Relatórios!G331</f>
        <v/>
      </c>
      <c r="H312" s="482" t="str">
        <f aca="false">Relatórios!H331</f>
        <v/>
      </c>
      <c r="I312" s="526" t="str">
        <f aca="false">Relatórios!I331</f>
        <v/>
      </c>
      <c r="J312" s="526" t="str">
        <f aca="false">Relatórios!J331</f>
        <v/>
      </c>
      <c r="K312" s="526" t="str">
        <f aca="false">Relatórios!K331</f>
        <v/>
      </c>
      <c r="L312" s="482" t="str">
        <f aca="false">Relatórios!L331</f>
        <v/>
      </c>
      <c r="M312" s="526" t="str">
        <f aca="false">Relatórios!M331</f>
        <v/>
      </c>
      <c r="N312" s="563" t="str">
        <f aca="false">Relatórios!N331</f>
        <v/>
      </c>
      <c r="O312" s="482" t="str">
        <f aca="false">Relatórios!O331</f>
        <v/>
      </c>
      <c r="P312" s="482" t="str">
        <f aca="false">Relatórios!P331</f>
        <v/>
      </c>
      <c r="Q312" s="482" t="str">
        <f aca="false">Relatórios!Q331</f>
        <v/>
      </c>
      <c r="R312" s="482" t="str">
        <f aca="false">Relatórios!R331</f>
        <v/>
      </c>
      <c r="S312" s="486" t="str">
        <f aca="false">Relatórios!S331</f>
        <v/>
      </c>
    </row>
    <row r="313" customFormat="false" ht="12.75" hidden="false" customHeight="true" outlineLevel="0" collapsed="false">
      <c r="A313" s="481" t="str">
        <f aca="false">Relatórios!A332</f>
        <v/>
      </c>
      <c r="B313" s="482" t="str">
        <f aca="false">Relatórios!B332</f>
        <v/>
      </c>
      <c r="C313" s="482" t="str">
        <f aca="false">Relatórios!C332</f>
        <v/>
      </c>
      <c r="D313" s="482" t="str">
        <f aca="false">Relatórios!D332</f>
        <v/>
      </c>
      <c r="E313" s="482" t="str">
        <f aca="false">Relatórios!E332</f>
        <v/>
      </c>
      <c r="F313" s="482" t="str">
        <f aca="false">Relatórios!F332</f>
        <v/>
      </c>
      <c r="G313" s="482" t="str">
        <f aca="false">Relatórios!G332</f>
        <v/>
      </c>
      <c r="H313" s="482" t="str">
        <f aca="false">Relatórios!H332</f>
        <v/>
      </c>
      <c r="I313" s="526" t="str">
        <f aca="false">Relatórios!I332</f>
        <v/>
      </c>
      <c r="J313" s="526" t="str">
        <f aca="false">Relatórios!J332</f>
        <v/>
      </c>
      <c r="K313" s="526" t="str">
        <f aca="false">Relatórios!K332</f>
        <v/>
      </c>
      <c r="L313" s="482" t="str">
        <f aca="false">Relatórios!L332</f>
        <v/>
      </c>
      <c r="M313" s="526" t="str">
        <f aca="false">Relatórios!M332</f>
        <v/>
      </c>
      <c r="N313" s="563" t="str">
        <f aca="false">Relatórios!N332</f>
        <v/>
      </c>
      <c r="O313" s="482" t="str">
        <f aca="false">Relatórios!O332</f>
        <v/>
      </c>
      <c r="P313" s="482" t="str">
        <f aca="false">Relatórios!P332</f>
        <v/>
      </c>
      <c r="Q313" s="482" t="str">
        <f aca="false">Relatórios!Q332</f>
        <v/>
      </c>
      <c r="R313" s="482" t="str">
        <f aca="false">Relatórios!R332</f>
        <v/>
      </c>
      <c r="S313" s="486" t="str">
        <f aca="false">Relatórios!S332</f>
        <v/>
      </c>
    </row>
    <row r="314" customFormat="false" ht="12.75" hidden="false" customHeight="true" outlineLevel="0" collapsed="false">
      <c r="A314" s="481" t="str">
        <f aca="false">Relatórios!A333</f>
        <v/>
      </c>
      <c r="B314" s="482" t="str">
        <f aca="false">Relatórios!B333</f>
        <v/>
      </c>
      <c r="C314" s="482" t="str">
        <f aca="false">Relatórios!C333</f>
        <v/>
      </c>
      <c r="D314" s="482" t="str">
        <f aca="false">Relatórios!D333</f>
        <v/>
      </c>
      <c r="E314" s="482" t="str">
        <f aca="false">Relatórios!E333</f>
        <v/>
      </c>
      <c r="F314" s="482" t="str">
        <f aca="false">Relatórios!F333</f>
        <v/>
      </c>
      <c r="G314" s="482" t="str">
        <f aca="false">Relatórios!G333</f>
        <v/>
      </c>
      <c r="H314" s="482" t="str">
        <f aca="false">Relatórios!H333</f>
        <v/>
      </c>
      <c r="I314" s="526" t="str">
        <f aca="false">Relatórios!I333</f>
        <v/>
      </c>
      <c r="J314" s="526" t="str">
        <f aca="false">Relatórios!J333</f>
        <v/>
      </c>
      <c r="K314" s="526" t="str">
        <f aca="false">Relatórios!K333</f>
        <v/>
      </c>
      <c r="L314" s="482" t="str">
        <f aca="false">Relatórios!L333</f>
        <v/>
      </c>
      <c r="M314" s="526" t="str">
        <f aca="false">Relatórios!M333</f>
        <v/>
      </c>
      <c r="N314" s="563" t="str">
        <f aca="false">Relatórios!N333</f>
        <v/>
      </c>
      <c r="O314" s="482" t="str">
        <f aca="false">Relatórios!O333</f>
        <v/>
      </c>
      <c r="P314" s="482" t="str">
        <f aca="false">Relatórios!P333</f>
        <v/>
      </c>
      <c r="Q314" s="482" t="str">
        <f aca="false">Relatórios!Q333</f>
        <v/>
      </c>
      <c r="R314" s="482" t="str">
        <f aca="false">Relatórios!R333</f>
        <v/>
      </c>
      <c r="S314" s="486" t="str">
        <f aca="false">Relatórios!S333</f>
        <v/>
      </c>
    </row>
    <row r="315" customFormat="false" ht="12.75" hidden="false" customHeight="true" outlineLevel="0" collapsed="false">
      <c r="A315" s="481" t="str">
        <f aca="false">Relatórios!A334</f>
        <v/>
      </c>
      <c r="B315" s="482" t="str">
        <f aca="false">Relatórios!B334</f>
        <v/>
      </c>
      <c r="C315" s="482" t="str">
        <f aca="false">Relatórios!C334</f>
        <v/>
      </c>
      <c r="D315" s="482" t="str">
        <f aca="false">Relatórios!D334</f>
        <v/>
      </c>
      <c r="E315" s="482" t="str">
        <f aca="false">Relatórios!E334</f>
        <v/>
      </c>
      <c r="F315" s="482" t="str">
        <f aca="false">Relatórios!F334</f>
        <v/>
      </c>
      <c r="G315" s="482" t="str">
        <f aca="false">Relatórios!G334</f>
        <v/>
      </c>
      <c r="H315" s="482" t="str">
        <f aca="false">Relatórios!H334</f>
        <v/>
      </c>
      <c r="I315" s="526" t="str">
        <f aca="false">Relatórios!I334</f>
        <v/>
      </c>
      <c r="J315" s="526" t="str">
        <f aca="false">Relatórios!J334</f>
        <v/>
      </c>
      <c r="K315" s="526" t="str">
        <f aca="false">Relatórios!K334</f>
        <v/>
      </c>
      <c r="L315" s="482" t="str">
        <f aca="false">Relatórios!L334</f>
        <v/>
      </c>
      <c r="M315" s="526" t="str">
        <f aca="false">Relatórios!M334</f>
        <v/>
      </c>
      <c r="N315" s="563" t="str">
        <f aca="false">Relatórios!N334</f>
        <v/>
      </c>
      <c r="O315" s="482" t="str">
        <f aca="false">Relatórios!O334</f>
        <v/>
      </c>
      <c r="P315" s="482" t="str">
        <f aca="false">Relatórios!P334</f>
        <v/>
      </c>
      <c r="Q315" s="482" t="str">
        <f aca="false">Relatórios!Q334</f>
        <v/>
      </c>
      <c r="R315" s="482" t="str">
        <f aca="false">Relatórios!R334</f>
        <v/>
      </c>
      <c r="S315" s="486" t="str">
        <f aca="false">Relatórios!S334</f>
        <v/>
      </c>
    </row>
    <row r="316" customFormat="false" ht="12.75" hidden="false" customHeight="true" outlineLevel="0" collapsed="false">
      <c r="A316" s="481" t="str">
        <f aca="false">Relatórios!A335</f>
        <v/>
      </c>
      <c r="B316" s="482" t="str">
        <f aca="false">Relatórios!B335</f>
        <v/>
      </c>
      <c r="C316" s="482" t="str">
        <f aca="false">Relatórios!C335</f>
        <v/>
      </c>
      <c r="D316" s="482" t="str">
        <f aca="false">Relatórios!D335</f>
        <v/>
      </c>
      <c r="E316" s="482" t="str">
        <f aca="false">Relatórios!E335</f>
        <v/>
      </c>
      <c r="F316" s="482" t="str">
        <f aca="false">Relatórios!F335</f>
        <v/>
      </c>
      <c r="G316" s="482" t="str">
        <f aca="false">Relatórios!G335</f>
        <v/>
      </c>
      <c r="H316" s="482" t="str">
        <f aca="false">Relatórios!H335</f>
        <v/>
      </c>
      <c r="I316" s="526" t="str">
        <f aca="false">Relatórios!I335</f>
        <v/>
      </c>
      <c r="J316" s="526" t="str">
        <f aca="false">Relatórios!J335</f>
        <v/>
      </c>
      <c r="K316" s="526" t="str">
        <f aca="false">Relatórios!K335</f>
        <v/>
      </c>
      <c r="L316" s="482" t="str">
        <f aca="false">Relatórios!L335</f>
        <v/>
      </c>
      <c r="M316" s="526" t="str">
        <f aca="false">Relatórios!M335</f>
        <v/>
      </c>
      <c r="N316" s="563" t="str">
        <f aca="false">Relatórios!N335</f>
        <v/>
      </c>
      <c r="O316" s="482" t="str">
        <f aca="false">Relatórios!O335</f>
        <v/>
      </c>
      <c r="P316" s="482" t="str">
        <f aca="false">Relatórios!P335</f>
        <v/>
      </c>
      <c r="Q316" s="482" t="str">
        <f aca="false">Relatórios!Q335</f>
        <v/>
      </c>
      <c r="R316" s="482" t="str">
        <f aca="false">Relatórios!R335</f>
        <v/>
      </c>
      <c r="S316" s="486" t="str">
        <f aca="false">Relatórios!S335</f>
        <v/>
      </c>
    </row>
    <row r="317" customFormat="false" ht="12.75" hidden="false" customHeight="true" outlineLevel="0" collapsed="false">
      <c r="A317" s="481" t="str">
        <f aca="false">Relatórios!A336</f>
        <v/>
      </c>
      <c r="B317" s="482" t="str">
        <f aca="false">Relatórios!B336</f>
        <v/>
      </c>
      <c r="C317" s="482" t="str">
        <f aca="false">Relatórios!C336</f>
        <v/>
      </c>
      <c r="D317" s="482" t="str">
        <f aca="false">Relatórios!D336</f>
        <v/>
      </c>
      <c r="E317" s="482" t="str">
        <f aca="false">Relatórios!E336</f>
        <v/>
      </c>
      <c r="F317" s="482" t="str">
        <f aca="false">Relatórios!F336</f>
        <v/>
      </c>
      <c r="G317" s="482" t="str">
        <f aca="false">Relatórios!G336</f>
        <v/>
      </c>
      <c r="H317" s="482" t="str">
        <f aca="false">Relatórios!H336</f>
        <v/>
      </c>
      <c r="I317" s="526" t="str">
        <f aca="false">Relatórios!I336</f>
        <v/>
      </c>
      <c r="J317" s="526" t="str">
        <f aca="false">Relatórios!J336</f>
        <v/>
      </c>
      <c r="K317" s="526" t="str">
        <f aca="false">Relatórios!K336</f>
        <v/>
      </c>
      <c r="L317" s="482" t="str">
        <f aca="false">Relatórios!L336</f>
        <v/>
      </c>
      <c r="M317" s="526" t="str">
        <f aca="false">Relatórios!M336</f>
        <v/>
      </c>
      <c r="N317" s="563" t="str">
        <f aca="false">Relatórios!N336</f>
        <v/>
      </c>
      <c r="O317" s="482" t="str">
        <f aca="false">Relatórios!O336</f>
        <v/>
      </c>
      <c r="P317" s="482" t="str">
        <f aca="false">Relatórios!P336</f>
        <v/>
      </c>
      <c r="Q317" s="482" t="str">
        <f aca="false">Relatórios!Q336</f>
        <v/>
      </c>
      <c r="R317" s="482" t="str">
        <f aca="false">Relatórios!R336</f>
        <v/>
      </c>
      <c r="S317" s="486" t="str">
        <f aca="false">Relatórios!S336</f>
        <v/>
      </c>
    </row>
    <row r="318" customFormat="false" ht="12.75" hidden="false" customHeight="true" outlineLevel="0" collapsed="false">
      <c r="A318" s="481" t="str">
        <f aca="false">Relatórios!A337</f>
        <v/>
      </c>
      <c r="B318" s="482" t="str">
        <f aca="false">Relatórios!B337</f>
        <v/>
      </c>
      <c r="C318" s="482" t="str">
        <f aca="false">Relatórios!C337</f>
        <v/>
      </c>
      <c r="D318" s="482" t="str">
        <f aca="false">Relatórios!D337</f>
        <v/>
      </c>
      <c r="E318" s="482" t="str">
        <f aca="false">Relatórios!E337</f>
        <v/>
      </c>
      <c r="F318" s="482" t="str">
        <f aca="false">Relatórios!F337</f>
        <v/>
      </c>
      <c r="G318" s="482" t="str">
        <f aca="false">Relatórios!G337</f>
        <v/>
      </c>
      <c r="H318" s="482" t="str">
        <f aca="false">Relatórios!H337</f>
        <v/>
      </c>
      <c r="I318" s="526" t="str">
        <f aca="false">Relatórios!I337</f>
        <v/>
      </c>
      <c r="J318" s="526" t="str">
        <f aca="false">Relatórios!J337</f>
        <v/>
      </c>
      <c r="K318" s="526" t="str">
        <f aca="false">Relatórios!K337</f>
        <v/>
      </c>
      <c r="L318" s="482" t="str">
        <f aca="false">Relatórios!L337</f>
        <v/>
      </c>
      <c r="M318" s="526" t="str">
        <f aca="false">Relatórios!M337</f>
        <v/>
      </c>
      <c r="N318" s="563" t="str">
        <f aca="false">Relatórios!N337</f>
        <v/>
      </c>
      <c r="O318" s="482" t="str">
        <f aca="false">Relatórios!O337</f>
        <v/>
      </c>
      <c r="P318" s="482" t="str">
        <f aca="false">Relatórios!P337</f>
        <v/>
      </c>
      <c r="Q318" s="482" t="str">
        <f aca="false">Relatórios!Q337</f>
        <v/>
      </c>
      <c r="R318" s="482" t="str">
        <f aca="false">Relatórios!R337</f>
        <v/>
      </c>
      <c r="S318" s="486" t="str">
        <f aca="false">Relatórios!S337</f>
        <v/>
      </c>
    </row>
    <row r="319" customFormat="false" ht="12.75" hidden="false" customHeight="true" outlineLevel="0" collapsed="false">
      <c r="A319" s="481" t="str">
        <f aca="false">Relatórios!A338</f>
        <v/>
      </c>
      <c r="B319" s="482" t="str">
        <f aca="false">Relatórios!B338</f>
        <v/>
      </c>
      <c r="C319" s="482" t="str">
        <f aca="false">Relatórios!C338</f>
        <v/>
      </c>
      <c r="D319" s="482" t="str">
        <f aca="false">Relatórios!D338</f>
        <v/>
      </c>
      <c r="E319" s="482" t="str">
        <f aca="false">Relatórios!E338</f>
        <v/>
      </c>
      <c r="F319" s="482" t="str">
        <f aca="false">Relatórios!F338</f>
        <v/>
      </c>
      <c r="G319" s="482" t="str">
        <f aca="false">Relatórios!G338</f>
        <v/>
      </c>
      <c r="H319" s="482" t="str">
        <f aca="false">Relatórios!H338</f>
        <v/>
      </c>
      <c r="I319" s="526" t="str">
        <f aca="false">Relatórios!I338</f>
        <v/>
      </c>
      <c r="J319" s="526" t="str">
        <f aca="false">Relatórios!J338</f>
        <v/>
      </c>
      <c r="K319" s="526" t="str">
        <f aca="false">Relatórios!K338</f>
        <v/>
      </c>
      <c r="L319" s="482" t="str">
        <f aca="false">Relatórios!L338</f>
        <v/>
      </c>
      <c r="M319" s="526" t="str">
        <f aca="false">Relatórios!M338</f>
        <v/>
      </c>
      <c r="N319" s="563" t="str">
        <f aca="false">Relatórios!N338</f>
        <v/>
      </c>
      <c r="O319" s="482" t="str">
        <f aca="false">Relatórios!O338</f>
        <v/>
      </c>
      <c r="P319" s="482" t="str">
        <f aca="false">Relatórios!P338</f>
        <v/>
      </c>
      <c r="Q319" s="482" t="str">
        <f aca="false">Relatórios!Q338</f>
        <v/>
      </c>
      <c r="R319" s="482" t="str">
        <f aca="false">Relatórios!R338</f>
        <v/>
      </c>
      <c r="S319" s="486" t="str">
        <f aca="false">Relatórios!S338</f>
        <v/>
      </c>
    </row>
    <row r="320" customFormat="false" ht="12.75" hidden="false" customHeight="true" outlineLevel="0" collapsed="false">
      <c r="A320" s="481" t="str">
        <f aca="false">Relatórios!A339</f>
        <v/>
      </c>
      <c r="B320" s="482" t="str">
        <f aca="false">Relatórios!B339</f>
        <v/>
      </c>
      <c r="C320" s="482" t="str">
        <f aca="false">Relatórios!C339</f>
        <v/>
      </c>
      <c r="D320" s="482" t="str">
        <f aca="false">Relatórios!D339</f>
        <v/>
      </c>
      <c r="E320" s="482" t="str">
        <f aca="false">Relatórios!E339</f>
        <v/>
      </c>
      <c r="F320" s="482" t="str">
        <f aca="false">Relatórios!F339</f>
        <v/>
      </c>
      <c r="G320" s="482" t="str">
        <f aca="false">Relatórios!G339</f>
        <v/>
      </c>
      <c r="H320" s="482" t="str">
        <f aca="false">Relatórios!H339</f>
        <v/>
      </c>
      <c r="I320" s="526" t="str">
        <f aca="false">Relatórios!I339</f>
        <v/>
      </c>
      <c r="J320" s="526" t="str">
        <f aca="false">Relatórios!J339</f>
        <v/>
      </c>
      <c r="K320" s="526" t="str">
        <f aca="false">Relatórios!K339</f>
        <v/>
      </c>
      <c r="L320" s="482" t="str">
        <f aca="false">Relatórios!L339</f>
        <v/>
      </c>
      <c r="M320" s="526" t="str">
        <f aca="false">Relatórios!M339</f>
        <v/>
      </c>
      <c r="N320" s="563" t="str">
        <f aca="false">Relatórios!N339</f>
        <v/>
      </c>
      <c r="O320" s="482" t="str">
        <f aca="false">Relatórios!O339</f>
        <v/>
      </c>
      <c r="P320" s="482" t="str">
        <f aca="false">Relatórios!P339</f>
        <v/>
      </c>
      <c r="Q320" s="482" t="str">
        <f aca="false">Relatórios!Q339</f>
        <v/>
      </c>
      <c r="R320" s="482" t="str">
        <f aca="false">Relatórios!R339</f>
        <v/>
      </c>
      <c r="S320" s="486" t="str">
        <f aca="false">Relatórios!S339</f>
        <v/>
      </c>
    </row>
    <row r="321" customFormat="false" ht="12.75" hidden="false" customHeight="true" outlineLevel="0" collapsed="false">
      <c r="A321" s="481" t="str">
        <f aca="false">Relatórios!A340</f>
        <v/>
      </c>
      <c r="B321" s="482" t="str">
        <f aca="false">Relatórios!B340</f>
        <v/>
      </c>
      <c r="C321" s="482" t="str">
        <f aca="false">Relatórios!C340</f>
        <v/>
      </c>
      <c r="D321" s="482" t="str">
        <f aca="false">Relatórios!D340</f>
        <v/>
      </c>
      <c r="E321" s="482" t="str">
        <f aca="false">Relatórios!E340</f>
        <v/>
      </c>
      <c r="F321" s="482" t="str">
        <f aca="false">Relatórios!F340</f>
        <v/>
      </c>
      <c r="G321" s="482" t="str">
        <f aca="false">Relatórios!G340</f>
        <v/>
      </c>
      <c r="H321" s="482" t="str">
        <f aca="false">Relatórios!H340</f>
        <v/>
      </c>
      <c r="I321" s="526" t="str">
        <f aca="false">Relatórios!I340</f>
        <v/>
      </c>
      <c r="J321" s="526" t="str">
        <f aca="false">Relatórios!J340</f>
        <v/>
      </c>
      <c r="K321" s="526" t="str">
        <f aca="false">Relatórios!K340</f>
        <v/>
      </c>
      <c r="L321" s="482" t="str">
        <f aca="false">Relatórios!L340</f>
        <v/>
      </c>
      <c r="M321" s="526" t="str">
        <f aca="false">Relatórios!M340</f>
        <v/>
      </c>
      <c r="N321" s="563" t="str">
        <f aca="false">Relatórios!N340</f>
        <v/>
      </c>
      <c r="O321" s="482" t="str">
        <f aca="false">Relatórios!O340</f>
        <v/>
      </c>
      <c r="P321" s="482" t="str">
        <f aca="false">Relatórios!P340</f>
        <v/>
      </c>
      <c r="Q321" s="482" t="str">
        <f aca="false">Relatórios!Q340</f>
        <v/>
      </c>
      <c r="R321" s="482" t="str">
        <f aca="false">Relatórios!R340</f>
        <v/>
      </c>
      <c r="S321" s="486" t="str">
        <f aca="false">Relatórios!S340</f>
        <v/>
      </c>
    </row>
    <row r="322" customFormat="false" ht="12.75" hidden="false" customHeight="true" outlineLevel="0" collapsed="false">
      <c r="A322" s="481" t="str">
        <f aca="false">Relatórios!A341</f>
        <v/>
      </c>
      <c r="B322" s="482" t="str">
        <f aca="false">Relatórios!B341</f>
        <v/>
      </c>
      <c r="C322" s="482" t="str">
        <f aca="false">Relatórios!C341</f>
        <v/>
      </c>
      <c r="D322" s="482" t="str">
        <f aca="false">Relatórios!D341</f>
        <v/>
      </c>
      <c r="E322" s="482" t="str">
        <f aca="false">Relatórios!E341</f>
        <v/>
      </c>
      <c r="F322" s="482" t="str">
        <f aca="false">Relatórios!F341</f>
        <v/>
      </c>
      <c r="G322" s="482" t="str">
        <f aca="false">Relatórios!G341</f>
        <v/>
      </c>
      <c r="H322" s="482" t="str">
        <f aca="false">Relatórios!H341</f>
        <v/>
      </c>
      <c r="I322" s="526" t="str">
        <f aca="false">Relatórios!I341</f>
        <v/>
      </c>
      <c r="J322" s="526" t="str">
        <f aca="false">Relatórios!J341</f>
        <v/>
      </c>
      <c r="K322" s="526" t="str">
        <f aca="false">Relatórios!K341</f>
        <v/>
      </c>
      <c r="L322" s="482" t="str">
        <f aca="false">Relatórios!L341</f>
        <v/>
      </c>
      <c r="M322" s="526" t="str">
        <f aca="false">Relatórios!M341</f>
        <v/>
      </c>
      <c r="N322" s="563" t="str">
        <f aca="false">Relatórios!N341</f>
        <v/>
      </c>
      <c r="O322" s="482" t="str">
        <f aca="false">Relatórios!O341</f>
        <v/>
      </c>
      <c r="P322" s="482" t="str">
        <f aca="false">Relatórios!P341</f>
        <v/>
      </c>
      <c r="Q322" s="482" t="str">
        <f aca="false">Relatórios!Q341</f>
        <v/>
      </c>
      <c r="R322" s="482" t="str">
        <f aca="false">Relatórios!R341</f>
        <v/>
      </c>
      <c r="S322" s="486" t="str">
        <f aca="false">Relatórios!S341</f>
        <v/>
      </c>
    </row>
    <row r="323" customFormat="false" ht="12.75" hidden="false" customHeight="true" outlineLevel="0" collapsed="false">
      <c r="A323" s="481" t="str">
        <f aca="false">Relatórios!A342</f>
        <v/>
      </c>
      <c r="B323" s="482" t="str">
        <f aca="false">Relatórios!B342</f>
        <v/>
      </c>
      <c r="C323" s="482" t="str">
        <f aca="false">Relatórios!C342</f>
        <v/>
      </c>
      <c r="D323" s="482" t="str">
        <f aca="false">Relatórios!D342</f>
        <v/>
      </c>
      <c r="E323" s="482" t="str">
        <f aca="false">Relatórios!E342</f>
        <v/>
      </c>
      <c r="F323" s="482" t="str">
        <f aca="false">Relatórios!F342</f>
        <v/>
      </c>
      <c r="G323" s="482" t="str">
        <f aca="false">Relatórios!G342</f>
        <v/>
      </c>
      <c r="H323" s="482" t="str">
        <f aca="false">Relatórios!H342</f>
        <v/>
      </c>
      <c r="I323" s="526" t="str">
        <f aca="false">Relatórios!I342</f>
        <v/>
      </c>
      <c r="J323" s="526" t="str">
        <f aca="false">Relatórios!J342</f>
        <v/>
      </c>
      <c r="K323" s="526" t="str">
        <f aca="false">Relatórios!K342</f>
        <v/>
      </c>
      <c r="L323" s="482" t="str">
        <f aca="false">Relatórios!L342</f>
        <v/>
      </c>
      <c r="M323" s="526" t="str">
        <f aca="false">Relatórios!M342</f>
        <v/>
      </c>
      <c r="N323" s="563" t="str">
        <f aca="false">Relatórios!N342</f>
        <v/>
      </c>
      <c r="O323" s="482" t="str">
        <f aca="false">Relatórios!O342</f>
        <v/>
      </c>
      <c r="P323" s="482" t="str">
        <f aca="false">Relatórios!P342</f>
        <v/>
      </c>
      <c r="Q323" s="482" t="str">
        <f aca="false">Relatórios!Q342</f>
        <v/>
      </c>
      <c r="R323" s="482" t="str">
        <f aca="false">Relatórios!R342</f>
        <v/>
      </c>
      <c r="S323" s="486" t="str">
        <f aca="false">Relatórios!S342</f>
        <v/>
      </c>
    </row>
    <row r="324" customFormat="false" ht="12.75" hidden="false" customHeight="true" outlineLevel="0" collapsed="false">
      <c r="A324" s="481" t="str">
        <f aca="false">Relatórios!A343</f>
        <v/>
      </c>
      <c r="B324" s="482" t="str">
        <f aca="false">Relatórios!B343</f>
        <v/>
      </c>
      <c r="C324" s="482" t="str">
        <f aca="false">Relatórios!C343</f>
        <v/>
      </c>
      <c r="D324" s="482" t="str">
        <f aca="false">Relatórios!D343</f>
        <v/>
      </c>
      <c r="E324" s="482" t="str">
        <f aca="false">Relatórios!E343</f>
        <v/>
      </c>
      <c r="F324" s="482" t="str">
        <f aca="false">Relatórios!F343</f>
        <v/>
      </c>
      <c r="G324" s="482" t="str">
        <f aca="false">Relatórios!G343</f>
        <v/>
      </c>
      <c r="H324" s="482" t="str">
        <f aca="false">Relatórios!H343</f>
        <v/>
      </c>
      <c r="I324" s="526" t="str">
        <f aca="false">Relatórios!I343</f>
        <v/>
      </c>
      <c r="J324" s="526" t="str">
        <f aca="false">Relatórios!J343</f>
        <v/>
      </c>
      <c r="K324" s="526" t="str">
        <f aca="false">Relatórios!K343</f>
        <v/>
      </c>
      <c r="L324" s="482" t="str">
        <f aca="false">Relatórios!L343</f>
        <v/>
      </c>
      <c r="M324" s="526" t="str">
        <f aca="false">Relatórios!M343</f>
        <v/>
      </c>
      <c r="N324" s="563" t="str">
        <f aca="false">Relatórios!N343</f>
        <v/>
      </c>
      <c r="O324" s="482" t="str">
        <f aca="false">Relatórios!O343</f>
        <v/>
      </c>
      <c r="P324" s="482" t="str">
        <f aca="false">Relatórios!P343</f>
        <v/>
      </c>
      <c r="Q324" s="482" t="str">
        <f aca="false">Relatórios!Q343</f>
        <v/>
      </c>
      <c r="R324" s="482" t="str">
        <f aca="false">Relatórios!R343</f>
        <v/>
      </c>
      <c r="S324" s="486" t="str">
        <f aca="false">Relatórios!S343</f>
        <v/>
      </c>
    </row>
    <row r="325" customFormat="false" ht="12.75" hidden="false" customHeight="true" outlineLevel="0" collapsed="false">
      <c r="A325" s="481" t="str">
        <f aca="false">Relatórios!A344</f>
        <v/>
      </c>
      <c r="B325" s="482" t="str">
        <f aca="false">Relatórios!B344</f>
        <v/>
      </c>
      <c r="C325" s="482" t="str">
        <f aca="false">Relatórios!C344</f>
        <v/>
      </c>
      <c r="D325" s="482" t="str">
        <f aca="false">Relatórios!D344</f>
        <v/>
      </c>
      <c r="E325" s="482" t="str">
        <f aca="false">Relatórios!E344</f>
        <v/>
      </c>
      <c r="F325" s="482" t="str">
        <f aca="false">Relatórios!F344</f>
        <v/>
      </c>
      <c r="G325" s="482" t="str">
        <f aca="false">Relatórios!G344</f>
        <v/>
      </c>
      <c r="H325" s="482" t="str">
        <f aca="false">Relatórios!H344</f>
        <v/>
      </c>
      <c r="I325" s="526" t="str">
        <f aca="false">Relatórios!I344</f>
        <v/>
      </c>
      <c r="J325" s="526" t="str">
        <f aca="false">Relatórios!J344</f>
        <v/>
      </c>
      <c r="K325" s="526" t="str">
        <f aca="false">Relatórios!K344</f>
        <v/>
      </c>
      <c r="L325" s="482" t="str">
        <f aca="false">Relatórios!L344</f>
        <v/>
      </c>
      <c r="M325" s="526" t="str">
        <f aca="false">Relatórios!M344</f>
        <v/>
      </c>
      <c r="N325" s="563" t="str">
        <f aca="false">Relatórios!N344</f>
        <v/>
      </c>
      <c r="O325" s="482" t="str">
        <f aca="false">Relatórios!O344</f>
        <v/>
      </c>
      <c r="P325" s="482" t="str">
        <f aca="false">Relatórios!P344</f>
        <v/>
      </c>
      <c r="Q325" s="482" t="str">
        <f aca="false">Relatórios!Q344</f>
        <v/>
      </c>
      <c r="R325" s="482" t="str">
        <f aca="false">Relatórios!R344</f>
        <v/>
      </c>
      <c r="S325" s="486" t="str">
        <f aca="false">Relatórios!S344</f>
        <v/>
      </c>
    </row>
    <row r="326" customFormat="false" ht="12.75" hidden="false" customHeight="true" outlineLevel="0" collapsed="false">
      <c r="A326" s="481" t="str">
        <f aca="false">Relatórios!A345</f>
        <v/>
      </c>
      <c r="B326" s="482" t="str">
        <f aca="false">Relatórios!B345</f>
        <v/>
      </c>
      <c r="C326" s="482" t="str">
        <f aca="false">Relatórios!C345</f>
        <v/>
      </c>
      <c r="D326" s="482" t="str">
        <f aca="false">Relatórios!D345</f>
        <v/>
      </c>
      <c r="E326" s="482" t="str">
        <f aca="false">Relatórios!E345</f>
        <v/>
      </c>
      <c r="F326" s="482" t="str">
        <f aca="false">Relatórios!F345</f>
        <v/>
      </c>
      <c r="G326" s="482" t="str">
        <f aca="false">Relatórios!G345</f>
        <v/>
      </c>
      <c r="H326" s="482" t="str">
        <f aca="false">Relatórios!H345</f>
        <v/>
      </c>
      <c r="I326" s="526" t="str">
        <f aca="false">Relatórios!I345</f>
        <v/>
      </c>
      <c r="J326" s="526" t="str">
        <f aca="false">Relatórios!J345</f>
        <v/>
      </c>
      <c r="K326" s="526" t="str">
        <f aca="false">Relatórios!K345</f>
        <v/>
      </c>
      <c r="L326" s="482" t="str">
        <f aca="false">Relatórios!L345</f>
        <v/>
      </c>
      <c r="M326" s="526" t="str">
        <f aca="false">Relatórios!M345</f>
        <v/>
      </c>
      <c r="N326" s="563" t="str">
        <f aca="false">Relatórios!N345</f>
        <v/>
      </c>
      <c r="O326" s="482" t="str">
        <f aca="false">Relatórios!O345</f>
        <v/>
      </c>
      <c r="P326" s="482" t="str">
        <f aca="false">Relatórios!P345</f>
        <v/>
      </c>
      <c r="Q326" s="482" t="str">
        <f aca="false">Relatórios!Q345</f>
        <v/>
      </c>
      <c r="R326" s="482" t="str">
        <f aca="false">Relatórios!R345</f>
        <v/>
      </c>
      <c r="S326" s="486" t="str">
        <f aca="false">Relatórios!S345</f>
        <v/>
      </c>
    </row>
    <row r="327" customFormat="false" ht="12.75" hidden="false" customHeight="true" outlineLevel="0" collapsed="false">
      <c r="A327" s="481" t="str">
        <f aca="false">Relatórios!A346</f>
        <v/>
      </c>
      <c r="B327" s="482" t="str">
        <f aca="false">Relatórios!B346</f>
        <v/>
      </c>
      <c r="C327" s="482" t="str">
        <f aca="false">Relatórios!C346</f>
        <v/>
      </c>
      <c r="D327" s="482" t="str">
        <f aca="false">Relatórios!D346</f>
        <v/>
      </c>
      <c r="E327" s="482" t="str">
        <f aca="false">Relatórios!E346</f>
        <v/>
      </c>
      <c r="F327" s="482" t="str">
        <f aca="false">Relatórios!F346</f>
        <v/>
      </c>
      <c r="G327" s="482" t="str">
        <f aca="false">Relatórios!G346</f>
        <v/>
      </c>
      <c r="H327" s="482" t="str">
        <f aca="false">Relatórios!H346</f>
        <v/>
      </c>
      <c r="I327" s="526" t="str">
        <f aca="false">Relatórios!I346</f>
        <v/>
      </c>
      <c r="J327" s="526" t="str">
        <f aca="false">Relatórios!J346</f>
        <v/>
      </c>
      <c r="K327" s="526" t="str">
        <f aca="false">Relatórios!K346</f>
        <v/>
      </c>
      <c r="L327" s="482" t="str">
        <f aca="false">Relatórios!L346</f>
        <v/>
      </c>
      <c r="M327" s="526" t="str">
        <f aca="false">Relatórios!M346</f>
        <v/>
      </c>
      <c r="N327" s="563" t="str">
        <f aca="false">Relatórios!N346</f>
        <v/>
      </c>
      <c r="O327" s="482" t="str">
        <f aca="false">Relatórios!O346</f>
        <v/>
      </c>
      <c r="P327" s="482" t="str">
        <f aca="false">Relatórios!P346</f>
        <v/>
      </c>
      <c r="Q327" s="482" t="str">
        <f aca="false">Relatórios!Q346</f>
        <v/>
      </c>
      <c r="R327" s="482" t="str">
        <f aca="false">Relatórios!R346</f>
        <v/>
      </c>
      <c r="S327" s="486" t="str">
        <f aca="false">Relatórios!S346</f>
        <v/>
      </c>
    </row>
    <row r="328" customFormat="false" ht="12.75" hidden="false" customHeight="true" outlineLevel="0" collapsed="false">
      <c r="A328" s="481" t="str">
        <f aca="false">Relatórios!A347</f>
        <v/>
      </c>
      <c r="B328" s="482" t="str">
        <f aca="false">Relatórios!B347</f>
        <v/>
      </c>
      <c r="C328" s="482" t="str">
        <f aca="false">Relatórios!C347</f>
        <v/>
      </c>
      <c r="D328" s="482" t="str">
        <f aca="false">Relatórios!D347</f>
        <v/>
      </c>
      <c r="E328" s="482" t="str">
        <f aca="false">Relatórios!E347</f>
        <v/>
      </c>
      <c r="F328" s="482" t="str">
        <f aca="false">Relatórios!F347</f>
        <v/>
      </c>
      <c r="G328" s="482" t="str">
        <f aca="false">Relatórios!G347</f>
        <v/>
      </c>
      <c r="H328" s="482" t="str">
        <f aca="false">Relatórios!H347</f>
        <v/>
      </c>
      <c r="I328" s="526" t="str">
        <f aca="false">Relatórios!I347</f>
        <v/>
      </c>
      <c r="J328" s="526" t="str">
        <f aca="false">Relatórios!J347</f>
        <v/>
      </c>
      <c r="K328" s="526" t="str">
        <f aca="false">Relatórios!K347</f>
        <v/>
      </c>
      <c r="L328" s="482" t="str">
        <f aca="false">Relatórios!L347</f>
        <v/>
      </c>
      <c r="M328" s="526" t="str">
        <f aca="false">Relatórios!M347</f>
        <v/>
      </c>
      <c r="N328" s="563" t="str">
        <f aca="false">Relatórios!N347</f>
        <v/>
      </c>
      <c r="O328" s="482" t="str">
        <f aca="false">Relatórios!O347</f>
        <v/>
      </c>
      <c r="P328" s="482" t="str">
        <f aca="false">Relatórios!P347</f>
        <v/>
      </c>
      <c r="Q328" s="482" t="str">
        <f aca="false">Relatórios!Q347</f>
        <v/>
      </c>
      <c r="R328" s="482" t="str">
        <f aca="false">Relatórios!R347</f>
        <v/>
      </c>
      <c r="S328" s="486" t="str">
        <f aca="false">Relatórios!S347</f>
        <v/>
      </c>
    </row>
    <row r="329" customFormat="false" ht="12.75" hidden="false" customHeight="true" outlineLevel="0" collapsed="false">
      <c r="A329" s="481" t="str">
        <f aca="false">Relatórios!A348</f>
        <v/>
      </c>
      <c r="B329" s="482" t="str">
        <f aca="false">Relatórios!B348</f>
        <v/>
      </c>
      <c r="C329" s="482" t="str">
        <f aca="false">Relatórios!C348</f>
        <v/>
      </c>
      <c r="D329" s="482" t="str">
        <f aca="false">Relatórios!D348</f>
        <v/>
      </c>
      <c r="E329" s="482" t="str">
        <f aca="false">Relatórios!E348</f>
        <v/>
      </c>
      <c r="F329" s="482" t="str">
        <f aca="false">Relatórios!F348</f>
        <v/>
      </c>
      <c r="G329" s="482" t="str">
        <f aca="false">Relatórios!G348</f>
        <v/>
      </c>
      <c r="H329" s="482" t="str">
        <f aca="false">Relatórios!H348</f>
        <v/>
      </c>
      <c r="I329" s="526" t="str">
        <f aca="false">Relatórios!I348</f>
        <v/>
      </c>
      <c r="J329" s="526" t="str">
        <f aca="false">Relatórios!J348</f>
        <v/>
      </c>
      <c r="K329" s="526" t="str">
        <f aca="false">Relatórios!K348</f>
        <v/>
      </c>
      <c r="L329" s="482" t="str">
        <f aca="false">Relatórios!L348</f>
        <v/>
      </c>
      <c r="M329" s="526" t="str">
        <f aca="false">Relatórios!M348</f>
        <v/>
      </c>
      <c r="N329" s="563" t="str">
        <f aca="false">Relatórios!N348</f>
        <v/>
      </c>
      <c r="O329" s="482" t="str">
        <f aca="false">Relatórios!O348</f>
        <v/>
      </c>
      <c r="P329" s="482" t="str">
        <f aca="false">Relatórios!P348</f>
        <v/>
      </c>
      <c r="Q329" s="482" t="str">
        <f aca="false">Relatórios!Q348</f>
        <v/>
      </c>
      <c r="R329" s="482" t="str">
        <f aca="false">Relatórios!R348</f>
        <v/>
      </c>
      <c r="S329" s="486" t="str">
        <f aca="false">Relatórios!S348</f>
        <v/>
      </c>
    </row>
    <row r="330" customFormat="false" ht="12.75" hidden="false" customHeight="true" outlineLevel="0" collapsed="false">
      <c r="A330" s="481" t="str">
        <f aca="false">Relatórios!A349</f>
        <v/>
      </c>
      <c r="B330" s="482" t="str">
        <f aca="false">Relatórios!B349</f>
        <v/>
      </c>
      <c r="C330" s="482" t="str">
        <f aca="false">Relatórios!C349</f>
        <v/>
      </c>
      <c r="D330" s="482" t="str">
        <f aca="false">Relatórios!D349</f>
        <v/>
      </c>
      <c r="E330" s="482" t="str">
        <f aca="false">Relatórios!E349</f>
        <v/>
      </c>
      <c r="F330" s="482" t="str">
        <f aca="false">Relatórios!F349</f>
        <v/>
      </c>
      <c r="G330" s="482" t="str">
        <f aca="false">Relatórios!G349</f>
        <v/>
      </c>
      <c r="H330" s="482" t="str">
        <f aca="false">Relatórios!H349</f>
        <v/>
      </c>
      <c r="I330" s="526" t="str">
        <f aca="false">Relatórios!I349</f>
        <v/>
      </c>
      <c r="J330" s="526" t="str">
        <f aca="false">Relatórios!J349</f>
        <v/>
      </c>
      <c r="K330" s="526" t="str">
        <f aca="false">Relatórios!K349</f>
        <v/>
      </c>
      <c r="L330" s="482" t="str">
        <f aca="false">Relatórios!L349</f>
        <v/>
      </c>
      <c r="M330" s="526" t="str">
        <f aca="false">Relatórios!M349</f>
        <v/>
      </c>
      <c r="N330" s="563" t="str">
        <f aca="false">Relatórios!N349</f>
        <v/>
      </c>
      <c r="O330" s="482" t="str">
        <f aca="false">Relatórios!O349</f>
        <v/>
      </c>
      <c r="P330" s="482" t="str">
        <f aca="false">Relatórios!P349</f>
        <v/>
      </c>
      <c r="Q330" s="482" t="str">
        <f aca="false">Relatórios!Q349</f>
        <v/>
      </c>
      <c r="R330" s="482" t="str">
        <f aca="false">Relatórios!R349</f>
        <v/>
      </c>
      <c r="S330" s="486" t="str">
        <f aca="false">Relatórios!S349</f>
        <v/>
      </c>
    </row>
    <row r="331" customFormat="false" ht="12.75" hidden="false" customHeight="true" outlineLevel="0" collapsed="false">
      <c r="A331" s="481" t="str">
        <f aca="false">Relatórios!A350</f>
        <v/>
      </c>
      <c r="B331" s="482" t="str">
        <f aca="false">Relatórios!B350</f>
        <v/>
      </c>
      <c r="C331" s="482" t="str">
        <f aca="false">Relatórios!C350</f>
        <v/>
      </c>
      <c r="D331" s="482" t="str">
        <f aca="false">Relatórios!D350</f>
        <v/>
      </c>
      <c r="E331" s="482" t="str">
        <f aca="false">Relatórios!E350</f>
        <v/>
      </c>
      <c r="F331" s="482" t="str">
        <f aca="false">Relatórios!F350</f>
        <v/>
      </c>
      <c r="G331" s="482" t="str">
        <f aca="false">Relatórios!G350</f>
        <v/>
      </c>
      <c r="H331" s="482" t="str">
        <f aca="false">Relatórios!H350</f>
        <v/>
      </c>
      <c r="I331" s="526" t="str">
        <f aca="false">Relatórios!I350</f>
        <v/>
      </c>
      <c r="J331" s="526" t="str">
        <f aca="false">Relatórios!J350</f>
        <v/>
      </c>
      <c r="K331" s="526" t="str">
        <f aca="false">Relatórios!K350</f>
        <v/>
      </c>
      <c r="L331" s="482" t="str">
        <f aca="false">Relatórios!L350</f>
        <v/>
      </c>
      <c r="M331" s="526" t="str">
        <f aca="false">Relatórios!M350</f>
        <v/>
      </c>
      <c r="N331" s="563" t="str">
        <f aca="false">Relatórios!N350</f>
        <v/>
      </c>
      <c r="O331" s="482" t="str">
        <f aca="false">Relatórios!O350</f>
        <v/>
      </c>
      <c r="P331" s="482" t="str">
        <f aca="false">Relatórios!P350</f>
        <v/>
      </c>
      <c r="Q331" s="482" t="str">
        <f aca="false">Relatórios!Q350</f>
        <v/>
      </c>
      <c r="R331" s="482" t="str">
        <f aca="false">Relatórios!R350</f>
        <v/>
      </c>
      <c r="S331" s="486" t="str">
        <f aca="false">Relatórios!S350</f>
        <v/>
      </c>
    </row>
    <row r="332" customFormat="false" ht="12.75" hidden="false" customHeight="true" outlineLevel="0" collapsed="false">
      <c r="A332" s="481" t="str">
        <f aca="false">Relatórios!A351</f>
        <v/>
      </c>
      <c r="B332" s="482" t="str">
        <f aca="false">Relatórios!B351</f>
        <v/>
      </c>
      <c r="C332" s="482" t="str">
        <f aca="false">Relatórios!C351</f>
        <v/>
      </c>
      <c r="D332" s="482" t="str">
        <f aca="false">Relatórios!D351</f>
        <v/>
      </c>
      <c r="E332" s="482" t="str">
        <f aca="false">Relatórios!E351</f>
        <v/>
      </c>
      <c r="F332" s="482" t="str">
        <f aca="false">Relatórios!F351</f>
        <v/>
      </c>
      <c r="G332" s="482" t="str">
        <f aca="false">Relatórios!G351</f>
        <v/>
      </c>
      <c r="H332" s="482" t="str">
        <f aca="false">Relatórios!H351</f>
        <v/>
      </c>
      <c r="I332" s="526" t="str">
        <f aca="false">Relatórios!I351</f>
        <v/>
      </c>
      <c r="J332" s="526" t="str">
        <f aca="false">Relatórios!J351</f>
        <v/>
      </c>
      <c r="K332" s="526" t="str">
        <f aca="false">Relatórios!K351</f>
        <v/>
      </c>
      <c r="L332" s="482" t="str">
        <f aca="false">Relatórios!L351</f>
        <v/>
      </c>
      <c r="M332" s="526" t="str">
        <f aca="false">Relatórios!M351</f>
        <v/>
      </c>
      <c r="N332" s="563" t="str">
        <f aca="false">Relatórios!N351</f>
        <v/>
      </c>
      <c r="O332" s="482" t="str">
        <f aca="false">Relatórios!O351</f>
        <v/>
      </c>
      <c r="P332" s="482" t="str">
        <f aca="false">Relatórios!P351</f>
        <v/>
      </c>
      <c r="Q332" s="482" t="str">
        <f aca="false">Relatórios!Q351</f>
        <v/>
      </c>
      <c r="R332" s="482" t="str">
        <f aca="false">Relatórios!R351</f>
        <v/>
      </c>
      <c r="S332" s="486" t="str">
        <f aca="false">Relatórios!S351</f>
        <v/>
      </c>
    </row>
    <row r="333" customFormat="false" ht="12.75" hidden="false" customHeight="true" outlineLevel="0" collapsed="false">
      <c r="A333" s="481" t="str">
        <f aca="false">Relatórios!A352</f>
        <v/>
      </c>
      <c r="B333" s="482" t="str">
        <f aca="false">Relatórios!B352</f>
        <v/>
      </c>
      <c r="C333" s="482" t="str">
        <f aca="false">Relatórios!C352</f>
        <v/>
      </c>
      <c r="D333" s="482" t="str">
        <f aca="false">Relatórios!D352</f>
        <v/>
      </c>
      <c r="E333" s="482" t="str">
        <f aca="false">Relatórios!E352</f>
        <v/>
      </c>
      <c r="F333" s="482" t="str">
        <f aca="false">Relatórios!F352</f>
        <v/>
      </c>
      <c r="G333" s="482" t="str">
        <f aca="false">Relatórios!G352</f>
        <v/>
      </c>
      <c r="H333" s="482" t="str">
        <f aca="false">Relatórios!H352</f>
        <v/>
      </c>
      <c r="I333" s="526" t="str">
        <f aca="false">Relatórios!I352</f>
        <v/>
      </c>
      <c r="J333" s="526" t="str">
        <f aca="false">Relatórios!J352</f>
        <v/>
      </c>
      <c r="K333" s="526" t="str">
        <f aca="false">Relatórios!K352</f>
        <v/>
      </c>
      <c r="L333" s="482" t="str">
        <f aca="false">Relatórios!L352</f>
        <v/>
      </c>
      <c r="M333" s="526" t="str">
        <f aca="false">Relatórios!M352</f>
        <v/>
      </c>
      <c r="N333" s="563" t="str">
        <f aca="false">Relatórios!N352</f>
        <v/>
      </c>
      <c r="O333" s="482" t="str">
        <f aca="false">Relatórios!O352</f>
        <v/>
      </c>
      <c r="P333" s="482" t="str">
        <f aca="false">Relatórios!P352</f>
        <v/>
      </c>
      <c r="Q333" s="482" t="str">
        <f aca="false">Relatórios!Q352</f>
        <v/>
      </c>
      <c r="R333" s="482" t="str">
        <f aca="false">Relatórios!R352</f>
        <v/>
      </c>
      <c r="S333" s="486" t="str">
        <f aca="false">Relatórios!S352</f>
        <v/>
      </c>
    </row>
    <row r="334" customFormat="false" ht="12.75" hidden="false" customHeight="true" outlineLevel="0" collapsed="false">
      <c r="A334" s="481" t="str">
        <f aca="false">Relatórios!A353</f>
        <v/>
      </c>
      <c r="B334" s="482" t="str">
        <f aca="false">Relatórios!B353</f>
        <v/>
      </c>
      <c r="C334" s="482" t="str">
        <f aca="false">Relatórios!C353</f>
        <v/>
      </c>
      <c r="D334" s="482" t="str">
        <f aca="false">Relatórios!D353</f>
        <v/>
      </c>
      <c r="E334" s="482" t="str">
        <f aca="false">Relatórios!E353</f>
        <v/>
      </c>
      <c r="F334" s="482" t="str">
        <f aca="false">Relatórios!F353</f>
        <v/>
      </c>
      <c r="G334" s="482" t="str">
        <f aca="false">Relatórios!G353</f>
        <v/>
      </c>
      <c r="H334" s="482" t="str">
        <f aca="false">Relatórios!H353</f>
        <v/>
      </c>
      <c r="I334" s="526" t="str">
        <f aca="false">Relatórios!I353</f>
        <v/>
      </c>
      <c r="J334" s="526" t="str">
        <f aca="false">Relatórios!J353</f>
        <v/>
      </c>
      <c r="K334" s="526" t="str">
        <f aca="false">Relatórios!K353</f>
        <v/>
      </c>
      <c r="L334" s="482" t="str">
        <f aca="false">Relatórios!L353</f>
        <v/>
      </c>
      <c r="M334" s="526" t="str">
        <f aca="false">Relatórios!M353</f>
        <v/>
      </c>
      <c r="N334" s="563" t="str">
        <f aca="false">Relatórios!N353</f>
        <v/>
      </c>
      <c r="O334" s="482" t="str">
        <f aca="false">Relatórios!O353</f>
        <v/>
      </c>
      <c r="P334" s="482" t="str">
        <f aca="false">Relatórios!P353</f>
        <v/>
      </c>
      <c r="Q334" s="482" t="str">
        <f aca="false">Relatórios!Q353</f>
        <v/>
      </c>
      <c r="R334" s="482" t="str">
        <f aca="false">Relatórios!R353</f>
        <v/>
      </c>
      <c r="S334" s="486" t="str">
        <f aca="false">Relatórios!S353</f>
        <v/>
      </c>
    </row>
    <row r="335" customFormat="false" ht="12.75" hidden="false" customHeight="true" outlineLevel="0" collapsed="false">
      <c r="A335" s="481" t="str">
        <f aca="false">Relatórios!A354</f>
        <v/>
      </c>
      <c r="B335" s="482" t="str">
        <f aca="false">Relatórios!B354</f>
        <v/>
      </c>
      <c r="C335" s="482" t="str">
        <f aca="false">Relatórios!C354</f>
        <v/>
      </c>
      <c r="D335" s="482" t="str">
        <f aca="false">Relatórios!D354</f>
        <v/>
      </c>
      <c r="E335" s="482" t="str">
        <f aca="false">Relatórios!E354</f>
        <v/>
      </c>
      <c r="F335" s="482" t="str">
        <f aca="false">Relatórios!F354</f>
        <v/>
      </c>
      <c r="G335" s="482" t="str">
        <f aca="false">Relatórios!G354</f>
        <v/>
      </c>
      <c r="H335" s="482" t="str">
        <f aca="false">Relatórios!H354</f>
        <v/>
      </c>
      <c r="I335" s="526" t="str">
        <f aca="false">Relatórios!I354</f>
        <v/>
      </c>
      <c r="J335" s="526" t="str">
        <f aca="false">Relatórios!J354</f>
        <v/>
      </c>
      <c r="K335" s="526" t="str">
        <f aca="false">Relatórios!K354</f>
        <v/>
      </c>
      <c r="L335" s="482" t="str">
        <f aca="false">Relatórios!L354</f>
        <v/>
      </c>
      <c r="M335" s="526" t="str">
        <f aca="false">Relatórios!M354</f>
        <v/>
      </c>
      <c r="N335" s="563" t="str">
        <f aca="false">Relatórios!N354</f>
        <v/>
      </c>
      <c r="O335" s="482" t="str">
        <f aca="false">Relatórios!O354</f>
        <v/>
      </c>
      <c r="P335" s="482" t="str">
        <f aca="false">Relatórios!P354</f>
        <v/>
      </c>
      <c r="Q335" s="482" t="str">
        <f aca="false">Relatórios!Q354</f>
        <v/>
      </c>
      <c r="R335" s="482" t="str">
        <f aca="false">Relatórios!R354</f>
        <v/>
      </c>
      <c r="S335" s="486" t="str">
        <f aca="false">Relatórios!S354</f>
        <v/>
      </c>
    </row>
    <row r="336" customFormat="false" ht="12.75" hidden="false" customHeight="true" outlineLevel="0" collapsed="false">
      <c r="A336" s="481" t="str">
        <f aca="false">Relatórios!A355</f>
        <v/>
      </c>
      <c r="B336" s="482" t="str">
        <f aca="false">Relatórios!B355</f>
        <v/>
      </c>
      <c r="C336" s="482" t="str">
        <f aca="false">Relatórios!C355</f>
        <v/>
      </c>
      <c r="D336" s="482" t="str">
        <f aca="false">Relatórios!D355</f>
        <v/>
      </c>
      <c r="E336" s="482" t="str">
        <f aca="false">Relatórios!E355</f>
        <v/>
      </c>
      <c r="F336" s="482" t="str">
        <f aca="false">Relatórios!F355</f>
        <v/>
      </c>
      <c r="G336" s="482" t="str">
        <f aca="false">Relatórios!G355</f>
        <v/>
      </c>
      <c r="H336" s="482" t="str">
        <f aca="false">Relatórios!H355</f>
        <v/>
      </c>
      <c r="I336" s="526" t="str">
        <f aca="false">Relatórios!I355</f>
        <v/>
      </c>
      <c r="J336" s="526" t="str">
        <f aca="false">Relatórios!J355</f>
        <v/>
      </c>
      <c r="K336" s="526" t="str">
        <f aca="false">Relatórios!K355</f>
        <v/>
      </c>
      <c r="L336" s="482" t="str">
        <f aca="false">Relatórios!L355</f>
        <v/>
      </c>
      <c r="M336" s="526" t="str">
        <f aca="false">Relatórios!M355</f>
        <v/>
      </c>
      <c r="N336" s="563" t="str">
        <f aca="false">Relatórios!N355</f>
        <v/>
      </c>
      <c r="O336" s="482" t="str">
        <f aca="false">Relatórios!O355</f>
        <v/>
      </c>
      <c r="P336" s="482" t="str">
        <f aca="false">Relatórios!P355</f>
        <v/>
      </c>
      <c r="Q336" s="482" t="str">
        <f aca="false">Relatórios!Q355</f>
        <v/>
      </c>
      <c r="R336" s="482" t="str">
        <f aca="false">Relatórios!R355</f>
        <v/>
      </c>
      <c r="S336" s="486" t="str">
        <f aca="false">Relatórios!S355</f>
        <v/>
      </c>
    </row>
    <row r="337" customFormat="false" ht="12.75" hidden="false" customHeight="true" outlineLevel="0" collapsed="false">
      <c r="A337" s="481" t="str">
        <f aca="false">Relatórios!A356</f>
        <v/>
      </c>
      <c r="B337" s="482" t="str">
        <f aca="false">Relatórios!B356</f>
        <v/>
      </c>
      <c r="C337" s="482" t="str">
        <f aca="false">Relatórios!C356</f>
        <v/>
      </c>
      <c r="D337" s="482" t="str">
        <f aca="false">Relatórios!D356</f>
        <v/>
      </c>
      <c r="E337" s="482" t="str">
        <f aca="false">Relatórios!E356</f>
        <v/>
      </c>
      <c r="F337" s="482" t="str">
        <f aca="false">Relatórios!F356</f>
        <v/>
      </c>
      <c r="G337" s="482" t="str">
        <f aca="false">Relatórios!G356</f>
        <v/>
      </c>
      <c r="H337" s="482" t="str">
        <f aca="false">Relatórios!H356</f>
        <v/>
      </c>
      <c r="I337" s="526" t="str">
        <f aca="false">Relatórios!I356</f>
        <v/>
      </c>
      <c r="J337" s="526" t="str">
        <f aca="false">Relatórios!J356</f>
        <v/>
      </c>
      <c r="K337" s="526" t="str">
        <f aca="false">Relatórios!K356</f>
        <v/>
      </c>
      <c r="L337" s="482" t="str">
        <f aca="false">Relatórios!L356</f>
        <v/>
      </c>
      <c r="M337" s="526" t="str">
        <f aca="false">Relatórios!M356</f>
        <v/>
      </c>
      <c r="N337" s="563" t="str">
        <f aca="false">Relatórios!N356</f>
        <v/>
      </c>
      <c r="O337" s="482" t="str">
        <f aca="false">Relatórios!O356</f>
        <v/>
      </c>
      <c r="P337" s="482" t="str">
        <f aca="false">Relatórios!P356</f>
        <v/>
      </c>
      <c r="Q337" s="482" t="str">
        <f aca="false">Relatórios!Q356</f>
        <v/>
      </c>
      <c r="R337" s="482" t="str">
        <f aca="false">Relatórios!R356</f>
        <v/>
      </c>
      <c r="S337" s="486" t="str">
        <f aca="false">Relatórios!S356</f>
        <v/>
      </c>
    </row>
    <row r="338" customFormat="false" ht="12.75" hidden="false" customHeight="true" outlineLevel="0" collapsed="false">
      <c r="A338" s="481" t="str">
        <f aca="false">Relatórios!A357</f>
        <v/>
      </c>
      <c r="B338" s="482" t="str">
        <f aca="false">Relatórios!B357</f>
        <v/>
      </c>
      <c r="C338" s="482" t="str">
        <f aca="false">Relatórios!C357</f>
        <v/>
      </c>
      <c r="D338" s="482" t="str">
        <f aca="false">Relatórios!D357</f>
        <v/>
      </c>
      <c r="E338" s="482" t="str">
        <f aca="false">Relatórios!E357</f>
        <v/>
      </c>
      <c r="F338" s="482" t="str">
        <f aca="false">Relatórios!F357</f>
        <v/>
      </c>
      <c r="G338" s="482" t="str">
        <f aca="false">Relatórios!G357</f>
        <v/>
      </c>
      <c r="H338" s="482" t="str">
        <f aca="false">Relatórios!H357</f>
        <v/>
      </c>
      <c r="I338" s="526" t="str">
        <f aca="false">Relatórios!I357</f>
        <v/>
      </c>
      <c r="J338" s="526" t="str">
        <f aca="false">Relatórios!J357</f>
        <v/>
      </c>
      <c r="K338" s="526" t="str">
        <f aca="false">Relatórios!K357</f>
        <v/>
      </c>
      <c r="L338" s="482" t="str">
        <f aca="false">Relatórios!L357</f>
        <v/>
      </c>
      <c r="M338" s="526" t="str">
        <f aca="false">Relatórios!M357</f>
        <v/>
      </c>
      <c r="N338" s="563" t="str">
        <f aca="false">Relatórios!N357</f>
        <v/>
      </c>
      <c r="O338" s="482" t="str">
        <f aca="false">Relatórios!O357</f>
        <v/>
      </c>
      <c r="P338" s="482" t="str">
        <f aca="false">Relatórios!P357</f>
        <v/>
      </c>
      <c r="Q338" s="482" t="str">
        <f aca="false">Relatórios!Q357</f>
        <v/>
      </c>
      <c r="R338" s="482" t="str">
        <f aca="false">Relatórios!R357</f>
        <v/>
      </c>
      <c r="S338" s="486" t="str">
        <f aca="false">Relatórios!S357</f>
        <v/>
      </c>
    </row>
    <row r="339" customFormat="false" ht="12.75" hidden="false" customHeight="true" outlineLevel="0" collapsed="false">
      <c r="A339" s="481" t="str">
        <f aca="false">Relatórios!A358</f>
        <v/>
      </c>
      <c r="B339" s="482" t="str">
        <f aca="false">Relatórios!B358</f>
        <v/>
      </c>
      <c r="C339" s="482" t="str">
        <f aca="false">Relatórios!C358</f>
        <v/>
      </c>
      <c r="D339" s="482" t="str">
        <f aca="false">Relatórios!D358</f>
        <v/>
      </c>
      <c r="E339" s="482" t="str">
        <f aca="false">Relatórios!E358</f>
        <v/>
      </c>
      <c r="F339" s="482" t="str">
        <f aca="false">Relatórios!F358</f>
        <v/>
      </c>
      <c r="G339" s="482" t="str">
        <f aca="false">Relatórios!G358</f>
        <v/>
      </c>
      <c r="H339" s="482" t="str">
        <f aca="false">Relatórios!H358</f>
        <v/>
      </c>
      <c r="I339" s="526" t="str">
        <f aca="false">Relatórios!I358</f>
        <v/>
      </c>
      <c r="J339" s="526" t="str">
        <f aca="false">Relatórios!J358</f>
        <v/>
      </c>
      <c r="K339" s="526" t="str">
        <f aca="false">Relatórios!K358</f>
        <v/>
      </c>
      <c r="L339" s="482" t="str">
        <f aca="false">Relatórios!L358</f>
        <v/>
      </c>
      <c r="M339" s="526" t="str">
        <f aca="false">Relatórios!M358</f>
        <v/>
      </c>
      <c r="N339" s="563" t="str">
        <f aca="false">Relatórios!N358</f>
        <v/>
      </c>
      <c r="O339" s="482" t="str">
        <f aca="false">Relatórios!O358</f>
        <v/>
      </c>
      <c r="P339" s="482" t="str">
        <f aca="false">Relatórios!P358</f>
        <v/>
      </c>
      <c r="Q339" s="482" t="str">
        <f aca="false">Relatórios!Q358</f>
        <v/>
      </c>
      <c r="R339" s="482" t="str">
        <f aca="false">Relatórios!R358</f>
        <v/>
      </c>
      <c r="S339" s="486" t="str">
        <f aca="false">Relatórios!S358</f>
        <v/>
      </c>
    </row>
    <row r="340" customFormat="false" ht="12.75" hidden="false" customHeight="true" outlineLevel="0" collapsed="false">
      <c r="A340" s="481" t="str">
        <f aca="false">Relatórios!A359</f>
        <v/>
      </c>
      <c r="B340" s="482" t="str">
        <f aca="false">Relatórios!B359</f>
        <v/>
      </c>
      <c r="C340" s="482" t="str">
        <f aca="false">Relatórios!C359</f>
        <v/>
      </c>
      <c r="D340" s="482" t="str">
        <f aca="false">Relatórios!D359</f>
        <v/>
      </c>
      <c r="E340" s="482" t="str">
        <f aca="false">Relatórios!E359</f>
        <v/>
      </c>
      <c r="F340" s="482" t="str">
        <f aca="false">Relatórios!F359</f>
        <v/>
      </c>
      <c r="G340" s="482" t="str">
        <f aca="false">Relatórios!G359</f>
        <v/>
      </c>
      <c r="H340" s="482" t="str">
        <f aca="false">Relatórios!H359</f>
        <v/>
      </c>
      <c r="I340" s="526" t="str">
        <f aca="false">Relatórios!I359</f>
        <v/>
      </c>
      <c r="J340" s="526" t="str">
        <f aca="false">Relatórios!J359</f>
        <v/>
      </c>
      <c r="K340" s="526" t="str">
        <f aca="false">Relatórios!K359</f>
        <v/>
      </c>
      <c r="L340" s="482" t="str">
        <f aca="false">Relatórios!L359</f>
        <v/>
      </c>
      <c r="M340" s="526" t="str">
        <f aca="false">Relatórios!M359</f>
        <v/>
      </c>
      <c r="N340" s="563" t="str">
        <f aca="false">Relatórios!N359</f>
        <v/>
      </c>
      <c r="O340" s="482" t="str">
        <f aca="false">Relatórios!O359</f>
        <v/>
      </c>
      <c r="P340" s="482" t="str">
        <f aca="false">Relatórios!P359</f>
        <v/>
      </c>
      <c r="Q340" s="482" t="str">
        <f aca="false">Relatórios!Q359</f>
        <v/>
      </c>
      <c r="R340" s="482" t="str">
        <f aca="false">Relatórios!R359</f>
        <v/>
      </c>
      <c r="S340" s="486" t="str">
        <f aca="false">Relatórios!S359</f>
        <v/>
      </c>
    </row>
    <row r="341" customFormat="false" ht="12.75" hidden="false" customHeight="true" outlineLevel="0" collapsed="false">
      <c r="A341" s="481" t="str">
        <f aca="false">Relatórios!A360</f>
        <v/>
      </c>
      <c r="B341" s="482" t="str">
        <f aca="false">Relatórios!B360</f>
        <v/>
      </c>
      <c r="C341" s="482" t="str">
        <f aca="false">Relatórios!C360</f>
        <v/>
      </c>
      <c r="D341" s="482" t="str">
        <f aca="false">Relatórios!D360</f>
        <v/>
      </c>
      <c r="E341" s="482" t="str">
        <f aca="false">Relatórios!E360</f>
        <v/>
      </c>
      <c r="F341" s="482" t="str">
        <f aca="false">Relatórios!F360</f>
        <v/>
      </c>
      <c r="G341" s="482" t="str">
        <f aca="false">Relatórios!G360</f>
        <v/>
      </c>
      <c r="H341" s="482" t="str">
        <f aca="false">Relatórios!H360</f>
        <v/>
      </c>
      <c r="I341" s="526" t="str">
        <f aca="false">Relatórios!I360</f>
        <v/>
      </c>
      <c r="J341" s="526" t="str">
        <f aca="false">Relatórios!J360</f>
        <v/>
      </c>
      <c r="K341" s="526" t="str">
        <f aca="false">Relatórios!K360</f>
        <v/>
      </c>
      <c r="L341" s="482" t="str">
        <f aca="false">Relatórios!L360</f>
        <v/>
      </c>
      <c r="M341" s="526" t="str">
        <f aca="false">Relatórios!M360</f>
        <v/>
      </c>
      <c r="N341" s="563" t="str">
        <f aca="false">Relatórios!N360</f>
        <v/>
      </c>
      <c r="O341" s="482" t="str">
        <f aca="false">Relatórios!O360</f>
        <v/>
      </c>
      <c r="P341" s="482" t="str">
        <f aca="false">Relatórios!P360</f>
        <v/>
      </c>
      <c r="Q341" s="482" t="str">
        <f aca="false">Relatórios!Q360</f>
        <v/>
      </c>
      <c r="R341" s="482" t="str">
        <f aca="false">Relatórios!R360</f>
        <v/>
      </c>
      <c r="S341" s="486" t="str">
        <f aca="false">Relatórios!S360</f>
        <v/>
      </c>
    </row>
    <row r="342" customFormat="false" ht="12.75" hidden="false" customHeight="true" outlineLevel="0" collapsed="false">
      <c r="A342" s="481" t="str">
        <f aca="false">Relatórios!A361</f>
        <v/>
      </c>
      <c r="B342" s="482" t="str">
        <f aca="false">Relatórios!B361</f>
        <v/>
      </c>
      <c r="C342" s="482" t="str">
        <f aca="false">Relatórios!C361</f>
        <v/>
      </c>
      <c r="D342" s="482" t="str">
        <f aca="false">Relatórios!D361</f>
        <v/>
      </c>
      <c r="E342" s="482" t="str">
        <f aca="false">Relatórios!E361</f>
        <v/>
      </c>
      <c r="F342" s="482" t="str">
        <f aca="false">Relatórios!F361</f>
        <v/>
      </c>
      <c r="G342" s="482" t="str">
        <f aca="false">Relatórios!G361</f>
        <v/>
      </c>
      <c r="H342" s="482" t="str">
        <f aca="false">Relatórios!H361</f>
        <v/>
      </c>
      <c r="I342" s="526" t="str">
        <f aca="false">Relatórios!I361</f>
        <v/>
      </c>
      <c r="J342" s="526" t="str">
        <f aca="false">Relatórios!J361</f>
        <v/>
      </c>
      <c r="K342" s="526" t="str">
        <f aca="false">Relatórios!K361</f>
        <v/>
      </c>
      <c r="L342" s="482" t="str">
        <f aca="false">Relatórios!L361</f>
        <v/>
      </c>
      <c r="M342" s="526" t="str">
        <f aca="false">Relatórios!M361</f>
        <v/>
      </c>
      <c r="N342" s="563" t="str">
        <f aca="false">Relatórios!N361</f>
        <v/>
      </c>
      <c r="O342" s="482" t="str">
        <f aca="false">Relatórios!O361</f>
        <v/>
      </c>
      <c r="P342" s="482" t="str">
        <f aca="false">Relatórios!P361</f>
        <v/>
      </c>
      <c r="Q342" s="482" t="str">
        <f aca="false">Relatórios!Q361</f>
        <v/>
      </c>
      <c r="R342" s="482" t="str">
        <f aca="false">Relatórios!R361</f>
        <v/>
      </c>
      <c r="S342" s="486" t="str">
        <f aca="false">Relatórios!S361</f>
        <v/>
      </c>
    </row>
    <row r="343" customFormat="false" ht="12.75" hidden="false" customHeight="true" outlineLevel="0" collapsed="false">
      <c r="A343" s="481" t="str">
        <f aca="false">Relatórios!A362</f>
        <v/>
      </c>
      <c r="B343" s="482" t="str">
        <f aca="false">Relatórios!B362</f>
        <v/>
      </c>
      <c r="C343" s="482" t="str">
        <f aca="false">Relatórios!C362</f>
        <v/>
      </c>
      <c r="D343" s="482" t="str">
        <f aca="false">Relatórios!D362</f>
        <v/>
      </c>
      <c r="E343" s="482" t="str">
        <f aca="false">Relatórios!E362</f>
        <v/>
      </c>
      <c r="F343" s="482" t="str">
        <f aca="false">Relatórios!F362</f>
        <v/>
      </c>
      <c r="G343" s="482" t="str">
        <f aca="false">Relatórios!G362</f>
        <v/>
      </c>
      <c r="H343" s="482" t="str">
        <f aca="false">Relatórios!H362</f>
        <v/>
      </c>
      <c r="I343" s="526" t="str">
        <f aca="false">Relatórios!I362</f>
        <v/>
      </c>
      <c r="J343" s="526" t="str">
        <f aca="false">Relatórios!J362</f>
        <v/>
      </c>
      <c r="K343" s="526" t="str">
        <f aca="false">Relatórios!K362</f>
        <v/>
      </c>
      <c r="L343" s="482" t="str">
        <f aca="false">Relatórios!L362</f>
        <v/>
      </c>
      <c r="M343" s="526" t="str">
        <f aca="false">Relatórios!M362</f>
        <v/>
      </c>
      <c r="N343" s="563" t="str">
        <f aca="false">Relatórios!N362</f>
        <v/>
      </c>
      <c r="O343" s="482" t="str">
        <f aca="false">Relatórios!O362</f>
        <v/>
      </c>
      <c r="P343" s="482" t="str">
        <f aca="false">Relatórios!P362</f>
        <v/>
      </c>
      <c r="Q343" s="482" t="str">
        <f aca="false">Relatórios!Q362</f>
        <v/>
      </c>
      <c r="R343" s="482" t="str">
        <f aca="false">Relatórios!R362</f>
        <v/>
      </c>
      <c r="S343" s="486" t="str">
        <f aca="false">Relatórios!S362</f>
        <v/>
      </c>
    </row>
    <row r="344" customFormat="false" ht="12.75" hidden="false" customHeight="true" outlineLevel="0" collapsed="false">
      <c r="A344" s="481" t="str">
        <f aca="false">Relatórios!A363</f>
        <v/>
      </c>
      <c r="B344" s="482" t="str">
        <f aca="false">Relatórios!B363</f>
        <v/>
      </c>
      <c r="C344" s="482" t="str">
        <f aca="false">Relatórios!C363</f>
        <v/>
      </c>
      <c r="D344" s="482" t="str">
        <f aca="false">Relatórios!D363</f>
        <v/>
      </c>
      <c r="E344" s="482" t="str">
        <f aca="false">Relatórios!E363</f>
        <v/>
      </c>
      <c r="F344" s="482" t="str">
        <f aca="false">Relatórios!F363</f>
        <v/>
      </c>
      <c r="G344" s="482" t="str">
        <f aca="false">Relatórios!G363</f>
        <v/>
      </c>
      <c r="H344" s="482" t="str">
        <f aca="false">Relatórios!H363</f>
        <v/>
      </c>
      <c r="I344" s="526" t="str">
        <f aca="false">Relatórios!I363</f>
        <v/>
      </c>
      <c r="J344" s="526" t="str">
        <f aca="false">Relatórios!J363</f>
        <v/>
      </c>
      <c r="K344" s="526" t="str">
        <f aca="false">Relatórios!K363</f>
        <v/>
      </c>
      <c r="L344" s="482" t="str">
        <f aca="false">Relatórios!L363</f>
        <v/>
      </c>
      <c r="M344" s="526" t="str">
        <f aca="false">Relatórios!M363</f>
        <v/>
      </c>
      <c r="N344" s="563" t="str">
        <f aca="false">Relatórios!N363</f>
        <v/>
      </c>
      <c r="O344" s="482" t="str">
        <f aca="false">Relatórios!O363</f>
        <v/>
      </c>
      <c r="P344" s="482" t="str">
        <f aca="false">Relatórios!P363</f>
        <v/>
      </c>
      <c r="Q344" s="482" t="str">
        <f aca="false">Relatórios!Q363</f>
        <v/>
      </c>
      <c r="R344" s="482" t="str">
        <f aca="false">Relatórios!R363</f>
        <v/>
      </c>
      <c r="S344" s="486" t="str">
        <f aca="false">Relatórios!S363</f>
        <v/>
      </c>
    </row>
    <row r="345" customFormat="false" ht="12.75" hidden="false" customHeight="true" outlineLevel="0" collapsed="false">
      <c r="A345" s="481" t="str">
        <f aca="false">Relatórios!A364</f>
        <v/>
      </c>
      <c r="B345" s="482" t="str">
        <f aca="false">Relatórios!B364</f>
        <v/>
      </c>
      <c r="C345" s="482" t="str">
        <f aca="false">Relatórios!C364</f>
        <v/>
      </c>
      <c r="D345" s="482" t="str">
        <f aca="false">Relatórios!D364</f>
        <v/>
      </c>
      <c r="E345" s="482" t="str">
        <f aca="false">Relatórios!E364</f>
        <v/>
      </c>
      <c r="F345" s="482" t="str">
        <f aca="false">Relatórios!F364</f>
        <v/>
      </c>
      <c r="G345" s="482" t="str">
        <f aca="false">Relatórios!G364</f>
        <v/>
      </c>
      <c r="H345" s="482" t="str">
        <f aca="false">Relatórios!H364</f>
        <v/>
      </c>
      <c r="I345" s="526" t="str">
        <f aca="false">Relatórios!I364</f>
        <v/>
      </c>
      <c r="J345" s="526" t="str">
        <f aca="false">Relatórios!J364</f>
        <v/>
      </c>
      <c r="K345" s="526" t="str">
        <f aca="false">Relatórios!K364</f>
        <v/>
      </c>
      <c r="L345" s="482" t="str">
        <f aca="false">Relatórios!L364</f>
        <v/>
      </c>
      <c r="M345" s="526" t="str">
        <f aca="false">Relatórios!M364</f>
        <v/>
      </c>
      <c r="N345" s="563" t="str">
        <f aca="false">Relatórios!N364</f>
        <v/>
      </c>
      <c r="O345" s="482" t="str">
        <f aca="false">Relatórios!O364</f>
        <v/>
      </c>
      <c r="P345" s="482" t="str">
        <f aca="false">Relatórios!P364</f>
        <v/>
      </c>
      <c r="Q345" s="482" t="str">
        <f aca="false">Relatórios!Q364</f>
        <v/>
      </c>
      <c r="R345" s="482" t="str">
        <f aca="false">Relatórios!R364</f>
        <v/>
      </c>
      <c r="S345" s="486" t="str">
        <f aca="false">Relatórios!S364</f>
        <v/>
      </c>
    </row>
    <row r="346" customFormat="false" ht="12.75" hidden="false" customHeight="true" outlineLevel="0" collapsed="false">
      <c r="A346" s="502" t="str">
        <f aca="false">Relatórios!A56</f>
        <v/>
      </c>
      <c r="B346" s="503" t="str">
        <f aca="false">Relatórios!B56</f>
        <v/>
      </c>
      <c r="C346" s="503" t="str">
        <f aca="false">Relatórios!C56</f>
        <v/>
      </c>
      <c r="D346" s="503" t="str">
        <f aca="false">Relatórios!D56</f>
        <v/>
      </c>
      <c r="E346" s="503" t="str">
        <f aca="false">Relatórios!E56</f>
        <v/>
      </c>
      <c r="F346" s="503" t="str">
        <f aca="false">Relatórios!F56</f>
        <v/>
      </c>
      <c r="G346" s="503" t="str">
        <f aca="false">Relatórios!G56</f>
        <v/>
      </c>
      <c r="H346" s="503" t="str">
        <f aca="false">Relatórios!H56</f>
        <v/>
      </c>
      <c r="I346" s="564" t="str">
        <f aca="false">Relatórios!I56</f>
        <v/>
      </c>
      <c r="J346" s="564" t="str">
        <f aca="false">Relatórios!J56</f>
        <v/>
      </c>
      <c r="K346" s="564" t="str">
        <f aca="false">Relatórios!K56</f>
        <v/>
      </c>
      <c r="L346" s="503" t="str">
        <f aca="false">Relatórios!L56</f>
        <v/>
      </c>
      <c r="M346" s="564" t="str">
        <f aca="false">Relatórios!M56</f>
        <v/>
      </c>
      <c r="N346" s="565" t="str">
        <f aca="false">Relatórios!N56</f>
        <v/>
      </c>
      <c r="O346" s="503" t="str">
        <f aca="false">Relatórios!O56</f>
        <v/>
      </c>
      <c r="P346" s="503" t="str">
        <f aca="false">Relatórios!P56</f>
        <v/>
      </c>
      <c r="Q346" s="503" t="str">
        <f aca="false">Relatórios!Q56</f>
        <v/>
      </c>
      <c r="R346" s="503" t="str">
        <f aca="false">Relatórios!R56</f>
        <v/>
      </c>
      <c r="S346" s="566" t="str">
        <f aca="false">Relatórios!S56</f>
        <v/>
      </c>
    </row>
    <row r="347" customFormat="false" ht="12.75" hidden="false" customHeight="true" outlineLevel="0" collapsed="false">
      <c r="A347" s="481" t="str">
        <f aca="false">Relatórios!A369</f>
        <v/>
      </c>
      <c r="B347" s="482" t="str">
        <f aca="false">Relatórios!B369</f>
        <v/>
      </c>
      <c r="C347" s="482" t="str">
        <f aca="false">Relatórios!C369</f>
        <v/>
      </c>
      <c r="D347" s="482" t="str">
        <f aca="false">Relatórios!D369</f>
        <v/>
      </c>
      <c r="E347" s="482" t="str">
        <f aca="false">Relatórios!E369</f>
        <v/>
      </c>
      <c r="F347" s="482" t="str">
        <f aca="false">Relatórios!F369</f>
        <v/>
      </c>
      <c r="G347" s="482" t="str">
        <f aca="false">Relatórios!G369</f>
        <v/>
      </c>
      <c r="H347" s="482" t="str">
        <f aca="false">Relatórios!H369</f>
        <v/>
      </c>
      <c r="I347" s="526" t="str">
        <f aca="false">Relatórios!I369</f>
        <v/>
      </c>
      <c r="J347" s="526" t="str">
        <f aca="false">Relatórios!J369</f>
        <v/>
      </c>
      <c r="K347" s="526" t="str">
        <f aca="false">Relatórios!K369</f>
        <v/>
      </c>
      <c r="L347" s="482"/>
      <c r="M347" s="526"/>
      <c r="N347" s="563" t="str">
        <f aca="false">Relatórios!N369</f>
        <v/>
      </c>
      <c r="O347" s="482" t="str">
        <f aca="false">Relatórios!O369</f>
        <v/>
      </c>
      <c r="P347" s="482" t="str">
        <f aca="false">Relatórios!P369</f>
        <v/>
      </c>
      <c r="Q347" s="482" t="str">
        <f aca="false">Relatórios!Q369</f>
        <v/>
      </c>
      <c r="R347" s="482" t="str">
        <f aca="false">Relatórios!R369</f>
        <v/>
      </c>
      <c r="S347" s="486"/>
    </row>
    <row r="348" customFormat="false" ht="12.75" hidden="false" customHeight="true" outlineLevel="0" collapsed="false">
      <c r="A348" s="481" t="str">
        <f aca="false">Relatórios!A370</f>
        <v/>
      </c>
      <c r="B348" s="482" t="str">
        <f aca="false">Relatórios!B370</f>
        <v/>
      </c>
      <c r="C348" s="482" t="str">
        <f aca="false">Relatórios!C370</f>
        <v/>
      </c>
      <c r="D348" s="482" t="str">
        <f aca="false">Relatórios!D370</f>
        <v/>
      </c>
      <c r="E348" s="482" t="str">
        <f aca="false">Relatórios!E370</f>
        <v/>
      </c>
      <c r="F348" s="482" t="str">
        <f aca="false">Relatórios!F370</f>
        <v/>
      </c>
      <c r="G348" s="482" t="str">
        <f aca="false">Relatórios!G370</f>
        <v/>
      </c>
      <c r="H348" s="482" t="str">
        <f aca="false">Relatórios!H370</f>
        <v/>
      </c>
      <c r="I348" s="526" t="str">
        <f aca="false">Relatórios!I370</f>
        <v/>
      </c>
      <c r="J348" s="526" t="str">
        <f aca="false">Relatórios!J370</f>
        <v/>
      </c>
      <c r="K348" s="526" t="str">
        <f aca="false">Relatórios!K370</f>
        <v/>
      </c>
      <c r="L348" s="482"/>
      <c r="M348" s="526"/>
      <c r="N348" s="563" t="str">
        <f aca="false">Relatórios!N370</f>
        <v/>
      </c>
      <c r="O348" s="482" t="str">
        <f aca="false">Relatórios!O370</f>
        <v/>
      </c>
      <c r="P348" s="482" t="str">
        <f aca="false">Relatórios!P370</f>
        <v/>
      </c>
      <c r="Q348" s="482" t="str">
        <f aca="false">Relatórios!Q370</f>
        <v/>
      </c>
      <c r="R348" s="482" t="str">
        <f aca="false">Relatórios!R370</f>
        <v/>
      </c>
      <c r="S348" s="486"/>
    </row>
    <row r="349" customFormat="false" ht="12.75" hidden="false" customHeight="true" outlineLevel="0" collapsed="false">
      <c r="A349" s="481" t="str">
        <f aca="false">Relatórios!A371</f>
        <v/>
      </c>
      <c r="B349" s="482" t="str">
        <f aca="false">Relatórios!B371</f>
        <v/>
      </c>
      <c r="C349" s="482" t="str">
        <f aca="false">Relatórios!C371</f>
        <v/>
      </c>
      <c r="D349" s="482" t="str">
        <f aca="false">Relatórios!D371</f>
        <v/>
      </c>
      <c r="E349" s="482" t="str">
        <f aca="false">Relatórios!E371</f>
        <v/>
      </c>
      <c r="F349" s="482" t="str">
        <f aca="false">Relatórios!F371</f>
        <v/>
      </c>
      <c r="G349" s="482" t="str">
        <f aca="false">Relatórios!G371</f>
        <v/>
      </c>
      <c r="H349" s="482" t="str">
        <f aca="false">Relatórios!H371</f>
        <v/>
      </c>
      <c r="I349" s="526" t="str">
        <f aca="false">Relatórios!I371</f>
        <v/>
      </c>
      <c r="J349" s="526" t="str">
        <f aca="false">Relatórios!J371</f>
        <v/>
      </c>
      <c r="K349" s="526" t="str">
        <f aca="false">Relatórios!K371</f>
        <v/>
      </c>
      <c r="L349" s="482"/>
      <c r="M349" s="526"/>
      <c r="N349" s="563" t="str">
        <f aca="false">Relatórios!N371</f>
        <v/>
      </c>
      <c r="O349" s="482" t="str">
        <f aca="false">Relatórios!O371</f>
        <v/>
      </c>
      <c r="P349" s="482" t="str">
        <f aca="false">Relatórios!P371</f>
        <v/>
      </c>
      <c r="Q349" s="482" t="str">
        <f aca="false">Relatórios!Q371</f>
        <v/>
      </c>
      <c r="R349" s="482" t="str">
        <f aca="false">Relatórios!R371</f>
        <v/>
      </c>
      <c r="S349" s="486"/>
    </row>
    <row r="350" customFormat="false" ht="12.75" hidden="false" customHeight="true" outlineLevel="0" collapsed="false">
      <c r="A350" s="481" t="str">
        <f aca="false">Relatórios!A372</f>
        <v/>
      </c>
      <c r="B350" s="482" t="str">
        <f aca="false">Relatórios!B372</f>
        <v/>
      </c>
      <c r="C350" s="482" t="str">
        <f aca="false">Relatórios!C372</f>
        <v/>
      </c>
      <c r="D350" s="482" t="str">
        <f aca="false">Relatórios!D372</f>
        <v/>
      </c>
      <c r="E350" s="482" t="str">
        <f aca="false">Relatórios!E372</f>
        <v/>
      </c>
      <c r="F350" s="482" t="str">
        <f aca="false">Relatórios!F372</f>
        <v/>
      </c>
      <c r="G350" s="482" t="str">
        <f aca="false">Relatórios!G372</f>
        <v/>
      </c>
      <c r="H350" s="482" t="str">
        <f aca="false">Relatórios!H372</f>
        <v/>
      </c>
      <c r="I350" s="526" t="str">
        <f aca="false">Relatórios!I372</f>
        <v/>
      </c>
      <c r="J350" s="526" t="str">
        <f aca="false">Relatórios!J372</f>
        <v/>
      </c>
      <c r="K350" s="526" t="str">
        <f aca="false">Relatórios!K372</f>
        <v/>
      </c>
      <c r="L350" s="482"/>
      <c r="M350" s="526"/>
      <c r="N350" s="563" t="str">
        <f aca="false">Relatórios!N372</f>
        <v/>
      </c>
      <c r="O350" s="482" t="str">
        <f aca="false">Relatórios!O372</f>
        <v/>
      </c>
      <c r="P350" s="482" t="str">
        <f aca="false">Relatórios!P372</f>
        <v/>
      </c>
      <c r="Q350" s="482" t="str">
        <f aca="false">Relatórios!Q372</f>
        <v/>
      </c>
      <c r="R350" s="482" t="str">
        <f aca="false">Relatórios!R372</f>
        <v/>
      </c>
      <c r="S350" s="486"/>
    </row>
    <row r="351" customFormat="false" ht="12.75" hidden="false" customHeight="true" outlineLevel="0" collapsed="false">
      <c r="A351" s="481" t="str">
        <f aca="false">Relatórios!A373</f>
        <v/>
      </c>
      <c r="B351" s="482" t="str">
        <f aca="false">Relatórios!B373</f>
        <v/>
      </c>
      <c r="C351" s="482" t="str">
        <f aca="false">Relatórios!C373</f>
        <v/>
      </c>
      <c r="D351" s="482" t="str">
        <f aca="false">Relatórios!D373</f>
        <v/>
      </c>
      <c r="E351" s="482" t="str">
        <f aca="false">Relatórios!E373</f>
        <v/>
      </c>
      <c r="F351" s="482" t="str">
        <f aca="false">Relatórios!F373</f>
        <v/>
      </c>
      <c r="G351" s="482" t="str">
        <f aca="false">Relatórios!G373</f>
        <v/>
      </c>
      <c r="H351" s="482" t="str">
        <f aca="false">Relatórios!H373</f>
        <v/>
      </c>
      <c r="I351" s="526" t="str">
        <f aca="false">Relatórios!I373</f>
        <v/>
      </c>
      <c r="J351" s="526" t="str">
        <f aca="false">Relatórios!J373</f>
        <v/>
      </c>
      <c r="K351" s="526" t="str">
        <f aca="false">Relatórios!K373</f>
        <v/>
      </c>
      <c r="L351" s="482"/>
      <c r="M351" s="526"/>
      <c r="N351" s="563" t="str">
        <f aca="false">Relatórios!N373</f>
        <v/>
      </c>
      <c r="O351" s="482" t="str">
        <f aca="false">Relatórios!O373</f>
        <v/>
      </c>
      <c r="P351" s="482" t="str">
        <f aca="false">Relatórios!P373</f>
        <v/>
      </c>
      <c r="Q351" s="482" t="str">
        <f aca="false">Relatórios!Q373</f>
        <v/>
      </c>
      <c r="R351" s="482" t="str">
        <f aca="false">Relatórios!R373</f>
        <v/>
      </c>
      <c r="S351" s="486"/>
    </row>
    <row r="352" customFormat="false" ht="12.75" hidden="false" customHeight="true" outlineLevel="0" collapsed="false">
      <c r="A352" s="481" t="str">
        <f aca="false">Relatórios!A374</f>
        <v/>
      </c>
      <c r="B352" s="482" t="str">
        <f aca="false">Relatórios!B374</f>
        <v/>
      </c>
      <c r="C352" s="482" t="str">
        <f aca="false">Relatórios!C374</f>
        <v/>
      </c>
      <c r="D352" s="482" t="str">
        <f aca="false">Relatórios!D374</f>
        <v/>
      </c>
      <c r="E352" s="482" t="str">
        <f aca="false">Relatórios!E374</f>
        <v/>
      </c>
      <c r="F352" s="482" t="str">
        <f aca="false">Relatórios!F374</f>
        <v/>
      </c>
      <c r="G352" s="482" t="str">
        <f aca="false">Relatórios!G374</f>
        <v/>
      </c>
      <c r="H352" s="482" t="str">
        <f aca="false">Relatórios!H374</f>
        <v/>
      </c>
      <c r="I352" s="526" t="str">
        <f aca="false">Relatórios!I374</f>
        <v/>
      </c>
      <c r="J352" s="526" t="str">
        <f aca="false">Relatórios!J374</f>
        <v/>
      </c>
      <c r="K352" s="526" t="str">
        <f aca="false">Relatórios!K374</f>
        <v/>
      </c>
      <c r="L352" s="482"/>
      <c r="M352" s="526"/>
      <c r="N352" s="563" t="str">
        <f aca="false">Relatórios!N374</f>
        <v/>
      </c>
      <c r="O352" s="482" t="str">
        <f aca="false">Relatórios!O374</f>
        <v/>
      </c>
      <c r="P352" s="482" t="str">
        <f aca="false">Relatórios!P374</f>
        <v/>
      </c>
      <c r="Q352" s="482" t="str">
        <f aca="false">Relatórios!Q374</f>
        <v/>
      </c>
      <c r="R352" s="482" t="str">
        <f aca="false">Relatórios!R374</f>
        <v/>
      </c>
      <c r="S352" s="486"/>
    </row>
    <row r="353" customFormat="false" ht="12.75" hidden="false" customHeight="true" outlineLevel="0" collapsed="false">
      <c r="A353" s="481" t="str">
        <f aca="false">Relatórios!A375</f>
        <v/>
      </c>
      <c r="B353" s="482" t="str">
        <f aca="false">Relatórios!B375</f>
        <v/>
      </c>
      <c r="C353" s="482" t="str">
        <f aca="false">Relatórios!C375</f>
        <v/>
      </c>
      <c r="D353" s="482" t="str">
        <f aca="false">Relatórios!D375</f>
        <v/>
      </c>
      <c r="E353" s="482" t="str">
        <f aca="false">Relatórios!E375</f>
        <v/>
      </c>
      <c r="F353" s="482" t="str">
        <f aca="false">Relatórios!F375</f>
        <v/>
      </c>
      <c r="G353" s="482" t="str">
        <f aca="false">Relatórios!G375</f>
        <v/>
      </c>
      <c r="H353" s="482" t="str">
        <f aca="false">Relatórios!H375</f>
        <v/>
      </c>
      <c r="I353" s="526" t="str">
        <f aca="false">Relatórios!I375</f>
        <v/>
      </c>
      <c r="J353" s="526" t="str">
        <f aca="false">Relatórios!J375</f>
        <v/>
      </c>
      <c r="K353" s="526" t="str">
        <f aca="false">Relatórios!K375</f>
        <v/>
      </c>
      <c r="L353" s="482"/>
      <c r="M353" s="526"/>
      <c r="N353" s="563" t="str">
        <f aca="false">Relatórios!N375</f>
        <v/>
      </c>
      <c r="O353" s="482" t="str">
        <f aca="false">Relatórios!O375</f>
        <v/>
      </c>
      <c r="P353" s="482" t="str">
        <f aca="false">Relatórios!P375</f>
        <v/>
      </c>
      <c r="Q353" s="482" t="str">
        <f aca="false">Relatórios!Q375</f>
        <v/>
      </c>
      <c r="R353" s="482" t="str">
        <f aca="false">Relatórios!R375</f>
        <v/>
      </c>
      <c r="S353" s="486"/>
    </row>
    <row r="354" customFormat="false" ht="12.75" hidden="false" customHeight="true" outlineLevel="0" collapsed="false">
      <c r="A354" s="481" t="str">
        <f aca="false">Relatórios!A376</f>
        <v/>
      </c>
      <c r="B354" s="482" t="str">
        <f aca="false">Relatórios!B376</f>
        <v/>
      </c>
      <c r="C354" s="482" t="str">
        <f aca="false">Relatórios!C376</f>
        <v/>
      </c>
      <c r="D354" s="482" t="str">
        <f aca="false">Relatórios!D376</f>
        <v/>
      </c>
      <c r="E354" s="482" t="str">
        <f aca="false">Relatórios!E376</f>
        <v/>
      </c>
      <c r="F354" s="482" t="str">
        <f aca="false">Relatórios!F376</f>
        <v/>
      </c>
      <c r="G354" s="482" t="str">
        <f aca="false">Relatórios!G376</f>
        <v/>
      </c>
      <c r="H354" s="482" t="str">
        <f aca="false">Relatórios!H376</f>
        <v/>
      </c>
      <c r="I354" s="526" t="str">
        <f aca="false">Relatórios!I376</f>
        <v/>
      </c>
      <c r="J354" s="526" t="str">
        <f aca="false">Relatórios!J376</f>
        <v/>
      </c>
      <c r="K354" s="526" t="str">
        <f aca="false">Relatórios!K376</f>
        <v/>
      </c>
      <c r="L354" s="482"/>
      <c r="M354" s="526"/>
      <c r="N354" s="563" t="str">
        <f aca="false">Relatórios!N376</f>
        <v/>
      </c>
      <c r="O354" s="482" t="str">
        <f aca="false">Relatórios!O376</f>
        <v/>
      </c>
      <c r="P354" s="482" t="str">
        <f aca="false">Relatórios!P376</f>
        <v/>
      </c>
      <c r="Q354" s="482" t="str">
        <f aca="false">Relatórios!Q376</f>
        <v/>
      </c>
      <c r="R354" s="482" t="str">
        <f aca="false">Relatórios!R376</f>
        <v/>
      </c>
      <c r="S354" s="486"/>
    </row>
    <row r="355" customFormat="false" ht="12.75" hidden="false" customHeight="true" outlineLevel="0" collapsed="false">
      <c r="A355" s="481" t="str">
        <f aca="false">Relatórios!A377</f>
        <v/>
      </c>
      <c r="B355" s="482" t="str">
        <f aca="false">Relatórios!B377</f>
        <v/>
      </c>
      <c r="C355" s="482" t="str">
        <f aca="false">Relatórios!C377</f>
        <v/>
      </c>
      <c r="D355" s="482" t="str">
        <f aca="false">Relatórios!D377</f>
        <v/>
      </c>
      <c r="E355" s="482" t="str">
        <f aca="false">Relatórios!E377</f>
        <v/>
      </c>
      <c r="F355" s="482" t="str">
        <f aca="false">Relatórios!F377</f>
        <v/>
      </c>
      <c r="G355" s="482" t="str">
        <f aca="false">Relatórios!G377</f>
        <v/>
      </c>
      <c r="H355" s="482" t="str">
        <f aca="false">Relatórios!H377</f>
        <v/>
      </c>
      <c r="I355" s="526" t="str">
        <f aca="false">Relatórios!I377</f>
        <v/>
      </c>
      <c r="J355" s="526" t="str">
        <f aca="false">Relatórios!J377</f>
        <v/>
      </c>
      <c r="K355" s="526" t="str">
        <f aca="false">Relatórios!K377</f>
        <v/>
      </c>
      <c r="L355" s="482"/>
      <c r="M355" s="526"/>
      <c r="N355" s="563" t="str">
        <f aca="false">Relatórios!N377</f>
        <v/>
      </c>
      <c r="O355" s="482" t="str">
        <f aca="false">Relatórios!O377</f>
        <v/>
      </c>
      <c r="P355" s="482" t="str">
        <f aca="false">Relatórios!P377</f>
        <v/>
      </c>
      <c r="Q355" s="482" t="str">
        <f aca="false">Relatórios!Q377</f>
        <v/>
      </c>
      <c r="R355" s="482" t="str">
        <f aca="false">Relatórios!R377</f>
        <v/>
      </c>
      <c r="S355" s="486"/>
    </row>
    <row r="356" customFormat="false" ht="12.75" hidden="false" customHeight="true" outlineLevel="0" collapsed="false">
      <c r="A356" s="481" t="str">
        <f aca="false">Relatórios!A378</f>
        <v/>
      </c>
      <c r="B356" s="482" t="str">
        <f aca="false">Relatórios!B378</f>
        <v/>
      </c>
      <c r="C356" s="482" t="str">
        <f aca="false">Relatórios!C378</f>
        <v/>
      </c>
      <c r="D356" s="482" t="str">
        <f aca="false">Relatórios!D378</f>
        <v/>
      </c>
      <c r="E356" s="482" t="str">
        <f aca="false">Relatórios!E378</f>
        <v/>
      </c>
      <c r="F356" s="482" t="str">
        <f aca="false">Relatórios!F378</f>
        <v/>
      </c>
      <c r="G356" s="482" t="str">
        <f aca="false">Relatórios!G378</f>
        <v/>
      </c>
      <c r="H356" s="482" t="str">
        <f aca="false">Relatórios!H378</f>
        <v/>
      </c>
      <c r="I356" s="526" t="str">
        <f aca="false">Relatórios!I378</f>
        <v/>
      </c>
      <c r="J356" s="526" t="str">
        <f aca="false">Relatórios!J378</f>
        <v/>
      </c>
      <c r="K356" s="526" t="str">
        <f aca="false">Relatórios!K378</f>
        <v/>
      </c>
      <c r="L356" s="482"/>
      <c r="M356" s="526"/>
      <c r="N356" s="563" t="str">
        <f aca="false">Relatórios!N378</f>
        <v/>
      </c>
      <c r="O356" s="482" t="str">
        <f aca="false">Relatórios!O378</f>
        <v/>
      </c>
      <c r="P356" s="482" t="str">
        <f aca="false">Relatórios!P378</f>
        <v/>
      </c>
      <c r="Q356" s="482" t="str">
        <f aca="false">Relatórios!Q378</f>
        <v/>
      </c>
      <c r="R356" s="482" t="str">
        <f aca="false">Relatórios!R378</f>
        <v/>
      </c>
      <c r="S356" s="486"/>
    </row>
    <row r="357" customFormat="false" ht="12.75" hidden="false" customHeight="true" outlineLevel="0" collapsed="false">
      <c r="A357" s="481" t="str">
        <f aca="false">Relatórios!A379</f>
        <v/>
      </c>
      <c r="B357" s="482" t="str">
        <f aca="false">Relatórios!B379</f>
        <v/>
      </c>
      <c r="C357" s="482" t="str">
        <f aca="false">Relatórios!C379</f>
        <v/>
      </c>
      <c r="D357" s="482" t="str">
        <f aca="false">Relatórios!D379</f>
        <v/>
      </c>
      <c r="E357" s="482" t="str">
        <f aca="false">Relatórios!E379</f>
        <v/>
      </c>
      <c r="F357" s="482" t="str">
        <f aca="false">Relatórios!F379</f>
        <v/>
      </c>
      <c r="G357" s="482" t="str">
        <f aca="false">Relatórios!G379</f>
        <v/>
      </c>
      <c r="H357" s="482" t="str">
        <f aca="false">Relatórios!H379</f>
        <v/>
      </c>
      <c r="I357" s="526" t="str">
        <f aca="false">Relatórios!I379</f>
        <v/>
      </c>
      <c r="J357" s="526" t="str">
        <f aca="false">Relatórios!J379</f>
        <v/>
      </c>
      <c r="K357" s="526" t="str">
        <f aca="false">Relatórios!K379</f>
        <v/>
      </c>
      <c r="L357" s="482"/>
      <c r="M357" s="526"/>
      <c r="N357" s="563" t="str">
        <f aca="false">Relatórios!N379</f>
        <v/>
      </c>
      <c r="O357" s="482" t="str">
        <f aca="false">Relatórios!O379</f>
        <v/>
      </c>
      <c r="P357" s="482" t="str">
        <f aca="false">Relatórios!P379</f>
        <v/>
      </c>
      <c r="Q357" s="482" t="str">
        <f aca="false">Relatórios!Q379</f>
        <v/>
      </c>
      <c r="R357" s="482" t="str">
        <f aca="false">Relatórios!R379</f>
        <v/>
      </c>
      <c r="S357" s="486"/>
    </row>
    <row r="358" customFormat="false" ht="12.75" hidden="false" customHeight="true" outlineLevel="0" collapsed="false">
      <c r="A358" s="481" t="str">
        <f aca="false">Relatórios!A380</f>
        <v/>
      </c>
      <c r="B358" s="482" t="str">
        <f aca="false">Relatórios!B380</f>
        <v/>
      </c>
      <c r="C358" s="482" t="str">
        <f aca="false">Relatórios!C380</f>
        <v/>
      </c>
      <c r="D358" s="482" t="str">
        <f aca="false">Relatórios!D380</f>
        <v/>
      </c>
      <c r="E358" s="482" t="str">
        <f aca="false">Relatórios!E380</f>
        <v/>
      </c>
      <c r="F358" s="482" t="str">
        <f aca="false">Relatórios!F380</f>
        <v/>
      </c>
      <c r="G358" s="482" t="str">
        <f aca="false">Relatórios!G380</f>
        <v/>
      </c>
      <c r="H358" s="482" t="str">
        <f aca="false">Relatórios!H380</f>
        <v/>
      </c>
      <c r="I358" s="526" t="str">
        <f aca="false">Relatórios!I380</f>
        <v/>
      </c>
      <c r="J358" s="526" t="str">
        <f aca="false">Relatórios!J380</f>
        <v/>
      </c>
      <c r="K358" s="526" t="str">
        <f aca="false">Relatórios!K380</f>
        <v/>
      </c>
      <c r="L358" s="482"/>
      <c r="M358" s="526"/>
      <c r="N358" s="563" t="str">
        <f aca="false">Relatórios!N380</f>
        <v/>
      </c>
      <c r="O358" s="482" t="str">
        <f aca="false">Relatórios!O380</f>
        <v/>
      </c>
      <c r="P358" s="482" t="str">
        <f aca="false">Relatórios!P380</f>
        <v/>
      </c>
      <c r="Q358" s="482" t="str">
        <f aca="false">Relatórios!Q380</f>
        <v/>
      </c>
      <c r="R358" s="482" t="str">
        <f aca="false">Relatórios!R380</f>
        <v/>
      </c>
      <c r="S358" s="486"/>
    </row>
    <row r="359" customFormat="false" ht="12.75" hidden="false" customHeight="true" outlineLevel="0" collapsed="false">
      <c r="A359" s="481" t="str">
        <f aca="false">Relatórios!A381</f>
        <v/>
      </c>
      <c r="B359" s="482" t="str">
        <f aca="false">Relatórios!B381</f>
        <v/>
      </c>
      <c r="C359" s="482" t="str">
        <f aca="false">Relatórios!C381</f>
        <v/>
      </c>
      <c r="D359" s="482" t="str">
        <f aca="false">Relatórios!D381</f>
        <v/>
      </c>
      <c r="E359" s="482" t="str">
        <f aca="false">Relatórios!E381</f>
        <v/>
      </c>
      <c r="F359" s="482" t="str">
        <f aca="false">Relatórios!F381</f>
        <v/>
      </c>
      <c r="G359" s="482" t="str">
        <f aca="false">Relatórios!G381</f>
        <v/>
      </c>
      <c r="H359" s="482" t="str">
        <f aca="false">Relatórios!H381</f>
        <v/>
      </c>
      <c r="I359" s="526" t="str">
        <f aca="false">Relatórios!I381</f>
        <v/>
      </c>
      <c r="J359" s="526" t="str">
        <f aca="false">Relatórios!J381</f>
        <v/>
      </c>
      <c r="K359" s="526" t="str">
        <f aca="false">Relatórios!K381</f>
        <v/>
      </c>
      <c r="L359" s="482"/>
      <c r="M359" s="526"/>
      <c r="N359" s="563" t="str">
        <f aca="false">Relatórios!N381</f>
        <v/>
      </c>
      <c r="O359" s="482" t="str">
        <f aca="false">Relatórios!O381</f>
        <v/>
      </c>
      <c r="P359" s="482" t="str">
        <f aca="false">Relatórios!P381</f>
        <v/>
      </c>
      <c r="Q359" s="482" t="str">
        <f aca="false">Relatórios!Q381</f>
        <v/>
      </c>
      <c r="R359" s="482" t="str">
        <f aca="false">Relatórios!R381</f>
        <v/>
      </c>
      <c r="S359" s="486"/>
    </row>
    <row r="360" customFormat="false" ht="12.75" hidden="false" customHeight="true" outlineLevel="0" collapsed="false">
      <c r="A360" s="481" t="str">
        <f aca="false">Relatórios!A382</f>
        <v/>
      </c>
      <c r="B360" s="482" t="str">
        <f aca="false">Relatórios!B382</f>
        <v/>
      </c>
      <c r="C360" s="482" t="str">
        <f aca="false">Relatórios!C382</f>
        <v/>
      </c>
      <c r="D360" s="482" t="str">
        <f aca="false">Relatórios!D382</f>
        <v/>
      </c>
      <c r="E360" s="482" t="str">
        <f aca="false">Relatórios!E382</f>
        <v/>
      </c>
      <c r="F360" s="482" t="str">
        <f aca="false">Relatórios!F382</f>
        <v/>
      </c>
      <c r="G360" s="482" t="str">
        <f aca="false">Relatórios!G382</f>
        <v/>
      </c>
      <c r="H360" s="482" t="str">
        <f aca="false">Relatórios!H382</f>
        <v/>
      </c>
      <c r="I360" s="526" t="str">
        <f aca="false">Relatórios!I382</f>
        <v/>
      </c>
      <c r="J360" s="526" t="str">
        <f aca="false">Relatórios!J382</f>
        <v/>
      </c>
      <c r="K360" s="526" t="str">
        <f aca="false">Relatórios!K382</f>
        <v/>
      </c>
      <c r="L360" s="482"/>
      <c r="M360" s="526"/>
      <c r="N360" s="563" t="str">
        <f aca="false">Relatórios!N382</f>
        <v/>
      </c>
      <c r="O360" s="482" t="str">
        <f aca="false">Relatórios!O382</f>
        <v/>
      </c>
      <c r="P360" s="482" t="str">
        <f aca="false">Relatórios!P382</f>
        <v/>
      </c>
      <c r="Q360" s="482" t="str">
        <f aca="false">Relatórios!Q382</f>
        <v/>
      </c>
      <c r="R360" s="482" t="str">
        <f aca="false">Relatórios!R382</f>
        <v/>
      </c>
      <c r="S360" s="486"/>
    </row>
    <row r="361" customFormat="false" ht="12.75" hidden="false" customHeight="true" outlineLevel="0" collapsed="false">
      <c r="A361" s="481" t="str">
        <f aca="false">Relatórios!A383</f>
        <v/>
      </c>
      <c r="B361" s="482" t="str">
        <f aca="false">Relatórios!B383</f>
        <v/>
      </c>
      <c r="C361" s="482" t="str">
        <f aca="false">Relatórios!C383</f>
        <v/>
      </c>
      <c r="D361" s="482" t="str">
        <f aca="false">Relatórios!D383</f>
        <v/>
      </c>
      <c r="E361" s="482" t="str">
        <f aca="false">Relatórios!E383</f>
        <v/>
      </c>
      <c r="F361" s="482" t="str">
        <f aca="false">Relatórios!F383</f>
        <v/>
      </c>
      <c r="G361" s="482" t="str">
        <f aca="false">Relatórios!G383</f>
        <v/>
      </c>
      <c r="H361" s="482" t="str">
        <f aca="false">Relatórios!H383</f>
        <v/>
      </c>
      <c r="I361" s="526" t="str">
        <f aca="false">Relatórios!I383</f>
        <v/>
      </c>
      <c r="J361" s="526" t="str">
        <f aca="false">Relatórios!J383</f>
        <v/>
      </c>
      <c r="K361" s="526" t="str">
        <f aca="false">Relatórios!K383</f>
        <v/>
      </c>
      <c r="L361" s="482"/>
      <c r="M361" s="526"/>
      <c r="N361" s="563" t="str">
        <f aca="false">Relatórios!N383</f>
        <v/>
      </c>
      <c r="O361" s="482" t="str">
        <f aca="false">Relatórios!O383</f>
        <v/>
      </c>
      <c r="P361" s="482" t="str">
        <f aca="false">Relatórios!P383</f>
        <v/>
      </c>
      <c r="Q361" s="482" t="str">
        <f aca="false">Relatórios!Q383</f>
        <v/>
      </c>
      <c r="R361" s="482" t="str">
        <f aca="false">Relatórios!R383</f>
        <v/>
      </c>
      <c r="S361" s="486"/>
    </row>
    <row r="362" customFormat="false" ht="12.75" hidden="false" customHeight="true" outlineLevel="0" collapsed="false">
      <c r="A362" s="481" t="str">
        <f aca="false">Relatórios!A384</f>
        <v/>
      </c>
      <c r="B362" s="482" t="str">
        <f aca="false">Relatórios!B384</f>
        <v/>
      </c>
      <c r="C362" s="482" t="str">
        <f aca="false">Relatórios!C384</f>
        <v/>
      </c>
      <c r="D362" s="482" t="str">
        <f aca="false">Relatórios!D384</f>
        <v/>
      </c>
      <c r="E362" s="482" t="str">
        <f aca="false">Relatórios!E384</f>
        <v/>
      </c>
      <c r="F362" s="482" t="str">
        <f aca="false">Relatórios!F384</f>
        <v/>
      </c>
      <c r="G362" s="482" t="str">
        <f aca="false">Relatórios!G384</f>
        <v/>
      </c>
      <c r="H362" s="482" t="str">
        <f aca="false">Relatórios!H384</f>
        <v/>
      </c>
      <c r="I362" s="526" t="str">
        <f aca="false">Relatórios!I384</f>
        <v/>
      </c>
      <c r="J362" s="526" t="str">
        <f aca="false">Relatórios!J384</f>
        <v/>
      </c>
      <c r="K362" s="526" t="str">
        <f aca="false">Relatórios!K384</f>
        <v/>
      </c>
      <c r="L362" s="482"/>
      <c r="M362" s="526"/>
      <c r="N362" s="563" t="str">
        <f aca="false">Relatórios!N384</f>
        <v/>
      </c>
      <c r="O362" s="482" t="str">
        <f aca="false">Relatórios!O384</f>
        <v/>
      </c>
      <c r="P362" s="482" t="str">
        <f aca="false">Relatórios!P384</f>
        <v/>
      </c>
      <c r="Q362" s="482" t="str">
        <f aca="false">Relatórios!Q384</f>
        <v/>
      </c>
      <c r="R362" s="482" t="str">
        <f aca="false">Relatórios!R384</f>
        <v/>
      </c>
      <c r="S362" s="486"/>
    </row>
    <row r="363" customFormat="false" ht="12.75" hidden="false" customHeight="true" outlineLevel="0" collapsed="false">
      <c r="A363" s="481" t="str">
        <f aca="false">Relatórios!A385</f>
        <v/>
      </c>
      <c r="B363" s="482" t="str">
        <f aca="false">Relatórios!B385</f>
        <v/>
      </c>
      <c r="C363" s="482" t="str">
        <f aca="false">Relatórios!C385</f>
        <v/>
      </c>
      <c r="D363" s="482" t="str">
        <f aca="false">Relatórios!D385</f>
        <v/>
      </c>
      <c r="E363" s="482" t="str">
        <f aca="false">Relatórios!E385</f>
        <v/>
      </c>
      <c r="F363" s="482" t="str">
        <f aca="false">Relatórios!F385</f>
        <v/>
      </c>
      <c r="G363" s="482" t="str">
        <f aca="false">Relatórios!G385</f>
        <v/>
      </c>
      <c r="H363" s="482" t="str">
        <f aca="false">Relatórios!H385</f>
        <v/>
      </c>
      <c r="I363" s="526" t="str">
        <f aca="false">Relatórios!I385</f>
        <v/>
      </c>
      <c r="J363" s="526" t="str">
        <f aca="false">Relatórios!J385</f>
        <v/>
      </c>
      <c r="K363" s="526" t="str">
        <f aca="false">Relatórios!K385</f>
        <v/>
      </c>
      <c r="L363" s="482"/>
      <c r="M363" s="526"/>
      <c r="N363" s="563" t="str">
        <f aca="false">Relatórios!N385</f>
        <v/>
      </c>
      <c r="O363" s="482" t="str">
        <f aca="false">Relatórios!O385</f>
        <v/>
      </c>
      <c r="P363" s="482" t="str">
        <f aca="false">Relatórios!P385</f>
        <v/>
      </c>
      <c r="Q363" s="482" t="str">
        <f aca="false">Relatórios!Q385</f>
        <v/>
      </c>
      <c r="R363" s="482" t="str">
        <f aca="false">Relatórios!R385</f>
        <v/>
      </c>
      <c r="S363" s="486"/>
    </row>
    <row r="364" customFormat="false" ht="12.75" hidden="false" customHeight="true" outlineLevel="0" collapsed="false">
      <c r="A364" s="481" t="str">
        <f aca="false">Relatórios!A386</f>
        <v/>
      </c>
      <c r="B364" s="482" t="str">
        <f aca="false">Relatórios!B386</f>
        <v/>
      </c>
      <c r="C364" s="482" t="str">
        <f aca="false">Relatórios!C386</f>
        <v/>
      </c>
      <c r="D364" s="482" t="str">
        <f aca="false">Relatórios!D386</f>
        <v/>
      </c>
      <c r="E364" s="482" t="str">
        <f aca="false">Relatórios!E386</f>
        <v/>
      </c>
      <c r="F364" s="482" t="str">
        <f aca="false">Relatórios!F386</f>
        <v/>
      </c>
      <c r="G364" s="482" t="str">
        <f aca="false">Relatórios!G386</f>
        <v/>
      </c>
      <c r="H364" s="482" t="str">
        <f aca="false">Relatórios!H386</f>
        <v/>
      </c>
      <c r="I364" s="526" t="str">
        <f aca="false">Relatórios!I386</f>
        <v/>
      </c>
      <c r="J364" s="526" t="str">
        <f aca="false">Relatórios!J386</f>
        <v/>
      </c>
      <c r="K364" s="526" t="str">
        <f aca="false">Relatórios!K386</f>
        <v/>
      </c>
      <c r="L364" s="482"/>
      <c r="M364" s="526"/>
      <c r="N364" s="563" t="str">
        <f aca="false">Relatórios!N386</f>
        <v/>
      </c>
      <c r="O364" s="482" t="str">
        <f aca="false">Relatórios!O386</f>
        <v/>
      </c>
      <c r="P364" s="482" t="str">
        <f aca="false">Relatórios!P386</f>
        <v/>
      </c>
      <c r="Q364" s="482" t="str">
        <f aca="false">Relatórios!Q386</f>
        <v/>
      </c>
      <c r="R364" s="482" t="str">
        <f aca="false">Relatórios!R386</f>
        <v/>
      </c>
      <c r="S364" s="486"/>
    </row>
    <row r="365" customFormat="false" ht="12.75" hidden="false" customHeight="true" outlineLevel="0" collapsed="false">
      <c r="A365" s="481" t="str">
        <f aca="false">Relatórios!A387</f>
        <v/>
      </c>
      <c r="B365" s="482" t="str">
        <f aca="false">Relatórios!B387</f>
        <v/>
      </c>
      <c r="C365" s="482" t="str">
        <f aca="false">Relatórios!C387</f>
        <v/>
      </c>
      <c r="D365" s="482" t="str">
        <f aca="false">Relatórios!D387</f>
        <v/>
      </c>
      <c r="E365" s="482" t="str">
        <f aca="false">Relatórios!E387</f>
        <v/>
      </c>
      <c r="F365" s="482" t="str">
        <f aca="false">Relatórios!F387</f>
        <v/>
      </c>
      <c r="G365" s="482" t="str">
        <f aca="false">Relatórios!G387</f>
        <v/>
      </c>
      <c r="H365" s="482" t="str">
        <f aca="false">Relatórios!H387</f>
        <v/>
      </c>
      <c r="I365" s="526" t="str">
        <f aca="false">Relatórios!I387</f>
        <v/>
      </c>
      <c r="J365" s="526" t="str">
        <f aca="false">Relatórios!J387</f>
        <v/>
      </c>
      <c r="K365" s="526" t="str">
        <f aca="false">Relatórios!K387</f>
        <v/>
      </c>
      <c r="L365" s="482"/>
      <c r="M365" s="526"/>
      <c r="N365" s="563" t="str">
        <f aca="false">Relatórios!N387</f>
        <v/>
      </c>
      <c r="O365" s="482" t="str">
        <f aca="false">Relatórios!O387</f>
        <v/>
      </c>
      <c r="P365" s="482" t="str">
        <f aca="false">Relatórios!P387</f>
        <v/>
      </c>
      <c r="Q365" s="482" t="str">
        <f aca="false">Relatórios!Q387</f>
        <v/>
      </c>
      <c r="R365" s="482" t="str">
        <f aca="false">Relatórios!R387</f>
        <v/>
      </c>
      <c r="S365" s="486"/>
    </row>
    <row r="366" customFormat="false" ht="12.75" hidden="false" customHeight="true" outlineLevel="0" collapsed="false">
      <c r="A366" s="481" t="str">
        <f aca="false">Relatórios!A388</f>
        <v/>
      </c>
      <c r="B366" s="482" t="str">
        <f aca="false">Relatórios!B388</f>
        <v/>
      </c>
      <c r="C366" s="482" t="str">
        <f aca="false">Relatórios!C388</f>
        <v/>
      </c>
      <c r="D366" s="482" t="str">
        <f aca="false">Relatórios!D388</f>
        <v/>
      </c>
      <c r="E366" s="482" t="str">
        <f aca="false">Relatórios!E388</f>
        <v/>
      </c>
      <c r="F366" s="482" t="str">
        <f aca="false">Relatórios!F388</f>
        <v/>
      </c>
      <c r="G366" s="482" t="str">
        <f aca="false">Relatórios!G388</f>
        <v/>
      </c>
      <c r="H366" s="482" t="str">
        <f aca="false">Relatórios!H388</f>
        <v/>
      </c>
      <c r="I366" s="526" t="str">
        <f aca="false">Relatórios!I388</f>
        <v/>
      </c>
      <c r="J366" s="526" t="str">
        <f aca="false">Relatórios!J388</f>
        <v/>
      </c>
      <c r="K366" s="526" t="str">
        <f aca="false">Relatórios!K388</f>
        <v/>
      </c>
      <c r="L366" s="482"/>
      <c r="M366" s="526"/>
      <c r="N366" s="563" t="str">
        <f aca="false">Relatórios!N388</f>
        <v/>
      </c>
      <c r="O366" s="482" t="str">
        <f aca="false">Relatórios!O388</f>
        <v/>
      </c>
      <c r="P366" s="482" t="str">
        <f aca="false">Relatórios!P388</f>
        <v/>
      </c>
      <c r="Q366" s="482" t="str">
        <f aca="false">Relatórios!Q388</f>
        <v/>
      </c>
      <c r="R366" s="482" t="str">
        <f aca="false">Relatórios!R388</f>
        <v/>
      </c>
      <c r="S366" s="486"/>
    </row>
    <row r="367" customFormat="false" ht="12.75" hidden="false" customHeight="true" outlineLevel="0" collapsed="false">
      <c r="A367" s="481" t="str">
        <f aca="false">Relatórios!A389</f>
        <v/>
      </c>
      <c r="B367" s="482" t="str">
        <f aca="false">Relatórios!B389</f>
        <v/>
      </c>
      <c r="C367" s="482" t="str">
        <f aca="false">Relatórios!C389</f>
        <v/>
      </c>
      <c r="D367" s="482" t="str">
        <f aca="false">Relatórios!D389</f>
        <v/>
      </c>
      <c r="E367" s="482" t="str">
        <f aca="false">Relatórios!E389</f>
        <v/>
      </c>
      <c r="F367" s="482" t="str">
        <f aca="false">Relatórios!F389</f>
        <v/>
      </c>
      <c r="G367" s="482" t="str">
        <f aca="false">Relatórios!G389</f>
        <v/>
      </c>
      <c r="H367" s="482" t="str">
        <f aca="false">Relatórios!H389</f>
        <v/>
      </c>
      <c r="I367" s="526" t="str">
        <f aca="false">Relatórios!I389</f>
        <v/>
      </c>
      <c r="J367" s="526" t="str">
        <f aca="false">Relatórios!J389</f>
        <v/>
      </c>
      <c r="K367" s="526" t="str">
        <f aca="false">Relatórios!K389</f>
        <v/>
      </c>
      <c r="L367" s="482"/>
      <c r="M367" s="526"/>
      <c r="N367" s="563" t="str">
        <f aca="false">Relatórios!N389</f>
        <v/>
      </c>
      <c r="O367" s="482" t="str">
        <f aca="false">Relatórios!O389</f>
        <v/>
      </c>
      <c r="P367" s="482" t="str">
        <f aca="false">Relatórios!P389</f>
        <v/>
      </c>
      <c r="Q367" s="482" t="str">
        <f aca="false">Relatórios!Q389</f>
        <v/>
      </c>
      <c r="R367" s="482" t="str">
        <f aca="false">Relatórios!R389</f>
        <v/>
      </c>
      <c r="S367" s="486"/>
    </row>
    <row r="368" customFormat="false" ht="12.75" hidden="false" customHeight="true" outlineLevel="0" collapsed="false">
      <c r="A368" s="481" t="str">
        <f aca="false">Relatórios!A390</f>
        <v/>
      </c>
      <c r="B368" s="482" t="str">
        <f aca="false">Relatórios!B390</f>
        <v/>
      </c>
      <c r="C368" s="482" t="str">
        <f aca="false">Relatórios!C390</f>
        <v/>
      </c>
      <c r="D368" s="482" t="str">
        <f aca="false">Relatórios!D390</f>
        <v/>
      </c>
      <c r="E368" s="482" t="str">
        <f aca="false">Relatórios!E390</f>
        <v/>
      </c>
      <c r="F368" s="482" t="str">
        <f aca="false">Relatórios!F390</f>
        <v/>
      </c>
      <c r="G368" s="482" t="str">
        <f aca="false">Relatórios!G390</f>
        <v/>
      </c>
      <c r="H368" s="482" t="str">
        <f aca="false">Relatórios!H390</f>
        <v/>
      </c>
      <c r="I368" s="526" t="str">
        <f aca="false">Relatórios!I390</f>
        <v/>
      </c>
      <c r="J368" s="526" t="str">
        <f aca="false">Relatórios!J390</f>
        <v/>
      </c>
      <c r="K368" s="526" t="str">
        <f aca="false">Relatórios!K390</f>
        <v/>
      </c>
      <c r="L368" s="482"/>
      <c r="M368" s="526"/>
      <c r="N368" s="563" t="str">
        <f aca="false">Relatórios!N390</f>
        <v/>
      </c>
      <c r="O368" s="482" t="str">
        <f aca="false">Relatórios!O390</f>
        <v/>
      </c>
      <c r="P368" s="482" t="str">
        <f aca="false">Relatórios!P390</f>
        <v/>
      </c>
      <c r="Q368" s="482" t="str">
        <f aca="false">Relatórios!Q390</f>
        <v/>
      </c>
      <c r="R368" s="482" t="str">
        <f aca="false">Relatórios!R390</f>
        <v/>
      </c>
      <c r="S368" s="486"/>
    </row>
    <row r="369" customFormat="false" ht="12.75" hidden="false" customHeight="true" outlineLevel="0" collapsed="false">
      <c r="A369" s="481" t="str">
        <f aca="false">Relatórios!A391</f>
        <v/>
      </c>
      <c r="B369" s="482" t="str">
        <f aca="false">Relatórios!B391</f>
        <v/>
      </c>
      <c r="C369" s="482" t="str">
        <f aca="false">Relatórios!C391</f>
        <v/>
      </c>
      <c r="D369" s="482" t="str">
        <f aca="false">Relatórios!D391</f>
        <v/>
      </c>
      <c r="E369" s="482" t="str">
        <f aca="false">Relatórios!E391</f>
        <v/>
      </c>
      <c r="F369" s="482" t="str">
        <f aca="false">Relatórios!F391</f>
        <v/>
      </c>
      <c r="G369" s="482" t="str">
        <f aca="false">Relatórios!G391</f>
        <v/>
      </c>
      <c r="H369" s="482" t="str">
        <f aca="false">Relatórios!H391</f>
        <v/>
      </c>
      <c r="I369" s="526" t="str">
        <f aca="false">Relatórios!I391</f>
        <v/>
      </c>
      <c r="J369" s="526" t="str">
        <f aca="false">Relatórios!J391</f>
        <v/>
      </c>
      <c r="K369" s="526" t="str">
        <f aca="false">Relatórios!K391</f>
        <v/>
      </c>
      <c r="L369" s="482"/>
      <c r="M369" s="526"/>
      <c r="N369" s="563" t="str">
        <f aca="false">Relatórios!N391</f>
        <v/>
      </c>
      <c r="O369" s="482" t="str">
        <f aca="false">Relatórios!O391</f>
        <v/>
      </c>
      <c r="P369" s="482" t="str">
        <f aca="false">Relatórios!P391</f>
        <v/>
      </c>
      <c r="Q369" s="482" t="str">
        <f aca="false">Relatórios!Q391</f>
        <v/>
      </c>
      <c r="R369" s="482" t="str">
        <f aca="false">Relatórios!R391</f>
        <v/>
      </c>
      <c r="S369" s="486"/>
    </row>
    <row r="370" customFormat="false" ht="12.75" hidden="false" customHeight="true" outlineLevel="0" collapsed="false">
      <c r="A370" s="481" t="str">
        <f aca="false">Relatórios!A392</f>
        <v/>
      </c>
      <c r="B370" s="482" t="str">
        <f aca="false">Relatórios!B392</f>
        <v/>
      </c>
      <c r="C370" s="482" t="str">
        <f aca="false">Relatórios!C392</f>
        <v/>
      </c>
      <c r="D370" s="482" t="str">
        <f aca="false">Relatórios!D392</f>
        <v/>
      </c>
      <c r="E370" s="482" t="str">
        <f aca="false">Relatórios!E392</f>
        <v/>
      </c>
      <c r="F370" s="482" t="str">
        <f aca="false">Relatórios!F392</f>
        <v/>
      </c>
      <c r="G370" s="482" t="str">
        <f aca="false">Relatórios!G392</f>
        <v/>
      </c>
      <c r="H370" s="482" t="str">
        <f aca="false">Relatórios!H392</f>
        <v/>
      </c>
      <c r="I370" s="526" t="str">
        <f aca="false">Relatórios!I392</f>
        <v/>
      </c>
      <c r="J370" s="526" t="str">
        <f aca="false">Relatórios!J392</f>
        <v/>
      </c>
      <c r="K370" s="526" t="str">
        <f aca="false">Relatórios!K392</f>
        <v/>
      </c>
      <c r="L370" s="482"/>
      <c r="M370" s="526"/>
      <c r="N370" s="563" t="str">
        <f aca="false">Relatórios!N392</f>
        <v/>
      </c>
      <c r="O370" s="482" t="str">
        <f aca="false">Relatórios!O392</f>
        <v/>
      </c>
      <c r="P370" s="482" t="str">
        <f aca="false">Relatórios!P392</f>
        <v/>
      </c>
      <c r="Q370" s="482" t="str">
        <f aca="false">Relatórios!Q392</f>
        <v/>
      </c>
      <c r="R370" s="482" t="str">
        <f aca="false">Relatórios!R392</f>
        <v/>
      </c>
      <c r="S370" s="486"/>
    </row>
    <row r="371" customFormat="false" ht="12.75" hidden="false" customHeight="true" outlineLevel="0" collapsed="false">
      <c r="A371" s="481" t="str">
        <f aca="false">Relatórios!A393</f>
        <v/>
      </c>
      <c r="B371" s="482" t="str">
        <f aca="false">Relatórios!B393</f>
        <v/>
      </c>
      <c r="C371" s="482" t="str">
        <f aca="false">Relatórios!C393</f>
        <v/>
      </c>
      <c r="D371" s="482" t="str">
        <f aca="false">Relatórios!D393</f>
        <v/>
      </c>
      <c r="E371" s="482" t="str">
        <f aca="false">Relatórios!E393</f>
        <v/>
      </c>
      <c r="F371" s="482" t="str">
        <f aca="false">Relatórios!F393</f>
        <v/>
      </c>
      <c r="G371" s="482" t="str">
        <f aca="false">Relatórios!G393</f>
        <v/>
      </c>
      <c r="H371" s="482" t="str">
        <f aca="false">Relatórios!H393</f>
        <v/>
      </c>
      <c r="I371" s="526" t="str">
        <f aca="false">Relatórios!I393</f>
        <v/>
      </c>
      <c r="J371" s="526" t="str">
        <f aca="false">Relatórios!J393</f>
        <v/>
      </c>
      <c r="K371" s="526" t="str">
        <f aca="false">Relatórios!K393</f>
        <v/>
      </c>
      <c r="L371" s="482"/>
      <c r="M371" s="526"/>
      <c r="N371" s="563" t="str">
        <f aca="false">Relatórios!N393</f>
        <v/>
      </c>
      <c r="O371" s="482" t="str">
        <f aca="false">Relatórios!O393</f>
        <v/>
      </c>
      <c r="P371" s="482" t="str">
        <f aca="false">Relatórios!P393</f>
        <v/>
      </c>
      <c r="Q371" s="482" t="str">
        <f aca="false">Relatórios!Q393</f>
        <v/>
      </c>
      <c r="R371" s="482" t="str">
        <f aca="false">Relatórios!R393</f>
        <v/>
      </c>
      <c r="S371" s="486"/>
    </row>
    <row r="372" customFormat="false" ht="12.75" hidden="false" customHeight="true" outlineLevel="0" collapsed="false">
      <c r="A372" s="481" t="str">
        <f aca="false">Relatórios!A394</f>
        <v/>
      </c>
      <c r="B372" s="482" t="str">
        <f aca="false">Relatórios!B394</f>
        <v/>
      </c>
      <c r="C372" s="482" t="str">
        <f aca="false">Relatórios!C394</f>
        <v/>
      </c>
      <c r="D372" s="482" t="str">
        <f aca="false">Relatórios!D394</f>
        <v/>
      </c>
      <c r="E372" s="482" t="str">
        <f aca="false">Relatórios!E394</f>
        <v/>
      </c>
      <c r="F372" s="482" t="str">
        <f aca="false">Relatórios!F394</f>
        <v/>
      </c>
      <c r="G372" s="482" t="str">
        <f aca="false">Relatórios!G394</f>
        <v/>
      </c>
      <c r="H372" s="482" t="str">
        <f aca="false">Relatórios!H394</f>
        <v/>
      </c>
      <c r="I372" s="526" t="str">
        <f aca="false">Relatórios!I394</f>
        <v/>
      </c>
      <c r="J372" s="526" t="str">
        <f aca="false">Relatórios!J394</f>
        <v/>
      </c>
      <c r="K372" s="526" t="str">
        <f aca="false">Relatórios!K394</f>
        <v/>
      </c>
      <c r="L372" s="482"/>
      <c r="M372" s="526"/>
      <c r="N372" s="563" t="str">
        <f aca="false">Relatórios!N394</f>
        <v/>
      </c>
      <c r="O372" s="482" t="str">
        <f aca="false">Relatórios!O394</f>
        <v/>
      </c>
      <c r="P372" s="482" t="str">
        <f aca="false">Relatórios!P394</f>
        <v/>
      </c>
      <c r="Q372" s="482" t="str">
        <f aca="false">Relatórios!Q394</f>
        <v/>
      </c>
      <c r="R372" s="482" t="str">
        <f aca="false">Relatórios!R394</f>
        <v/>
      </c>
      <c r="S372" s="486"/>
    </row>
    <row r="373" customFormat="false" ht="12.75" hidden="false" customHeight="true" outlineLevel="0" collapsed="false">
      <c r="A373" s="481" t="str">
        <f aca="false">Relatórios!A395</f>
        <v/>
      </c>
      <c r="B373" s="482" t="str">
        <f aca="false">Relatórios!B395</f>
        <v/>
      </c>
      <c r="C373" s="482" t="str">
        <f aca="false">Relatórios!C395</f>
        <v/>
      </c>
      <c r="D373" s="482" t="str">
        <f aca="false">Relatórios!D395</f>
        <v/>
      </c>
      <c r="E373" s="482" t="str">
        <f aca="false">Relatórios!E395</f>
        <v/>
      </c>
      <c r="F373" s="482" t="str">
        <f aca="false">Relatórios!F395</f>
        <v/>
      </c>
      <c r="G373" s="482" t="str">
        <f aca="false">Relatórios!G395</f>
        <v/>
      </c>
      <c r="H373" s="482" t="str">
        <f aca="false">Relatórios!H395</f>
        <v/>
      </c>
      <c r="I373" s="526" t="str">
        <f aca="false">Relatórios!I395</f>
        <v/>
      </c>
      <c r="J373" s="526" t="str">
        <f aca="false">Relatórios!J395</f>
        <v/>
      </c>
      <c r="K373" s="526" t="str">
        <f aca="false">Relatórios!K395</f>
        <v/>
      </c>
      <c r="L373" s="482"/>
      <c r="M373" s="526"/>
      <c r="N373" s="563" t="str">
        <f aca="false">Relatórios!N395</f>
        <v/>
      </c>
      <c r="O373" s="482" t="str">
        <f aca="false">Relatórios!O395</f>
        <v/>
      </c>
      <c r="P373" s="482" t="str">
        <f aca="false">Relatórios!P395</f>
        <v/>
      </c>
      <c r="Q373" s="482" t="str">
        <f aca="false">Relatórios!Q395</f>
        <v/>
      </c>
      <c r="R373" s="482" t="str">
        <f aca="false">Relatórios!R395</f>
        <v/>
      </c>
      <c r="S373" s="486"/>
    </row>
    <row r="374" customFormat="false" ht="12.75" hidden="false" customHeight="true" outlineLevel="0" collapsed="false">
      <c r="A374" s="481" t="str">
        <f aca="false">Relatórios!A396</f>
        <v/>
      </c>
      <c r="B374" s="482" t="str">
        <f aca="false">Relatórios!B396</f>
        <v/>
      </c>
      <c r="C374" s="482" t="str">
        <f aca="false">Relatórios!C396</f>
        <v/>
      </c>
      <c r="D374" s="482" t="str">
        <f aca="false">Relatórios!D396</f>
        <v/>
      </c>
      <c r="E374" s="482" t="str">
        <f aca="false">Relatórios!E396</f>
        <v/>
      </c>
      <c r="F374" s="482" t="str">
        <f aca="false">Relatórios!F396</f>
        <v/>
      </c>
      <c r="G374" s="482" t="str">
        <f aca="false">Relatórios!G396</f>
        <v/>
      </c>
      <c r="H374" s="482" t="str">
        <f aca="false">Relatórios!H396</f>
        <v/>
      </c>
      <c r="I374" s="526" t="str">
        <f aca="false">Relatórios!I396</f>
        <v/>
      </c>
      <c r="J374" s="526" t="str">
        <f aca="false">Relatórios!J396</f>
        <v/>
      </c>
      <c r="K374" s="526" t="str">
        <f aca="false">Relatórios!K396</f>
        <v/>
      </c>
      <c r="L374" s="482"/>
      <c r="M374" s="526"/>
      <c r="N374" s="563" t="str">
        <f aca="false">Relatórios!N396</f>
        <v/>
      </c>
      <c r="O374" s="482" t="str">
        <f aca="false">Relatórios!O396</f>
        <v/>
      </c>
      <c r="P374" s="482" t="str">
        <f aca="false">Relatórios!P396</f>
        <v/>
      </c>
      <c r="Q374" s="482" t="str">
        <f aca="false">Relatórios!Q396</f>
        <v/>
      </c>
      <c r="R374" s="482" t="str">
        <f aca="false">Relatórios!R396</f>
        <v/>
      </c>
      <c r="S374" s="486"/>
    </row>
    <row r="375" customFormat="false" ht="12.75" hidden="false" customHeight="true" outlineLevel="0" collapsed="false">
      <c r="A375" s="481" t="str">
        <f aca="false">Relatórios!A397</f>
        <v/>
      </c>
      <c r="B375" s="482" t="str">
        <f aca="false">Relatórios!B397</f>
        <v/>
      </c>
      <c r="C375" s="482" t="str">
        <f aca="false">Relatórios!C397</f>
        <v/>
      </c>
      <c r="D375" s="482" t="str">
        <f aca="false">Relatórios!D397</f>
        <v/>
      </c>
      <c r="E375" s="482" t="str">
        <f aca="false">Relatórios!E397</f>
        <v/>
      </c>
      <c r="F375" s="482" t="str">
        <f aca="false">Relatórios!F397</f>
        <v/>
      </c>
      <c r="G375" s="482" t="str">
        <f aca="false">Relatórios!G397</f>
        <v/>
      </c>
      <c r="H375" s="482" t="str">
        <f aca="false">Relatórios!H397</f>
        <v/>
      </c>
      <c r="I375" s="526" t="str">
        <f aca="false">Relatórios!I397</f>
        <v/>
      </c>
      <c r="J375" s="526" t="str">
        <f aca="false">Relatórios!J397</f>
        <v/>
      </c>
      <c r="K375" s="526" t="str">
        <f aca="false">Relatórios!K397</f>
        <v/>
      </c>
      <c r="L375" s="482"/>
      <c r="M375" s="526"/>
      <c r="N375" s="563" t="str">
        <f aca="false">Relatórios!N397</f>
        <v/>
      </c>
      <c r="O375" s="482" t="str">
        <f aca="false">Relatórios!O397</f>
        <v/>
      </c>
      <c r="P375" s="482" t="str">
        <f aca="false">Relatórios!P397</f>
        <v/>
      </c>
      <c r="Q375" s="482" t="str">
        <f aca="false">Relatórios!Q397</f>
        <v/>
      </c>
      <c r="R375" s="482" t="str">
        <f aca="false">Relatórios!R397</f>
        <v/>
      </c>
      <c r="S375" s="486"/>
    </row>
    <row r="376" customFormat="false" ht="12.75" hidden="false" customHeight="true" outlineLevel="0" collapsed="false">
      <c r="A376" s="481" t="str">
        <f aca="false">Relatórios!A398</f>
        <v/>
      </c>
      <c r="B376" s="482" t="str">
        <f aca="false">Relatórios!B398</f>
        <v/>
      </c>
      <c r="C376" s="482" t="str">
        <f aca="false">Relatórios!C398</f>
        <v/>
      </c>
      <c r="D376" s="482" t="str">
        <f aca="false">Relatórios!D398</f>
        <v/>
      </c>
      <c r="E376" s="482" t="str">
        <f aca="false">Relatórios!E398</f>
        <v/>
      </c>
      <c r="F376" s="482" t="str">
        <f aca="false">Relatórios!F398</f>
        <v/>
      </c>
      <c r="G376" s="482" t="str">
        <f aca="false">Relatórios!G398</f>
        <v/>
      </c>
      <c r="H376" s="482" t="str">
        <f aca="false">Relatórios!H398</f>
        <v/>
      </c>
      <c r="I376" s="526" t="str">
        <f aca="false">Relatórios!I398</f>
        <v/>
      </c>
      <c r="J376" s="526" t="str">
        <f aca="false">Relatórios!J398</f>
        <v/>
      </c>
      <c r="K376" s="526" t="str">
        <f aca="false">Relatórios!K398</f>
        <v/>
      </c>
      <c r="L376" s="482"/>
      <c r="M376" s="526"/>
      <c r="N376" s="563" t="str">
        <f aca="false">Relatórios!N398</f>
        <v/>
      </c>
      <c r="O376" s="482" t="str">
        <f aca="false">Relatórios!O398</f>
        <v/>
      </c>
      <c r="P376" s="482" t="str">
        <f aca="false">Relatórios!P398</f>
        <v/>
      </c>
      <c r="Q376" s="482" t="str">
        <f aca="false">Relatórios!Q398</f>
        <v/>
      </c>
      <c r="R376" s="482" t="str">
        <f aca="false">Relatórios!R398</f>
        <v/>
      </c>
      <c r="S376" s="486"/>
    </row>
    <row r="377" customFormat="false" ht="12.75" hidden="false" customHeight="true" outlineLevel="0" collapsed="false">
      <c r="A377" s="481" t="str">
        <f aca="false">Relatórios!A399</f>
        <v/>
      </c>
      <c r="B377" s="482" t="str">
        <f aca="false">Relatórios!B399</f>
        <v/>
      </c>
      <c r="C377" s="482" t="str">
        <f aca="false">Relatórios!C399</f>
        <v/>
      </c>
      <c r="D377" s="482" t="str">
        <f aca="false">Relatórios!D399</f>
        <v/>
      </c>
      <c r="E377" s="482" t="str">
        <f aca="false">Relatórios!E399</f>
        <v/>
      </c>
      <c r="F377" s="482" t="str">
        <f aca="false">Relatórios!F399</f>
        <v/>
      </c>
      <c r="G377" s="482" t="str">
        <f aca="false">Relatórios!G399</f>
        <v/>
      </c>
      <c r="H377" s="482" t="str">
        <f aca="false">Relatórios!H399</f>
        <v/>
      </c>
      <c r="I377" s="526" t="str">
        <f aca="false">Relatórios!I399</f>
        <v/>
      </c>
      <c r="J377" s="526" t="str">
        <f aca="false">Relatórios!J399</f>
        <v/>
      </c>
      <c r="K377" s="526" t="str">
        <f aca="false">Relatórios!K399</f>
        <v/>
      </c>
      <c r="L377" s="482"/>
      <c r="M377" s="526"/>
      <c r="N377" s="563" t="str">
        <f aca="false">Relatórios!N399</f>
        <v/>
      </c>
      <c r="O377" s="482" t="str">
        <f aca="false">Relatórios!O399</f>
        <v/>
      </c>
      <c r="P377" s="482" t="str">
        <f aca="false">Relatórios!P399</f>
        <v/>
      </c>
      <c r="Q377" s="482" t="str">
        <f aca="false">Relatórios!Q399</f>
        <v/>
      </c>
      <c r="R377" s="482" t="str">
        <f aca="false">Relatórios!R399</f>
        <v/>
      </c>
      <c r="S377" s="486"/>
    </row>
    <row r="378" customFormat="false" ht="12.75" hidden="false" customHeight="true" outlineLevel="0" collapsed="false">
      <c r="A378" s="481" t="str">
        <f aca="false">Relatórios!A400</f>
        <v/>
      </c>
      <c r="B378" s="482" t="str">
        <f aca="false">Relatórios!B400</f>
        <v/>
      </c>
      <c r="C378" s="482" t="str">
        <f aca="false">Relatórios!C400</f>
        <v/>
      </c>
      <c r="D378" s="482" t="str">
        <f aca="false">Relatórios!D400</f>
        <v/>
      </c>
      <c r="E378" s="482" t="str">
        <f aca="false">Relatórios!E400</f>
        <v/>
      </c>
      <c r="F378" s="482" t="str">
        <f aca="false">Relatórios!F400</f>
        <v/>
      </c>
      <c r="G378" s="482" t="str">
        <f aca="false">Relatórios!G400</f>
        <v/>
      </c>
      <c r="H378" s="482" t="str">
        <f aca="false">Relatórios!H400</f>
        <v/>
      </c>
      <c r="I378" s="526" t="str">
        <f aca="false">Relatórios!I400</f>
        <v/>
      </c>
      <c r="J378" s="526" t="str">
        <f aca="false">Relatórios!J400</f>
        <v/>
      </c>
      <c r="K378" s="526" t="str">
        <f aca="false">Relatórios!K400</f>
        <v/>
      </c>
      <c r="L378" s="482"/>
      <c r="M378" s="526"/>
      <c r="N378" s="563" t="str">
        <f aca="false">Relatórios!N400</f>
        <v/>
      </c>
      <c r="O378" s="482" t="str">
        <f aca="false">Relatórios!O400</f>
        <v/>
      </c>
      <c r="P378" s="482" t="str">
        <f aca="false">Relatórios!P400</f>
        <v/>
      </c>
      <c r="Q378" s="482" t="str">
        <f aca="false">Relatórios!Q400</f>
        <v/>
      </c>
      <c r="R378" s="482" t="str">
        <f aca="false">Relatórios!R400</f>
        <v/>
      </c>
      <c r="S378" s="486"/>
    </row>
    <row r="379" customFormat="false" ht="12.75" hidden="false" customHeight="true" outlineLevel="0" collapsed="false">
      <c r="A379" s="481" t="str">
        <f aca="false">Relatórios!A401</f>
        <v/>
      </c>
      <c r="B379" s="482" t="str">
        <f aca="false">Relatórios!B401</f>
        <v/>
      </c>
      <c r="C379" s="482" t="str">
        <f aca="false">Relatórios!C401</f>
        <v/>
      </c>
      <c r="D379" s="482" t="str">
        <f aca="false">Relatórios!D401</f>
        <v/>
      </c>
      <c r="E379" s="482" t="str">
        <f aca="false">Relatórios!E401</f>
        <v/>
      </c>
      <c r="F379" s="482" t="str">
        <f aca="false">Relatórios!F401</f>
        <v/>
      </c>
      <c r="G379" s="482" t="str">
        <f aca="false">Relatórios!G401</f>
        <v/>
      </c>
      <c r="H379" s="482" t="str">
        <f aca="false">Relatórios!H401</f>
        <v/>
      </c>
      <c r="I379" s="526" t="str">
        <f aca="false">Relatórios!I401</f>
        <v/>
      </c>
      <c r="J379" s="526" t="str">
        <f aca="false">Relatórios!J401</f>
        <v/>
      </c>
      <c r="K379" s="526" t="str">
        <f aca="false">Relatórios!K401</f>
        <v/>
      </c>
      <c r="L379" s="482"/>
      <c r="M379" s="526"/>
      <c r="N379" s="563" t="str">
        <f aca="false">Relatórios!N401</f>
        <v/>
      </c>
      <c r="O379" s="482" t="str">
        <f aca="false">Relatórios!O401</f>
        <v/>
      </c>
      <c r="P379" s="482" t="str">
        <f aca="false">Relatórios!P401</f>
        <v/>
      </c>
      <c r="Q379" s="482" t="str">
        <f aca="false">Relatórios!Q401</f>
        <v/>
      </c>
      <c r="R379" s="482" t="str">
        <f aca="false">Relatórios!R401</f>
        <v/>
      </c>
      <c r="S379" s="486"/>
    </row>
    <row r="380" customFormat="false" ht="12.75" hidden="false" customHeight="true" outlineLevel="0" collapsed="false">
      <c r="A380" s="481" t="str">
        <f aca="false">Relatórios!A402</f>
        <v/>
      </c>
      <c r="B380" s="482" t="str">
        <f aca="false">Relatórios!B402</f>
        <v/>
      </c>
      <c r="C380" s="482" t="str">
        <f aca="false">Relatórios!C402</f>
        <v/>
      </c>
      <c r="D380" s="482" t="str">
        <f aca="false">Relatórios!D402</f>
        <v/>
      </c>
      <c r="E380" s="482" t="str">
        <f aca="false">Relatórios!E402</f>
        <v/>
      </c>
      <c r="F380" s="482" t="str">
        <f aca="false">Relatórios!F402</f>
        <v/>
      </c>
      <c r="G380" s="482" t="str">
        <f aca="false">Relatórios!G402</f>
        <v/>
      </c>
      <c r="H380" s="482" t="str">
        <f aca="false">Relatórios!H402</f>
        <v/>
      </c>
      <c r="I380" s="526" t="str">
        <f aca="false">Relatórios!I402</f>
        <v/>
      </c>
      <c r="J380" s="526" t="str">
        <f aca="false">Relatórios!J402</f>
        <v/>
      </c>
      <c r="K380" s="526" t="str">
        <f aca="false">Relatórios!K402</f>
        <v/>
      </c>
      <c r="L380" s="482"/>
      <c r="M380" s="526"/>
      <c r="N380" s="563" t="str">
        <f aca="false">Relatórios!N402</f>
        <v/>
      </c>
      <c r="O380" s="482" t="str">
        <f aca="false">Relatórios!O402</f>
        <v/>
      </c>
      <c r="P380" s="482" t="str">
        <f aca="false">Relatórios!P402</f>
        <v/>
      </c>
      <c r="Q380" s="482" t="str">
        <f aca="false">Relatórios!Q402</f>
        <v/>
      </c>
      <c r="R380" s="482" t="str">
        <f aca="false">Relatórios!R402</f>
        <v/>
      </c>
      <c r="S380" s="486"/>
    </row>
    <row r="381" customFormat="false" ht="12.75" hidden="false" customHeight="true" outlineLevel="0" collapsed="false">
      <c r="A381" s="481" t="str">
        <f aca="false">Relatórios!A403</f>
        <v/>
      </c>
      <c r="B381" s="482" t="str">
        <f aca="false">Relatórios!B403</f>
        <v/>
      </c>
      <c r="C381" s="482" t="str">
        <f aca="false">Relatórios!C403</f>
        <v/>
      </c>
      <c r="D381" s="482" t="str">
        <f aca="false">Relatórios!D403</f>
        <v/>
      </c>
      <c r="E381" s="482" t="str">
        <f aca="false">Relatórios!E403</f>
        <v/>
      </c>
      <c r="F381" s="482" t="str">
        <f aca="false">Relatórios!F403</f>
        <v/>
      </c>
      <c r="G381" s="482" t="str">
        <f aca="false">Relatórios!G403</f>
        <v/>
      </c>
      <c r="H381" s="482" t="str">
        <f aca="false">Relatórios!H403</f>
        <v/>
      </c>
      <c r="I381" s="526" t="str">
        <f aca="false">Relatórios!I403</f>
        <v/>
      </c>
      <c r="J381" s="526" t="str">
        <f aca="false">Relatórios!J403</f>
        <v/>
      </c>
      <c r="K381" s="526" t="str">
        <f aca="false">Relatórios!K403</f>
        <v/>
      </c>
      <c r="L381" s="482"/>
      <c r="M381" s="526"/>
      <c r="N381" s="563" t="str">
        <f aca="false">Relatórios!N403</f>
        <v/>
      </c>
      <c r="O381" s="482" t="str">
        <f aca="false">Relatórios!O403</f>
        <v/>
      </c>
      <c r="P381" s="482" t="str">
        <f aca="false">Relatórios!P403</f>
        <v/>
      </c>
      <c r="Q381" s="482" t="str">
        <f aca="false">Relatórios!Q403</f>
        <v/>
      </c>
      <c r="R381" s="482" t="str">
        <f aca="false">Relatórios!R403</f>
        <v/>
      </c>
      <c r="S381" s="486"/>
    </row>
    <row r="382" customFormat="false" ht="12.75" hidden="false" customHeight="true" outlineLevel="0" collapsed="false">
      <c r="A382" s="481" t="str">
        <f aca="false">Relatórios!A404</f>
        <v/>
      </c>
      <c r="B382" s="482" t="str">
        <f aca="false">Relatórios!B404</f>
        <v/>
      </c>
      <c r="C382" s="482" t="str">
        <f aca="false">Relatórios!C404</f>
        <v/>
      </c>
      <c r="D382" s="482" t="str">
        <f aca="false">Relatórios!D404</f>
        <v/>
      </c>
      <c r="E382" s="482" t="str">
        <f aca="false">Relatórios!E404</f>
        <v/>
      </c>
      <c r="F382" s="482" t="str">
        <f aca="false">Relatórios!F404</f>
        <v/>
      </c>
      <c r="G382" s="482" t="str">
        <f aca="false">Relatórios!G404</f>
        <v/>
      </c>
      <c r="H382" s="482" t="str">
        <f aca="false">Relatórios!H404</f>
        <v/>
      </c>
      <c r="I382" s="526" t="str">
        <f aca="false">Relatórios!I404</f>
        <v/>
      </c>
      <c r="J382" s="526" t="str">
        <f aca="false">Relatórios!J404</f>
        <v/>
      </c>
      <c r="K382" s="526" t="str">
        <f aca="false">Relatórios!K404</f>
        <v/>
      </c>
      <c r="L382" s="482"/>
      <c r="M382" s="526"/>
      <c r="N382" s="563" t="str">
        <f aca="false">Relatórios!N404</f>
        <v/>
      </c>
      <c r="O382" s="482" t="str">
        <f aca="false">Relatórios!O404</f>
        <v/>
      </c>
      <c r="P382" s="482" t="str">
        <f aca="false">Relatórios!P404</f>
        <v/>
      </c>
      <c r="Q382" s="482" t="str">
        <f aca="false">Relatórios!Q404</f>
        <v/>
      </c>
      <c r="R382" s="482" t="str">
        <f aca="false">Relatórios!R404</f>
        <v/>
      </c>
      <c r="S382" s="486"/>
    </row>
    <row r="383" customFormat="false" ht="12.75" hidden="false" customHeight="true" outlineLevel="0" collapsed="false">
      <c r="A383" s="481" t="str">
        <f aca="false">Relatórios!A405</f>
        <v/>
      </c>
      <c r="B383" s="482" t="str">
        <f aca="false">Relatórios!B405</f>
        <v/>
      </c>
      <c r="C383" s="482" t="str">
        <f aca="false">Relatórios!C405</f>
        <v/>
      </c>
      <c r="D383" s="482" t="str">
        <f aca="false">Relatórios!D405</f>
        <v/>
      </c>
      <c r="E383" s="482" t="str">
        <f aca="false">Relatórios!E405</f>
        <v/>
      </c>
      <c r="F383" s="482" t="str">
        <f aca="false">Relatórios!F405</f>
        <v/>
      </c>
      <c r="G383" s="482" t="str">
        <f aca="false">Relatórios!G405</f>
        <v/>
      </c>
      <c r="H383" s="482" t="str">
        <f aca="false">Relatórios!H405</f>
        <v/>
      </c>
      <c r="I383" s="526" t="str">
        <f aca="false">Relatórios!I405</f>
        <v/>
      </c>
      <c r="J383" s="526" t="str">
        <f aca="false">Relatórios!J405</f>
        <v/>
      </c>
      <c r="K383" s="526" t="str">
        <f aca="false">Relatórios!K405</f>
        <v/>
      </c>
      <c r="L383" s="482"/>
      <c r="M383" s="526"/>
      <c r="N383" s="563" t="str">
        <f aca="false">Relatórios!N405</f>
        <v/>
      </c>
      <c r="O383" s="482" t="str">
        <f aca="false">Relatórios!O405</f>
        <v/>
      </c>
      <c r="P383" s="482" t="str">
        <f aca="false">Relatórios!P405</f>
        <v/>
      </c>
      <c r="Q383" s="482" t="str">
        <f aca="false">Relatórios!Q405</f>
        <v/>
      </c>
      <c r="R383" s="482" t="str">
        <f aca="false">Relatórios!R405</f>
        <v/>
      </c>
      <c r="S383" s="486"/>
    </row>
    <row r="384" customFormat="false" ht="12.75" hidden="false" customHeight="true" outlineLevel="0" collapsed="false">
      <c r="A384" s="481" t="str">
        <f aca="false">Relatórios!A406</f>
        <v/>
      </c>
      <c r="B384" s="482" t="str">
        <f aca="false">Relatórios!B406</f>
        <v/>
      </c>
      <c r="C384" s="482" t="str">
        <f aca="false">Relatórios!C406</f>
        <v/>
      </c>
      <c r="D384" s="482" t="str">
        <f aca="false">Relatórios!D406</f>
        <v/>
      </c>
      <c r="E384" s="482" t="str">
        <f aca="false">Relatórios!E406</f>
        <v/>
      </c>
      <c r="F384" s="482" t="str">
        <f aca="false">Relatórios!F406</f>
        <v/>
      </c>
      <c r="G384" s="482" t="str">
        <f aca="false">Relatórios!G406</f>
        <v/>
      </c>
      <c r="H384" s="482" t="str">
        <f aca="false">Relatórios!H406</f>
        <v/>
      </c>
      <c r="I384" s="526" t="str">
        <f aca="false">Relatórios!I406</f>
        <v/>
      </c>
      <c r="J384" s="526" t="str">
        <f aca="false">Relatórios!J406</f>
        <v/>
      </c>
      <c r="K384" s="526" t="str">
        <f aca="false">Relatórios!K406</f>
        <v/>
      </c>
      <c r="L384" s="482"/>
      <c r="M384" s="526"/>
      <c r="N384" s="563" t="str">
        <f aca="false">Relatórios!N406</f>
        <v/>
      </c>
      <c r="O384" s="482" t="str">
        <f aca="false">Relatórios!O406</f>
        <v/>
      </c>
      <c r="P384" s="482" t="str">
        <f aca="false">Relatórios!P406</f>
        <v/>
      </c>
      <c r="Q384" s="482" t="str">
        <f aca="false">Relatórios!Q406</f>
        <v/>
      </c>
      <c r="R384" s="482" t="str">
        <f aca="false">Relatórios!R406</f>
        <v/>
      </c>
      <c r="S384" s="486"/>
    </row>
    <row r="385" customFormat="false" ht="12.75" hidden="false" customHeight="true" outlineLevel="0" collapsed="false">
      <c r="A385" s="481" t="str">
        <f aca="false">Relatórios!A407</f>
        <v/>
      </c>
      <c r="B385" s="482" t="str">
        <f aca="false">Relatórios!B407</f>
        <v/>
      </c>
      <c r="C385" s="482" t="str">
        <f aca="false">Relatórios!C407</f>
        <v/>
      </c>
      <c r="D385" s="482" t="str">
        <f aca="false">Relatórios!D407</f>
        <v/>
      </c>
      <c r="E385" s="482" t="str">
        <f aca="false">Relatórios!E407</f>
        <v/>
      </c>
      <c r="F385" s="482" t="str">
        <f aca="false">Relatórios!F407</f>
        <v/>
      </c>
      <c r="G385" s="482" t="str">
        <f aca="false">Relatórios!G407</f>
        <v/>
      </c>
      <c r="H385" s="482" t="str">
        <f aca="false">Relatórios!H407</f>
        <v/>
      </c>
      <c r="I385" s="526" t="str">
        <f aca="false">Relatórios!I407</f>
        <v/>
      </c>
      <c r="J385" s="526" t="str">
        <f aca="false">Relatórios!J407</f>
        <v/>
      </c>
      <c r="K385" s="526" t="str">
        <f aca="false">Relatórios!K407</f>
        <v/>
      </c>
      <c r="L385" s="482"/>
      <c r="M385" s="526"/>
      <c r="N385" s="563" t="str">
        <f aca="false">Relatórios!N407</f>
        <v/>
      </c>
      <c r="O385" s="482" t="str">
        <f aca="false">Relatórios!O407</f>
        <v/>
      </c>
      <c r="P385" s="482" t="str">
        <f aca="false">Relatórios!P407</f>
        <v/>
      </c>
      <c r="Q385" s="482" t="str">
        <f aca="false">Relatórios!Q407</f>
        <v/>
      </c>
      <c r="R385" s="482" t="str">
        <f aca="false">Relatórios!R407</f>
        <v/>
      </c>
      <c r="S385" s="486"/>
    </row>
    <row r="386" customFormat="false" ht="12.75" hidden="false" customHeight="true" outlineLevel="0" collapsed="false">
      <c r="A386" s="481" t="str">
        <f aca="false">Relatórios!A408</f>
        <v/>
      </c>
      <c r="B386" s="482" t="str">
        <f aca="false">Relatórios!B408</f>
        <v/>
      </c>
      <c r="C386" s="482" t="str">
        <f aca="false">Relatórios!C408</f>
        <v/>
      </c>
      <c r="D386" s="482" t="str">
        <f aca="false">Relatórios!D408</f>
        <v/>
      </c>
      <c r="E386" s="482" t="str">
        <f aca="false">Relatórios!E408</f>
        <v/>
      </c>
      <c r="F386" s="482" t="str">
        <f aca="false">Relatórios!F408</f>
        <v/>
      </c>
      <c r="G386" s="482" t="str">
        <f aca="false">Relatórios!G408</f>
        <v/>
      </c>
      <c r="H386" s="482" t="str">
        <f aca="false">Relatórios!H408</f>
        <v/>
      </c>
      <c r="I386" s="526" t="str">
        <f aca="false">Relatórios!I408</f>
        <v/>
      </c>
      <c r="J386" s="526" t="str">
        <f aca="false">Relatórios!J408</f>
        <v/>
      </c>
      <c r="K386" s="526" t="str">
        <f aca="false">Relatórios!K408</f>
        <v/>
      </c>
      <c r="L386" s="482"/>
      <c r="M386" s="526"/>
      <c r="N386" s="563" t="str">
        <f aca="false">Relatórios!N408</f>
        <v/>
      </c>
      <c r="O386" s="482" t="str">
        <f aca="false">Relatórios!O408</f>
        <v/>
      </c>
      <c r="P386" s="482" t="str">
        <f aca="false">Relatórios!P408</f>
        <v/>
      </c>
      <c r="Q386" s="482" t="str">
        <f aca="false">Relatórios!Q408</f>
        <v/>
      </c>
      <c r="R386" s="482" t="str">
        <f aca="false">Relatórios!R408</f>
        <v/>
      </c>
      <c r="S386" s="486"/>
    </row>
    <row r="387" customFormat="false" ht="12.75" hidden="false" customHeight="true" outlineLevel="0" collapsed="false">
      <c r="A387" s="481" t="str">
        <f aca="false">Relatórios!A409</f>
        <v/>
      </c>
      <c r="B387" s="482" t="str">
        <f aca="false">Relatórios!B409</f>
        <v/>
      </c>
      <c r="C387" s="482" t="str">
        <f aca="false">Relatórios!C409</f>
        <v/>
      </c>
      <c r="D387" s="482" t="str">
        <f aca="false">Relatórios!D409</f>
        <v/>
      </c>
      <c r="E387" s="482" t="str">
        <f aca="false">Relatórios!E409</f>
        <v/>
      </c>
      <c r="F387" s="482" t="str">
        <f aca="false">Relatórios!F409</f>
        <v/>
      </c>
      <c r="G387" s="482" t="str">
        <f aca="false">Relatórios!G409</f>
        <v/>
      </c>
      <c r="H387" s="482" t="str">
        <f aca="false">Relatórios!H409</f>
        <v/>
      </c>
      <c r="I387" s="526" t="str">
        <f aca="false">Relatórios!I409</f>
        <v/>
      </c>
      <c r="J387" s="526" t="str">
        <f aca="false">Relatórios!J409</f>
        <v/>
      </c>
      <c r="K387" s="526" t="str">
        <f aca="false">Relatórios!K409</f>
        <v/>
      </c>
      <c r="L387" s="482"/>
      <c r="M387" s="526"/>
      <c r="N387" s="563" t="str">
        <f aca="false">Relatórios!N409</f>
        <v/>
      </c>
      <c r="O387" s="482" t="str">
        <f aca="false">Relatórios!O409</f>
        <v/>
      </c>
      <c r="P387" s="482" t="str">
        <f aca="false">Relatórios!P409</f>
        <v/>
      </c>
      <c r="Q387" s="482" t="str">
        <f aca="false">Relatórios!Q409</f>
        <v/>
      </c>
      <c r="R387" s="482" t="str">
        <f aca="false">Relatórios!R409</f>
        <v/>
      </c>
      <c r="S387" s="486"/>
    </row>
    <row r="388" customFormat="false" ht="12.75" hidden="false" customHeight="true" outlineLevel="0" collapsed="false">
      <c r="A388" s="481" t="str">
        <f aca="false">Relatórios!A410</f>
        <v/>
      </c>
      <c r="B388" s="482" t="str">
        <f aca="false">Relatórios!B410</f>
        <v/>
      </c>
      <c r="C388" s="482" t="str">
        <f aca="false">Relatórios!C410</f>
        <v/>
      </c>
      <c r="D388" s="482" t="str">
        <f aca="false">Relatórios!D410</f>
        <v/>
      </c>
      <c r="E388" s="482" t="str">
        <f aca="false">Relatórios!E410</f>
        <v/>
      </c>
      <c r="F388" s="482" t="str">
        <f aca="false">Relatórios!F410</f>
        <v/>
      </c>
      <c r="G388" s="482" t="str">
        <f aca="false">Relatórios!G410</f>
        <v/>
      </c>
      <c r="H388" s="482" t="str">
        <f aca="false">Relatórios!H410</f>
        <v/>
      </c>
      <c r="I388" s="526" t="str">
        <f aca="false">Relatórios!I410</f>
        <v/>
      </c>
      <c r="J388" s="526" t="str">
        <f aca="false">Relatórios!J410</f>
        <v/>
      </c>
      <c r="K388" s="526" t="str">
        <f aca="false">Relatórios!K410</f>
        <v/>
      </c>
      <c r="L388" s="482"/>
      <c r="M388" s="526"/>
      <c r="N388" s="563" t="str">
        <f aca="false">Relatórios!N410</f>
        <v/>
      </c>
      <c r="O388" s="482" t="str">
        <f aca="false">Relatórios!O410</f>
        <v/>
      </c>
      <c r="P388" s="482" t="str">
        <f aca="false">Relatórios!P410</f>
        <v/>
      </c>
      <c r="Q388" s="482" t="str">
        <f aca="false">Relatórios!Q410</f>
        <v/>
      </c>
      <c r="R388" s="482" t="str">
        <f aca="false">Relatórios!R410</f>
        <v/>
      </c>
      <c r="S388" s="486"/>
    </row>
    <row r="389" customFormat="false" ht="12.75" hidden="false" customHeight="true" outlineLevel="0" collapsed="false">
      <c r="A389" s="481" t="str">
        <f aca="false">Relatórios!A411</f>
        <v/>
      </c>
      <c r="B389" s="482" t="str">
        <f aca="false">Relatórios!B411</f>
        <v/>
      </c>
      <c r="C389" s="482" t="str">
        <f aca="false">Relatórios!C411</f>
        <v/>
      </c>
      <c r="D389" s="482" t="str">
        <f aca="false">Relatórios!D411</f>
        <v/>
      </c>
      <c r="E389" s="482" t="str">
        <f aca="false">Relatórios!E411</f>
        <v/>
      </c>
      <c r="F389" s="482" t="str">
        <f aca="false">Relatórios!F411</f>
        <v/>
      </c>
      <c r="G389" s="482" t="str">
        <f aca="false">Relatórios!G411</f>
        <v/>
      </c>
      <c r="H389" s="482" t="str">
        <f aca="false">Relatórios!H411</f>
        <v/>
      </c>
      <c r="I389" s="526" t="str">
        <f aca="false">Relatórios!I411</f>
        <v/>
      </c>
      <c r="J389" s="526" t="str">
        <f aca="false">Relatórios!J411</f>
        <v/>
      </c>
      <c r="K389" s="526" t="str">
        <f aca="false">Relatórios!K411</f>
        <v/>
      </c>
      <c r="L389" s="482"/>
      <c r="M389" s="526"/>
      <c r="N389" s="563" t="str">
        <f aca="false">Relatórios!N411</f>
        <v/>
      </c>
      <c r="O389" s="482" t="str">
        <f aca="false">Relatórios!O411</f>
        <v/>
      </c>
      <c r="P389" s="482" t="str">
        <f aca="false">Relatórios!P411</f>
        <v/>
      </c>
      <c r="Q389" s="482" t="str">
        <f aca="false">Relatórios!Q411</f>
        <v/>
      </c>
      <c r="R389" s="482" t="str">
        <f aca="false">Relatórios!R411</f>
        <v/>
      </c>
      <c r="S389" s="486"/>
    </row>
    <row r="390" customFormat="false" ht="12.75" hidden="false" customHeight="true" outlineLevel="0" collapsed="false">
      <c r="A390" s="481" t="str">
        <f aca="false">Relatórios!A412</f>
        <v/>
      </c>
      <c r="B390" s="482" t="str">
        <f aca="false">Relatórios!B412</f>
        <v/>
      </c>
      <c r="C390" s="482" t="str">
        <f aca="false">Relatórios!C412</f>
        <v/>
      </c>
      <c r="D390" s="482" t="str">
        <f aca="false">Relatórios!D412</f>
        <v/>
      </c>
      <c r="E390" s="482" t="str">
        <f aca="false">Relatórios!E412</f>
        <v/>
      </c>
      <c r="F390" s="482" t="str">
        <f aca="false">Relatórios!F412</f>
        <v/>
      </c>
      <c r="G390" s="482" t="str">
        <f aca="false">Relatórios!G412</f>
        <v/>
      </c>
      <c r="H390" s="482" t="str">
        <f aca="false">Relatórios!H412</f>
        <v/>
      </c>
      <c r="I390" s="526" t="str">
        <f aca="false">Relatórios!I412</f>
        <v/>
      </c>
      <c r="J390" s="526" t="str">
        <f aca="false">Relatórios!J412</f>
        <v/>
      </c>
      <c r="K390" s="526" t="str">
        <f aca="false">Relatórios!K412</f>
        <v/>
      </c>
      <c r="L390" s="482"/>
      <c r="M390" s="526"/>
      <c r="N390" s="563" t="str">
        <f aca="false">Relatórios!N412</f>
        <v/>
      </c>
      <c r="O390" s="482" t="str">
        <f aca="false">Relatórios!O412</f>
        <v/>
      </c>
      <c r="P390" s="482" t="str">
        <f aca="false">Relatórios!P412</f>
        <v/>
      </c>
      <c r="Q390" s="482" t="str">
        <f aca="false">Relatórios!Q412</f>
        <v/>
      </c>
      <c r="R390" s="482" t="str">
        <f aca="false">Relatórios!R412</f>
        <v/>
      </c>
      <c r="S390" s="486"/>
    </row>
    <row r="391" customFormat="false" ht="12.75" hidden="false" customHeight="true" outlineLevel="0" collapsed="false">
      <c r="A391" s="481" t="str">
        <f aca="false">Relatórios!A413</f>
        <v/>
      </c>
      <c r="B391" s="482" t="str">
        <f aca="false">Relatórios!B413</f>
        <v/>
      </c>
      <c r="C391" s="482" t="str">
        <f aca="false">Relatórios!C413</f>
        <v/>
      </c>
      <c r="D391" s="482" t="str">
        <f aca="false">Relatórios!D413</f>
        <v/>
      </c>
      <c r="E391" s="482" t="str">
        <f aca="false">Relatórios!E413</f>
        <v/>
      </c>
      <c r="F391" s="482" t="str">
        <f aca="false">Relatórios!F413</f>
        <v/>
      </c>
      <c r="G391" s="482" t="str">
        <f aca="false">Relatórios!G413</f>
        <v/>
      </c>
      <c r="H391" s="482" t="str">
        <f aca="false">Relatórios!H413</f>
        <v/>
      </c>
      <c r="I391" s="526" t="str">
        <f aca="false">Relatórios!I413</f>
        <v/>
      </c>
      <c r="J391" s="526" t="str">
        <f aca="false">Relatórios!J413</f>
        <v/>
      </c>
      <c r="K391" s="526" t="str">
        <f aca="false">Relatórios!K413</f>
        <v/>
      </c>
      <c r="L391" s="482"/>
      <c r="M391" s="526"/>
      <c r="N391" s="563" t="str">
        <f aca="false">Relatórios!N413</f>
        <v/>
      </c>
      <c r="O391" s="482" t="str">
        <f aca="false">Relatórios!O413</f>
        <v/>
      </c>
      <c r="P391" s="482" t="str">
        <f aca="false">Relatórios!P413</f>
        <v/>
      </c>
      <c r="Q391" s="482" t="str">
        <f aca="false">Relatórios!Q413</f>
        <v/>
      </c>
      <c r="R391" s="482" t="str">
        <f aca="false">Relatórios!R413</f>
        <v/>
      </c>
      <c r="S391" s="486"/>
    </row>
    <row r="392" customFormat="false" ht="12.75" hidden="false" customHeight="true" outlineLevel="0" collapsed="false">
      <c r="A392" s="481" t="str">
        <f aca="false">Relatórios!A414</f>
        <v/>
      </c>
      <c r="B392" s="482" t="str">
        <f aca="false">Relatórios!B414</f>
        <v/>
      </c>
      <c r="C392" s="482" t="str">
        <f aca="false">Relatórios!C414</f>
        <v/>
      </c>
      <c r="D392" s="482" t="str">
        <f aca="false">Relatórios!D414</f>
        <v/>
      </c>
      <c r="E392" s="482" t="str">
        <f aca="false">Relatórios!E414</f>
        <v/>
      </c>
      <c r="F392" s="482" t="str">
        <f aca="false">Relatórios!F414</f>
        <v/>
      </c>
      <c r="G392" s="482" t="str">
        <f aca="false">Relatórios!G414</f>
        <v/>
      </c>
      <c r="H392" s="482" t="str">
        <f aca="false">Relatórios!H414</f>
        <v/>
      </c>
      <c r="I392" s="526" t="str">
        <f aca="false">Relatórios!I414</f>
        <v/>
      </c>
      <c r="J392" s="526" t="str">
        <f aca="false">Relatórios!J414</f>
        <v/>
      </c>
      <c r="K392" s="526" t="str">
        <f aca="false">Relatórios!K414</f>
        <v/>
      </c>
      <c r="L392" s="482"/>
      <c r="M392" s="526"/>
      <c r="N392" s="563" t="str">
        <f aca="false">Relatórios!N414</f>
        <v/>
      </c>
      <c r="O392" s="482" t="str">
        <f aca="false">Relatórios!O414</f>
        <v/>
      </c>
      <c r="P392" s="482" t="str">
        <f aca="false">Relatórios!P414</f>
        <v/>
      </c>
      <c r="Q392" s="482" t="str">
        <f aca="false">Relatórios!Q414</f>
        <v/>
      </c>
      <c r="R392" s="482" t="str">
        <f aca="false">Relatórios!R414</f>
        <v/>
      </c>
      <c r="S392" s="486"/>
    </row>
    <row r="393" customFormat="false" ht="12.75" hidden="false" customHeight="true" outlineLevel="0" collapsed="false">
      <c r="A393" s="481" t="str">
        <f aca="false">Relatórios!A415</f>
        <v/>
      </c>
      <c r="B393" s="482" t="str">
        <f aca="false">Relatórios!B415</f>
        <v/>
      </c>
      <c r="C393" s="482" t="str">
        <f aca="false">Relatórios!C415</f>
        <v/>
      </c>
      <c r="D393" s="482" t="str">
        <f aca="false">Relatórios!D415</f>
        <v/>
      </c>
      <c r="E393" s="482" t="str">
        <f aca="false">Relatórios!E415</f>
        <v/>
      </c>
      <c r="F393" s="482" t="str">
        <f aca="false">Relatórios!F415</f>
        <v/>
      </c>
      <c r="G393" s="482" t="str">
        <f aca="false">Relatórios!G415</f>
        <v/>
      </c>
      <c r="H393" s="482" t="str">
        <f aca="false">Relatórios!H415</f>
        <v/>
      </c>
      <c r="I393" s="526" t="str">
        <f aca="false">Relatórios!I415</f>
        <v/>
      </c>
      <c r="J393" s="526" t="str">
        <f aca="false">Relatórios!J415</f>
        <v/>
      </c>
      <c r="K393" s="526" t="str">
        <f aca="false">Relatórios!K415</f>
        <v/>
      </c>
      <c r="L393" s="482"/>
      <c r="M393" s="526"/>
      <c r="N393" s="563" t="str">
        <f aca="false">Relatórios!N415</f>
        <v/>
      </c>
      <c r="O393" s="482" t="str">
        <f aca="false">Relatórios!O415</f>
        <v/>
      </c>
      <c r="P393" s="482" t="str">
        <f aca="false">Relatórios!P415</f>
        <v/>
      </c>
      <c r="Q393" s="482" t="str">
        <f aca="false">Relatórios!Q415</f>
        <v/>
      </c>
      <c r="R393" s="482" t="str">
        <f aca="false">Relatórios!R415</f>
        <v/>
      </c>
      <c r="S393" s="486"/>
    </row>
    <row r="394" customFormat="false" ht="12.75" hidden="false" customHeight="true" outlineLevel="0" collapsed="false">
      <c r="A394" s="481" t="str">
        <f aca="false">Relatórios!A416</f>
        <v/>
      </c>
      <c r="B394" s="482" t="str">
        <f aca="false">Relatórios!B416</f>
        <v/>
      </c>
      <c r="C394" s="482" t="str">
        <f aca="false">Relatórios!C416</f>
        <v/>
      </c>
      <c r="D394" s="482" t="str">
        <f aca="false">Relatórios!D416</f>
        <v/>
      </c>
      <c r="E394" s="482" t="str">
        <f aca="false">Relatórios!E416</f>
        <v/>
      </c>
      <c r="F394" s="482" t="str">
        <f aca="false">Relatórios!F416</f>
        <v/>
      </c>
      <c r="G394" s="482" t="str">
        <f aca="false">Relatórios!G416</f>
        <v/>
      </c>
      <c r="H394" s="482" t="str">
        <f aca="false">Relatórios!H416</f>
        <v/>
      </c>
      <c r="I394" s="526" t="str">
        <f aca="false">Relatórios!I416</f>
        <v/>
      </c>
      <c r="J394" s="526" t="str">
        <f aca="false">Relatórios!J416</f>
        <v/>
      </c>
      <c r="K394" s="526" t="str">
        <f aca="false">Relatórios!K416</f>
        <v/>
      </c>
      <c r="L394" s="482"/>
      <c r="M394" s="526"/>
      <c r="N394" s="563" t="str">
        <f aca="false">Relatórios!N416</f>
        <v/>
      </c>
      <c r="O394" s="482" t="str">
        <f aca="false">Relatórios!O416</f>
        <v/>
      </c>
      <c r="P394" s="482" t="str">
        <f aca="false">Relatórios!P416</f>
        <v/>
      </c>
      <c r="Q394" s="482" t="str">
        <f aca="false">Relatórios!Q416</f>
        <v/>
      </c>
      <c r="R394" s="482" t="str">
        <f aca="false">Relatórios!R416</f>
        <v/>
      </c>
      <c r="S394" s="486"/>
    </row>
    <row r="395" customFormat="false" ht="12.75" hidden="false" customHeight="true" outlineLevel="0" collapsed="false">
      <c r="A395" s="481" t="str">
        <f aca="false">Relatórios!A417</f>
        <v/>
      </c>
      <c r="B395" s="482" t="str">
        <f aca="false">Relatórios!B417</f>
        <v/>
      </c>
      <c r="C395" s="482" t="str">
        <f aca="false">Relatórios!C417</f>
        <v/>
      </c>
      <c r="D395" s="482" t="str">
        <f aca="false">Relatórios!D417</f>
        <v/>
      </c>
      <c r="E395" s="482" t="str">
        <f aca="false">Relatórios!E417</f>
        <v/>
      </c>
      <c r="F395" s="482" t="str">
        <f aca="false">Relatórios!F417</f>
        <v/>
      </c>
      <c r="G395" s="482" t="str">
        <f aca="false">Relatórios!G417</f>
        <v/>
      </c>
      <c r="H395" s="482" t="str">
        <f aca="false">Relatórios!H417</f>
        <v/>
      </c>
      <c r="I395" s="526" t="str">
        <f aca="false">Relatórios!I417</f>
        <v/>
      </c>
      <c r="J395" s="526" t="str">
        <f aca="false">Relatórios!J417</f>
        <v/>
      </c>
      <c r="K395" s="526" t="str">
        <f aca="false">Relatórios!K417</f>
        <v/>
      </c>
      <c r="L395" s="482"/>
      <c r="M395" s="526"/>
      <c r="N395" s="563" t="str">
        <f aca="false">Relatórios!N417</f>
        <v/>
      </c>
      <c r="O395" s="482" t="str">
        <f aca="false">Relatórios!O417</f>
        <v/>
      </c>
      <c r="P395" s="482" t="str">
        <f aca="false">Relatórios!P417</f>
        <v/>
      </c>
      <c r="Q395" s="482" t="str">
        <f aca="false">Relatórios!Q417</f>
        <v/>
      </c>
      <c r="R395" s="482" t="str">
        <f aca="false">Relatórios!R417</f>
        <v/>
      </c>
      <c r="S395" s="486"/>
    </row>
    <row r="396" customFormat="false" ht="12.75" hidden="false" customHeight="true" outlineLevel="0" collapsed="false">
      <c r="A396" s="481" t="str">
        <f aca="false">Relatórios!A418</f>
        <v/>
      </c>
      <c r="B396" s="482" t="str">
        <f aca="false">Relatórios!B418</f>
        <v/>
      </c>
      <c r="C396" s="482" t="str">
        <f aca="false">Relatórios!C418</f>
        <v/>
      </c>
      <c r="D396" s="482" t="str">
        <f aca="false">Relatórios!D418</f>
        <v/>
      </c>
      <c r="E396" s="482" t="str">
        <f aca="false">Relatórios!E418</f>
        <v/>
      </c>
      <c r="F396" s="482" t="str">
        <f aca="false">Relatórios!F418</f>
        <v/>
      </c>
      <c r="G396" s="482" t="str">
        <f aca="false">Relatórios!G418</f>
        <v/>
      </c>
      <c r="H396" s="482" t="str">
        <f aca="false">Relatórios!H418</f>
        <v/>
      </c>
      <c r="I396" s="526" t="str">
        <f aca="false">Relatórios!I418</f>
        <v/>
      </c>
      <c r="J396" s="526" t="str">
        <f aca="false">Relatórios!J418</f>
        <v/>
      </c>
      <c r="K396" s="526" t="str">
        <f aca="false">Relatórios!K418</f>
        <v/>
      </c>
      <c r="L396" s="482"/>
      <c r="M396" s="526"/>
      <c r="N396" s="563" t="str">
        <f aca="false">Relatórios!N418</f>
        <v/>
      </c>
      <c r="O396" s="482" t="str">
        <f aca="false">Relatórios!O418</f>
        <v/>
      </c>
      <c r="P396" s="482" t="str">
        <f aca="false">Relatórios!P418</f>
        <v/>
      </c>
      <c r="Q396" s="482" t="str">
        <f aca="false">Relatórios!Q418</f>
        <v/>
      </c>
      <c r="R396" s="482" t="str">
        <f aca="false">Relatórios!R418</f>
        <v/>
      </c>
      <c r="S396" s="486"/>
    </row>
    <row r="397" customFormat="false" ht="12.75" hidden="false" customHeight="true" outlineLevel="0" collapsed="false">
      <c r="A397" s="481" t="str">
        <f aca="false">Relatórios!A419</f>
        <v/>
      </c>
      <c r="B397" s="482" t="str">
        <f aca="false">Relatórios!B419</f>
        <v/>
      </c>
      <c r="C397" s="482" t="str">
        <f aca="false">Relatórios!C419</f>
        <v/>
      </c>
      <c r="D397" s="482" t="str">
        <f aca="false">Relatórios!D419</f>
        <v/>
      </c>
      <c r="E397" s="482" t="str">
        <f aca="false">Relatórios!E419</f>
        <v/>
      </c>
      <c r="F397" s="482" t="str">
        <f aca="false">Relatórios!F419</f>
        <v/>
      </c>
      <c r="G397" s="482" t="str">
        <f aca="false">Relatórios!G419</f>
        <v/>
      </c>
      <c r="H397" s="482" t="str">
        <f aca="false">Relatórios!H419</f>
        <v/>
      </c>
      <c r="I397" s="526" t="str">
        <f aca="false">Relatórios!I419</f>
        <v/>
      </c>
      <c r="J397" s="526" t="str">
        <f aca="false">Relatórios!J419</f>
        <v/>
      </c>
      <c r="K397" s="526" t="str">
        <f aca="false">Relatórios!K419</f>
        <v/>
      </c>
      <c r="L397" s="482"/>
      <c r="M397" s="526"/>
      <c r="N397" s="563" t="str">
        <f aca="false">Relatórios!N419</f>
        <v/>
      </c>
      <c r="O397" s="482" t="str">
        <f aca="false">Relatórios!O419</f>
        <v/>
      </c>
      <c r="P397" s="482" t="str">
        <f aca="false">Relatórios!P419</f>
        <v/>
      </c>
      <c r="Q397" s="482" t="str">
        <f aca="false">Relatórios!Q419</f>
        <v/>
      </c>
      <c r="R397" s="482" t="str">
        <f aca="false">Relatórios!R419</f>
        <v/>
      </c>
      <c r="S397" s="486"/>
    </row>
    <row r="398" customFormat="false" ht="12.75" hidden="false" customHeight="true" outlineLevel="0" collapsed="false">
      <c r="A398" s="481" t="str">
        <f aca="false">Relatórios!A420</f>
        <v/>
      </c>
      <c r="B398" s="482" t="str">
        <f aca="false">Relatórios!B420</f>
        <v/>
      </c>
      <c r="C398" s="482" t="str">
        <f aca="false">Relatórios!C420</f>
        <v/>
      </c>
      <c r="D398" s="482" t="str">
        <f aca="false">Relatórios!D420</f>
        <v/>
      </c>
      <c r="E398" s="482" t="str">
        <f aca="false">Relatórios!E420</f>
        <v/>
      </c>
      <c r="F398" s="482" t="str">
        <f aca="false">Relatórios!F420</f>
        <v/>
      </c>
      <c r="G398" s="482" t="str">
        <f aca="false">Relatórios!G420</f>
        <v/>
      </c>
      <c r="H398" s="482" t="str">
        <f aca="false">Relatórios!H420</f>
        <v/>
      </c>
      <c r="I398" s="526" t="str">
        <f aca="false">Relatórios!I420</f>
        <v/>
      </c>
      <c r="J398" s="526" t="str">
        <f aca="false">Relatórios!J420</f>
        <v/>
      </c>
      <c r="K398" s="526" t="str">
        <f aca="false">Relatórios!K420</f>
        <v/>
      </c>
      <c r="L398" s="482"/>
      <c r="M398" s="526"/>
      <c r="N398" s="563" t="str">
        <f aca="false">Relatórios!N420</f>
        <v/>
      </c>
      <c r="O398" s="482" t="str">
        <f aca="false">Relatórios!O420</f>
        <v/>
      </c>
      <c r="P398" s="482" t="str">
        <f aca="false">Relatórios!P420</f>
        <v/>
      </c>
      <c r="Q398" s="482" t="str">
        <f aca="false">Relatórios!Q420</f>
        <v/>
      </c>
      <c r="R398" s="482" t="str">
        <f aca="false">Relatórios!R420</f>
        <v/>
      </c>
      <c r="S398" s="486"/>
    </row>
    <row r="399" customFormat="false" ht="12.75" hidden="false" customHeight="true" outlineLevel="0" collapsed="false">
      <c r="A399" s="481" t="str">
        <f aca="false">Relatórios!A421</f>
        <v/>
      </c>
      <c r="B399" s="482" t="str">
        <f aca="false">Relatórios!B421</f>
        <v/>
      </c>
      <c r="C399" s="482" t="str">
        <f aca="false">Relatórios!C421</f>
        <v/>
      </c>
      <c r="D399" s="482" t="str">
        <f aca="false">Relatórios!D421</f>
        <v/>
      </c>
      <c r="E399" s="482" t="str">
        <f aca="false">Relatórios!E421</f>
        <v/>
      </c>
      <c r="F399" s="482" t="str">
        <f aca="false">Relatórios!F421</f>
        <v/>
      </c>
      <c r="G399" s="482" t="str">
        <f aca="false">Relatórios!G421</f>
        <v/>
      </c>
      <c r="H399" s="482" t="str">
        <f aca="false">Relatórios!H421</f>
        <v/>
      </c>
      <c r="I399" s="526" t="str">
        <f aca="false">Relatórios!I421</f>
        <v/>
      </c>
      <c r="J399" s="526" t="str">
        <f aca="false">Relatórios!J421</f>
        <v/>
      </c>
      <c r="K399" s="526" t="str">
        <f aca="false">Relatórios!K421</f>
        <v/>
      </c>
      <c r="L399" s="482"/>
      <c r="M399" s="526"/>
      <c r="N399" s="563" t="str">
        <f aca="false">Relatórios!N421</f>
        <v/>
      </c>
      <c r="O399" s="482" t="str">
        <f aca="false">Relatórios!O421</f>
        <v/>
      </c>
      <c r="P399" s="482" t="str">
        <f aca="false">Relatórios!P421</f>
        <v/>
      </c>
      <c r="Q399" s="482" t="str">
        <f aca="false">Relatórios!Q421</f>
        <v/>
      </c>
      <c r="R399" s="482" t="str">
        <f aca="false">Relatórios!R421</f>
        <v/>
      </c>
      <c r="S399" s="486"/>
    </row>
    <row r="400" customFormat="false" ht="12.75" hidden="false" customHeight="true" outlineLevel="0" collapsed="false">
      <c r="A400" s="481" t="str">
        <f aca="false">Relatórios!A422</f>
        <v/>
      </c>
      <c r="B400" s="482" t="str">
        <f aca="false">Relatórios!B422</f>
        <v/>
      </c>
      <c r="C400" s="482" t="str">
        <f aca="false">Relatórios!C422</f>
        <v/>
      </c>
      <c r="D400" s="482" t="str">
        <f aca="false">Relatórios!D422</f>
        <v/>
      </c>
      <c r="E400" s="482" t="str">
        <f aca="false">Relatórios!E422</f>
        <v/>
      </c>
      <c r="F400" s="482" t="str">
        <f aca="false">Relatórios!F422</f>
        <v/>
      </c>
      <c r="G400" s="482" t="str">
        <f aca="false">Relatórios!G422</f>
        <v/>
      </c>
      <c r="H400" s="482" t="str">
        <f aca="false">Relatórios!H422</f>
        <v/>
      </c>
      <c r="I400" s="526" t="str">
        <f aca="false">Relatórios!I422</f>
        <v/>
      </c>
      <c r="J400" s="526" t="str">
        <f aca="false">Relatórios!J422</f>
        <v/>
      </c>
      <c r="K400" s="526" t="str">
        <f aca="false">Relatórios!K422</f>
        <v/>
      </c>
      <c r="L400" s="482"/>
      <c r="M400" s="526"/>
      <c r="N400" s="563" t="str">
        <f aca="false">Relatórios!N422</f>
        <v/>
      </c>
      <c r="O400" s="482" t="str">
        <f aca="false">Relatórios!O422</f>
        <v/>
      </c>
      <c r="P400" s="482" t="str">
        <f aca="false">Relatórios!P422</f>
        <v/>
      </c>
      <c r="Q400" s="482" t="str">
        <f aca="false">Relatórios!Q422</f>
        <v/>
      </c>
      <c r="R400" s="482" t="str">
        <f aca="false">Relatórios!R422</f>
        <v/>
      </c>
      <c r="S400" s="486"/>
    </row>
    <row r="401" customFormat="false" ht="12.75" hidden="false" customHeight="true" outlineLevel="0" collapsed="false">
      <c r="A401" s="481" t="str">
        <f aca="false">Relatórios!A423</f>
        <v/>
      </c>
      <c r="B401" s="482" t="str">
        <f aca="false">Relatórios!B423</f>
        <v/>
      </c>
      <c r="C401" s="482" t="str">
        <f aca="false">Relatórios!C423</f>
        <v/>
      </c>
      <c r="D401" s="482" t="str">
        <f aca="false">Relatórios!D423</f>
        <v/>
      </c>
      <c r="E401" s="482" t="str">
        <f aca="false">Relatórios!E423</f>
        <v/>
      </c>
      <c r="F401" s="482" t="str">
        <f aca="false">Relatórios!F423</f>
        <v/>
      </c>
      <c r="G401" s="482" t="str">
        <f aca="false">Relatórios!G423</f>
        <v/>
      </c>
      <c r="H401" s="482" t="str">
        <f aca="false">Relatórios!H423</f>
        <v/>
      </c>
      <c r="I401" s="526" t="str">
        <f aca="false">Relatórios!I423</f>
        <v/>
      </c>
      <c r="J401" s="526" t="str">
        <f aca="false">Relatórios!J423</f>
        <v/>
      </c>
      <c r="K401" s="526" t="str">
        <f aca="false">Relatórios!K423</f>
        <v/>
      </c>
      <c r="L401" s="482"/>
      <c r="M401" s="526"/>
      <c r="N401" s="563" t="str">
        <f aca="false">Relatórios!N423</f>
        <v/>
      </c>
      <c r="O401" s="482" t="str">
        <f aca="false">Relatórios!O423</f>
        <v/>
      </c>
      <c r="P401" s="482" t="str">
        <f aca="false">Relatórios!P423</f>
        <v/>
      </c>
      <c r="Q401" s="482" t="str">
        <f aca="false">Relatórios!Q423</f>
        <v/>
      </c>
      <c r="R401" s="482" t="str">
        <f aca="false">Relatórios!R423</f>
        <v/>
      </c>
      <c r="S401" s="486"/>
    </row>
    <row r="402" customFormat="false" ht="12.75" hidden="false" customHeight="true" outlineLevel="0" collapsed="false">
      <c r="A402" s="481" t="str">
        <f aca="false">Relatórios!A424</f>
        <v/>
      </c>
      <c r="B402" s="482" t="str">
        <f aca="false">Relatórios!B424</f>
        <v/>
      </c>
      <c r="C402" s="482" t="str">
        <f aca="false">Relatórios!C424</f>
        <v/>
      </c>
      <c r="D402" s="482" t="str">
        <f aca="false">Relatórios!D424</f>
        <v/>
      </c>
      <c r="E402" s="482" t="str">
        <f aca="false">Relatórios!E424</f>
        <v/>
      </c>
      <c r="F402" s="482" t="str">
        <f aca="false">Relatórios!F424</f>
        <v/>
      </c>
      <c r="G402" s="482" t="str">
        <f aca="false">Relatórios!G424</f>
        <v/>
      </c>
      <c r="H402" s="482" t="str">
        <f aca="false">Relatórios!H424</f>
        <v/>
      </c>
      <c r="I402" s="526" t="str">
        <f aca="false">Relatórios!I424</f>
        <v/>
      </c>
      <c r="J402" s="526" t="str">
        <f aca="false">Relatórios!J424</f>
        <v/>
      </c>
      <c r="K402" s="526" t="str">
        <f aca="false">Relatórios!K424</f>
        <v/>
      </c>
      <c r="L402" s="482"/>
      <c r="M402" s="526"/>
      <c r="N402" s="563" t="str">
        <f aca="false">Relatórios!N424</f>
        <v/>
      </c>
      <c r="O402" s="482" t="str">
        <f aca="false">Relatórios!O424</f>
        <v/>
      </c>
      <c r="P402" s="482" t="str">
        <f aca="false">Relatórios!P424</f>
        <v/>
      </c>
      <c r="Q402" s="482" t="str">
        <f aca="false">Relatórios!Q424</f>
        <v/>
      </c>
      <c r="R402" s="482" t="str">
        <f aca="false">Relatórios!R424</f>
        <v/>
      </c>
      <c r="S402" s="486"/>
    </row>
    <row r="403" customFormat="false" ht="12.75" hidden="false" customHeight="true" outlineLevel="0" collapsed="false">
      <c r="A403" s="481" t="str">
        <f aca="false">Relatórios!A425</f>
        <v/>
      </c>
      <c r="B403" s="482" t="str">
        <f aca="false">Relatórios!B425</f>
        <v/>
      </c>
      <c r="C403" s="482" t="str">
        <f aca="false">Relatórios!C425</f>
        <v/>
      </c>
      <c r="D403" s="482" t="str">
        <f aca="false">Relatórios!D425</f>
        <v/>
      </c>
      <c r="E403" s="482" t="str">
        <f aca="false">Relatórios!E425</f>
        <v/>
      </c>
      <c r="F403" s="482" t="str">
        <f aca="false">Relatórios!F425</f>
        <v/>
      </c>
      <c r="G403" s="482" t="str">
        <f aca="false">Relatórios!G425</f>
        <v/>
      </c>
      <c r="H403" s="482" t="str">
        <f aca="false">Relatórios!H425</f>
        <v/>
      </c>
      <c r="I403" s="526" t="str">
        <f aca="false">Relatórios!I425</f>
        <v/>
      </c>
      <c r="J403" s="526" t="str">
        <f aca="false">Relatórios!J425</f>
        <v/>
      </c>
      <c r="K403" s="526" t="str">
        <f aca="false">Relatórios!K425</f>
        <v/>
      </c>
      <c r="L403" s="482"/>
      <c r="M403" s="526"/>
      <c r="N403" s="563" t="str">
        <f aca="false">Relatórios!N425</f>
        <v/>
      </c>
      <c r="O403" s="482" t="str">
        <f aca="false">Relatórios!O425</f>
        <v/>
      </c>
      <c r="P403" s="482" t="str">
        <f aca="false">Relatórios!P425</f>
        <v/>
      </c>
      <c r="Q403" s="482" t="str">
        <f aca="false">Relatórios!Q425</f>
        <v/>
      </c>
      <c r="R403" s="482" t="str">
        <f aca="false">Relatórios!R425</f>
        <v/>
      </c>
      <c r="S403" s="486"/>
    </row>
    <row r="404" customFormat="false" ht="12.75" hidden="false" customHeight="true" outlineLevel="0" collapsed="false">
      <c r="A404" s="481" t="str">
        <f aca="false">Relatórios!A426</f>
        <v/>
      </c>
      <c r="B404" s="482" t="str">
        <f aca="false">Relatórios!B426</f>
        <v/>
      </c>
      <c r="C404" s="482" t="str">
        <f aca="false">Relatórios!C426</f>
        <v/>
      </c>
      <c r="D404" s="482" t="str">
        <f aca="false">Relatórios!D426</f>
        <v/>
      </c>
      <c r="E404" s="482" t="str">
        <f aca="false">Relatórios!E426</f>
        <v/>
      </c>
      <c r="F404" s="482" t="str">
        <f aca="false">Relatórios!F426</f>
        <v/>
      </c>
      <c r="G404" s="482" t="str">
        <f aca="false">Relatórios!G426</f>
        <v/>
      </c>
      <c r="H404" s="482" t="str">
        <f aca="false">Relatórios!H426</f>
        <v/>
      </c>
      <c r="I404" s="526" t="str">
        <f aca="false">Relatórios!I426</f>
        <v/>
      </c>
      <c r="J404" s="526" t="str">
        <f aca="false">Relatórios!J426</f>
        <v/>
      </c>
      <c r="K404" s="526" t="str">
        <f aca="false">Relatórios!K426</f>
        <v/>
      </c>
      <c r="L404" s="482"/>
      <c r="M404" s="526"/>
      <c r="N404" s="563" t="str">
        <f aca="false">Relatórios!N426</f>
        <v/>
      </c>
      <c r="O404" s="482" t="str">
        <f aca="false">Relatórios!O426</f>
        <v/>
      </c>
      <c r="P404" s="482" t="str">
        <f aca="false">Relatórios!P426</f>
        <v/>
      </c>
      <c r="Q404" s="482" t="str">
        <f aca="false">Relatórios!Q426</f>
        <v/>
      </c>
      <c r="R404" s="482" t="str">
        <f aca="false">Relatórios!R426</f>
        <v/>
      </c>
      <c r="S404" s="486"/>
    </row>
    <row r="405" customFormat="false" ht="12.75" hidden="false" customHeight="true" outlineLevel="0" collapsed="false">
      <c r="A405" s="481" t="str">
        <f aca="false">Relatórios!A427</f>
        <v/>
      </c>
      <c r="B405" s="482" t="str">
        <f aca="false">Relatórios!B427</f>
        <v/>
      </c>
      <c r="C405" s="482" t="str">
        <f aca="false">Relatórios!C427</f>
        <v/>
      </c>
      <c r="D405" s="482" t="str">
        <f aca="false">Relatórios!D427</f>
        <v/>
      </c>
      <c r="E405" s="482" t="str">
        <f aca="false">Relatórios!E427</f>
        <v/>
      </c>
      <c r="F405" s="482" t="str">
        <f aca="false">Relatórios!F427</f>
        <v/>
      </c>
      <c r="G405" s="482" t="str">
        <f aca="false">Relatórios!G427</f>
        <v/>
      </c>
      <c r="H405" s="482" t="str">
        <f aca="false">Relatórios!H427</f>
        <v/>
      </c>
      <c r="I405" s="526" t="str">
        <f aca="false">Relatórios!I427</f>
        <v/>
      </c>
      <c r="J405" s="526" t="str">
        <f aca="false">Relatórios!J427</f>
        <v/>
      </c>
      <c r="K405" s="526" t="str">
        <f aca="false">Relatórios!K427</f>
        <v/>
      </c>
      <c r="L405" s="482"/>
      <c r="M405" s="526"/>
      <c r="N405" s="563" t="str">
        <f aca="false">Relatórios!N427</f>
        <v/>
      </c>
      <c r="O405" s="482" t="str">
        <f aca="false">Relatórios!O427</f>
        <v/>
      </c>
      <c r="P405" s="482" t="str">
        <f aca="false">Relatórios!P427</f>
        <v/>
      </c>
      <c r="Q405" s="482" t="str">
        <f aca="false">Relatórios!Q427</f>
        <v/>
      </c>
      <c r="R405" s="482" t="str">
        <f aca="false">Relatórios!R427</f>
        <v/>
      </c>
      <c r="S405" s="486"/>
    </row>
    <row r="406" customFormat="false" ht="12.75" hidden="false" customHeight="true" outlineLevel="0" collapsed="false">
      <c r="A406" s="481" t="str">
        <f aca="false">Relatórios!A428</f>
        <v/>
      </c>
      <c r="B406" s="482" t="str">
        <f aca="false">Relatórios!B428</f>
        <v/>
      </c>
      <c r="C406" s="482" t="str">
        <f aca="false">Relatórios!C428</f>
        <v/>
      </c>
      <c r="D406" s="482" t="str">
        <f aca="false">Relatórios!D428</f>
        <v/>
      </c>
      <c r="E406" s="482" t="str">
        <f aca="false">Relatórios!E428</f>
        <v/>
      </c>
      <c r="F406" s="482" t="str">
        <f aca="false">Relatórios!F428</f>
        <v/>
      </c>
      <c r="G406" s="482" t="str">
        <f aca="false">Relatórios!G428</f>
        <v/>
      </c>
      <c r="H406" s="482" t="str">
        <f aca="false">Relatórios!H428</f>
        <v/>
      </c>
      <c r="I406" s="526" t="str">
        <f aca="false">Relatórios!I428</f>
        <v/>
      </c>
      <c r="J406" s="526" t="str">
        <f aca="false">Relatórios!J428</f>
        <v/>
      </c>
      <c r="K406" s="526" t="str">
        <f aca="false">Relatórios!K428</f>
        <v/>
      </c>
      <c r="L406" s="482"/>
      <c r="M406" s="526"/>
      <c r="N406" s="563" t="str">
        <f aca="false">Relatórios!N428</f>
        <v/>
      </c>
      <c r="O406" s="482" t="str">
        <f aca="false">Relatórios!O428</f>
        <v/>
      </c>
      <c r="P406" s="482" t="str">
        <f aca="false">Relatórios!P428</f>
        <v/>
      </c>
      <c r="Q406" s="482" t="str">
        <f aca="false">Relatórios!Q428</f>
        <v/>
      </c>
      <c r="R406" s="482" t="str">
        <f aca="false">Relatórios!R428</f>
        <v/>
      </c>
      <c r="S406" s="486"/>
    </row>
    <row r="407" customFormat="false" ht="12.75" hidden="false" customHeight="true" outlineLevel="0" collapsed="false">
      <c r="A407" s="481" t="str">
        <f aca="false">Relatórios!A429</f>
        <v/>
      </c>
      <c r="B407" s="482" t="str">
        <f aca="false">Relatórios!B429</f>
        <v/>
      </c>
      <c r="C407" s="482" t="str">
        <f aca="false">Relatórios!C429</f>
        <v/>
      </c>
      <c r="D407" s="482" t="str">
        <f aca="false">Relatórios!D429</f>
        <v/>
      </c>
      <c r="E407" s="482" t="str">
        <f aca="false">Relatórios!E429</f>
        <v/>
      </c>
      <c r="F407" s="482" t="str">
        <f aca="false">Relatórios!F429</f>
        <v/>
      </c>
      <c r="G407" s="482" t="str">
        <f aca="false">Relatórios!G429</f>
        <v/>
      </c>
      <c r="H407" s="482" t="str">
        <f aca="false">Relatórios!H429</f>
        <v/>
      </c>
      <c r="I407" s="526" t="str">
        <f aca="false">Relatórios!I429</f>
        <v/>
      </c>
      <c r="J407" s="526" t="str">
        <f aca="false">Relatórios!J429</f>
        <v/>
      </c>
      <c r="K407" s="526" t="str">
        <f aca="false">Relatórios!K429</f>
        <v/>
      </c>
      <c r="L407" s="482"/>
      <c r="M407" s="526"/>
      <c r="N407" s="563" t="str">
        <f aca="false">Relatórios!N429</f>
        <v/>
      </c>
      <c r="O407" s="482" t="str">
        <f aca="false">Relatórios!O429</f>
        <v/>
      </c>
      <c r="P407" s="482" t="str">
        <f aca="false">Relatórios!P429</f>
        <v/>
      </c>
      <c r="Q407" s="482" t="str">
        <f aca="false">Relatórios!Q429</f>
        <v/>
      </c>
      <c r="R407" s="482" t="str">
        <f aca="false">Relatórios!R429</f>
        <v/>
      </c>
      <c r="S407" s="486"/>
    </row>
    <row r="408" customFormat="false" ht="12.75" hidden="false" customHeight="true" outlineLevel="0" collapsed="false">
      <c r="A408" s="481" t="str">
        <f aca="false">Relatórios!A430</f>
        <v/>
      </c>
      <c r="B408" s="482" t="str">
        <f aca="false">Relatórios!B430</f>
        <v/>
      </c>
      <c r="C408" s="482" t="str">
        <f aca="false">Relatórios!C430</f>
        <v/>
      </c>
      <c r="D408" s="482" t="str">
        <f aca="false">Relatórios!D430</f>
        <v/>
      </c>
      <c r="E408" s="482" t="str">
        <f aca="false">Relatórios!E430</f>
        <v/>
      </c>
      <c r="F408" s="482" t="str">
        <f aca="false">Relatórios!F430</f>
        <v/>
      </c>
      <c r="G408" s="482" t="str">
        <f aca="false">Relatórios!G430</f>
        <v/>
      </c>
      <c r="H408" s="482" t="str">
        <f aca="false">Relatórios!H430</f>
        <v/>
      </c>
      <c r="I408" s="526" t="str">
        <f aca="false">Relatórios!I430</f>
        <v/>
      </c>
      <c r="J408" s="526" t="str">
        <f aca="false">Relatórios!J430</f>
        <v/>
      </c>
      <c r="K408" s="526" t="str">
        <f aca="false">Relatórios!K430</f>
        <v/>
      </c>
      <c r="L408" s="482"/>
      <c r="M408" s="526"/>
      <c r="N408" s="563" t="str">
        <f aca="false">Relatórios!N430</f>
        <v/>
      </c>
      <c r="O408" s="482" t="str">
        <f aca="false">Relatórios!O430</f>
        <v/>
      </c>
      <c r="P408" s="482" t="str">
        <f aca="false">Relatórios!P430</f>
        <v/>
      </c>
      <c r="Q408" s="482" t="str">
        <f aca="false">Relatórios!Q430</f>
        <v/>
      </c>
      <c r="R408" s="482" t="str">
        <f aca="false">Relatórios!R430</f>
        <v/>
      </c>
      <c r="S408" s="486"/>
    </row>
    <row r="409" customFormat="false" ht="12.75" hidden="false" customHeight="true" outlineLevel="0" collapsed="false">
      <c r="A409" s="481" t="str">
        <f aca="false">Relatórios!A431</f>
        <v/>
      </c>
      <c r="B409" s="482" t="str">
        <f aca="false">Relatórios!B431</f>
        <v/>
      </c>
      <c r="C409" s="482" t="str">
        <f aca="false">Relatórios!C431</f>
        <v/>
      </c>
      <c r="D409" s="482" t="str">
        <f aca="false">Relatórios!D431</f>
        <v/>
      </c>
      <c r="E409" s="482" t="str">
        <f aca="false">Relatórios!E431</f>
        <v/>
      </c>
      <c r="F409" s="482" t="str">
        <f aca="false">Relatórios!F431</f>
        <v/>
      </c>
      <c r="G409" s="482" t="str">
        <f aca="false">Relatórios!G431</f>
        <v/>
      </c>
      <c r="H409" s="482" t="str">
        <f aca="false">Relatórios!H431</f>
        <v/>
      </c>
      <c r="I409" s="526" t="str">
        <f aca="false">Relatórios!I431</f>
        <v/>
      </c>
      <c r="J409" s="526" t="str">
        <f aca="false">Relatórios!J431</f>
        <v/>
      </c>
      <c r="K409" s="526" t="str">
        <f aca="false">Relatórios!K431</f>
        <v/>
      </c>
      <c r="L409" s="482"/>
      <c r="M409" s="526"/>
      <c r="N409" s="563" t="str">
        <f aca="false">Relatórios!N431</f>
        <v/>
      </c>
      <c r="O409" s="482" t="str">
        <f aca="false">Relatórios!O431</f>
        <v/>
      </c>
      <c r="P409" s="482" t="str">
        <f aca="false">Relatórios!P431</f>
        <v/>
      </c>
      <c r="Q409" s="482" t="str">
        <f aca="false">Relatórios!Q431</f>
        <v/>
      </c>
      <c r="R409" s="482" t="str">
        <f aca="false">Relatórios!R431</f>
        <v/>
      </c>
      <c r="S409" s="486"/>
    </row>
    <row r="410" customFormat="false" ht="12.75" hidden="false" customHeight="true" outlineLevel="0" collapsed="false">
      <c r="A410" s="481" t="str">
        <f aca="false">Relatórios!A432</f>
        <v/>
      </c>
      <c r="B410" s="482" t="str">
        <f aca="false">Relatórios!B432</f>
        <v/>
      </c>
      <c r="C410" s="482" t="str">
        <f aca="false">Relatórios!C432</f>
        <v/>
      </c>
      <c r="D410" s="482" t="str">
        <f aca="false">Relatórios!D432</f>
        <v/>
      </c>
      <c r="E410" s="482" t="str">
        <f aca="false">Relatórios!E432</f>
        <v/>
      </c>
      <c r="F410" s="482" t="str">
        <f aca="false">Relatórios!F432</f>
        <v/>
      </c>
      <c r="G410" s="482" t="str">
        <f aca="false">Relatórios!G432</f>
        <v/>
      </c>
      <c r="H410" s="482" t="str">
        <f aca="false">Relatórios!H432</f>
        <v/>
      </c>
      <c r="I410" s="526" t="str">
        <f aca="false">Relatórios!I432</f>
        <v/>
      </c>
      <c r="J410" s="526" t="str">
        <f aca="false">Relatórios!J432</f>
        <v/>
      </c>
      <c r="K410" s="526" t="str">
        <f aca="false">Relatórios!K432</f>
        <v/>
      </c>
      <c r="L410" s="482"/>
      <c r="M410" s="526"/>
      <c r="N410" s="563" t="str">
        <f aca="false">Relatórios!N432</f>
        <v/>
      </c>
      <c r="O410" s="482" t="str">
        <f aca="false">Relatórios!O432</f>
        <v/>
      </c>
      <c r="P410" s="482" t="str">
        <f aca="false">Relatórios!P432</f>
        <v/>
      </c>
      <c r="Q410" s="482" t="str">
        <f aca="false">Relatórios!Q432</f>
        <v/>
      </c>
      <c r="R410" s="482" t="str">
        <f aca="false">Relatórios!R432</f>
        <v/>
      </c>
      <c r="S410" s="486"/>
    </row>
    <row r="411" customFormat="false" ht="12.75" hidden="false" customHeight="true" outlineLevel="0" collapsed="false">
      <c r="A411" s="481" t="str">
        <f aca="false">Relatórios!A433</f>
        <v/>
      </c>
      <c r="B411" s="482" t="str">
        <f aca="false">Relatórios!B433</f>
        <v/>
      </c>
      <c r="C411" s="482" t="str">
        <f aca="false">Relatórios!C433</f>
        <v/>
      </c>
      <c r="D411" s="482" t="str">
        <f aca="false">Relatórios!D433</f>
        <v/>
      </c>
      <c r="E411" s="482" t="str">
        <f aca="false">Relatórios!E433</f>
        <v/>
      </c>
      <c r="F411" s="482" t="str">
        <f aca="false">Relatórios!F433</f>
        <v/>
      </c>
      <c r="G411" s="482" t="str">
        <f aca="false">Relatórios!G433</f>
        <v/>
      </c>
      <c r="H411" s="482" t="str">
        <f aca="false">Relatórios!H433</f>
        <v/>
      </c>
      <c r="I411" s="526" t="str">
        <f aca="false">Relatórios!I433</f>
        <v/>
      </c>
      <c r="J411" s="526" t="str">
        <f aca="false">Relatórios!J433</f>
        <v/>
      </c>
      <c r="K411" s="526" t="str">
        <f aca="false">Relatórios!K433</f>
        <v/>
      </c>
      <c r="L411" s="482"/>
      <c r="M411" s="526"/>
      <c r="N411" s="563" t="str">
        <f aca="false">Relatórios!N433</f>
        <v/>
      </c>
      <c r="O411" s="482" t="str">
        <f aca="false">Relatórios!O433</f>
        <v/>
      </c>
      <c r="P411" s="482" t="str">
        <f aca="false">Relatórios!P433</f>
        <v/>
      </c>
      <c r="Q411" s="482" t="str">
        <f aca="false">Relatórios!Q433</f>
        <v/>
      </c>
      <c r="R411" s="482" t="str">
        <f aca="false">Relatórios!R433</f>
        <v/>
      </c>
      <c r="S411" s="486"/>
    </row>
    <row r="412" customFormat="false" ht="12.75" hidden="false" customHeight="true" outlineLevel="0" collapsed="false">
      <c r="A412" s="481" t="str">
        <f aca="false">Relatórios!A434</f>
        <v/>
      </c>
      <c r="B412" s="482" t="str">
        <f aca="false">Relatórios!B434</f>
        <v/>
      </c>
      <c r="C412" s="482" t="str">
        <f aca="false">Relatórios!C434</f>
        <v/>
      </c>
      <c r="D412" s="482" t="str">
        <f aca="false">Relatórios!D434</f>
        <v/>
      </c>
      <c r="E412" s="482" t="str">
        <f aca="false">Relatórios!E434</f>
        <v/>
      </c>
      <c r="F412" s="482" t="str">
        <f aca="false">Relatórios!F434</f>
        <v/>
      </c>
      <c r="G412" s="482" t="str">
        <f aca="false">Relatórios!G434</f>
        <v/>
      </c>
      <c r="H412" s="482" t="str">
        <f aca="false">Relatórios!H434</f>
        <v/>
      </c>
      <c r="I412" s="526" t="str">
        <f aca="false">Relatórios!I434</f>
        <v/>
      </c>
      <c r="J412" s="526" t="str">
        <f aca="false">Relatórios!J434</f>
        <v/>
      </c>
      <c r="K412" s="526" t="str">
        <f aca="false">Relatórios!K434</f>
        <v/>
      </c>
      <c r="L412" s="482"/>
      <c r="M412" s="526"/>
      <c r="N412" s="563" t="str">
        <f aca="false">Relatórios!N434</f>
        <v/>
      </c>
      <c r="O412" s="482" t="str">
        <f aca="false">Relatórios!O434</f>
        <v/>
      </c>
      <c r="P412" s="482" t="str">
        <f aca="false">Relatórios!P434</f>
        <v/>
      </c>
      <c r="Q412" s="482" t="str">
        <f aca="false">Relatórios!Q434</f>
        <v/>
      </c>
      <c r="R412" s="482" t="str">
        <f aca="false">Relatórios!R434</f>
        <v/>
      </c>
      <c r="S412" s="486"/>
    </row>
    <row r="413" customFormat="false" ht="12.75" hidden="false" customHeight="true" outlineLevel="0" collapsed="false">
      <c r="A413" s="481" t="str">
        <f aca="false">Relatórios!A435</f>
        <v/>
      </c>
      <c r="B413" s="482" t="str">
        <f aca="false">Relatórios!B435</f>
        <v/>
      </c>
      <c r="C413" s="482" t="str">
        <f aca="false">Relatórios!C435</f>
        <v/>
      </c>
      <c r="D413" s="482" t="str">
        <f aca="false">Relatórios!D435</f>
        <v/>
      </c>
      <c r="E413" s="482" t="str">
        <f aca="false">Relatórios!E435</f>
        <v/>
      </c>
      <c r="F413" s="482" t="str">
        <f aca="false">Relatórios!F435</f>
        <v/>
      </c>
      <c r="G413" s="482" t="str">
        <f aca="false">Relatórios!G435</f>
        <v/>
      </c>
      <c r="H413" s="482" t="str">
        <f aca="false">Relatórios!H435</f>
        <v/>
      </c>
      <c r="I413" s="526" t="str">
        <f aca="false">Relatórios!I435</f>
        <v/>
      </c>
      <c r="J413" s="526" t="str">
        <f aca="false">Relatórios!J435</f>
        <v/>
      </c>
      <c r="K413" s="526" t="str">
        <f aca="false">Relatórios!K435</f>
        <v/>
      </c>
      <c r="L413" s="482"/>
      <c r="M413" s="526"/>
      <c r="N413" s="563" t="str">
        <f aca="false">Relatórios!N435</f>
        <v/>
      </c>
      <c r="O413" s="482" t="str">
        <f aca="false">Relatórios!O435</f>
        <v/>
      </c>
      <c r="P413" s="482" t="str">
        <f aca="false">Relatórios!P435</f>
        <v/>
      </c>
      <c r="Q413" s="482" t="str">
        <f aca="false">Relatórios!Q435</f>
        <v/>
      </c>
      <c r="R413" s="482" t="str">
        <f aca="false">Relatórios!R435</f>
        <v/>
      </c>
      <c r="S413" s="486"/>
    </row>
    <row r="414" customFormat="false" ht="12.75" hidden="false" customHeight="true" outlineLevel="0" collapsed="false">
      <c r="A414" s="481" t="str">
        <f aca="false">Relatórios!A436</f>
        <v/>
      </c>
      <c r="B414" s="482" t="str">
        <f aca="false">Relatórios!B436</f>
        <v/>
      </c>
      <c r="C414" s="482" t="str">
        <f aca="false">Relatórios!C436</f>
        <v/>
      </c>
      <c r="D414" s="482" t="str">
        <f aca="false">Relatórios!D436</f>
        <v/>
      </c>
      <c r="E414" s="482" t="str">
        <f aca="false">Relatórios!E436</f>
        <v/>
      </c>
      <c r="F414" s="482" t="str">
        <f aca="false">Relatórios!F436</f>
        <v/>
      </c>
      <c r="G414" s="482" t="str">
        <f aca="false">Relatórios!G436</f>
        <v/>
      </c>
      <c r="H414" s="482" t="str">
        <f aca="false">Relatórios!H436</f>
        <v/>
      </c>
      <c r="I414" s="526" t="str">
        <f aca="false">Relatórios!I436</f>
        <v/>
      </c>
      <c r="J414" s="526" t="str">
        <f aca="false">Relatórios!J436</f>
        <v/>
      </c>
      <c r="K414" s="526" t="str">
        <f aca="false">Relatórios!K436</f>
        <v/>
      </c>
      <c r="L414" s="482"/>
      <c r="M414" s="526"/>
      <c r="N414" s="563" t="str">
        <f aca="false">Relatórios!N436</f>
        <v/>
      </c>
      <c r="O414" s="482" t="str">
        <f aca="false">Relatórios!O436</f>
        <v/>
      </c>
      <c r="P414" s="482" t="str">
        <f aca="false">Relatórios!P436</f>
        <v/>
      </c>
      <c r="Q414" s="482" t="str">
        <f aca="false">Relatórios!Q436</f>
        <v/>
      </c>
      <c r="R414" s="482" t="str">
        <f aca="false">Relatórios!R436</f>
        <v/>
      </c>
      <c r="S414" s="486"/>
    </row>
    <row r="415" customFormat="false" ht="12.75" hidden="false" customHeight="true" outlineLevel="0" collapsed="false">
      <c r="A415" s="481" t="str">
        <f aca="false">Relatórios!A437</f>
        <v/>
      </c>
      <c r="B415" s="482" t="str">
        <f aca="false">Relatórios!B437</f>
        <v/>
      </c>
      <c r="C415" s="482" t="str">
        <f aca="false">Relatórios!C437</f>
        <v/>
      </c>
      <c r="D415" s="482" t="str">
        <f aca="false">Relatórios!D437</f>
        <v/>
      </c>
      <c r="E415" s="482" t="str">
        <f aca="false">Relatórios!E437</f>
        <v/>
      </c>
      <c r="F415" s="482" t="str">
        <f aca="false">Relatórios!F437</f>
        <v/>
      </c>
      <c r="G415" s="482" t="str">
        <f aca="false">Relatórios!G437</f>
        <v/>
      </c>
      <c r="H415" s="482" t="str">
        <f aca="false">Relatórios!H437</f>
        <v/>
      </c>
      <c r="I415" s="526" t="str">
        <f aca="false">Relatórios!I437</f>
        <v/>
      </c>
      <c r="J415" s="526" t="str">
        <f aca="false">Relatórios!J437</f>
        <v/>
      </c>
      <c r="K415" s="526" t="str">
        <f aca="false">Relatórios!K437</f>
        <v/>
      </c>
      <c r="L415" s="482"/>
      <c r="M415" s="526"/>
      <c r="N415" s="563" t="str">
        <f aca="false">Relatórios!N437</f>
        <v/>
      </c>
      <c r="O415" s="482" t="str">
        <f aca="false">Relatórios!O437</f>
        <v/>
      </c>
      <c r="P415" s="482" t="str">
        <f aca="false">Relatórios!P437</f>
        <v/>
      </c>
      <c r="Q415" s="482" t="str">
        <f aca="false">Relatórios!Q437</f>
        <v/>
      </c>
      <c r="R415" s="482" t="str">
        <f aca="false">Relatórios!R437</f>
        <v/>
      </c>
      <c r="S415" s="486"/>
    </row>
    <row r="416" customFormat="false" ht="12.75" hidden="false" customHeight="true" outlineLevel="0" collapsed="false">
      <c r="A416" s="481" t="str">
        <f aca="false">Relatórios!A438</f>
        <v/>
      </c>
      <c r="B416" s="482" t="str">
        <f aca="false">Relatórios!B438</f>
        <v/>
      </c>
      <c r="C416" s="482" t="str">
        <f aca="false">Relatórios!C438</f>
        <v/>
      </c>
      <c r="D416" s="482" t="str">
        <f aca="false">Relatórios!D438</f>
        <v/>
      </c>
      <c r="E416" s="482" t="str">
        <f aca="false">Relatórios!E438</f>
        <v/>
      </c>
      <c r="F416" s="482" t="str">
        <f aca="false">Relatórios!F438</f>
        <v/>
      </c>
      <c r="G416" s="482" t="str">
        <f aca="false">Relatórios!G438</f>
        <v/>
      </c>
      <c r="H416" s="482" t="str">
        <f aca="false">Relatórios!H438</f>
        <v/>
      </c>
      <c r="I416" s="526" t="str">
        <f aca="false">Relatórios!I438</f>
        <v/>
      </c>
      <c r="J416" s="526" t="str">
        <f aca="false">Relatórios!J438</f>
        <v/>
      </c>
      <c r="K416" s="526" t="str">
        <f aca="false">Relatórios!K438</f>
        <v/>
      </c>
      <c r="L416" s="482"/>
      <c r="M416" s="526"/>
      <c r="N416" s="563" t="str">
        <f aca="false">Relatórios!N438</f>
        <v/>
      </c>
      <c r="O416" s="482" t="str">
        <f aca="false">Relatórios!O438</f>
        <v/>
      </c>
      <c r="P416" s="482" t="str">
        <f aca="false">Relatórios!P438</f>
        <v/>
      </c>
      <c r="Q416" s="482" t="str">
        <f aca="false">Relatórios!Q438</f>
        <v/>
      </c>
      <c r="R416" s="482" t="str">
        <f aca="false">Relatórios!R438</f>
        <v/>
      </c>
      <c r="S416" s="486"/>
    </row>
    <row r="417" customFormat="false" ht="12.75" hidden="false" customHeight="true" outlineLevel="0" collapsed="false">
      <c r="A417" s="481" t="str">
        <f aca="false">Relatórios!A439</f>
        <v/>
      </c>
      <c r="B417" s="482" t="str">
        <f aca="false">Relatórios!B439</f>
        <v/>
      </c>
      <c r="C417" s="482" t="str">
        <f aca="false">Relatórios!C439</f>
        <v/>
      </c>
      <c r="D417" s="482" t="str">
        <f aca="false">Relatórios!D439</f>
        <v/>
      </c>
      <c r="E417" s="482" t="str">
        <f aca="false">Relatórios!E439</f>
        <v/>
      </c>
      <c r="F417" s="482" t="str">
        <f aca="false">Relatórios!F439</f>
        <v/>
      </c>
      <c r="G417" s="482" t="str">
        <f aca="false">Relatórios!G439</f>
        <v/>
      </c>
      <c r="H417" s="482" t="str">
        <f aca="false">Relatórios!H439</f>
        <v/>
      </c>
      <c r="I417" s="526" t="str">
        <f aca="false">Relatórios!I439</f>
        <v/>
      </c>
      <c r="J417" s="526" t="str">
        <f aca="false">Relatórios!J439</f>
        <v/>
      </c>
      <c r="K417" s="526" t="str">
        <f aca="false">Relatórios!K439</f>
        <v/>
      </c>
      <c r="L417" s="482"/>
      <c r="M417" s="526"/>
      <c r="N417" s="563" t="str">
        <f aca="false">Relatórios!N439</f>
        <v/>
      </c>
      <c r="O417" s="482" t="str">
        <f aca="false">Relatórios!O439</f>
        <v/>
      </c>
      <c r="P417" s="482" t="str">
        <f aca="false">Relatórios!P439</f>
        <v/>
      </c>
      <c r="Q417" s="482" t="str">
        <f aca="false">Relatórios!Q439</f>
        <v/>
      </c>
      <c r="R417" s="482" t="str">
        <f aca="false">Relatórios!R439</f>
        <v/>
      </c>
      <c r="S417" s="486"/>
    </row>
    <row r="418" customFormat="false" ht="12.75" hidden="false" customHeight="true" outlineLevel="0" collapsed="false">
      <c r="A418" s="481" t="str">
        <f aca="false">Relatórios!A440</f>
        <v/>
      </c>
      <c r="B418" s="482" t="str">
        <f aca="false">Relatórios!B440</f>
        <v/>
      </c>
      <c r="C418" s="482" t="str">
        <f aca="false">Relatórios!C440</f>
        <v/>
      </c>
      <c r="D418" s="482" t="str">
        <f aca="false">Relatórios!D440</f>
        <v/>
      </c>
      <c r="E418" s="482" t="str">
        <f aca="false">Relatórios!E440</f>
        <v/>
      </c>
      <c r="F418" s="482" t="str">
        <f aca="false">Relatórios!F440</f>
        <v/>
      </c>
      <c r="G418" s="482" t="str">
        <f aca="false">Relatórios!G440</f>
        <v/>
      </c>
      <c r="H418" s="482" t="str">
        <f aca="false">Relatórios!H440</f>
        <v/>
      </c>
      <c r="I418" s="526" t="str">
        <f aca="false">Relatórios!I440</f>
        <v/>
      </c>
      <c r="J418" s="526" t="str">
        <f aca="false">Relatórios!J440</f>
        <v/>
      </c>
      <c r="K418" s="526" t="str">
        <f aca="false">Relatórios!K440</f>
        <v/>
      </c>
      <c r="L418" s="482"/>
      <c r="M418" s="526"/>
      <c r="N418" s="563" t="str">
        <f aca="false">Relatórios!N440</f>
        <v/>
      </c>
      <c r="O418" s="482" t="str">
        <f aca="false">Relatórios!O440</f>
        <v/>
      </c>
      <c r="P418" s="482" t="str">
        <f aca="false">Relatórios!P440</f>
        <v/>
      </c>
      <c r="Q418" s="482" t="str">
        <f aca="false">Relatórios!Q440</f>
        <v/>
      </c>
      <c r="R418" s="482" t="str">
        <f aca="false">Relatórios!R440</f>
        <v/>
      </c>
      <c r="S418" s="486"/>
    </row>
    <row r="419" customFormat="false" ht="12.75" hidden="false" customHeight="true" outlineLevel="0" collapsed="false">
      <c r="A419" s="481" t="str">
        <f aca="false">Relatórios!A441</f>
        <v/>
      </c>
      <c r="B419" s="482" t="str">
        <f aca="false">Relatórios!B441</f>
        <v/>
      </c>
      <c r="C419" s="482" t="str">
        <f aca="false">Relatórios!C441</f>
        <v/>
      </c>
      <c r="D419" s="482" t="str">
        <f aca="false">Relatórios!D441</f>
        <v/>
      </c>
      <c r="E419" s="482" t="str">
        <f aca="false">Relatórios!E441</f>
        <v/>
      </c>
      <c r="F419" s="482" t="str">
        <f aca="false">Relatórios!F441</f>
        <v/>
      </c>
      <c r="G419" s="482" t="str">
        <f aca="false">Relatórios!G441</f>
        <v/>
      </c>
      <c r="H419" s="482" t="str">
        <f aca="false">Relatórios!H441</f>
        <v/>
      </c>
      <c r="I419" s="526" t="str">
        <f aca="false">Relatórios!I441</f>
        <v/>
      </c>
      <c r="J419" s="526" t="str">
        <f aca="false">Relatórios!J441</f>
        <v/>
      </c>
      <c r="K419" s="526" t="str">
        <f aca="false">Relatórios!K441</f>
        <v/>
      </c>
      <c r="L419" s="482"/>
      <c r="M419" s="526"/>
      <c r="N419" s="563" t="str">
        <f aca="false">Relatórios!N441</f>
        <v/>
      </c>
      <c r="O419" s="482" t="str">
        <f aca="false">Relatórios!O441</f>
        <v/>
      </c>
      <c r="P419" s="482" t="str">
        <f aca="false">Relatórios!P441</f>
        <v/>
      </c>
      <c r="Q419" s="482" t="str">
        <f aca="false">Relatórios!Q441</f>
        <v/>
      </c>
      <c r="R419" s="482" t="str">
        <f aca="false">Relatórios!R441</f>
        <v/>
      </c>
      <c r="S419" s="486"/>
    </row>
    <row r="420" customFormat="false" ht="12.75" hidden="false" customHeight="true" outlineLevel="0" collapsed="false">
      <c r="A420" s="481" t="str">
        <f aca="false">Relatórios!A442</f>
        <v/>
      </c>
      <c r="B420" s="482" t="str">
        <f aca="false">Relatórios!B442</f>
        <v/>
      </c>
      <c r="C420" s="482" t="str">
        <f aca="false">Relatórios!C442</f>
        <v/>
      </c>
      <c r="D420" s="482" t="str">
        <f aca="false">Relatórios!D442</f>
        <v/>
      </c>
      <c r="E420" s="482" t="str">
        <f aca="false">Relatórios!E442</f>
        <v/>
      </c>
      <c r="F420" s="482" t="str">
        <f aca="false">Relatórios!F442</f>
        <v/>
      </c>
      <c r="G420" s="482" t="str">
        <f aca="false">Relatórios!G442</f>
        <v/>
      </c>
      <c r="H420" s="482" t="str">
        <f aca="false">Relatórios!H442</f>
        <v/>
      </c>
      <c r="I420" s="526" t="str">
        <f aca="false">Relatórios!I442</f>
        <v/>
      </c>
      <c r="J420" s="526" t="str">
        <f aca="false">Relatórios!J442</f>
        <v/>
      </c>
      <c r="K420" s="526" t="str">
        <f aca="false">Relatórios!K442</f>
        <v/>
      </c>
      <c r="L420" s="482"/>
      <c r="M420" s="526"/>
      <c r="N420" s="563" t="str">
        <f aca="false">Relatórios!N442</f>
        <v/>
      </c>
      <c r="O420" s="482" t="str">
        <f aca="false">Relatórios!O442</f>
        <v/>
      </c>
      <c r="P420" s="482" t="str">
        <f aca="false">Relatórios!P442</f>
        <v/>
      </c>
      <c r="Q420" s="482" t="str">
        <f aca="false">Relatórios!Q442</f>
        <v/>
      </c>
      <c r="R420" s="482" t="str">
        <f aca="false">Relatórios!R442</f>
        <v/>
      </c>
      <c r="S420" s="486"/>
    </row>
    <row r="421" customFormat="false" ht="12.75" hidden="false" customHeight="true" outlineLevel="0" collapsed="false">
      <c r="A421" s="481" t="str">
        <f aca="false">Relatórios!A443</f>
        <v/>
      </c>
      <c r="B421" s="482" t="str">
        <f aca="false">Relatórios!B443</f>
        <v/>
      </c>
      <c r="C421" s="482" t="str">
        <f aca="false">Relatórios!C443</f>
        <v/>
      </c>
      <c r="D421" s="482" t="str">
        <f aca="false">Relatórios!D443</f>
        <v/>
      </c>
      <c r="E421" s="482" t="str">
        <f aca="false">Relatórios!E443</f>
        <v/>
      </c>
      <c r="F421" s="482" t="str">
        <f aca="false">Relatórios!F443</f>
        <v/>
      </c>
      <c r="G421" s="482" t="str">
        <f aca="false">Relatórios!G443</f>
        <v/>
      </c>
      <c r="H421" s="482" t="str">
        <f aca="false">Relatórios!H443</f>
        <v/>
      </c>
      <c r="I421" s="526" t="str">
        <f aca="false">Relatórios!I443</f>
        <v/>
      </c>
      <c r="J421" s="526" t="str">
        <f aca="false">Relatórios!J443</f>
        <v/>
      </c>
      <c r="K421" s="526" t="str">
        <f aca="false">Relatórios!K443</f>
        <v/>
      </c>
      <c r="L421" s="482"/>
      <c r="M421" s="526"/>
      <c r="N421" s="563" t="str">
        <f aca="false">Relatórios!N443</f>
        <v/>
      </c>
      <c r="O421" s="482" t="str">
        <f aca="false">Relatórios!O443</f>
        <v/>
      </c>
      <c r="P421" s="482" t="str">
        <f aca="false">Relatórios!P443</f>
        <v/>
      </c>
      <c r="Q421" s="482" t="str">
        <f aca="false">Relatórios!Q443</f>
        <v/>
      </c>
      <c r="R421" s="482" t="str">
        <f aca="false">Relatórios!R443</f>
        <v/>
      </c>
      <c r="S421" s="486"/>
    </row>
    <row r="422" customFormat="false" ht="12.75" hidden="false" customHeight="true" outlineLevel="0" collapsed="false">
      <c r="A422" s="481" t="str">
        <f aca="false">Relatórios!A444</f>
        <v/>
      </c>
      <c r="B422" s="482" t="str">
        <f aca="false">Relatórios!B444</f>
        <v/>
      </c>
      <c r="C422" s="482" t="str">
        <f aca="false">Relatórios!C444</f>
        <v/>
      </c>
      <c r="D422" s="482" t="str">
        <f aca="false">Relatórios!D444</f>
        <v/>
      </c>
      <c r="E422" s="482" t="str">
        <f aca="false">Relatórios!E444</f>
        <v/>
      </c>
      <c r="F422" s="482" t="str">
        <f aca="false">Relatórios!F444</f>
        <v/>
      </c>
      <c r="G422" s="482" t="str">
        <f aca="false">Relatórios!G444</f>
        <v/>
      </c>
      <c r="H422" s="482" t="str">
        <f aca="false">Relatórios!H444</f>
        <v/>
      </c>
      <c r="I422" s="526" t="str">
        <f aca="false">Relatórios!I444</f>
        <v/>
      </c>
      <c r="J422" s="526" t="str">
        <f aca="false">Relatórios!J444</f>
        <v/>
      </c>
      <c r="K422" s="526" t="str">
        <f aca="false">Relatórios!K444</f>
        <v/>
      </c>
      <c r="L422" s="482"/>
      <c r="M422" s="526"/>
      <c r="N422" s="563" t="str">
        <f aca="false">Relatórios!N444</f>
        <v/>
      </c>
      <c r="O422" s="482" t="str">
        <f aca="false">Relatórios!O444</f>
        <v/>
      </c>
      <c r="P422" s="482" t="str">
        <f aca="false">Relatórios!P444</f>
        <v/>
      </c>
      <c r="Q422" s="482" t="str">
        <f aca="false">Relatórios!Q444</f>
        <v/>
      </c>
      <c r="R422" s="482" t="str">
        <f aca="false">Relatórios!R444</f>
        <v/>
      </c>
      <c r="S422" s="486"/>
    </row>
    <row r="423" customFormat="false" ht="12.75" hidden="false" customHeight="true" outlineLevel="0" collapsed="false">
      <c r="A423" s="481" t="str">
        <f aca="false">Relatórios!A445</f>
        <v/>
      </c>
      <c r="B423" s="482" t="str">
        <f aca="false">Relatórios!B445</f>
        <v/>
      </c>
      <c r="C423" s="482" t="str">
        <f aca="false">Relatórios!C445</f>
        <v/>
      </c>
      <c r="D423" s="482" t="str">
        <f aca="false">Relatórios!D445</f>
        <v/>
      </c>
      <c r="E423" s="482" t="str">
        <f aca="false">Relatórios!E445</f>
        <v/>
      </c>
      <c r="F423" s="482" t="str">
        <f aca="false">Relatórios!F445</f>
        <v/>
      </c>
      <c r="G423" s="482" t="str">
        <f aca="false">Relatórios!G445</f>
        <v/>
      </c>
      <c r="H423" s="482" t="str">
        <f aca="false">Relatórios!H445</f>
        <v/>
      </c>
      <c r="I423" s="526" t="str">
        <f aca="false">Relatórios!I445</f>
        <v/>
      </c>
      <c r="J423" s="526" t="str">
        <f aca="false">Relatórios!J445</f>
        <v/>
      </c>
      <c r="K423" s="526" t="str">
        <f aca="false">Relatórios!K445</f>
        <v/>
      </c>
      <c r="L423" s="482"/>
      <c r="M423" s="526"/>
      <c r="N423" s="563" t="str">
        <f aca="false">Relatórios!N445</f>
        <v/>
      </c>
      <c r="O423" s="482" t="str">
        <f aca="false">Relatórios!O445</f>
        <v/>
      </c>
      <c r="P423" s="482" t="str">
        <f aca="false">Relatórios!P445</f>
        <v/>
      </c>
      <c r="Q423" s="482" t="str">
        <f aca="false">Relatórios!Q445</f>
        <v/>
      </c>
      <c r="R423" s="482" t="str">
        <f aca="false">Relatórios!R445</f>
        <v/>
      </c>
      <c r="S423" s="486"/>
    </row>
    <row r="424" customFormat="false" ht="12.75" hidden="false" customHeight="true" outlineLevel="0" collapsed="false">
      <c r="A424" s="481" t="str">
        <f aca="false">Relatórios!A446</f>
        <v/>
      </c>
      <c r="B424" s="482" t="str">
        <f aca="false">Relatórios!B446</f>
        <v/>
      </c>
      <c r="C424" s="482" t="str">
        <f aca="false">Relatórios!C446</f>
        <v/>
      </c>
      <c r="D424" s="482" t="str">
        <f aca="false">Relatórios!D446</f>
        <v/>
      </c>
      <c r="E424" s="482" t="str">
        <f aca="false">Relatórios!E446</f>
        <v/>
      </c>
      <c r="F424" s="482" t="str">
        <f aca="false">Relatórios!F446</f>
        <v/>
      </c>
      <c r="G424" s="482" t="str">
        <f aca="false">Relatórios!G446</f>
        <v/>
      </c>
      <c r="H424" s="482" t="str">
        <f aca="false">Relatórios!H446</f>
        <v/>
      </c>
      <c r="I424" s="526" t="str">
        <f aca="false">Relatórios!I446</f>
        <v/>
      </c>
      <c r="J424" s="526" t="str">
        <f aca="false">Relatórios!J446</f>
        <v/>
      </c>
      <c r="K424" s="526" t="str">
        <f aca="false">Relatórios!K446</f>
        <v/>
      </c>
      <c r="L424" s="482"/>
      <c r="M424" s="526"/>
      <c r="N424" s="563" t="str">
        <f aca="false">Relatórios!N446</f>
        <v/>
      </c>
      <c r="O424" s="482" t="str">
        <f aca="false">Relatórios!O446</f>
        <v/>
      </c>
      <c r="P424" s="482" t="str">
        <f aca="false">Relatórios!P446</f>
        <v/>
      </c>
      <c r="Q424" s="482" t="str">
        <f aca="false">Relatórios!Q446</f>
        <v/>
      </c>
      <c r="R424" s="482" t="str">
        <f aca="false">Relatórios!R446</f>
        <v/>
      </c>
      <c r="S424" s="486"/>
    </row>
    <row r="425" customFormat="false" ht="12.75" hidden="false" customHeight="true" outlineLevel="0" collapsed="false">
      <c r="A425" s="481" t="str">
        <f aca="false">Relatórios!A447</f>
        <v/>
      </c>
      <c r="B425" s="482" t="str">
        <f aca="false">Relatórios!B447</f>
        <v/>
      </c>
      <c r="C425" s="482" t="str">
        <f aca="false">Relatórios!C447</f>
        <v/>
      </c>
      <c r="D425" s="482" t="str">
        <f aca="false">Relatórios!D447</f>
        <v/>
      </c>
      <c r="E425" s="482" t="str">
        <f aca="false">Relatórios!E447</f>
        <v/>
      </c>
      <c r="F425" s="482" t="str">
        <f aca="false">Relatórios!F447</f>
        <v/>
      </c>
      <c r="G425" s="482" t="str">
        <f aca="false">Relatórios!G447</f>
        <v/>
      </c>
      <c r="H425" s="482" t="str">
        <f aca="false">Relatórios!H447</f>
        <v/>
      </c>
      <c r="I425" s="526" t="str">
        <f aca="false">Relatórios!I447</f>
        <v/>
      </c>
      <c r="J425" s="526" t="str">
        <f aca="false">Relatórios!J447</f>
        <v/>
      </c>
      <c r="K425" s="526" t="str">
        <f aca="false">Relatórios!K447</f>
        <v/>
      </c>
      <c r="L425" s="482"/>
      <c r="M425" s="526"/>
      <c r="N425" s="563" t="str">
        <f aca="false">Relatórios!N447</f>
        <v/>
      </c>
      <c r="O425" s="482" t="str">
        <f aca="false">Relatórios!O447</f>
        <v/>
      </c>
      <c r="P425" s="482" t="str">
        <f aca="false">Relatórios!P447</f>
        <v/>
      </c>
      <c r="Q425" s="482" t="str">
        <f aca="false">Relatórios!Q447</f>
        <v/>
      </c>
      <c r="R425" s="482" t="str">
        <f aca="false">Relatórios!R447</f>
        <v/>
      </c>
      <c r="S425" s="486"/>
    </row>
    <row r="426" customFormat="false" ht="12.75" hidden="false" customHeight="true" outlineLevel="0" collapsed="false">
      <c r="A426" s="481" t="str">
        <f aca="false">Relatórios!A448</f>
        <v/>
      </c>
      <c r="B426" s="482" t="str">
        <f aca="false">Relatórios!B448</f>
        <v/>
      </c>
      <c r="C426" s="482" t="str">
        <f aca="false">Relatórios!C448</f>
        <v/>
      </c>
      <c r="D426" s="482" t="str">
        <f aca="false">Relatórios!D448</f>
        <v/>
      </c>
      <c r="E426" s="482" t="str">
        <f aca="false">Relatórios!E448</f>
        <v/>
      </c>
      <c r="F426" s="482" t="str">
        <f aca="false">Relatórios!F448</f>
        <v/>
      </c>
      <c r="G426" s="482" t="str">
        <f aca="false">Relatórios!G448</f>
        <v/>
      </c>
      <c r="H426" s="482" t="str">
        <f aca="false">Relatórios!H448</f>
        <v/>
      </c>
      <c r="I426" s="526" t="str">
        <f aca="false">Relatórios!I448</f>
        <v/>
      </c>
      <c r="J426" s="526" t="str">
        <f aca="false">Relatórios!J448</f>
        <v/>
      </c>
      <c r="K426" s="526" t="str">
        <f aca="false">Relatórios!K448</f>
        <v/>
      </c>
      <c r="L426" s="482"/>
      <c r="M426" s="526"/>
      <c r="N426" s="563" t="str">
        <f aca="false">Relatórios!N448</f>
        <v/>
      </c>
      <c r="O426" s="482" t="str">
        <f aca="false">Relatórios!O448</f>
        <v/>
      </c>
      <c r="P426" s="482" t="str">
        <f aca="false">Relatórios!P448</f>
        <v/>
      </c>
      <c r="Q426" s="482" t="str">
        <f aca="false">Relatórios!Q448</f>
        <v/>
      </c>
      <c r="R426" s="482" t="str">
        <f aca="false">Relatórios!R448</f>
        <v/>
      </c>
      <c r="S426" s="486"/>
    </row>
    <row r="427" customFormat="false" ht="12.75" hidden="false" customHeight="true" outlineLevel="0" collapsed="false">
      <c r="A427" s="481" t="str">
        <f aca="false">Relatórios!A449</f>
        <v/>
      </c>
      <c r="B427" s="482" t="str">
        <f aca="false">Relatórios!B449</f>
        <v/>
      </c>
      <c r="C427" s="482" t="str">
        <f aca="false">Relatórios!C449</f>
        <v/>
      </c>
      <c r="D427" s="482" t="str">
        <f aca="false">Relatórios!D449</f>
        <v/>
      </c>
      <c r="E427" s="482" t="str">
        <f aca="false">Relatórios!E449</f>
        <v/>
      </c>
      <c r="F427" s="482" t="str">
        <f aca="false">Relatórios!F449</f>
        <v/>
      </c>
      <c r="G427" s="482" t="str">
        <f aca="false">Relatórios!G449</f>
        <v/>
      </c>
      <c r="H427" s="482" t="str">
        <f aca="false">Relatórios!H449</f>
        <v/>
      </c>
      <c r="I427" s="526" t="str">
        <f aca="false">Relatórios!I449</f>
        <v/>
      </c>
      <c r="J427" s="526" t="str">
        <f aca="false">Relatórios!J449</f>
        <v/>
      </c>
      <c r="K427" s="526" t="str">
        <f aca="false">Relatórios!K449</f>
        <v/>
      </c>
      <c r="L427" s="482"/>
      <c r="M427" s="526"/>
      <c r="N427" s="563" t="str">
        <f aca="false">Relatórios!N449</f>
        <v/>
      </c>
      <c r="O427" s="482" t="str">
        <f aca="false">Relatórios!O449</f>
        <v/>
      </c>
      <c r="P427" s="482" t="str">
        <f aca="false">Relatórios!P449</f>
        <v/>
      </c>
      <c r="Q427" s="482" t="str">
        <f aca="false">Relatórios!Q449</f>
        <v/>
      </c>
      <c r="R427" s="482" t="str">
        <f aca="false">Relatórios!R449</f>
        <v/>
      </c>
      <c r="S427" s="486"/>
    </row>
    <row r="428" customFormat="false" ht="12.75" hidden="false" customHeight="true" outlineLevel="0" collapsed="false">
      <c r="A428" s="481" t="str">
        <f aca="false">Relatórios!A450</f>
        <v/>
      </c>
      <c r="B428" s="482" t="str">
        <f aca="false">Relatórios!B450</f>
        <v/>
      </c>
      <c r="C428" s="482" t="str">
        <f aca="false">Relatórios!C450</f>
        <v/>
      </c>
      <c r="D428" s="482" t="str">
        <f aca="false">Relatórios!D450</f>
        <v/>
      </c>
      <c r="E428" s="482" t="str">
        <f aca="false">Relatórios!E450</f>
        <v/>
      </c>
      <c r="F428" s="482" t="str">
        <f aca="false">Relatórios!F450</f>
        <v/>
      </c>
      <c r="G428" s="482" t="str">
        <f aca="false">Relatórios!G450</f>
        <v/>
      </c>
      <c r="H428" s="482" t="str">
        <f aca="false">Relatórios!H450</f>
        <v/>
      </c>
      <c r="I428" s="526" t="str">
        <f aca="false">Relatórios!I450</f>
        <v/>
      </c>
      <c r="J428" s="526" t="str">
        <f aca="false">Relatórios!J450</f>
        <v/>
      </c>
      <c r="K428" s="526" t="str">
        <f aca="false">Relatórios!K450</f>
        <v/>
      </c>
      <c r="L428" s="482"/>
      <c r="M428" s="526"/>
      <c r="N428" s="563" t="str">
        <f aca="false">Relatórios!N450</f>
        <v/>
      </c>
      <c r="O428" s="482" t="str">
        <f aca="false">Relatórios!O450</f>
        <v/>
      </c>
      <c r="P428" s="482" t="str">
        <f aca="false">Relatórios!P450</f>
        <v/>
      </c>
      <c r="Q428" s="482" t="str">
        <f aca="false">Relatórios!Q450</f>
        <v/>
      </c>
      <c r="R428" s="482" t="str">
        <f aca="false">Relatórios!R450</f>
        <v/>
      </c>
      <c r="S428" s="486"/>
    </row>
    <row r="429" customFormat="false" ht="12.75" hidden="false" customHeight="true" outlineLevel="0" collapsed="false">
      <c r="A429" s="481" t="str">
        <f aca="false">Relatórios!A451</f>
        <v/>
      </c>
      <c r="B429" s="482" t="str">
        <f aca="false">Relatórios!B451</f>
        <v/>
      </c>
      <c r="C429" s="482" t="str">
        <f aca="false">Relatórios!C451</f>
        <v/>
      </c>
      <c r="D429" s="482" t="str">
        <f aca="false">Relatórios!D451</f>
        <v/>
      </c>
      <c r="E429" s="482" t="str">
        <f aca="false">Relatórios!E451</f>
        <v/>
      </c>
      <c r="F429" s="482" t="str">
        <f aca="false">Relatórios!F451</f>
        <v/>
      </c>
      <c r="G429" s="482" t="str">
        <f aca="false">Relatórios!G451</f>
        <v/>
      </c>
      <c r="H429" s="482" t="str">
        <f aca="false">Relatórios!H451</f>
        <v/>
      </c>
      <c r="I429" s="526" t="str">
        <f aca="false">Relatórios!I451</f>
        <v/>
      </c>
      <c r="J429" s="526" t="str">
        <f aca="false">Relatórios!J451</f>
        <v/>
      </c>
      <c r="K429" s="526" t="str">
        <f aca="false">Relatórios!K451</f>
        <v/>
      </c>
      <c r="L429" s="482"/>
      <c r="M429" s="526"/>
      <c r="N429" s="563" t="str">
        <f aca="false">Relatórios!N451</f>
        <v/>
      </c>
      <c r="O429" s="482" t="str">
        <f aca="false">Relatórios!O451</f>
        <v/>
      </c>
      <c r="P429" s="482" t="str">
        <f aca="false">Relatórios!P451</f>
        <v/>
      </c>
      <c r="Q429" s="482" t="str">
        <f aca="false">Relatórios!Q451</f>
        <v/>
      </c>
      <c r="R429" s="482" t="str">
        <f aca="false">Relatórios!R451</f>
        <v/>
      </c>
      <c r="S429" s="486"/>
    </row>
    <row r="430" customFormat="false" ht="12.75" hidden="false" customHeight="true" outlineLevel="0" collapsed="false">
      <c r="A430" s="481" t="str">
        <f aca="false">Relatórios!A452</f>
        <v/>
      </c>
      <c r="B430" s="482" t="str">
        <f aca="false">Relatórios!B452</f>
        <v/>
      </c>
      <c r="C430" s="482" t="str">
        <f aca="false">Relatórios!C452</f>
        <v/>
      </c>
      <c r="D430" s="482" t="str">
        <f aca="false">Relatórios!D452</f>
        <v/>
      </c>
      <c r="E430" s="482" t="str">
        <f aca="false">Relatórios!E452</f>
        <v/>
      </c>
      <c r="F430" s="482" t="str">
        <f aca="false">Relatórios!F452</f>
        <v/>
      </c>
      <c r="G430" s="482" t="str">
        <f aca="false">Relatórios!G452</f>
        <v/>
      </c>
      <c r="H430" s="482" t="str">
        <f aca="false">Relatórios!H452</f>
        <v/>
      </c>
      <c r="I430" s="526" t="str">
        <f aca="false">Relatórios!I452</f>
        <v/>
      </c>
      <c r="J430" s="526" t="str">
        <f aca="false">Relatórios!J452</f>
        <v/>
      </c>
      <c r="K430" s="526" t="str">
        <f aca="false">Relatórios!K452</f>
        <v/>
      </c>
      <c r="L430" s="482"/>
      <c r="M430" s="526"/>
      <c r="N430" s="563" t="str">
        <f aca="false">Relatórios!N452</f>
        <v/>
      </c>
      <c r="O430" s="482" t="str">
        <f aca="false">Relatórios!O452</f>
        <v/>
      </c>
      <c r="P430" s="482" t="str">
        <f aca="false">Relatórios!P452</f>
        <v/>
      </c>
      <c r="Q430" s="482" t="str">
        <f aca="false">Relatórios!Q452</f>
        <v/>
      </c>
      <c r="R430" s="482" t="str">
        <f aca="false">Relatórios!R452</f>
        <v/>
      </c>
      <c r="S430" s="486"/>
    </row>
    <row r="431" customFormat="false" ht="12.75" hidden="false" customHeight="true" outlineLevel="0" collapsed="false">
      <c r="A431" s="481" t="str">
        <f aca="false">Relatórios!A453</f>
        <v/>
      </c>
      <c r="B431" s="482" t="str">
        <f aca="false">Relatórios!B453</f>
        <v/>
      </c>
      <c r="C431" s="482" t="str">
        <f aca="false">Relatórios!C453</f>
        <v/>
      </c>
      <c r="D431" s="482" t="str">
        <f aca="false">Relatórios!D453</f>
        <v/>
      </c>
      <c r="E431" s="482" t="str">
        <f aca="false">Relatórios!E453</f>
        <v/>
      </c>
      <c r="F431" s="482" t="str">
        <f aca="false">Relatórios!F453</f>
        <v/>
      </c>
      <c r="G431" s="482" t="str">
        <f aca="false">Relatórios!G453</f>
        <v/>
      </c>
      <c r="H431" s="482" t="str">
        <f aca="false">Relatórios!H453</f>
        <v/>
      </c>
      <c r="I431" s="526" t="str">
        <f aca="false">Relatórios!I453</f>
        <v/>
      </c>
      <c r="J431" s="526" t="str">
        <f aca="false">Relatórios!J453</f>
        <v/>
      </c>
      <c r="K431" s="526" t="str">
        <f aca="false">Relatórios!K453</f>
        <v/>
      </c>
      <c r="L431" s="482"/>
      <c r="M431" s="526"/>
      <c r="N431" s="563" t="str">
        <f aca="false">Relatórios!N453</f>
        <v/>
      </c>
      <c r="O431" s="482" t="str">
        <f aca="false">Relatórios!O453</f>
        <v/>
      </c>
      <c r="P431" s="482" t="str">
        <f aca="false">Relatórios!P453</f>
        <v/>
      </c>
      <c r="Q431" s="482" t="str">
        <f aca="false">Relatórios!Q453</f>
        <v/>
      </c>
      <c r="R431" s="482" t="str">
        <f aca="false">Relatórios!R453</f>
        <v/>
      </c>
      <c r="S431" s="486"/>
    </row>
    <row r="432" customFormat="false" ht="12.75" hidden="false" customHeight="true" outlineLevel="0" collapsed="false">
      <c r="A432" s="481" t="str">
        <f aca="false">Relatórios!A454</f>
        <v/>
      </c>
      <c r="B432" s="482" t="str">
        <f aca="false">Relatórios!B454</f>
        <v/>
      </c>
      <c r="C432" s="482" t="str">
        <f aca="false">Relatórios!C454</f>
        <v/>
      </c>
      <c r="D432" s="482" t="str">
        <f aca="false">Relatórios!D454</f>
        <v/>
      </c>
      <c r="E432" s="482" t="str">
        <f aca="false">Relatórios!E454</f>
        <v/>
      </c>
      <c r="F432" s="482" t="str">
        <f aca="false">Relatórios!F454</f>
        <v/>
      </c>
      <c r="G432" s="482" t="str">
        <f aca="false">Relatórios!G454</f>
        <v/>
      </c>
      <c r="H432" s="482" t="str">
        <f aca="false">Relatórios!H454</f>
        <v/>
      </c>
      <c r="I432" s="526" t="str">
        <f aca="false">Relatórios!I454</f>
        <v/>
      </c>
      <c r="J432" s="526" t="str">
        <f aca="false">Relatórios!J454</f>
        <v/>
      </c>
      <c r="K432" s="526" t="str">
        <f aca="false">Relatórios!K454</f>
        <v/>
      </c>
      <c r="L432" s="482"/>
      <c r="M432" s="526"/>
      <c r="N432" s="563" t="str">
        <f aca="false">Relatórios!N454</f>
        <v/>
      </c>
      <c r="O432" s="482" t="str">
        <f aca="false">Relatórios!O454</f>
        <v/>
      </c>
      <c r="P432" s="482" t="str">
        <f aca="false">Relatórios!P454</f>
        <v/>
      </c>
      <c r="Q432" s="482" t="str">
        <f aca="false">Relatórios!Q454</f>
        <v/>
      </c>
      <c r="R432" s="482" t="str">
        <f aca="false">Relatórios!R454</f>
        <v/>
      </c>
      <c r="S432" s="486"/>
    </row>
    <row r="433" customFormat="false" ht="12.75" hidden="false" customHeight="true" outlineLevel="0" collapsed="false">
      <c r="A433" s="481" t="str">
        <f aca="false">Relatórios!A455</f>
        <v/>
      </c>
      <c r="B433" s="482" t="str">
        <f aca="false">Relatórios!B455</f>
        <v/>
      </c>
      <c r="C433" s="482" t="str">
        <f aca="false">Relatórios!C455</f>
        <v/>
      </c>
      <c r="D433" s="482" t="str">
        <f aca="false">Relatórios!D455</f>
        <v/>
      </c>
      <c r="E433" s="482" t="str">
        <f aca="false">Relatórios!E455</f>
        <v/>
      </c>
      <c r="F433" s="482" t="str">
        <f aca="false">Relatórios!F455</f>
        <v/>
      </c>
      <c r="G433" s="482" t="str">
        <f aca="false">Relatórios!G455</f>
        <v/>
      </c>
      <c r="H433" s="482" t="str">
        <f aca="false">Relatórios!H455</f>
        <v/>
      </c>
      <c r="I433" s="526" t="str">
        <f aca="false">Relatórios!I455</f>
        <v/>
      </c>
      <c r="J433" s="526" t="str">
        <f aca="false">Relatórios!J455</f>
        <v/>
      </c>
      <c r="K433" s="526" t="str">
        <f aca="false">Relatórios!K455</f>
        <v/>
      </c>
      <c r="L433" s="482"/>
      <c r="M433" s="526"/>
      <c r="N433" s="563" t="str">
        <f aca="false">Relatórios!N455</f>
        <v/>
      </c>
      <c r="O433" s="482" t="str">
        <f aca="false">Relatórios!O455</f>
        <v/>
      </c>
      <c r="P433" s="482" t="str">
        <f aca="false">Relatórios!P455</f>
        <v/>
      </c>
      <c r="Q433" s="482" t="str">
        <f aca="false">Relatórios!Q455</f>
        <v/>
      </c>
      <c r="R433" s="482" t="str">
        <f aca="false">Relatórios!R455</f>
        <v/>
      </c>
      <c r="S433" s="486"/>
    </row>
    <row r="434" customFormat="false" ht="12.75" hidden="false" customHeight="true" outlineLevel="0" collapsed="false">
      <c r="A434" s="481" t="str">
        <f aca="false">Relatórios!A456</f>
        <v/>
      </c>
      <c r="B434" s="482" t="str">
        <f aca="false">Relatórios!B456</f>
        <v/>
      </c>
      <c r="C434" s="482" t="str">
        <f aca="false">Relatórios!C456</f>
        <v/>
      </c>
      <c r="D434" s="482" t="str">
        <f aca="false">Relatórios!D456</f>
        <v/>
      </c>
      <c r="E434" s="482" t="str">
        <f aca="false">Relatórios!E456</f>
        <v/>
      </c>
      <c r="F434" s="482" t="str">
        <f aca="false">Relatórios!F456</f>
        <v/>
      </c>
      <c r="G434" s="482" t="str">
        <f aca="false">Relatórios!G456</f>
        <v/>
      </c>
      <c r="H434" s="482" t="str">
        <f aca="false">Relatórios!H456</f>
        <v/>
      </c>
      <c r="I434" s="526" t="str">
        <f aca="false">Relatórios!I456</f>
        <v/>
      </c>
      <c r="J434" s="526" t="str">
        <f aca="false">Relatórios!J456</f>
        <v/>
      </c>
      <c r="K434" s="526" t="str">
        <f aca="false">Relatórios!K456</f>
        <v/>
      </c>
      <c r="L434" s="482"/>
      <c r="M434" s="526"/>
      <c r="N434" s="563" t="str">
        <f aca="false">Relatórios!N456</f>
        <v/>
      </c>
      <c r="O434" s="482" t="str">
        <f aca="false">Relatórios!O456</f>
        <v/>
      </c>
      <c r="P434" s="482" t="str">
        <f aca="false">Relatórios!P456</f>
        <v/>
      </c>
      <c r="Q434" s="482" t="str">
        <f aca="false">Relatórios!Q456</f>
        <v/>
      </c>
      <c r="R434" s="482" t="str">
        <f aca="false">Relatórios!R456</f>
        <v/>
      </c>
      <c r="S434" s="486"/>
    </row>
    <row r="435" customFormat="false" ht="12.75" hidden="false" customHeight="true" outlineLevel="0" collapsed="false">
      <c r="A435" s="481" t="str">
        <f aca="false">Relatórios!A457</f>
        <v/>
      </c>
      <c r="B435" s="482" t="str">
        <f aca="false">Relatórios!B457</f>
        <v/>
      </c>
      <c r="C435" s="482" t="str">
        <f aca="false">Relatórios!C457</f>
        <v/>
      </c>
      <c r="D435" s="482" t="str">
        <f aca="false">Relatórios!D457</f>
        <v/>
      </c>
      <c r="E435" s="482" t="str">
        <f aca="false">Relatórios!E457</f>
        <v/>
      </c>
      <c r="F435" s="482" t="str">
        <f aca="false">Relatórios!F457</f>
        <v/>
      </c>
      <c r="G435" s="482" t="str">
        <f aca="false">Relatórios!G457</f>
        <v/>
      </c>
      <c r="H435" s="482" t="str">
        <f aca="false">Relatórios!H457</f>
        <v/>
      </c>
      <c r="I435" s="526" t="str">
        <f aca="false">Relatórios!I457</f>
        <v/>
      </c>
      <c r="J435" s="526" t="str">
        <f aca="false">Relatórios!J457</f>
        <v/>
      </c>
      <c r="K435" s="526" t="str">
        <f aca="false">Relatórios!K457</f>
        <v/>
      </c>
      <c r="L435" s="482"/>
      <c r="M435" s="526"/>
      <c r="N435" s="563" t="str">
        <f aca="false">Relatórios!N457</f>
        <v/>
      </c>
      <c r="O435" s="482" t="str">
        <f aca="false">Relatórios!O457</f>
        <v/>
      </c>
      <c r="P435" s="482" t="str">
        <f aca="false">Relatórios!P457</f>
        <v/>
      </c>
      <c r="Q435" s="482" t="str">
        <f aca="false">Relatórios!Q457</f>
        <v/>
      </c>
      <c r="R435" s="482" t="str">
        <f aca="false">Relatórios!R457</f>
        <v/>
      </c>
      <c r="S435" s="486"/>
    </row>
    <row r="436" customFormat="false" ht="12.75" hidden="false" customHeight="true" outlineLevel="0" collapsed="false">
      <c r="A436" s="481" t="str">
        <f aca="false">Relatórios!A458</f>
        <v/>
      </c>
      <c r="B436" s="482" t="str">
        <f aca="false">Relatórios!B458</f>
        <v/>
      </c>
      <c r="C436" s="482" t="str">
        <f aca="false">Relatórios!C458</f>
        <v/>
      </c>
      <c r="D436" s="482" t="str">
        <f aca="false">Relatórios!D458</f>
        <v/>
      </c>
      <c r="E436" s="482" t="str">
        <f aca="false">Relatórios!E458</f>
        <v/>
      </c>
      <c r="F436" s="482" t="str">
        <f aca="false">Relatórios!F458</f>
        <v/>
      </c>
      <c r="G436" s="482" t="str">
        <f aca="false">Relatórios!G458</f>
        <v/>
      </c>
      <c r="H436" s="482" t="str">
        <f aca="false">Relatórios!H458</f>
        <v/>
      </c>
      <c r="I436" s="526" t="str">
        <f aca="false">Relatórios!I458</f>
        <v/>
      </c>
      <c r="J436" s="526" t="str">
        <f aca="false">Relatórios!J458</f>
        <v/>
      </c>
      <c r="K436" s="526" t="str">
        <f aca="false">Relatórios!K458</f>
        <v/>
      </c>
      <c r="L436" s="482"/>
      <c r="M436" s="526"/>
      <c r="N436" s="563" t="str">
        <f aca="false">Relatórios!N458</f>
        <v/>
      </c>
      <c r="O436" s="482" t="str">
        <f aca="false">Relatórios!O458</f>
        <v/>
      </c>
      <c r="P436" s="482" t="str">
        <f aca="false">Relatórios!P458</f>
        <v/>
      </c>
      <c r="Q436" s="482" t="str">
        <f aca="false">Relatórios!Q458</f>
        <v/>
      </c>
      <c r="R436" s="482" t="str">
        <f aca="false">Relatórios!R458</f>
        <v/>
      </c>
      <c r="S436" s="486"/>
    </row>
    <row r="437" customFormat="false" ht="12.75" hidden="false" customHeight="true" outlineLevel="0" collapsed="false">
      <c r="A437" s="481" t="str">
        <f aca="false">Relatórios!A459</f>
        <v/>
      </c>
      <c r="B437" s="482" t="str">
        <f aca="false">Relatórios!B459</f>
        <v/>
      </c>
      <c r="C437" s="482" t="str">
        <f aca="false">Relatórios!C459</f>
        <v/>
      </c>
      <c r="D437" s="482" t="str">
        <f aca="false">Relatórios!D459</f>
        <v/>
      </c>
      <c r="E437" s="482" t="str">
        <f aca="false">Relatórios!E459</f>
        <v/>
      </c>
      <c r="F437" s="482" t="str">
        <f aca="false">Relatórios!F459</f>
        <v/>
      </c>
      <c r="G437" s="482" t="str">
        <f aca="false">Relatórios!G459</f>
        <v/>
      </c>
      <c r="H437" s="482" t="str">
        <f aca="false">Relatórios!H459</f>
        <v/>
      </c>
      <c r="I437" s="526" t="str">
        <f aca="false">Relatórios!I459</f>
        <v/>
      </c>
      <c r="J437" s="526" t="str">
        <f aca="false">Relatórios!J459</f>
        <v/>
      </c>
      <c r="K437" s="526" t="str">
        <f aca="false">Relatórios!K459</f>
        <v/>
      </c>
      <c r="L437" s="482"/>
      <c r="M437" s="526"/>
      <c r="N437" s="563" t="str">
        <f aca="false">Relatórios!N459</f>
        <v/>
      </c>
      <c r="O437" s="482" t="str">
        <f aca="false">Relatórios!O459</f>
        <v/>
      </c>
      <c r="P437" s="482" t="str">
        <f aca="false">Relatórios!P459</f>
        <v/>
      </c>
      <c r="Q437" s="482" t="str">
        <f aca="false">Relatórios!Q459</f>
        <v/>
      </c>
      <c r="R437" s="482" t="str">
        <f aca="false">Relatórios!R459</f>
        <v/>
      </c>
      <c r="S437" s="486"/>
    </row>
    <row r="438" customFormat="false" ht="12.75" hidden="false" customHeight="true" outlineLevel="0" collapsed="false">
      <c r="A438" s="481" t="str">
        <f aca="false">Relatórios!A460</f>
        <v/>
      </c>
      <c r="B438" s="482" t="str">
        <f aca="false">Relatórios!B460</f>
        <v/>
      </c>
      <c r="C438" s="482" t="str">
        <f aca="false">Relatórios!C460</f>
        <v/>
      </c>
      <c r="D438" s="482" t="str">
        <f aca="false">Relatórios!D460</f>
        <v/>
      </c>
      <c r="E438" s="482" t="str">
        <f aca="false">Relatórios!E460</f>
        <v/>
      </c>
      <c r="F438" s="482" t="str">
        <f aca="false">Relatórios!F460</f>
        <v/>
      </c>
      <c r="G438" s="482" t="str">
        <f aca="false">Relatórios!G460</f>
        <v/>
      </c>
      <c r="H438" s="482" t="str">
        <f aca="false">Relatórios!H460</f>
        <v/>
      </c>
      <c r="I438" s="526" t="str">
        <f aca="false">Relatórios!I460</f>
        <v/>
      </c>
      <c r="J438" s="526" t="str">
        <f aca="false">Relatórios!J460</f>
        <v/>
      </c>
      <c r="K438" s="526" t="str">
        <f aca="false">Relatórios!K460</f>
        <v/>
      </c>
      <c r="L438" s="482"/>
      <c r="M438" s="526"/>
      <c r="N438" s="563" t="str">
        <f aca="false">Relatórios!N460</f>
        <v/>
      </c>
      <c r="O438" s="482" t="str">
        <f aca="false">Relatórios!O460</f>
        <v/>
      </c>
      <c r="P438" s="482" t="str">
        <f aca="false">Relatórios!P460</f>
        <v/>
      </c>
      <c r="Q438" s="482" t="str">
        <f aca="false">Relatórios!Q460</f>
        <v/>
      </c>
      <c r="R438" s="482" t="str">
        <f aca="false">Relatórios!R460</f>
        <v/>
      </c>
      <c r="S438" s="486"/>
    </row>
    <row r="439" customFormat="false" ht="12.75" hidden="false" customHeight="true" outlineLevel="0" collapsed="false">
      <c r="A439" s="481" t="str">
        <f aca="false">Relatórios!A461</f>
        <v/>
      </c>
      <c r="B439" s="482" t="str">
        <f aca="false">Relatórios!B461</f>
        <v/>
      </c>
      <c r="C439" s="482" t="str">
        <f aca="false">Relatórios!C461</f>
        <v/>
      </c>
      <c r="D439" s="482" t="str">
        <f aca="false">Relatórios!D461</f>
        <v/>
      </c>
      <c r="E439" s="482" t="str">
        <f aca="false">Relatórios!E461</f>
        <v/>
      </c>
      <c r="F439" s="482" t="str">
        <f aca="false">Relatórios!F461</f>
        <v/>
      </c>
      <c r="G439" s="482" t="str">
        <f aca="false">Relatórios!G461</f>
        <v/>
      </c>
      <c r="H439" s="482" t="str">
        <f aca="false">Relatórios!H461</f>
        <v/>
      </c>
      <c r="I439" s="526" t="str">
        <f aca="false">Relatórios!I461</f>
        <v/>
      </c>
      <c r="J439" s="526" t="str">
        <f aca="false">Relatórios!J461</f>
        <v/>
      </c>
      <c r="K439" s="526" t="str">
        <f aca="false">Relatórios!K461</f>
        <v/>
      </c>
      <c r="L439" s="482"/>
      <c r="M439" s="526"/>
      <c r="N439" s="563" t="str">
        <f aca="false">Relatórios!N461</f>
        <v/>
      </c>
      <c r="O439" s="482" t="str">
        <f aca="false">Relatórios!O461</f>
        <v/>
      </c>
      <c r="P439" s="482" t="str">
        <f aca="false">Relatórios!P461</f>
        <v/>
      </c>
      <c r="Q439" s="482" t="str">
        <f aca="false">Relatórios!Q461</f>
        <v/>
      </c>
      <c r="R439" s="482" t="str">
        <f aca="false">Relatórios!R461</f>
        <v/>
      </c>
      <c r="S439" s="486"/>
    </row>
    <row r="440" customFormat="false" ht="12.75" hidden="false" customHeight="true" outlineLevel="0" collapsed="false">
      <c r="A440" s="481" t="str">
        <f aca="false">Relatórios!A462</f>
        <v/>
      </c>
      <c r="B440" s="482" t="str">
        <f aca="false">Relatórios!B462</f>
        <v/>
      </c>
      <c r="C440" s="482" t="str">
        <f aca="false">Relatórios!C462</f>
        <v/>
      </c>
      <c r="D440" s="482" t="str">
        <f aca="false">Relatórios!D462</f>
        <v/>
      </c>
      <c r="E440" s="482" t="str">
        <f aca="false">Relatórios!E462</f>
        <v/>
      </c>
      <c r="F440" s="482" t="str">
        <f aca="false">Relatórios!F462</f>
        <v/>
      </c>
      <c r="G440" s="482" t="str">
        <f aca="false">Relatórios!G462</f>
        <v/>
      </c>
      <c r="H440" s="482" t="str">
        <f aca="false">Relatórios!H462</f>
        <v/>
      </c>
      <c r="I440" s="526" t="str">
        <f aca="false">Relatórios!I462</f>
        <v/>
      </c>
      <c r="J440" s="526" t="str">
        <f aca="false">Relatórios!J462</f>
        <v/>
      </c>
      <c r="K440" s="526" t="str">
        <f aca="false">Relatórios!K462</f>
        <v/>
      </c>
      <c r="L440" s="482"/>
      <c r="M440" s="526"/>
      <c r="N440" s="563" t="str">
        <f aca="false">Relatórios!N462</f>
        <v/>
      </c>
      <c r="O440" s="482" t="str">
        <f aca="false">Relatórios!O462</f>
        <v/>
      </c>
      <c r="P440" s="482" t="str">
        <f aca="false">Relatórios!P462</f>
        <v/>
      </c>
      <c r="Q440" s="482" t="str">
        <f aca="false">Relatórios!Q462</f>
        <v/>
      </c>
      <c r="R440" s="482" t="str">
        <f aca="false">Relatórios!R462</f>
        <v/>
      </c>
      <c r="S440" s="486"/>
    </row>
    <row r="441" customFormat="false" ht="12.75" hidden="false" customHeight="true" outlineLevel="0" collapsed="false">
      <c r="A441" s="481" t="str">
        <f aca="false">Relatórios!A463</f>
        <v/>
      </c>
      <c r="B441" s="482" t="str">
        <f aca="false">Relatórios!B463</f>
        <v/>
      </c>
      <c r="C441" s="482" t="str">
        <f aca="false">Relatórios!C463</f>
        <v/>
      </c>
      <c r="D441" s="482" t="str">
        <f aca="false">Relatórios!D463</f>
        <v/>
      </c>
      <c r="E441" s="482" t="str">
        <f aca="false">Relatórios!E463</f>
        <v/>
      </c>
      <c r="F441" s="482" t="str">
        <f aca="false">Relatórios!F463</f>
        <v/>
      </c>
      <c r="G441" s="482" t="str">
        <f aca="false">Relatórios!G463</f>
        <v/>
      </c>
      <c r="H441" s="482" t="str">
        <f aca="false">Relatórios!H463</f>
        <v/>
      </c>
      <c r="I441" s="526" t="str">
        <f aca="false">Relatórios!I463</f>
        <v/>
      </c>
      <c r="J441" s="526" t="str">
        <f aca="false">Relatórios!J463</f>
        <v/>
      </c>
      <c r="K441" s="526" t="str">
        <f aca="false">Relatórios!K463</f>
        <v/>
      </c>
      <c r="L441" s="482"/>
      <c r="M441" s="526"/>
      <c r="N441" s="563" t="str">
        <f aca="false">Relatórios!N463</f>
        <v/>
      </c>
      <c r="O441" s="482" t="str">
        <f aca="false">Relatórios!O463</f>
        <v/>
      </c>
      <c r="P441" s="482" t="str">
        <f aca="false">Relatórios!P463</f>
        <v/>
      </c>
      <c r="Q441" s="482" t="str">
        <f aca="false">Relatórios!Q463</f>
        <v/>
      </c>
      <c r="R441" s="482" t="str">
        <f aca="false">Relatórios!R463</f>
        <v/>
      </c>
      <c r="S441" s="486"/>
    </row>
    <row r="442" customFormat="false" ht="12.75" hidden="false" customHeight="true" outlineLevel="0" collapsed="false">
      <c r="A442" s="481" t="str">
        <f aca="false">Relatórios!A464</f>
        <v/>
      </c>
      <c r="B442" s="482" t="str">
        <f aca="false">Relatórios!B464</f>
        <v/>
      </c>
      <c r="C442" s="482" t="str">
        <f aca="false">Relatórios!C464</f>
        <v/>
      </c>
      <c r="D442" s="482" t="str">
        <f aca="false">Relatórios!D464</f>
        <v/>
      </c>
      <c r="E442" s="482" t="str">
        <f aca="false">Relatórios!E464</f>
        <v/>
      </c>
      <c r="F442" s="482" t="str">
        <f aca="false">Relatórios!F464</f>
        <v/>
      </c>
      <c r="G442" s="482" t="str">
        <f aca="false">Relatórios!G464</f>
        <v/>
      </c>
      <c r="H442" s="482" t="str">
        <f aca="false">Relatórios!H464</f>
        <v/>
      </c>
      <c r="I442" s="526" t="str">
        <f aca="false">Relatórios!I464</f>
        <v/>
      </c>
      <c r="J442" s="526" t="str">
        <f aca="false">Relatórios!J464</f>
        <v/>
      </c>
      <c r="K442" s="526" t="str">
        <f aca="false">Relatórios!K464</f>
        <v/>
      </c>
      <c r="L442" s="482"/>
      <c r="M442" s="526"/>
      <c r="N442" s="563" t="str">
        <f aca="false">Relatórios!N464</f>
        <v/>
      </c>
      <c r="O442" s="482" t="str">
        <f aca="false">Relatórios!O464</f>
        <v/>
      </c>
      <c r="P442" s="482" t="str">
        <f aca="false">Relatórios!P464</f>
        <v/>
      </c>
      <c r="Q442" s="482" t="str">
        <f aca="false">Relatórios!Q464</f>
        <v/>
      </c>
      <c r="R442" s="482" t="str">
        <f aca="false">Relatórios!R464</f>
        <v/>
      </c>
      <c r="S442" s="486"/>
    </row>
    <row r="443" customFormat="false" ht="12.75" hidden="false" customHeight="true" outlineLevel="0" collapsed="false">
      <c r="A443" s="481" t="str">
        <f aca="false">Relatórios!A465</f>
        <v/>
      </c>
      <c r="B443" s="482" t="str">
        <f aca="false">Relatórios!B465</f>
        <v/>
      </c>
      <c r="C443" s="482" t="str">
        <f aca="false">Relatórios!C465</f>
        <v/>
      </c>
      <c r="D443" s="482" t="str">
        <f aca="false">Relatórios!D465</f>
        <v/>
      </c>
      <c r="E443" s="482" t="str">
        <f aca="false">Relatórios!E465</f>
        <v/>
      </c>
      <c r="F443" s="482" t="str">
        <f aca="false">Relatórios!F465</f>
        <v/>
      </c>
      <c r="G443" s="482" t="str">
        <f aca="false">Relatórios!G465</f>
        <v/>
      </c>
      <c r="H443" s="482" t="str">
        <f aca="false">Relatórios!H465</f>
        <v/>
      </c>
      <c r="I443" s="526" t="str">
        <f aca="false">Relatórios!I465</f>
        <v/>
      </c>
      <c r="J443" s="526" t="str">
        <f aca="false">Relatórios!J465</f>
        <v/>
      </c>
      <c r="K443" s="526" t="str">
        <f aca="false">Relatórios!K465</f>
        <v/>
      </c>
      <c r="L443" s="482"/>
      <c r="M443" s="526"/>
      <c r="N443" s="563" t="str">
        <f aca="false">Relatórios!N465</f>
        <v/>
      </c>
      <c r="O443" s="482" t="str">
        <f aca="false">Relatórios!O465</f>
        <v/>
      </c>
      <c r="P443" s="482" t="str">
        <f aca="false">Relatórios!P465</f>
        <v/>
      </c>
      <c r="Q443" s="482" t="str">
        <f aca="false">Relatórios!Q465</f>
        <v/>
      </c>
      <c r="R443" s="482" t="str">
        <f aca="false">Relatórios!R465</f>
        <v/>
      </c>
      <c r="S443" s="486"/>
    </row>
    <row r="444" customFormat="false" ht="12.75" hidden="false" customHeight="true" outlineLevel="0" collapsed="false">
      <c r="A444" s="481" t="str">
        <f aca="false">Relatórios!A466</f>
        <v/>
      </c>
      <c r="B444" s="482" t="str">
        <f aca="false">Relatórios!B466</f>
        <v/>
      </c>
      <c r="C444" s="482" t="str">
        <f aca="false">Relatórios!C466</f>
        <v/>
      </c>
      <c r="D444" s="482" t="str">
        <f aca="false">Relatórios!D466</f>
        <v/>
      </c>
      <c r="E444" s="482" t="str">
        <f aca="false">Relatórios!E466</f>
        <v/>
      </c>
      <c r="F444" s="482" t="str">
        <f aca="false">Relatórios!F466</f>
        <v/>
      </c>
      <c r="G444" s="482" t="str">
        <f aca="false">Relatórios!G466</f>
        <v/>
      </c>
      <c r="H444" s="482" t="str">
        <f aca="false">Relatórios!H466</f>
        <v/>
      </c>
      <c r="I444" s="526" t="str">
        <f aca="false">Relatórios!I466</f>
        <v/>
      </c>
      <c r="J444" s="526" t="str">
        <f aca="false">Relatórios!J466</f>
        <v/>
      </c>
      <c r="K444" s="526" t="str">
        <f aca="false">Relatórios!K466</f>
        <v/>
      </c>
      <c r="L444" s="482"/>
      <c r="M444" s="526"/>
      <c r="N444" s="563" t="str">
        <f aca="false">Relatórios!N466</f>
        <v/>
      </c>
      <c r="O444" s="482" t="str">
        <f aca="false">Relatórios!O466</f>
        <v/>
      </c>
      <c r="P444" s="482" t="str">
        <f aca="false">Relatórios!P466</f>
        <v/>
      </c>
      <c r="Q444" s="482" t="str">
        <f aca="false">Relatórios!Q466</f>
        <v/>
      </c>
      <c r="R444" s="482" t="str">
        <f aca="false">Relatórios!R466</f>
        <v/>
      </c>
      <c r="S444" s="486"/>
    </row>
    <row r="445" customFormat="false" ht="12.75" hidden="false" customHeight="true" outlineLevel="0" collapsed="false">
      <c r="A445" s="481" t="str">
        <f aca="false">Relatórios!A467</f>
        <v/>
      </c>
      <c r="B445" s="482" t="str">
        <f aca="false">Relatórios!B467</f>
        <v/>
      </c>
      <c r="C445" s="482" t="str">
        <f aca="false">Relatórios!C467</f>
        <v/>
      </c>
      <c r="D445" s="482" t="str">
        <f aca="false">Relatórios!D467</f>
        <v/>
      </c>
      <c r="E445" s="482" t="str">
        <f aca="false">Relatórios!E467</f>
        <v/>
      </c>
      <c r="F445" s="482" t="str">
        <f aca="false">Relatórios!F467</f>
        <v/>
      </c>
      <c r="G445" s="482" t="str">
        <f aca="false">Relatórios!G467</f>
        <v/>
      </c>
      <c r="H445" s="482" t="str">
        <f aca="false">Relatórios!H467</f>
        <v/>
      </c>
      <c r="I445" s="526" t="str">
        <f aca="false">Relatórios!I467</f>
        <v/>
      </c>
      <c r="J445" s="526" t="str">
        <f aca="false">Relatórios!J467</f>
        <v/>
      </c>
      <c r="K445" s="526" t="str">
        <f aca="false">Relatórios!K467</f>
        <v/>
      </c>
      <c r="L445" s="482"/>
      <c r="M445" s="526"/>
      <c r="N445" s="563" t="str">
        <f aca="false">Relatórios!N467</f>
        <v/>
      </c>
      <c r="O445" s="482" t="str">
        <f aca="false">Relatórios!O467</f>
        <v/>
      </c>
      <c r="P445" s="482" t="str">
        <f aca="false">Relatórios!P467</f>
        <v/>
      </c>
      <c r="Q445" s="482" t="str">
        <f aca="false">Relatórios!Q467</f>
        <v/>
      </c>
      <c r="R445" s="482" t="str">
        <f aca="false">Relatórios!R467</f>
        <v/>
      </c>
      <c r="S445" s="486"/>
    </row>
    <row r="446" customFormat="false" ht="12.75" hidden="false" customHeight="true" outlineLevel="0" collapsed="false">
      <c r="A446" s="481" t="n">
        <f aca="false">IF(Relatórios!A471="","",Relatórios!A471)</f>
        <v>1</v>
      </c>
      <c r="B446" s="482" t="str">
        <f aca="false">IF(Relatórios!B471="","",Relatórios!B471)</f>
        <v>Criação da ordem de serviço – 2 dias</v>
      </c>
      <c r="C446" s="482" t="str">
        <f aca="false">IF(Relatórios!C471="","",Relatórios!C471)</f>
        <v>Validações basicas</v>
      </c>
      <c r="D446" s="482"/>
      <c r="E446" s="482"/>
      <c r="F446" s="482"/>
      <c r="G446" s="482"/>
      <c r="H446" s="482"/>
      <c r="I446" s="483"/>
      <c r="J446" s="484"/>
      <c r="K446" s="484"/>
      <c r="L446" s="483"/>
      <c r="M446" s="526" t="n">
        <f aca="false">IF(Relatórios!M471="","",Relatórios!M471)</f>
        <v>0.04</v>
      </c>
      <c r="N446" s="563" t="n">
        <f aca="false">IF(Relatórios!N471="","",Relatórios!N471)</f>
        <v>0.16</v>
      </c>
      <c r="O446" s="482"/>
      <c r="P446" s="482"/>
      <c r="Q446" s="482"/>
      <c r="R446" s="482"/>
      <c r="S446" s="486"/>
    </row>
    <row r="447" customFormat="false" ht="12.75" hidden="false" customHeight="true" outlineLevel="0" collapsed="false">
      <c r="A447" s="481" t="n">
        <f aca="false">IF(Relatórios!A472="","",Relatórios!A472)</f>
        <v>1</v>
      </c>
      <c r="B447" s="482" t="str">
        <f aca="false">IF(Relatórios!B472="","",Relatórios!B472)</f>
        <v>Criação da ordem de serviço – 2 dias</v>
      </c>
      <c r="C447" s="482" t="str">
        <f aca="false">IF(Relatórios!C472="","",Relatórios!C472)</f>
        <v>Cadastros de produtos</v>
      </c>
      <c r="D447" s="482"/>
      <c r="E447" s="482"/>
      <c r="F447" s="482"/>
      <c r="G447" s="482"/>
      <c r="H447" s="482"/>
      <c r="I447" s="483"/>
      <c r="J447" s="484"/>
      <c r="K447" s="484"/>
      <c r="L447" s="483"/>
      <c r="M447" s="526" t="n">
        <f aca="false">IF(Relatórios!M472="","",Relatórios!M472)</f>
        <v>0.086</v>
      </c>
      <c r="N447" s="563" t="n">
        <f aca="false">IF(Relatórios!N472="","",Relatórios!N472)</f>
        <v>0.344</v>
      </c>
      <c r="O447" s="482"/>
      <c r="P447" s="482"/>
      <c r="Q447" s="482"/>
      <c r="R447" s="482"/>
      <c r="S447" s="486"/>
    </row>
    <row r="448" customFormat="false" ht="12.75" hidden="false" customHeight="true" outlineLevel="0" collapsed="false">
      <c r="A448" s="481" t="n">
        <f aca="false">IF(Relatórios!A473="","",Relatórios!A473)</f>
        <v>2</v>
      </c>
      <c r="B448" s="482" t="str">
        <f aca="false">IF(Relatórios!B473="","",Relatórios!B473)</f>
        <v>Envio de ordem de seviço – 2 dias</v>
      </c>
      <c r="C448" s="482" t="str">
        <f aca="false">IF(Relatórios!C473="","",Relatórios!C473)</f>
        <v>Verificações de usuário</v>
      </c>
      <c r="D448" s="482"/>
      <c r="E448" s="482"/>
      <c r="F448" s="482"/>
      <c r="G448" s="482"/>
      <c r="H448" s="482"/>
      <c r="I448" s="483"/>
      <c r="J448" s="484"/>
      <c r="K448" s="484"/>
      <c r="L448" s="483"/>
      <c r="M448" s="526" t="n">
        <f aca="false">IF(Relatórios!M473="","",Relatórios!M473)</f>
        <v>0.114</v>
      </c>
      <c r="N448" s="563" t="n">
        <f aca="false">IF(Relatórios!N473="","",Relatórios!N473)</f>
        <v>0.456</v>
      </c>
      <c r="O448" s="482"/>
      <c r="P448" s="482"/>
      <c r="Q448" s="482"/>
      <c r="R448" s="482"/>
      <c r="S448" s="486"/>
    </row>
    <row r="449" customFormat="false" ht="12.75" hidden="false" customHeight="true" outlineLevel="0" collapsed="false">
      <c r="A449" s="481" t="n">
        <f aca="false">IF(Relatórios!A474="","",Relatórios!A474)</f>
        <v>4</v>
      </c>
      <c r="B449" s="482" t="str">
        <f aca="false">IF(Relatórios!B474="","",Relatórios!B474)</f>
        <v>Retirar peças – 2 dias</v>
      </c>
      <c r="C449" s="482" t="str">
        <f aca="false">IF(Relatórios!C474="","",Relatórios!C474)</f>
        <v>Verificações referente ao status do serviço</v>
      </c>
      <c r="D449" s="482"/>
      <c r="E449" s="482"/>
      <c r="F449" s="482"/>
      <c r="G449" s="482"/>
      <c r="H449" s="482"/>
      <c r="I449" s="483"/>
      <c r="J449" s="484"/>
      <c r="K449" s="484"/>
      <c r="L449" s="483"/>
      <c r="M449" s="526" t="n">
        <f aca="false">IF(Relatórios!M474="","",Relatórios!M474)</f>
        <v>0.08</v>
      </c>
      <c r="N449" s="563" t="n">
        <f aca="false">IF(Relatórios!N474="","",Relatórios!N474)</f>
        <v>0.32</v>
      </c>
      <c r="O449" s="482"/>
      <c r="P449" s="482"/>
      <c r="Q449" s="482"/>
      <c r="R449" s="482"/>
      <c r="S449" s="486"/>
    </row>
    <row r="450" customFormat="false" ht="12.75" hidden="false" customHeight="true" outlineLevel="0" collapsed="false">
      <c r="A450" s="481" t="n">
        <f aca="false">IF(Relatórios!A475="","",Relatórios!A475)</f>
        <v>5</v>
      </c>
      <c r="B450" s="482" t="str">
        <f aca="false">IF(Relatórios!B475="","",Relatórios!B475)</f>
        <v>Pagamento – 2 dias</v>
      </c>
      <c r="C450" s="482" t="str">
        <f aca="false">IF(Relatórios!C475="","",Relatórios!C475)</f>
        <v>Pagamentos</v>
      </c>
      <c r="D450" s="482"/>
      <c r="E450" s="482"/>
      <c r="F450" s="482"/>
      <c r="G450" s="482"/>
      <c r="H450" s="482"/>
      <c r="I450" s="483"/>
      <c r="J450" s="484"/>
      <c r="K450" s="484"/>
      <c r="L450" s="483"/>
      <c r="M450" s="526" t="n">
        <f aca="false">IF(Relatórios!M475="","",Relatórios!M475)</f>
        <v>0.048</v>
      </c>
      <c r="N450" s="563" t="n">
        <f aca="false">IF(Relatórios!N475="","",Relatórios!N475)</f>
        <v>0.192</v>
      </c>
      <c r="O450" s="482"/>
      <c r="P450" s="482"/>
      <c r="Q450" s="482"/>
      <c r="R450" s="482"/>
      <c r="S450" s="486"/>
    </row>
    <row r="451" customFormat="false" ht="12.75" hidden="false" customHeight="true" outlineLevel="0" collapsed="false">
      <c r="A451" s="481" t="str">
        <f aca="false">IF(Relatórios!A476="","",Relatórios!A476)</f>
        <v/>
      </c>
      <c r="B451" s="482" t="str">
        <f aca="false">IF(Relatórios!B476="","",Relatórios!B476)</f>
        <v/>
      </c>
      <c r="C451" s="482" t="str">
        <f aca="false">IF(Relatórios!C476="","",Relatórios!C476)</f>
        <v/>
      </c>
      <c r="D451" s="482"/>
      <c r="E451" s="482"/>
      <c r="F451" s="482"/>
      <c r="G451" s="482"/>
      <c r="H451" s="482"/>
      <c r="I451" s="483"/>
      <c r="J451" s="484"/>
      <c r="K451" s="484"/>
      <c r="L451" s="483"/>
      <c r="M451" s="526" t="str">
        <f aca="false">IF(Relatórios!M476="","",Relatórios!M476)</f>
        <v/>
      </c>
      <c r="N451" s="563" t="str">
        <f aca="false">IF(Relatórios!N476="","",Relatórios!N476)</f>
        <v/>
      </c>
      <c r="O451" s="482"/>
      <c r="P451" s="482"/>
      <c r="Q451" s="482"/>
      <c r="R451" s="482"/>
      <c r="S451" s="486"/>
    </row>
    <row r="452" customFormat="false" ht="12.75" hidden="false" customHeight="true" outlineLevel="0" collapsed="false">
      <c r="A452" s="481" t="str">
        <f aca="false">IF(Relatórios!A477="","",Relatórios!A477)</f>
        <v/>
      </c>
      <c r="B452" s="482" t="str">
        <f aca="false">IF(Relatórios!B477="","",Relatórios!B477)</f>
        <v/>
      </c>
      <c r="C452" s="482" t="str">
        <f aca="false">IF(Relatórios!C477="","",Relatórios!C477)</f>
        <v/>
      </c>
      <c r="D452" s="482"/>
      <c r="E452" s="482"/>
      <c r="F452" s="482"/>
      <c r="G452" s="482"/>
      <c r="H452" s="482"/>
      <c r="I452" s="483"/>
      <c r="J452" s="484"/>
      <c r="K452" s="484"/>
      <c r="L452" s="483"/>
      <c r="M452" s="526" t="str">
        <f aca="false">IF(Relatórios!M477="","",Relatórios!M477)</f>
        <v/>
      </c>
      <c r="N452" s="563" t="str">
        <f aca="false">IF(Relatórios!N477="","",Relatórios!N477)</f>
        <v/>
      </c>
      <c r="O452" s="482"/>
      <c r="P452" s="482"/>
      <c r="Q452" s="482"/>
      <c r="R452" s="482"/>
      <c r="S452" s="486"/>
    </row>
    <row r="453" customFormat="false" ht="12.75" hidden="false" customHeight="true" outlineLevel="0" collapsed="false">
      <c r="A453" s="481" t="str">
        <f aca="false">IF(Relatórios!A478="","",Relatórios!A478)</f>
        <v/>
      </c>
      <c r="B453" s="482" t="str">
        <f aca="false">IF(Relatórios!B478="","",Relatórios!B478)</f>
        <v/>
      </c>
      <c r="C453" s="482" t="str">
        <f aca="false">IF(Relatórios!C478="","",Relatórios!C478)</f>
        <v/>
      </c>
      <c r="D453" s="482"/>
      <c r="E453" s="482"/>
      <c r="F453" s="482"/>
      <c r="G453" s="482"/>
      <c r="H453" s="482"/>
      <c r="I453" s="483"/>
      <c r="J453" s="484"/>
      <c r="K453" s="484"/>
      <c r="L453" s="483"/>
      <c r="M453" s="526" t="str">
        <f aca="false">IF(Relatórios!M478="","",Relatórios!M478)</f>
        <v/>
      </c>
      <c r="N453" s="563" t="str">
        <f aca="false">IF(Relatórios!N478="","",Relatórios!N478)</f>
        <v/>
      </c>
      <c r="O453" s="482"/>
      <c r="P453" s="482"/>
      <c r="Q453" s="482"/>
      <c r="R453" s="482"/>
      <c r="S453" s="486"/>
    </row>
    <row r="454" customFormat="false" ht="12.75" hidden="false" customHeight="true" outlineLevel="0" collapsed="false">
      <c r="A454" s="481" t="str">
        <f aca="false">IF(Relatórios!A479="","",Relatórios!A479)</f>
        <v/>
      </c>
      <c r="B454" s="482" t="str">
        <f aca="false">IF(Relatórios!B479="","",Relatórios!B479)</f>
        <v/>
      </c>
      <c r="C454" s="482" t="str">
        <f aca="false">IF(Relatórios!C479="","",Relatórios!C479)</f>
        <v/>
      </c>
      <c r="D454" s="482"/>
      <c r="E454" s="482"/>
      <c r="F454" s="482"/>
      <c r="G454" s="482"/>
      <c r="H454" s="482"/>
      <c r="I454" s="483"/>
      <c r="J454" s="484"/>
      <c r="K454" s="484"/>
      <c r="L454" s="483"/>
      <c r="M454" s="526" t="str">
        <f aca="false">IF(Relatórios!M479="","",Relatórios!M479)</f>
        <v/>
      </c>
      <c r="N454" s="563" t="str">
        <f aca="false">IF(Relatórios!N479="","",Relatórios!N479)</f>
        <v/>
      </c>
      <c r="O454" s="482"/>
      <c r="P454" s="482"/>
      <c r="Q454" s="482"/>
      <c r="R454" s="482"/>
      <c r="S454" s="486"/>
    </row>
    <row r="455" customFormat="false" ht="12.75" hidden="false" customHeight="true" outlineLevel="0" collapsed="false">
      <c r="A455" s="481" t="str">
        <f aca="false">IF(Relatórios!A480="","",Relatórios!A480)</f>
        <v/>
      </c>
      <c r="B455" s="482" t="str">
        <f aca="false">IF(Relatórios!B480="","",Relatórios!B480)</f>
        <v/>
      </c>
      <c r="C455" s="482" t="str">
        <f aca="false">IF(Relatórios!C480="","",Relatórios!C480)</f>
        <v/>
      </c>
      <c r="D455" s="482"/>
      <c r="E455" s="482"/>
      <c r="F455" s="482"/>
      <c r="G455" s="482"/>
      <c r="H455" s="482"/>
      <c r="I455" s="483"/>
      <c r="J455" s="484"/>
      <c r="K455" s="484"/>
      <c r="L455" s="483"/>
      <c r="M455" s="526" t="str">
        <f aca="false">IF(Relatórios!M480="","",Relatórios!M480)</f>
        <v/>
      </c>
      <c r="N455" s="563" t="str">
        <f aca="false">IF(Relatórios!N480="","",Relatórios!N480)</f>
        <v/>
      </c>
      <c r="O455" s="482"/>
      <c r="P455" s="482"/>
      <c r="Q455" s="482"/>
      <c r="R455" s="482"/>
      <c r="S455" s="486"/>
    </row>
    <row r="456" customFormat="false" ht="12.75" hidden="false" customHeight="true" outlineLevel="0" collapsed="false">
      <c r="A456" s="481" t="str">
        <f aca="false">IF(Relatórios!A481="","",Relatórios!A481)</f>
        <v/>
      </c>
      <c r="B456" s="482" t="str">
        <f aca="false">IF(Relatórios!B481="","",Relatórios!B481)</f>
        <v/>
      </c>
      <c r="C456" s="482" t="str">
        <f aca="false">IF(Relatórios!C481="","",Relatórios!C481)</f>
        <v/>
      </c>
      <c r="D456" s="482"/>
      <c r="E456" s="482"/>
      <c r="F456" s="482"/>
      <c r="G456" s="482"/>
      <c r="H456" s="482"/>
      <c r="I456" s="483"/>
      <c r="J456" s="484"/>
      <c r="K456" s="484"/>
      <c r="L456" s="483"/>
      <c r="M456" s="526" t="str">
        <f aca="false">IF(Relatórios!M481="","",Relatórios!M481)</f>
        <v/>
      </c>
      <c r="N456" s="563" t="str">
        <f aca="false">IF(Relatórios!N481="","",Relatórios!N481)</f>
        <v/>
      </c>
      <c r="O456" s="482"/>
      <c r="P456" s="482"/>
      <c r="Q456" s="482"/>
      <c r="R456" s="482"/>
      <c r="S456" s="486"/>
    </row>
    <row r="457" customFormat="false" ht="12.75" hidden="false" customHeight="true" outlineLevel="0" collapsed="false">
      <c r="A457" s="481" t="str">
        <f aca="false">IF(Relatórios!A482="","",Relatórios!A482)</f>
        <v/>
      </c>
      <c r="B457" s="482" t="str">
        <f aca="false">IF(Relatórios!B482="","",Relatórios!B482)</f>
        <v/>
      </c>
      <c r="C457" s="482" t="str">
        <f aca="false">IF(Relatórios!C482="","",Relatórios!C482)</f>
        <v/>
      </c>
      <c r="D457" s="482"/>
      <c r="E457" s="482"/>
      <c r="F457" s="482"/>
      <c r="G457" s="482"/>
      <c r="H457" s="482"/>
      <c r="I457" s="483"/>
      <c r="J457" s="484"/>
      <c r="K457" s="484"/>
      <c r="L457" s="483"/>
      <c r="M457" s="526" t="str">
        <f aca="false">IF(Relatórios!M482="","",Relatórios!M482)</f>
        <v/>
      </c>
      <c r="N457" s="563" t="str">
        <f aca="false">IF(Relatórios!N482="","",Relatórios!N482)</f>
        <v/>
      </c>
      <c r="O457" s="482"/>
      <c r="P457" s="482"/>
      <c r="Q457" s="482"/>
      <c r="R457" s="482"/>
      <c r="S457" s="486"/>
    </row>
    <row r="458" customFormat="false" ht="12.75" hidden="false" customHeight="true" outlineLevel="0" collapsed="false">
      <c r="A458" s="481" t="str">
        <f aca="false">IF(Relatórios!A483="","",Relatórios!A483)</f>
        <v/>
      </c>
      <c r="B458" s="482" t="str">
        <f aca="false">IF(Relatórios!B483="","",Relatórios!B483)</f>
        <v/>
      </c>
      <c r="C458" s="482" t="str">
        <f aca="false">IF(Relatórios!C483="","",Relatórios!C483)</f>
        <v/>
      </c>
      <c r="D458" s="482"/>
      <c r="E458" s="482"/>
      <c r="F458" s="482"/>
      <c r="G458" s="482"/>
      <c r="H458" s="482"/>
      <c r="I458" s="483"/>
      <c r="J458" s="484"/>
      <c r="K458" s="484"/>
      <c r="L458" s="483"/>
      <c r="M458" s="526" t="str">
        <f aca="false">IF(Relatórios!M483="","",Relatórios!M483)</f>
        <v/>
      </c>
      <c r="N458" s="563" t="str">
        <f aca="false">IF(Relatórios!N483="","",Relatórios!N483)</f>
        <v/>
      </c>
      <c r="O458" s="482"/>
      <c r="P458" s="482"/>
      <c r="Q458" s="482"/>
      <c r="R458" s="482"/>
      <c r="S458" s="486"/>
    </row>
    <row r="459" customFormat="false" ht="12.75" hidden="false" customHeight="true" outlineLevel="0" collapsed="false">
      <c r="A459" s="481" t="str">
        <f aca="false">IF(Relatórios!A484="","",Relatórios!A484)</f>
        <v/>
      </c>
      <c r="B459" s="482" t="str">
        <f aca="false">IF(Relatórios!B484="","",Relatórios!B484)</f>
        <v/>
      </c>
      <c r="C459" s="482" t="str">
        <f aca="false">IF(Relatórios!C484="","",Relatórios!C484)</f>
        <v/>
      </c>
      <c r="D459" s="482"/>
      <c r="E459" s="482"/>
      <c r="F459" s="482"/>
      <c r="G459" s="482"/>
      <c r="H459" s="482"/>
      <c r="I459" s="483"/>
      <c r="J459" s="484"/>
      <c r="K459" s="484"/>
      <c r="L459" s="483"/>
      <c r="M459" s="526" t="str">
        <f aca="false">IF(Relatórios!M484="","",Relatórios!M484)</f>
        <v/>
      </c>
      <c r="N459" s="563" t="str">
        <f aca="false">IF(Relatórios!N484="","",Relatórios!N484)</f>
        <v/>
      </c>
      <c r="O459" s="482"/>
      <c r="P459" s="482"/>
      <c r="Q459" s="482"/>
      <c r="R459" s="482"/>
      <c r="S459" s="486"/>
    </row>
    <row r="460" customFormat="false" ht="12.75" hidden="false" customHeight="true" outlineLevel="0" collapsed="false">
      <c r="A460" s="481" t="str">
        <f aca="false">IF(Relatórios!A485="","",Relatórios!A485)</f>
        <v/>
      </c>
      <c r="B460" s="482" t="str">
        <f aca="false">IF(Relatórios!B485="","",Relatórios!B485)</f>
        <v/>
      </c>
      <c r="C460" s="482" t="str">
        <f aca="false">IF(Relatórios!C485="","",Relatórios!C485)</f>
        <v/>
      </c>
      <c r="D460" s="482"/>
      <c r="E460" s="482"/>
      <c r="F460" s="482"/>
      <c r="G460" s="482"/>
      <c r="H460" s="482"/>
      <c r="I460" s="483"/>
      <c r="J460" s="484"/>
      <c r="K460" s="484"/>
      <c r="L460" s="483"/>
      <c r="M460" s="526" t="str">
        <f aca="false">IF(Relatórios!M485="","",Relatórios!M485)</f>
        <v/>
      </c>
      <c r="N460" s="563" t="str">
        <f aca="false">IF(Relatórios!N485="","",Relatórios!N485)</f>
        <v/>
      </c>
      <c r="O460" s="482"/>
      <c r="P460" s="482"/>
      <c r="Q460" s="482"/>
      <c r="R460" s="482"/>
      <c r="S460" s="486"/>
    </row>
    <row r="461" customFormat="false" ht="12.75" hidden="false" customHeight="true" outlineLevel="0" collapsed="false">
      <c r="A461" s="481" t="str">
        <f aca="false">IF(Relatórios!A486="","",Relatórios!A486)</f>
        <v/>
      </c>
      <c r="B461" s="482" t="str">
        <f aca="false">IF(Relatórios!B486="","",Relatórios!B486)</f>
        <v/>
      </c>
      <c r="C461" s="482" t="str">
        <f aca="false">IF(Relatórios!C486="","",Relatórios!C486)</f>
        <v/>
      </c>
      <c r="D461" s="482"/>
      <c r="E461" s="482"/>
      <c r="F461" s="482"/>
      <c r="G461" s="482"/>
      <c r="H461" s="482"/>
      <c r="I461" s="483"/>
      <c r="J461" s="484"/>
      <c r="K461" s="484"/>
      <c r="L461" s="483"/>
      <c r="M461" s="526" t="str">
        <f aca="false">IF(Relatórios!M486="","",Relatórios!M486)</f>
        <v/>
      </c>
      <c r="N461" s="563" t="str">
        <f aca="false">IF(Relatórios!N486="","",Relatórios!N486)</f>
        <v/>
      </c>
      <c r="O461" s="482"/>
      <c r="P461" s="482"/>
      <c r="Q461" s="482"/>
      <c r="R461" s="482"/>
      <c r="S461" s="486"/>
    </row>
    <row r="462" customFormat="false" ht="12.75" hidden="false" customHeight="true" outlineLevel="0" collapsed="false">
      <c r="A462" s="481" t="str">
        <f aca="false">IF(Relatórios!A487="","",Relatórios!A487)</f>
        <v/>
      </c>
      <c r="B462" s="482" t="str">
        <f aca="false">IF(Relatórios!B487="","",Relatórios!B487)</f>
        <v/>
      </c>
      <c r="C462" s="482" t="str">
        <f aca="false">IF(Relatórios!C487="","",Relatórios!C487)</f>
        <v/>
      </c>
      <c r="D462" s="482"/>
      <c r="E462" s="482"/>
      <c r="F462" s="482"/>
      <c r="G462" s="482"/>
      <c r="H462" s="482"/>
      <c r="I462" s="483"/>
      <c r="J462" s="484"/>
      <c r="K462" s="484"/>
      <c r="L462" s="483"/>
      <c r="M462" s="526" t="str">
        <f aca="false">IF(Relatórios!M487="","",Relatórios!M487)</f>
        <v/>
      </c>
      <c r="N462" s="563" t="str">
        <f aca="false">IF(Relatórios!N487="","",Relatórios!N487)</f>
        <v/>
      </c>
      <c r="O462" s="482"/>
      <c r="P462" s="482"/>
      <c r="Q462" s="482"/>
      <c r="R462" s="482"/>
      <c r="S462" s="486"/>
    </row>
    <row r="463" customFormat="false" ht="12.75" hidden="false" customHeight="true" outlineLevel="0" collapsed="false">
      <c r="A463" s="481" t="str">
        <f aca="false">IF(Relatórios!A488="","",Relatórios!A488)</f>
        <v/>
      </c>
      <c r="B463" s="482" t="str">
        <f aca="false">IF(Relatórios!B488="","",Relatórios!B488)</f>
        <v/>
      </c>
      <c r="C463" s="482" t="str">
        <f aca="false">IF(Relatórios!C488="","",Relatórios!C488)</f>
        <v/>
      </c>
      <c r="D463" s="482"/>
      <c r="E463" s="482"/>
      <c r="F463" s="482"/>
      <c r="G463" s="482"/>
      <c r="H463" s="482"/>
      <c r="I463" s="483"/>
      <c r="J463" s="484"/>
      <c r="K463" s="484"/>
      <c r="L463" s="483"/>
      <c r="M463" s="526" t="str">
        <f aca="false">IF(Relatórios!M488="","",Relatórios!M488)</f>
        <v/>
      </c>
      <c r="N463" s="563" t="str">
        <f aca="false">IF(Relatórios!N488="","",Relatórios!N488)</f>
        <v/>
      </c>
      <c r="O463" s="482"/>
      <c r="P463" s="482"/>
      <c r="Q463" s="482"/>
      <c r="R463" s="482"/>
      <c r="S463" s="486"/>
    </row>
    <row r="464" customFormat="false" ht="12.75" hidden="false" customHeight="true" outlineLevel="0" collapsed="false">
      <c r="A464" s="481" t="str">
        <f aca="false">IF(Relatórios!A489="","",Relatórios!A489)</f>
        <v/>
      </c>
      <c r="B464" s="482" t="str">
        <f aca="false">IF(Relatórios!B489="","",Relatórios!B489)</f>
        <v/>
      </c>
      <c r="C464" s="482" t="str">
        <f aca="false">IF(Relatórios!C489="","",Relatórios!C489)</f>
        <v/>
      </c>
      <c r="D464" s="482"/>
      <c r="E464" s="482"/>
      <c r="F464" s="482"/>
      <c r="G464" s="482"/>
      <c r="H464" s="482"/>
      <c r="I464" s="483"/>
      <c r="J464" s="484"/>
      <c r="K464" s="484"/>
      <c r="L464" s="483"/>
      <c r="M464" s="526" t="str">
        <f aca="false">IF(Relatórios!M489="","",Relatórios!M489)</f>
        <v/>
      </c>
      <c r="N464" s="563" t="str">
        <f aca="false">IF(Relatórios!N489="","",Relatórios!N489)</f>
        <v/>
      </c>
      <c r="O464" s="482"/>
      <c r="P464" s="482"/>
      <c r="Q464" s="482"/>
      <c r="R464" s="482"/>
      <c r="S464" s="486"/>
    </row>
    <row r="465" customFormat="false" ht="12.75" hidden="false" customHeight="true" outlineLevel="0" collapsed="false">
      <c r="A465" s="481" t="str">
        <f aca="false">IF(Relatórios!A490="","",Relatórios!A490)</f>
        <v/>
      </c>
      <c r="B465" s="482" t="str">
        <f aca="false">IF(Relatórios!B490="","",Relatórios!B490)</f>
        <v/>
      </c>
      <c r="C465" s="482" t="str">
        <f aca="false">IF(Relatórios!C490="","",Relatórios!C490)</f>
        <v/>
      </c>
      <c r="D465" s="482"/>
      <c r="E465" s="482"/>
      <c r="F465" s="482"/>
      <c r="G465" s="482"/>
      <c r="H465" s="482"/>
      <c r="I465" s="483"/>
      <c r="J465" s="484"/>
      <c r="K465" s="484"/>
      <c r="L465" s="483"/>
      <c r="M465" s="526" t="str">
        <f aca="false">IF(Relatórios!M490="","",Relatórios!M490)</f>
        <v/>
      </c>
      <c r="N465" s="563" t="str">
        <f aca="false">IF(Relatórios!N490="","",Relatórios!N490)</f>
        <v/>
      </c>
      <c r="O465" s="482"/>
      <c r="P465" s="482"/>
      <c r="Q465" s="482"/>
      <c r="R465" s="482"/>
      <c r="S465" s="486"/>
    </row>
    <row r="466" customFormat="false" ht="12.75" hidden="false" customHeight="true" outlineLevel="0" collapsed="false">
      <c r="A466" s="481" t="str">
        <f aca="false">IF(Relatórios!A491="","",Relatórios!A491)</f>
        <v/>
      </c>
      <c r="B466" s="482" t="str">
        <f aca="false">IF(Relatórios!B491="","",Relatórios!B491)</f>
        <v/>
      </c>
      <c r="C466" s="482" t="str">
        <f aca="false">IF(Relatórios!C491="","",Relatórios!C491)</f>
        <v/>
      </c>
      <c r="D466" s="482"/>
      <c r="E466" s="482"/>
      <c r="F466" s="482"/>
      <c r="G466" s="482"/>
      <c r="H466" s="482"/>
      <c r="I466" s="483"/>
      <c r="J466" s="484"/>
      <c r="K466" s="484"/>
      <c r="L466" s="483"/>
      <c r="M466" s="526" t="str">
        <f aca="false">IF(Relatórios!M491="","",Relatórios!M491)</f>
        <v/>
      </c>
      <c r="N466" s="563" t="str">
        <f aca="false">IF(Relatórios!N491="","",Relatórios!N491)</f>
        <v/>
      </c>
      <c r="O466" s="482"/>
      <c r="P466" s="482"/>
      <c r="Q466" s="482"/>
      <c r="R466" s="482"/>
      <c r="S466" s="486"/>
    </row>
    <row r="467" customFormat="false" ht="12.75" hidden="false" customHeight="true" outlineLevel="0" collapsed="false">
      <c r="A467" s="481" t="str">
        <f aca="false">IF(Relatórios!A492="","",Relatórios!A492)</f>
        <v/>
      </c>
      <c r="B467" s="482" t="str">
        <f aca="false">IF(Relatórios!B492="","",Relatórios!B492)</f>
        <v/>
      </c>
      <c r="C467" s="482" t="str">
        <f aca="false">IF(Relatórios!C492="","",Relatórios!C492)</f>
        <v/>
      </c>
      <c r="D467" s="482"/>
      <c r="E467" s="482"/>
      <c r="F467" s="482"/>
      <c r="G467" s="482"/>
      <c r="H467" s="482"/>
      <c r="I467" s="483"/>
      <c r="J467" s="484"/>
      <c r="K467" s="484"/>
      <c r="L467" s="483"/>
      <c r="M467" s="526" t="str">
        <f aca="false">IF(Relatórios!M492="","",Relatórios!M492)</f>
        <v/>
      </c>
      <c r="N467" s="563" t="str">
        <f aca="false">IF(Relatórios!N492="","",Relatórios!N492)</f>
        <v/>
      </c>
      <c r="O467" s="482"/>
      <c r="P467" s="482"/>
      <c r="Q467" s="482"/>
      <c r="R467" s="482"/>
      <c r="S467" s="486"/>
    </row>
    <row r="468" customFormat="false" ht="12.75" hidden="false" customHeight="true" outlineLevel="0" collapsed="false">
      <c r="A468" s="481" t="str">
        <f aca="false">IF(Relatórios!A493="","",Relatórios!A493)</f>
        <v/>
      </c>
      <c r="B468" s="482" t="str">
        <f aca="false">IF(Relatórios!B493="","",Relatórios!B493)</f>
        <v/>
      </c>
      <c r="C468" s="482" t="str">
        <f aca="false">IF(Relatórios!C493="","",Relatórios!C493)</f>
        <v/>
      </c>
      <c r="D468" s="482"/>
      <c r="E468" s="482"/>
      <c r="F468" s="482"/>
      <c r="G468" s="482"/>
      <c r="H468" s="482"/>
      <c r="I468" s="483"/>
      <c r="J468" s="484"/>
      <c r="K468" s="484"/>
      <c r="L468" s="483"/>
      <c r="M468" s="526" t="str">
        <f aca="false">IF(Relatórios!M493="","",Relatórios!M493)</f>
        <v/>
      </c>
      <c r="N468" s="563" t="str">
        <f aca="false">IF(Relatórios!N493="","",Relatórios!N493)</f>
        <v/>
      </c>
      <c r="O468" s="482"/>
      <c r="P468" s="482"/>
      <c r="Q468" s="482"/>
      <c r="R468" s="482"/>
      <c r="S468" s="486"/>
    </row>
    <row r="469" customFormat="false" ht="12.75" hidden="false" customHeight="true" outlineLevel="0" collapsed="false">
      <c r="A469" s="481" t="str">
        <f aca="false">IF(Relatórios!A494="","",Relatórios!A494)</f>
        <v/>
      </c>
      <c r="B469" s="482" t="str">
        <f aca="false">IF(Relatórios!B494="","",Relatórios!B494)</f>
        <v/>
      </c>
      <c r="C469" s="482" t="str">
        <f aca="false">IF(Relatórios!C494="","",Relatórios!C494)</f>
        <v/>
      </c>
      <c r="D469" s="482"/>
      <c r="E469" s="482"/>
      <c r="F469" s="482"/>
      <c r="G469" s="482"/>
      <c r="H469" s="482"/>
      <c r="I469" s="483"/>
      <c r="J469" s="484"/>
      <c r="K469" s="484"/>
      <c r="L469" s="483"/>
      <c r="M469" s="526" t="str">
        <f aca="false">IF(Relatórios!M494="","",Relatórios!M494)</f>
        <v/>
      </c>
      <c r="N469" s="563" t="str">
        <f aca="false">IF(Relatórios!N494="","",Relatórios!N494)</f>
        <v/>
      </c>
      <c r="O469" s="482"/>
      <c r="P469" s="482"/>
      <c r="Q469" s="482"/>
      <c r="R469" s="482"/>
      <c r="S469" s="486"/>
    </row>
    <row r="470" customFormat="false" ht="12.75" hidden="false" customHeight="true" outlineLevel="0" collapsed="false">
      <c r="A470" s="481" t="str">
        <f aca="false">IF(Relatórios!A495="","",Relatórios!A495)</f>
        <v/>
      </c>
      <c r="B470" s="482" t="str">
        <f aca="false">IF(Relatórios!B495="","",Relatórios!B495)</f>
        <v/>
      </c>
      <c r="C470" s="482" t="str">
        <f aca="false">IF(Relatórios!C495="","",Relatórios!C495)</f>
        <v/>
      </c>
      <c r="D470" s="482"/>
      <c r="E470" s="482"/>
      <c r="F470" s="482"/>
      <c r="G470" s="482"/>
      <c r="H470" s="482"/>
      <c r="I470" s="483"/>
      <c r="J470" s="484"/>
      <c r="K470" s="484"/>
      <c r="L470" s="483"/>
      <c r="M470" s="526" t="str">
        <f aca="false">IF(Relatórios!M495="","",Relatórios!M495)</f>
        <v/>
      </c>
      <c r="N470" s="563" t="str">
        <f aca="false">IF(Relatórios!N495="","",Relatórios!N495)</f>
        <v/>
      </c>
      <c r="O470" s="482"/>
      <c r="P470" s="482"/>
      <c r="Q470" s="482"/>
      <c r="R470" s="482"/>
      <c r="S470" s="486"/>
    </row>
    <row r="471" customFormat="false" ht="12.75" hidden="false" customHeight="true" outlineLevel="0" collapsed="false">
      <c r="A471" s="481" t="str">
        <f aca="false">IF(Relatórios!A496="","",Relatórios!A496)</f>
        <v/>
      </c>
      <c r="B471" s="482" t="str">
        <f aca="false">IF(Relatórios!B496="","",Relatórios!B496)</f>
        <v/>
      </c>
      <c r="C471" s="482" t="str">
        <f aca="false">IF(Relatórios!C496="","",Relatórios!C496)</f>
        <v/>
      </c>
      <c r="D471" s="482"/>
      <c r="E471" s="482"/>
      <c r="F471" s="482"/>
      <c r="G471" s="482"/>
      <c r="H471" s="482"/>
      <c r="I471" s="483"/>
      <c r="J471" s="484"/>
      <c r="K471" s="484"/>
      <c r="L471" s="483"/>
      <c r="M471" s="526" t="str">
        <f aca="false">IF(Relatórios!M496="","",Relatórios!M496)</f>
        <v/>
      </c>
      <c r="N471" s="563" t="str">
        <f aca="false">IF(Relatórios!N496="","",Relatórios!N496)</f>
        <v/>
      </c>
      <c r="O471" s="482"/>
      <c r="P471" s="482"/>
      <c r="Q471" s="482"/>
      <c r="R471" s="482"/>
      <c r="S471" s="486"/>
    </row>
    <row r="472" customFormat="false" ht="12.75" hidden="false" customHeight="true" outlineLevel="0" collapsed="false">
      <c r="A472" s="481" t="str">
        <f aca="false">IF(Relatórios!A497="","",Relatórios!A497)</f>
        <v/>
      </c>
      <c r="B472" s="482" t="str">
        <f aca="false">IF(Relatórios!B497="","",Relatórios!B497)</f>
        <v/>
      </c>
      <c r="C472" s="482" t="str">
        <f aca="false">IF(Relatórios!C497="","",Relatórios!C497)</f>
        <v/>
      </c>
      <c r="D472" s="482"/>
      <c r="E472" s="482"/>
      <c r="F472" s="482"/>
      <c r="G472" s="482"/>
      <c r="H472" s="482"/>
      <c r="I472" s="483"/>
      <c r="J472" s="484"/>
      <c r="K472" s="484"/>
      <c r="L472" s="483"/>
      <c r="M472" s="526" t="str">
        <f aca="false">IF(Relatórios!M497="","",Relatórios!M497)</f>
        <v/>
      </c>
      <c r="N472" s="563" t="str">
        <f aca="false">IF(Relatórios!N497="","",Relatórios!N497)</f>
        <v/>
      </c>
      <c r="O472" s="482"/>
      <c r="P472" s="482"/>
      <c r="Q472" s="482"/>
      <c r="R472" s="482"/>
      <c r="S472" s="486"/>
    </row>
    <row r="473" customFormat="false" ht="12.75" hidden="false" customHeight="true" outlineLevel="0" collapsed="false">
      <c r="A473" s="481" t="str">
        <f aca="false">IF(Relatórios!A498="","",Relatórios!A498)</f>
        <v/>
      </c>
      <c r="B473" s="482" t="str">
        <f aca="false">IF(Relatórios!B498="","",Relatórios!B498)</f>
        <v/>
      </c>
      <c r="C473" s="482" t="str">
        <f aca="false">IF(Relatórios!C498="","",Relatórios!C498)</f>
        <v/>
      </c>
      <c r="D473" s="482"/>
      <c r="E473" s="482"/>
      <c r="F473" s="482"/>
      <c r="G473" s="482"/>
      <c r="H473" s="482"/>
      <c r="I473" s="483"/>
      <c r="J473" s="484"/>
      <c r="K473" s="484"/>
      <c r="L473" s="483"/>
      <c r="M473" s="526" t="str">
        <f aca="false">IF(Relatórios!M498="","",Relatórios!M498)</f>
        <v/>
      </c>
      <c r="N473" s="563" t="str">
        <f aca="false">IF(Relatórios!N498="","",Relatórios!N498)</f>
        <v/>
      </c>
      <c r="O473" s="482"/>
      <c r="P473" s="482"/>
      <c r="Q473" s="482"/>
      <c r="R473" s="482"/>
      <c r="S473" s="486"/>
    </row>
    <row r="474" customFormat="false" ht="12.75" hidden="false" customHeight="true" outlineLevel="0" collapsed="false">
      <c r="A474" s="481" t="str">
        <f aca="false">IF(Relatórios!A499="","",Relatórios!A499)</f>
        <v/>
      </c>
      <c r="B474" s="482" t="str">
        <f aca="false">IF(Relatórios!B499="","",Relatórios!B499)</f>
        <v/>
      </c>
      <c r="C474" s="482" t="str">
        <f aca="false">IF(Relatórios!C499="","",Relatórios!C499)</f>
        <v/>
      </c>
      <c r="D474" s="482"/>
      <c r="E474" s="482"/>
      <c r="F474" s="482"/>
      <c r="G474" s="482"/>
      <c r="H474" s="482"/>
      <c r="I474" s="483"/>
      <c r="J474" s="484"/>
      <c r="K474" s="484"/>
      <c r="L474" s="483"/>
      <c r="M474" s="526" t="str">
        <f aca="false">IF(Relatórios!M499="","",Relatórios!M499)</f>
        <v/>
      </c>
      <c r="N474" s="563" t="str">
        <f aca="false">IF(Relatórios!N499="","",Relatórios!N499)</f>
        <v/>
      </c>
      <c r="O474" s="482"/>
      <c r="P474" s="482"/>
      <c r="Q474" s="482"/>
      <c r="R474" s="482"/>
      <c r="S474" s="486"/>
    </row>
    <row r="475" customFormat="false" ht="12.75" hidden="false" customHeight="true" outlineLevel="0" collapsed="false">
      <c r="A475" s="481" t="str">
        <f aca="false">IF(Relatórios!A500="","",Relatórios!A500)</f>
        <v/>
      </c>
      <c r="B475" s="482" t="str">
        <f aca="false">IF(Relatórios!B500="","",Relatórios!B500)</f>
        <v/>
      </c>
      <c r="C475" s="482" t="str">
        <f aca="false">IF(Relatórios!C500="","",Relatórios!C500)</f>
        <v/>
      </c>
      <c r="D475" s="482"/>
      <c r="E475" s="482"/>
      <c r="F475" s="482"/>
      <c r="G475" s="482"/>
      <c r="H475" s="482"/>
      <c r="I475" s="483"/>
      <c r="J475" s="484"/>
      <c r="K475" s="484"/>
      <c r="L475" s="483"/>
      <c r="M475" s="526" t="str">
        <f aca="false">IF(Relatórios!M500="","",Relatórios!M500)</f>
        <v/>
      </c>
      <c r="N475" s="563" t="str">
        <f aca="false">IF(Relatórios!N500="","",Relatórios!N500)</f>
        <v/>
      </c>
      <c r="O475" s="482"/>
      <c r="P475" s="482"/>
      <c r="Q475" s="482"/>
      <c r="R475" s="482"/>
      <c r="S475" s="486"/>
    </row>
    <row r="476" customFormat="false" ht="12.75" hidden="false" customHeight="true" outlineLevel="0" collapsed="false">
      <c r="A476" s="481" t="str">
        <f aca="false">IF(Relatórios!A501="","",Relatórios!A501)</f>
        <v/>
      </c>
      <c r="B476" s="482" t="str">
        <f aca="false">IF(Relatórios!B501="","",Relatórios!B501)</f>
        <v/>
      </c>
      <c r="C476" s="482" t="str">
        <f aca="false">IF(Relatórios!C501="","",Relatórios!C501)</f>
        <v/>
      </c>
      <c r="D476" s="482"/>
      <c r="E476" s="482"/>
      <c r="F476" s="482"/>
      <c r="G476" s="482"/>
      <c r="H476" s="482"/>
      <c r="I476" s="483"/>
      <c r="J476" s="484"/>
      <c r="K476" s="484"/>
      <c r="L476" s="483"/>
      <c r="M476" s="526" t="str">
        <f aca="false">IF(Relatórios!M501="","",Relatórios!M501)</f>
        <v/>
      </c>
      <c r="N476" s="563" t="str">
        <f aca="false">IF(Relatórios!N501="","",Relatórios!N501)</f>
        <v/>
      </c>
      <c r="O476" s="482"/>
      <c r="P476" s="482"/>
      <c r="Q476" s="482"/>
      <c r="R476" s="482"/>
      <c r="S476" s="486"/>
    </row>
    <row r="477" customFormat="false" ht="12.75" hidden="false" customHeight="true" outlineLevel="0" collapsed="false">
      <c r="A477" s="481" t="str">
        <f aca="false">IF(Relatórios!A502="","",Relatórios!A502)</f>
        <v/>
      </c>
      <c r="B477" s="482" t="str">
        <f aca="false">IF(Relatórios!B502="","",Relatórios!B502)</f>
        <v/>
      </c>
      <c r="C477" s="482" t="str">
        <f aca="false">IF(Relatórios!C502="","",Relatórios!C502)</f>
        <v/>
      </c>
      <c r="D477" s="482"/>
      <c r="E477" s="482"/>
      <c r="F477" s="482"/>
      <c r="G477" s="482"/>
      <c r="H477" s="482"/>
      <c r="I477" s="483"/>
      <c r="J477" s="484"/>
      <c r="K477" s="484"/>
      <c r="L477" s="483"/>
      <c r="M477" s="526" t="str">
        <f aca="false">IF(Relatórios!M502="","",Relatórios!M502)</f>
        <v/>
      </c>
      <c r="N477" s="563" t="str">
        <f aca="false">IF(Relatórios!N502="","",Relatórios!N502)</f>
        <v/>
      </c>
      <c r="O477" s="482"/>
      <c r="P477" s="482"/>
      <c r="Q477" s="482"/>
      <c r="R477" s="482"/>
      <c r="S477" s="486"/>
    </row>
    <row r="478" customFormat="false" ht="12.75" hidden="false" customHeight="true" outlineLevel="0" collapsed="false">
      <c r="A478" s="481" t="str">
        <f aca="false">IF(Relatórios!A503="","",Relatórios!A503)</f>
        <v/>
      </c>
      <c r="B478" s="482" t="str">
        <f aca="false">IF(Relatórios!B503="","",Relatórios!B503)</f>
        <v/>
      </c>
      <c r="C478" s="482" t="str">
        <f aca="false">IF(Relatórios!C503="","",Relatórios!C503)</f>
        <v/>
      </c>
      <c r="D478" s="482"/>
      <c r="E478" s="482"/>
      <c r="F478" s="482"/>
      <c r="G478" s="482"/>
      <c r="H478" s="482"/>
      <c r="I478" s="483"/>
      <c r="J478" s="484"/>
      <c r="K478" s="484"/>
      <c r="L478" s="483"/>
      <c r="M478" s="526" t="str">
        <f aca="false">IF(Relatórios!M503="","",Relatórios!M503)</f>
        <v/>
      </c>
      <c r="N478" s="563" t="str">
        <f aca="false">IF(Relatórios!N503="","",Relatórios!N503)</f>
        <v/>
      </c>
      <c r="O478" s="482"/>
      <c r="P478" s="482"/>
      <c r="Q478" s="482"/>
      <c r="R478" s="482"/>
      <c r="S478" s="486"/>
    </row>
    <row r="479" customFormat="false" ht="12.75" hidden="false" customHeight="true" outlineLevel="0" collapsed="false">
      <c r="A479" s="481" t="str">
        <f aca="false">IF(Relatórios!A504="","",Relatórios!A504)</f>
        <v/>
      </c>
      <c r="B479" s="482" t="str">
        <f aca="false">IF(Relatórios!B504="","",Relatórios!B504)</f>
        <v/>
      </c>
      <c r="C479" s="482" t="str">
        <f aca="false">IF(Relatórios!C504="","",Relatórios!C504)</f>
        <v/>
      </c>
      <c r="D479" s="482"/>
      <c r="E479" s="482"/>
      <c r="F479" s="482"/>
      <c r="G479" s="482"/>
      <c r="H479" s="482"/>
      <c r="I479" s="483"/>
      <c r="J479" s="484"/>
      <c r="K479" s="484"/>
      <c r="L479" s="483"/>
      <c r="M479" s="526" t="str">
        <f aca="false">IF(Relatórios!M504="","",Relatórios!M504)</f>
        <v/>
      </c>
      <c r="N479" s="563" t="str">
        <f aca="false">IF(Relatórios!N504="","",Relatórios!N504)</f>
        <v/>
      </c>
      <c r="O479" s="482"/>
      <c r="P479" s="482"/>
      <c r="Q479" s="482"/>
      <c r="R479" s="482"/>
      <c r="S479" s="486"/>
    </row>
    <row r="480" customFormat="false" ht="12.75" hidden="false" customHeight="true" outlineLevel="0" collapsed="false">
      <c r="A480" s="481" t="str">
        <f aca="false">IF(Relatórios!A505="","",Relatórios!A505)</f>
        <v/>
      </c>
      <c r="B480" s="482" t="str">
        <f aca="false">IF(Relatórios!B505="","",Relatórios!B505)</f>
        <v/>
      </c>
      <c r="C480" s="482" t="str">
        <f aca="false">IF(Relatórios!C505="","",Relatórios!C505)</f>
        <v/>
      </c>
      <c r="D480" s="482"/>
      <c r="E480" s="482"/>
      <c r="F480" s="482"/>
      <c r="G480" s="482"/>
      <c r="H480" s="482"/>
      <c r="I480" s="483"/>
      <c r="J480" s="484"/>
      <c r="K480" s="484"/>
      <c r="L480" s="483"/>
      <c r="M480" s="526" t="str">
        <f aca="false">IF(Relatórios!M505="","",Relatórios!M505)</f>
        <v/>
      </c>
      <c r="N480" s="563" t="str">
        <f aca="false">IF(Relatórios!N505="","",Relatórios!N505)</f>
        <v/>
      </c>
      <c r="O480" s="482"/>
      <c r="P480" s="482"/>
      <c r="Q480" s="482"/>
      <c r="R480" s="482"/>
      <c r="S480" s="486"/>
    </row>
    <row r="481" customFormat="false" ht="12.75" hidden="false" customHeight="true" outlineLevel="0" collapsed="false">
      <c r="A481" s="481" t="str">
        <f aca="false">IF(Relatórios!A506="","",Relatórios!A506)</f>
        <v/>
      </c>
      <c r="B481" s="482" t="str">
        <f aca="false">IF(Relatórios!B506="","",Relatórios!B506)</f>
        <v/>
      </c>
      <c r="C481" s="482" t="str">
        <f aca="false">IF(Relatórios!C506="","",Relatórios!C506)</f>
        <v/>
      </c>
      <c r="D481" s="482"/>
      <c r="E481" s="482"/>
      <c r="F481" s="482"/>
      <c r="G481" s="482"/>
      <c r="H481" s="482"/>
      <c r="I481" s="483"/>
      <c r="J481" s="484"/>
      <c r="K481" s="484"/>
      <c r="L481" s="483"/>
      <c r="M481" s="526" t="str">
        <f aca="false">IF(Relatórios!M506="","",Relatórios!M506)</f>
        <v/>
      </c>
      <c r="N481" s="563" t="str">
        <f aca="false">IF(Relatórios!N506="","",Relatórios!N506)</f>
        <v/>
      </c>
      <c r="O481" s="482"/>
      <c r="P481" s="482"/>
      <c r="Q481" s="482"/>
      <c r="R481" s="482"/>
      <c r="S481" s="486"/>
    </row>
    <row r="482" customFormat="false" ht="12.75" hidden="false" customHeight="true" outlineLevel="0" collapsed="false">
      <c r="A482" s="481" t="str">
        <f aca="false">IF(Relatórios!A507="","",Relatórios!A507)</f>
        <v/>
      </c>
      <c r="B482" s="482" t="str">
        <f aca="false">IF(Relatórios!B507="","",Relatórios!B507)</f>
        <v/>
      </c>
      <c r="C482" s="482" t="str">
        <f aca="false">IF(Relatórios!C507="","",Relatórios!C507)</f>
        <v/>
      </c>
      <c r="D482" s="482"/>
      <c r="E482" s="482"/>
      <c r="F482" s="482"/>
      <c r="G482" s="482"/>
      <c r="H482" s="482"/>
      <c r="I482" s="483"/>
      <c r="J482" s="484"/>
      <c r="K482" s="484"/>
      <c r="L482" s="483"/>
      <c r="M482" s="526" t="str">
        <f aca="false">IF(Relatórios!M507="","",Relatórios!M507)</f>
        <v/>
      </c>
      <c r="N482" s="563" t="str">
        <f aca="false">IF(Relatórios!N507="","",Relatórios!N507)</f>
        <v/>
      </c>
      <c r="O482" s="482"/>
      <c r="P482" s="482"/>
      <c r="Q482" s="482"/>
      <c r="R482" s="482"/>
      <c r="S482" s="486"/>
    </row>
    <row r="483" customFormat="false" ht="12.75" hidden="false" customHeight="true" outlineLevel="0" collapsed="false">
      <c r="A483" s="481" t="str">
        <f aca="false">IF(Relatórios!A508="","",Relatórios!A508)</f>
        <v/>
      </c>
      <c r="B483" s="482" t="str">
        <f aca="false">IF(Relatórios!B508="","",Relatórios!B508)</f>
        <v/>
      </c>
      <c r="C483" s="482" t="str">
        <f aca="false">IF(Relatórios!C508="","",Relatórios!C508)</f>
        <v/>
      </c>
      <c r="D483" s="482"/>
      <c r="E483" s="482"/>
      <c r="F483" s="482"/>
      <c r="G483" s="482"/>
      <c r="H483" s="482"/>
      <c r="I483" s="483"/>
      <c r="J483" s="484"/>
      <c r="K483" s="484"/>
      <c r="L483" s="483"/>
      <c r="M483" s="526" t="str">
        <f aca="false">IF(Relatórios!M508="","",Relatórios!M508)</f>
        <v/>
      </c>
      <c r="N483" s="563" t="str">
        <f aca="false">IF(Relatórios!N508="","",Relatórios!N508)</f>
        <v/>
      </c>
      <c r="O483" s="482"/>
      <c r="P483" s="482"/>
      <c r="Q483" s="482"/>
      <c r="R483" s="482"/>
      <c r="S483" s="486"/>
    </row>
    <row r="484" customFormat="false" ht="12.75" hidden="false" customHeight="true" outlineLevel="0" collapsed="false">
      <c r="A484" s="481" t="str">
        <f aca="false">IF(Relatórios!A509="","",Relatórios!A509)</f>
        <v/>
      </c>
      <c r="B484" s="482" t="str">
        <f aca="false">IF(Relatórios!B509="","",Relatórios!B509)</f>
        <v/>
      </c>
      <c r="C484" s="482" t="str">
        <f aca="false">IF(Relatórios!C509="","",Relatórios!C509)</f>
        <v/>
      </c>
      <c r="D484" s="482"/>
      <c r="E484" s="482"/>
      <c r="F484" s="482"/>
      <c r="G484" s="482"/>
      <c r="H484" s="482"/>
      <c r="I484" s="483"/>
      <c r="J484" s="484"/>
      <c r="K484" s="484"/>
      <c r="L484" s="483"/>
      <c r="M484" s="526" t="str">
        <f aca="false">IF(Relatórios!M509="","",Relatórios!M509)</f>
        <v/>
      </c>
      <c r="N484" s="563" t="str">
        <f aca="false">IF(Relatórios!N509="","",Relatórios!N509)</f>
        <v/>
      </c>
      <c r="O484" s="482"/>
      <c r="P484" s="482"/>
      <c r="Q484" s="482"/>
      <c r="R484" s="482"/>
      <c r="S484" s="486"/>
    </row>
    <row r="485" customFormat="false" ht="12.75" hidden="false" customHeight="true" outlineLevel="0" collapsed="false">
      <c r="A485" s="481" t="str">
        <f aca="false">IF(Relatórios!A510="","",Relatórios!A510)</f>
        <v/>
      </c>
      <c r="B485" s="482" t="str">
        <f aca="false">IF(Relatórios!B510="","",Relatórios!B510)</f>
        <v/>
      </c>
      <c r="C485" s="482" t="str">
        <f aca="false">IF(Relatórios!C510="","",Relatórios!C510)</f>
        <v/>
      </c>
      <c r="D485" s="482"/>
      <c r="E485" s="482"/>
      <c r="F485" s="482"/>
      <c r="G485" s="482"/>
      <c r="H485" s="482"/>
      <c r="I485" s="483"/>
      <c r="J485" s="484"/>
      <c r="K485" s="484"/>
      <c r="L485" s="483"/>
      <c r="M485" s="526" t="str">
        <f aca="false">IF(Relatórios!M510="","",Relatórios!M510)</f>
        <v/>
      </c>
      <c r="N485" s="563" t="str">
        <f aca="false">IF(Relatórios!N510="","",Relatórios!N510)</f>
        <v/>
      </c>
      <c r="O485" s="482"/>
      <c r="P485" s="482"/>
      <c r="Q485" s="482"/>
      <c r="R485" s="482"/>
      <c r="S485" s="486"/>
    </row>
    <row r="486" customFormat="false" ht="12.75" hidden="false" customHeight="true" outlineLevel="0" collapsed="false">
      <c r="A486" s="481" t="str">
        <f aca="false">IF(Relatórios!A511="","",Relatórios!A511)</f>
        <v/>
      </c>
      <c r="B486" s="482" t="str">
        <f aca="false">IF(Relatórios!B511="","",Relatórios!B511)</f>
        <v/>
      </c>
      <c r="C486" s="482" t="str">
        <f aca="false">IF(Relatórios!C511="","",Relatórios!C511)</f>
        <v/>
      </c>
      <c r="D486" s="482"/>
      <c r="E486" s="482"/>
      <c r="F486" s="482"/>
      <c r="G486" s="482"/>
      <c r="H486" s="482"/>
      <c r="I486" s="483"/>
      <c r="J486" s="484"/>
      <c r="K486" s="484"/>
      <c r="L486" s="483"/>
      <c r="M486" s="526" t="str">
        <f aca="false">IF(Relatórios!M511="","",Relatórios!M511)</f>
        <v/>
      </c>
      <c r="N486" s="563" t="str">
        <f aca="false">IF(Relatórios!N511="","",Relatórios!N511)</f>
        <v/>
      </c>
      <c r="O486" s="482"/>
      <c r="P486" s="482"/>
      <c r="Q486" s="482"/>
      <c r="R486" s="482"/>
      <c r="S486" s="486"/>
    </row>
    <row r="487" customFormat="false" ht="12.75" hidden="false" customHeight="true" outlineLevel="0" collapsed="false">
      <c r="A487" s="481" t="str">
        <f aca="false">IF(Relatórios!A512="","",Relatórios!A512)</f>
        <v/>
      </c>
      <c r="B487" s="482" t="str">
        <f aca="false">IF(Relatórios!B512="","",Relatórios!B512)</f>
        <v/>
      </c>
      <c r="C487" s="482" t="str">
        <f aca="false">IF(Relatórios!C512="","",Relatórios!C512)</f>
        <v/>
      </c>
      <c r="D487" s="482"/>
      <c r="E487" s="482"/>
      <c r="F487" s="482"/>
      <c r="G487" s="482"/>
      <c r="H487" s="482"/>
      <c r="I487" s="483"/>
      <c r="J487" s="484"/>
      <c r="K487" s="484"/>
      <c r="L487" s="483"/>
      <c r="M487" s="526" t="str">
        <f aca="false">IF(Relatórios!M512="","",Relatórios!M512)</f>
        <v/>
      </c>
      <c r="N487" s="563" t="str">
        <f aca="false">IF(Relatórios!N512="","",Relatórios!N512)</f>
        <v/>
      </c>
      <c r="O487" s="482"/>
      <c r="P487" s="482"/>
      <c r="Q487" s="482"/>
      <c r="R487" s="482"/>
      <c r="S487" s="486"/>
    </row>
    <row r="488" customFormat="false" ht="12.75" hidden="false" customHeight="true" outlineLevel="0" collapsed="false">
      <c r="A488" s="481" t="str">
        <f aca="false">IF(Relatórios!A513="","",Relatórios!A513)</f>
        <v/>
      </c>
      <c r="B488" s="482" t="str">
        <f aca="false">IF(Relatórios!B513="","",Relatórios!B513)</f>
        <v/>
      </c>
      <c r="C488" s="482" t="str">
        <f aca="false">IF(Relatórios!C513="","",Relatórios!C513)</f>
        <v/>
      </c>
      <c r="D488" s="482"/>
      <c r="E488" s="482"/>
      <c r="F488" s="482"/>
      <c r="G488" s="482"/>
      <c r="H488" s="482"/>
      <c r="I488" s="483"/>
      <c r="J488" s="484"/>
      <c r="K488" s="484"/>
      <c r="L488" s="483"/>
      <c r="M488" s="526" t="str">
        <f aca="false">IF(Relatórios!M513="","",Relatórios!M513)</f>
        <v/>
      </c>
      <c r="N488" s="563" t="str">
        <f aca="false">IF(Relatórios!N513="","",Relatórios!N513)</f>
        <v/>
      </c>
      <c r="O488" s="482"/>
      <c r="P488" s="482"/>
      <c r="Q488" s="482"/>
      <c r="R488" s="482"/>
      <c r="S488" s="486"/>
    </row>
    <row r="489" customFormat="false" ht="12.75" hidden="false" customHeight="true" outlineLevel="0" collapsed="false">
      <c r="A489" s="481" t="str">
        <f aca="false">IF(Relatórios!A514="","",Relatórios!A514)</f>
        <v/>
      </c>
      <c r="B489" s="482" t="str">
        <f aca="false">IF(Relatórios!B514="","",Relatórios!B514)</f>
        <v/>
      </c>
      <c r="C489" s="482" t="str">
        <f aca="false">IF(Relatórios!C514="","",Relatórios!C514)</f>
        <v/>
      </c>
      <c r="D489" s="482"/>
      <c r="E489" s="482"/>
      <c r="F489" s="482"/>
      <c r="G489" s="482"/>
      <c r="H489" s="482"/>
      <c r="I489" s="483"/>
      <c r="J489" s="484"/>
      <c r="K489" s="484"/>
      <c r="L489" s="483"/>
      <c r="M489" s="526" t="str">
        <f aca="false">IF(Relatórios!M514="","",Relatórios!M514)</f>
        <v/>
      </c>
      <c r="N489" s="563" t="str">
        <f aca="false">IF(Relatórios!N514="","",Relatórios!N514)</f>
        <v/>
      </c>
      <c r="O489" s="482"/>
      <c r="P489" s="482"/>
      <c r="Q489" s="482"/>
      <c r="R489" s="482"/>
      <c r="S489" s="486"/>
    </row>
    <row r="490" customFormat="false" ht="12.75" hidden="false" customHeight="true" outlineLevel="0" collapsed="false">
      <c r="A490" s="481" t="str">
        <f aca="false">IF(Relatórios!A515="","",Relatórios!A515)</f>
        <v/>
      </c>
      <c r="B490" s="482" t="str">
        <f aca="false">IF(Relatórios!B515="","",Relatórios!B515)</f>
        <v/>
      </c>
      <c r="C490" s="482" t="str">
        <f aca="false">IF(Relatórios!C515="","",Relatórios!C515)</f>
        <v/>
      </c>
      <c r="D490" s="482"/>
      <c r="E490" s="482"/>
      <c r="F490" s="482"/>
      <c r="G490" s="482"/>
      <c r="H490" s="482"/>
      <c r="I490" s="483"/>
      <c r="J490" s="484"/>
      <c r="K490" s="484"/>
      <c r="L490" s="483"/>
      <c r="M490" s="526" t="str">
        <f aca="false">IF(Relatórios!M515="","",Relatórios!M515)</f>
        <v/>
      </c>
      <c r="N490" s="563" t="str">
        <f aca="false">IF(Relatórios!N515="","",Relatórios!N515)</f>
        <v/>
      </c>
      <c r="O490" s="482"/>
      <c r="P490" s="482"/>
      <c r="Q490" s="482"/>
      <c r="R490" s="482"/>
      <c r="S490" s="486"/>
    </row>
    <row r="491" customFormat="false" ht="12.75" hidden="false" customHeight="true" outlineLevel="0" collapsed="false">
      <c r="A491" s="481" t="str">
        <f aca="false">IF(Relatórios!A516="","",Relatórios!A516)</f>
        <v/>
      </c>
      <c r="B491" s="482" t="str">
        <f aca="false">IF(Relatórios!B516="","",Relatórios!B516)</f>
        <v/>
      </c>
      <c r="C491" s="482" t="str">
        <f aca="false">IF(Relatórios!C516="","",Relatórios!C516)</f>
        <v/>
      </c>
      <c r="D491" s="482"/>
      <c r="E491" s="482"/>
      <c r="F491" s="482"/>
      <c r="G491" s="482"/>
      <c r="H491" s="482"/>
      <c r="I491" s="483"/>
      <c r="J491" s="484"/>
      <c r="K491" s="484"/>
      <c r="L491" s="483"/>
      <c r="M491" s="526" t="str">
        <f aca="false">IF(Relatórios!M516="","",Relatórios!M516)</f>
        <v/>
      </c>
      <c r="N491" s="563" t="str">
        <f aca="false">IF(Relatórios!N516="","",Relatórios!N516)</f>
        <v/>
      </c>
      <c r="O491" s="482"/>
      <c r="P491" s="482"/>
      <c r="Q491" s="482"/>
      <c r="R491" s="482"/>
      <c r="S491" s="486"/>
    </row>
    <row r="492" customFormat="false" ht="12.75" hidden="false" customHeight="true" outlineLevel="0" collapsed="false">
      <c r="A492" s="481" t="str">
        <f aca="false">IF(Relatórios!A517="","",Relatórios!A517)</f>
        <v/>
      </c>
      <c r="B492" s="482" t="str">
        <f aca="false">IF(Relatórios!B517="","",Relatórios!B517)</f>
        <v/>
      </c>
      <c r="C492" s="482" t="str">
        <f aca="false">IF(Relatórios!C517="","",Relatórios!C517)</f>
        <v/>
      </c>
      <c r="D492" s="482"/>
      <c r="E492" s="482"/>
      <c r="F492" s="482"/>
      <c r="G492" s="482"/>
      <c r="H492" s="482"/>
      <c r="I492" s="483"/>
      <c r="J492" s="484"/>
      <c r="K492" s="484"/>
      <c r="L492" s="483"/>
      <c r="M492" s="526" t="str">
        <f aca="false">IF(Relatórios!M517="","",Relatórios!M517)</f>
        <v/>
      </c>
      <c r="N492" s="563" t="str">
        <f aca="false">IF(Relatórios!N517="","",Relatórios!N517)</f>
        <v/>
      </c>
      <c r="O492" s="482"/>
      <c r="P492" s="482"/>
      <c r="Q492" s="482"/>
      <c r="R492" s="482"/>
      <c r="S492" s="486"/>
    </row>
    <row r="493" customFormat="false" ht="12.75" hidden="false" customHeight="true" outlineLevel="0" collapsed="false">
      <c r="A493" s="481" t="str">
        <f aca="false">IF(Relatórios!A518="","",Relatórios!A518)</f>
        <v/>
      </c>
      <c r="B493" s="482" t="str">
        <f aca="false">IF(Relatórios!B518="","",Relatórios!B518)</f>
        <v/>
      </c>
      <c r="C493" s="482" t="str">
        <f aca="false">IF(Relatórios!C518="","",Relatórios!C518)</f>
        <v/>
      </c>
      <c r="D493" s="482"/>
      <c r="E493" s="482"/>
      <c r="F493" s="482"/>
      <c r="G493" s="482"/>
      <c r="H493" s="482"/>
      <c r="I493" s="483"/>
      <c r="J493" s="484"/>
      <c r="K493" s="484"/>
      <c r="L493" s="483"/>
      <c r="M493" s="526" t="str">
        <f aca="false">IF(Relatórios!M518="","",Relatórios!M518)</f>
        <v/>
      </c>
      <c r="N493" s="563" t="str">
        <f aca="false">IF(Relatórios!N518="","",Relatórios!N518)</f>
        <v/>
      </c>
      <c r="O493" s="482"/>
      <c r="P493" s="482"/>
      <c r="Q493" s="482"/>
      <c r="R493" s="482"/>
      <c r="S493" s="486"/>
    </row>
    <row r="494" customFormat="false" ht="12.75" hidden="false" customHeight="true" outlineLevel="0" collapsed="false">
      <c r="A494" s="481" t="str">
        <f aca="false">IF(Relatórios!A519="","",Relatórios!A519)</f>
        <v/>
      </c>
      <c r="B494" s="482" t="str">
        <f aca="false">IF(Relatórios!B519="","",Relatórios!B519)</f>
        <v/>
      </c>
      <c r="C494" s="482" t="str">
        <f aca="false">IF(Relatórios!C519="","",Relatórios!C519)</f>
        <v/>
      </c>
      <c r="D494" s="482"/>
      <c r="E494" s="482"/>
      <c r="F494" s="482"/>
      <c r="G494" s="482"/>
      <c r="H494" s="482"/>
      <c r="I494" s="483"/>
      <c r="J494" s="484"/>
      <c r="K494" s="484"/>
      <c r="L494" s="483"/>
      <c r="M494" s="526" t="str">
        <f aca="false">IF(Relatórios!M519="","",Relatórios!M519)</f>
        <v/>
      </c>
      <c r="N494" s="563" t="str">
        <f aca="false">IF(Relatórios!N519="","",Relatórios!N519)</f>
        <v/>
      </c>
      <c r="O494" s="482"/>
      <c r="P494" s="482"/>
      <c r="Q494" s="482"/>
      <c r="R494" s="482"/>
      <c r="S494" s="486"/>
    </row>
    <row r="495" customFormat="false" ht="12.75" hidden="false" customHeight="true" outlineLevel="0" collapsed="false">
      <c r="A495" s="481" t="str">
        <f aca="false">IF(Relatórios!A520="","",Relatórios!A520)</f>
        <v/>
      </c>
      <c r="B495" s="482" t="str">
        <f aca="false">IF(Relatórios!B520="","",Relatórios!B520)</f>
        <v/>
      </c>
      <c r="C495" s="482" t="str">
        <f aca="false">IF(Relatórios!C520="","",Relatórios!C520)</f>
        <v/>
      </c>
      <c r="D495" s="482"/>
      <c r="E495" s="482"/>
      <c r="F495" s="482"/>
      <c r="G495" s="482"/>
      <c r="H495" s="482"/>
      <c r="I495" s="483"/>
      <c r="J495" s="484"/>
      <c r="K495" s="484"/>
      <c r="L495" s="483"/>
      <c r="M495" s="526" t="str">
        <f aca="false">IF(Relatórios!M520="","",Relatórios!M520)</f>
        <v/>
      </c>
      <c r="N495" s="563" t="str">
        <f aca="false">IF(Relatórios!N520="","",Relatórios!N520)</f>
        <v/>
      </c>
      <c r="O495" s="482"/>
      <c r="P495" s="482"/>
      <c r="Q495" s="482"/>
      <c r="R495" s="482"/>
      <c r="S495" s="486"/>
    </row>
    <row r="496" customFormat="false" ht="12.75" hidden="false" customHeight="true" outlineLevel="0" collapsed="false">
      <c r="A496" s="481" t="str">
        <f aca="false">IF(Relatórios!A521="","",Relatórios!A521)</f>
        <v/>
      </c>
      <c r="B496" s="482" t="str">
        <f aca="false">IF(Relatórios!B521="","",Relatórios!B521)</f>
        <v/>
      </c>
      <c r="C496" s="482" t="str">
        <f aca="false">IF(Relatórios!C521="","",Relatórios!C521)</f>
        <v/>
      </c>
      <c r="D496" s="482"/>
      <c r="E496" s="482"/>
      <c r="F496" s="482"/>
      <c r="G496" s="482"/>
      <c r="H496" s="482"/>
      <c r="I496" s="483"/>
      <c r="J496" s="484"/>
      <c r="K496" s="484"/>
      <c r="L496" s="483"/>
      <c r="M496" s="526" t="str">
        <f aca="false">IF(Relatórios!M521="","",Relatórios!M521)</f>
        <v/>
      </c>
      <c r="N496" s="563" t="str">
        <f aca="false">IF(Relatórios!N521="","",Relatórios!N521)</f>
        <v/>
      </c>
      <c r="O496" s="482"/>
      <c r="P496" s="482"/>
      <c r="Q496" s="482"/>
      <c r="R496" s="482"/>
      <c r="S496" s="486"/>
    </row>
    <row r="497" customFormat="false" ht="12.75" hidden="false" customHeight="true" outlineLevel="0" collapsed="false">
      <c r="A497" s="481" t="str">
        <f aca="false">IF(Relatórios!A522="","",Relatórios!A522)</f>
        <v/>
      </c>
      <c r="B497" s="482" t="str">
        <f aca="false">IF(Relatórios!B522="","",Relatórios!B522)</f>
        <v/>
      </c>
      <c r="C497" s="482" t="str">
        <f aca="false">IF(Relatórios!C522="","",Relatórios!C522)</f>
        <v/>
      </c>
      <c r="D497" s="482"/>
      <c r="E497" s="482"/>
      <c r="F497" s="482"/>
      <c r="G497" s="482"/>
      <c r="H497" s="482"/>
      <c r="I497" s="483"/>
      <c r="J497" s="484"/>
      <c r="K497" s="484"/>
      <c r="L497" s="483"/>
      <c r="M497" s="526" t="str">
        <f aca="false">IF(Relatórios!M522="","",Relatórios!M522)</f>
        <v/>
      </c>
      <c r="N497" s="563" t="str">
        <f aca="false">IF(Relatórios!N522="","",Relatórios!N522)</f>
        <v/>
      </c>
      <c r="O497" s="482"/>
      <c r="P497" s="482"/>
      <c r="Q497" s="482"/>
      <c r="R497" s="482"/>
      <c r="S497" s="486"/>
    </row>
    <row r="498" customFormat="false" ht="12.75" hidden="false" customHeight="true" outlineLevel="0" collapsed="false">
      <c r="A498" s="481" t="str">
        <f aca="false">IF(Relatórios!A523="","",Relatórios!A523)</f>
        <v/>
      </c>
      <c r="B498" s="482" t="str">
        <f aca="false">IF(Relatórios!B523="","",Relatórios!B523)</f>
        <v/>
      </c>
      <c r="C498" s="482" t="str">
        <f aca="false">IF(Relatórios!C523="","",Relatórios!C523)</f>
        <v/>
      </c>
      <c r="D498" s="482"/>
      <c r="E498" s="482"/>
      <c r="F498" s="482"/>
      <c r="G498" s="482"/>
      <c r="H498" s="482"/>
      <c r="I498" s="483"/>
      <c r="J498" s="484"/>
      <c r="K498" s="484"/>
      <c r="L498" s="483"/>
      <c r="M498" s="526" t="str">
        <f aca="false">IF(Relatórios!M523="","",Relatórios!M523)</f>
        <v/>
      </c>
      <c r="N498" s="563" t="str">
        <f aca="false">IF(Relatórios!N523="","",Relatórios!N523)</f>
        <v/>
      </c>
      <c r="O498" s="482"/>
      <c r="P498" s="482"/>
      <c r="Q498" s="482"/>
      <c r="R498" s="482"/>
      <c r="S498" s="486"/>
    </row>
    <row r="499" customFormat="false" ht="12.75" hidden="false" customHeight="true" outlineLevel="0" collapsed="false">
      <c r="A499" s="481" t="str">
        <f aca="false">IF(Relatórios!A524="","",Relatórios!A524)</f>
        <v/>
      </c>
      <c r="B499" s="482" t="str">
        <f aca="false">IF(Relatórios!B524="","",Relatórios!B524)</f>
        <v/>
      </c>
      <c r="C499" s="482" t="str">
        <f aca="false">IF(Relatórios!C524="","",Relatórios!C524)</f>
        <v/>
      </c>
      <c r="D499" s="482"/>
      <c r="E499" s="482"/>
      <c r="F499" s="482"/>
      <c r="G499" s="482"/>
      <c r="H499" s="482"/>
      <c r="I499" s="483"/>
      <c r="J499" s="484"/>
      <c r="K499" s="484"/>
      <c r="L499" s="483"/>
      <c r="M499" s="526" t="str">
        <f aca="false">IF(Relatórios!M524="","",Relatórios!M524)</f>
        <v/>
      </c>
      <c r="N499" s="563" t="str">
        <f aca="false">IF(Relatórios!N524="","",Relatórios!N524)</f>
        <v/>
      </c>
      <c r="O499" s="482"/>
      <c r="P499" s="482"/>
      <c r="Q499" s="482"/>
      <c r="R499" s="482"/>
      <c r="S499" s="486"/>
    </row>
    <row r="500" customFormat="false" ht="12.75" hidden="false" customHeight="true" outlineLevel="0" collapsed="false">
      <c r="A500" s="481" t="str">
        <f aca="false">IF(Relatórios!A525="","",Relatórios!A525)</f>
        <v/>
      </c>
      <c r="B500" s="482" t="str">
        <f aca="false">IF(Relatórios!B525="","",Relatórios!B525)</f>
        <v/>
      </c>
      <c r="C500" s="482" t="str">
        <f aca="false">IF(Relatórios!C525="","",Relatórios!C525)</f>
        <v/>
      </c>
      <c r="D500" s="482"/>
      <c r="E500" s="482"/>
      <c r="F500" s="482"/>
      <c r="G500" s="482"/>
      <c r="H500" s="482"/>
      <c r="I500" s="483"/>
      <c r="J500" s="484"/>
      <c r="K500" s="484"/>
      <c r="L500" s="483"/>
      <c r="M500" s="526" t="str">
        <f aca="false">IF(Relatórios!M525="","",Relatórios!M525)</f>
        <v/>
      </c>
      <c r="N500" s="563" t="str">
        <f aca="false">IF(Relatórios!N525="","",Relatórios!N525)</f>
        <v/>
      </c>
      <c r="O500" s="482"/>
      <c r="P500" s="482"/>
      <c r="Q500" s="482"/>
      <c r="R500" s="482"/>
      <c r="S500" s="486"/>
    </row>
    <row r="501" customFormat="false" ht="12.75" hidden="false" customHeight="true" outlineLevel="0" collapsed="false">
      <c r="A501" s="481" t="str">
        <f aca="false">IF(Relatórios!A526="","",Relatórios!A526)</f>
        <v/>
      </c>
      <c r="B501" s="482" t="str">
        <f aca="false">IF(Relatórios!B526="","",Relatórios!B526)</f>
        <v/>
      </c>
      <c r="C501" s="482" t="str">
        <f aca="false">IF(Relatórios!C526="","",Relatórios!C526)</f>
        <v/>
      </c>
      <c r="D501" s="482"/>
      <c r="E501" s="482"/>
      <c r="F501" s="482"/>
      <c r="G501" s="482"/>
      <c r="H501" s="482"/>
      <c r="I501" s="483"/>
      <c r="J501" s="484"/>
      <c r="K501" s="484"/>
      <c r="L501" s="483"/>
      <c r="M501" s="526" t="str">
        <f aca="false">IF(Relatórios!M526="","",Relatórios!M526)</f>
        <v/>
      </c>
      <c r="N501" s="563" t="str">
        <f aca="false">IF(Relatórios!N526="","",Relatórios!N526)</f>
        <v/>
      </c>
      <c r="O501" s="482"/>
      <c r="P501" s="482"/>
      <c r="Q501" s="482"/>
      <c r="R501" s="482"/>
      <c r="S501" s="486"/>
    </row>
    <row r="502" customFormat="false" ht="12.75" hidden="false" customHeight="true" outlineLevel="0" collapsed="false">
      <c r="A502" s="481" t="str">
        <f aca="false">IF(Relatórios!A527="","",Relatórios!A527)</f>
        <v/>
      </c>
      <c r="B502" s="482" t="str">
        <f aca="false">IF(Relatórios!B527="","",Relatórios!B527)</f>
        <v/>
      </c>
      <c r="C502" s="482" t="str">
        <f aca="false">IF(Relatórios!C527="","",Relatórios!C527)</f>
        <v/>
      </c>
      <c r="D502" s="482"/>
      <c r="E502" s="482"/>
      <c r="F502" s="482"/>
      <c r="G502" s="482"/>
      <c r="H502" s="482"/>
      <c r="I502" s="483"/>
      <c r="J502" s="484"/>
      <c r="K502" s="484"/>
      <c r="L502" s="483"/>
      <c r="M502" s="526" t="str">
        <f aca="false">IF(Relatórios!M527="","",Relatórios!M527)</f>
        <v/>
      </c>
      <c r="N502" s="563" t="str">
        <f aca="false">IF(Relatórios!N527="","",Relatórios!N527)</f>
        <v/>
      </c>
      <c r="O502" s="482"/>
      <c r="P502" s="482"/>
      <c r="Q502" s="482"/>
      <c r="R502" s="482"/>
      <c r="S502" s="486"/>
    </row>
    <row r="503" customFormat="false" ht="12.75" hidden="false" customHeight="true" outlineLevel="0" collapsed="false">
      <c r="A503" s="481" t="str">
        <f aca="false">IF(Relatórios!A528="","",Relatórios!A528)</f>
        <v/>
      </c>
      <c r="B503" s="482" t="str">
        <f aca="false">IF(Relatórios!B528="","",Relatórios!B528)</f>
        <v/>
      </c>
      <c r="C503" s="482" t="str">
        <f aca="false">IF(Relatórios!C528="","",Relatórios!C528)</f>
        <v/>
      </c>
      <c r="D503" s="482"/>
      <c r="E503" s="482"/>
      <c r="F503" s="482"/>
      <c r="G503" s="482"/>
      <c r="H503" s="482"/>
      <c r="I503" s="483"/>
      <c r="J503" s="484"/>
      <c r="K503" s="484"/>
      <c r="L503" s="483"/>
      <c r="M503" s="526" t="str">
        <f aca="false">IF(Relatórios!M528="","",Relatórios!M528)</f>
        <v/>
      </c>
      <c r="N503" s="563" t="str">
        <f aca="false">IF(Relatórios!N528="","",Relatórios!N528)</f>
        <v/>
      </c>
      <c r="O503" s="482"/>
      <c r="P503" s="482"/>
      <c r="Q503" s="482"/>
      <c r="R503" s="482"/>
      <c r="S503" s="486"/>
    </row>
    <row r="504" customFormat="false" ht="12.75" hidden="false" customHeight="true" outlineLevel="0" collapsed="false">
      <c r="A504" s="481" t="str">
        <f aca="false">IF(Relatórios!A529="","",Relatórios!A529)</f>
        <v/>
      </c>
      <c r="B504" s="482" t="str">
        <f aca="false">IF(Relatórios!B529="","",Relatórios!B529)</f>
        <v/>
      </c>
      <c r="C504" s="482" t="str">
        <f aca="false">IF(Relatórios!C529="","",Relatórios!C529)</f>
        <v/>
      </c>
      <c r="D504" s="482"/>
      <c r="E504" s="482"/>
      <c r="F504" s="482"/>
      <c r="G504" s="482"/>
      <c r="H504" s="482"/>
      <c r="I504" s="483"/>
      <c r="J504" s="484"/>
      <c r="K504" s="484"/>
      <c r="L504" s="483"/>
      <c r="M504" s="526" t="str">
        <f aca="false">IF(Relatórios!M529="","",Relatórios!M529)</f>
        <v/>
      </c>
      <c r="N504" s="563" t="str">
        <f aca="false">IF(Relatórios!N529="","",Relatórios!N529)</f>
        <v/>
      </c>
      <c r="O504" s="482"/>
      <c r="P504" s="482"/>
      <c r="Q504" s="482"/>
      <c r="R504" s="482"/>
      <c r="S504" s="486"/>
    </row>
    <row r="505" customFormat="false" ht="12.75" hidden="false" customHeight="true" outlineLevel="0" collapsed="false">
      <c r="A505" s="481" t="str">
        <f aca="false">IF(Relatórios!A530="","",Relatórios!A530)</f>
        <v/>
      </c>
      <c r="B505" s="482" t="str">
        <f aca="false">IF(Relatórios!B530="","",Relatórios!B530)</f>
        <v/>
      </c>
      <c r="C505" s="482" t="str">
        <f aca="false">IF(Relatórios!C530="","",Relatórios!C530)</f>
        <v/>
      </c>
      <c r="D505" s="482"/>
      <c r="E505" s="482"/>
      <c r="F505" s="482"/>
      <c r="G505" s="482"/>
      <c r="H505" s="482"/>
      <c r="I505" s="483"/>
      <c r="J505" s="484"/>
      <c r="K505" s="484"/>
      <c r="L505" s="483"/>
      <c r="M505" s="526" t="str">
        <f aca="false">IF(Relatórios!M530="","",Relatórios!M530)</f>
        <v/>
      </c>
      <c r="N505" s="563" t="str">
        <f aca="false">IF(Relatórios!N530="","",Relatórios!N530)</f>
        <v/>
      </c>
      <c r="O505" s="482"/>
      <c r="P505" s="482"/>
      <c r="Q505" s="482"/>
      <c r="R505" s="482"/>
      <c r="S505" s="486"/>
    </row>
    <row r="506" customFormat="false" ht="12.75" hidden="false" customHeight="true" outlineLevel="0" collapsed="false">
      <c r="A506" s="481" t="str">
        <f aca="false">IF(Relatórios!A531="","",Relatórios!A531)</f>
        <v/>
      </c>
      <c r="B506" s="482" t="str">
        <f aca="false">IF(Relatórios!B531="","",Relatórios!B531)</f>
        <v/>
      </c>
      <c r="C506" s="482" t="str">
        <f aca="false">IF(Relatórios!C531="","",Relatórios!C531)</f>
        <v/>
      </c>
      <c r="D506" s="482"/>
      <c r="E506" s="482"/>
      <c r="F506" s="482"/>
      <c r="G506" s="482"/>
      <c r="H506" s="482"/>
      <c r="I506" s="483"/>
      <c r="J506" s="484"/>
      <c r="K506" s="484"/>
      <c r="L506" s="483"/>
      <c r="M506" s="526" t="str">
        <f aca="false">IF(Relatórios!M531="","",Relatórios!M531)</f>
        <v/>
      </c>
      <c r="N506" s="563" t="str">
        <f aca="false">IF(Relatórios!N531="","",Relatórios!N531)</f>
        <v/>
      </c>
      <c r="O506" s="482"/>
      <c r="P506" s="482"/>
      <c r="Q506" s="482"/>
      <c r="R506" s="482"/>
      <c r="S506" s="486"/>
    </row>
    <row r="507" customFormat="false" ht="12.75" hidden="false" customHeight="true" outlineLevel="0" collapsed="false">
      <c r="A507" s="481" t="str">
        <f aca="false">IF(Relatórios!A532="","",Relatórios!A532)</f>
        <v/>
      </c>
      <c r="B507" s="482" t="str">
        <f aca="false">IF(Relatórios!B532="","",Relatórios!B532)</f>
        <v/>
      </c>
      <c r="C507" s="482" t="str">
        <f aca="false">IF(Relatórios!C532="","",Relatórios!C532)</f>
        <v/>
      </c>
      <c r="D507" s="482"/>
      <c r="E507" s="482"/>
      <c r="F507" s="482"/>
      <c r="G507" s="482"/>
      <c r="H507" s="482"/>
      <c r="I507" s="483"/>
      <c r="J507" s="484"/>
      <c r="K507" s="484"/>
      <c r="L507" s="483"/>
      <c r="M507" s="526" t="str">
        <f aca="false">IF(Relatórios!M532="","",Relatórios!M532)</f>
        <v/>
      </c>
      <c r="N507" s="563" t="str">
        <f aca="false">IF(Relatórios!N532="","",Relatórios!N532)</f>
        <v/>
      </c>
      <c r="O507" s="482"/>
      <c r="P507" s="482"/>
      <c r="Q507" s="482"/>
      <c r="R507" s="482"/>
      <c r="S507" s="486"/>
    </row>
    <row r="508" customFormat="false" ht="12.75" hidden="false" customHeight="true" outlineLevel="0" collapsed="false">
      <c r="A508" s="481" t="str">
        <f aca="false">IF(Relatórios!A533="","",Relatórios!A533)</f>
        <v/>
      </c>
      <c r="B508" s="482" t="str">
        <f aca="false">IF(Relatórios!B533="","",Relatórios!B533)</f>
        <v/>
      </c>
      <c r="C508" s="482" t="str">
        <f aca="false">IF(Relatórios!C533="","",Relatórios!C533)</f>
        <v/>
      </c>
      <c r="D508" s="482"/>
      <c r="E508" s="482"/>
      <c r="F508" s="482"/>
      <c r="G508" s="482"/>
      <c r="H508" s="482"/>
      <c r="I508" s="483"/>
      <c r="J508" s="484"/>
      <c r="K508" s="484"/>
      <c r="L508" s="483"/>
      <c r="M508" s="526" t="str">
        <f aca="false">IF(Relatórios!M533="","",Relatórios!M533)</f>
        <v/>
      </c>
      <c r="N508" s="563" t="str">
        <f aca="false">IF(Relatórios!N533="","",Relatórios!N533)</f>
        <v/>
      </c>
      <c r="O508" s="482"/>
      <c r="P508" s="482"/>
      <c r="Q508" s="482"/>
      <c r="R508" s="482"/>
      <c r="S508" s="486"/>
    </row>
    <row r="509" customFormat="false" ht="12.75" hidden="false" customHeight="true" outlineLevel="0" collapsed="false">
      <c r="A509" s="481" t="str">
        <f aca="false">IF(Relatórios!A534="","",Relatórios!A534)</f>
        <v/>
      </c>
      <c r="B509" s="482" t="str">
        <f aca="false">IF(Relatórios!B534="","",Relatórios!B534)</f>
        <v/>
      </c>
      <c r="C509" s="482" t="str">
        <f aca="false">IF(Relatórios!C534="","",Relatórios!C534)</f>
        <v/>
      </c>
      <c r="D509" s="482"/>
      <c r="E509" s="482"/>
      <c r="F509" s="482"/>
      <c r="G509" s="482"/>
      <c r="H509" s="482"/>
      <c r="I509" s="483"/>
      <c r="J509" s="484"/>
      <c r="K509" s="484"/>
      <c r="L509" s="483"/>
      <c r="M509" s="526" t="str">
        <f aca="false">IF(Relatórios!M534="","",Relatórios!M534)</f>
        <v/>
      </c>
      <c r="N509" s="563" t="str">
        <f aca="false">IF(Relatórios!N534="","",Relatórios!N534)</f>
        <v/>
      </c>
      <c r="O509" s="482"/>
      <c r="P509" s="482"/>
      <c r="Q509" s="482"/>
      <c r="R509" s="482"/>
      <c r="S509" s="486"/>
    </row>
    <row r="510" customFormat="false" ht="12.75" hidden="false" customHeight="true" outlineLevel="0" collapsed="false">
      <c r="A510" s="481" t="str">
        <f aca="false">IF(Relatórios!A535="","",Relatórios!A535)</f>
        <v/>
      </c>
      <c r="B510" s="482" t="str">
        <f aca="false">IF(Relatórios!B535="","",Relatórios!B535)</f>
        <v/>
      </c>
      <c r="C510" s="482" t="str">
        <f aca="false">IF(Relatórios!C535="","",Relatórios!C535)</f>
        <v/>
      </c>
      <c r="D510" s="482"/>
      <c r="E510" s="482"/>
      <c r="F510" s="482"/>
      <c r="G510" s="482"/>
      <c r="H510" s="482"/>
      <c r="I510" s="483"/>
      <c r="J510" s="484"/>
      <c r="K510" s="484"/>
      <c r="L510" s="483"/>
      <c r="M510" s="526" t="str">
        <f aca="false">IF(Relatórios!M535="","",Relatórios!M535)</f>
        <v/>
      </c>
      <c r="N510" s="563" t="str">
        <f aca="false">IF(Relatórios!N535="","",Relatórios!N535)</f>
        <v/>
      </c>
      <c r="O510" s="482"/>
      <c r="P510" s="482"/>
      <c r="Q510" s="482"/>
      <c r="R510" s="482"/>
      <c r="S510" s="486"/>
    </row>
    <row r="511" customFormat="false" ht="12.75" hidden="false" customHeight="true" outlineLevel="0" collapsed="false">
      <c r="A511" s="481" t="str">
        <f aca="false">IF(Relatórios!A536="","",Relatórios!A536)</f>
        <v/>
      </c>
      <c r="B511" s="482" t="str">
        <f aca="false">IF(Relatórios!B536="","",Relatórios!B536)</f>
        <v/>
      </c>
      <c r="C511" s="482" t="str">
        <f aca="false">IF(Relatórios!C536="","",Relatórios!C536)</f>
        <v/>
      </c>
      <c r="D511" s="482"/>
      <c r="E511" s="482"/>
      <c r="F511" s="482"/>
      <c r="G511" s="482"/>
      <c r="H511" s="482"/>
      <c r="I511" s="483"/>
      <c r="J511" s="484"/>
      <c r="K511" s="484"/>
      <c r="L511" s="483"/>
      <c r="M511" s="526" t="str">
        <f aca="false">IF(Relatórios!M536="","",Relatórios!M536)</f>
        <v/>
      </c>
      <c r="N511" s="563" t="str">
        <f aca="false">IF(Relatórios!N536="","",Relatórios!N536)</f>
        <v/>
      </c>
      <c r="O511" s="482"/>
      <c r="P511" s="482"/>
      <c r="Q511" s="482"/>
      <c r="R511" s="482"/>
      <c r="S511" s="486"/>
    </row>
    <row r="512" customFormat="false" ht="12.75" hidden="false" customHeight="true" outlineLevel="0" collapsed="false">
      <c r="A512" s="481" t="str">
        <f aca="false">IF(Relatórios!A537="","",Relatórios!A537)</f>
        <v/>
      </c>
      <c r="B512" s="482" t="str">
        <f aca="false">IF(Relatórios!B537="","",Relatórios!B537)</f>
        <v/>
      </c>
      <c r="C512" s="482" t="str">
        <f aca="false">IF(Relatórios!C537="","",Relatórios!C537)</f>
        <v/>
      </c>
      <c r="D512" s="482"/>
      <c r="E512" s="482"/>
      <c r="F512" s="482"/>
      <c r="G512" s="482"/>
      <c r="H512" s="482"/>
      <c r="I512" s="483"/>
      <c r="J512" s="484"/>
      <c r="K512" s="484"/>
      <c r="L512" s="483"/>
      <c r="M512" s="526" t="str">
        <f aca="false">IF(Relatórios!M537="","",Relatórios!M537)</f>
        <v/>
      </c>
      <c r="N512" s="563" t="str">
        <f aca="false">IF(Relatórios!N537="","",Relatórios!N537)</f>
        <v/>
      </c>
      <c r="O512" s="482"/>
      <c r="P512" s="482"/>
      <c r="Q512" s="482"/>
      <c r="R512" s="482"/>
      <c r="S512" s="486"/>
    </row>
    <row r="513" customFormat="false" ht="12.75" hidden="false" customHeight="true" outlineLevel="0" collapsed="false">
      <c r="A513" s="481" t="str">
        <f aca="false">IF(Relatórios!A538="","",Relatórios!A538)</f>
        <v/>
      </c>
      <c r="B513" s="482" t="str">
        <f aca="false">IF(Relatórios!B538="","",Relatórios!B538)</f>
        <v/>
      </c>
      <c r="C513" s="482" t="str">
        <f aca="false">IF(Relatórios!C538="","",Relatórios!C538)</f>
        <v/>
      </c>
      <c r="D513" s="482"/>
      <c r="E513" s="482"/>
      <c r="F513" s="482"/>
      <c r="G513" s="482"/>
      <c r="H513" s="482"/>
      <c r="I513" s="483"/>
      <c r="J513" s="484"/>
      <c r="K513" s="484"/>
      <c r="L513" s="483"/>
      <c r="M513" s="526" t="str">
        <f aca="false">IF(Relatórios!M538="","",Relatórios!M538)</f>
        <v/>
      </c>
      <c r="N513" s="563" t="str">
        <f aca="false">IF(Relatórios!N538="","",Relatórios!N538)</f>
        <v/>
      </c>
      <c r="O513" s="482"/>
      <c r="P513" s="482"/>
      <c r="Q513" s="482"/>
      <c r="R513" s="482"/>
      <c r="S513" s="486"/>
    </row>
    <row r="514" customFormat="false" ht="12.75" hidden="false" customHeight="true" outlineLevel="0" collapsed="false">
      <c r="A514" s="481" t="str">
        <f aca="false">IF(Relatórios!A539="","",Relatórios!A539)</f>
        <v/>
      </c>
      <c r="B514" s="482" t="str">
        <f aca="false">IF(Relatórios!B539="","",Relatórios!B539)</f>
        <v/>
      </c>
      <c r="C514" s="482" t="str">
        <f aca="false">IF(Relatórios!C539="","",Relatórios!C539)</f>
        <v/>
      </c>
      <c r="D514" s="482"/>
      <c r="E514" s="482"/>
      <c r="F514" s="482"/>
      <c r="G514" s="482"/>
      <c r="H514" s="482"/>
      <c r="I514" s="483"/>
      <c r="J514" s="484"/>
      <c r="K514" s="484"/>
      <c r="L514" s="483"/>
      <c r="M514" s="526" t="str">
        <f aca="false">IF(Relatórios!M539="","",Relatórios!M539)</f>
        <v/>
      </c>
      <c r="N514" s="563" t="str">
        <f aca="false">IF(Relatórios!N539="","",Relatórios!N539)</f>
        <v/>
      </c>
      <c r="O514" s="482"/>
      <c r="P514" s="482"/>
      <c r="Q514" s="482"/>
      <c r="R514" s="482"/>
      <c r="S514" s="486"/>
    </row>
    <row r="515" customFormat="false" ht="12.75" hidden="false" customHeight="true" outlineLevel="0" collapsed="false">
      <c r="A515" s="481" t="str">
        <f aca="false">IF(Relatórios!A540="","",Relatórios!A540)</f>
        <v/>
      </c>
      <c r="B515" s="482" t="str">
        <f aca="false">IF(Relatórios!B540="","",Relatórios!B540)</f>
        <v/>
      </c>
      <c r="C515" s="482" t="str">
        <f aca="false">IF(Relatórios!C540="","",Relatórios!C540)</f>
        <v/>
      </c>
      <c r="D515" s="482"/>
      <c r="E515" s="482"/>
      <c r="F515" s="482"/>
      <c r="G515" s="482"/>
      <c r="H515" s="482"/>
      <c r="I515" s="483"/>
      <c r="J515" s="484"/>
      <c r="K515" s="484"/>
      <c r="L515" s="483"/>
      <c r="M515" s="526" t="str">
        <f aca="false">IF(Relatórios!M540="","",Relatórios!M540)</f>
        <v/>
      </c>
      <c r="N515" s="563" t="str">
        <f aca="false">IF(Relatórios!N540="","",Relatórios!N540)</f>
        <v/>
      </c>
      <c r="O515" s="482"/>
      <c r="P515" s="482"/>
      <c r="Q515" s="482"/>
      <c r="R515" s="482"/>
      <c r="S515" s="486"/>
    </row>
    <row r="516" customFormat="false" ht="12.75" hidden="false" customHeight="true" outlineLevel="0" collapsed="false">
      <c r="A516" s="481" t="str">
        <f aca="false">IF(Relatórios!A541="","",Relatórios!A541)</f>
        <v/>
      </c>
      <c r="B516" s="482" t="str">
        <f aca="false">IF(Relatórios!B541="","",Relatórios!B541)</f>
        <v/>
      </c>
      <c r="C516" s="482" t="str">
        <f aca="false">IF(Relatórios!C541="","",Relatórios!C541)</f>
        <v/>
      </c>
      <c r="D516" s="482"/>
      <c r="E516" s="482"/>
      <c r="F516" s="482"/>
      <c r="G516" s="482"/>
      <c r="H516" s="482"/>
      <c r="I516" s="483"/>
      <c r="J516" s="484"/>
      <c r="K516" s="484"/>
      <c r="L516" s="483"/>
      <c r="M516" s="526" t="str">
        <f aca="false">IF(Relatórios!M541="","",Relatórios!M541)</f>
        <v/>
      </c>
      <c r="N516" s="563" t="str">
        <f aca="false">IF(Relatórios!N541="","",Relatórios!N541)</f>
        <v/>
      </c>
      <c r="O516" s="482"/>
      <c r="P516" s="482"/>
      <c r="Q516" s="482"/>
      <c r="R516" s="482"/>
      <c r="S516" s="486"/>
    </row>
    <row r="517" customFormat="false" ht="12.75" hidden="false" customHeight="true" outlineLevel="0" collapsed="false">
      <c r="A517" s="481" t="str">
        <f aca="false">IF(Relatórios!A542="","",Relatórios!A542)</f>
        <v/>
      </c>
      <c r="B517" s="482" t="str">
        <f aca="false">IF(Relatórios!B542="","",Relatórios!B542)</f>
        <v/>
      </c>
      <c r="C517" s="482" t="str">
        <f aca="false">IF(Relatórios!C542="","",Relatórios!C542)</f>
        <v/>
      </c>
      <c r="D517" s="482"/>
      <c r="E517" s="482"/>
      <c r="F517" s="482"/>
      <c r="G517" s="482"/>
      <c r="H517" s="482"/>
      <c r="I517" s="483"/>
      <c r="J517" s="484"/>
      <c r="K517" s="484"/>
      <c r="L517" s="483"/>
      <c r="M517" s="526" t="str">
        <f aca="false">IF(Relatórios!M542="","",Relatórios!M542)</f>
        <v/>
      </c>
      <c r="N517" s="563" t="str">
        <f aca="false">IF(Relatórios!N542="","",Relatórios!N542)</f>
        <v/>
      </c>
      <c r="O517" s="482"/>
      <c r="P517" s="482"/>
      <c r="Q517" s="482"/>
      <c r="R517" s="482"/>
      <c r="S517" s="486"/>
    </row>
    <row r="518" customFormat="false" ht="12.75" hidden="false" customHeight="true" outlineLevel="0" collapsed="false">
      <c r="A518" s="481" t="str">
        <f aca="false">IF(Relatórios!A543="","",Relatórios!A543)</f>
        <v/>
      </c>
      <c r="B518" s="482" t="str">
        <f aca="false">IF(Relatórios!B543="","",Relatórios!B543)</f>
        <v/>
      </c>
      <c r="C518" s="482" t="str">
        <f aca="false">IF(Relatórios!C543="","",Relatórios!C543)</f>
        <v/>
      </c>
      <c r="D518" s="482"/>
      <c r="E518" s="482"/>
      <c r="F518" s="482"/>
      <c r="G518" s="482"/>
      <c r="H518" s="482"/>
      <c r="I518" s="483"/>
      <c r="J518" s="484"/>
      <c r="K518" s="484"/>
      <c r="L518" s="483"/>
      <c r="M518" s="526" t="str">
        <f aca="false">IF(Relatórios!M543="","",Relatórios!M543)</f>
        <v/>
      </c>
      <c r="N518" s="563" t="str">
        <f aca="false">IF(Relatórios!N543="","",Relatórios!N543)</f>
        <v/>
      </c>
      <c r="O518" s="482"/>
      <c r="P518" s="482"/>
      <c r="Q518" s="482"/>
      <c r="R518" s="482"/>
      <c r="S518" s="486"/>
    </row>
    <row r="519" customFormat="false" ht="12.75" hidden="false" customHeight="true" outlineLevel="0" collapsed="false">
      <c r="A519" s="481" t="str">
        <f aca="false">IF(Relatórios!A544="","",Relatórios!A544)</f>
        <v/>
      </c>
      <c r="B519" s="482" t="str">
        <f aca="false">IF(Relatórios!B544="","",Relatórios!B544)</f>
        <v/>
      </c>
      <c r="C519" s="482" t="str">
        <f aca="false">IF(Relatórios!C544="","",Relatórios!C544)</f>
        <v/>
      </c>
      <c r="D519" s="482"/>
      <c r="E519" s="482"/>
      <c r="F519" s="482"/>
      <c r="G519" s="482"/>
      <c r="H519" s="482"/>
      <c r="I519" s="483"/>
      <c r="J519" s="484"/>
      <c r="K519" s="484"/>
      <c r="L519" s="483"/>
      <c r="M519" s="526" t="str">
        <f aca="false">IF(Relatórios!M544="","",Relatórios!M544)</f>
        <v/>
      </c>
      <c r="N519" s="563" t="str">
        <f aca="false">IF(Relatórios!N544="","",Relatórios!N544)</f>
        <v/>
      </c>
      <c r="O519" s="482"/>
      <c r="P519" s="482"/>
      <c r="Q519" s="482"/>
      <c r="R519" s="482"/>
      <c r="S519" s="486"/>
    </row>
    <row r="520" customFormat="false" ht="12.75" hidden="false" customHeight="true" outlineLevel="0" collapsed="false">
      <c r="A520" s="481" t="str">
        <f aca="false">IF(Relatórios!A545="","",Relatórios!A545)</f>
        <v/>
      </c>
      <c r="B520" s="482" t="str">
        <f aca="false">IF(Relatórios!B545="","",Relatórios!B545)</f>
        <v/>
      </c>
      <c r="C520" s="482" t="str">
        <f aca="false">IF(Relatórios!C545="","",Relatórios!C545)</f>
        <v/>
      </c>
      <c r="D520" s="482"/>
      <c r="E520" s="482"/>
      <c r="F520" s="482"/>
      <c r="G520" s="482"/>
      <c r="H520" s="482"/>
      <c r="I520" s="483"/>
      <c r="J520" s="484"/>
      <c r="K520" s="484"/>
      <c r="L520" s="483"/>
      <c r="M520" s="526" t="str">
        <f aca="false">IF(Relatórios!M545="","",Relatórios!M545)</f>
        <v/>
      </c>
      <c r="N520" s="563" t="str">
        <f aca="false">IF(Relatórios!N545="","",Relatórios!N545)</f>
        <v/>
      </c>
      <c r="O520" s="482"/>
      <c r="P520" s="482"/>
      <c r="Q520" s="482"/>
      <c r="R520" s="482"/>
      <c r="S520" s="486"/>
    </row>
    <row r="521" customFormat="false" ht="12.75" hidden="false" customHeight="true" outlineLevel="0" collapsed="false">
      <c r="A521" s="481" t="str">
        <f aca="false">IF(Relatórios!A546="","",Relatórios!A546)</f>
        <v/>
      </c>
      <c r="B521" s="482" t="str">
        <f aca="false">IF(Relatórios!B546="","",Relatórios!B546)</f>
        <v/>
      </c>
      <c r="C521" s="482" t="str">
        <f aca="false">IF(Relatórios!C546="","",Relatórios!C546)</f>
        <v/>
      </c>
      <c r="D521" s="482"/>
      <c r="E521" s="482"/>
      <c r="F521" s="482"/>
      <c r="G521" s="482"/>
      <c r="H521" s="482"/>
      <c r="I521" s="483"/>
      <c r="J521" s="484"/>
      <c r="K521" s="484"/>
      <c r="L521" s="483"/>
      <c r="M521" s="526" t="str">
        <f aca="false">IF(Relatórios!M546="","",Relatórios!M546)</f>
        <v/>
      </c>
      <c r="N521" s="563" t="str">
        <f aca="false">IF(Relatórios!N546="","",Relatórios!N546)</f>
        <v/>
      </c>
      <c r="O521" s="482"/>
      <c r="P521" s="482"/>
      <c r="Q521" s="482"/>
      <c r="R521" s="482"/>
      <c r="S521" s="486"/>
    </row>
    <row r="522" customFormat="false" ht="12.75" hidden="false" customHeight="true" outlineLevel="0" collapsed="false">
      <c r="A522" s="481" t="str">
        <f aca="false">IF(Relatórios!A547="","",Relatórios!A547)</f>
        <v/>
      </c>
      <c r="B522" s="482" t="str">
        <f aca="false">IF(Relatórios!B547="","",Relatórios!B547)</f>
        <v/>
      </c>
      <c r="C522" s="482" t="str">
        <f aca="false">IF(Relatórios!C547="","",Relatórios!C547)</f>
        <v/>
      </c>
      <c r="D522" s="482"/>
      <c r="E522" s="482"/>
      <c r="F522" s="482"/>
      <c r="G522" s="482"/>
      <c r="H522" s="482"/>
      <c r="I522" s="483"/>
      <c r="J522" s="484"/>
      <c r="K522" s="484"/>
      <c r="L522" s="483"/>
      <c r="M522" s="526" t="str">
        <f aca="false">IF(Relatórios!M547="","",Relatórios!M547)</f>
        <v/>
      </c>
      <c r="N522" s="563" t="str">
        <f aca="false">IF(Relatórios!N547="","",Relatórios!N547)</f>
        <v/>
      </c>
      <c r="O522" s="482"/>
      <c r="P522" s="482"/>
      <c r="Q522" s="482"/>
      <c r="R522" s="482"/>
      <c r="S522" s="486"/>
    </row>
    <row r="523" customFormat="false" ht="12.75" hidden="false" customHeight="true" outlineLevel="0" collapsed="false">
      <c r="A523" s="481" t="str">
        <f aca="false">IF(Relatórios!A548="","",Relatórios!A548)</f>
        <v/>
      </c>
      <c r="B523" s="482" t="str">
        <f aca="false">IF(Relatórios!B548="","",Relatórios!B548)</f>
        <v/>
      </c>
      <c r="C523" s="482" t="str">
        <f aca="false">IF(Relatórios!C548="","",Relatórios!C548)</f>
        <v/>
      </c>
      <c r="D523" s="482"/>
      <c r="E523" s="482"/>
      <c r="F523" s="482"/>
      <c r="G523" s="482"/>
      <c r="H523" s="482"/>
      <c r="I523" s="483"/>
      <c r="J523" s="484"/>
      <c r="K523" s="484"/>
      <c r="L523" s="483"/>
      <c r="M523" s="526" t="str">
        <f aca="false">IF(Relatórios!M548="","",Relatórios!M548)</f>
        <v/>
      </c>
      <c r="N523" s="563" t="str">
        <f aca="false">IF(Relatórios!N548="","",Relatórios!N548)</f>
        <v/>
      </c>
      <c r="O523" s="482"/>
      <c r="P523" s="482"/>
      <c r="Q523" s="482"/>
      <c r="R523" s="482"/>
      <c r="S523" s="486"/>
    </row>
    <row r="524" customFormat="false" ht="12.75" hidden="false" customHeight="true" outlineLevel="0" collapsed="false">
      <c r="A524" s="481" t="str">
        <f aca="false">IF(Relatórios!A549="","",Relatórios!A549)</f>
        <v/>
      </c>
      <c r="B524" s="482" t="str">
        <f aca="false">IF(Relatórios!B549="","",Relatórios!B549)</f>
        <v/>
      </c>
      <c r="C524" s="482" t="str">
        <f aca="false">IF(Relatórios!C549="","",Relatórios!C549)</f>
        <v/>
      </c>
      <c r="D524" s="482"/>
      <c r="E524" s="482"/>
      <c r="F524" s="482"/>
      <c r="G524" s="482"/>
      <c r="H524" s="482"/>
      <c r="I524" s="483"/>
      <c r="J524" s="484"/>
      <c r="K524" s="484"/>
      <c r="L524" s="483"/>
      <c r="M524" s="526" t="str">
        <f aca="false">IF(Relatórios!M549="","",Relatórios!M549)</f>
        <v/>
      </c>
      <c r="N524" s="563" t="str">
        <f aca="false">IF(Relatórios!N549="","",Relatórios!N549)</f>
        <v/>
      </c>
      <c r="O524" s="482"/>
      <c r="P524" s="482"/>
      <c r="Q524" s="482"/>
      <c r="R524" s="482"/>
      <c r="S524" s="486"/>
    </row>
    <row r="525" customFormat="false" ht="12.75" hidden="false" customHeight="true" outlineLevel="0" collapsed="false">
      <c r="A525" s="481" t="str">
        <f aca="false">IF(Relatórios!A550="","",Relatórios!A550)</f>
        <v/>
      </c>
      <c r="B525" s="482" t="str">
        <f aca="false">IF(Relatórios!B550="","",Relatórios!B550)</f>
        <v/>
      </c>
      <c r="C525" s="482" t="str">
        <f aca="false">IF(Relatórios!C550="","",Relatórios!C550)</f>
        <v/>
      </c>
      <c r="D525" s="482"/>
      <c r="E525" s="482"/>
      <c r="F525" s="482"/>
      <c r="G525" s="482"/>
      <c r="H525" s="482"/>
      <c r="I525" s="483"/>
      <c r="J525" s="484"/>
      <c r="K525" s="484"/>
      <c r="L525" s="483"/>
      <c r="M525" s="526" t="str">
        <f aca="false">IF(Relatórios!M550="","",Relatórios!M550)</f>
        <v/>
      </c>
      <c r="N525" s="563" t="str">
        <f aca="false">IF(Relatórios!N550="","",Relatórios!N550)</f>
        <v/>
      </c>
      <c r="O525" s="482"/>
      <c r="P525" s="482"/>
      <c r="Q525" s="482"/>
      <c r="R525" s="482"/>
      <c r="S525" s="486"/>
    </row>
    <row r="526" customFormat="false" ht="12.75" hidden="false" customHeight="true" outlineLevel="0" collapsed="false">
      <c r="A526" s="481" t="str">
        <f aca="false">IF(Relatórios!A551="","",Relatórios!A551)</f>
        <v/>
      </c>
      <c r="B526" s="482" t="str">
        <f aca="false">IF(Relatórios!B551="","",Relatórios!B551)</f>
        <v/>
      </c>
      <c r="C526" s="482" t="str">
        <f aca="false">IF(Relatórios!C551="","",Relatórios!C551)</f>
        <v/>
      </c>
      <c r="D526" s="482"/>
      <c r="E526" s="482"/>
      <c r="F526" s="482"/>
      <c r="G526" s="482"/>
      <c r="H526" s="482"/>
      <c r="I526" s="483"/>
      <c r="J526" s="484"/>
      <c r="K526" s="484"/>
      <c r="L526" s="483"/>
      <c r="M526" s="526" t="str">
        <f aca="false">IF(Relatórios!M551="","",Relatórios!M551)</f>
        <v/>
      </c>
      <c r="N526" s="563" t="str">
        <f aca="false">IF(Relatórios!N551="","",Relatórios!N551)</f>
        <v/>
      </c>
      <c r="O526" s="482"/>
      <c r="P526" s="482"/>
      <c r="Q526" s="482"/>
      <c r="R526" s="482"/>
      <c r="S526" s="486"/>
    </row>
    <row r="527" customFormat="false" ht="12.75" hidden="false" customHeight="true" outlineLevel="0" collapsed="false">
      <c r="A527" s="481" t="str">
        <f aca="false">IF(Relatórios!A552="","",Relatórios!A552)</f>
        <v/>
      </c>
      <c r="B527" s="482" t="str">
        <f aca="false">IF(Relatórios!B552="","",Relatórios!B552)</f>
        <v/>
      </c>
      <c r="C527" s="482" t="str">
        <f aca="false">IF(Relatórios!C552="","",Relatórios!C552)</f>
        <v/>
      </c>
      <c r="D527" s="482"/>
      <c r="E527" s="482"/>
      <c r="F527" s="482"/>
      <c r="G527" s="482"/>
      <c r="H527" s="482"/>
      <c r="I527" s="483"/>
      <c r="J527" s="484"/>
      <c r="K527" s="484"/>
      <c r="L527" s="483"/>
      <c r="M527" s="526" t="str">
        <f aca="false">IF(Relatórios!M552="","",Relatórios!M552)</f>
        <v/>
      </c>
      <c r="N527" s="563" t="str">
        <f aca="false">IF(Relatórios!N552="","",Relatórios!N552)</f>
        <v/>
      </c>
      <c r="O527" s="482"/>
      <c r="P527" s="482"/>
      <c r="Q527" s="482"/>
      <c r="R527" s="482"/>
      <c r="S527" s="486"/>
    </row>
    <row r="528" customFormat="false" ht="12.75" hidden="false" customHeight="true" outlineLevel="0" collapsed="false">
      <c r="A528" s="481" t="str">
        <f aca="false">IF(Relatórios!A553="","",Relatórios!A553)</f>
        <v/>
      </c>
      <c r="B528" s="482" t="str">
        <f aca="false">IF(Relatórios!B553="","",Relatórios!B553)</f>
        <v/>
      </c>
      <c r="C528" s="482" t="str">
        <f aca="false">IF(Relatórios!C553="","",Relatórios!C553)</f>
        <v/>
      </c>
      <c r="D528" s="482"/>
      <c r="E528" s="482"/>
      <c r="F528" s="482"/>
      <c r="G528" s="482"/>
      <c r="H528" s="482"/>
      <c r="I528" s="483"/>
      <c r="J528" s="484"/>
      <c r="K528" s="484"/>
      <c r="L528" s="483"/>
      <c r="M528" s="526" t="str">
        <f aca="false">IF(Relatórios!M553="","",Relatórios!M553)</f>
        <v/>
      </c>
      <c r="N528" s="563" t="str">
        <f aca="false">IF(Relatórios!N553="","",Relatórios!N553)</f>
        <v/>
      </c>
      <c r="O528" s="482"/>
      <c r="P528" s="482"/>
      <c r="Q528" s="482"/>
      <c r="R528" s="482"/>
      <c r="S528" s="486"/>
    </row>
    <row r="529" customFormat="false" ht="12.75" hidden="false" customHeight="true" outlineLevel="0" collapsed="false">
      <c r="A529" s="481" t="str">
        <f aca="false">IF(Relatórios!A554="","",Relatórios!A554)</f>
        <v/>
      </c>
      <c r="B529" s="482" t="str">
        <f aca="false">IF(Relatórios!B554="","",Relatórios!B554)</f>
        <v/>
      </c>
      <c r="C529" s="482" t="str">
        <f aca="false">IF(Relatórios!C554="","",Relatórios!C554)</f>
        <v/>
      </c>
      <c r="D529" s="482"/>
      <c r="E529" s="482"/>
      <c r="F529" s="482"/>
      <c r="G529" s="482"/>
      <c r="H529" s="482"/>
      <c r="I529" s="483"/>
      <c r="J529" s="484"/>
      <c r="K529" s="484"/>
      <c r="L529" s="483"/>
      <c r="M529" s="526" t="str">
        <f aca="false">IF(Relatórios!M554="","",Relatórios!M554)</f>
        <v/>
      </c>
      <c r="N529" s="563" t="str">
        <f aca="false">IF(Relatórios!N554="","",Relatórios!N554)</f>
        <v/>
      </c>
      <c r="O529" s="482"/>
      <c r="P529" s="482"/>
      <c r="Q529" s="482"/>
      <c r="R529" s="482"/>
      <c r="S529" s="486"/>
    </row>
    <row r="530" customFormat="false" ht="12.75" hidden="false" customHeight="true" outlineLevel="0" collapsed="false">
      <c r="A530" s="481" t="str">
        <f aca="false">IF(Relatórios!A555="","",Relatórios!A555)</f>
        <v/>
      </c>
      <c r="B530" s="482" t="str">
        <f aca="false">IF(Relatórios!B555="","",Relatórios!B555)</f>
        <v/>
      </c>
      <c r="C530" s="482" t="str">
        <f aca="false">IF(Relatórios!C555="","",Relatórios!C555)</f>
        <v/>
      </c>
      <c r="D530" s="482"/>
      <c r="E530" s="482"/>
      <c r="F530" s="482"/>
      <c r="G530" s="482"/>
      <c r="H530" s="482"/>
      <c r="I530" s="483"/>
      <c r="J530" s="484"/>
      <c r="K530" s="484"/>
      <c r="L530" s="483"/>
      <c r="M530" s="526" t="str">
        <f aca="false">IF(Relatórios!M555="","",Relatórios!M555)</f>
        <v/>
      </c>
      <c r="N530" s="563" t="str">
        <f aca="false">IF(Relatórios!N555="","",Relatórios!N555)</f>
        <v/>
      </c>
      <c r="O530" s="482"/>
      <c r="P530" s="482"/>
      <c r="Q530" s="482"/>
      <c r="R530" s="482"/>
      <c r="S530" s="486"/>
    </row>
    <row r="531" customFormat="false" ht="12.75" hidden="false" customHeight="true" outlineLevel="0" collapsed="false">
      <c r="A531" s="481" t="str">
        <f aca="false">IF(Relatórios!A556="","",Relatórios!A556)</f>
        <v/>
      </c>
      <c r="B531" s="482" t="str">
        <f aca="false">IF(Relatórios!B556="","",Relatórios!B556)</f>
        <v/>
      </c>
      <c r="C531" s="482" t="str">
        <f aca="false">IF(Relatórios!C556="","",Relatórios!C556)</f>
        <v/>
      </c>
      <c r="D531" s="482"/>
      <c r="E531" s="482"/>
      <c r="F531" s="482"/>
      <c r="G531" s="482"/>
      <c r="H531" s="482"/>
      <c r="I531" s="483"/>
      <c r="J531" s="484"/>
      <c r="K531" s="484"/>
      <c r="L531" s="483"/>
      <c r="M531" s="526" t="str">
        <f aca="false">IF(Relatórios!M556="","",Relatórios!M556)</f>
        <v/>
      </c>
      <c r="N531" s="563" t="str">
        <f aca="false">IF(Relatórios!N556="","",Relatórios!N556)</f>
        <v/>
      </c>
      <c r="O531" s="482"/>
      <c r="P531" s="482"/>
      <c r="Q531" s="482"/>
      <c r="R531" s="482"/>
      <c r="S531" s="486"/>
    </row>
    <row r="532" customFormat="false" ht="12.75" hidden="false" customHeight="true" outlineLevel="0" collapsed="false">
      <c r="A532" s="481" t="str">
        <f aca="false">IF(Relatórios!A557="","",Relatórios!A557)</f>
        <v/>
      </c>
      <c r="B532" s="482" t="str">
        <f aca="false">IF(Relatórios!B557="","",Relatórios!B557)</f>
        <v/>
      </c>
      <c r="C532" s="482" t="str">
        <f aca="false">IF(Relatórios!C557="","",Relatórios!C557)</f>
        <v/>
      </c>
      <c r="D532" s="482"/>
      <c r="E532" s="482"/>
      <c r="F532" s="482"/>
      <c r="G532" s="482"/>
      <c r="H532" s="482"/>
      <c r="I532" s="483"/>
      <c r="J532" s="484"/>
      <c r="K532" s="484"/>
      <c r="L532" s="483"/>
      <c r="M532" s="526" t="str">
        <f aca="false">IF(Relatórios!M557="","",Relatórios!M557)</f>
        <v/>
      </c>
      <c r="N532" s="563" t="str">
        <f aca="false">IF(Relatórios!N557="","",Relatórios!N557)</f>
        <v/>
      </c>
      <c r="O532" s="482"/>
      <c r="P532" s="482"/>
      <c r="Q532" s="482"/>
      <c r="R532" s="482"/>
      <c r="S532" s="486"/>
    </row>
    <row r="533" customFormat="false" ht="12.75" hidden="false" customHeight="true" outlineLevel="0" collapsed="false">
      <c r="A533" s="481" t="str">
        <f aca="false">IF(Relatórios!A558="","",Relatórios!A558)</f>
        <v/>
      </c>
      <c r="B533" s="482" t="str">
        <f aca="false">IF(Relatórios!B558="","",Relatórios!B558)</f>
        <v/>
      </c>
      <c r="C533" s="482" t="str">
        <f aca="false">IF(Relatórios!C558="","",Relatórios!C558)</f>
        <v/>
      </c>
      <c r="D533" s="482"/>
      <c r="E533" s="482"/>
      <c r="F533" s="482"/>
      <c r="G533" s="482"/>
      <c r="H533" s="482"/>
      <c r="I533" s="483"/>
      <c r="J533" s="484"/>
      <c r="K533" s="484"/>
      <c r="L533" s="483"/>
      <c r="M533" s="526" t="str">
        <f aca="false">IF(Relatórios!M558="","",Relatórios!M558)</f>
        <v/>
      </c>
      <c r="N533" s="563" t="str">
        <f aca="false">IF(Relatórios!N558="","",Relatórios!N558)</f>
        <v/>
      </c>
      <c r="O533" s="482"/>
      <c r="P533" s="482"/>
      <c r="Q533" s="482"/>
      <c r="R533" s="482"/>
      <c r="S533" s="486"/>
    </row>
    <row r="534" customFormat="false" ht="12.75" hidden="false" customHeight="true" outlineLevel="0" collapsed="false">
      <c r="A534" s="481" t="str">
        <f aca="false">IF(Relatórios!A559="","",Relatórios!A559)</f>
        <v/>
      </c>
      <c r="B534" s="482" t="str">
        <f aca="false">IF(Relatórios!B559="","",Relatórios!B559)</f>
        <v/>
      </c>
      <c r="C534" s="482" t="str">
        <f aca="false">IF(Relatórios!C559="","",Relatórios!C559)</f>
        <v/>
      </c>
      <c r="D534" s="482"/>
      <c r="E534" s="482"/>
      <c r="F534" s="482"/>
      <c r="G534" s="482"/>
      <c r="H534" s="482"/>
      <c r="I534" s="483"/>
      <c r="J534" s="484"/>
      <c r="K534" s="484"/>
      <c r="L534" s="483"/>
      <c r="M534" s="526" t="str">
        <f aca="false">IF(Relatórios!M559="","",Relatórios!M559)</f>
        <v/>
      </c>
      <c r="N534" s="563" t="str">
        <f aca="false">IF(Relatórios!N559="","",Relatórios!N559)</f>
        <v/>
      </c>
      <c r="O534" s="482"/>
      <c r="P534" s="482"/>
      <c r="Q534" s="482"/>
      <c r="R534" s="482"/>
      <c r="S534" s="486"/>
    </row>
    <row r="535" customFormat="false" ht="12.75" hidden="false" customHeight="true" outlineLevel="0" collapsed="false">
      <c r="A535" s="481" t="str">
        <f aca="false">IF(Relatórios!A560="","",Relatórios!A560)</f>
        <v/>
      </c>
      <c r="B535" s="482" t="str">
        <f aca="false">IF(Relatórios!B560="","",Relatórios!B560)</f>
        <v/>
      </c>
      <c r="C535" s="482" t="str">
        <f aca="false">IF(Relatórios!C560="","",Relatórios!C560)</f>
        <v/>
      </c>
      <c r="D535" s="482"/>
      <c r="E535" s="482"/>
      <c r="F535" s="482"/>
      <c r="G535" s="482"/>
      <c r="H535" s="482"/>
      <c r="I535" s="483"/>
      <c r="J535" s="484"/>
      <c r="K535" s="484"/>
      <c r="L535" s="483"/>
      <c r="M535" s="526" t="str">
        <f aca="false">IF(Relatórios!M560="","",Relatórios!M560)</f>
        <v/>
      </c>
      <c r="N535" s="563" t="str">
        <f aca="false">IF(Relatórios!N560="","",Relatórios!N560)</f>
        <v/>
      </c>
      <c r="O535" s="482"/>
      <c r="P535" s="482"/>
      <c r="Q535" s="482"/>
      <c r="R535" s="482"/>
      <c r="S535" s="486"/>
    </row>
    <row r="536" customFormat="false" ht="12.75" hidden="false" customHeight="true" outlineLevel="0" collapsed="false">
      <c r="A536" s="481" t="str">
        <f aca="false">IF(Relatórios!A561="","",Relatórios!A561)</f>
        <v/>
      </c>
      <c r="B536" s="482" t="str">
        <f aca="false">IF(Relatórios!B561="","",Relatórios!B561)</f>
        <v/>
      </c>
      <c r="C536" s="482" t="str">
        <f aca="false">IF(Relatórios!C561="","",Relatórios!C561)</f>
        <v/>
      </c>
      <c r="D536" s="482"/>
      <c r="E536" s="482"/>
      <c r="F536" s="482"/>
      <c r="G536" s="482"/>
      <c r="H536" s="482"/>
      <c r="I536" s="483"/>
      <c r="J536" s="484"/>
      <c r="K536" s="484"/>
      <c r="L536" s="483"/>
      <c r="M536" s="526" t="str">
        <f aca="false">IF(Relatórios!M561="","",Relatórios!M561)</f>
        <v/>
      </c>
      <c r="N536" s="563" t="str">
        <f aca="false">IF(Relatórios!N561="","",Relatórios!N561)</f>
        <v/>
      </c>
      <c r="O536" s="482"/>
      <c r="P536" s="482"/>
      <c r="Q536" s="482"/>
      <c r="R536" s="482"/>
      <c r="S536" s="486"/>
    </row>
    <row r="537" customFormat="false" ht="12.75" hidden="false" customHeight="true" outlineLevel="0" collapsed="false">
      <c r="A537" s="481" t="str">
        <f aca="false">IF(Relatórios!A562="","",Relatórios!A562)</f>
        <v/>
      </c>
      <c r="B537" s="482" t="str">
        <f aca="false">IF(Relatórios!B562="","",Relatórios!B562)</f>
        <v/>
      </c>
      <c r="C537" s="482" t="str">
        <f aca="false">IF(Relatórios!C562="","",Relatórios!C562)</f>
        <v/>
      </c>
      <c r="D537" s="482"/>
      <c r="E537" s="482"/>
      <c r="F537" s="482"/>
      <c r="G537" s="482"/>
      <c r="H537" s="482"/>
      <c r="I537" s="483"/>
      <c r="J537" s="484"/>
      <c r="K537" s="484"/>
      <c r="L537" s="483"/>
      <c r="M537" s="526" t="str">
        <f aca="false">IF(Relatórios!M562="","",Relatórios!M562)</f>
        <v/>
      </c>
      <c r="N537" s="563" t="str">
        <f aca="false">IF(Relatórios!N562="","",Relatórios!N562)</f>
        <v/>
      </c>
      <c r="O537" s="482"/>
      <c r="P537" s="482"/>
      <c r="Q537" s="482"/>
      <c r="R537" s="482"/>
      <c r="S537" s="486"/>
    </row>
    <row r="538" customFormat="false" ht="12.75" hidden="false" customHeight="true" outlineLevel="0" collapsed="false">
      <c r="A538" s="481" t="str">
        <f aca="false">IF(Relatórios!A563="","",Relatórios!A563)</f>
        <v/>
      </c>
      <c r="B538" s="482" t="str">
        <f aca="false">IF(Relatórios!B563="","",Relatórios!B563)</f>
        <v/>
      </c>
      <c r="C538" s="482" t="str">
        <f aca="false">IF(Relatórios!C563="","",Relatórios!C563)</f>
        <v/>
      </c>
      <c r="D538" s="482"/>
      <c r="E538" s="482"/>
      <c r="F538" s="482"/>
      <c r="G538" s="482"/>
      <c r="H538" s="482"/>
      <c r="I538" s="483"/>
      <c r="J538" s="484"/>
      <c r="K538" s="484"/>
      <c r="L538" s="483"/>
      <c r="M538" s="526" t="str">
        <f aca="false">IF(Relatórios!M563="","",Relatórios!M563)</f>
        <v/>
      </c>
      <c r="N538" s="563" t="str">
        <f aca="false">IF(Relatórios!N563="","",Relatórios!N563)</f>
        <v/>
      </c>
      <c r="O538" s="482"/>
      <c r="P538" s="482"/>
      <c r="Q538" s="482"/>
      <c r="R538" s="482"/>
      <c r="S538" s="486"/>
    </row>
    <row r="539" customFormat="false" ht="12.75" hidden="false" customHeight="true" outlineLevel="0" collapsed="false">
      <c r="A539" s="481" t="str">
        <f aca="false">IF(Relatórios!A564="","",Relatórios!A564)</f>
        <v/>
      </c>
      <c r="B539" s="482" t="str">
        <f aca="false">IF(Relatórios!B564="","",Relatórios!B564)</f>
        <v/>
      </c>
      <c r="C539" s="482" t="str">
        <f aca="false">IF(Relatórios!C564="","",Relatórios!C564)</f>
        <v/>
      </c>
      <c r="D539" s="482"/>
      <c r="E539" s="482"/>
      <c r="F539" s="482"/>
      <c r="G539" s="482"/>
      <c r="H539" s="482"/>
      <c r="I539" s="483"/>
      <c r="J539" s="484"/>
      <c r="K539" s="484"/>
      <c r="L539" s="483"/>
      <c r="M539" s="526" t="str">
        <f aca="false">IF(Relatórios!M564="","",Relatórios!M564)</f>
        <v/>
      </c>
      <c r="N539" s="563" t="str">
        <f aca="false">IF(Relatórios!N564="","",Relatórios!N564)</f>
        <v/>
      </c>
      <c r="O539" s="482"/>
      <c r="P539" s="482"/>
      <c r="Q539" s="482"/>
      <c r="R539" s="482"/>
      <c r="S539" s="486"/>
    </row>
    <row r="540" customFormat="false" ht="12.75" hidden="false" customHeight="true" outlineLevel="0" collapsed="false">
      <c r="A540" s="481" t="str">
        <f aca="false">IF(Relatórios!A565="","",Relatórios!A565)</f>
        <v/>
      </c>
      <c r="B540" s="482" t="str">
        <f aca="false">IF(Relatórios!B565="","",Relatórios!B565)</f>
        <v/>
      </c>
      <c r="C540" s="482" t="str">
        <f aca="false">IF(Relatórios!C565="","",Relatórios!C565)</f>
        <v/>
      </c>
      <c r="D540" s="482"/>
      <c r="E540" s="482"/>
      <c r="F540" s="482"/>
      <c r="G540" s="482"/>
      <c r="H540" s="482"/>
      <c r="I540" s="483"/>
      <c r="J540" s="484"/>
      <c r="K540" s="484"/>
      <c r="L540" s="483"/>
      <c r="M540" s="526" t="str">
        <f aca="false">IF(Relatórios!M565="","",Relatórios!M565)</f>
        <v/>
      </c>
      <c r="N540" s="563" t="str">
        <f aca="false">IF(Relatórios!N565="","",Relatórios!N565)</f>
        <v/>
      </c>
      <c r="O540" s="482"/>
      <c r="P540" s="482"/>
      <c r="Q540" s="482"/>
      <c r="R540" s="482"/>
      <c r="S540" s="486"/>
    </row>
    <row r="541" customFormat="false" ht="12.75" hidden="false" customHeight="true" outlineLevel="0" collapsed="false">
      <c r="A541" s="481" t="str">
        <f aca="false">IF(Relatórios!A566="","",Relatórios!A566)</f>
        <v/>
      </c>
      <c r="B541" s="482" t="str">
        <f aca="false">IF(Relatórios!B566="","",Relatórios!B566)</f>
        <v/>
      </c>
      <c r="C541" s="482" t="str">
        <f aca="false">IF(Relatórios!C566="","",Relatórios!C566)</f>
        <v/>
      </c>
      <c r="D541" s="482"/>
      <c r="E541" s="482"/>
      <c r="F541" s="482"/>
      <c r="G541" s="482"/>
      <c r="H541" s="482"/>
      <c r="I541" s="483"/>
      <c r="J541" s="484"/>
      <c r="K541" s="484"/>
      <c r="L541" s="483"/>
      <c r="M541" s="526" t="str">
        <f aca="false">IF(Relatórios!M566="","",Relatórios!M566)</f>
        <v/>
      </c>
      <c r="N541" s="563" t="str">
        <f aca="false">IF(Relatórios!N566="","",Relatórios!N566)</f>
        <v/>
      </c>
      <c r="O541" s="482"/>
      <c r="P541" s="482"/>
      <c r="Q541" s="482"/>
      <c r="R541" s="482"/>
      <c r="S541" s="486"/>
    </row>
    <row r="542" customFormat="false" ht="12.75" hidden="false" customHeight="true" outlineLevel="0" collapsed="false">
      <c r="A542" s="481" t="str">
        <f aca="false">IF(Relatórios!A567="","",Relatórios!A567)</f>
        <v/>
      </c>
      <c r="B542" s="482" t="str">
        <f aca="false">IF(Relatórios!B567="","",Relatórios!B567)</f>
        <v/>
      </c>
      <c r="C542" s="482" t="str">
        <f aca="false">IF(Relatórios!C567="","",Relatórios!C567)</f>
        <v/>
      </c>
      <c r="D542" s="482"/>
      <c r="E542" s="482"/>
      <c r="F542" s="482"/>
      <c r="G542" s="482"/>
      <c r="H542" s="482"/>
      <c r="I542" s="483"/>
      <c r="J542" s="484"/>
      <c r="K542" s="484"/>
      <c r="L542" s="483"/>
      <c r="M542" s="526" t="str">
        <f aca="false">IF(Relatórios!M567="","",Relatórios!M567)</f>
        <v/>
      </c>
      <c r="N542" s="563" t="str">
        <f aca="false">IF(Relatórios!N567="","",Relatórios!N567)</f>
        <v/>
      </c>
      <c r="O542" s="482"/>
      <c r="P542" s="482"/>
      <c r="Q542" s="482"/>
      <c r="R542" s="482"/>
      <c r="S542" s="486"/>
    </row>
    <row r="543" customFormat="false" ht="12.75" hidden="false" customHeight="true" outlineLevel="0" collapsed="false">
      <c r="A543" s="481" t="str">
        <f aca="false">IF(Relatórios!A568="","",Relatórios!A568)</f>
        <v/>
      </c>
      <c r="B543" s="482" t="str">
        <f aca="false">IF(Relatórios!B568="","",Relatórios!B568)</f>
        <v/>
      </c>
      <c r="C543" s="482" t="str">
        <f aca="false">IF(Relatórios!C568="","",Relatórios!C568)</f>
        <v/>
      </c>
      <c r="D543" s="482"/>
      <c r="E543" s="482"/>
      <c r="F543" s="482"/>
      <c r="G543" s="482"/>
      <c r="H543" s="482"/>
      <c r="I543" s="483"/>
      <c r="J543" s="484"/>
      <c r="K543" s="484"/>
      <c r="L543" s="483"/>
      <c r="M543" s="526" t="str">
        <f aca="false">IF(Relatórios!M568="","",Relatórios!M568)</f>
        <v/>
      </c>
      <c r="N543" s="563" t="str">
        <f aca="false">IF(Relatórios!N568="","",Relatórios!N568)</f>
        <v/>
      </c>
      <c r="O543" s="482"/>
      <c r="P543" s="482"/>
      <c r="Q543" s="482"/>
      <c r="R543" s="482"/>
      <c r="S543" s="486"/>
    </row>
    <row r="544" customFormat="false" ht="12.75" hidden="false" customHeight="true" outlineLevel="0" collapsed="false">
      <c r="A544" s="481" t="str">
        <f aca="false">IF(Relatórios!A569="","",Relatórios!A569)</f>
        <v/>
      </c>
      <c r="B544" s="482" t="str">
        <f aca="false">IF(Relatórios!B569="","",Relatórios!B569)</f>
        <v/>
      </c>
      <c r="C544" s="482" t="str">
        <f aca="false">IF(Relatórios!C569="","",Relatórios!C569)</f>
        <v/>
      </c>
      <c r="D544" s="482"/>
      <c r="E544" s="482"/>
      <c r="F544" s="482"/>
      <c r="G544" s="482"/>
      <c r="H544" s="482"/>
      <c r="I544" s="483"/>
      <c r="J544" s="484"/>
      <c r="K544" s="484"/>
      <c r="L544" s="483"/>
      <c r="M544" s="526" t="str">
        <f aca="false">IF(Relatórios!M569="","",Relatórios!M569)</f>
        <v/>
      </c>
      <c r="N544" s="563" t="str">
        <f aca="false">IF(Relatórios!N569="","",Relatórios!N569)</f>
        <v/>
      </c>
      <c r="O544" s="482"/>
      <c r="P544" s="482"/>
      <c r="Q544" s="482"/>
      <c r="R544" s="482"/>
      <c r="S544" s="486"/>
    </row>
    <row r="545" customFormat="false" ht="12.75" hidden="false" customHeight="true" outlineLevel="0" collapsed="false">
      <c r="A545" s="481" t="str">
        <f aca="false">IF(Relatórios!A570="","",Relatórios!A570)</f>
        <v/>
      </c>
      <c r="B545" s="482" t="str">
        <f aca="false">IF(Relatórios!B570="","",Relatórios!B570)</f>
        <v/>
      </c>
      <c r="C545" s="482" t="str">
        <f aca="false">IF(Relatórios!C570="","",Relatórios!C570)</f>
        <v/>
      </c>
      <c r="D545" s="482"/>
      <c r="E545" s="482"/>
      <c r="F545" s="482"/>
      <c r="G545" s="482"/>
      <c r="H545" s="482"/>
      <c r="I545" s="483"/>
      <c r="J545" s="484"/>
      <c r="K545" s="484"/>
      <c r="L545" s="483"/>
      <c r="M545" s="526" t="str">
        <f aca="false">IF(Relatórios!M570="","",Relatórios!M570)</f>
        <v/>
      </c>
      <c r="N545" s="563" t="str">
        <f aca="false">IF(Relatórios!N570="","",Relatórios!N570)</f>
        <v/>
      </c>
      <c r="O545" s="482"/>
      <c r="P545" s="482"/>
      <c r="Q545" s="482"/>
      <c r="R545" s="482"/>
      <c r="S545" s="486"/>
    </row>
    <row r="546" customFormat="false" ht="12.75" hidden="false" customHeight="true" outlineLevel="0" collapsed="false">
      <c r="A546" s="481" t="str">
        <f aca="false">IF(Relatórios!A571="","",Relatórios!A571)</f>
        <v/>
      </c>
      <c r="B546" s="482" t="str">
        <f aca="false">IF(Relatórios!B571="","",Relatórios!B571)</f>
        <v/>
      </c>
      <c r="C546" s="482" t="str">
        <f aca="false">IF(Relatórios!C571="","",Relatórios!C571)</f>
        <v/>
      </c>
      <c r="D546" s="482"/>
      <c r="E546" s="482"/>
      <c r="F546" s="482"/>
      <c r="G546" s="482"/>
      <c r="H546" s="482"/>
      <c r="I546" s="483"/>
      <c r="J546" s="484"/>
      <c r="K546" s="484"/>
      <c r="L546" s="483"/>
      <c r="M546" s="526" t="str">
        <f aca="false">IF(Relatórios!M571="","",Relatórios!M571)</f>
        <v/>
      </c>
      <c r="N546" s="563" t="str">
        <f aca="false">IF(Relatórios!N571="","",Relatórios!N571)</f>
        <v/>
      </c>
      <c r="O546" s="482"/>
      <c r="P546" s="482"/>
      <c r="Q546" s="482"/>
      <c r="R546" s="482"/>
      <c r="S546" s="486"/>
    </row>
    <row r="547" customFormat="false" ht="12.75" hidden="false" customHeight="true" outlineLevel="0" collapsed="false">
      <c r="A547" s="481" t="str">
        <f aca="false">Relatórios!A9</f>
        <v/>
      </c>
      <c r="B547" s="482" t="str">
        <f aca="false">Relatórios!B9</f>
        <v/>
      </c>
      <c r="C547" s="482" t="str">
        <f aca="false">Relatórios!C9</f>
        <v/>
      </c>
      <c r="D547" s="482" t="str">
        <f aca="false">Relatórios!D9</f>
        <v>ILF</v>
      </c>
      <c r="E547" s="482" t="n">
        <f aca="false">Relatórios!E9</f>
        <v>11</v>
      </c>
      <c r="F547" s="482" t="n">
        <f aca="false">Relatórios!F9</f>
        <v>1</v>
      </c>
      <c r="G547" s="482" t="n">
        <f aca="false">Relatórios!G9</f>
        <v>3</v>
      </c>
      <c r="H547" s="482" t="n">
        <f aca="false">Relatórios!H9</f>
        <v>3</v>
      </c>
      <c r="I547" s="526" t="n">
        <f aca="false">Relatórios!I9</f>
        <v>7</v>
      </c>
      <c r="J547" s="526" t="n">
        <f aca="false">Relatórios!J9</f>
        <v>4.05263157894737</v>
      </c>
      <c r="K547" s="526" t="n">
        <f aca="false">Relatórios!K9</f>
        <v>1.8</v>
      </c>
      <c r="L547" s="482" t="str">
        <f aca="false">Relatórios!L9</f>
        <v/>
      </c>
      <c r="M547" s="526" t="str">
        <f aca="false">Relatórios!M9</f>
        <v/>
      </c>
      <c r="N547" s="563" t="n">
        <f aca="false">Relatórios!N9</f>
        <v>23.4105263157895</v>
      </c>
      <c r="O547" s="482" t="str">
        <f aca="false">Relatórios!O9</f>
        <v/>
      </c>
      <c r="P547" s="482" t="str">
        <f aca="false">Relatórios!P9</f>
        <v/>
      </c>
      <c r="Q547" s="482" t="str">
        <f aca="false">Relatórios!Q9</f>
        <v/>
      </c>
      <c r="R547" s="482" t="str">
        <f aca="false">Relatórios!R9</f>
        <v/>
      </c>
      <c r="S547" s="486" t="str">
        <f aca="false">Relatórios!S9</f>
        <v/>
      </c>
    </row>
    <row r="548" customFormat="false" ht="12.75" hidden="false" customHeight="true" outlineLevel="0" collapsed="false">
      <c r="A548" s="481" t="str">
        <f aca="false">Relatórios!A185</f>
        <v/>
      </c>
      <c r="B548" s="482" t="str">
        <f aca="false">Relatórios!B185</f>
        <v/>
      </c>
      <c r="C548" s="482" t="str">
        <f aca="false">Relatórios!C185</f>
        <v/>
      </c>
      <c r="D548" s="482" t="str">
        <f aca="false">Relatórios!D185</f>
        <v/>
      </c>
      <c r="E548" s="482" t="str">
        <f aca="false">Relatórios!E185</f>
        <v/>
      </c>
      <c r="F548" s="482" t="str">
        <f aca="false">Relatórios!F185</f>
        <v/>
      </c>
      <c r="G548" s="482" t="str">
        <f aca="false">Relatórios!G185</f>
        <v/>
      </c>
      <c r="H548" s="482" t="str">
        <f aca="false">Relatórios!H185</f>
        <v/>
      </c>
      <c r="I548" s="526" t="str">
        <f aca="false">Relatórios!I185</f>
        <v/>
      </c>
      <c r="J548" s="526" t="str">
        <f aca="false">Relatórios!J185</f>
        <v/>
      </c>
      <c r="K548" s="526" t="str">
        <f aca="false">Relatórios!K185</f>
        <v/>
      </c>
      <c r="L548" s="482" t="str">
        <f aca="false">Relatórios!L185</f>
        <v/>
      </c>
      <c r="M548" s="526" t="str">
        <f aca="false">Relatórios!M185</f>
        <v/>
      </c>
      <c r="N548" s="563" t="str">
        <f aca="false">Relatórios!N185</f>
        <v/>
      </c>
      <c r="O548" s="482" t="str">
        <f aca="false">Relatórios!O185</f>
        <v/>
      </c>
      <c r="P548" s="482" t="str">
        <f aca="false">Relatórios!P185</f>
        <v/>
      </c>
      <c r="Q548" s="482" t="str">
        <f aca="false">Relatórios!Q185</f>
        <v/>
      </c>
      <c r="R548" s="482" t="str">
        <f aca="false">Relatórios!R185</f>
        <v/>
      </c>
      <c r="S548" s="486" t="str">
        <f aca="false">Relatórios!S185</f>
        <v/>
      </c>
    </row>
    <row r="549" customFormat="false" ht="12.75" hidden="false" customHeight="true" outlineLevel="0" collapsed="false">
      <c r="A549" s="481" t="str">
        <f aca="false">Relatórios!A186</f>
        <v/>
      </c>
      <c r="B549" s="482" t="str">
        <f aca="false">Relatórios!B186</f>
        <v/>
      </c>
      <c r="C549" s="482" t="str">
        <f aca="false">Relatórios!C186</f>
        <v/>
      </c>
      <c r="D549" s="482" t="str">
        <f aca="false">Relatórios!D186</f>
        <v/>
      </c>
      <c r="E549" s="482" t="str">
        <f aca="false">Relatórios!E186</f>
        <v/>
      </c>
      <c r="F549" s="482" t="str">
        <f aca="false">Relatórios!F186</f>
        <v/>
      </c>
      <c r="G549" s="482" t="str">
        <f aca="false">Relatórios!G186</f>
        <v/>
      </c>
      <c r="H549" s="482" t="str">
        <f aca="false">Relatórios!H186</f>
        <v/>
      </c>
      <c r="I549" s="526" t="str">
        <f aca="false">Relatórios!I186</f>
        <v/>
      </c>
      <c r="J549" s="526" t="str">
        <f aca="false">Relatórios!J186</f>
        <v/>
      </c>
      <c r="K549" s="526" t="str">
        <f aca="false">Relatórios!K186</f>
        <v/>
      </c>
      <c r="L549" s="482" t="str">
        <f aca="false">Relatórios!L186</f>
        <v/>
      </c>
      <c r="M549" s="526" t="str">
        <f aca="false">Relatórios!M186</f>
        <v/>
      </c>
      <c r="N549" s="563" t="str">
        <f aca="false">Relatórios!N186</f>
        <v/>
      </c>
      <c r="O549" s="482" t="str">
        <f aca="false">Relatórios!O186</f>
        <v/>
      </c>
      <c r="P549" s="482" t="str">
        <f aca="false">Relatórios!P186</f>
        <v/>
      </c>
      <c r="Q549" s="482" t="str">
        <f aca="false">Relatórios!Q186</f>
        <v/>
      </c>
      <c r="R549" s="482" t="str">
        <f aca="false">Relatórios!R186</f>
        <v/>
      </c>
      <c r="S549" s="486" t="str">
        <f aca="false">Relatórios!S186</f>
        <v/>
      </c>
    </row>
    <row r="550" customFormat="false" ht="12.75" hidden="false" customHeight="true" outlineLevel="0" collapsed="false">
      <c r="A550" s="481" t="str">
        <f aca="false">Relatórios!A187</f>
        <v/>
      </c>
      <c r="B550" s="482" t="str">
        <f aca="false">Relatórios!B187</f>
        <v/>
      </c>
      <c r="C550" s="482" t="str">
        <f aca="false">Relatórios!C187</f>
        <v/>
      </c>
      <c r="D550" s="482" t="str">
        <f aca="false">Relatórios!D187</f>
        <v/>
      </c>
      <c r="E550" s="482" t="str">
        <f aca="false">Relatórios!E187</f>
        <v/>
      </c>
      <c r="F550" s="482" t="str">
        <f aca="false">Relatórios!F187</f>
        <v/>
      </c>
      <c r="G550" s="482" t="str">
        <f aca="false">Relatórios!G187</f>
        <v/>
      </c>
      <c r="H550" s="482" t="str">
        <f aca="false">Relatórios!H187</f>
        <v/>
      </c>
      <c r="I550" s="526" t="str">
        <f aca="false">Relatórios!I187</f>
        <v/>
      </c>
      <c r="J550" s="526" t="str">
        <f aca="false">Relatórios!J187</f>
        <v/>
      </c>
      <c r="K550" s="526" t="str">
        <f aca="false">Relatórios!K187</f>
        <v/>
      </c>
      <c r="L550" s="482" t="str">
        <f aca="false">Relatórios!L187</f>
        <v/>
      </c>
      <c r="M550" s="526" t="str">
        <f aca="false">Relatórios!M187</f>
        <v/>
      </c>
      <c r="N550" s="563" t="str">
        <f aca="false">Relatórios!N187</f>
        <v/>
      </c>
      <c r="O550" s="482" t="str">
        <f aca="false">Relatórios!O187</f>
        <v/>
      </c>
      <c r="P550" s="482" t="str">
        <f aca="false">Relatórios!P187</f>
        <v/>
      </c>
      <c r="Q550" s="482" t="str">
        <f aca="false">Relatórios!Q187</f>
        <v/>
      </c>
      <c r="R550" s="482" t="str">
        <f aca="false">Relatórios!R187</f>
        <v/>
      </c>
      <c r="S550" s="486" t="str">
        <f aca="false">Relatórios!S187</f>
        <v/>
      </c>
    </row>
    <row r="551" customFormat="false" ht="12.75" hidden="false" customHeight="true" outlineLevel="0" collapsed="false">
      <c r="A551" s="481" t="str">
        <f aca="false">Relatórios!A188</f>
        <v/>
      </c>
      <c r="B551" s="482" t="str">
        <f aca="false">Relatórios!B188</f>
        <v/>
      </c>
      <c r="C551" s="482" t="str">
        <f aca="false">Relatórios!C188</f>
        <v/>
      </c>
      <c r="D551" s="482" t="str">
        <f aca="false">Relatórios!D188</f>
        <v/>
      </c>
      <c r="E551" s="482" t="str">
        <f aca="false">Relatórios!E188</f>
        <v/>
      </c>
      <c r="F551" s="482" t="str">
        <f aca="false">Relatórios!F188</f>
        <v/>
      </c>
      <c r="G551" s="482" t="str">
        <f aca="false">Relatórios!G188</f>
        <v/>
      </c>
      <c r="H551" s="482" t="str">
        <f aca="false">Relatórios!H188</f>
        <v/>
      </c>
      <c r="I551" s="526" t="str">
        <f aca="false">Relatórios!I188</f>
        <v/>
      </c>
      <c r="J551" s="526" t="str">
        <f aca="false">Relatórios!J188</f>
        <v/>
      </c>
      <c r="K551" s="526" t="str">
        <f aca="false">Relatórios!K188</f>
        <v/>
      </c>
      <c r="L551" s="482" t="str">
        <f aca="false">Relatórios!L188</f>
        <v/>
      </c>
      <c r="M551" s="526" t="str">
        <f aca="false">Relatórios!M188</f>
        <v/>
      </c>
      <c r="N551" s="563" t="str">
        <f aca="false">Relatórios!N188</f>
        <v/>
      </c>
      <c r="O551" s="482" t="str">
        <f aca="false">Relatórios!O188</f>
        <v/>
      </c>
      <c r="P551" s="482" t="str">
        <f aca="false">Relatórios!P188</f>
        <v/>
      </c>
      <c r="Q551" s="482" t="str">
        <f aca="false">Relatórios!Q188</f>
        <v/>
      </c>
      <c r="R551" s="482" t="str">
        <f aca="false">Relatórios!R188</f>
        <v/>
      </c>
      <c r="S551" s="486" t="str">
        <f aca="false">Relatórios!S188</f>
        <v/>
      </c>
    </row>
    <row r="552" customFormat="false" ht="12.75" hidden="false" customHeight="true" outlineLevel="0" collapsed="false">
      <c r="A552" s="481" t="str">
        <f aca="false">Relatórios!A189</f>
        <v/>
      </c>
      <c r="B552" s="482" t="str">
        <f aca="false">Relatórios!B189</f>
        <v/>
      </c>
      <c r="C552" s="482" t="str">
        <f aca="false">Relatórios!C189</f>
        <v/>
      </c>
      <c r="D552" s="482" t="str">
        <f aca="false">Relatórios!D189</f>
        <v/>
      </c>
      <c r="E552" s="482" t="str">
        <f aca="false">Relatórios!E189</f>
        <v/>
      </c>
      <c r="F552" s="482" t="str">
        <f aca="false">Relatórios!F189</f>
        <v/>
      </c>
      <c r="G552" s="482" t="str">
        <f aca="false">Relatórios!G189</f>
        <v/>
      </c>
      <c r="H552" s="482" t="str">
        <f aca="false">Relatórios!H189</f>
        <v/>
      </c>
      <c r="I552" s="526" t="str">
        <f aca="false">Relatórios!I189</f>
        <v/>
      </c>
      <c r="J552" s="526" t="str">
        <f aca="false">Relatórios!J189</f>
        <v/>
      </c>
      <c r="K552" s="526" t="str">
        <f aca="false">Relatórios!K189</f>
        <v/>
      </c>
      <c r="L552" s="482" t="str">
        <f aca="false">Relatórios!L189</f>
        <v/>
      </c>
      <c r="M552" s="526" t="str">
        <f aca="false">Relatórios!M189</f>
        <v/>
      </c>
      <c r="N552" s="563" t="str">
        <f aca="false">Relatórios!N189</f>
        <v/>
      </c>
      <c r="O552" s="482" t="str">
        <f aca="false">Relatórios!O189</f>
        <v/>
      </c>
      <c r="P552" s="482" t="str">
        <f aca="false">Relatórios!P189</f>
        <v/>
      </c>
      <c r="Q552" s="482" t="str">
        <f aca="false">Relatórios!Q189</f>
        <v/>
      </c>
      <c r="R552" s="482" t="str">
        <f aca="false">Relatórios!R189</f>
        <v/>
      </c>
      <c r="S552" s="486" t="str">
        <f aca="false">Relatórios!S189</f>
        <v/>
      </c>
    </row>
    <row r="553" customFormat="false" ht="12.75" hidden="false" customHeight="true" outlineLevel="0" collapsed="false">
      <c r="A553" s="502"/>
      <c r="B553" s="503"/>
      <c r="C553" s="503"/>
      <c r="D553" s="504"/>
      <c r="E553" s="504"/>
      <c r="F553" s="504"/>
      <c r="G553" s="504"/>
      <c r="H553" s="504"/>
      <c r="I553" s="504"/>
      <c r="J553" s="505"/>
      <c r="K553" s="505"/>
      <c r="L553" s="504"/>
      <c r="M553" s="505"/>
      <c r="N553" s="506"/>
      <c r="O553" s="503"/>
      <c r="P553" s="503"/>
      <c r="Q553" s="503"/>
      <c r="R553" s="503"/>
      <c r="S553" s="566"/>
    </row>
    <row r="554" customFormat="false" ht="12.75" hidden="false" customHeight="true" outlineLevel="0" collapsed="false">
      <c r="A554" s="502"/>
      <c r="B554" s="503"/>
      <c r="C554" s="503"/>
      <c r="D554" s="504"/>
      <c r="E554" s="504"/>
      <c r="F554" s="504"/>
      <c r="G554" s="504"/>
      <c r="H554" s="504"/>
      <c r="I554" s="504"/>
      <c r="J554" s="505"/>
      <c r="K554" s="505"/>
      <c r="L554" s="504"/>
      <c r="M554" s="505"/>
      <c r="N554" s="506"/>
      <c r="O554" s="503"/>
      <c r="P554" s="503"/>
      <c r="Q554" s="503"/>
      <c r="R554" s="503"/>
      <c r="S554" s="566"/>
    </row>
    <row r="555" customFormat="false" ht="12.75" hidden="false" customHeight="true" outlineLevel="0" collapsed="false">
      <c r="A555" s="502"/>
      <c r="B555" s="503"/>
      <c r="C555" s="503"/>
      <c r="D555" s="504"/>
      <c r="E555" s="504"/>
      <c r="F555" s="504"/>
      <c r="G555" s="504"/>
      <c r="H555" s="504"/>
      <c r="I555" s="504"/>
      <c r="J555" s="505"/>
      <c r="K555" s="505"/>
      <c r="L555" s="504"/>
      <c r="M555" s="505"/>
      <c r="N555" s="506"/>
      <c r="O555" s="503"/>
      <c r="P555" s="503"/>
      <c r="Q555" s="503"/>
      <c r="R555" s="503"/>
      <c r="S555" s="566"/>
    </row>
    <row r="556" customFormat="false" ht="12.75" hidden="false" customHeight="true" outlineLevel="0" collapsed="false">
      <c r="A556" s="481"/>
      <c r="B556" s="482"/>
      <c r="C556" s="482"/>
      <c r="D556" s="483"/>
      <c r="E556" s="483"/>
      <c r="F556" s="483"/>
      <c r="G556" s="483"/>
      <c r="H556" s="483"/>
      <c r="I556" s="483"/>
      <c r="J556" s="484"/>
      <c r="K556" s="484"/>
      <c r="L556" s="483"/>
      <c r="M556" s="484"/>
      <c r="N556" s="485"/>
      <c r="O556" s="482"/>
      <c r="P556" s="482"/>
      <c r="Q556" s="482"/>
      <c r="R556" s="482"/>
      <c r="S556" s="486"/>
    </row>
    <row r="557" customFormat="false" ht="12.75" hidden="false" customHeight="true" outlineLevel="0" collapsed="false">
      <c r="A557" s="481"/>
      <c r="B557" s="482"/>
      <c r="C557" s="482"/>
      <c r="D557" s="483"/>
      <c r="E557" s="483"/>
      <c r="F557" s="483"/>
      <c r="G557" s="483"/>
      <c r="H557" s="483"/>
      <c r="I557" s="483"/>
      <c r="J557" s="484"/>
      <c r="K557" s="484"/>
      <c r="L557" s="483"/>
      <c r="M557" s="484"/>
      <c r="N557" s="485"/>
      <c r="O557" s="482"/>
      <c r="P557" s="482"/>
      <c r="Q557" s="482"/>
      <c r="R557" s="482"/>
      <c r="S557" s="486"/>
    </row>
    <row r="558" customFormat="false" ht="12.75" hidden="false" customHeight="true" outlineLevel="0" collapsed="false">
      <c r="A558" s="568"/>
      <c r="B558" s="569"/>
      <c r="C558" s="569"/>
      <c r="D558" s="570"/>
      <c r="E558" s="570"/>
      <c r="F558" s="570"/>
      <c r="G558" s="570"/>
      <c r="H558" s="570"/>
      <c r="I558" s="570"/>
      <c r="J558" s="571"/>
      <c r="K558" s="571"/>
      <c r="L558" s="570"/>
      <c r="M558" s="571"/>
      <c r="N558" s="572"/>
      <c r="O558" s="569"/>
      <c r="P558" s="569"/>
      <c r="Q558" s="569"/>
      <c r="R558" s="569"/>
      <c r="S558" s="573"/>
    </row>
    <row r="559" customFormat="false" ht="12.75" hidden="false" customHeight="true" outlineLevel="0" collapsed="false">
      <c r="A559" s="532"/>
      <c r="B559" s="532"/>
      <c r="C559" s="532"/>
      <c r="D559" s="53"/>
      <c r="E559" s="53"/>
      <c r="F559" s="53"/>
      <c r="G559" s="53"/>
      <c r="H559" s="53"/>
      <c r="I559" s="53"/>
      <c r="J559" s="333"/>
      <c r="K559" s="333"/>
      <c r="L559" s="53"/>
      <c r="M559" s="333"/>
      <c r="N559" s="533"/>
      <c r="O559" s="534"/>
      <c r="P559" s="534"/>
      <c r="Q559" s="534"/>
      <c r="R559" s="534"/>
      <c r="S559" s="534"/>
    </row>
    <row r="560" customFormat="false" ht="12.75" hidden="false" customHeight="true" outlineLevel="0" collapsed="false">
      <c r="A560" s="532"/>
      <c r="B560" s="532"/>
      <c r="C560" s="532"/>
      <c r="D560" s="53"/>
      <c r="E560" s="53"/>
      <c r="F560" s="53"/>
      <c r="G560" s="53"/>
      <c r="H560" s="53"/>
      <c r="I560" s="53"/>
      <c r="J560" s="333"/>
      <c r="K560" s="333"/>
      <c r="L560" s="53"/>
      <c r="M560" s="333"/>
      <c r="N560" s="533"/>
      <c r="O560" s="534"/>
      <c r="P560" s="534"/>
      <c r="Q560" s="534"/>
      <c r="R560" s="534"/>
      <c r="S560" s="534"/>
    </row>
    <row r="561" customFormat="false" ht="12.75" hidden="false" customHeight="true" outlineLevel="0" collapsed="false">
      <c r="A561" s="532"/>
      <c r="B561" s="532"/>
      <c r="C561" s="532"/>
      <c r="D561" s="53"/>
      <c r="E561" s="53"/>
      <c r="F561" s="53"/>
      <c r="G561" s="53"/>
      <c r="H561" s="53"/>
      <c r="I561" s="53"/>
      <c r="J561" s="333"/>
      <c r="K561" s="333"/>
      <c r="L561" s="53"/>
      <c r="M561" s="333"/>
      <c r="N561" s="533"/>
      <c r="O561" s="534"/>
      <c r="P561" s="534"/>
      <c r="Q561" s="534"/>
      <c r="R561" s="534"/>
      <c r="S561" s="534"/>
    </row>
    <row r="562" customFormat="false" ht="12.75" hidden="false" customHeight="true" outlineLevel="0" collapsed="false">
      <c r="A562" s="532"/>
      <c r="B562" s="532"/>
      <c r="C562" s="532"/>
      <c r="D562" s="53"/>
      <c r="E562" s="53"/>
      <c r="F562" s="53"/>
      <c r="G562" s="53"/>
      <c r="H562" s="53"/>
      <c r="I562" s="53"/>
      <c r="J562" s="333"/>
      <c r="K562" s="333"/>
      <c r="L562" s="53"/>
      <c r="M562" s="333"/>
      <c r="N562" s="533"/>
      <c r="O562" s="534"/>
      <c r="P562" s="534"/>
      <c r="Q562" s="534"/>
      <c r="R562" s="534"/>
      <c r="S562" s="534"/>
    </row>
    <row r="563" customFormat="false" ht="12.75" hidden="false" customHeight="true" outlineLevel="0" collapsed="false">
      <c r="A563" s="532"/>
      <c r="B563" s="532"/>
      <c r="C563" s="532"/>
      <c r="D563" s="53"/>
      <c r="E563" s="53"/>
      <c r="F563" s="53"/>
      <c r="G563" s="53"/>
      <c r="H563" s="53"/>
      <c r="I563" s="53"/>
      <c r="J563" s="333"/>
      <c r="K563" s="333"/>
      <c r="L563" s="53"/>
      <c r="M563" s="333"/>
      <c r="N563" s="533"/>
      <c r="O563" s="534"/>
      <c r="P563" s="534"/>
      <c r="Q563" s="534"/>
      <c r="R563" s="534"/>
      <c r="S563" s="534"/>
    </row>
    <row r="564" customFormat="false" ht="12.75" hidden="false" customHeight="true" outlineLevel="0" collapsed="false">
      <c r="A564" s="532"/>
      <c r="B564" s="532"/>
      <c r="C564" s="532"/>
      <c r="D564" s="53"/>
      <c r="E564" s="53"/>
      <c r="F564" s="53"/>
      <c r="G564" s="53"/>
      <c r="H564" s="53"/>
      <c r="I564" s="53"/>
      <c r="J564" s="333"/>
      <c r="K564" s="333"/>
      <c r="L564" s="53"/>
      <c r="M564" s="333"/>
      <c r="N564" s="533"/>
      <c r="O564" s="534"/>
      <c r="P564" s="534"/>
      <c r="Q564" s="534"/>
      <c r="R564" s="534"/>
      <c r="S564" s="534"/>
    </row>
    <row r="565" customFormat="false" ht="12.75" hidden="false" customHeight="true" outlineLevel="0" collapsed="false">
      <c r="A565" s="532"/>
      <c r="B565" s="532"/>
      <c r="C565" s="532"/>
      <c r="D565" s="53"/>
      <c r="E565" s="53"/>
      <c r="F565" s="53"/>
      <c r="G565" s="53"/>
      <c r="H565" s="53"/>
      <c r="I565" s="53"/>
      <c r="J565" s="333"/>
      <c r="K565" s="333"/>
      <c r="L565" s="53"/>
      <c r="M565" s="333"/>
      <c r="N565" s="533"/>
      <c r="O565" s="534"/>
      <c r="P565" s="534"/>
      <c r="Q565" s="534"/>
      <c r="R565" s="534"/>
      <c r="S565" s="534"/>
    </row>
    <row r="566" customFormat="false" ht="12.75" hidden="false" customHeight="true" outlineLevel="0" collapsed="false">
      <c r="A566" s="532"/>
      <c r="B566" s="532"/>
      <c r="C566" s="532"/>
      <c r="D566" s="53"/>
      <c r="E566" s="53"/>
      <c r="F566" s="53"/>
      <c r="G566" s="53"/>
      <c r="H566" s="53"/>
      <c r="I566" s="53"/>
      <c r="J566" s="333"/>
      <c r="K566" s="333"/>
      <c r="L566" s="53"/>
      <c r="M566" s="333"/>
      <c r="N566" s="533"/>
      <c r="O566" s="534"/>
      <c r="P566" s="534"/>
      <c r="Q566" s="534"/>
      <c r="R566" s="534"/>
      <c r="S566" s="534"/>
    </row>
    <row r="567" customFormat="false" ht="12.75" hidden="false" customHeight="true" outlineLevel="0" collapsed="false">
      <c r="A567" s="532"/>
      <c r="B567" s="532"/>
      <c r="C567" s="532"/>
      <c r="D567" s="53"/>
      <c r="E567" s="53"/>
      <c r="F567" s="53"/>
      <c r="G567" s="53"/>
      <c r="H567" s="53"/>
      <c r="I567" s="53"/>
      <c r="J567" s="333"/>
      <c r="K567" s="333"/>
      <c r="L567" s="53"/>
      <c r="M567" s="333"/>
      <c r="N567" s="533"/>
      <c r="O567" s="534"/>
      <c r="P567" s="534"/>
      <c r="Q567" s="534"/>
      <c r="R567" s="534"/>
      <c r="S567" s="534"/>
    </row>
    <row r="568" customFormat="false" ht="12.75" hidden="false" customHeight="true" outlineLevel="0" collapsed="false">
      <c r="A568" s="532"/>
      <c r="B568" s="532"/>
      <c r="C568" s="532"/>
      <c r="D568" s="53"/>
      <c r="E568" s="53"/>
      <c r="F568" s="53"/>
      <c r="G568" s="53"/>
      <c r="H568" s="53"/>
      <c r="I568" s="53"/>
      <c r="J568" s="333"/>
      <c r="K568" s="333"/>
      <c r="L568" s="53"/>
      <c r="M568" s="333"/>
      <c r="N568" s="533"/>
      <c r="O568" s="534"/>
      <c r="P568" s="534"/>
      <c r="Q568" s="534"/>
      <c r="R568" s="534"/>
      <c r="S568" s="534"/>
    </row>
    <row r="569" customFormat="false" ht="12.75" hidden="false" customHeight="true" outlineLevel="0" collapsed="false">
      <c r="A569" s="532"/>
      <c r="B569" s="532"/>
      <c r="C569" s="532"/>
      <c r="D569" s="53"/>
      <c r="E569" s="53"/>
      <c r="F569" s="53"/>
      <c r="G569" s="53"/>
      <c r="H569" s="53"/>
      <c r="I569" s="53"/>
      <c r="J569" s="333"/>
      <c r="K569" s="333"/>
      <c r="L569" s="53"/>
      <c r="M569" s="333"/>
      <c r="N569" s="533"/>
      <c r="O569" s="534"/>
      <c r="P569" s="534"/>
      <c r="Q569" s="534"/>
      <c r="R569" s="534"/>
      <c r="S569" s="534"/>
    </row>
    <row r="570" customFormat="false" ht="12.75" hidden="false" customHeight="true" outlineLevel="0" collapsed="false">
      <c r="A570" s="532"/>
      <c r="B570" s="532"/>
      <c r="C570" s="532"/>
      <c r="D570" s="53"/>
      <c r="E570" s="53"/>
      <c r="F570" s="53"/>
      <c r="G570" s="53"/>
      <c r="H570" s="53"/>
      <c r="I570" s="53"/>
      <c r="J570" s="333"/>
      <c r="K570" s="333"/>
      <c r="L570" s="53"/>
      <c r="M570" s="333"/>
      <c r="N570" s="533"/>
      <c r="O570" s="534"/>
      <c r="P570" s="534"/>
      <c r="Q570" s="534"/>
      <c r="R570" s="534"/>
      <c r="S570" s="534"/>
    </row>
    <row r="571" customFormat="false" ht="12.75" hidden="false" customHeight="true" outlineLevel="0" collapsed="false">
      <c r="A571" s="532"/>
      <c r="B571" s="532"/>
      <c r="C571" s="532"/>
      <c r="D571" s="53"/>
      <c r="E571" s="53"/>
      <c r="F571" s="53"/>
      <c r="G571" s="53"/>
      <c r="H571" s="53"/>
      <c r="I571" s="53"/>
      <c r="J571" s="333"/>
      <c r="K571" s="333"/>
      <c r="L571" s="53"/>
      <c r="M571" s="333"/>
      <c r="N571" s="533"/>
      <c r="O571" s="534"/>
      <c r="P571" s="534"/>
      <c r="Q571" s="534"/>
      <c r="R571" s="534"/>
      <c r="S571" s="534"/>
    </row>
    <row r="572" customFormat="false" ht="12.75" hidden="false" customHeight="true" outlineLevel="0" collapsed="false">
      <c r="A572" s="532"/>
      <c r="B572" s="532"/>
      <c r="C572" s="532"/>
      <c r="D572" s="53"/>
      <c r="E572" s="53"/>
      <c r="F572" s="53"/>
      <c r="G572" s="53"/>
      <c r="H572" s="53"/>
      <c r="I572" s="53"/>
      <c r="J572" s="333"/>
      <c r="K572" s="333"/>
      <c r="L572" s="53"/>
      <c r="M572" s="333"/>
      <c r="N572" s="533"/>
      <c r="O572" s="534"/>
      <c r="P572" s="534"/>
      <c r="Q572" s="534"/>
      <c r="R572" s="534"/>
      <c r="S572" s="534"/>
    </row>
    <row r="573" customFormat="false" ht="12.75" hidden="false" customHeight="true" outlineLevel="0" collapsed="false">
      <c r="A573" s="532"/>
      <c r="B573" s="532"/>
      <c r="C573" s="532"/>
      <c r="D573" s="53"/>
      <c r="E573" s="53"/>
      <c r="F573" s="53"/>
      <c r="G573" s="53"/>
      <c r="H573" s="53"/>
      <c r="I573" s="53"/>
      <c r="J573" s="333"/>
      <c r="K573" s="333"/>
      <c r="L573" s="53"/>
      <c r="M573" s="333"/>
      <c r="N573" s="533"/>
      <c r="O573" s="534"/>
      <c r="P573" s="534"/>
      <c r="Q573" s="534"/>
      <c r="R573" s="534"/>
      <c r="S573" s="534"/>
    </row>
    <row r="574" customFormat="false" ht="12.75" hidden="false" customHeight="true" outlineLevel="0" collapsed="false">
      <c r="A574" s="532"/>
      <c r="B574" s="532"/>
      <c r="C574" s="532"/>
      <c r="D574" s="53"/>
      <c r="E574" s="53"/>
      <c r="F574" s="53"/>
      <c r="G574" s="53"/>
      <c r="H574" s="53"/>
      <c r="I574" s="53"/>
      <c r="J574" s="333"/>
      <c r="K574" s="333"/>
      <c r="L574" s="53"/>
      <c r="M574" s="333"/>
      <c r="N574" s="533"/>
      <c r="O574" s="534"/>
      <c r="P574" s="534"/>
      <c r="Q574" s="534"/>
      <c r="R574" s="534"/>
      <c r="S574" s="534"/>
    </row>
    <row r="575" customFormat="false" ht="12.75" hidden="false" customHeight="true" outlineLevel="0" collapsed="false">
      <c r="A575" s="532"/>
      <c r="B575" s="532"/>
      <c r="C575" s="532"/>
      <c r="D575" s="53"/>
      <c r="E575" s="53"/>
      <c r="F575" s="53"/>
      <c r="G575" s="53"/>
      <c r="H575" s="53"/>
      <c r="I575" s="53"/>
      <c r="J575" s="333"/>
      <c r="K575" s="333"/>
      <c r="L575" s="53"/>
      <c r="M575" s="333"/>
      <c r="N575" s="533"/>
      <c r="O575" s="534"/>
      <c r="P575" s="534"/>
      <c r="Q575" s="534"/>
      <c r="R575" s="534"/>
      <c r="S575" s="534"/>
    </row>
    <row r="576" customFormat="false" ht="12.75" hidden="false" customHeight="true" outlineLevel="0" collapsed="false">
      <c r="A576" s="532"/>
      <c r="B576" s="532"/>
      <c r="C576" s="532"/>
      <c r="D576" s="53"/>
      <c r="E576" s="53"/>
      <c r="F576" s="53"/>
      <c r="G576" s="53"/>
      <c r="H576" s="53"/>
      <c r="I576" s="53"/>
      <c r="J576" s="333"/>
      <c r="K576" s="333"/>
      <c r="L576" s="53"/>
      <c r="M576" s="333"/>
      <c r="N576" s="533"/>
      <c r="O576" s="534"/>
      <c r="P576" s="534"/>
      <c r="Q576" s="534"/>
      <c r="R576" s="534"/>
      <c r="S576" s="534"/>
    </row>
    <row r="577" customFormat="false" ht="12.75" hidden="false" customHeight="true" outlineLevel="0" collapsed="false">
      <c r="A577" s="532"/>
      <c r="B577" s="532"/>
      <c r="C577" s="532"/>
      <c r="D577" s="53"/>
      <c r="E577" s="53"/>
      <c r="F577" s="53"/>
      <c r="G577" s="53"/>
      <c r="H577" s="53"/>
      <c r="I577" s="53"/>
      <c r="J577" s="333"/>
      <c r="K577" s="333"/>
      <c r="L577" s="53"/>
      <c r="M577" s="333"/>
      <c r="N577" s="533"/>
      <c r="O577" s="534"/>
      <c r="P577" s="534"/>
      <c r="Q577" s="534"/>
      <c r="R577" s="534"/>
      <c r="S577" s="534"/>
    </row>
    <row r="578" customFormat="false" ht="12.75" hidden="false" customHeight="true" outlineLevel="0" collapsed="false">
      <c r="A578" s="532"/>
      <c r="B578" s="532"/>
      <c r="C578" s="532"/>
      <c r="D578" s="53"/>
      <c r="E578" s="53"/>
      <c r="F578" s="53"/>
      <c r="G578" s="53"/>
      <c r="H578" s="53"/>
      <c r="I578" s="53"/>
      <c r="J578" s="333"/>
      <c r="K578" s="333"/>
      <c r="L578" s="53"/>
      <c r="M578" s="333"/>
      <c r="N578" s="533"/>
      <c r="O578" s="534"/>
      <c r="P578" s="534"/>
      <c r="Q578" s="534"/>
      <c r="R578" s="534"/>
      <c r="S578" s="534"/>
    </row>
    <row r="579" customFormat="false" ht="12.75" hidden="false" customHeight="true" outlineLevel="0" collapsed="false">
      <c r="A579" s="532"/>
      <c r="B579" s="532"/>
      <c r="C579" s="532"/>
      <c r="D579" s="53"/>
      <c r="E579" s="53"/>
      <c r="F579" s="53"/>
      <c r="G579" s="53"/>
      <c r="H579" s="53"/>
      <c r="I579" s="53"/>
      <c r="J579" s="333"/>
      <c r="K579" s="333"/>
      <c r="L579" s="53"/>
      <c r="M579" s="333"/>
      <c r="N579" s="533"/>
      <c r="O579" s="534"/>
      <c r="P579" s="534"/>
      <c r="Q579" s="534"/>
      <c r="R579" s="534"/>
      <c r="S579" s="534"/>
    </row>
    <row r="580" customFormat="false" ht="12.75" hidden="false" customHeight="true" outlineLevel="0" collapsed="false">
      <c r="A580" s="532"/>
      <c r="B580" s="532"/>
      <c r="C580" s="532"/>
      <c r="D580" s="53"/>
      <c r="E580" s="53"/>
      <c r="F580" s="53"/>
      <c r="G580" s="53"/>
      <c r="H580" s="53"/>
      <c r="I580" s="53"/>
      <c r="J580" s="333"/>
      <c r="K580" s="333"/>
      <c r="L580" s="53"/>
      <c r="M580" s="333"/>
      <c r="N580" s="533"/>
      <c r="O580" s="534"/>
      <c r="P580" s="534"/>
      <c r="Q580" s="534"/>
      <c r="R580" s="534"/>
      <c r="S580" s="534"/>
    </row>
    <row r="581" customFormat="false" ht="12.75" hidden="false" customHeight="true" outlineLevel="0" collapsed="false">
      <c r="A581" s="532"/>
      <c r="B581" s="532"/>
      <c r="C581" s="532"/>
      <c r="D581" s="53"/>
      <c r="E581" s="53"/>
      <c r="F581" s="53"/>
      <c r="G581" s="53"/>
      <c r="H581" s="53"/>
      <c r="I581" s="53"/>
      <c r="J581" s="333"/>
      <c r="K581" s="333"/>
      <c r="L581" s="53"/>
      <c r="M581" s="333"/>
      <c r="N581" s="533"/>
      <c r="O581" s="534"/>
      <c r="P581" s="534"/>
      <c r="Q581" s="534"/>
      <c r="R581" s="534"/>
      <c r="S581" s="534"/>
    </row>
    <row r="582" customFormat="false" ht="12.75" hidden="false" customHeight="true" outlineLevel="0" collapsed="false">
      <c r="A582" s="532"/>
      <c r="B582" s="532"/>
      <c r="C582" s="532"/>
      <c r="D582" s="53"/>
      <c r="E582" s="53"/>
      <c r="F582" s="53"/>
      <c r="G582" s="53"/>
      <c r="H582" s="53"/>
      <c r="I582" s="53"/>
      <c r="J582" s="333"/>
      <c r="K582" s="333"/>
      <c r="L582" s="53"/>
      <c r="M582" s="333"/>
      <c r="N582" s="533"/>
      <c r="O582" s="534"/>
      <c r="P582" s="534"/>
      <c r="Q582" s="534"/>
      <c r="R582" s="534"/>
      <c r="S582" s="534"/>
    </row>
    <row r="583" customFormat="false" ht="12.75" hidden="false" customHeight="true" outlineLevel="0" collapsed="false">
      <c r="A583" s="532"/>
      <c r="B583" s="532"/>
      <c r="C583" s="532"/>
      <c r="D583" s="53"/>
      <c r="E583" s="53"/>
      <c r="F583" s="53"/>
      <c r="G583" s="53"/>
      <c r="H583" s="53"/>
      <c r="I583" s="53"/>
      <c r="J583" s="333"/>
      <c r="K583" s="333"/>
      <c r="L583" s="53"/>
      <c r="M583" s="333"/>
      <c r="N583" s="533"/>
      <c r="O583" s="534"/>
      <c r="P583" s="534"/>
      <c r="Q583" s="534"/>
      <c r="R583" s="534"/>
      <c r="S583" s="534"/>
    </row>
    <row r="584" customFormat="false" ht="12.75" hidden="false" customHeight="true" outlineLevel="0" collapsed="false">
      <c r="A584" s="532"/>
      <c r="B584" s="532"/>
      <c r="C584" s="532"/>
      <c r="D584" s="53"/>
      <c r="E584" s="53"/>
      <c r="F584" s="53"/>
      <c r="G584" s="53"/>
      <c r="H584" s="53"/>
      <c r="I584" s="53"/>
      <c r="J584" s="333"/>
      <c r="K584" s="333"/>
      <c r="L584" s="53"/>
      <c r="M584" s="333"/>
      <c r="N584" s="533"/>
      <c r="O584" s="534"/>
      <c r="P584" s="534"/>
      <c r="Q584" s="534"/>
      <c r="R584" s="534"/>
      <c r="S584" s="534"/>
    </row>
    <row r="585" customFormat="false" ht="12.75" hidden="false" customHeight="true" outlineLevel="0" collapsed="false">
      <c r="A585" s="532"/>
      <c r="B585" s="532"/>
      <c r="C585" s="532"/>
      <c r="D585" s="53"/>
      <c r="E585" s="53"/>
      <c r="F585" s="53"/>
      <c r="G585" s="53"/>
      <c r="H585" s="53"/>
      <c r="I585" s="53"/>
      <c r="J585" s="333"/>
      <c r="K585" s="333"/>
      <c r="L585" s="53"/>
      <c r="M585" s="333"/>
      <c r="N585" s="533"/>
      <c r="O585" s="534"/>
      <c r="P585" s="534"/>
      <c r="Q585" s="534"/>
      <c r="R585" s="534"/>
      <c r="S585" s="534"/>
    </row>
    <row r="586" customFormat="false" ht="12.75" hidden="false" customHeight="true" outlineLevel="0" collapsed="false">
      <c r="A586" s="532"/>
      <c r="B586" s="532"/>
      <c r="C586" s="532"/>
      <c r="D586" s="53"/>
      <c r="E586" s="53"/>
      <c r="F586" s="53"/>
      <c r="G586" s="53"/>
      <c r="H586" s="53"/>
      <c r="I586" s="53"/>
      <c r="J586" s="333"/>
      <c r="K586" s="333"/>
      <c r="L586" s="53"/>
      <c r="M586" s="333"/>
      <c r="N586" s="533"/>
      <c r="O586" s="534"/>
      <c r="P586" s="534"/>
      <c r="Q586" s="534"/>
      <c r="R586" s="534"/>
      <c r="S586" s="534"/>
    </row>
    <row r="587" customFormat="false" ht="12.75" hidden="false" customHeight="true" outlineLevel="0" collapsed="false">
      <c r="A587" s="532"/>
      <c r="B587" s="532"/>
      <c r="C587" s="532"/>
      <c r="D587" s="53"/>
      <c r="E587" s="53"/>
      <c r="F587" s="53"/>
      <c r="G587" s="53"/>
      <c r="H587" s="53"/>
      <c r="I587" s="53"/>
      <c r="J587" s="333"/>
      <c r="K587" s="333"/>
      <c r="L587" s="53"/>
      <c r="M587" s="333"/>
      <c r="N587" s="533"/>
      <c r="O587" s="534"/>
      <c r="P587" s="534"/>
      <c r="Q587" s="534"/>
      <c r="R587" s="534"/>
      <c r="S587" s="534"/>
    </row>
    <row r="588" customFormat="false" ht="12.75" hidden="false" customHeight="true" outlineLevel="0" collapsed="false">
      <c r="A588" s="532"/>
      <c r="B588" s="532"/>
      <c r="C588" s="532"/>
      <c r="D588" s="53"/>
      <c r="E588" s="53"/>
      <c r="F588" s="53"/>
      <c r="G588" s="53"/>
      <c r="H588" s="53"/>
      <c r="I588" s="53"/>
      <c r="J588" s="333"/>
      <c r="K588" s="333"/>
      <c r="L588" s="53"/>
      <c r="M588" s="333"/>
      <c r="N588" s="533"/>
      <c r="O588" s="534"/>
      <c r="P588" s="534"/>
      <c r="Q588" s="534"/>
      <c r="R588" s="534"/>
      <c r="S588" s="534"/>
    </row>
    <row r="589" customFormat="false" ht="12.75" hidden="false" customHeight="true" outlineLevel="0" collapsed="false">
      <c r="A589" s="532"/>
      <c r="B589" s="532"/>
      <c r="C589" s="532"/>
      <c r="D589" s="53"/>
      <c r="E589" s="53"/>
      <c r="F589" s="53"/>
      <c r="G589" s="53"/>
      <c r="H589" s="53"/>
      <c r="I589" s="53"/>
      <c r="J589" s="333"/>
      <c r="K589" s="333"/>
      <c r="L589" s="53"/>
      <c r="M589" s="333"/>
      <c r="N589" s="533"/>
      <c r="O589" s="534"/>
      <c r="P589" s="534"/>
      <c r="Q589" s="534"/>
      <c r="R589" s="534"/>
      <c r="S589" s="534"/>
    </row>
    <row r="590" customFormat="false" ht="12.75" hidden="false" customHeight="true" outlineLevel="0" collapsed="false">
      <c r="A590" s="532"/>
      <c r="B590" s="532"/>
      <c r="C590" s="532"/>
      <c r="D590" s="53"/>
      <c r="E590" s="53"/>
      <c r="F590" s="53"/>
      <c r="G590" s="53"/>
      <c r="H590" s="53"/>
      <c r="I590" s="53"/>
      <c r="J590" s="333"/>
      <c r="K590" s="333"/>
      <c r="L590" s="53"/>
      <c r="M590" s="333"/>
      <c r="N590" s="533"/>
      <c r="O590" s="534"/>
      <c r="P590" s="534"/>
      <c r="Q590" s="534"/>
      <c r="R590" s="534"/>
      <c r="S590" s="534"/>
    </row>
    <row r="591" customFormat="false" ht="12.75" hidden="false" customHeight="true" outlineLevel="0" collapsed="false">
      <c r="A591" s="532"/>
      <c r="B591" s="532"/>
      <c r="C591" s="532"/>
      <c r="D591" s="53"/>
      <c r="E591" s="53"/>
      <c r="F591" s="53"/>
      <c r="G591" s="53"/>
      <c r="H591" s="53"/>
      <c r="I591" s="53"/>
      <c r="J591" s="333"/>
      <c r="K591" s="333"/>
      <c r="L591" s="53"/>
      <c r="M591" s="333"/>
      <c r="N591" s="533"/>
      <c r="O591" s="534"/>
      <c r="P591" s="534"/>
      <c r="Q591" s="534"/>
      <c r="R591" s="534"/>
      <c r="S591" s="534"/>
    </row>
    <row r="592" customFormat="false" ht="12.75" hidden="false" customHeight="true" outlineLevel="0" collapsed="false">
      <c r="A592" s="532"/>
      <c r="B592" s="532"/>
      <c r="C592" s="532"/>
      <c r="D592" s="53"/>
      <c r="E592" s="53"/>
      <c r="F592" s="53"/>
      <c r="G592" s="53"/>
      <c r="H592" s="53"/>
      <c r="I592" s="53"/>
      <c r="J592" s="333"/>
      <c r="K592" s="333"/>
      <c r="L592" s="53"/>
      <c r="M592" s="333"/>
      <c r="N592" s="533"/>
      <c r="O592" s="534"/>
      <c r="P592" s="534"/>
      <c r="Q592" s="534"/>
      <c r="R592" s="534"/>
      <c r="S592" s="534"/>
    </row>
    <row r="593" customFormat="false" ht="12.75" hidden="false" customHeight="true" outlineLevel="0" collapsed="false">
      <c r="A593" s="532"/>
      <c r="B593" s="532"/>
      <c r="C593" s="532"/>
      <c r="D593" s="53"/>
      <c r="E593" s="53"/>
      <c r="F593" s="53"/>
      <c r="G593" s="53"/>
      <c r="H593" s="53"/>
      <c r="I593" s="53"/>
      <c r="J593" s="333"/>
      <c r="K593" s="333"/>
      <c r="L593" s="53"/>
      <c r="M593" s="333"/>
      <c r="N593" s="533"/>
      <c r="O593" s="534"/>
      <c r="P593" s="534"/>
      <c r="Q593" s="534"/>
      <c r="R593" s="534"/>
      <c r="S593" s="534"/>
    </row>
    <row r="594" customFormat="false" ht="12.75" hidden="false" customHeight="true" outlineLevel="0" collapsed="false">
      <c r="A594" s="532"/>
      <c r="B594" s="532"/>
      <c r="C594" s="532"/>
      <c r="D594" s="53"/>
      <c r="E594" s="53"/>
      <c r="F594" s="53"/>
      <c r="G594" s="53"/>
      <c r="H594" s="53"/>
      <c r="I594" s="53"/>
      <c r="J594" s="333"/>
      <c r="K594" s="333"/>
      <c r="L594" s="53"/>
      <c r="M594" s="333"/>
      <c r="N594" s="533"/>
      <c r="O594" s="534"/>
      <c r="P594" s="534"/>
      <c r="Q594" s="534"/>
      <c r="R594" s="534"/>
      <c r="S594" s="534"/>
    </row>
    <row r="595" customFormat="false" ht="12.75" hidden="false" customHeight="true" outlineLevel="0" collapsed="false">
      <c r="A595" s="532"/>
      <c r="B595" s="532"/>
      <c r="C595" s="532"/>
      <c r="D595" s="53"/>
      <c r="E595" s="53"/>
      <c r="F595" s="53"/>
      <c r="G595" s="53"/>
      <c r="H595" s="53"/>
      <c r="I595" s="53"/>
      <c r="J595" s="333"/>
      <c r="K595" s="333"/>
      <c r="L595" s="53"/>
      <c r="M595" s="333"/>
      <c r="N595" s="533"/>
      <c r="O595" s="534"/>
      <c r="P595" s="534"/>
      <c r="Q595" s="534"/>
      <c r="R595" s="534"/>
      <c r="S595" s="534"/>
    </row>
    <row r="596" customFormat="false" ht="12.75" hidden="false" customHeight="true" outlineLevel="0" collapsed="false">
      <c r="A596" s="532"/>
      <c r="B596" s="532"/>
      <c r="C596" s="532"/>
      <c r="D596" s="53"/>
      <c r="E596" s="53"/>
      <c r="F596" s="53"/>
      <c r="G596" s="53"/>
      <c r="H596" s="53"/>
      <c r="I596" s="53"/>
      <c r="J596" s="333"/>
      <c r="K596" s="333"/>
      <c r="L596" s="53"/>
      <c r="M596" s="333"/>
      <c r="N596" s="533"/>
      <c r="O596" s="534"/>
      <c r="P596" s="534"/>
      <c r="Q596" s="534"/>
      <c r="R596" s="534"/>
      <c r="S596" s="534"/>
    </row>
    <row r="597" customFormat="false" ht="12.75" hidden="false" customHeight="true" outlineLevel="0" collapsed="false">
      <c r="A597" s="532"/>
      <c r="B597" s="532"/>
      <c r="C597" s="532"/>
      <c r="D597" s="53"/>
      <c r="E597" s="53"/>
      <c r="F597" s="53"/>
      <c r="G597" s="53"/>
      <c r="H597" s="53"/>
      <c r="I597" s="53"/>
      <c r="J597" s="333"/>
      <c r="K597" s="333"/>
      <c r="L597" s="53"/>
      <c r="M597" s="333"/>
      <c r="N597" s="533"/>
      <c r="O597" s="534"/>
      <c r="P597" s="534"/>
      <c r="Q597" s="534"/>
      <c r="R597" s="534"/>
      <c r="S597" s="534"/>
    </row>
    <row r="598" customFormat="false" ht="12.75" hidden="false" customHeight="true" outlineLevel="0" collapsed="false">
      <c r="A598" s="532"/>
      <c r="B598" s="532"/>
      <c r="C598" s="532"/>
      <c r="D598" s="53"/>
      <c r="E598" s="53"/>
      <c r="F598" s="53"/>
      <c r="G598" s="53"/>
      <c r="H598" s="53"/>
      <c r="I598" s="53"/>
      <c r="J598" s="333"/>
      <c r="K598" s="333"/>
      <c r="L598" s="53"/>
      <c r="M598" s="333"/>
      <c r="N598" s="533"/>
      <c r="O598" s="534"/>
      <c r="P598" s="534"/>
      <c r="Q598" s="534"/>
      <c r="R598" s="534"/>
      <c r="S598" s="534"/>
    </row>
    <row r="599" customFormat="false" ht="12.75" hidden="false" customHeight="true" outlineLevel="0" collapsed="false">
      <c r="A599" s="532"/>
      <c r="B599" s="532"/>
      <c r="C599" s="532"/>
      <c r="D599" s="53"/>
      <c r="E599" s="53"/>
      <c r="F599" s="53"/>
      <c r="G599" s="53"/>
      <c r="H599" s="53"/>
      <c r="I599" s="53"/>
      <c r="J599" s="333"/>
      <c r="K599" s="333"/>
      <c r="L599" s="53"/>
      <c r="M599" s="333"/>
      <c r="N599" s="533"/>
      <c r="O599" s="534"/>
      <c r="P599" s="534"/>
      <c r="Q599" s="534"/>
      <c r="R599" s="534"/>
      <c r="S599" s="534"/>
    </row>
    <row r="600" customFormat="false" ht="12.75" hidden="false" customHeight="true" outlineLevel="0" collapsed="false">
      <c r="A600" s="532"/>
      <c r="B600" s="532"/>
      <c r="C600" s="532"/>
      <c r="D600" s="53"/>
      <c r="E600" s="53"/>
      <c r="F600" s="53"/>
      <c r="G600" s="53"/>
      <c r="H600" s="53"/>
      <c r="I600" s="53"/>
      <c r="J600" s="333"/>
      <c r="K600" s="333"/>
      <c r="L600" s="53"/>
      <c r="M600" s="333"/>
      <c r="N600" s="533"/>
      <c r="O600" s="534"/>
      <c r="P600" s="534"/>
      <c r="Q600" s="534"/>
      <c r="R600" s="534"/>
      <c r="S600" s="534"/>
    </row>
    <row r="601" customFormat="false" ht="12.75" hidden="false" customHeight="true" outlineLevel="0" collapsed="false">
      <c r="A601" s="532"/>
      <c r="B601" s="532"/>
      <c r="C601" s="532"/>
      <c r="D601" s="53"/>
      <c r="E601" s="53"/>
      <c r="F601" s="53"/>
      <c r="G601" s="53"/>
      <c r="H601" s="53"/>
      <c r="I601" s="53"/>
      <c r="J601" s="333"/>
      <c r="K601" s="333"/>
      <c r="L601" s="53"/>
      <c r="M601" s="333"/>
      <c r="N601" s="533"/>
      <c r="O601" s="534"/>
      <c r="P601" s="534"/>
      <c r="Q601" s="534"/>
      <c r="R601" s="534"/>
      <c r="S601" s="534"/>
    </row>
    <row r="602" customFormat="false" ht="12.75" hidden="false" customHeight="true" outlineLevel="0" collapsed="false">
      <c r="A602" s="532"/>
      <c r="B602" s="532"/>
      <c r="C602" s="532"/>
      <c r="D602" s="53"/>
      <c r="E602" s="53"/>
      <c r="F602" s="53"/>
      <c r="G602" s="53"/>
      <c r="H602" s="53"/>
      <c r="I602" s="53"/>
      <c r="J602" s="333"/>
      <c r="K602" s="333"/>
      <c r="L602" s="53"/>
      <c r="M602" s="333"/>
      <c r="N602" s="533"/>
      <c r="O602" s="534"/>
      <c r="P602" s="534"/>
      <c r="Q602" s="534"/>
      <c r="R602" s="534"/>
      <c r="S602" s="534"/>
    </row>
    <row r="603" customFormat="false" ht="12.75" hidden="false" customHeight="true" outlineLevel="0" collapsed="false">
      <c r="A603" s="532"/>
      <c r="B603" s="532"/>
      <c r="C603" s="532"/>
      <c r="D603" s="53"/>
      <c r="E603" s="53"/>
      <c r="F603" s="53"/>
      <c r="G603" s="53"/>
      <c r="H603" s="53"/>
      <c r="I603" s="53"/>
      <c r="J603" s="333"/>
      <c r="K603" s="333"/>
      <c r="L603" s="53"/>
      <c r="M603" s="333"/>
      <c r="N603" s="533"/>
      <c r="O603" s="534"/>
      <c r="P603" s="534"/>
      <c r="Q603" s="534"/>
      <c r="R603" s="534"/>
      <c r="S603" s="534"/>
    </row>
    <row r="604" customFormat="false" ht="12.75" hidden="false" customHeight="true" outlineLevel="0" collapsed="false">
      <c r="A604" s="532"/>
      <c r="B604" s="532"/>
      <c r="C604" s="532"/>
      <c r="D604" s="53"/>
      <c r="E604" s="53"/>
      <c r="F604" s="53"/>
      <c r="G604" s="53"/>
      <c r="H604" s="53"/>
      <c r="I604" s="53"/>
      <c r="J604" s="333"/>
      <c r="K604" s="333"/>
      <c r="L604" s="53"/>
      <c r="M604" s="333"/>
      <c r="N604" s="533"/>
      <c r="O604" s="534"/>
      <c r="P604" s="534"/>
      <c r="Q604" s="534"/>
      <c r="R604" s="534"/>
      <c r="S604" s="534"/>
    </row>
    <row r="605" customFormat="false" ht="12.75" hidden="false" customHeight="true" outlineLevel="0" collapsed="false">
      <c r="A605" s="532"/>
      <c r="B605" s="532"/>
      <c r="C605" s="532"/>
      <c r="D605" s="53"/>
      <c r="E605" s="53"/>
      <c r="F605" s="53"/>
      <c r="G605" s="53"/>
      <c r="H605" s="53"/>
      <c r="I605" s="53"/>
      <c r="J605" s="333"/>
      <c r="K605" s="333"/>
      <c r="L605" s="53"/>
      <c r="M605" s="333"/>
      <c r="N605" s="533"/>
      <c r="O605" s="534"/>
      <c r="P605" s="534"/>
      <c r="Q605" s="534"/>
      <c r="R605" s="534"/>
      <c r="S605" s="534"/>
    </row>
    <row r="606" customFormat="false" ht="12.75" hidden="false" customHeight="true" outlineLevel="0" collapsed="false">
      <c r="A606" s="532"/>
      <c r="B606" s="532"/>
      <c r="C606" s="532"/>
      <c r="D606" s="53"/>
      <c r="E606" s="53"/>
      <c r="F606" s="53"/>
      <c r="G606" s="53"/>
      <c r="H606" s="53"/>
      <c r="I606" s="53"/>
      <c r="J606" s="333"/>
      <c r="K606" s="333"/>
      <c r="L606" s="53"/>
      <c r="M606" s="333"/>
      <c r="N606" s="533"/>
      <c r="O606" s="534"/>
      <c r="P606" s="534"/>
      <c r="Q606" s="534"/>
      <c r="R606" s="534"/>
      <c r="S606" s="534"/>
    </row>
    <row r="607" customFormat="false" ht="12.75" hidden="false" customHeight="true" outlineLevel="0" collapsed="false">
      <c r="A607" s="532"/>
      <c r="B607" s="532"/>
      <c r="C607" s="532"/>
      <c r="D607" s="53"/>
      <c r="E607" s="53"/>
      <c r="F607" s="53"/>
      <c r="G607" s="53"/>
      <c r="H607" s="53"/>
      <c r="I607" s="53"/>
      <c r="J607" s="333"/>
      <c r="K607" s="333"/>
      <c r="L607" s="53"/>
      <c r="M607" s="333"/>
      <c r="N607" s="533"/>
      <c r="O607" s="534"/>
      <c r="P607" s="534"/>
      <c r="Q607" s="534"/>
      <c r="R607" s="534"/>
      <c r="S607" s="534"/>
    </row>
    <row r="608" customFormat="false" ht="12.75" hidden="false" customHeight="true" outlineLevel="0" collapsed="false">
      <c r="A608" s="532"/>
      <c r="B608" s="532"/>
      <c r="C608" s="532"/>
      <c r="D608" s="53"/>
      <c r="E608" s="53"/>
      <c r="F608" s="53"/>
      <c r="G608" s="53"/>
      <c r="H608" s="53"/>
      <c r="I608" s="53"/>
      <c r="J608" s="333"/>
      <c r="K608" s="333"/>
      <c r="L608" s="53"/>
      <c r="M608" s="333"/>
      <c r="N608" s="533"/>
      <c r="O608" s="534"/>
      <c r="P608" s="534"/>
      <c r="Q608" s="534"/>
      <c r="R608" s="534"/>
      <c r="S608" s="534"/>
    </row>
    <row r="609" customFormat="false" ht="12.75" hidden="false" customHeight="true" outlineLevel="0" collapsed="false">
      <c r="A609" s="532"/>
      <c r="B609" s="532"/>
      <c r="C609" s="532"/>
      <c r="D609" s="53"/>
      <c r="E609" s="53"/>
      <c r="F609" s="53"/>
      <c r="G609" s="53"/>
      <c r="H609" s="53"/>
      <c r="I609" s="53"/>
      <c r="J609" s="333"/>
      <c r="K609" s="333"/>
      <c r="L609" s="53"/>
      <c r="M609" s="333"/>
      <c r="N609" s="533"/>
      <c r="O609" s="534"/>
      <c r="P609" s="534"/>
      <c r="Q609" s="534"/>
      <c r="R609" s="534"/>
      <c r="S609" s="534"/>
    </row>
    <row r="610" customFormat="false" ht="12.75" hidden="false" customHeight="true" outlineLevel="0" collapsed="false">
      <c r="A610" s="532"/>
      <c r="B610" s="532"/>
      <c r="C610" s="532"/>
      <c r="D610" s="53"/>
      <c r="E610" s="53"/>
      <c r="F610" s="53"/>
      <c r="G610" s="53"/>
      <c r="H610" s="53"/>
      <c r="I610" s="53"/>
      <c r="J610" s="333"/>
      <c r="K610" s="333"/>
      <c r="L610" s="53"/>
      <c r="M610" s="333"/>
      <c r="N610" s="533"/>
      <c r="O610" s="534"/>
      <c r="P610" s="534"/>
      <c r="Q610" s="534"/>
      <c r="R610" s="534"/>
      <c r="S610" s="534"/>
    </row>
    <row r="611" customFormat="false" ht="12.75" hidden="false" customHeight="true" outlineLevel="0" collapsed="false">
      <c r="A611" s="532"/>
      <c r="B611" s="532"/>
      <c r="C611" s="532"/>
      <c r="D611" s="53"/>
      <c r="E611" s="53"/>
      <c r="F611" s="53"/>
      <c r="G611" s="53"/>
      <c r="H611" s="53"/>
      <c r="I611" s="53"/>
      <c r="J611" s="333"/>
      <c r="K611" s="333"/>
      <c r="L611" s="53"/>
      <c r="M611" s="333"/>
      <c r="N611" s="533"/>
      <c r="O611" s="534"/>
      <c r="P611" s="534"/>
      <c r="Q611" s="534"/>
      <c r="R611" s="534"/>
      <c r="S611" s="534"/>
    </row>
    <row r="612" customFormat="false" ht="12.75" hidden="false" customHeight="true" outlineLevel="0" collapsed="false">
      <c r="A612" s="532"/>
      <c r="B612" s="532"/>
      <c r="C612" s="532"/>
      <c r="D612" s="53"/>
      <c r="E612" s="53"/>
      <c r="F612" s="53"/>
      <c r="G612" s="53"/>
      <c r="H612" s="53"/>
      <c r="I612" s="53"/>
      <c r="J612" s="333"/>
      <c r="K612" s="333"/>
      <c r="L612" s="53"/>
      <c r="M612" s="333"/>
      <c r="N612" s="533"/>
      <c r="O612" s="534"/>
      <c r="P612" s="534"/>
      <c r="Q612" s="534"/>
      <c r="R612" s="534"/>
      <c r="S612" s="534"/>
    </row>
    <row r="613" customFormat="false" ht="12.75" hidden="false" customHeight="true" outlineLevel="0" collapsed="false">
      <c r="A613" s="532"/>
      <c r="B613" s="532"/>
      <c r="C613" s="532"/>
      <c r="D613" s="53"/>
      <c r="E613" s="53"/>
      <c r="F613" s="53"/>
      <c r="G613" s="53"/>
      <c r="H613" s="53"/>
      <c r="I613" s="53"/>
      <c r="J613" s="333"/>
      <c r="K613" s="333"/>
      <c r="L613" s="53"/>
      <c r="M613" s="333"/>
      <c r="N613" s="533"/>
      <c r="O613" s="534"/>
      <c r="P613" s="534"/>
      <c r="Q613" s="534"/>
      <c r="R613" s="534"/>
      <c r="S613" s="534"/>
    </row>
    <row r="614" customFormat="false" ht="12.75" hidden="false" customHeight="true" outlineLevel="0" collapsed="false">
      <c r="A614" s="532"/>
      <c r="B614" s="532"/>
      <c r="C614" s="532"/>
      <c r="D614" s="53"/>
      <c r="E614" s="53"/>
      <c r="F614" s="53"/>
      <c r="G614" s="53"/>
      <c r="H614" s="53"/>
      <c r="I614" s="53"/>
      <c r="J614" s="333"/>
      <c r="K614" s="333"/>
      <c r="L614" s="53"/>
      <c r="M614" s="333"/>
      <c r="N614" s="533"/>
      <c r="O614" s="534"/>
      <c r="P614" s="534"/>
      <c r="Q614" s="534"/>
      <c r="R614" s="534"/>
      <c r="S614" s="534"/>
    </row>
    <row r="615" customFormat="false" ht="12.75" hidden="false" customHeight="true" outlineLevel="0" collapsed="false">
      <c r="A615" s="532"/>
      <c r="B615" s="532"/>
      <c r="C615" s="532"/>
      <c r="D615" s="53"/>
      <c r="E615" s="53"/>
      <c r="F615" s="53"/>
      <c r="G615" s="53"/>
      <c r="H615" s="53"/>
      <c r="I615" s="53"/>
      <c r="J615" s="333"/>
      <c r="K615" s="333"/>
      <c r="L615" s="53"/>
      <c r="M615" s="333"/>
      <c r="N615" s="533"/>
      <c r="O615" s="534"/>
      <c r="P615" s="534"/>
      <c r="Q615" s="534"/>
      <c r="R615" s="534"/>
      <c r="S615" s="534"/>
    </row>
    <row r="616" customFormat="false" ht="12.75" hidden="false" customHeight="true" outlineLevel="0" collapsed="false">
      <c r="A616" s="532"/>
      <c r="B616" s="532"/>
      <c r="C616" s="532"/>
      <c r="D616" s="53"/>
      <c r="E616" s="53"/>
      <c r="F616" s="53"/>
      <c r="G616" s="53"/>
      <c r="H616" s="53"/>
      <c r="I616" s="53"/>
      <c r="J616" s="333"/>
      <c r="K616" s="333"/>
      <c r="L616" s="53"/>
      <c r="M616" s="333"/>
      <c r="N616" s="533"/>
      <c r="O616" s="534"/>
      <c r="P616" s="534"/>
      <c r="Q616" s="534"/>
      <c r="R616" s="534"/>
      <c r="S616" s="534"/>
    </row>
    <row r="617" customFormat="false" ht="12.75" hidden="false" customHeight="true" outlineLevel="0" collapsed="false">
      <c r="A617" s="532"/>
      <c r="B617" s="532"/>
      <c r="C617" s="532"/>
      <c r="D617" s="53"/>
      <c r="E617" s="53"/>
      <c r="F617" s="53"/>
      <c r="G617" s="53"/>
      <c r="H617" s="53"/>
      <c r="I617" s="53"/>
      <c r="J617" s="333"/>
      <c r="K617" s="333"/>
      <c r="L617" s="53"/>
      <c r="M617" s="333"/>
      <c r="N617" s="533"/>
      <c r="O617" s="534"/>
      <c r="P617" s="534"/>
      <c r="Q617" s="534"/>
      <c r="R617" s="534"/>
      <c r="S617" s="534"/>
    </row>
    <row r="618" customFormat="false" ht="12.75" hidden="false" customHeight="true" outlineLevel="0" collapsed="false">
      <c r="A618" s="532"/>
      <c r="B618" s="532"/>
      <c r="C618" s="532"/>
      <c r="D618" s="53"/>
      <c r="E618" s="53"/>
      <c r="F618" s="53"/>
      <c r="G618" s="53"/>
      <c r="H618" s="53"/>
      <c r="I618" s="53"/>
      <c r="J618" s="333"/>
      <c r="K618" s="333"/>
      <c r="L618" s="53"/>
      <c r="M618" s="333"/>
      <c r="N618" s="533"/>
      <c r="O618" s="534"/>
      <c r="P618" s="534"/>
      <c r="Q618" s="534"/>
      <c r="R618" s="534"/>
      <c r="S618" s="534"/>
    </row>
    <row r="619" customFormat="false" ht="12.75" hidden="false" customHeight="true" outlineLevel="0" collapsed="false">
      <c r="A619" s="532"/>
      <c r="B619" s="532"/>
      <c r="C619" s="532"/>
      <c r="D619" s="53"/>
      <c r="E619" s="53"/>
      <c r="F619" s="53"/>
      <c r="G619" s="53"/>
      <c r="H619" s="53"/>
      <c r="I619" s="53"/>
      <c r="J619" s="333"/>
      <c r="K619" s="333"/>
      <c r="L619" s="53"/>
      <c r="M619" s="333"/>
      <c r="N619" s="533"/>
      <c r="O619" s="534"/>
      <c r="P619" s="534"/>
      <c r="Q619" s="534"/>
      <c r="R619" s="534"/>
      <c r="S619" s="534"/>
    </row>
    <row r="620" customFormat="false" ht="12.75" hidden="false" customHeight="true" outlineLevel="0" collapsed="false">
      <c r="A620" s="532"/>
      <c r="B620" s="532"/>
      <c r="C620" s="532"/>
      <c r="D620" s="53"/>
      <c r="E620" s="53"/>
      <c r="F620" s="53"/>
      <c r="G620" s="53"/>
      <c r="H620" s="53"/>
      <c r="I620" s="53"/>
      <c r="J620" s="333"/>
      <c r="K620" s="333"/>
      <c r="L620" s="53"/>
      <c r="M620" s="333"/>
      <c r="N620" s="533"/>
      <c r="O620" s="534"/>
      <c r="P620" s="534"/>
      <c r="Q620" s="534"/>
      <c r="R620" s="534"/>
      <c r="S620" s="534"/>
    </row>
    <row r="621" customFormat="false" ht="12.75" hidden="false" customHeight="true" outlineLevel="0" collapsed="false">
      <c r="A621" s="532"/>
      <c r="B621" s="532"/>
      <c r="C621" s="532"/>
      <c r="D621" s="53"/>
      <c r="E621" s="53"/>
      <c r="F621" s="53"/>
      <c r="G621" s="53"/>
      <c r="H621" s="53"/>
      <c r="I621" s="53"/>
      <c r="J621" s="333"/>
      <c r="K621" s="333"/>
      <c r="L621" s="53"/>
      <c r="M621" s="333"/>
      <c r="N621" s="533"/>
      <c r="O621" s="534"/>
      <c r="P621" s="534"/>
      <c r="Q621" s="534"/>
      <c r="R621" s="534"/>
      <c r="S621" s="534"/>
    </row>
    <row r="622" customFormat="false" ht="12.75" hidden="false" customHeight="true" outlineLevel="0" collapsed="false">
      <c r="A622" s="532"/>
      <c r="B622" s="532"/>
      <c r="C622" s="532"/>
      <c r="D622" s="53"/>
      <c r="E622" s="53"/>
      <c r="F622" s="53"/>
      <c r="G622" s="53"/>
      <c r="H622" s="53"/>
      <c r="I622" s="53"/>
      <c r="J622" s="333"/>
      <c r="K622" s="333"/>
      <c r="L622" s="53"/>
      <c r="M622" s="333"/>
      <c r="N622" s="533"/>
      <c r="O622" s="534"/>
      <c r="P622" s="534"/>
      <c r="Q622" s="534"/>
      <c r="R622" s="534"/>
      <c r="S622" s="534"/>
    </row>
    <row r="623" customFormat="false" ht="12.75" hidden="false" customHeight="true" outlineLevel="0" collapsed="false">
      <c r="A623" s="532"/>
      <c r="B623" s="532"/>
      <c r="C623" s="532"/>
      <c r="D623" s="53"/>
      <c r="E623" s="53"/>
      <c r="F623" s="53"/>
      <c r="G623" s="53"/>
      <c r="H623" s="53"/>
      <c r="I623" s="53"/>
      <c r="J623" s="333"/>
      <c r="K623" s="333"/>
      <c r="L623" s="53"/>
      <c r="M623" s="333"/>
      <c r="N623" s="533"/>
      <c r="O623" s="534"/>
      <c r="P623" s="534"/>
      <c r="Q623" s="534"/>
      <c r="R623" s="534"/>
      <c r="S623" s="534"/>
    </row>
    <row r="624" customFormat="false" ht="12.75" hidden="false" customHeight="true" outlineLevel="0" collapsed="false">
      <c r="A624" s="532"/>
      <c r="B624" s="532"/>
      <c r="C624" s="532"/>
      <c r="D624" s="53"/>
      <c r="E624" s="53"/>
      <c r="F624" s="53"/>
      <c r="G624" s="53"/>
      <c r="H624" s="53"/>
      <c r="I624" s="53"/>
      <c r="J624" s="333"/>
      <c r="K624" s="333"/>
      <c r="L624" s="53"/>
      <c r="M624" s="333"/>
      <c r="N624" s="533"/>
      <c r="O624" s="534"/>
      <c r="P624" s="534"/>
      <c r="Q624" s="534"/>
      <c r="R624" s="534"/>
      <c r="S624" s="534"/>
    </row>
    <row r="625" customFormat="false" ht="12.75" hidden="false" customHeight="true" outlineLevel="0" collapsed="false">
      <c r="A625" s="532"/>
      <c r="B625" s="532"/>
      <c r="C625" s="532"/>
      <c r="D625" s="53"/>
      <c r="E625" s="53"/>
      <c r="F625" s="53"/>
      <c r="G625" s="53"/>
      <c r="H625" s="53"/>
      <c r="I625" s="53"/>
      <c r="J625" s="333"/>
      <c r="K625" s="333"/>
      <c r="L625" s="53"/>
      <c r="M625" s="333"/>
      <c r="N625" s="533"/>
      <c r="O625" s="534"/>
      <c r="P625" s="534"/>
      <c r="Q625" s="534"/>
      <c r="R625" s="534"/>
      <c r="S625" s="534"/>
    </row>
    <row r="626" customFormat="false" ht="12.75" hidden="false" customHeight="true" outlineLevel="0" collapsed="false">
      <c r="A626" s="532"/>
      <c r="B626" s="532"/>
      <c r="C626" s="532"/>
      <c r="D626" s="53"/>
      <c r="E626" s="53"/>
      <c r="F626" s="53"/>
      <c r="G626" s="53"/>
      <c r="H626" s="53"/>
      <c r="I626" s="53"/>
      <c r="J626" s="333"/>
      <c r="K626" s="333"/>
      <c r="L626" s="53"/>
      <c r="M626" s="333"/>
      <c r="N626" s="533"/>
      <c r="O626" s="534"/>
      <c r="P626" s="534"/>
      <c r="Q626" s="534"/>
      <c r="R626" s="534"/>
      <c r="S626" s="534"/>
    </row>
    <row r="627" customFormat="false" ht="12.75" hidden="false" customHeight="true" outlineLevel="0" collapsed="false">
      <c r="A627" s="532"/>
      <c r="B627" s="532"/>
      <c r="C627" s="532"/>
      <c r="D627" s="53"/>
      <c r="E627" s="53"/>
      <c r="F627" s="53"/>
      <c r="G627" s="53"/>
      <c r="H627" s="53"/>
      <c r="I627" s="53"/>
      <c r="J627" s="333"/>
      <c r="K627" s="333"/>
      <c r="L627" s="53"/>
      <c r="M627" s="333"/>
      <c r="N627" s="533"/>
      <c r="O627" s="534"/>
      <c r="P627" s="534"/>
      <c r="Q627" s="534"/>
      <c r="R627" s="534"/>
      <c r="S627" s="534"/>
    </row>
    <row r="628" customFormat="false" ht="12.75" hidden="false" customHeight="true" outlineLevel="0" collapsed="false">
      <c r="A628" s="532"/>
      <c r="B628" s="532"/>
      <c r="C628" s="532"/>
      <c r="D628" s="53"/>
      <c r="E628" s="53"/>
      <c r="F628" s="53"/>
      <c r="G628" s="53"/>
      <c r="H628" s="53"/>
      <c r="I628" s="53"/>
      <c r="J628" s="333"/>
      <c r="K628" s="333"/>
      <c r="L628" s="53"/>
      <c r="M628" s="333"/>
      <c r="N628" s="533"/>
      <c r="O628" s="534"/>
      <c r="P628" s="534"/>
      <c r="Q628" s="534"/>
      <c r="R628" s="534"/>
      <c r="S628" s="534"/>
    </row>
    <row r="629" customFormat="false" ht="12.75" hidden="false" customHeight="true" outlineLevel="0" collapsed="false">
      <c r="A629" s="532"/>
      <c r="B629" s="532"/>
      <c r="C629" s="532"/>
      <c r="D629" s="53"/>
      <c r="E629" s="53"/>
      <c r="F629" s="53"/>
      <c r="G629" s="53"/>
      <c r="H629" s="53"/>
      <c r="I629" s="53"/>
      <c r="J629" s="333"/>
      <c r="K629" s="333"/>
      <c r="L629" s="53"/>
      <c r="M629" s="333"/>
      <c r="N629" s="533"/>
      <c r="O629" s="534"/>
      <c r="P629" s="534"/>
      <c r="Q629" s="534"/>
      <c r="R629" s="534"/>
      <c r="S629" s="534"/>
    </row>
    <row r="630" customFormat="false" ht="12.75" hidden="false" customHeight="true" outlineLevel="0" collapsed="false">
      <c r="A630" s="532"/>
      <c r="B630" s="532"/>
      <c r="C630" s="532"/>
      <c r="D630" s="53"/>
      <c r="E630" s="53"/>
      <c r="F630" s="53"/>
      <c r="G630" s="53"/>
      <c r="H630" s="53"/>
      <c r="I630" s="53"/>
      <c r="J630" s="333"/>
      <c r="K630" s="333"/>
      <c r="L630" s="53"/>
      <c r="M630" s="333"/>
      <c r="N630" s="533"/>
      <c r="O630" s="534"/>
      <c r="P630" s="534"/>
      <c r="Q630" s="534"/>
      <c r="R630" s="534"/>
      <c r="S630" s="534"/>
    </row>
    <row r="631" customFormat="false" ht="12.75" hidden="false" customHeight="true" outlineLevel="0" collapsed="false">
      <c r="A631" s="532"/>
      <c r="B631" s="532"/>
      <c r="C631" s="532"/>
      <c r="D631" s="53"/>
      <c r="E631" s="53"/>
      <c r="F631" s="53"/>
      <c r="G631" s="53"/>
      <c r="H631" s="53"/>
      <c r="I631" s="53"/>
      <c r="J631" s="333"/>
      <c r="K631" s="333"/>
      <c r="L631" s="53"/>
      <c r="M631" s="333"/>
      <c r="N631" s="533"/>
      <c r="O631" s="534"/>
      <c r="P631" s="534"/>
      <c r="Q631" s="534"/>
      <c r="R631" s="534"/>
      <c r="S631" s="534"/>
    </row>
    <row r="632" customFormat="false" ht="12.75" hidden="false" customHeight="true" outlineLevel="0" collapsed="false">
      <c r="A632" s="532"/>
      <c r="B632" s="532"/>
      <c r="C632" s="532"/>
      <c r="D632" s="53"/>
      <c r="E632" s="53"/>
      <c r="F632" s="53"/>
      <c r="G632" s="53"/>
      <c r="H632" s="53"/>
      <c r="I632" s="53"/>
      <c r="J632" s="333"/>
      <c r="K632" s="333"/>
      <c r="L632" s="53"/>
      <c r="M632" s="333"/>
      <c r="N632" s="533"/>
      <c r="O632" s="534"/>
      <c r="P632" s="534"/>
      <c r="Q632" s="534"/>
      <c r="R632" s="534"/>
      <c r="S632" s="534"/>
    </row>
    <row r="633" customFormat="false" ht="12.75" hidden="false" customHeight="true" outlineLevel="0" collapsed="false">
      <c r="A633" s="532"/>
      <c r="B633" s="532"/>
      <c r="C633" s="532"/>
      <c r="D633" s="53"/>
      <c r="E633" s="53"/>
      <c r="F633" s="53"/>
      <c r="G633" s="53"/>
      <c r="H633" s="53"/>
      <c r="I633" s="53"/>
      <c r="J633" s="333"/>
      <c r="K633" s="333"/>
      <c r="L633" s="53"/>
      <c r="M633" s="333"/>
      <c r="N633" s="533"/>
      <c r="O633" s="534"/>
      <c r="P633" s="534"/>
      <c r="Q633" s="534"/>
      <c r="R633" s="534"/>
      <c r="S633" s="534"/>
    </row>
    <row r="634" customFormat="false" ht="12.75" hidden="false" customHeight="true" outlineLevel="0" collapsed="false">
      <c r="A634" s="532"/>
      <c r="B634" s="532"/>
      <c r="C634" s="532"/>
      <c r="D634" s="53"/>
      <c r="E634" s="53"/>
      <c r="F634" s="53"/>
      <c r="G634" s="53"/>
      <c r="H634" s="53"/>
      <c r="I634" s="53"/>
      <c r="J634" s="333"/>
      <c r="K634" s="333"/>
      <c r="L634" s="53"/>
      <c r="M634" s="333"/>
      <c r="N634" s="533"/>
      <c r="O634" s="534"/>
      <c r="P634" s="534"/>
      <c r="Q634" s="534"/>
      <c r="R634" s="534"/>
      <c r="S634" s="534"/>
    </row>
    <row r="635" customFormat="false" ht="12.75" hidden="false" customHeight="true" outlineLevel="0" collapsed="false">
      <c r="A635" s="532"/>
      <c r="B635" s="532"/>
      <c r="C635" s="532"/>
      <c r="D635" s="53"/>
      <c r="E635" s="53"/>
      <c r="F635" s="53"/>
      <c r="G635" s="53"/>
      <c r="H635" s="53"/>
      <c r="I635" s="53"/>
      <c r="J635" s="333"/>
      <c r="K635" s="333"/>
      <c r="L635" s="53"/>
      <c r="M635" s="333"/>
      <c r="N635" s="533"/>
      <c r="O635" s="534"/>
      <c r="P635" s="534"/>
      <c r="Q635" s="534"/>
      <c r="R635" s="534"/>
      <c r="S635" s="534"/>
    </row>
    <row r="636" customFormat="false" ht="12.75" hidden="false" customHeight="true" outlineLevel="0" collapsed="false">
      <c r="A636" s="532"/>
      <c r="B636" s="532"/>
      <c r="C636" s="532"/>
      <c r="D636" s="53"/>
      <c r="E636" s="53"/>
      <c r="F636" s="53"/>
      <c r="G636" s="53"/>
      <c r="H636" s="53"/>
      <c r="I636" s="53"/>
      <c r="J636" s="333"/>
      <c r="K636" s="333"/>
      <c r="L636" s="53"/>
      <c r="M636" s="333"/>
      <c r="N636" s="533"/>
      <c r="O636" s="534"/>
      <c r="P636" s="534"/>
      <c r="Q636" s="534"/>
      <c r="R636" s="534"/>
      <c r="S636" s="534"/>
    </row>
    <row r="637" customFormat="false" ht="12.75" hidden="false" customHeight="true" outlineLevel="0" collapsed="false">
      <c r="A637" s="532"/>
      <c r="B637" s="532"/>
      <c r="C637" s="532"/>
      <c r="D637" s="53"/>
      <c r="E637" s="53"/>
      <c r="F637" s="53"/>
      <c r="G637" s="53"/>
      <c r="H637" s="53"/>
      <c r="I637" s="53"/>
      <c r="J637" s="333"/>
      <c r="K637" s="333"/>
      <c r="L637" s="53"/>
      <c r="M637" s="333"/>
      <c r="N637" s="533"/>
      <c r="O637" s="534"/>
      <c r="P637" s="534"/>
      <c r="Q637" s="534"/>
      <c r="R637" s="534"/>
      <c r="S637" s="534"/>
    </row>
    <row r="638" customFormat="false" ht="12.75" hidden="false" customHeight="true" outlineLevel="0" collapsed="false">
      <c r="A638" s="532"/>
      <c r="B638" s="532"/>
      <c r="C638" s="532"/>
      <c r="D638" s="53"/>
      <c r="E638" s="53"/>
      <c r="F638" s="53"/>
      <c r="G638" s="53"/>
      <c r="H638" s="53"/>
      <c r="I638" s="53"/>
      <c r="J638" s="333"/>
      <c r="K638" s="333"/>
      <c r="L638" s="53"/>
      <c r="M638" s="333"/>
      <c r="N638" s="533"/>
      <c r="O638" s="534"/>
      <c r="P638" s="534"/>
      <c r="Q638" s="534"/>
      <c r="R638" s="534"/>
      <c r="S638" s="534"/>
    </row>
    <row r="639" customFormat="false" ht="12.75" hidden="false" customHeight="true" outlineLevel="0" collapsed="false">
      <c r="A639" s="532"/>
      <c r="B639" s="532"/>
      <c r="C639" s="532"/>
      <c r="D639" s="53"/>
      <c r="E639" s="53"/>
      <c r="F639" s="53"/>
      <c r="G639" s="53"/>
      <c r="H639" s="53"/>
      <c r="I639" s="53"/>
      <c r="J639" s="333"/>
      <c r="K639" s="333"/>
      <c r="L639" s="53"/>
      <c r="M639" s="333"/>
      <c r="N639" s="533"/>
      <c r="O639" s="534"/>
      <c r="P639" s="534"/>
      <c r="Q639" s="534"/>
      <c r="R639" s="534"/>
      <c r="S639" s="534"/>
    </row>
    <row r="640" customFormat="false" ht="12.75" hidden="false" customHeight="true" outlineLevel="0" collapsed="false">
      <c r="A640" s="532"/>
      <c r="B640" s="532"/>
      <c r="C640" s="532"/>
      <c r="D640" s="53"/>
      <c r="E640" s="53"/>
      <c r="F640" s="53"/>
      <c r="G640" s="53"/>
      <c r="H640" s="53"/>
      <c r="I640" s="53"/>
      <c r="J640" s="333"/>
      <c r="K640" s="333"/>
      <c r="L640" s="53"/>
      <c r="M640" s="333"/>
      <c r="N640" s="533"/>
      <c r="O640" s="534"/>
      <c r="P640" s="534"/>
      <c r="Q640" s="534"/>
      <c r="R640" s="534"/>
      <c r="S640" s="534"/>
    </row>
    <row r="641" customFormat="false" ht="12.75" hidden="false" customHeight="true" outlineLevel="0" collapsed="false">
      <c r="A641" s="532"/>
      <c r="B641" s="532"/>
      <c r="C641" s="532"/>
      <c r="D641" s="53"/>
      <c r="E641" s="53"/>
      <c r="F641" s="53"/>
      <c r="G641" s="53"/>
      <c r="H641" s="53"/>
      <c r="I641" s="53"/>
      <c r="J641" s="333"/>
      <c r="K641" s="333"/>
      <c r="L641" s="53"/>
      <c r="M641" s="333"/>
      <c r="N641" s="533"/>
      <c r="O641" s="534"/>
      <c r="P641" s="534"/>
      <c r="Q641" s="534"/>
      <c r="R641" s="534"/>
      <c r="S641" s="534"/>
    </row>
    <row r="642" customFormat="false" ht="12.75" hidden="false" customHeight="true" outlineLevel="0" collapsed="false">
      <c r="A642" s="532"/>
      <c r="B642" s="532"/>
      <c r="C642" s="532"/>
      <c r="D642" s="53"/>
      <c r="E642" s="53"/>
      <c r="F642" s="53"/>
      <c r="G642" s="53"/>
      <c r="H642" s="53"/>
      <c r="I642" s="53"/>
      <c r="J642" s="333"/>
      <c r="K642" s="333"/>
      <c r="L642" s="53"/>
      <c r="M642" s="333"/>
      <c r="N642" s="533"/>
      <c r="O642" s="534"/>
      <c r="P642" s="534"/>
      <c r="Q642" s="534"/>
      <c r="R642" s="534"/>
      <c r="S642" s="534"/>
    </row>
    <row r="643" customFormat="false" ht="12.75" hidden="false" customHeight="true" outlineLevel="0" collapsed="false">
      <c r="A643" s="532"/>
      <c r="B643" s="532"/>
      <c r="C643" s="532"/>
      <c r="D643" s="53"/>
      <c r="E643" s="53"/>
      <c r="F643" s="53"/>
      <c r="G643" s="53"/>
      <c r="H643" s="53"/>
      <c r="I643" s="53"/>
      <c r="J643" s="333"/>
      <c r="K643" s="333"/>
      <c r="L643" s="53"/>
      <c r="M643" s="333"/>
      <c r="N643" s="533"/>
      <c r="O643" s="534"/>
      <c r="P643" s="534"/>
      <c r="Q643" s="534"/>
      <c r="R643" s="534"/>
      <c r="S643" s="534"/>
    </row>
    <row r="644" customFormat="false" ht="12.75" hidden="false" customHeight="true" outlineLevel="0" collapsed="false">
      <c r="A644" s="532"/>
      <c r="B644" s="532"/>
      <c r="C644" s="532"/>
      <c r="D644" s="53"/>
      <c r="E644" s="53"/>
      <c r="F644" s="53"/>
      <c r="G644" s="53"/>
      <c r="H644" s="53"/>
      <c r="I644" s="53"/>
      <c r="J644" s="333"/>
      <c r="K644" s="333"/>
      <c r="L644" s="53"/>
      <c r="M644" s="333"/>
      <c r="N644" s="533"/>
      <c r="O644" s="534"/>
      <c r="P644" s="534"/>
      <c r="Q644" s="534"/>
      <c r="R644" s="534"/>
      <c r="S644" s="534"/>
    </row>
    <row r="645" customFormat="false" ht="12.75" hidden="false" customHeight="true" outlineLevel="0" collapsed="false">
      <c r="A645" s="532"/>
      <c r="B645" s="532"/>
      <c r="C645" s="532"/>
      <c r="D645" s="53"/>
      <c r="E645" s="53"/>
      <c r="F645" s="53"/>
      <c r="G645" s="53"/>
      <c r="H645" s="53"/>
      <c r="I645" s="53"/>
      <c r="J645" s="333"/>
      <c r="K645" s="333"/>
      <c r="L645" s="53"/>
      <c r="M645" s="333"/>
      <c r="N645" s="533"/>
      <c r="O645" s="534"/>
      <c r="P645" s="534"/>
      <c r="Q645" s="534"/>
      <c r="R645" s="534"/>
      <c r="S645" s="534"/>
    </row>
    <row r="646" customFormat="false" ht="12.75" hidden="false" customHeight="true" outlineLevel="0" collapsed="false">
      <c r="A646" s="532"/>
      <c r="B646" s="532"/>
      <c r="C646" s="532"/>
      <c r="D646" s="53"/>
      <c r="E646" s="53"/>
      <c r="F646" s="53"/>
      <c r="G646" s="53"/>
      <c r="H646" s="53"/>
      <c r="I646" s="53"/>
      <c r="J646" s="333"/>
      <c r="K646" s="333"/>
      <c r="L646" s="53"/>
      <c r="M646" s="333"/>
      <c r="N646" s="533"/>
      <c r="O646" s="534"/>
      <c r="P646" s="534"/>
      <c r="Q646" s="534"/>
      <c r="R646" s="534"/>
      <c r="S646" s="534"/>
    </row>
    <row r="647" customFormat="false" ht="12.75" hidden="false" customHeight="true" outlineLevel="0" collapsed="false">
      <c r="A647" s="532"/>
      <c r="B647" s="532"/>
      <c r="C647" s="532"/>
      <c r="D647" s="53"/>
      <c r="E647" s="53"/>
      <c r="F647" s="53"/>
      <c r="G647" s="53"/>
      <c r="H647" s="53"/>
      <c r="I647" s="53"/>
      <c r="J647" s="333"/>
      <c r="K647" s="333"/>
      <c r="L647" s="53"/>
      <c r="M647" s="333"/>
      <c r="N647" s="533"/>
      <c r="O647" s="534"/>
      <c r="P647" s="534"/>
      <c r="Q647" s="534"/>
      <c r="R647" s="534"/>
      <c r="S647" s="534"/>
    </row>
    <row r="648" customFormat="false" ht="12.75" hidden="false" customHeight="true" outlineLevel="0" collapsed="false">
      <c r="A648" s="532"/>
      <c r="B648" s="532"/>
      <c r="C648" s="532"/>
      <c r="D648" s="53"/>
      <c r="E648" s="53"/>
      <c r="F648" s="53"/>
      <c r="G648" s="53"/>
      <c r="H648" s="53"/>
      <c r="I648" s="53"/>
      <c r="J648" s="333"/>
      <c r="K648" s="333"/>
      <c r="L648" s="53"/>
      <c r="M648" s="333"/>
      <c r="N648" s="533"/>
      <c r="O648" s="534"/>
      <c r="P648" s="534"/>
      <c r="Q648" s="534"/>
      <c r="R648" s="534"/>
      <c r="S648" s="534"/>
    </row>
    <row r="649" customFormat="false" ht="12.75" hidden="false" customHeight="true" outlineLevel="0" collapsed="false">
      <c r="A649" s="532"/>
      <c r="B649" s="532"/>
      <c r="C649" s="532"/>
      <c r="D649" s="53"/>
      <c r="E649" s="53"/>
      <c r="F649" s="53"/>
      <c r="G649" s="53"/>
      <c r="H649" s="53"/>
      <c r="I649" s="53"/>
      <c r="J649" s="333"/>
      <c r="K649" s="333"/>
      <c r="L649" s="53"/>
      <c r="M649" s="333"/>
      <c r="N649" s="533"/>
      <c r="O649" s="534"/>
      <c r="P649" s="534"/>
      <c r="Q649" s="534"/>
      <c r="R649" s="534"/>
      <c r="S649" s="534"/>
    </row>
    <row r="650" customFormat="false" ht="12.75" hidden="false" customHeight="true" outlineLevel="0" collapsed="false">
      <c r="A650" s="532"/>
      <c r="B650" s="532"/>
      <c r="C650" s="532"/>
      <c r="D650" s="53"/>
      <c r="E650" s="53"/>
      <c r="F650" s="53"/>
      <c r="G650" s="53"/>
      <c r="H650" s="53"/>
      <c r="I650" s="53"/>
      <c r="J650" s="333"/>
      <c r="K650" s="333"/>
      <c r="L650" s="53"/>
      <c r="M650" s="333"/>
      <c r="N650" s="533"/>
      <c r="O650" s="534"/>
      <c r="P650" s="534"/>
      <c r="Q650" s="534"/>
      <c r="R650" s="534"/>
      <c r="S650" s="534"/>
    </row>
    <row r="651" customFormat="false" ht="12.75" hidden="false" customHeight="true" outlineLevel="0" collapsed="false">
      <c r="A651" s="532"/>
      <c r="B651" s="532"/>
      <c r="C651" s="532"/>
      <c r="D651" s="53"/>
      <c r="E651" s="53"/>
      <c r="F651" s="53"/>
      <c r="G651" s="53"/>
      <c r="H651" s="53"/>
      <c r="I651" s="53"/>
      <c r="J651" s="333"/>
      <c r="K651" s="333"/>
      <c r="L651" s="53"/>
      <c r="M651" s="333"/>
      <c r="N651" s="533"/>
      <c r="O651" s="534"/>
      <c r="P651" s="534"/>
      <c r="Q651" s="534"/>
      <c r="R651" s="534"/>
      <c r="S651" s="534"/>
    </row>
    <row r="652" customFormat="false" ht="12.75" hidden="false" customHeight="true" outlineLevel="0" collapsed="false">
      <c r="A652" s="532"/>
      <c r="B652" s="532"/>
      <c r="C652" s="532"/>
      <c r="D652" s="53"/>
      <c r="E652" s="53"/>
      <c r="F652" s="53"/>
      <c r="G652" s="53"/>
      <c r="H652" s="53"/>
      <c r="I652" s="53"/>
      <c r="J652" s="333"/>
      <c r="K652" s="333"/>
      <c r="L652" s="53"/>
      <c r="M652" s="333"/>
      <c r="N652" s="533"/>
      <c r="O652" s="534"/>
      <c r="P652" s="534"/>
      <c r="Q652" s="534"/>
      <c r="R652" s="534"/>
      <c r="S652" s="534"/>
    </row>
    <row r="653" customFormat="false" ht="12.75" hidden="false" customHeight="true" outlineLevel="0" collapsed="false">
      <c r="A653" s="532"/>
      <c r="B653" s="532"/>
      <c r="C653" s="532"/>
      <c r="D653" s="53"/>
      <c r="E653" s="53"/>
      <c r="F653" s="53"/>
      <c r="G653" s="53"/>
      <c r="H653" s="53"/>
      <c r="I653" s="53"/>
      <c r="J653" s="333"/>
      <c r="K653" s="333"/>
      <c r="L653" s="53"/>
      <c r="M653" s="333"/>
      <c r="N653" s="533"/>
      <c r="O653" s="534"/>
      <c r="P653" s="534"/>
      <c r="Q653" s="534"/>
      <c r="R653" s="534"/>
      <c r="S653" s="534"/>
    </row>
    <row r="654" customFormat="false" ht="12.75" hidden="false" customHeight="true" outlineLevel="0" collapsed="false">
      <c r="A654" s="532"/>
      <c r="B654" s="532"/>
      <c r="C654" s="532"/>
      <c r="D654" s="53"/>
      <c r="E654" s="53"/>
      <c r="F654" s="53"/>
      <c r="G654" s="53"/>
      <c r="H654" s="53"/>
      <c r="I654" s="53"/>
      <c r="J654" s="333"/>
      <c r="K654" s="333"/>
      <c r="L654" s="53"/>
      <c r="M654" s="333"/>
      <c r="N654" s="533"/>
      <c r="O654" s="534"/>
      <c r="P654" s="534"/>
      <c r="Q654" s="534"/>
      <c r="R654" s="534"/>
      <c r="S654" s="534"/>
    </row>
    <row r="655" customFormat="false" ht="12.75" hidden="false" customHeight="true" outlineLevel="0" collapsed="false">
      <c r="A655" s="532"/>
      <c r="B655" s="532"/>
      <c r="C655" s="532"/>
      <c r="D655" s="53"/>
      <c r="E655" s="53"/>
      <c r="F655" s="53"/>
      <c r="G655" s="53"/>
      <c r="H655" s="53"/>
      <c r="I655" s="53"/>
      <c r="J655" s="333"/>
      <c r="K655" s="333"/>
      <c r="L655" s="53"/>
      <c r="M655" s="333"/>
      <c r="N655" s="533"/>
      <c r="O655" s="534"/>
      <c r="P655" s="534"/>
      <c r="Q655" s="534"/>
      <c r="R655" s="534"/>
      <c r="S655" s="534"/>
    </row>
    <row r="656" customFormat="false" ht="12.75" hidden="false" customHeight="true" outlineLevel="0" collapsed="false">
      <c r="A656" s="532"/>
      <c r="B656" s="532"/>
      <c r="C656" s="532"/>
      <c r="D656" s="53"/>
      <c r="E656" s="53"/>
      <c r="F656" s="53"/>
      <c r="G656" s="53"/>
      <c r="H656" s="53"/>
      <c r="I656" s="53"/>
      <c r="J656" s="333"/>
      <c r="K656" s="333"/>
      <c r="L656" s="53"/>
      <c r="M656" s="333"/>
      <c r="N656" s="533"/>
      <c r="O656" s="534"/>
      <c r="P656" s="534"/>
      <c r="Q656" s="534"/>
      <c r="R656" s="534"/>
      <c r="S656" s="534"/>
    </row>
    <row r="657" customFormat="false" ht="12.75" hidden="false" customHeight="true" outlineLevel="0" collapsed="false">
      <c r="A657" s="532"/>
      <c r="B657" s="532"/>
      <c r="C657" s="532"/>
      <c r="D657" s="53"/>
      <c r="E657" s="53"/>
      <c r="F657" s="53"/>
      <c r="G657" s="53"/>
      <c r="H657" s="53"/>
      <c r="I657" s="53"/>
      <c r="J657" s="333"/>
      <c r="K657" s="333"/>
      <c r="L657" s="53"/>
      <c r="M657" s="333"/>
      <c r="N657" s="533"/>
      <c r="O657" s="534"/>
      <c r="P657" s="534"/>
      <c r="Q657" s="534"/>
      <c r="R657" s="534"/>
      <c r="S657" s="534"/>
    </row>
    <row r="658" customFormat="false" ht="12.75" hidden="false" customHeight="true" outlineLevel="0" collapsed="false">
      <c r="A658" s="532"/>
      <c r="B658" s="532"/>
      <c r="C658" s="532"/>
      <c r="D658" s="53"/>
      <c r="E658" s="53"/>
      <c r="F658" s="53"/>
      <c r="G658" s="53"/>
      <c r="H658" s="53"/>
      <c r="I658" s="53"/>
      <c r="J658" s="333"/>
      <c r="K658" s="333"/>
      <c r="L658" s="53"/>
      <c r="M658" s="333"/>
      <c r="N658" s="533"/>
      <c r="O658" s="534"/>
      <c r="P658" s="534"/>
      <c r="Q658" s="534"/>
      <c r="R658" s="534"/>
      <c r="S658" s="534"/>
    </row>
    <row r="659" customFormat="false" ht="12.75" hidden="false" customHeight="true" outlineLevel="0" collapsed="false">
      <c r="A659" s="532"/>
      <c r="B659" s="532"/>
      <c r="C659" s="532"/>
      <c r="D659" s="53"/>
      <c r="E659" s="53"/>
      <c r="F659" s="53"/>
      <c r="G659" s="53"/>
      <c r="H659" s="53"/>
      <c r="I659" s="53"/>
      <c r="J659" s="333"/>
      <c r="K659" s="333"/>
      <c r="L659" s="53"/>
      <c r="M659" s="333"/>
      <c r="N659" s="533"/>
      <c r="O659" s="534"/>
      <c r="P659" s="534"/>
      <c r="Q659" s="534"/>
      <c r="R659" s="534"/>
      <c r="S659" s="534"/>
    </row>
    <row r="660" customFormat="false" ht="12.75" hidden="false" customHeight="true" outlineLevel="0" collapsed="false">
      <c r="A660" s="532"/>
      <c r="B660" s="532"/>
      <c r="C660" s="532"/>
      <c r="D660" s="53"/>
      <c r="E660" s="53"/>
      <c r="F660" s="53"/>
      <c r="G660" s="53"/>
      <c r="H660" s="53"/>
      <c r="I660" s="53"/>
      <c r="J660" s="333"/>
      <c r="K660" s="333"/>
      <c r="L660" s="53"/>
      <c r="M660" s="333"/>
      <c r="N660" s="533"/>
      <c r="O660" s="534"/>
      <c r="P660" s="534"/>
      <c r="Q660" s="534"/>
      <c r="R660" s="534"/>
      <c r="S660" s="534"/>
    </row>
    <row r="661" customFormat="false" ht="12.75" hidden="false" customHeight="true" outlineLevel="0" collapsed="false">
      <c r="A661" s="532"/>
      <c r="B661" s="532"/>
      <c r="C661" s="532"/>
      <c r="D661" s="53"/>
      <c r="E661" s="53"/>
      <c r="F661" s="53"/>
      <c r="G661" s="53"/>
      <c r="H661" s="53"/>
      <c r="I661" s="53"/>
      <c r="J661" s="333"/>
      <c r="K661" s="333"/>
      <c r="L661" s="53"/>
      <c r="M661" s="333"/>
      <c r="N661" s="533"/>
      <c r="O661" s="534"/>
      <c r="P661" s="534"/>
      <c r="Q661" s="534"/>
      <c r="R661" s="534"/>
      <c r="S661" s="534"/>
    </row>
    <row r="662" customFormat="false" ht="12.75" hidden="false" customHeight="true" outlineLevel="0" collapsed="false">
      <c r="A662" s="532"/>
      <c r="B662" s="532"/>
      <c r="C662" s="532"/>
      <c r="D662" s="53"/>
      <c r="E662" s="53"/>
      <c r="F662" s="53"/>
      <c r="G662" s="53"/>
      <c r="H662" s="53"/>
      <c r="I662" s="53"/>
      <c r="J662" s="333"/>
      <c r="K662" s="333"/>
      <c r="L662" s="53"/>
      <c r="M662" s="333"/>
      <c r="N662" s="533"/>
      <c r="O662" s="534"/>
      <c r="P662" s="534"/>
      <c r="Q662" s="534"/>
      <c r="R662" s="534"/>
      <c r="S662" s="534"/>
    </row>
    <row r="663" customFormat="false" ht="12.75" hidden="false" customHeight="true" outlineLevel="0" collapsed="false">
      <c r="A663" s="532"/>
      <c r="B663" s="532"/>
      <c r="C663" s="532"/>
      <c r="D663" s="53"/>
      <c r="E663" s="53"/>
      <c r="F663" s="53"/>
      <c r="G663" s="53"/>
      <c r="H663" s="53"/>
      <c r="I663" s="53"/>
      <c r="J663" s="333"/>
      <c r="K663" s="333"/>
      <c r="L663" s="53"/>
      <c r="M663" s="333"/>
      <c r="N663" s="533"/>
      <c r="O663" s="534"/>
      <c r="P663" s="534"/>
      <c r="Q663" s="534"/>
      <c r="R663" s="534"/>
      <c r="S663" s="534"/>
    </row>
    <row r="664" customFormat="false" ht="12.75" hidden="false" customHeight="true" outlineLevel="0" collapsed="false">
      <c r="A664" s="532"/>
      <c r="B664" s="532"/>
      <c r="C664" s="532"/>
      <c r="D664" s="53"/>
      <c r="E664" s="53"/>
      <c r="F664" s="53"/>
      <c r="G664" s="53"/>
      <c r="H664" s="53"/>
      <c r="I664" s="53"/>
      <c r="J664" s="333"/>
      <c r="K664" s="333"/>
      <c r="L664" s="53"/>
      <c r="M664" s="333"/>
      <c r="N664" s="533"/>
      <c r="O664" s="534"/>
      <c r="P664" s="534"/>
      <c r="Q664" s="534"/>
      <c r="R664" s="534"/>
      <c r="S664" s="534"/>
    </row>
    <row r="665" customFormat="false" ht="12.75" hidden="false" customHeight="true" outlineLevel="0" collapsed="false">
      <c r="A665" s="532"/>
      <c r="B665" s="532"/>
      <c r="C665" s="532"/>
      <c r="D665" s="53"/>
      <c r="E665" s="53"/>
      <c r="F665" s="53"/>
      <c r="G665" s="53"/>
      <c r="H665" s="53"/>
      <c r="I665" s="53"/>
      <c r="J665" s="333"/>
      <c r="K665" s="333"/>
      <c r="L665" s="53"/>
      <c r="M665" s="333"/>
      <c r="N665" s="533"/>
      <c r="O665" s="534"/>
      <c r="P665" s="534"/>
      <c r="Q665" s="534"/>
      <c r="R665" s="534"/>
      <c r="S665" s="534"/>
    </row>
    <row r="666" customFormat="false" ht="12.75" hidden="false" customHeight="true" outlineLevel="0" collapsed="false">
      <c r="A666" s="532"/>
      <c r="B666" s="532"/>
      <c r="C666" s="532"/>
      <c r="D666" s="53"/>
      <c r="E666" s="53"/>
      <c r="F666" s="53"/>
      <c r="G666" s="53"/>
      <c r="H666" s="53"/>
      <c r="I666" s="53"/>
      <c r="J666" s="333"/>
      <c r="K666" s="333"/>
      <c r="L666" s="53"/>
      <c r="M666" s="333"/>
      <c r="N666" s="533"/>
      <c r="O666" s="534"/>
      <c r="P666" s="534"/>
      <c r="Q666" s="534"/>
      <c r="R666" s="534"/>
      <c r="S666" s="534"/>
    </row>
    <row r="667" customFormat="false" ht="12.75" hidden="false" customHeight="true" outlineLevel="0" collapsed="false">
      <c r="A667" s="532"/>
      <c r="B667" s="532"/>
      <c r="C667" s="532"/>
      <c r="D667" s="53"/>
      <c r="E667" s="53"/>
      <c r="F667" s="53"/>
      <c r="G667" s="53"/>
      <c r="H667" s="53"/>
      <c r="I667" s="53"/>
      <c r="J667" s="333"/>
      <c r="K667" s="333"/>
      <c r="L667" s="53"/>
      <c r="M667" s="333"/>
      <c r="N667" s="533"/>
      <c r="O667" s="534"/>
      <c r="P667" s="534"/>
      <c r="Q667" s="534"/>
      <c r="R667" s="534"/>
      <c r="S667" s="534"/>
    </row>
    <row r="668" customFormat="false" ht="12.75" hidden="false" customHeight="true" outlineLevel="0" collapsed="false">
      <c r="A668" s="532"/>
      <c r="B668" s="532"/>
      <c r="C668" s="532"/>
      <c r="D668" s="53"/>
      <c r="E668" s="53"/>
      <c r="F668" s="53"/>
      <c r="G668" s="53"/>
      <c r="H668" s="53"/>
      <c r="I668" s="53"/>
      <c r="J668" s="333"/>
      <c r="K668" s="333"/>
      <c r="L668" s="53"/>
      <c r="M668" s="333"/>
      <c r="N668" s="533"/>
      <c r="O668" s="534"/>
      <c r="P668" s="534"/>
      <c r="Q668" s="534"/>
      <c r="R668" s="534"/>
      <c r="S668" s="534"/>
    </row>
    <row r="669" customFormat="false" ht="12.75" hidden="false" customHeight="true" outlineLevel="0" collapsed="false">
      <c r="A669" s="532"/>
      <c r="B669" s="532"/>
      <c r="C669" s="532"/>
      <c r="D669" s="53"/>
      <c r="E669" s="53"/>
      <c r="F669" s="53"/>
      <c r="G669" s="53"/>
      <c r="H669" s="53"/>
      <c r="I669" s="53"/>
      <c r="J669" s="333"/>
      <c r="K669" s="333"/>
      <c r="L669" s="53"/>
      <c r="M669" s="333"/>
      <c r="N669" s="533"/>
      <c r="O669" s="534"/>
      <c r="P669" s="534"/>
      <c r="Q669" s="534"/>
      <c r="R669" s="534"/>
      <c r="S669" s="534"/>
    </row>
    <row r="670" customFormat="false" ht="12.75" hidden="false" customHeight="true" outlineLevel="0" collapsed="false">
      <c r="A670" s="532"/>
      <c r="B670" s="532"/>
      <c r="C670" s="532"/>
      <c r="D670" s="53"/>
      <c r="E670" s="53"/>
      <c r="F670" s="53"/>
      <c r="G670" s="53"/>
      <c r="H670" s="53"/>
      <c r="I670" s="53"/>
      <c r="J670" s="333"/>
      <c r="K670" s="333"/>
      <c r="L670" s="53"/>
      <c r="M670" s="333"/>
      <c r="N670" s="533"/>
      <c r="O670" s="534"/>
      <c r="P670" s="534"/>
      <c r="Q670" s="534"/>
      <c r="R670" s="534"/>
      <c r="S670" s="534"/>
    </row>
    <row r="671" customFormat="false" ht="12.75" hidden="false" customHeight="true" outlineLevel="0" collapsed="false">
      <c r="A671" s="532"/>
      <c r="B671" s="532"/>
      <c r="C671" s="532"/>
      <c r="D671" s="53"/>
      <c r="E671" s="53"/>
      <c r="F671" s="53"/>
      <c r="G671" s="53"/>
      <c r="H671" s="53"/>
      <c r="I671" s="53"/>
      <c r="J671" s="333"/>
      <c r="K671" s="333"/>
      <c r="L671" s="53"/>
      <c r="M671" s="333"/>
      <c r="N671" s="533"/>
      <c r="O671" s="534"/>
      <c r="P671" s="534"/>
      <c r="Q671" s="534"/>
      <c r="R671" s="534"/>
      <c r="S671" s="534"/>
    </row>
    <row r="672" customFormat="false" ht="12.75" hidden="false" customHeight="true" outlineLevel="0" collapsed="false">
      <c r="A672" s="532"/>
      <c r="B672" s="532"/>
      <c r="C672" s="532"/>
      <c r="D672" s="53"/>
      <c r="E672" s="53"/>
      <c r="F672" s="53"/>
      <c r="G672" s="53"/>
      <c r="H672" s="53"/>
      <c r="I672" s="53"/>
      <c r="J672" s="333"/>
      <c r="K672" s="333"/>
      <c r="L672" s="53"/>
      <c r="M672" s="333"/>
      <c r="N672" s="533"/>
      <c r="O672" s="534"/>
      <c r="P672" s="534"/>
      <c r="Q672" s="534"/>
      <c r="R672" s="534"/>
      <c r="S672" s="534"/>
    </row>
    <row r="673" customFormat="false" ht="12.75" hidden="false" customHeight="true" outlineLevel="0" collapsed="false">
      <c r="A673" s="532"/>
      <c r="B673" s="532"/>
      <c r="C673" s="532"/>
      <c r="D673" s="53"/>
      <c r="E673" s="53"/>
      <c r="F673" s="53"/>
      <c r="G673" s="53"/>
      <c r="H673" s="53"/>
      <c r="I673" s="53"/>
      <c r="J673" s="333"/>
      <c r="K673" s="333"/>
      <c r="L673" s="53"/>
      <c r="M673" s="333"/>
      <c r="N673" s="533"/>
      <c r="O673" s="534"/>
      <c r="P673" s="534"/>
      <c r="Q673" s="534"/>
      <c r="R673" s="534"/>
      <c r="S673" s="534"/>
    </row>
    <row r="674" customFormat="false" ht="12.75" hidden="false" customHeight="true" outlineLevel="0" collapsed="false">
      <c r="A674" s="532"/>
      <c r="B674" s="532"/>
      <c r="C674" s="532"/>
      <c r="D674" s="53"/>
      <c r="E674" s="53"/>
      <c r="F674" s="53"/>
      <c r="G674" s="53"/>
      <c r="H674" s="53"/>
      <c r="I674" s="53"/>
      <c r="J674" s="333"/>
      <c r="K674" s="333"/>
      <c r="L674" s="53"/>
      <c r="M674" s="333"/>
      <c r="N674" s="533"/>
      <c r="O674" s="534"/>
      <c r="P674" s="534"/>
      <c r="Q674" s="534"/>
      <c r="R674" s="534"/>
      <c r="S674" s="534"/>
    </row>
    <row r="675" customFormat="false" ht="12.75" hidden="false" customHeight="true" outlineLevel="0" collapsed="false">
      <c r="A675" s="532"/>
      <c r="B675" s="532"/>
      <c r="C675" s="532"/>
      <c r="D675" s="53"/>
      <c r="E675" s="53"/>
      <c r="F675" s="53"/>
      <c r="G675" s="53"/>
      <c r="H675" s="53"/>
      <c r="I675" s="53"/>
      <c r="J675" s="333"/>
      <c r="K675" s="333"/>
      <c r="L675" s="53"/>
      <c r="M675" s="333"/>
      <c r="N675" s="533"/>
      <c r="O675" s="534"/>
      <c r="P675" s="534"/>
      <c r="Q675" s="534"/>
      <c r="R675" s="534"/>
      <c r="S675" s="534"/>
    </row>
    <row r="676" customFormat="false" ht="12.75" hidden="false" customHeight="true" outlineLevel="0" collapsed="false">
      <c r="A676" s="532"/>
      <c r="B676" s="532"/>
      <c r="C676" s="532"/>
      <c r="D676" s="53"/>
      <c r="E676" s="53"/>
      <c r="F676" s="53"/>
      <c r="G676" s="53"/>
      <c r="H676" s="53"/>
      <c r="I676" s="53"/>
      <c r="J676" s="333"/>
      <c r="K676" s="333"/>
      <c r="L676" s="53"/>
      <c r="M676" s="333"/>
      <c r="N676" s="533"/>
      <c r="O676" s="534"/>
      <c r="P676" s="534"/>
      <c r="Q676" s="534"/>
      <c r="R676" s="534"/>
      <c r="S676" s="534"/>
    </row>
    <row r="677" customFormat="false" ht="12.75" hidden="false" customHeight="true" outlineLevel="0" collapsed="false">
      <c r="A677" s="532"/>
      <c r="B677" s="532"/>
      <c r="C677" s="532"/>
      <c r="D677" s="53"/>
      <c r="E677" s="53"/>
      <c r="F677" s="53"/>
      <c r="G677" s="53"/>
      <c r="H677" s="53"/>
      <c r="I677" s="53"/>
      <c r="J677" s="333"/>
      <c r="K677" s="333"/>
      <c r="L677" s="53"/>
      <c r="M677" s="333"/>
      <c r="N677" s="533"/>
      <c r="O677" s="534"/>
      <c r="P677" s="534"/>
      <c r="Q677" s="534"/>
      <c r="R677" s="534"/>
      <c r="S677" s="534"/>
    </row>
    <row r="678" customFormat="false" ht="12.75" hidden="false" customHeight="true" outlineLevel="0" collapsed="false">
      <c r="A678" s="532"/>
      <c r="B678" s="532"/>
      <c r="C678" s="532"/>
      <c r="D678" s="53"/>
      <c r="E678" s="53"/>
      <c r="F678" s="53"/>
      <c r="G678" s="53"/>
      <c r="H678" s="53"/>
      <c r="I678" s="53"/>
      <c r="J678" s="333"/>
      <c r="K678" s="333"/>
      <c r="L678" s="53"/>
      <c r="M678" s="333"/>
      <c r="N678" s="533"/>
      <c r="O678" s="534"/>
      <c r="P678" s="534"/>
      <c r="Q678" s="534"/>
      <c r="R678" s="534"/>
      <c r="S678" s="534"/>
    </row>
    <row r="679" customFormat="false" ht="12.75" hidden="false" customHeight="true" outlineLevel="0" collapsed="false">
      <c r="A679" s="532"/>
      <c r="B679" s="532"/>
      <c r="C679" s="532"/>
      <c r="D679" s="53"/>
      <c r="E679" s="53"/>
      <c r="F679" s="53"/>
      <c r="G679" s="53"/>
      <c r="H679" s="53"/>
      <c r="I679" s="53"/>
      <c r="J679" s="333"/>
      <c r="K679" s="333"/>
      <c r="L679" s="53"/>
      <c r="M679" s="333"/>
      <c r="N679" s="533"/>
      <c r="O679" s="534"/>
      <c r="P679" s="534"/>
      <c r="Q679" s="534"/>
      <c r="R679" s="534"/>
      <c r="S679" s="534"/>
    </row>
    <row r="680" customFormat="false" ht="12.75" hidden="false" customHeight="true" outlineLevel="0" collapsed="false">
      <c r="A680" s="532"/>
      <c r="B680" s="532"/>
      <c r="C680" s="532"/>
      <c r="D680" s="53"/>
      <c r="E680" s="53"/>
      <c r="F680" s="53"/>
      <c r="G680" s="53"/>
      <c r="H680" s="53"/>
      <c r="I680" s="53"/>
      <c r="J680" s="333"/>
      <c r="K680" s="333"/>
      <c r="L680" s="53"/>
      <c r="M680" s="333"/>
      <c r="N680" s="533"/>
      <c r="O680" s="534"/>
      <c r="P680" s="534"/>
      <c r="Q680" s="534"/>
      <c r="R680" s="534"/>
      <c r="S680" s="534"/>
    </row>
    <row r="681" customFormat="false" ht="12.75" hidden="false" customHeight="true" outlineLevel="0" collapsed="false">
      <c r="A681" s="532"/>
      <c r="B681" s="532"/>
      <c r="C681" s="532"/>
      <c r="D681" s="53"/>
      <c r="E681" s="53"/>
      <c r="F681" s="53"/>
      <c r="G681" s="53"/>
      <c r="H681" s="53"/>
      <c r="I681" s="53"/>
      <c r="J681" s="333"/>
      <c r="K681" s="333"/>
      <c r="L681" s="53"/>
      <c r="M681" s="333"/>
      <c r="N681" s="533"/>
      <c r="O681" s="534"/>
      <c r="P681" s="534"/>
      <c r="Q681" s="534"/>
      <c r="R681" s="534"/>
      <c r="S681" s="534"/>
    </row>
    <row r="682" customFormat="false" ht="12.75" hidden="false" customHeight="true" outlineLevel="0" collapsed="false">
      <c r="A682" s="532"/>
      <c r="B682" s="532"/>
      <c r="C682" s="532"/>
      <c r="D682" s="53"/>
      <c r="E682" s="53"/>
      <c r="F682" s="53"/>
      <c r="G682" s="53"/>
      <c r="H682" s="53"/>
      <c r="I682" s="53"/>
      <c r="J682" s="333"/>
      <c r="K682" s="333"/>
      <c r="L682" s="53"/>
      <c r="M682" s="333"/>
      <c r="N682" s="533"/>
      <c r="O682" s="534"/>
      <c r="P682" s="534"/>
      <c r="Q682" s="534"/>
      <c r="R682" s="534"/>
      <c r="S682" s="534"/>
    </row>
    <row r="683" customFormat="false" ht="12.75" hidden="false" customHeight="true" outlineLevel="0" collapsed="false">
      <c r="A683" s="532"/>
      <c r="B683" s="532"/>
      <c r="C683" s="532"/>
      <c r="D683" s="53"/>
      <c r="E683" s="53"/>
      <c r="F683" s="53"/>
      <c r="G683" s="53"/>
      <c r="H683" s="53"/>
      <c r="I683" s="53"/>
      <c r="J683" s="333"/>
      <c r="K683" s="333"/>
      <c r="L683" s="53"/>
      <c r="M683" s="333"/>
      <c r="N683" s="533"/>
      <c r="O683" s="534"/>
      <c r="P683" s="534"/>
      <c r="Q683" s="534"/>
      <c r="R683" s="534"/>
      <c r="S683" s="534"/>
    </row>
    <row r="684" customFormat="false" ht="12.75" hidden="false" customHeight="true" outlineLevel="0" collapsed="false">
      <c r="A684" s="532"/>
      <c r="B684" s="532"/>
      <c r="C684" s="532"/>
      <c r="D684" s="53"/>
      <c r="E684" s="53"/>
      <c r="F684" s="53"/>
      <c r="G684" s="53"/>
      <c r="H684" s="53"/>
      <c r="I684" s="53"/>
      <c r="J684" s="333"/>
      <c r="K684" s="333"/>
      <c r="L684" s="53"/>
      <c r="M684" s="333"/>
      <c r="N684" s="533"/>
      <c r="O684" s="534"/>
      <c r="P684" s="534"/>
      <c r="Q684" s="534"/>
      <c r="R684" s="534"/>
      <c r="S684" s="534"/>
    </row>
    <row r="685" customFormat="false" ht="12.75" hidden="false" customHeight="true" outlineLevel="0" collapsed="false">
      <c r="A685" s="532"/>
      <c r="B685" s="532"/>
      <c r="C685" s="532"/>
      <c r="D685" s="53"/>
      <c r="E685" s="53"/>
      <c r="F685" s="53"/>
      <c r="G685" s="53"/>
      <c r="H685" s="53"/>
      <c r="I685" s="53"/>
      <c r="J685" s="333"/>
      <c r="K685" s="333"/>
      <c r="L685" s="53"/>
      <c r="M685" s="333"/>
      <c r="N685" s="533"/>
      <c r="O685" s="534"/>
      <c r="P685" s="534"/>
      <c r="Q685" s="534"/>
      <c r="R685" s="534"/>
      <c r="S685" s="534"/>
    </row>
    <row r="686" customFormat="false" ht="12.75" hidden="false" customHeight="true" outlineLevel="0" collapsed="false">
      <c r="A686" s="532"/>
      <c r="B686" s="532"/>
      <c r="C686" s="532"/>
      <c r="D686" s="53"/>
      <c r="E686" s="53"/>
      <c r="F686" s="53"/>
      <c r="G686" s="53"/>
      <c r="H686" s="53"/>
      <c r="I686" s="53"/>
      <c r="J686" s="333"/>
      <c r="K686" s="333"/>
      <c r="L686" s="53"/>
      <c r="M686" s="333"/>
      <c r="N686" s="533"/>
      <c r="O686" s="534"/>
      <c r="P686" s="534"/>
      <c r="Q686" s="534"/>
      <c r="R686" s="534"/>
      <c r="S686" s="534"/>
    </row>
    <row r="687" customFormat="false" ht="12.75" hidden="false" customHeight="true" outlineLevel="0" collapsed="false">
      <c r="A687" s="532"/>
      <c r="B687" s="532"/>
      <c r="C687" s="532"/>
      <c r="D687" s="53"/>
      <c r="E687" s="53"/>
      <c r="F687" s="53"/>
      <c r="G687" s="53"/>
      <c r="H687" s="53"/>
      <c r="I687" s="53"/>
      <c r="J687" s="333"/>
      <c r="K687" s="333"/>
      <c r="L687" s="53"/>
      <c r="M687" s="333"/>
      <c r="N687" s="533"/>
      <c r="O687" s="534"/>
      <c r="P687" s="534"/>
      <c r="Q687" s="534"/>
      <c r="R687" s="534"/>
      <c r="S687" s="534"/>
    </row>
    <row r="688" customFormat="false" ht="12.75" hidden="false" customHeight="true" outlineLevel="0" collapsed="false">
      <c r="A688" s="532"/>
      <c r="B688" s="532"/>
      <c r="C688" s="532"/>
      <c r="D688" s="53"/>
      <c r="E688" s="53"/>
      <c r="F688" s="53"/>
      <c r="G688" s="53"/>
      <c r="H688" s="53"/>
      <c r="I688" s="53"/>
      <c r="J688" s="333"/>
      <c r="K688" s="333"/>
      <c r="L688" s="53"/>
      <c r="M688" s="333"/>
      <c r="N688" s="533"/>
      <c r="O688" s="534"/>
      <c r="P688" s="534"/>
      <c r="Q688" s="534"/>
      <c r="R688" s="534"/>
      <c r="S688" s="534"/>
    </row>
    <row r="689" customFormat="false" ht="12.75" hidden="false" customHeight="true" outlineLevel="0" collapsed="false">
      <c r="A689" s="532"/>
      <c r="B689" s="532"/>
      <c r="C689" s="532"/>
      <c r="D689" s="53"/>
      <c r="E689" s="53"/>
      <c r="F689" s="53"/>
      <c r="G689" s="53"/>
      <c r="H689" s="53"/>
      <c r="I689" s="53"/>
      <c r="J689" s="333"/>
      <c r="K689" s="333"/>
      <c r="L689" s="53"/>
      <c r="M689" s="333"/>
      <c r="N689" s="533"/>
      <c r="O689" s="534"/>
      <c r="P689" s="534"/>
      <c r="Q689" s="534"/>
      <c r="R689" s="534"/>
      <c r="S689" s="534"/>
    </row>
    <row r="690" customFormat="false" ht="12.75" hidden="false" customHeight="true" outlineLevel="0" collapsed="false">
      <c r="A690" s="532"/>
      <c r="B690" s="532"/>
      <c r="C690" s="532"/>
      <c r="D690" s="53"/>
      <c r="E690" s="53"/>
      <c r="F690" s="53"/>
      <c r="G690" s="53"/>
      <c r="H690" s="53"/>
      <c r="I690" s="53"/>
      <c r="J690" s="333"/>
      <c r="K690" s="333"/>
      <c r="L690" s="53"/>
      <c r="M690" s="333"/>
      <c r="N690" s="533"/>
      <c r="O690" s="534"/>
      <c r="P690" s="534"/>
      <c r="Q690" s="534"/>
      <c r="R690" s="534"/>
      <c r="S690" s="534"/>
    </row>
    <row r="691" customFormat="false" ht="12.75" hidden="false" customHeight="true" outlineLevel="0" collapsed="false">
      <c r="A691" s="532"/>
      <c r="B691" s="532"/>
      <c r="C691" s="532"/>
      <c r="D691" s="53"/>
      <c r="E691" s="53"/>
      <c r="F691" s="53"/>
      <c r="G691" s="53"/>
      <c r="H691" s="53"/>
      <c r="I691" s="53"/>
      <c r="J691" s="333"/>
      <c r="K691" s="333"/>
      <c r="L691" s="53"/>
      <c r="M691" s="333"/>
      <c r="N691" s="533"/>
      <c r="O691" s="534"/>
      <c r="P691" s="534"/>
      <c r="Q691" s="534"/>
      <c r="R691" s="534"/>
      <c r="S691" s="534"/>
    </row>
    <row r="692" customFormat="false" ht="12.75" hidden="false" customHeight="true" outlineLevel="0" collapsed="false">
      <c r="A692" s="532"/>
      <c r="B692" s="532"/>
      <c r="C692" s="532"/>
      <c r="D692" s="53"/>
      <c r="E692" s="53"/>
      <c r="F692" s="53"/>
      <c r="G692" s="53"/>
      <c r="H692" s="53"/>
      <c r="I692" s="53"/>
      <c r="J692" s="333"/>
      <c r="K692" s="333"/>
      <c r="L692" s="53"/>
      <c r="M692" s="333"/>
      <c r="N692" s="533"/>
      <c r="O692" s="534"/>
      <c r="P692" s="534"/>
      <c r="Q692" s="534"/>
      <c r="R692" s="534"/>
      <c r="S692" s="534"/>
    </row>
    <row r="693" customFormat="false" ht="12.75" hidden="false" customHeight="true" outlineLevel="0" collapsed="false">
      <c r="A693" s="532"/>
      <c r="B693" s="532"/>
      <c r="C693" s="532"/>
      <c r="D693" s="53"/>
      <c r="E693" s="53"/>
      <c r="F693" s="53"/>
      <c r="G693" s="53"/>
      <c r="H693" s="53"/>
      <c r="I693" s="53"/>
      <c r="J693" s="333"/>
      <c r="K693" s="333"/>
      <c r="L693" s="53"/>
      <c r="M693" s="333"/>
      <c r="N693" s="533"/>
      <c r="O693" s="534"/>
      <c r="P693" s="534"/>
      <c r="Q693" s="534"/>
      <c r="R693" s="534"/>
      <c r="S693" s="534"/>
    </row>
    <row r="694" customFormat="false" ht="12.75" hidden="false" customHeight="true" outlineLevel="0" collapsed="false">
      <c r="A694" s="532"/>
      <c r="B694" s="532"/>
      <c r="C694" s="532"/>
      <c r="D694" s="53"/>
      <c r="E694" s="53"/>
      <c r="F694" s="53"/>
      <c r="G694" s="53"/>
      <c r="H694" s="53"/>
      <c r="I694" s="53"/>
      <c r="J694" s="333"/>
      <c r="K694" s="333"/>
      <c r="L694" s="53"/>
      <c r="M694" s="333"/>
      <c r="N694" s="533"/>
      <c r="O694" s="534"/>
      <c r="P694" s="534"/>
      <c r="Q694" s="534"/>
      <c r="R694" s="534"/>
      <c r="S694" s="534"/>
    </row>
    <row r="695" customFormat="false" ht="12.75" hidden="false" customHeight="true" outlineLevel="0" collapsed="false">
      <c r="A695" s="532"/>
      <c r="B695" s="532"/>
      <c r="C695" s="532"/>
      <c r="D695" s="53"/>
      <c r="E695" s="53"/>
      <c r="F695" s="53"/>
      <c r="G695" s="53"/>
      <c r="H695" s="53"/>
      <c r="I695" s="53"/>
      <c r="J695" s="333"/>
      <c r="K695" s="333"/>
      <c r="L695" s="53"/>
      <c r="M695" s="333"/>
      <c r="N695" s="533"/>
      <c r="O695" s="534"/>
      <c r="P695" s="534"/>
      <c r="Q695" s="534"/>
      <c r="R695" s="534"/>
      <c r="S695" s="534"/>
    </row>
    <row r="696" customFormat="false" ht="12.75" hidden="false" customHeight="true" outlineLevel="0" collapsed="false">
      <c r="A696" s="532"/>
      <c r="B696" s="532"/>
      <c r="C696" s="532"/>
      <c r="D696" s="53"/>
      <c r="E696" s="53"/>
      <c r="F696" s="53"/>
      <c r="G696" s="53"/>
      <c r="H696" s="53"/>
      <c r="I696" s="53"/>
      <c r="J696" s="333"/>
      <c r="K696" s="333"/>
      <c r="L696" s="53"/>
      <c r="M696" s="333"/>
      <c r="N696" s="533"/>
      <c r="O696" s="534"/>
      <c r="P696" s="534"/>
      <c r="Q696" s="534"/>
      <c r="R696" s="534"/>
      <c r="S696" s="534"/>
    </row>
    <row r="697" customFormat="false" ht="12.75" hidden="false" customHeight="true" outlineLevel="0" collapsed="false">
      <c r="A697" s="532"/>
      <c r="B697" s="532"/>
      <c r="C697" s="532"/>
      <c r="D697" s="53"/>
      <c r="E697" s="53"/>
      <c r="F697" s="53"/>
      <c r="G697" s="53"/>
      <c r="H697" s="53"/>
      <c r="I697" s="53"/>
      <c r="J697" s="333"/>
      <c r="K697" s="333"/>
      <c r="L697" s="53"/>
      <c r="M697" s="333"/>
      <c r="N697" s="533"/>
      <c r="O697" s="534"/>
      <c r="P697" s="534"/>
      <c r="Q697" s="534"/>
      <c r="R697" s="534"/>
      <c r="S697" s="534"/>
    </row>
    <row r="698" customFormat="false" ht="12.75" hidden="false" customHeight="true" outlineLevel="0" collapsed="false">
      <c r="A698" s="532"/>
      <c r="B698" s="532"/>
      <c r="C698" s="532"/>
      <c r="D698" s="53"/>
      <c r="E698" s="53"/>
      <c r="F698" s="53"/>
      <c r="G698" s="53"/>
      <c r="H698" s="53"/>
      <c r="I698" s="53"/>
      <c r="J698" s="333"/>
      <c r="K698" s="333"/>
      <c r="L698" s="53"/>
      <c r="M698" s="333"/>
      <c r="N698" s="533"/>
      <c r="O698" s="534"/>
      <c r="P698" s="534"/>
      <c r="Q698" s="534"/>
      <c r="R698" s="534"/>
      <c r="S698" s="534"/>
    </row>
    <row r="699" customFormat="false" ht="12.75" hidden="false" customHeight="true" outlineLevel="0" collapsed="false">
      <c r="A699" s="532"/>
      <c r="B699" s="532"/>
      <c r="C699" s="532"/>
      <c r="D699" s="53"/>
      <c r="E699" s="53"/>
      <c r="F699" s="53"/>
      <c r="G699" s="53"/>
      <c r="H699" s="53"/>
      <c r="I699" s="53"/>
      <c r="J699" s="333"/>
      <c r="K699" s="333"/>
      <c r="L699" s="53"/>
      <c r="M699" s="333"/>
      <c r="N699" s="533"/>
      <c r="O699" s="534"/>
      <c r="P699" s="534"/>
      <c r="Q699" s="534"/>
      <c r="R699" s="534"/>
      <c r="S699" s="534"/>
    </row>
    <row r="700" customFormat="false" ht="12.75" hidden="false" customHeight="true" outlineLevel="0" collapsed="false">
      <c r="A700" s="532"/>
      <c r="B700" s="532"/>
      <c r="C700" s="532"/>
      <c r="D700" s="53"/>
      <c r="E700" s="53"/>
      <c r="F700" s="53"/>
      <c r="G700" s="53"/>
      <c r="H700" s="53"/>
      <c r="I700" s="53"/>
      <c r="J700" s="333"/>
      <c r="K700" s="333"/>
      <c r="L700" s="53"/>
      <c r="M700" s="333"/>
      <c r="N700" s="533"/>
      <c r="O700" s="534"/>
      <c r="P700" s="534"/>
      <c r="Q700" s="534"/>
      <c r="R700" s="534"/>
      <c r="S700" s="534"/>
    </row>
    <row r="701" customFormat="false" ht="12.75" hidden="false" customHeight="true" outlineLevel="0" collapsed="false">
      <c r="A701" s="532"/>
      <c r="B701" s="532"/>
      <c r="C701" s="532"/>
      <c r="D701" s="53"/>
      <c r="E701" s="53"/>
      <c r="F701" s="53"/>
      <c r="G701" s="53"/>
      <c r="H701" s="53"/>
      <c r="I701" s="53"/>
      <c r="J701" s="333"/>
      <c r="K701" s="333"/>
      <c r="L701" s="53"/>
      <c r="M701" s="333"/>
      <c r="N701" s="533"/>
      <c r="O701" s="534"/>
      <c r="P701" s="534"/>
      <c r="Q701" s="534"/>
      <c r="R701" s="534"/>
      <c r="S701" s="534"/>
    </row>
    <row r="702" customFormat="false" ht="12.75" hidden="false" customHeight="true" outlineLevel="0" collapsed="false">
      <c r="A702" s="532"/>
      <c r="B702" s="532"/>
      <c r="C702" s="532"/>
      <c r="D702" s="53"/>
      <c r="E702" s="53"/>
      <c r="F702" s="53"/>
      <c r="G702" s="53"/>
      <c r="H702" s="53"/>
      <c r="I702" s="53"/>
      <c r="J702" s="333"/>
      <c r="K702" s="333"/>
      <c r="L702" s="53"/>
      <c r="M702" s="333"/>
      <c r="N702" s="533"/>
      <c r="O702" s="534"/>
      <c r="P702" s="534"/>
      <c r="Q702" s="534"/>
      <c r="R702" s="534"/>
      <c r="S702" s="534"/>
    </row>
    <row r="703" customFormat="false" ht="12.75" hidden="false" customHeight="true" outlineLevel="0" collapsed="false">
      <c r="A703" s="532"/>
      <c r="B703" s="532"/>
      <c r="C703" s="532"/>
      <c r="D703" s="53"/>
      <c r="E703" s="53"/>
      <c r="F703" s="53"/>
      <c r="G703" s="53"/>
      <c r="H703" s="53"/>
      <c r="I703" s="53"/>
      <c r="J703" s="333"/>
      <c r="K703" s="333"/>
      <c r="L703" s="53"/>
      <c r="M703" s="333"/>
      <c r="N703" s="533"/>
      <c r="O703" s="534"/>
      <c r="P703" s="534"/>
      <c r="Q703" s="534"/>
      <c r="R703" s="534"/>
      <c r="S703" s="534"/>
    </row>
    <row r="704" customFormat="false" ht="12.75" hidden="false" customHeight="true" outlineLevel="0" collapsed="false">
      <c r="A704" s="532"/>
      <c r="B704" s="532"/>
      <c r="C704" s="532"/>
      <c r="D704" s="53"/>
      <c r="E704" s="53"/>
      <c r="F704" s="53"/>
      <c r="G704" s="53"/>
      <c r="H704" s="53"/>
      <c r="I704" s="53"/>
      <c r="J704" s="333"/>
      <c r="K704" s="333"/>
      <c r="L704" s="53"/>
      <c r="M704" s="333"/>
      <c r="N704" s="533"/>
      <c r="O704" s="534"/>
      <c r="P704" s="534"/>
      <c r="Q704" s="534"/>
      <c r="R704" s="534"/>
      <c r="S704" s="534"/>
    </row>
    <row r="705" customFormat="false" ht="12.75" hidden="false" customHeight="true" outlineLevel="0" collapsed="false">
      <c r="A705" s="532"/>
      <c r="B705" s="532"/>
      <c r="C705" s="532"/>
      <c r="D705" s="53"/>
      <c r="E705" s="53"/>
      <c r="F705" s="53"/>
      <c r="G705" s="53"/>
      <c r="H705" s="53"/>
      <c r="I705" s="53"/>
      <c r="J705" s="333"/>
      <c r="K705" s="333"/>
      <c r="L705" s="53"/>
      <c r="M705" s="333"/>
      <c r="N705" s="533"/>
      <c r="O705" s="534"/>
      <c r="P705" s="534"/>
      <c r="Q705" s="534"/>
      <c r="R705" s="534"/>
      <c r="S705" s="534"/>
    </row>
    <row r="706" customFormat="false" ht="12.75" hidden="false" customHeight="true" outlineLevel="0" collapsed="false">
      <c r="A706" s="532"/>
      <c r="B706" s="532"/>
      <c r="C706" s="532"/>
      <c r="D706" s="53"/>
      <c r="E706" s="53"/>
      <c r="F706" s="53"/>
      <c r="G706" s="53"/>
      <c r="H706" s="53"/>
      <c r="I706" s="53"/>
      <c r="J706" s="333"/>
      <c r="K706" s="333"/>
      <c r="L706" s="53"/>
      <c r="M706" s="333"/>
      <c r="N706" s="533"/>
      <c r="O706" s="534"/>
      <c r="P706" s="534"/>
      <c r="Q706" s="534"/>
      <c r="R706" s="534"/>
      <c r="S706" s="534"/>
    </row>
    <row r="707" customFormat="false" ht="12.75" hidden="false" customHeight="true" outlineLevel="0" collapsed="false">
      <c r="A707" s="532"/>
      <c r="B707" s="532"/>
      <c r="C707" s="532"/>
      <c r="D707" s="53"/>
      <c r="E707" s="53"/>
      <c r="F707" s="53"/>
      <c r="G707" s="53"/>
      <c r="H707" s="53"/>
      <c r="I707" s="53"/>
      <c r="J707" s="333"/>
      <c r="K707" s="333"/>
      <c r="L707" s="53"/>
      <c r="M707" s="333"/>
      <c r="N707" s="533"/>
      <c r="O707" s="534"/>
      <c r="P707" s="534"/>
      <c r="Q707" s="534"/>
      <c r="R707" s="534"/>
      <c r="S707" s="534"/>
    </row>
    <row r="708" customFormat="false" ht="12.75" hidden="false" customHeight="true" outlineLevel="0" collapsed="false">
      <c r="A708" s="532"/>
      <c r="B708" s="532"/>
      <c r="C708" s="532"/>
      <c r="D708" s="53"/>
      <c r="E708" s="53"/>
      <c r="F708" s="53"/>
      <c r="G708" s="53"/>
      <c r="H708" s="53"/>
      <c r="I708" s="53"/>
      <c r="J708" s="333"/>
      <c r="K708" s="333"/>
      <c r="L708" s="53"/>
      <c r="M708" s="333"/>
      <c r="N708" s="533"/>
      <c r="O708" s="534"/>
      <c r="P708" s="534"/>
      <c r="Q708" s="534"/>
      <c r="R708" s="534"/>
      <c r="S708" s="534"/>
    </row>
    <row r="709" customFormat="false" ht="12.75" hidden="false" customHeight="true" outlineLevel="0" collapsed="false">
      <c r="A709" s="532"/>
      <c r="B709" s="532"/>
      <c r="C709" s="532"/>
      <c r="D709" s="53"/>
      <c r="E709" s="53"/>
      <c r="F709" s="53"/>
      <c r="G709" s="53"/>
      <c r="H709" s="53"/>
      <c r="I709" s="53"/>
      <c r="J709" s="333"/>
      <c r="K709" s="333"/>
      <c r="L709" s="53"/>
      <c r="M709" s="333"/>
      <c r="N709" s="533"/>
      <c r="O709" s="534"/>
      <c r="P709" s="534"/>
      <c r="Q709" s="534"/>
      <c r="R709" s="534"/>
      <c r="S709" s="534"/>
    </row>
    <row r="710" customFormat="false" ht="12.75" hidden="false" customHeight="true" outlineLevel="0" collapsed="false">
      <c r="A710" s="532"/>
      <c r="B710" s="532"/>
      <c r="C710" s="532"/>
      <c r="D710" s="53"/>
      <c r="E710" s="53"/>
      <c r="F710" s="53"/>
      <c r="G710" s="53"/>
      <c r="H710" s="53"/>
      <c r="I710" s="53"/>
      <c r="J710" s="333"/>
      <c r="K710" s="333"/>
      <c r="L710" s="53"/>
      <c r="M710" s="333"/>
      <c r="N710" s="533"/>
      <c r="O710" s="534"/>
      <c r="P710" s="534"/>
      <c r="Q710" s="534"/>
      <c r="R710" s="534"/>
      <c r="S710" s="534"/>
    </row>
    <row r="711" customFormat="false" ht="12.75" hidden="false" customHeight="true" outlineLevel="0" collapsed="false">
      <c r="A711" s="532"/>
      <c r="B711" s="532"/>
      <c r="C711" s="532"/>
      <c r="D711" s="53"/>
      <c r="E711" s="53"/>
      <c r="F711" s="53"/>
      <c r="G711" s="53"/>
      <c r="H711" s="53"/>
      <c r="I711" s="53"/>
      <c r="J711" s="333"/>
      <c r="K711" s="333"/>
      <c r="L711" s="53"/>
      <c r="M711" s="333"/>
      <c r="N711" s="533"/>
      <c r="O711" s="534"/>
      <c r="P711" s="534"/>
      <c r="Q711" s="534"/>
      <c r="R711" s="534"/>
      <c r="S711" s="534"/>
    </row>
    <row r="712" customFormat="false" ht="12.75" hidden="false" customHeight="true" outlineLevel="0" collapsed="false">
      <c r="A712" s="532"/>
      <c r="B712" s="532"/>
      <c r="C712" s="532"/>
      <c r="D712" s="53"/>
      <c r="E712" s="53"/>
      <c r="F712" s="53"/>
      <c r="G712" s="53"/>
      <c r="H712" s="53"/>
      <c r="I712" s="53"/>
      <c r="J712" s="333"/>
      <c r="K712" s="333"/>
      <c r="L712" s="53"/>
      <c r="M712" s="333"/>
      <c r="N712" s="533"/>
      <c r="O712" s="534"/>
      <c r="P712" s="534"/>
      <c r="Q712" s="534"/>
      <c r="R712" s="534"/>
      <c r="S712" s="534"/>
    </row>
    <row r="713" customFormat="false" ht="12.75" hidden="false" customHeight="true" outlineLevel="0" collapsed="false">
      <c r="A713" s="532"/>
      <c r="B713" s="532"/>
      <c r="C713" s="532"/>
      <c r="D713" s="53"/>
      <c r="E713" s="53"/>
      <c r="F713" s="53"/>
      <c r="G713" s="53"/>
      <c r="H713" s="53"/>
      <c r="I713" s="53"/>
      <c r="J713" s="333"/>
      <c r="K713" s="333"/>
      <c r="L713" s="53"/>
      <c r="M713" s="333"/>
      <c r="N713" s="533"/>
      <c r="O713" s="534"/>
      <c r="P713" s="534"/>
      <c r="Q713" s="534"/>
      <c r="R713" s="534"/>
      <c r="S713" s="534"/>
    </row>
    <row r="714" customFormat="false" ht="12.75" hidden="false" customHeight="true" outlineLevel="0" collapsed="false">
      <c r="A714" s="532"/>
      <c r="B714" s="532"/>
      <c r="C714" s="532"/>
      <c r="D714" s="53"/>
      <c r="E714" s="53"/>
      <c r="F714" s="53"/>
      <c r="G714" s="53"/>
      <c r="H714" s="53"/>
      <c r="I714" s="53"/>
      <c r="J714" s="333"/>
      <c r="K714" s="333"/>
      <c r="L714" s="53"/>
      <c r="M714" s="333"/>
      <c r="N714" s="533"/>
      <c r="O714" s="534"/>
      <c r="P714" s="534"/>
      <c r="Q714" s="534"/>
      <c r="R714" s="534"/>
      <c r="S714" s="534"/>
    </row>
    <row r="715" customFormat="false" ht="12.75" hidden="false" customHeight="true" outlineLevel="0" collapsed="false">
      <c r="A715" s="532"/>
      <c r="B715" s="532"/>
      <c r="C715" s="532"/>
      <c r="D715" s="53"/>
      <c r="E715" s="53"/>
      <c r="F715" s="53"/>
      <c r="G715" s="53"/>
      <c r="H715" s="53"/>
      <c r="I715" s="53"/>
      <c r="J715" s="333"/>
      <c r="K715" s="333"/>
      <c r="L715" s="53"/>
      <c r="M715" s="333"/>
      <c r="N715" s="533"/>
      <c r="O715" s="534"/>
      <c r="P715" s="534"/>
      <c r="Q715" s="534"/>
      <c r="R715" s="534"/>
      <c r="S715" s="534"/>
    </row>
    <row r="716" customFormat="false" ht="12.75" hidden="false" customHeight="true" outlineLevel="0" collapsed="false">
      <c r="A716" s="532"/>
      <c r="B716" s="532"/>
      <c r="C716" s="532"/>
      <c r="D716" s="53"/>
      <c r="E716" s="53"/>
      <c r="F716" s="53"/>
      <c r="G716" s="53"/>
      <c r="H716" s="53"/>
      <c r="I716" s="53"/>
      <c r="J716" s="333"/>
      <c r="K716" s="333"/>
      <c r="L716" s="53"/>
      <c r="M716" s="333"/>
      <c r="N716" s="533"/>
      <c r="O716" s="534"/>
      <c r="P716" s="534"/>
      <c r="Q716" s="534"/>
      <c r="R716" s="534"/>
      <c r="S716" s="534"/>
    </row>
    <row r="717" customFormat="false" ht="12.75" hidden="false" customHeight="true" outlineLevel="0" collapsed="false">
      <c r="A717" s="532"/>
      <c r="B717" s="532"/>
      <c r="C717" s="532"/>
      <c r="D717" s="53"/>
      <c r="E717" s="53"/>
      <c r="F717" s="53"/>
      <c r="G717" s="53"/>
      <c r="H717" s="53"/>
      <c r="I717" s="53"/>
      <c r="J717" s="333"/>
      <c r="K717" s="333"/>
      <c r="L717" s="53"/>
      <c r="M717" s="333"/>
      <c r="N717" s="533"/>
      <c r="O717" s="534"/>
      <c r="P717" s="534"/>
      <c r="Q717" s="534"/>
      <c r="R717" s="534"/>
      <c r="S717" s="534"/>
    </row>
    <row r="718" customFormat="false" ht="12.75" hidden="false" customHeight="true" outlineLevel="0" collapsed="false">
      <c r="A718" s="532"/>
      <c r="B718" s="532"/>
      <c r="C718" s="532"/>
      <c r="D718" s="53"/>
      <c r="E718" s="53"/>
      <c r="F718" s="53"/>
      <c r="G718" s="53"/>
      <c r="H718" s="53"/>
      <c r="I718" s="53"/>
      <c r="J718" s="333"/>
      <c r="K718" s="333"/>
      <c r="L718" s="53"/>
      <c r="M718" s="333"/>
      <c r="N718" s="533"/>
      <c r="O718" s="534"/>
      <c r="P718" s="534"/>
      <c r="Q718" s="534"/>
      <c r="R718" s="534"/>
      <c r="S718" s="534"/>
    </row>
    <row r="719" customFormat="false" ht="12.75" hidden="false" customHeight="true" outlineLevel="0" collapsed="false">
      <c r="A719" s="532"/>
      <c r="B719" s="532"/>
      <c r="C719" s="532"/>
      <c r="D719" s="53"/>
      <c r="E719" s="53"/>
      <c r="F719" s="53"/>
      <c r="G719" s="53"/>
      <c r="H719" s="53"/>
      <c r="I719" s="53"/>
      <c r="J719" s="333"/>
      <c r="K719" s="333"/>
      <c r="L719" s="53"/>
      <c r="M719" s="333"/>
      <c r="N719" s="533"/>
      <c r="O719" s="534"/>
      <c r="P719" s="534"/>
      <c r="Q719" s="534"/>
      <c r="R719" s="534"/>
      <c r="S719" s="534"/>
    </row>
    <row r="720" customFormat="false" ht="12.75" hidden="false" customHeight="true" outlineLevel="0" collapsed="false">
      <c r="A720" s="532"/>
      <c r="B720" s="532"/>
      <c r="C720" s="532"/>
      <c r="D720" s="53"/>
      <c r="E720" s="53"/>
      <c r="F720" s="53"/>
      <c r="G720" s="53"/>
      <c r="H720" s="53"/>
      <c r="I720" s="53"/>
      <c r="J720" s="333"/>
      <c r="K720" s="333"/>
      <c r="L720" s="53"/>
      <c r="M720" s="333"/>
      <c r="N720" s="533"/>
      <c r="O720" s="534"/>
      <c r="P720" s="534"/>
      <c r="Q720" s="534"/>
      <c r="R720" s="534"/>
      <c r="S720" s="534"/>
    </row>
    <row r="721" customFormat="false" ht="12.75" hidden="false" customHeight="true" outlineLevel="0" collapsed="false">
      <c r="A721" s="532"/>
      <c r="B721" s="532"/>
      <c r="C721" s="532"/>
      <c r="D721" s="53"/>
      <c r="E721" s="53"/>
      <c r="F721" s="53"/>
      <c r="G721" s="53"/>
      <c r="H721" s="53"/>
      <c r="I721" s="53"/>
      <c r="J721" s="333"/>
      <c r="K721" s="333"/>
      <c r="L721" s="53"/>
      <c r="M721" s="333"/>
      <c r="N721" s="533"/>
      <c r="O721" s="534"/>
      <c r="P721" s="534"/>
      <c r="Q721" s="534"/>
      <c r="R721" s="534"/>
      <c r="S721" s="534"/>
    </row>
    <row r="722" customFormat="false" ht="12.75" hidden="false" customHeight="true" outlineLevel="0" collapsed="false">
      <c r="A722" s="532"/>
      <c r="B722" s="532"/>
      <c r="C722" s="532"/>
      <c r="D722" s="53"/>
      <c r="E722" s="53"/>
      <c r="F722" s="53"/>
      <c r="G722" s="53"/>
      <c r="H722" s="53"/>
      <c r="I722" s="53"/>
      <c r="J722" s="333"/>
      <c r="K722" s="333"/>
      <c r="L722" s="53"/>
      <c r="M722" s="333"/>
      <c r="N722" s="533"/>
      <c r="O722" s="534"/>
      <c r="P722" s="534"/>
      <c r="Q722" s="534"/>
      <c r="R722" s="534"/>
      <c r="S722" s="534"/>
    </row>
    <row r="723" customFormat="false" ht="12.75" hidden="false" customHeight="true" outlineLevel="0" collapsed="false">
      <c r="A723" s="532"/>
      <c r="B723" s="532"/>
      <c r="C723" s="532"/>
      <c r="D723" s="53"/>
      <c r="E723" s="53"/>
      <c r="F723" s="53"/>
      <c r="G723" s="53"/>
      <c r="H723" s="53"/>
      <c r="I723" s="53"/>
      <c r="J723" s="333"/>
      <c r="K723" s="333"/>
      <c r="L723" s="53"/>
      <c r="M723" s="333"/>
      <c r="N723" s="533"/>
      <c r="O723" s="534"/>
      <c r="P723" s="534"/>
      <c r="Q723" s="534"/>
      <c r="R723" s="534"/>
      <c r="S723" s="534"/>
    </row>
    <row r="724" customFormat="false" ht="12.75" hidden="false" customHeight="true" outlineLevel="0" collapsed="false">
      <c r="A724" s="532"/>
      <c r="B724" s="532"/>
      <c r="C724" s="532"/>
      <c r="D724" s="53"/>
      <c r="E724" s="53"/>
      <c r="F724" s="53"/>
      <c r="G724" s="53"/>
      <c r="H724" s="53"/>
      <c r="I724" s="53"/>
      <c r="J724" s="333"/>
      <c r="K724" s="333"/>
      <c r="L724" s="53"/>
      <c r="M724" s="333"/>
      <c r="N724" s="533"/>
      <c r="O724" s="534"/>
      <c r="P724" s="534"/>
      <c r="Q724" s="534"/>
      <c r="R724" s="534"/>
      <c r="S724" s="534"/>
    </row>
    <row r="725" customFormat="false" ht="12.75" hidden="false" customHeight="true" outlineLevel="0" collapsed="false">
      <c r="A725" s="532"/>
      <c r="B725" s="532"/>
      <c r="C725" s="532"/>
      <c r="D725" s="53"/>
      <c r="E725" s="53"/>
      <c r="F725" s="53"/>
      <c r="G725" s="53"/>
      <c r="H725" s="53"/>
      <c r="I725" s="53"/>
      <c r="J725" s="333"/>
      <c r="K725" s="333"/>
      <c r="L725" s="53"/>
      <c r="M725" s="333"/>
      <c r="N725" s="533"/>
      <c r="O725" s="534"/>
      <c r="P725" s="534"/>
      <c r="Q725" s="534"/>
      <c r="R725" s="534"/>
      <c r="S725" s="534"/>
    </row>
    <row r="726" customFormat="false" ht="12.75" hidden="false" customHeight="true" outlineLevel="0" collapsed="false">
      <c r="A726" s="532"/>
      <c r="B726" s="532"/>
      <c r="C726" s="532"/>
      <c r="D726" s="53"/>
      <c r="E726" s="53"/>
      <c r="F726" s="53"/>
      <c r="G726" s="53"/>
      <c r="H726" s="53"/>
      <c r="I726" s="53"/>
      <c r="J726" s="333"/>
      <c r="K726" s="333"/>
      <c r="L726" s="53"/>
      <c r="M726" s="333"/>
      <c r="N726" s="533"/>
      <c r="O726" s="534"/>
      <c r="P726" s="534"/>
      <c r="Q726" s="534"/>
      <c r="R726" s="534"/>
      <c r="S726" s="534"/>
    </row>
    <row r="727" customFormat="false" ht="12.75" hidden="false" customHeight="true" outlineLevel="0" collapsed="false">
      <c r="A727" s="532"/>
      <c r="B727" s="532"/>
      <c r="C727" s="532"/>
      <c r="D727" s="53"/>
      <c r="E727" s="53"/>
      <c r="F727" s="53"/>
      <c r="G727" s="53"/>
      <c r="H727" s="53"/>
      <c r="I727" s="53"/>
      <c r="J727" s="333"/>
      <c r="K727" s="333"/>
      <c r="L727" s="53"/>
      <c r="M727" s="333"/>
      <c r="N727" s="533"/>
      <c r="O727" s="534"/>
      <c r="P727" s="534"/>
      <c r="Q727" s="534"/>
      <c r="R727" s="534"/>
      <c r="S727" s="534"/>
    </row>
    <row r="728" customFormat="false" ht="12.75" hidden="false" customHeight="true" outlineLevel="0" collapsed="false">
      <c r="A728" s="532"/>
      <c r="B728" s="532"/>
      <c r="C728" s="532"/>
      <c r="D728" s="53"/>
      <c r="E728" s="53"/>
      <c r="F728" s="53"/>
      <c r="G728" s="53"/>
      <c r="H728" s="53"/>
      <c r="I728" s="53"/>
      <c r="J728" s="333"/>
      <c r="K728" s="333"/>
      <c r="L728" s="53"/>
      <c r="M728" s="333"/>
      <c r="N728" s="533"/>
      <c r="O728" s="534"/>
      <c r="P728" s="534"/>
      <c r="Q728" s="534"/>
      <c r="R728" s="534"/>
      <c r="S728" s="534"/>
    </row>
    <row r="729" customFormat="false" ht="12.75" hidden="false" customHeight="true" outlineLevel="0" collapsed="false">
      <c r="A729" s="532"/>
      <c r="B729" s="532"/>
      <c r="C729" s="532"/>
      <c r="D729" s="53"/>
      <c r="E729" s="53"/>
      <c r="F729" s="53"/>
      <c r="G729" s="53"/>
      <c r="H729" s="53"/>
      <c r="I729" s="53"/>
      <c r="J729" s="333"/>
      <c r="K729" s="333"/>
      <c r="L729" s="53"/>
      <c r="M729" s="333"/>
      <c r="N729" s="533"/>
      <c r="O729" s="534"/>
      <c r="P729" s="534"/>
      <c r="Q729" s="534"/>
      <c r="R729" s="534"/>
      <c r="S729" s="534"/>
    </row>
    <row r="730" customFormat="false" ht="12.75" hidden="false" customHeight="true" outlineLevel="0" collapsed="false">
      <c r="A730" s="532"/>
      <c r="B730" s="532"/>
      <c r="C730" s="532"/>
      <c r="D730" s="53"/>
      <c r="E730" s="53"/>
      <c r="F730" s="53"/>
      <c r="G730" s="53"/>
      <c r="H730" s="53"/>
      <c r="I730" s="53"/>
      <c r="J730" s="333"/>
      <c r="K730" s="333"/>
      <c r="L730" s="53"/>
      <c r="M730" s="333"/>
      <c r="N730" s="533"/>
      <c r="O730" s="534"/>
      <c r="P730" s="534"/>
      <c r="Q730" s="534"/>
      <c r="R730" s="534"/>
      <c r="S730" s="534"/>
    </row>
    <row r="731" customFormat="false" ht="12.75" hidden="false" customHeight="true" outlineLevel="0" collapsed="false">
      <c r="A731" s="532"/>
      <c r="B731" s="532"/>
      <c r="C731" s="532"/>
      <c r="D731" s="53"/>
      <c r="E731" s="53"/>
      <c r="F731" s="53"/>
      <c r="G731" s="53"/>
      <c r="H731" s="53"/>
      <c r="I731" s="53"/>
      <c r="J731" s="333"/>
      <c r="K731" s="333"/>
      <c r="L731" s="53"/>
      <c r="M731" s="333"/>
      <c r="N731" s="533"/>
      <c r="O731" s="534"/>
      <c r="P731" s="534"/>
      <c r="Q731" s="534"/>
      <c r="R731" s="534"/>
      <c r="S731" s="534"/>
    </row>
    <row r="732" customFormat="false" ht="12.75" hidden="false" customHeight="true" outlineLevel="0" collapsed="false">
      <c r="A732" s="532"/>
      <c r="B732" s="532"/>
      <c r="C732" s="532"/>
      <c r="D732" s="53"/>
      <c r="E732" s="53"/>
      <c r="F732" s="53"/>
      <c r="G732" s="53"/>
      <c r="H732" s="53"/>
      <c r="I732" s="53"/>
      <c r="J732" s="333"/>
      <c r="K732" s="333"/>
      <c r="L732" s="53"/>
      <c r="M732" s="333"/>
      <c r="N732" s="533"/>
      <c r="O732" s="534"/>
      <c r="P732" s="534"/>
      <c r="Q732" s="534"/>
      <c r="R732" s="534"/>
      <c r="S732" s="534"/>
    </row>
    <row r="733" customFormat="false" ht="12.75" hidden="false" customHeight="true" outlineLevel="0" collapsed="false">
      <c r="A733" s="532"/>
      <c r="B733" s="532"/>
      <c r="C733" s="532"/>
      <c r="D733" s="53"/>
      <c r="E733" s="53"/>
      <c r="F733" s="53"/>
      <c r="G733" s="53"/>
      <c r="H733" s="53"/>
      <c r="I733" s="53"/>
      <c r="J733" s="333"/>
      <c r="K733" s="333"/>
      <c r="L733" s="53"/>
      <c r="M733" s="333"/>
      <c r="N733" s="533"/>
      <c r="O733" s="534"/>
      <c r="P733" s="534"/>
      <c r="Q733" s="534"/>
      <c r="R733" s="534"/>
      <c r="S733" s="534"/>
    </row>
    <row r="734" customFormat="false" ht="12.75" hidden="false" customHeight="true" outlineLevel="0" collapsed="false">
      <c r="A734" s="532"/>
      <c r="B734" s="532"/>
      <c r="C734" s="532"/>
      <c r="D734" s="53"/>
      <c r="E734" s="53"/>
      <c r="F734" s="53"/>
      <c r="G734" s="53"/>
      <c r="H734" s="53"/>
      <c r="I734" s="53"/>
      <c r="J734" s="333"/>
      <c r="K734" s="333"/>
      <c r="L734" s="53"/>
      <c r="M734" s="333"/>
      <c r="N734" s="533"/>
      <c r="O734" s="534"/>
      <c r="P734" s="534"/>
      <c r="Q734" s="534"/>
      <c r="R734" s="534"/>
      <c r="S734" s="534"/>
    </row>
    <row r="735" customFormat="false" ht="12.75" hidden="false" customHeight="true" outlineLevel="0" collapsed="false">
      <c r="A735" s="532"/>
      <c r="B735" s="532"/>
      <c r="C735" s="532"/>
      <c r="D735" s="53"/>
      <c r="E735" s="53"/>
      <c r="F735" s="53"/>
      <c r="G735" s="53"/>
      <c r="H735" s="53"/>
      <c r="I735" s="53"/>
      <c r="J735" s="333"/>
      <c r="K735" s="333"/>
      <c r="L735" s="53"/>
      <c r="M735" s="333"/>
      <c r="N735" s="533"/>
      <c r="O735" s="534"/>
      <c r="P735" s="534"/>
      <c r="Q735" s="534"/>
      <c r="R735" s="534"/>
      <c r="S735" s="534"/>
    </row>
    <row r="736" customFormat="false" ht="12.75" hidden="false" customHeight="true" outlineLevel="0" collapsed="false">
      <c r="A736" s="532"/>
      <c r="B736" s="532"/>
      <c r="C736" s="532"/>
      <c r="D736" s="53"/>
      <c r="E736" s="53"/>
      <c r="F736" s="53"/>
      <c r="G736" s="53"/>
      <c r="H736" s="53"/>
      <c r="I736" s="53"/>
      <c r="J736" s="333"/>
      <c r="K736" s="333"/>
      <c r="L736" s="53"/>
      <c r="M736" s="333"/>
      <c r="N736" s="533"/>
      <c r="O736" s="534"/>
      <c r="P736" s="534"/>
      <c r="Q736" s="534"/>
      <c r="R736" s="534"/>
      <c r="S736" s="534"/>
    </row>
    <row r="737" customFormat="false" ht="12.75" hidden="false" customHeight="true" outlineLevel="0" collapsed="false">
      <c r="A737" s="532"/>
      <c r="B737" s="532"/>
      <c r="C737" s="532"/>
      <c r="D737" s="53"/>
      <c r="E737" s="53"/>
      <c r="F737" s="53"/>
      <c r="G737" s="53"/>
      <c r="H737" s="53"/>
      <c r="I737" s="53"/>
      <c r="J737" s="333"/>
      <c r="K737" s="333"/>
      <c r="L737" s="53"/>
      <c r="M737" s="333"/>
      <c r="N737" s="533"/>
      <c r="O737" s="534"/>
      <c r="P737" s="534"/>
      <c r="Q737" s="534"/>
      <c r="R737" s="534"/>
      <c r="S737" s="534"/>
    </row>
    <row r="738" customFormat="false" ht="12.75" hidden="false" customHeight="true" outlineLevel="0" collapsed="false">
      <c r="A738" s="532"/>
      <c r="B738" s="532"/>
      <c r="C738" s="532"/>
      <c r="D738" s="53"/>
      <c r="E738" s="53"/>
      <c r="F738" s="53"/>
      <c r="G738" s="53"/>
      <c r="H738" s="53"/>
      <c r="I738" s="53"/>
      <c r="J738" s="333"/>
      <c r="K738" s="333"/>
      <c r="L738" s="53"/>
      <c r="M738" s="333"/>
      <c r="N738" s="533"/>
      <c r="O738" s="534"/>
      <c r="P738" s="534"/>
      <c r="Q738" s="534"/>
      <c r="R738" s="534"/>
      <c r="S738" s="534"/>
    </row>
    <row r="739" customFormat="false" ht="12.75" hidden="false" customHeight="true" outlineLevel="0" collapsed="false">
      <c r="A739" s="532"/>
      <c r="B739" s="532"/>
      <c r="C739" s="532"/>
      <c r="D739" s="53"/>
      <c r="E739" s="53"/>
      <c r="F739" s="53"/>
      <c r="G739" s="53"/>
      <c r="H739" s="53"/>
      <c r="I739" s="53"/>
      <c r="J739" s="333"/>
      <c r="K739" s="333"/>
      <c r="L739" s="53"/>
      <c r="M739" s="333"/>
      <c r="N739" s="533"/>
      <c r="O739" s="534"/>
      <c r="P739" s="534"/>
      <c r="Q739" s="534"/>
      <c r="R739" s="534"/>
      <c r="S739" s="534"/>
    </row>
    <row r="740" customFormat="false" ht="12.75" hidden="false" customHeight="true" outlineLevel="0" collapsed="false">
      <c r="A740" s="532"/>
      <c r="B740" s="532"/>
      <c r="C740" s="532"/>
      <c r="D740" s="53"/>
      <c r="E740" s="53"/>
      <c r="F740" s="53"/>
      <c r="G740" s="53"/>
      <c r="H740" s="53"/>
      <c r="I740" s="53"/>
      <c r="J740" s="333"/>
      <c r="K740" s="333"/>
      <c r="L740" s="53"/>
      <c r="M740" s="333"/>
      <c r="N740" s="533"/>
      <c r="O740" s="534"/>
      <c r="P740" s="534"/>
      <c r="Q740" s="534"/>
      <c r="R740" s="534"/>
      <c r="S740" s="534"/>
    </row>
    <row r="741" customFormat="false" ht="12.75" hidden="false" customHeight="true" outlineLevel="0" collapsed="false">
      <c r="A741" s="532"/>
      <c r="B741" s="532"/>
      <c r="C741" s="532"/>
      <c r="D741" s="53"/>
      <c r="E741" s="53"/>
      <c r="F741" s="53"/>
      <c r="G741" s="53"/>
      <c r="H741" s="53"/>
      <c r="I741" s="53"/>
      <c r="J741" s="333"/>
      <c r="K741" s="333"/>
      <c r="L741" s="53"/>
      <c r="M741" s="333"/>
      <c r="N741" s="533"/>
      <c r="O741" s="534"/>
      <c r="P741" s="534"/>
      <c r="Q741" s="534"/>
      <c r="R741" s="534"/>
      <c r="S741" s="534"/>
    </row>
    <row r="742" customFormat="false" ht="12.75" hidden="false" customHeight="true" outlineLevel="0" collapsed="false">
      <c r="A742" s="532"/>
      <c r="B742" s="532"/>
      <c r="C742" s="532"/>
      <c r="D742" s="53"/>
      <c r="E742" s="53"/>
      <c r="F742" s="53"/>
      <c r="G742" s="53"/>
      <c r="H742" s="53"/>
      <c r="I742" s="53"/>
      <c r="J742" s="333"/>
      <c r="K742" s="333"/>
      <c r="L742" s="53"/>
      <c r="M742" s="333"/>
      <c r="N742" s="533"/>
      <c r="O742" s="534"/>
      <c r="P742" s="534"/>
      <c r="Q742" s="534"/>
      <c r="R742" s="534"/>
      <c r="S742" s="534"/>
    </row>
    <row r="743" customFormat="false" ht="12.75" hidden="false" customHeight="true" outlineLevel="0" collapsed="false">
      <c r="A743" s="532"/>
      <c r="B743" s="532"/>
      <c r="C743" s="532"/>
      <c r="D743" s="53"/>
      <c r="E743" s="53"/>
      <c r="F743" s="53"/>
      <c r="G743" s="53"/>
      <c r="H743" s="53"/>
      <c r="I743" s="53"/>
      <c r="J743" s="333"/>
      <c r="K743" s="333"/>
      <c r="L743" s="53"/>
      <c r="M743" s="333"/>
      <c r="N743" s="533"/>
      <c r="O743" s="534"/>
      <c r="P743" s="534"/>
      <c r="Q743" s="534"/>
      <c r="R743" s="534"/>
      <c r="S743" s="534"/>
    </row>
    <row r="744" customFormat="false" ht="12.75" hidden="false" customHeight="true" outlineLevel="0" collapsed="false">
      <c r="A744" s="532"/>
      <c r="B744" s="532"/>
      <c r="C744" s="532"/>
      <c r="D744" s="53"/>
      <c r="E744" s="53"/>
      <c r="F744" s="53"/>
      <c r="G744" s="53"/>
      <c r="H744" s="53"/>
      <c r="I744" s="53"/>
      <c r="J744" s="333"/>
      <c r="K744" s="333"/>
      <c r="L744" s="53"/>
      <c r="M744" s="333"/>
      <c r="N744" s="533"/>
      <c r="O744" s="534"/>
      <c r="P744" s="534"/>
      <c r="Q744" s="534"/>
      <c r="R744" s="534"/>
      <c r="S744" s="534"/>
    </row>
    <row r="745" customFormat="false" ht="12.75" hidden="false" customHeight="true" outlineLevel="0" collapsed="false">
      <c r="A745" s="532"/>
      <c r="B745" s="532"/>
      <c r="C745" s="532"/>
      <c r="D745" s="53"/>
      <c r="E745" s="53"/>
      <c r="F745" s="53"/>
      <c r="G745" s="53"/>
      <c r="H745" s="53"/>
      <c r="I745" s="53"/>
      <c r="J745" s="333"/>
      <c r="K745" s="333"/>
      <c r="L745" s="53"/>
      <c r="M745" s="333"/>
      <c r="N745" s="533"/>
      <c r="O745" s="534"/>
      <c r="P745" s="534"/>
      <c r="Q745" s="534"/>
      <c r="R745" s="534"/>
      <c r="S745" s="534"/>
    </row>
    <row r="746" customFormat="false" ht="12.75" hidden="false" customHeight="true" outlineLevel="0" collapsed="false">
      <c r="A746" s="532"/>
      <c r="B746" s="532"/>
      <c r="C746" s="532"/>
      <c r="D746" s="53"/>
      <c r="E746" s="53"/>
      <c r="F746" s="53"/>
      <c r="G746" s="53"/>
      <c r="H746" s="53"/>
      <c r="I746" s="53"/>
      <c r="J746" s="333"/>
      <c r="K746" s="333"/>
      <c r="L746" s="53"/>
      <c r="M746" s="333"/>
      <c r="N746" s="533"/>
      <c r="O746" s="534"/>
      <c r="P746" s="534"/>
      <c r="Q746" s="534"/>
      <c r="R746" s="534"/>
      <c r="S746" s="534"/>
    </row>
    <row r="747" customFormat="false" ht="12.75" hidden="false" customHeight="true" outlineLevel="0" collapsed="false">
      <c r="A747" s="532"/>
      <c r="B747" s="532"/>
      <c r="C747" s="532"/>
      <c r="D747" s="53"/>
      <c r="E747" s="53"/>
      <c r="F747" s="53"/>
      <c r="G747" s="53"/>
      <c r="H747" s="53"/>
      <c r="I747" s="53"/>
      <c r="J747" s="333"/>
      <c r="K747" s="333"/>
      <c r="L747" s="53"/>
      <c r="M747" s="333"/>
      <c r="N747" s="533"/>
      <c r="O747" s="534"/>
      <c r="P747" s="534"/>
      <c r="Q747" s="534"/>
      <c r="R747" s="534"/>
      <c r="S747" s="534"/>
    </row>
    <row r="748" customFormat="false" ht="12.75" hidden="false" customHeight="true" outlineLevel="0" collapsed="false">
      <c r="A748" s="532"/>
      <c r="B748" s="532"/>
      <c r="C748" s="532"/>
      <c r="D748" s="53"/>
      <c r="E748" s="53"/>
      <c r="F748" s="53"/>
      <c r="G748" s="53"/>
      <c r="H748" s="53"/>
      <c r="I748" s="53"/>
      <c r="J748" s="333"/>
      <c r="K748" s="333"/>
      <c r="L748" s="53"/>
      <c r="M748" s="333"/>
      <c r="N748" s="533"/>
      <c r="O748" s="534"/>
      <c r="P748" s="534"/>
      <c r="Q748" s="534"/>
      <c r="R748" s="534"/>
      <c r="S748" s="534"/>
    </row>
    <row r="749" customFormat="false" ht="12.75" hidden="false" customHeight="true" outlineLevel="0" collapsed="false">
      <c r="A749" s="532"/>
      <c r="B749" s="532"/>
      <c r="C749" s="532"/>
      <c r="D749" s="53"/>
      <c r="E749" s="53"/>
      <c r="F749" s="53"/>
      <c r="G749" s="53"/>
      <c r="H749" s="53"/>
      <c r="I749" s="53"/>
      <c r="J749" s="333"/>
      <c r="K749" s="333"/>
      <c r="L749" s="53"/>
      <c r="M749" s="333"/>
      <c r="N749" s="533"/>
      <c r="O749" s="534"/>
      <c r="P749" s="534"/>
      <c r="Q749" s="534"/>
      <c r="R749" s="534"/>
      <c r="S749" s="534"/>
    </row>
    <row r="750" customFormat="false" ht="12.75" hidden="false" customHeight="true" outlineLevel="0" collapsed="false">
      <c r="A750" s="532"/>
      <c r="B750" s="532"/>
      <c r="C750" s="532"/>
      <c r="D750" s="53"/>
      <c r="E750" s="53"/>
      <c r="F750" s="53"/>
      <c r="G750" s="53"/>
      <c r="H750" s="53"/>
      <c r="I750" s="53"/>
      <c r="J750" s="333"/>
      <c r="K750" s="333"/>
      <c r="L750" s="53"/>
      <c r="M750" s="333"/>
      <c r="N750" s="533"/>
      <c r="O750" s="534"/>
      <c r="P750" s="534"/>
      <c r="Q750" s="534"/>
      <c r="R750" s="534"/>
      <c r="S750" s="534"/>
    </row>
    <row r="751" customFormat="false" ht="12.75" hidden="false" customHeight="true" outlineLevel="0" collapsed="false">
      <c r="A751" s="532"/>
      <c r="B751" s="532"/>
      <c r="C751" s="532"/>
      <c r="D751" s="53"/>
      <c r="E751" s="53"/>
      <c r="F751" s="53"/>
      <c r="G751" s="53"/>
      <c r="H751" s="53"/>
      <c r="I751" s="53"/>
      <c r="J751" s="333"/>
      <c r="K751" s="333"/>
      <c r="L751" s="53"/>
      <c r="M751" s="333"/>
      <c r="N751" s="533"/>
      <c r="O751" s="534"/>
      <c r="P751" s="534"/>
      <c r="Q751" s="534"/>
      <c r="R751" s="534"/>
      <c r="S751" s="534"/>
    </row>
    <row r="752" customFormat="false" ht="12.75" hidden="false" customHeight="true" outlineLevel="0" collapsed="false">
      <c r="A752" s="532"/>
      <c r="B752" s="532"/>
      <c r="C752" s="532"/>
      <c r="D752" s="53"/>
      <c r="E752" s="53"/>
      <c r="F752" s="53"/>
      <c r="G752" s="53"/>
      <c r="H752" s="53"/>
      <c r="I752" s="53"/>
      <c r="J752" s="333"/>
      <c r="K752" s="333"/>
      <c r="L752" s="53"/>
      <c r="M752" s="333"/>
      <c r="N752" s="533"/>
      <c r="O752" s="534"/>
      <c r="P752" s="534"/>
      <c r="Q752" s="534"/>
      <c r="R752" s="534"/>
      <c r="S752" s="534"/>
    </row>
    <row r="753" customFormat="false" ht="12.75" hidden="false" customHeight="true" outlineLevel="0" collapsed="false">
      <c r="A753" s="532"/>
      <c r="B753" s="532"/>
      <c r="C753" s="532"/>
      <c r="D753" s="53"/>
      <c r="E753" s="53"/>
      <c r="F753" s="53"/>
      <c r="G753" s="53"/>
      <c r="H753" s="53"/>
      <c r="I753" s="53"/>
      <c r="J753" s="333"/>
      <c r="K753" s="333"/>
      <c r="L753" s="53"/>
      <c r="M753" s="333"/>
      <c r="N753" s="533"/>
      <c r="O753" s="534"/>
      <c r="P753" s="534"/>
      <c r="Q753" s="534"/>
      <c r="R753" s="534"/>
      <c r="S753" s="534"/>
    </row>
    <row r="754" customFormat="false" ht="12.75" hidden="false" customHeight="true" outlineLevel="0" collapsed="false">
      <c r="A754" s="532"/>
      <c r="B754" s="532"/>
      <c r="C754" s="532"/>
      <c r="D754" s="53"/>
      <c r="E754" s="53"/>
      <c r="F754" s="53"/>
      <c r="G754" s="53"/>
      <c r="H754" s="53"/>
      <c r="I754" s="53"/>
      <c r="J754" s="333"/>
      <c r="K754" s="333"/>
      <c r="L754" s="53"/>
      <c r="M754" s="333"/>
      <c r="N754" s="533"/>
      <c r="O754" s="534"/>
      <c r="P754" s="534"/>
      <c r="Q754" s="534"/>
      <c r="R754" s="534"/>
      <c r="S754" s="534"/>
    </row>
    <row r="755" customFormat="false" ht="12.75" hidden="false" customHeight="true" outlineLevel="0" collapsed="false">
      <c r="A755" s="532"/>
      <c r="B755" s="532"/>
      <c r="C755" s="532"/>
      <c r="D755" s="53"/>
      <c r="E755" s="53"/>
      <c r="F755" s="53"/>
      <c r="G755" s="53"/>
      <c r="H755" s="53"/>
      <c r="I755" s="53"/>
      <c r="J755" s="333"/>
      <c r="K755" s="333"/>
      <c r="L755" s="53"/>
      <c r="M755" s="333"/>
      <c r="N755" s="533"/>
      <c r="O755" s="534"/>
      <c r="P755" s="534"/>
      <c r="Q755" s="534"/>
      <c r="R755" s="534"/>
      <c r="S755" s="534"/>
    </row>
    <row r="756" customFormat="false" ht="12.75" hidden="false" customHeight="true" outlineLevel="0" collapsed="false">
      <c r="A756" s="532"/>
      <c r="B756" s="532"/>
      <c r="C756" s="532"/>
      <c r="D756" s="53"/>
      <c r="E756" s="53"/>
      <c r="F756" s="53"/>
      <c r="G756" s="53"/>
      <c r="H756" s="53"/>
      <c r="I756" s="53"/>
      <c r="J756" s="333"/>
      <c r="K756" s="333"/>
      <c r="L756" s="53"/>
      <c r="M756" s="333"/>
      <c r="N756" s="533"/>
      <c r="O756" s="534"/>
      <c r="P756" s="534"/>
      <c r="Q756" s="534"/>
      <c r="R756" s="534"/>
      <c r="S756" s="534"/>
    </row>
    <row r="757" customFormat="false" ht="12.75" hidden="false" customHeight="true" outlineLevel="0" collapsed="false">
      <c r="A757" s="532"/>
      <c r="B757" s="532"/>
      <c r="C757" s="532"/>
      <c r="D757" s="53"/>
      <c r="E757" s="53"/>
      <c r="F757" s="53"/>
      <c r="G757" s="53"/>
      <c r="H757" s="53"/>
      <c r="I757" s="53"/>
      <c r="J757" s="333"/>
      <c r="K757" s="333"/>
      <c r="L757" s="53"/>
      <c r="M757" s="333"/>
      <c r="N757" s="533"/>
      <c r="O757" s="534"/>
      <c r="P757" s="534"/>
      <c r="Q757" s="534"/>
      <c r="R757" s="534"/>
      <c r="S757" s="534"/>
    </row>
    <row r="758" customFormat="false" ht="12.75" hidden="false" customHeight="true" outlineLevel="0" collapsed="false">
      <c r="A758" s="532"/>
      <c r="B758" s="532"/>
      <c r="C758" s="532"/>
      <c r="D758" s="53"/>
      <c r="E758" s="53"/>
      <c r="F758" s="53"/>
      <c r="G758" s="53"/>
      <c r="H758" s="53"/>
      <c r="I758" s="53"/>
      <c r="J758" s="333"/>
      <c r="K758" s="333"/>
      <c r="L758" s="53"/>
      <c r="M758" s="333"/>
      <c r="N758" s="533"/>
      <c r="O758" s="534"/>
      <c r="P758" s="534"/>
      <c r="Q758" s="534"/>
      <c r="R758" s="534"/>
      <c r="S758" s="534"/>
    </row>
    <row r="759" customFormat="false" ht="12.75" hidden="false" customHeight="true" outlineLevel="0" collapsed="false">
      <c r="A759" s="532"/>
      <c r="B759" s="532"/>
      <c r="C759" s="532"/>
      <c r="D759" s="53"/>
      <c r="E759" s="53"/>
      <c r="F759" s="53"/>
      <c r="G759" s="53"/>
      <c r="H759" s="53"/>
      <c r="I759" s="53"/>
      <c r="J759" s="333"/>
      <c r="K759" s="333"/>
      <c r="L759" s="53"/>
      <c r="M759" s="333"/>
      <c r="N759" s="533"/>
      <c r="O759" s="534"/>
      <c r="P759" s="534"/>
      <c r="Q759" s="534"/>
      <c r="R759" s="534"/>
      <c r="S759" s="534"/>
    </row>
    <row r="760" customFormat="false" ht="12.75" hidden="false" customHeight="true" outlineLevel="0" collapsed="false">
      <c r="A760" s="532"/>
      <c r="B760" s="532"/>
      <c r="C760" s="532"/>
      <c r="D760" s="53"/>
      <c r="E760" s="53"/>
      <c r="F760" s="53"/>
      <c r="G760" s="53"/>
      <c r="H760" s="53"/>
      <c r="I760" s="53"/>
      <c r="J760" s="333"/>
      <c r="K760" s="333"/>
      <c r="L760" s="53"/>
      <c r="M760" s="333"/>
      <c r="N760" s="533"/>
      <c r="O760" s="534"/>
      <c r="P760" s="534"/>
      <c r="Q760" s="534"/>
      <c r="R760" s="534"/>
      <c r="S760" s="534"/>
    </row>
    <row r="761" customFormat="false" ht="12.75" hidden="false" customHeight="true" outlineLevel="0" collapsed="false">
      <c r="A761" s="532"/>
      <c r="B761" s="532"/>
      <c r="C761" s="532"/>
      <c r="D761" s="53"/>
      <c r="E761" s="53"/>
      <c r="F761" s="53"/>
      <c r="G761" s="53"/>
      <c r="H761" s="53"/>
      <c r="I761" s="53"/>
      <c r="J761" s="333"/>
      <c r="K761" s="333"/>
      <c r="L761" s="53"/>
      <c r="M761" s="333"/>
      <c r="N761" s="533"/>
      <c r="O761" s="534"/>
      <c r="P761" s="534"/>
      <c r="Q761" s="534"/>
      <c r="R761" s="534"/>
      <c r="S761" s="534"/>
    </row>
    <row r="762" customFormat="false" ht="12.75" hidden="false" customHeight="true" outlineLevel="0" collapsed="false">
      <c r="A762" s="532"/>
      <c r="B762" s="532"/>
      <c r="C762" s="532"/>
      <c r="D762" s="53"/>
      <c r="E762" s="53"/>
      <c r="F762" s="53"/>
      <c r="G762" s="53"/>
      <c r="H762" s="53"/>
      <c r="I762" s="53"/>
      <c r="J762" s="333"/>
      <c r="K762" s="333"/>
      <c r="L762" s="53"/>
      <c r="M762" s="333"/>
      <c r="N762" s="533"/>
      <c r="O762" s="534"/>
      <c r="P762" s="534"/>
      <c r="Q762" s="534"/>
      <c r="R762" s="534"/>
      <c r="S762" s="534"/>
    </row>
    <row r="763" customFormat="false" ht="12.75" hidden="false" customHeight="true" outlineLevel="0" collapsed="false">
      <c r="A763" s="532"/>
      <c r="B763" s="532"/>
      <c r="C763" s="532"/>
      <c r="D763" s="53"/>
      <c r="E763" s="53"/>
      <c r="F763" s="53"/>
      <c r="G763" s="53"/>
      <c r="H763" s="53"/>
      <c r="I763" s="53"/>
      <c r="J763" s="333"/>
      <c r="K763" s="333"/>
      <c r="L763" s="53"/>
      <c r="M763" s="333"/>
      <c r="N763" s="533"/>
      <c r="O763" s="534"/>
      <c r="P763" s="534"/>
      <c r="Q763" s="534"/>
      <c r="R763" s="534"/>
      <c r="S763" s="534"/>
    </row>
    <row r="764" customFormat="false" ht="12.75" hidden="false" customHeight="true" outlineLevel="0" collapsed="false">
      <c r="A764" s="532"/>
      <c r="B764" s="532"/>
      <c r="C764" s="532"/>
      <c r="D764" s="53"/>
      <c r="E764" s="53"/>
      <c r="F764" s="53"/>
      <c r="G764" s="53"/>
      <c r="H764" s="53"/>
      <c r="I764" s="53"/>
      <c r="J764" s="333"/>
      <c r="K764" s="333"/>
      <c r="L764" s="53"/>
      <c r="M764" s="333"/>
      <c r="N764" s="533"/>
      <c r="O764" s="534"/>
      <c r="P764" s="534"/>
      <c r="Q764" s="534"/>
      <c r="R764" s="534"/>
      <c r="S764" s="534"/>
    </row>
    <row r="765" customFormat="false" ht="12.75" hidden="false" customHeight="true" outlineLevel="0" collapsed="false">
      <c r="A765" s="532"/>
      <c r="B765" s="532"/>
      <c r="C765" s="532"/>
      <c r="D765" s="53"/>
      <c r="E765" s="53"/>
      <c r="F765" s="53"/>
      <c r="G765" s="53"/>
      <c r="H765" s="53"/>
      <c r="I765" s="53"/>
      <c r="J765" s="333"/>
      <c r="K765" s="333"/>
      <c r="L765" s="53"/>
      <c r="M765" s="333"/>
      <c r="N765" s="533"/>
      <c r="O765" s="534"/>
      <c r="P765" s="534"/>
      <c r="Q765" s="534"/>
      <c r="R765" s="534"/>
      <c r="S765" s="534"/>
    </row>
    <row r="766" customFormat="false" ht="12.75" hidden="false" customHeight="true" outlineLevel="0" collapsed="false">
      <c r="A766" s="532"/>
      <c r="B766" s="532"/>
      <c r="C766" s="532"/>
      <c r="D766" s="53"/>
      <c r="E766" s="53"/>
      <c r="F766" s="53"/>
      <c r="G766" s="53"/>
      <c r="H766" s="53"/>
      <c r="I766" s="53"/>
      <c r="J766" s="333"/>
      <c r="K766" s="333"/>
      <c r="L766" s="53"/>
      <c r="M766" s="333"/>
      <c r="N766" s="533"/>
      <c r="O766" s="534"/>
      <c r="P766" s="534"/>
      <c r="Q766" s="534"/>
      <c r="R766" s="534"/>
      <c r="S766" s="534"/>
    </row>
    <row r="767" customFormat="false" ht="12.75" hidden="false" customHeight="true" outlineLevel="0" collapsed="false">
      <c r="A767" s="532"/>
      <c r="B767" s="532"/>
      <c r="C767" s="532"/>
      <c r="D767" s="53"/>
      <c r="E767" s="53"/>
      <c r="F767" s="53"/>
      <c r="G767" s="53"/>
      <c r="H767" s="53"/>
      <c r="I767" s="53"/>
      <c r="J767" s="333"/>
      <c r="K767" s="333"/>
      <c r="L767" s="53"/>
      <c r="M767" s="333"/>
      <c r="N767" s="533"/>
      <c r="O767" s="534"/>
      <c r="P767" s="534"/>
      <c r="Q767" s="534"/>
      <c r="R767" s="534"/>
      <c r="S767" s="534"/>
    </row>
    <row r="768" customFormat="false" ht="12.75" hidden="false" customHeight="true" outlineLevel="0" collapsed="false">
      <c r="A768" s="532"/>
      <c r="B768" s="532"/>
      <c r="C768" s="532"/>
      <c r="D768" s="53"/>
      <c r="E768" s="53"/>
      <c r="F768" s="53"/>
      <c r="G768" s="53"/>
      <c r="H768" s="53"/>
      <c r="I768" s="53"/>
      <c r="J768" s="333"/>
      <c r="K768" s="333"/>
      <c r="L768" s="53"/>
      <c r="M768" s="333"/>
      <c r="N768" s="533"/>
      <c r="O768" s="534"/>
      <c r="P768" s="534"/>
      <c r="Q768" s="534"/>
      <c r="R768" s="534"/>
      <c r="S768" s="534"/>
    </row>
    <row r="769" customFormat="false" ht="12.75" hidden="false" customHeight="true" outlineLevel="0" collapsed="false">
      <c r="A769" s="532"/>
      <c r="B769" s="532"/>
      <c r="C769" s="532"/>
      <c r="D769" s="53"/>
      <c r="E769" s="53"/>
      <c r="F769" s="53"/>
      <c r="G769" s="53"/>
      <c r="H769" s="53"/>
      <c r="I769" s="53"/>
      <c r="J769" s="333"/>
      <c r="K769" s="333"/>
      <c r="L769" s="53"/>
      <c r="M769" s="333"/>
      <c r="N769" s="533"/>
      <c r="O769" s="534"/>
      <c r="P769" s="534"/>
      <c r="Q769" s="534"/>
      <c r="R769" s="534"/>
      <c r="S769" s="534"/>
    </row>
    <row r="770" customFormat="false" ht="12.75" hidden="false" customHeight="true" outlineLevel="0" collapsed="false">
      <c r="A770" s="532"/>
      <c r="B770" s="532"/>
      <c r="C770" s="532"/>
      <c r="D770" s="53"/>
      <c r="E770" s="53"/>
      <c r="F770" s="53"/>
      <c r="G770" s="53"/>
      <c r="H770" s="53"/>
      <c r="I770" s="53"/>
      <c r="J770" s="333"/>
      <c r="K770" s="333"/>
      <c r="L770" s="53"/>
      <c r="M770" s="333"/>
      <c r="N770" s="533"/>
      <c r="O770" s="534"/>
      <c r="P770" s="534"/>
      <c r="Q770" s="534"/>
      <c r="R770" s="534"/>
      <c r="S770" s="534"/>
    </row>
    <row r="771" customFormat="false" ht="12.75" hidden="false" customHeight="true" outlineLevel="0" collapsed="false">
      <c r="A771" s="532"/>
      <c r="B771" s="532"/>
      <c r="C771" s="532"/>
      <c r="D771" s="53"/>
      <c r="E771" s="53"/>
      <c r="F771" s="53"/>
      <c r="G771" s="53"/>
      <c r="H771" s="53"/>
      <c r="I771" s="53"/>
      <c r="J771" s="333"/>
      <c r="K771" s="333"/>
      <c r="L771" s="53"/>
      <c r="M771" s="333"/>
      <c r="N771" s="533"/>
      <c r="O771" s="534"/>
      <c r="P771" s="534"/>
      <c r="Q771" s="534"/>
      <c r="R771" s="534"/>
      <c r="S771" s="534"/>
    </row>
    <row r="772" customFormat="false" ht="12.75" hidden="false" customHeight="true" outlineLevel="0" collapsed="false">
      <c r="A772" s="532"/>
      <c r="B772" s="532"/>
      <c r="C772" s="532"/>
      <c r="D772" s="53"/>
      <c r="E772" s="53"/>
      <c r="F772" s="53"/>
      <c r="G772" s="53"/>
      <c r="H772" s="53"/>
      <c r="I772" s="53"/>
      <c r="J772" s="333"/>
      <c r="K772" s="333"/>
      <c r="L772" s="53"/>
      <c r="M772" s="333"/>
      <c r="N772" s="533"/>
      <c r="O772" s="534"/>
      <c r="P772" s="534"/>
      <c r="Q772" s="534"/>
      <c r="R772" s="534"/>
      <c r="S772" s="534"/>
    </row>
    <row r="773" customFormat="false" ht="12.75" hidden="false" customHeight="true" outlineLevel="0" collapsed="false">
      <c r="A773" s="532"/>
      <c r="B773" s="532"/>
      <c r="C773" s="532"/>
      <c r="D773" s="53"/>
      <c r="E773" s="53"/>
      <c r="F773" s="53"/>
      <c r="G773" s="53"/>
      <c r="H773" s="53"/>
      <c r="I773" s="53"/>
      <c r="J773" s="333"/>
      <c r="K773" s="333"/>
      <c r="L773" s="53"/>
      <c r="M773" s="333"/>
      <c r="N773" s="533"/>
      <c r="O773" s="534"/>
      <c r="P773" s="534"/>
      <c r="Q773" s="534"/>
      <c r="R773" s="534"/>
      <c r="S773" s="534"/>
    </row>
    <row r="774" customFormat="false" ht="12.75" hidden="false" customHeight="true" outlineLevel="0" collapsed="false">
      <c r="A774" s="532"/>
      <c r="B774" s="532"/>
      <c r="C774" s="532"/>
      <c r="D774" s="53"/>
      <c r="E774" s="53"/>
      <c r="F774" s="53"/>
      <c r="G774" s="53"/>
      <c r="H774" s="53"/>
      <c r="I774" s="53"/>
      <c r="J774" s="333"/>
      <c r="K774" s="333"/>
      <c r="L774" s="53"/>
      <c r="M774" s="333"/>
      <c r="N774" s="533"/>
      <c r="O774" s="534"/>
      <c r="P774" s="534"/>
      <c r="Q774" s="534"/>
      <c r="R774" s="534"/>
      <c r="S774" s="534"/>
    </row>
    <row r="775" customFormat="false" ht="12.75" hidden="false" customHeight="true" outlineLevel="0" collapsed="false">
      <c r="A775" s="532"/>
      <c r="B775" s="532"/>
      <c r="C775" s="532"/>
      <c r="D775" s="53"/>
      <c r="E775" s="53"/>
      <c r="F775" s="53"/>
      <c r="G775" s="53"/>
      <c r="H775" s="53"/>
      <c r="I775" s="53"/>
      <c r="J775" s="333"/>
      <c r="K775" s="333"/>
      <c r="L775" s="53"/>
      <c r="M775" s="333"/>
      <c r="N775" s="533"/>
      <c r="O775" s="534"/>
      <c r="P775" s="534"/>
      <c r="Q775" s="534"/>
      <c r="R775" s="534"/>
      <c r="S775" s="534"/>
    </row>
    <row r="776" customFormat="false" ht="12.75" hidden="false" customHeight="true" outlineLevel="0" collapsed="false">
      <c r="A776" s="532"/>
      <c r="B776" s="532"/>
      <c r="C776" s="532"/>
      <c r="D776" s="53"/>
      <c r="E776" s="53"/>
      <c r="F776" s="53"/>
      <c r="G776" s="53"/>
      <c r="H776" s="53"/>
      <c r="I776" s="53"/>
      <c r="J776" s="333"/>
      <c r="K776" s="333"/>
      <c r="L776" s="53"/>
      <c r="M776" s="333"/>
      <c r="N776" s="533"/>
      <c r="O776" s="534"/>
      <c r="P776" s="534"/>
      <c r="Q776" s="534"/>
      <c r="R776" s="534"/>
      <c r="S776" s="534"/>
    </row>
    <row r="777" customFormat="false" ht="12.75" hidden="false" customHeight="true" outlineLevel="0" collapsed="false">
      <c r="A777" s="532"/>
      <c r="B777" s="532"/>
      <c r="C777" s="532"/>
      <c r="D777" s="53"/>
      <c r="E777" s="53"/>
      <c r="F777" s="53"/>
      <c r="G777" s="53"/>
      <c r="H777" s="53"/>
      <c r="I777" s="53"/>
      <c r="J777" s="333"/>
      <c r="K777" s="333"/>
      <c r="L777" s="53"/>
      <c r="M777" s="333"/>
      <c r="N777" s="533"/>
      <c r="O777" s="534"/>
      <c r="P777" s="534"/>
      <c r="Q777" s="534"/>
      <c r="R777" s="534"/>
      <c r="S777" s="534"/>
    </row>
    <row r="778" customFormat="false" ht="12.75" hidden="false" customHeight="true" outlineLevel="0" collapsed="false">
      <c r="A778" s="532"/>
      <c r="B778" s="532"/>
      <c r="C778" s="532"/>
      <c r="D778" s="53"/>
      <c r="E778" s="53"/>
      <c r="F778" s="53"/>
      <c r="G778" s="53"/>
      <c r="H778" s="53"/>
      <c r="I778" s="53"/>
      <c r="J778" s="333"/>
      <c r="K778" s="333"/>
      <c r="L778" s="53"/>
      <c r="M778" s="333"/>
      <c r="N778" s="533"/>
      <c r="O778" s="534"/>
      <c r="P778" s="534"/>
      <c r="Q778" s="534"/>
      <c r="R778" s="534"/>
      <c r="S778" s="534"/>
    </row>
    <row r="779" customFormat="false" ht="12.75" hidden="false" customHeight="true" outlineLevel="0" collapsed="false">
      <c r="A779" s="532"/>
      <c r="B779" s="532"/>
      <c r="C779" s="532"/>
      <c r="D779" s="53"/>
      <c r="E779" s="53"/>
      <c r="F779" s="53"/>
      <c r="G779" s="53"/>
      <c r="H779" s="53"/>
      <c r="I779" s="53"/>
      <c r="J779" s="333"/>
      <c r="K779" s="333"/>
      <c r="L779" s="53"/>
      <c r="M779" s="333"/>
      <c r="N779" s="533"/>
      <c r="O779" s="534"/>
      <c r="P779" s="534"/>
      <c r="Q779" s="534"/>
      <c r="R779" s="534"/>
      <c r="S779" s="534"/>
    </row>
    <row r="780" customFormat="false" ht="12.75" hidden="false" customHeight="true" outlineLevel="0" collapsed="false">
      <c r="A780" s="532"/>
      <c r="B780" s="532"/>
      <c r="C780" s="532"/>
      <c r="D780" s="53"/>
      <c r="E780" s="53"/>
      <c r="F780" s="53"/>
      <c r="G780" s="53"/>
      <c r="H780" s="53"/>
      <c r="I780" s="53"/>
      <c r="J780" s="333"/>
      <c r="K780" s="333"/>
      <c r="L780" s="53"/>
      <c r="M780" s="333"/>
      <c r="N780" s="533"/>
      <c r="O780" s="534"/>
      <c r="P780" s="534"/>
      <c r="Q780" s="534"/>
      <c r="R780" s="534"/>
      <c r="S780" s="534"/>
    </row>
    <row r="781" customFormat="false" ht="12.75" hidden="false" customHeight="true" outlineLevel="0" collapsed="false">
      <c r="A781" s="532"/>
      <c r="B781" s="532"/>
      <c r="C781" s="532"/>
      <c r="D781" s="53"/>
      <c r="E781" s="53"/>
      <c r="F781" s="53"/>
      <c r="G781" s="53"/>
      <c r="H781" s="53"/>
      <c r="I781" s="53"/>
      <c r="J781" s="333"/>
      <c r="K781" s="333"/>
      <c r="L781" s="53"/>
      <c r="M781" s="333"/>
      <c r="N781" s="533"/>
      <c r="O781" s="534"/>
      <c r="P781" s="534"/>
      <c r="Q781" s="534"/>
      <c r="R781" s="534"/>
      <c r="S781" s="534"/>
    </row>
    <row r="782" customFormat="false" ht="12.75" hidden="false" customHeight="true" outlineLevel="0" collapsed="false">
      <c r="A782" s="532"/>
      <c r="B782" s="532"/>
      <c r="C782" s="532"/>
      <c r="D782" s="53"/>
      <c r="E782" s="53"/>
      <c r="F782" s="53"/>
      <c r="G782" s="53"/>
      <c r="H782" s="53"/>
      <c r="I782" s="53"/>
      <c r="J782" s="333"/>
      <c r="K782" s="333"/>
      <c r="L782" s="53"/>
      <c r="M782" s="333"/>
      <c r="N782" s="533"/>
      <c r="O782" s="534"/>
      <c r="P782" s="534"/>
      <c r="Q782" s="534"/>
      <c r="R782" s="534"/>
      <c r="S782" s="534"/>
    </row>
    <row r="783" customFormat="false" ht="12.75" hidden="false" customHeight="true" outlineLevel="0" collapsed="false">
      <c r="A783" s="532"/>
      <c r="B783" s="532"/>
      <c r="C783" s="532"/>
      <c r="D783" s="53"/>
      <c r="E783" s="53"/>
      <c r="F783" s="53"/>
      <c r="G783" s="53"/>
      <c r="H783" s="53"/>
      <c r="I783" s="53"/>
      <c r="J783" s="333"/>
      <c r="K783" s="333"/>
      <c r="L783" s="53"/>
      <c r="M783" s="333"/>
      <c r="N783" s="533"/>
      <c r="O783" s="534"/>
      <c r="P783" s="534"/>
      <c r="Q783" s="534"/>
      <c r="R783" s="534"/>
      <c r="S783" s="534"/>
    </row>
    <row r="784" customFormat="false" ht="12.75" hidden="false" customHeight="true" outlineLevel="0" collapsed="false">
      <c r="A784" s="532"/>
      <c r="B784" s="532"/>
      <c r="C784" s="532"/>
      <c r="D784" s="53"/>
      <c r="E784" s="53"/>
      <c r="F784" s="53"/>
      <c r="G784" s="53"/>
      <c r="H784" s="53"/>
      <c r="I784" s="53"/>
      <c r="J784" s="333"/>
      <c r="K784" s="333"/>
      <c r="L784" s="53"/>
      <c r="M784" s="333"/>
      <c r="N784" s="533"/>
      <c r="O784" s="534"/>
      <c r="P784" s="534"/>
      <c r="Q784" s="534"/>
      <c r="R784" s="534"/>
      <c r="S784" s="534"/>
    </row>
    <row r="785" customFormat="false" ht="12.75" hidden="false" customHeight="true" outlineLevel="0" collapsed="false">
      <c r="A785" s="532"/>
      <c r="B785" s="532"/>
      <c r="C785" s="532"/>
      <c r="D785" s="53"/>
      <c r="E785" s="53"/>
      <c r="F785" s="53"/>
      <c r="G785" s="53"/>
      <c r="H785" s="53"/>
      <c r="I785" s="53"/>
      <c r="J785" s="333"/>
      <c r="K785" s="333"/>
      <c r="L785" s="53"/>
      <c r="M785" s="333"/>
      <c r="N785" s="533"/>
      <c r="O785" s="534"/>
      <c r="P785" s="534"/>
      <c r="Q785" s="534"/>
      <c r="R785" s="534"/>
      <c r="S785" s="534"/>
    </row>
    <row r="786" customFormat="false" ht="12.75" hidden="false" customHeight="true" outlineLevel="0" collapsed="false">
      <c r="A786" s="532"/>
      <c r="B786" s="532"/>
      <c r="C786" s="532"/>
      <c r="D786" s="53"/>
      <c r="E786" s="53"/>
      <c r="F786" s="53"/>
      <c r="G786" s="53"/>
      <c r="H786" s="53"/>
      <c r="I786" s="53"/>
      <c r="J786" s="333"/>
      <c r="K786" s="333"/>
      <c r="L786" s="53"/>
      <c r="M786" s="333"/>
      <c r="N786" s="533"/>
      <c r="O786" s="534"/>
      <c r="P786" s="534"/>
      <c r="Q786" s="534"/>
      <c r="R786" s="534"/>
      <c r="S786" s="534"/>
    </row>
    <row r="787" customFormat="false" ht="12.75" hidden="false" customHeight="true" outlineLevel="0" collapsed="false">
      <c r="A787" s="532"/>
      <c r="B787" s="532"/>
      <c r="C787" s="532"/>
      <c r="D787" s="53"/>
      <c r="E787" s="53"/>
      <c r="F787" s="53"/>
      <c r="G787" s="53"/>
      <c r="H787" s="53"/>
      <c r="I787" s="53"/>
      <c r="J787" s="333"/>
      <c r="K787" s="333"/>
      <c r="L787" s="53"/>
      <c r="M787" s="333"/>
      <c r="N787" s="533"/>
      <c r="O787" s="534"/>
      <c r="P787" s="534"/>
      <c r="Q787" s="534"/>
      <c r="R787" s="534"/>
      <c r="S787" s="534"/>
    </row>
    <row r="788" customFormat="false" ht="12.75" hidden="false" customHeight="true" outlineLevel="0" collapsed="false">
      <c r="A788" s="532"/>
      <c r="B788" s="532"/>
      <c r="C788" s="532"/>
      <c r="D788" s="53"/>
      <c r="E788" s="53"/>
      <c r="F788" s="53"/>
      <c r="G788" s="53"/>
      <c r="H788" s="53"/>
      <c r="I788" s="53"/>
      <c r="J788" s="333"/>
      <c r="K788" s="333"/>
      <c r="L788" s="53"/>
      <c r="M788" s="333"/>
      <c r="N788" s="533"/>
      <c r="O788" s="534"/>
      <c r="P788" s="534"/>
      <c r="Q788" s="534"/>
      <c r="R788" s="534"/>
      <c r="S788" s="534"/>
    </row>
    <row r="789" customFormat="false" ht="12.75" hidden="false" customHeight="true" outlineLevel="0" collapsed="false">
      <c r="A789" s="532"/>
      <c r="B789" s="532"/>
      <c r="C789" s="532"/>
      <c r="D789" s="53"/>
      <c r="E789" s="53"/>
      <c r="F789" s="53"/>
      <c r="G789" s="53"/>
      <c r="H789" s="53"/>
      <c r="I789" s="53"/>
      <c r="J789" s="333"/>
      <c r="K789" s="333"/>
      <c r="L789" s="53"/>
      <c r="M789" s="333"/>
      <c r="N789" s="533"/>
      <c r="O789" s="534"/>
      <c r="P789" s="534"/>
      <c r="Q789" s="534"/>
      <c r="R789" s="534"/>
      <c r="S789" s="534"/>
    </row>
    <row r="790" customFormat="false" ht="12.75" hidden="false" customHeight="true" outlineLevel="0" collapsed="false">
      <c r="A790" s="532"/>
      <c r="B790" s="532"/>
      <c r="C790" s="532"/>
      <c r="D790" s="53"/>
      <c r="E790" s="53"/>
      <c r="F790" s="53"/>
      <c r="G790" s="53"/>
      <c r="H790" s="53"/>
      <c r="I790" s="53"/>
      <c r="J790" s="333"/>
      <c r="K790" s="333"/>
      <c r="L790" s="53"/>
      <c r="M790" s="333"/>
      <c r="N790" s="533"/>
      <c r="O790" s="534"/>
      <c r="P790" s="534"/>
      <c r="Q790" s="534"/>
      <c r="R790" s="534"/>
      <c r="S790" s="534"/>
    </row>
    <row r="791" customFormat="false" ht="12.75" hidden="false" customHeight="true" outlineLevel="0" collapsed="false">
      <c r="A791" s="532"/>
      <c r="B791" s="532"/>
      <c r="C791" s="532"/>
      <c r="D791" s="53"/>
      <c r="E791" s="53"/>
      <c r="F791" s="53"/>
      <c r="G791" s="53"/>
      <c r="H791" s="53"/>
      <c r="I791" s="53"/>
      <c r="J791" s="333"/>
      <c r="K791" s="333"/>
      <c r="L791" s="53"/>
      <c r="M791" s="333"/>
      <c r="N791" s="533"/>
      <c r="O791" s="534"/>
      <c r="P791" s="534"/>
      <c r="Q791" s="534"/>
      <c r="R791" s="534"/>
      <c r="S791" s="534"/>
    </row>
    <row r="792" customFormat="false" ht="12.75" hidden="false" customHeight="true" outlineLevel="0" collapsed="false">
      <c r="A792" s="532"/>
      <c r="B792" s="532"/>
      <c r="C792" s="532"/>
      <c r="D792" s="53"/>
      <c r="E792" s="53"/>
      <c r="F792" s="53"/>
      <c r="G792" s="53"/>
      <c r="H792" s="53"/>
      <c r="I792" s="53"/>
      <c r="J792" s="333"/>
      <c r="K792" s="333"/>
      <c r="L792" s="53"/>
      <c r="M792" s="333"/>
      <c r="N792" s="533"/>
      <c r="O792" s="534"/>
      <c r="P792" s="534"/>
      <c r="Q792" s="534"/>
      <c r="R792" s="534"/>
      <c r="S792" s="534"/>
    </row>
    <row r="793" customFormat="false" ht="12.75" hidden="false" customHeight="true" outlineLevel="0" collapsed="false">
      <c r="A793" s="532"/>
      <c r="B793" s="532"/>
      <c r="C793" s="532"/>
      <c r="D793" s="53"/>
      <c r="E793" s="53"/>
      <c r="F793" s="53"/>
      <c r="G793" s="53"/>
      <c r="H793" s="53"/>
      <c r="I793" s="53"/>
      <c r="J793" s="333"/>
      <c r="K793" s="333"/>
      <c r="L793" s="53"/>
      <c r="M793" s="333"/>
      <c r="N793" s="533"/>
      <c r="O793" s="534"/>
      <c r="P793" s="534"/>
      <c r="Q793" s="534"/>
      <c r="R793" s="534"/>
      <c r="S793" s="534"/>
    </row>
    <row r="794" customFormat="false" ht="12.75" hidden="false" customHeight="true" outlineLevel="0" collapsed="false">
      <c r="A794" s="532"/>
      <c r="B794" s="532"/>
      <c r="C794" s="532"/>
      <c r="D794" s="53"/>
      <c r="E794" s="53"/>
      <c r="F794" s="53"/>
      <c r="G794" s="53"/>
      <c r="H794" s="53"/>
      <c r="I794" s="53"/>
      <c r="J794" s="333"/>
      <c r="K794" s="333"/>
      <c r="L794" s="53"/>
      <c r="M794" s="333"/>
      <c r="N794" s="533"/>
      <c r="O794" s="534"/>
      <c r="P794" s="534"/>
      <c r="Q794" s="534"/>
      <c r="R794" s="534"/>
      <c r="S794" s="534"/>
    </row>
    <row r="795" customFormat="false" ht="12.75" hidden="false" customHeight="true" outlineLevel="0" collapsed="false">
      <c r="A795" s="532"/>
      <c r="B795" s="532"/>
      <c r="C795" s="532"/>
      <c r="D795" s="53"/>
      <c r="E795" s="53"/>
      <c r="F795" s="53"/>
      <c r="G795" s="53"/>
      <c r="H795" s="53"/>
      <c r="I795" s="53"/>
      <c r="J795" s="333"/>
      <c r="K795" s="333"/>
      <c r="L795" s="53"/>
      <c r="M795" s="333"/>
      <c r="N795" s="533"/>
      <c r="O795" s="534"/>
      <c r="P795" s="534"/>
      <c r="Q795" s="534"/>
      <c r="R795" s="534"/>
      <c r="S795" s="534"/>
    </row>
    <row r="796" customFormat="false" ht="12.75" hidden="false" customHeight="true" outlineLevel="0" collapsed="false">
      <c r="A796" s="532"/>
      <c r="B796" s="532"/>
      <c r="C796" s="532"/>
      <c r="D796" s="53"/>
      <c r="E796" s="53"/>
      <c r="F796" s="53"/>
      <c r="G796" s="53"/>
      <c r="H796" s="53"/>
      <c r="I796" s="53"/>
      <c r="J796" s="333"/>
      <c r="K796" s="333"/>
      <c r="L796" s="53"/>
      <c r="M796" s="333"/>
      <c r="N796" s="533"/>
      <c r="O796" s="534"/>
      <c r="P796" s="534"/>
      <c r="Q796" s="534"/>
      <c r="R796" s="534"/>
      <c r="S796" s="534"/>
    </row>
    <row r="797" customFormat="false" ht="12.75" hidden="false" customHeight="true" outlineLevel="0" collapsed="false">
      <c r="A797" s="532"/>
      <c r="B797" s="532"/>
      <c r="C797" s="532"/>
      <c r="D797" s="53"/>
      <c r="E797" s="53"/>
      <c r="F797" s="53"/>
      <c r="G797" s="53"/>
      <c r="H797" s="53"/>
      <c r="I797" s="53"/>
      <c r="J797" s="333"/>
      <c r="K797" s="333"/>
      <c r="L797" s="53"/>
      <c r="M797" s="333"/>
      <c r="N797" s="533"/>
      <c r="O797" s="534"/>
      <c r="P797" s="534"/>
      <c r="Q797" s="534"/>
      <c r="R797" s="534"/>
      <c r="S797" s="534"/>
    </row>
    <row r="798" customFormat="false" ht="12.75" hidden="false" customHeight="true" outlineLevel="0" collapsed="false">
      <c r="A798" s="532"/>
      <c r="B798" s="532"/>
      <c r="C798" s="532"/>
      <c r="D798" s="53"/>
      <c r="E798" s="53"/>
      <c r="F798" s="53"/>
      <c r="G798" s="53"/>
      <c r="H798" s="53"/>
      <c r="I798" s="53"/>
      <c r="J798" s="333"/>
      <c r="K798" s="333"/>
      <c r="L798" s="53"/>
      <c r="M798" s="333"/>
      <c r="N798" s="533"/>
      <c r="O798" s="534"/>
      <c r="P798" s="534"/>
      <c r="Q798" s="534"/>
      <c r="R798" s="534"/>
      <c r="S798" s="534"/>
    </row>
    <row r="799" customFormat="false" ht="12.75" hidden="false" customHeight="true" outlineLevel="0" collapsed="false">
      <c r="A799" s="532"/>
      <c r="B799" s="532"/>
      <c r="C799" s="532"/>
      <c r="D799" s="53"/>
      <c r="E799" s="53"/>
      <c r="F799" s="53"/>
      <c r="G799" s="53"/>
      <c r="H799" s="53"/>
      <c r="I799" s="53"/>
      <c r="J799" s="333"/>
      <c r="K799" s="333"/>
      <c r="L799" s="53"/>
      <c r="M799" s="333"/>
      <c r="N799" s="533"/>
      <c r="O799" s="534"/>
      <c r="P799" s="534"/>
      <c r="Q799" s="534"/>
      <c r="R799" s="534"/>
      <c r="S799" s="534"/>
    </row>
    <row r="800" customFormat="false" ht="12.75" hidden="false" customHeight="true" outlineLevel="0" collapsed="false">
      <c r="A800" s="532"/>
      <c r="B800" s="532"/>
      <c r="C800" s="532"/>
      <c r="D800" s="53"/>
      <c r="E800" s="53"/>
      <c r="F800" s="53"/>
      <c r="G800" s="53"/>
      <c r="H800" s="53"/>
      <c r="I800" s="53"/>
      <c r="J800" s="333"/>
      <c r="K800" s="333"/>
      <c r="L800" s="53"/>
      <c r="M800" s="333"/>
      <c r="N800" s="533"/>
      <c r="O800" s="534"/>
      <c r="P800" s="534"/>
      <c r="Q800" s="534"/>
      <c r="R800" s="534"/>
      <c r="S800" s="534"/>
    </row>
    <row r="801" customFormat="false" ht="12.75" hidden="false" customHeight="true" outlineLevel="0" collapsed="false">
      <c r="A801" s="532"/>
      <c r="B801" s="532"/>
      <c r="C801" s="532"/>
      <c r="D801" s="53"/>
      <c r="E801" s="53"/>
      <c r="F801" s="53"/>
      <c r="G801" s="53"/>
      <c r="H801" s="53"/>
      <c r="I801" s="53"/>
      <c r="J801" s="333"/>
      <c r="K801" s="333"/>
      <c r="L801" s="53"/>
      <c r="M801" s="333"/>
      <c r="N801" s="533"/>
      <c r="O801" s="534"/>
      <c r="P801" s="534"/>
      <c r="Q801" s="534"/>
      <c r="R801" s="534"/>
      <c r="S801" s="534"/>
    </row>
    <row r="802" customFormat="false" ht="12.75" hidden="false" customHeight="true" outlineLevel="0" collapsed="false">
      <c r="A802" s="532"/>
      <c r="B802" s="532"/>
      <c r="C802" s="532"/>
      <c r="D802" s="53"/>
      <c r="E802" s="53"/>
      <c r="F802" s="53"/>
      <c r="G802" s="53"/>
      <c r="H802" s="53"/>
      <c r="I802" s="53"/>
      <c r="J802" s="333"/>
      <c r="K802" s="333"/>
      <c r="L802" s="53"/>
      <c r="M802" s="333"/>
      <c r="N802" s="533"/>
      <c r="O802" s="534"/>
      <c r="P802" s="534"/>
      <c r="Q802" s="534"/>
      <c r="R802" s="534"/>
      <c r="S802" s="534"/>
    </row>
    <row r="803" customFormat="false" ht="12.75" hidden="false" customHeight="true" outlineLevel="0" collapsed="false">
      <c r="A803" s="532"/>
      <c r="B803" s="532"/>
      <c r="C803" s="532"/>
      <c r="D803" s="53"/>
      <c r="E803" s="53"/>
      <c r="F803" s="53"/>
      <c r="G803" s="53"/>
      <c r="H803" s="53"/>
      <c r="I803" s="53"/>
      <c r="J803" s="333"/>
      <c r="K803" s="333"/>
      <c r="L803" s="53"/>
      <c r="M803" s="333"/>
      <c r="N803" s="533"/>
      <c r="O803" s="534"/>
      <c r="P803" s="534"/>
      <c r="Q803" s="534"/>
      <c r="R803" s="534"/>
      <c r="S803" s="534"/>
    </row>
    <row r="804" customFormat="false" ht="12.75" hidden="false" customHeight="true" outlineLevel="0" collapsed="false">
      <c r="A804" s="532"/>
      <c r="B804" s="532"/>
      <c r="C804" s="532"/>
      <c r="D804" s="53"/>
      <c r="E804" s="53"/>
      <c r="F804" s="53"/>
      <c r="G804" s="53"/>
      <c r="H804" s="53"/>
      <c r="I804" s="53"/>
      <c r="J804" s="333"/>
      <c r="K804" s="333"/>
      <c r="L804" s="53"/>
      <c r="M804" s="333"/>
      <c r="N804" s="533"/>
      <c r="O804" s="534"/>
      <c r="P804" s="534"/>
      <c r="Q804" s="534"/>
      <c r="R804" s="534"/>
      <c r="S804" s="534"/>
    </row>
    <row r="805" customFormat="false" ht="12.75" hidden="false" customHeight="true" outlineLevel="0" collapsed="false">
      <c r="A805" s="532"/>
      <c r="B805" s="532"/>
      <c r="C805" s="532"/>
      <c r="D805" s="53"/>
      <c r="E805" s="53"/>
      <c r="F805" s="53"/>
      <c r="G805" s="53"/>
      <c r="H805" s="53"/>
      <c r="I805" s="53"/>
      <c r="J805" s="333"/>
      <c r="K805" s="333"/>
      <c r="L805" s="53"/>
      <c r="M805" s="333"/>
      <c r="N805" s="533"/>
      <c r="O805" s="534"/>
      <c r="P805" s="534"/>
      <c r="Q805" s="534"/>
      <c r="R805" s="534"/>
      <c r="S805" s="534"/>
    </row>
    <row r="806" customFormat="false" ht="12.75" hidden="false" customHeight="true" outlineLevel="0" collapsed="false">
      <c r="A806" s="532"/>
      <c r="B806" s="532"/>
      <c r="C806" s="532"/>
      <c r="D806" s="53"/>
      <c r="E806" s="53"/>
      <c r="F806" s="53"/>
      <c r="G806" s="53"/>
      <c r="H806" s="53"/>
      <c r="I806" s="53"/>
      <c r="J806" s="333"/>
      <c r="K806" s="333"/>
      <c r="L806" s="53"/>
      <c r="M806" s="333"/>
      <c r="N806" s="533"/>
      <c r="O806" s="534"/>
      <c r="P806" s="534"/>
      <c r="Q806" s="534"/>
      <c r="R806" s="534"/>
      <c r="S806" s="534"/>
    </row>
    <row r="807" customFormat="false" ht="12.75" hidden="false" customHeight="true" outlineLevel="0" collapsed="false">
      <c r="A807" s="532"/>
      <c r="B807" s="532"/>
      <c r="C807" s="532"/>
      <c r="D807" s="53"/>
      <c r="E807" s="53"/>
      <c r="F807" s="53"/>
      <c r="G807" s="53"/>
      <c r="H807" s="53"/>
      <c r="I807" s="53"/>
      <c r="J807" s="333"/>
      <c r="K807" s="333"/>
      <c r="L807" s="53"/>
      <c r="M807" s="333"/>
      <c r="N807" s="533"/>
      <c r="O807" s="534"/>
      <c r="P807" s="534"/>
      <c r="Q807" s="534"/>
      <c r="R807" s="534"/>
      <c r="S807" s="534"/>
    </row>
    <row r="808" customFormat="false" ht="12.75" hidden="false" customHeight="true" outlineLevel="0" collapsed="false">
      <c r="A808" s="532"/>
      <c r="B808" s="532"/>
      <c r="C808" s="532"/>
      <c r="D808" s="53"/>
      <c r="E808" s="53"/>
      <c r="F808" s="53"/>
      <c r="G808" s="53"/>
      <c r="H808" s="53"/>
      <c r="I808" s="53"/>
      <c r="J808" s="333"/>
      <c r="K808" s="333"/>
      <c r="L808" s="53"/>
      <c r="M808" s="333"/>
      <c r="N808" s="533"/>
      <c r="O808" s="534"/>
      <c r="P808" s="534"/>
      <c r="Q808" s="534"/>
      <c r="R808" s="534"/>
      <c r="S808" s="534"/>
    </row>
    <row r="809" customFormat="false" ht="12.75" hidden="false" customHeight="true" outlineLevel="0" collapsed="false">
      <c r="A809" s="532"/>
      <c r="B809" s="532"/>
      <c r="C809" s="532"/>
      <c r="D809" s="53"/>
      <c r="E809" s="53"/>
      <c r="F809" s="53"/>
      <c r="G809" s="53"/>
      <c r="H809" s="53"/>
      <c r="I809" s="53"/>
      <c r="J809" s="333"/>
      <c r="K809" s="333"/>
      <c r="L809" s="53"/>
      <c r="M809" s="333"/>
      <c r="N809" s="533"/>
      <c r="O809" s="534"/>
      <c r="P809" s="534"/>
      <c r="Q809" s="534"/>
      <c r="R809" s="534"/>
      <c r="S809" s="534"/>
    </row>
    <row r="810" customFormat="false" ht="12.75" hidden="false" customHeight="true" outlineLevel="0" collapsed="false">
      <c r="A810" s="532"/>
      <c r="B810" s="532"/>
      <c r="C810" s="532"/>
      <c r="D810" s="53"/>
      <c r="E810" s="53"/>
      <c r="F810" s="53"/>
      <c r="G810" s="53"/>
      <c r="H810" s="53"/>
      <c r="I810" s="53"/>
      <c r="J810" s="333"/>
      <c r="K810" s="333"/>
      <c r="L810" s="53"/>
      <c r="M810" s="333"/>
      <c r="N810" s="533"/>
      <c r="O810" s="534"/>
      <c r="P810" s="534"/>
      <c r="Q810" s="534"/>
      <c r="R810" s="534"/>
      <c r="S810" s="534"/>
    </row>
    <row r="811" customFormat="false" ht="12.75" hidden="false" customHeight="true" outlineLevel="0" collapsed="false">
      <c r="A811" s="532"/>
      <c r="B811" s="532"/>
      <c r="C811" s="532"/>
      <c r="D811" s="53"/>
      <c r="E811" s="53"/>
      <c r="F811" s="53"/>
      <c r="G811" s="53"/>
      <c r="H811" s="53"/>
      <c r="I811" s="53"/>
      <c r="J811" s="333"/>
      <c r="K811" s="333"/>
      <c r="L811" s="53"/>
      <c r="M811" s="333"/>
      <c r="N811" s="533"/>
      <c r="O811" s="534"/>
      <c r="P811" s="534"/>
      <c r="Q811" s="534"/>
      <c r="R811" s="534"/>
      <c r="S811" s="534"/>
    </row>
    <row r="812" customFormat="false" ht="12.75" hidden="false" customHeight="true" outlineLevel="0" collapsed="false">
      <c r="A812" s="532"/>
      <c r="B812" s="532"/>
      <c r="C812" s="532"/>
      <c r="D812" s="53"/>
      <c r="E812" s="53"/>
      <c r="F812" s="53"/>
      <c r="G812" s="53"/>
      <c r="H812" s="53"/>
      <c r="I812" s="53"/>
      <c r="J812" s="333"/>
      <c r="K812" s="333"/>
      <c r="L812" s="53"/>
      <c r="M812" s="333"/>
      <c r="N812" s="533"/>
      <c r="O812" s="534"/>
      <c r="P812" s="534"/>
      <c r="Q812" s="534"/>
      <c r="R812" s="534"/>
      <c r="S812" s="534"/>
    </row>
    <row r="813" customFormat="false" ht="12.75" hidden="false" customHeight="true" outlineLevel="0" collapsed="false">
      <c r="A813" s="532"/>
      <c r="B813" s="532"/>
      <c r="C813" s="532"/>
      <c r="D813" s="53"/>
      <c r="E813" s="53"/>
      <c r="F813" s="53"/>
      <c r="G813" s="53"/>
      <c r="H813" s="53"/>
      <c r="I813" s="53"/>
      <c r="J813" s="333"/>
      <c r="K813" s="333"/>
      <c r="L813" s="53"/>
      <c r="M813" s="333"/>
      <c r="N813" s="533"/>
      <c r="O813" s="534"/>
      <c r="P813" s="534"/>
      <c r="Q813" s="534"/>
      <c r="R813" s="534"/>
      <c r="S813" s="534"/>
    </row>
    <row r="814" customFormat="false" ht="12.75" hidden="false" customHeight="true" outlineLevel="0" collapsed="false">
      <c r="A814" s="532"/>
      <c r="B814" s="532"/>
      <c r="C814" s="532"/>
      <c r="D814" s="53"/>
      <c r="E814" s="53"/>
      <c r="F814" s="53"/>
      <c r="G814" s="53"/>
      <c r="H814" s="53"/>
      <c r="I814" s="53"/>
      <c r="J814" s="333"/>
      <c r="K814" s="333"/>
      <c r="L814" s="53"/>
      <c r="M814" s="333"/>
      <c r="N814" s="533"/>
      <c r="O814" s="534"/>
      <c r="P814" s="534"/>
      <c r="Q814" s="534"/>
      <c r="R814" s="534"/>
      <c r="S814" s="534"/>
    </row>
    <row r="815" customFormat="false" ht="12.75" hidden="false" customHeight="true" outlineLevel="0" collapsed="false">
      <c r="A815" s="532"/>
      <c r="B815" s="532"/>
      <c r="C815" s="532"/>
      <c r="D815" s="53"/>
      <c r="E815" s="53"/>
      <c r="F815" s="53"/>
      <c r="G815" s="53"/>
      <c r="H815" s="53"/>
      <c r="I815" s="53"/>
      <c r="J815" s="333"/>
      <c r="K815" s="333"/>
      <c r="L815" s="53"/>
      <c r="M815" s="333"/>
      <c r="N815" s="533"/>
      <c r="O815" s="534"/>
      <c r="P815" s="534"/>
      <c r="Q815" s="534"/>
      <c r="R815" s="534"/>
      <c r="S815" s="534"/>
    </row>
    <row r="816" customFormat="false" ht="12.75" hidden="false" customHeight="true" outlineLevel="0" collapsed="false">
      <c r="A816" s="532"/>
      <c r="B816" s="532"/>
      <c r="C816" s="532"/>
      <c r="D816" s="53"/>
      <c r="E816" s="53"/>
      <c r="F816" s="53"/>
      <c r="G816" s="53"/>
      <c r="H816" s="53"/>
      <c r="I816" s="53"/>
      <c r="J816" s="333"/>
      <c r="K816" s="333"/>
      <c r="L816" s="53"/>
      <c r="M816" s="333"/>
      <c r="N816" s="533"/>
      <c r="O816" s="534"/>
      <c r="P816" s="534"/>
      <c r="Q816" s="534"/>
      <c r="R816" s="534"/>
      <c r="S816" s="534"/>
    </row>
    <row r="817" customFormat="false" ht="12.75" hidden="false" customHeight="true" outlineLevel="0" collapsed="false">
      <c r="A817" s="532"/>
      <c r="B817" s="532"/>
      <c r="C817" s="532"/>
      <c r="D817" s="53"/>
      <c r="E817" s="53"/>
      <c r="F817" s="53"/>
      <c r="G817" s="53"/>
      <c r="H817" s="53"/>
      <c r="I817" s="53"/>
      <c r="J817" s="333"/>
      <c r="K817" s="333"/>
      <c r="L817" s="53"/>
      <c r="M817" s="333"/>
      <c r="N817" s="533"/>
      <c r="O817" s="534"/>
      <c r="P817" s="534"/>
      <c r="Q817" s="534"/>
      <c r="R817" s="534"/>
      <c r="S817" s="534"/>
    </row>
    <row r="818" customFormat="false" ht="12.75" hidden="false" customHeight="true" outlineLevel="0" collapsed="false">
      <c r="A818" s="532"/>
      <c r="B818" s="532"/>
      <c r="C818" s="532"/>
      <c r="D818" s="53"/>
      <c r="E818" s="53"/>
      <c r="F818" s="53"/>
      <c r="G818" s="53"/>
      <c r="H818" s="53"/>
      <c r="I818" s="53"/>
      <c r="J818" s="333"/>
      <c r="K818" s="333"/>
      <c r="L818" s="53"/>
      <c r="M818" s="333"/>
      <c r="N818" s="533"/>
      <c r="O818" s="534"/>
      <c r="P818" s="534"/>
      <c r="Q818" s="534"/>
      <c r="R818" s="534"/>
      <c r="S818" s="534"/>
    </row>
    <row r="819" customFormat="false" ht="12.75" hidden="false" customHeight="true" outlineLevel="0" collapsed="false">
      <c r="A819" s="532"/>
      <c r="B819" s="532"/>
      <c r="C819" s="532"/>
      <c r="D819" s="53"/>
      <c r="E819" s="53"/>
      <c r="F819" s="53"/>
      <c r="G819" s="53"/>
      <c r="H819" s="53"/>
      <c r="I819" s="53"/>
      <c r="J819" s="333"/>
      <c r="K819" s="333"/>
      <c r="L819" s="53"/>
      <c r="M819" s="333"/>
      <c r="N819" s="533"/>
      <c r="O819" s="534"/>
      <c r="P819" s="534"/>
      <c r="Q819" s="534"/>
      <c r="R819" s="534"/>
      <c r="S819" s="534"/>
    </row>
    <row r="820" customFormat="false" ht="12.75" hidden="false" customHeight="true" outlineLevel="0" collapsed="false">
      <c r="A820" s="532"/>
      <c r="B820" s="532"/>
      <c r="C820" s="532"/>
      <c r="D820" s="53"/>
      <c r="E820" s="53"/>
      <c r="F820" s="53"/>
      <c r="G820" s="53"/>
      <c r="H820" s="53"/>
      <c r="I820" s="53"/>
      <c r="J820" s="333"/>
      <c r="K820" s="333"/>
      <c r="L820" s="53"/>
      <c r="M820" s="333"/>
      <c r="N820" s="533"/>
      <c r="O820" s="534"/>
      <c r="P820" s="534"/>
      <c r="Q820" s="534"/>
      <c r="R820" s="534"/>
      <c r="S820" s="534"/>
    </row>
    <row r="821" customFormat="false" ht="12.75" hidden="false" customHeight="true" outlineLevel="0" collapsed="false">
      <c r="A821" s="532"/>
      <c r="B821" s="532"/>
      <c r="C821" s="532"/>
      <c r="D821" s="53"/>
      <c r="E821" s="53"/>
      <c r="F821" s="53"/>
      <c r="G821" s="53"/>
      <c r="H821" s="53"/>
      <c r="I821" s="53"/>
      <c r="J821" s="333"/>
      <c r="K821" s="333"/>
      <c r="L821" s="53"/>
      <c r="M821" s="333"/>
      <c r="N821" s="533"/>
      <c r="O821" s="534"/>
      <c r="P821" s="534"/>
      <c r="Q821" s="534"/>
      <c r="R821" s="534"/>
      <c r="S821" s="534"/>
    </row>
    <row r="822" customFormat="false" ht="12.75" hidden="false" customHeight="true" outlineLevel="0" collapsed="false">
      <c r="A822" s="532"/>
      <c r="B822" s="532"/>
      <c r="C822" s="532"/>
      <c r="D822" s="53"/>
      <c r="E822" s="53"/>
      <c r="F822" s="53"/>
      <c r="G822" s="53"/>
      <c r="H822" s="53"/>
      <c r="I822" s="53"/>
      <c r="J822" s="333"/>
      <c r="K822" s="333"/>
      <c r="L822" s="53"/>
      <c r="M822" s="333"/>
      <c r="N822" s="533"/>
      <c r="O822" s="534"/>
      <c r="P822" s="534"/>
      <c r="Q822" s="534"/>
      <c r="R822" s="534"/>
      <c r="S822" s="534"/>
    </row>
    <row r="823" customFormat="false" ht="12.75" hidden="false" customHeight="true" outlineLevel="0" collapsed="false">
      <c r="A823" s="532"/>
      <c r="B823" s="532"/>
      <c r="C823" s="532"/>
      <c r="D823" s="53"/>
      <c r="E823" s="53"/>
      <c r="F823" s="53"/>
      <c r="G823" s="53"/>
      <c r="H823" s="53"/>
      <c r="I823" s="53"/>
      <c r="J823" s="333"/>
      <c r="K823" s="333"/>
      <c r="L823" s="53"/>
      <c r="M823" s="333"/>
      <c r="N823" s="533"/>
      <c r="O823" s="534"/>
      <c r="P823" s="534"/>
      <c r="Q823" s="534"/>
      <c r="R823" s="534"/>
      <c r="S823" s="534"/>
    </row>
    <row r="824" customFormat="false" ht="12.75" hidden="false" customHeight="true" outlineLevel="0" collapsed="false">
      <c r="A824" s="532"/>
      <c r="B824" s="532"/>
      <c r="C824" s="532"/>
      <c r="D824" s="53"/>
      <c r="E824" s="53"/>
      <c r="F824" s="53"/>
      <c r="G824" s="53"/>
      <c r="H824" s="53"/>
      <c r="I824" s="53"/>
      <c r="J824" s="333"/>
      <c r="K824" s="333"/>
      <c r="L824" s="53"/>
      <c r="M824" s="333"/>
      <c r="N824" s="533"/>
      <c r="O824" s="534"/>
      <c r="P824" s="534"/>
      <c r="Q824" s="534"/>
      <c r="R824" s="534"/>
      <c r="S824" s="534"/>
    </row>
    <row r="825" customFormat="false" ht="12.75" hidden="false" customHeight="true" outlineLevel="0" collapsed="false">
      <c r="A825" s="532"/>
      <c r="B825" s="532"/>
      <c r="C825" s="532"/>
      <c r="D825" s="53"/>
      <c r="E825" s="53"/>
      <c r="F825" s="53"/>
      <c r="G825" s="53"/>
      <c r="H825" s="53"/>
      <c r="I825" s="53"/>
      <c r="J825" s="333"/>
      <c r="K825" s="333"/>
      <c r="L825" s="53"/>
      <c r="M825" s="333"/>
      <c r="N825" s="533"/>
      <c r="O825" s="534"/>
      <c r="P825" s="534"/>
      <c r="Q825" s="534"/>
      <c r="R825" s="534"/>
      <c r="S825" s="534"/>
    </row>
    <row r="826" customFormat="false" ht="12.75" hidden="false" customHeight="true" outlineLevel="0" collapsed="false">
      <c r="A826" s="532"/>
      <c r="B826" s="532"/>
      <c r="C826" s="532"/>
      <c r="D826" s="53"/>
      <c r="E826" s="53"/>
      <c r="F826" s="53"/>
      <c r="G826" s="53"/>
      <c r="H826" s="53"/>
      <c r="I826" s="53"/>
      <c r="J826" s="333"/>
      <c r="K826" s="333"/>
      <c r="L826" s="53"/>
      <c r="M826" s="333"/>
      <c r="N826" s="533"/>
      <c r="O826" s="534"/>
      <c r="P826" s="534"/>
      <c r="Q826" s="534"/>
      <c r="R826" s="534"/>
      <c r="S826" s="534"/>
    </row>
    <row r="827" customFormat="false" ht="12.75" hidden="false" customHeight="true" outlineLevel="0" collapsed="false">
      <c r="A827" s="532"/>
      <c r="B827" s="532"/>
      <c r="C827" s="532"/>
      <c r="D827" s="53"/>
      <c r="E827" s="53"/>
      <c r="F827" s="53"/>
      <c r="G827" s="53"/>
      <c r="H827" s="53"/>
      <c r="I827" s="53"/>
      <c r="J827" s="333"/>
      <c r="K827" s="333"/>
      <c r="L827" s="53"/>
      <c r="M827" s="333"/>
      <c r="N827" s="533"/>
      <c r="O827" s="534"/>
      <c r="P827" s="534"/>
      <c r="Q827" s="534"/>
      <c r="R827" s="534"/>
      <c r="S827" s="534"/>
    </row>
    <row r="828" customFormat="false" ht="12.75" hidden="false" customHeight="true" outlineLevel="0" collapsed="false">
      <c r="A828" s="532"/>
      <c r="B828" s="532"/>
      <c r="C828" s="532"/>
      <c r="D828" s="53"/>
      <c r="E828" s="53"/>
      <c r="F828" s="53"/>
      <c r="G828" s="53"/>
      <c r="H828" s="53"/>
      <c r="I828" s="53"/>
      <c r="J828" s="333"/>
      <c r="K828" s="333"/>
      <c r="L828" s="53"/>
      <c r="M828" s="333"/>
      <c r="N828" s="533"/>
      <c r="O828" s="534"/>
      <c r="P828" s="534"/>
      <c r="Q828" s="534"/>
      <c r="R828" s="534"/>
      <c r="S828" s="534"/>
    </row>
    <row r="829" customFormat="false" ht="12.75" hidden="false" customHeight="true" outlineLevel="0" collapsed="false">
      <c r="A829" s="532"/>
      <c r="B829" s="532"/>
      <c r="C829" s="532"/>
      <c r="D829" s="53"/>
      <c r="E829" s="53"/>
      <c r="F829" s="53"/>
      <c r="G829" s="53"/>
      <c r="H829" s="53"/>
      <c r="I829" s="53"/>
      <c r="J829" s="333"/>
      <c r="K829" s="333"/>
      <c r="L829" s="53"/>
      <c r="M829" s="333"/>
      <c r="N829" s="533"/>
      <c r="O829" s="534"/>
      <c r="P829" s="534"/>
      <c r="Q829" s="534"/>
      <c r="R829" s="534"/>
      <c r="S829" s="534"/>
    </row>
    <row r="830" customFormat="false" ht="12.75" hidden="false" customHeight="true" outlineLevel="0" collapsed="false">
      <c r="A830" s="532"/>
      <c r="B830" s="532"/>
      <c r="C830" s="532"/>
      <c r="D830" s="53"/>
      <c r="E830" s="53"/>
      <c r="F830" s="53"/>
      <c r="G830" s="53"/>
      <c r="H830" s="53"/>
      <c r="I830" s="53"/>
      <c r="J830" s="333"/>
      <c r="K830" s="333"/>
      <c r="L830" s="53"/>
      <c r="M830" s="333"/>
      <c r="N830" s="533"/>
      <c r="O830" s="534"/>
      <c r="P830" s="534"/>
      <c r="Q830" s="534"/>
      <c r="R830" s="534"/>
      <c r="S830" s="534"/>
    </row>
    <row r="831" customFormat="false" ht="12.75" hidden="false" customHeight="true" outlineLevel="0" collapsed="false">
      <c r="A831" s="532"/>
      <c r="B831" s="532"/>
      <c r="C831" s="532"/>
      <c r="D831" s="53"/>
      <c r="E831" s="53"/>
      <c r="F831" s="53"/>
      <c r="G831" s="53"/>
      <c r="H831" s="53"/>
      <c r="I831" s="53"/>
      <c r="J831" s="333"/>
      <c r="K831" s="333"/>
      <c r="L831" s="53"/>
      <c r="M831" s="333"/>
      <c r="N831" s="533"/>
      <c r="O831" s="534"/>
      <c r="P831" s="534"/>
      <c r="Q831" s="534"/>
      <c r="R831" s="534"/>
      <c r="S831" s="534"/>
    </row>
    <row r="832" customFormat="false" ht="12.75" hidden="false" customHeight="true" outlineLevel="0" collapsed="false">
      <c r="A832" s="532"/>
      <c r="B832" s="532"/>
      <c r="C832" s="532"/>
      <c r="D832" s="53"/>
      <c r="E832" s="53"/>
      <c r="F832" s="53"/>
      <c r="G832" s="53"/>
      <c r="H832" s="53"/>
      <c r="I832" s="53"/>
      <c r="J832" s="333"/>
      <c r="K832" s="333"/>
      <c r="L832" s="53"/>
      <c r="M832" s="333"/>
      <c r="N832" s="533"/>
      <c r="O832" s="534"/>
      <c r="P832" s="534"/>
      <c r="Q832" s="534"/>
      <c r="R832" s="534"/>
      <c r="S832" s="534"/>
    </row>
    <row r="833" customFormat="false" ht="12.75" hidden="false" customHeight="true" outlineLevel="0" collapsed="false">
      <c r="A833" s="532"/>
      <c r="B833" s="532"/>
      <c r="C833" s="532"/>
      <c r="D833" s="53"/>
      <c r="E833" s="53"/>
      <c r="F833" s="53"/>
      <c r="G833" s="53"/>
      <c r="H833" s="53"/>
      <c r="I833" s="53"/>
      <c r="J833" s="333"/>
      <c r="K833" s="333"/>
      <c r="L833" s="53"/>
      <c r="M833" s="333"/>
      <c r="N833" s="533"/>
      <c r="O833" s="534"/>
      <c r="P833" s="534"/>
      <c r="Q833" s="534"/>
      <c r="R833" s="534"/>
      <c r="S833" s="534"/>
    </row>
    <row r="834" customFormat="false" ht="12.75" hidden="false" customHeight="true" outlineLevel="0" collapsed="false">
      <c r="A834" s="532"/>
      <c r="B834" s="532"/>
      <c r="C834" s="532"/>
      <c r="D834" s="53"/>
      <c r="E834" s="53"/>
      <c r="F834" s="53"/>
      <c r="G834" s="53"/>
      <c r="H834" s="53"/>
      <c r="I834" s="53"/>
      <c r="J834" s="333"/>
      <c r="K834" s="333"/>
      <c r="L834" s="53"/>
      <c r="M834" s="333"/>
      <c r="N834" s="533"/>
      <c r="O834" s="534"/>
      <c r="P834" s="534"/>
      <c r="Q834" s="534"/>
      <c r="R834" s="534"/>
      <c r="S834" s="534"/>
    </row>
    <row r="835" customFormat="false" ht="12.75" hidden="false" customHeight="true" outlineLevel="0" collapsed="false">
      <c r="A835" s="532"/>
      <c r="B835" s="532"/>
      <c r="C835" s="532"/>
      <c r="D835" s="53"/>
      <c r="E835" s="53"/>
      <c r="F835" s="53"/>
      <c r="G835" s="53"/>
      <c r="H835" s="53"/>
      <c r="I835" s="53"/>
      <c r="J835" s="333"/>
      <c r="K835" s="333"/>
      <c r="L835" s="53"/>
      <c r="M835" s="333"/>
      <c r="N835" s="533"/>
      <c r="O835" s="534"/>
      <c r="P835" s="534"/>
      <c r="Q835" s="534"/>
      <c r="R835" s="534"/>
      <c r="S835" s="534"/>
    </row>
    <row r="836" customFormat="false" ht="12.75" hidden="false" customHeight="true" outlineLevel="0" collapsed="false">
      <c r="A836" s="532"/>
      <c r="B836" s="532"/>
      <c r="C836" s="532"/>
      <c r="D836" s="53"/>
      <c r="E836" s="53"/>
      <c r="F836" s="53"/>
      <c r="G836" s="53"/>
      <c r="H836" s="53"/>
      <c r="I836" s="53"/>
      <c r="J836" s="333"/>
      <c r="K836" s="333"/>
      <c r="L836" s="53"/>
      <c r="M836" s="333"/>
      <c r="N836" s="533"/>
      <c r="O836" s="534"/>
      <c r="P836" s="534"/>
      <c r="Q836" s="534"/>
      <c r="R836" s="534"/>
      <c r="S836" s="534"/>
    </row>
    <row r="837" customFormat="false" ht="12.75" hidden="false" customHeight="true" outlineLevel="0" collapsed="false">
      <c r="A837" s="532"/>
      <c r="B837" s="532"/>
      <c r="C837" s="532"/>
      <c r="D837" s="53"/>
      <c r="E837" s="53"/>
      <c r="F837" s="53"/>
      <c r="G837" s="53"/>
      <c r="H837" s="53"/>
      <c r="I837" s="53"/>
      <c r="J837" s="333"/>
      <c r="K837" s="333"/>
      <c r="L837" s="53"/>
      <c r="M837" s="333"/>
      <c r="N837" s="533"/>
      <c r="O837" s="534"/>
      <c r="P837" s="534"/>
      <c r="Q837" s="534"/>
      <c r="R837" s="534"/>
      <c r="S837" s="534"/>
    </row>
    <row r="838" customFormat="false" ht="12.75" hidden="false" customHeight="true" outlineLevel="0" collapsed="false">
      <c r="A838" s="532"/>
      <c r="B838" s="532"/>
      <c r="C838" s="532"/>
      <c r="D838" s="53"/>
      <c r="E838" s="53"/>
      <c r="F838" s="53"/>
      <c r="G838" s="53"/>
      <c r="H838" s="53"/>
      <c r="I838" s="53"/>
      <c r="J838" s="333"/>
      <c r="K838" s="333"/>
      <c r="L838" s="53"/>
      <c r="M838" s="333"/>
      <c r="N838" s="533"/>
      <c r="O838" s="534"/>
      <c r="P838" s="534"/>
      <c r="Q838" s="534"/>
      <c r="R838" s="534"/>
      <c r="S838" s="534"/>
    </row>
    <row r="839" customFormat="false" ht="12.75" hidden="false" customHeight="true" outlineLevel="0" collapsed="false">
      <c r="A839" s="532"/>
      <c r="B839" s="532"/>
      <c r="C839" s="532"/>
      <c r="D839" s="53"/>
      <c r="E839" s="53"/>
      <c r="F839" s="53"/>
      <c r="G839" s="53"/>
      <c r="H839" s="53"/>
      <c r="I839" s="53"/>
      <c r="J839" s="333"/>
      <c r="K839" s="333"/>
      <c r="L839" s="53"/>
      <c r="M839" s="333"/>
      <c r="N839" s="533"/>
      <c r="O839" s="534"/>
      <c r="P839" s="534"/>
      <c r="Q839" s="534"/>
      <c r="R839" s="534"/>
      <c r="S839" s="534"/>
    </row>
    <row r="840" customFormat="false" ht="12.75" hidden="false" customHeight="true" outlineLevel="0" collapsed="false">
      <c r="A840" s="532"/>
      <c r="B840" s="532"/>
      <c r="C840" s="532"/>
      <c r="D840" s="53"/>
      <c r="E840" s="53"/>
      <c r="F840" s="53"/>
      <c r="G840" s="53"/>
      <c r="H840" s="53"/>
      <c r="I840" s="53"/>
      <c r="J840" s="333"/>
      <c r="K840" s="333"/>
      <c r="L840" s="53"/>
      <c r="M840" s="333"/>
      <c r="N840" s="533"/>
      <c r="O840" s="534"/>
      <c r="P840" s="534"/>
      <c r="Q840" s="534"/>
      <c r="R840" s="534"/>
      <c r="S840" s="534"/>
    </row>
    <row r="841" customFormat="false" ht="12.75" hidden="false" customHeight="true" outlineLevel="0" collapsed="false">
      <c r="A841" s="532"/>
      <c r="B841" s="532"/>
      <c r="C841" s="532"/>
      <c r="D841" s="53"/>
      <c r="E841" s="53"/>
      <c r="F841" s="53"/>
      <c r="G841" s="53"/>
      <c r="H841" s="53"/>
      <c r="I841" s="53"/>
      <c r="J841" s="333"/>
      <c r="K841" s="333"/>
      <c r="L841" s="53"/>
      <c r="M841" s="333"/>
      <c r="N841" s="533"/>
      <c r="O841" s="534"/>
      <c r="P841" s="534"/>
      <c r="Q841" s="534"/>
      <c r="R841" s="534"/>
      <c r="S841" s="534"/>
    </row>
    <row r="842" customFormat="false" ht="12.75" hidden="false" customHeight="true" outlineLevel="0" collapsed="false">
      <c r="A842" s="532"/>
      <c r="B842" s="532"/>
      <c r="C842" s="532"/>
      <c r="D842" s="53"/>
      <c r="E842" s="53"/>
      <c r="F842" s="53"/>
      <c r="G842" s="53"/>
      <c r="H842" s="53"/>
      <c r="I842" s="53"/>
      <c r="J842" s="333"/>
      <c r="K842" s="333"/>
      <c r="L842" s="53"/>
      <c r="M842" s="333"/>
      <c r="N842" s="533"/>
      <c r="O842" s="534"/>
      <c r="P842" s="534"/>
      <c r="Q842" s="534"/>
      <c r="R842" s="534"/>
      <c r="S842" s="534"/>
    </row>
    <row r="843" customFormat="false" ht="12.75" hidden="false" customHeight="true" outlineLevel="0" collapsed="false">
      <c r="A843" s="532"/>
      <c r="B843" s="532"/>
      <c r="C843" s="532"/>
      <c r="D843" s="53"/>
      <c r="E843" s="53"/>
      <c r="F843" s="53"/>
      <c r="G843" s="53"/>
      <c r="H843" s="53"/>
      <c r="I843" s="53"/>
      <c r="J843" s="333"/>
      <c r="K843" s="333"/>
      <c r="L843" s="53"/>
      <c r="M843" s="333"/>
      <c r="N843" s="533"/>
      <c r="O843" s="534"/>
      <c r="P843" s="534"/>
      <c r="Q843" s="534"/>
      <c r="R843" s="534"/>
      <c r="S843" s="534"/>
    </row>
    <row r="844" customFormat="false" ht="12.75" hidden="false" customHeight="true" outlineLevel="0" collapsed="false">
      <c r="A844" s="532"/>
      <c r="B844" s="532"/>
      <c r="C844" s="532"/>
      <c r="D844" s="53"/>
      <c r="E844" s="53"/>
      <c r="F844" s="53"/>
      <c r="G844" s="53"/>
      <c r="H844" s="53"/>
      <c r="I844" s="53"/>
      <c r="J844" s="333"/>
      <c r="K844" s="333"/>
      <c r="L844" s="53"/>
      <c r="M844" s="333"/>
      <c r="N844" s="533"/>
      <c r="O844" s="534"/>
      <c r="P844" s="534"/>
      <c r="Q844" s="534"/>
      <c r="R844" s="534"/>
      <c r="S844" s="534"/>
    </row>
    <row r="845" customFormat="false" ht="12.75" hidden="false" customHeight="true" outlineLevel="0" collapsed="false">
      <c r="A845" s="532"/>
      <c r="B845" s="532"/>
      <c r="C845" s="532"/>
      <c r="D845" s="53"/>
      <c r="E845" s="53"/>
      <c r="F845" s="53"/>
      <c r="G845" s="53"/>
      <c r="H845" s="53"/>
      <c r="I845" s="53"/>
      <c r="J845" s="333"/>
      <c r="K845" s="333"/>
      <c r="L845" s="53"/>
      <c r="M845" s="333"/>
      <c r="N845" s="533"/>
      <c r="O845" s="534"/>
      <c r="P845" s="534"/>
      <c r="Q845" s="534"/>
      <c r="R845" s="534"/>
      <c r="S845" s="534"/>
    </row>
    <row r="846" customFormat="false" ht="12.75" hidden="false" customHeight="true" outlineLevel="0" collapsed="false">
      <c r="A846" s="532"/>
      <c r="B846" s="532"/>
      <c r="C846" s="532"/>
      <c r="D846" s="53"/>
      <c r="E846" s="53"/>
      <c r="F846" s="53"/>
      <c r="G846" s="53"/>
      <c r="H846" s="53"/>
      <c r="I846" s="53"/>
      <c r="J846" s="333"/>
      <c r="K846" s="333"/>
      <c r="L846" s="53"/>
      <c r="M846" s="333"/>
      <c r="N846" s="533"/>
      <c r="O846" s="534"/>
      <c r="P846" s="534"/>
      <c r="Q846" s="534"/>
      <c r="R846" s="534"/>
      <c r="S846" s="534"/>
    </row>
    <row r="847" customFormat="false" ht="12.75" hidden="false" customHeight="true" outlineLevel="0" collapsed="false">
      <c r="A847" s="532"/>
      <c r="B847" s="532"/>
      <c r="C847" s="532"/>
      <c r="D847" s="53"/>
      <c r="E847" s="53"/>
      <c r="F847" s="53"/>
      <c r="G847" s="53"/>
      <c r="H847" s="53"/>
      <c r="I847" s="53"/>
      <c r="J847" s="333"/>
      <c r="K847" s="333"/>
      <c r="L847" s="53"/>
      <c r="M847" s="333"/>
      <c r="N847" s="533"/>
      <c r="O847" s="534"/>
      <c r="P847" s="534"/>
      <c r="Q847" s="534"/>
      <c r="R847" s="534"/>
      <c r="S847" s="534"/>
    </row>
    <row r="848" customFormat="false" ht="12.75" hidden="false" customHeight="true" outlineLevel="0" collapsed="false">
      <c r="A848" s="532"/>
      <c r="B848" s="532"/>
      <c r="C848" s="532"/>
      <c r="D848" s="53"/>
      <c r="E848" s="53"/>
      <c r="F848" s="53"/>
      <c r="G848" s="53"/>
      <c r="H848" s="53"/>
      <c r="I848" s="53"/>
      <c r="J848" s="333"/>
      <c r="K848" s="333"/>
      <c r="L848" s="53"/>
      <c r="M848" s="333"/>
      <c r="N848" s="533"/>
      <c r="O848" s="534"/>
      <c r="P848" s="534"/>
      <c r="Q848" s="534"/>
      <c r="R848" s="534"/>
      <c r="S848" s="534"/>
    </row>
    <row r="849" customFormat="false" ht="12.75" hidden="false" customHeight="true" outlineLevel="0" collapsed="false">
      <c r="A849" s="532"/>
      <c r="B849" s="532"/>
      <c r="C849" s="532"/>
      <c r="D849" s="53"/>
      <c r="E849" s="53"/>
      <c r="F849" s="53"/>
      <c r="G849" s="53"/>
      <c r="H849" s="53"/>
      <c r="I849" s="53"/>
      <c r="J849" s="333"/>
      <c r="K849" s="333"/>
      <c r="L849" s="53"/>
      <c r="M849" s="333"/>
      <c r="N849" s="533"/>
      <c r="O849" s="534"/>
      <c r="P849" s="534"/>
      <c r="Q849" s="534"/>
      <c r="R849" s="534"/>
      <c r="S849" s="534"/>
    </row>
    <row r="850" customFormat="false" ht="12.75" hidden="false" customHeight="true" outlineLevel="0" collapsed="false">
      <c r="A850" s="532"/>
      <c r="B850" s="532"/>
      <c r="C850" s="532"/>
      <c r="D850" s="53"/>
      <c r="E850" s="53"/>
      <c r="F850" s="53"/>
      <c r="G850" s="53"/>
      <c r="H850" s="53"/>
      <c r="I850" s="53"/>
      <c r="J850" s="333"/>
      <c r="K850" s="333"/>
      <c r="L850" s="53"/>
      <c r="M850" s="333"/>
      <c r="N850" s="533"/>
      <c r="O850" s="534"/>
      <c r="P850" s="534"/>
      <c r="Q850" s="534"/>
      <c r="R850" s="534"/>
      <c r="S850" s="534"/>
    </row>
    <row r="851" customFormat="false" ht="12.75" hidden="false" customHeight="true" outlineLevel="0" collapsed="false">
      <c r="A851" s="532"/>
      <c r="B851" s="532"/>
      <c r="C851" s="532"/>
      <c r="D851" s="53"/>
      <c r="E851" s="53"/>
      <c r="F851" s="53"/>
      <c r="G851" s="53"/>
      <c r="H851" s="53"/>
      <c r="I851" s="53"/>
      <c r="J851" s="333"/>
      <c r="K851" s="333"/>
      <c r="L851" s="53"/>
      <c r="M851" s="333"/>
      <c r="N851" s="533"/>
      <c r="O851" s="534"/>
      <c r="P851" s="534"/>
      <c r="Q851" s="534"/>
      <c r="R851" s="534"/>
      <c r="S851" s="534"/>
    </row>
    <row r="852" customFormat="false" ht="12.75" hidden="false" customHeight="true" outlineLevel="0" collapsed="false">
      <c r="A852" s="532"/>
      <c r="B852" s="532"/>
      <c r="C852" s="532"/>
      <c r="D852" s="53"/>
      <c r="E852" s="53"/>
      <c r="F852" s="53"/>
      <c r="G852" s="53"/>
      <c r="H852" s="53"/>
      <c r="I852" s="53"/>
      <c r="J852" s="333"/>
      <c r="K852" s="333"/>
      <c r="L852" s="53"/>
      <c r="M852" s="333"/>
      <c r="N852" s="533"/>
      <c r="O852" s="534"/>
      <c r="P852" s="534"/>
      <c r="Q852" s="534"/>
      <c r="R852" s="534"/>
      <c r="S852" s="534"/>
    </row>
    <row r="853" customFormat="false" ht="12.75" hidden="false" customHeight="true" outlineLevel="0" collapsed="false">
      <c r="A853" s="532"/>
      <c r="B853" s="532"/>
      <c r="C853" s="532"/>
      <c r="D853" s="53"/>
      <c r="E853" s="53"/>
      <c r="F853" s="53"/>
      <c r="G853" s="53"/>
      <c r="H853" s="53"/>
      <c r="I853" s="53"/>
      <c r="J853" s="333"/>
      <c r="K853" s="333"/>
      <c r="L853" s="53"/>
      <c r="M853" s="333"/>
      <c r="N853" s="533"/>
      <c r="O853" s="534"/>
      <c r="P853" s="534"/>
      <c r="Q853" s="534"/>
      <c r="R853" s="534"/>
      <c r="S853" s="534"/>
    </row>
    <row r="854" customFormat="false" ht="12.75" hidden="false" customHeight="true" outlineLevel="0" collapsed="false">
      <c r="A854" s="532"/>
      <c r="B854" s="532"/>
      <c r="C854" s="532"/>
      <c r="D854" s="53"/>
      <c r="E854" s="53"/>
      <c r="F854" s="53"/>
      <c r="G854" s="53"/>
      <c r="H854" s="53"/>
      <c r="I854" s="53"/>
      <c r="J854" s="333"/>
      <c r="K854" s="333"/>
      <c r="L854" s="53"/>
      <c r="M854" s="333"/>
      <c r="N854" s="533"/>
      <c r="O854" s="534"/>
      <c r="P854" s="534"/>
      <c r="Q854" s="534"/>
      <c r="R854" s="534"/>
      <c r="S854" s="534"/>
    </row>
    <row r="855" customFormat="false" ht="12.75" hidden="false" customHeight="true" outlineLevel="0" collapsed="false">
      <c r="A855" s="532"/>
      <c r="B855" s="532"/>
      <c r="C855" s="532"/>
      <c r="D855" s="53"/>
      <c r="E855" s="53"/>
      <c r="F855" s="53"/>
      <c r="G855" s="53"/>
      <c r="H855" s="53"/>
      <c r="I855" s="53"/>
      <c r="J855" s="333"/>
      <c r="K855" s="333"/>
      <c r="L855" s="53"/>
      <c r="M855" s="333"/>
      <c r="N855" s="533"/>
      <c r="O855" s="534"/>
      <c r="P855" s="534"/>
      <c r="Q855" s="534"/>
      <c r="R855" s="534"/>
      <c r="S855" s="534"/>
    </row>
    <row r="856" customFormat="false" ht="12.75" hidden="false" customHeight="true" outlineLevel="0" collapsed="false">
      <c r="A856" s="532"/>
      <c r="B856" s="532"/>
      <c r="C856" s="532"/>
      <c r="D856" s="53"/>
      <c r="E856" s="53"/>
      <c r="F856" s="53"/>
      <c r="G856" s="53"/>
      <c r="H856" s="53"/>
      <c r="I856" s="53"/>
      <c r="J856" s="333"/>
      <c r="K856" s="333"/>
      <c r="L856" s="53"/>
      <c r="M856" s="333"/>
      <c r="N856" s="533"/>
      <c r="O856" s="534"/>
      <c r="P856" s="534"/>
      <c r="Q856" s="534"/>
      <c r="R856" s="534"/>
      <c r="S856" s="534"/>
    </row>
    <row r="857" customFormat="false" ht="12.75" hidden="false" customHeight="true" outlineLevel="0" collapsed="false">
      <c r="A857" s="532"/>
      <c r="B857" s="532"/>
      <c r="C857" s="532"/>
      <c r="D857" s="53"/>
      <c r="E857" s="53"/>
      <c r="F857" s="53"/>
      <c r="G857" s="53"/>
      <c r="H857" s="53"/>
      <c r="I857" s="53"/>
      <c r="J857" s="333"/>
      <c r="K857" s="333"/>
      <c r="L857" s="53"/>
      <c r="M857" s="333"/>
      <c r="N857" s="533"/>
      <c r="O857" s="534"/>
      <c r="P857" s="534"/>
      <c r="Q857" s="534"/>
      <c r="R857" s="534"/>
      <c r="S857" s="534"/>
    </row>
    <row r="858" customFormat="false" ht="12.75" hidden="false" customHeight="true" outlineLevel="0" collapsed="false">
      <c r="A858" s="532"/>
      <c r="B858" s="532"/>
      <c r="C858" s="532"/>
      <c r="D858" s="53"/>
      <c r="E858" s="53"/>
      <c r="F858" s="53"/>
      <c r="G858" s="53"/>
      <c r="H858" s="53"/>
      <c r="I858" s="53"/>
      <c r="J858" s="333"/>
      <c r="K858" s="333"/>
      <c r="L858" s="53"/>
      <c r="M858" s="333"/>
      <c r="N858" s="533"/>
      <c r="O858" s="534"/>
      <c r="P858" s="534"/>
      <c r="Q858" s="534"/>
      <c r="R858" s="534"/>
      <c r="S858" s="534"/>
    </row>
    <row r="859" customFormat="false" ht="12.75" hidden="false" customHeight="true" outlineLevel="0" collapsed="false">
      <c r="A859" s="532"/>
      <c r="B859" s="532"/>
      <c r="C859" s="532"/>
      <c r="D859" s="53"/>
      <c r="E859" s="53"/>
      <c r="F859" s="53"/>
      <c r="G859" s="53"/>
      <c r="H859" s="53"/>
      <c r="I859" s="53"/>
      <c r="J859" s="333"/>
      <c r="K859" s="333"/>
      <c r="L859" s="53"/>
      <c r="M859" s="333"/>
      <c r="N859" s="533"/>
      <c r="O859" s="534"/>
      <c r="P859" s="534"/>
      <c r="Q859" s="534"/>
      <c r="R859" s="534"/>
      <c r="S859" s="534"/>
    </row>
    <row r="860" customFormat="false" ht="12.75" hidden="false" customHeight="true" outlineLevel="0" collapsed="false">
      <c r="A860" s="532"/>
      <c r="B860" s="532"/>
      <c r="C860" s="532"/>
      <c r="D860" s="53"/>
      <c r="E860" s="53"/>
      <c r="F860" s="53"/>
      <c r="G860" s="53"/>
      <c r="H860" s="53"/>
      <c r="I860" s="53"/>
      <c r="J860" s="333"/>
      <c r="K860" s="333"/>
      <c r="L860" s="53"/>
      <c r="M860" s="333"/>
      <c r="N860" s="533"/>
      <c r="O860" s="534"/>
      <c r="P860" s="534"/>
      <c r="Q860" s="534"/>
      <c r="R860" s="534"/>
      <c r="S860" s="534"/>
    </row>
    <row r="861" customFormat="false" ht="12.75" hidden="false" customHeight="true" outlineLevel="0" collapsed="false">
      <c r="A861" s="532"/>
      <c r="B861" s="532"/>
      <c r="C861" s="532"/>
      <c r="D861" s="53"/>
      <c r="E861" s="53"/>
      <c r="F861" s="53"/>
      <c r="G861" s="53"/>
      <c r="H861" s="53"/>
      <c r="I861" s="53"/>
      <c r="J861" s="333"/>
      <c r="K861" s="333"/>
      <c r="L861" s="53"/>
      <c r="M861" s="333"/>
      <c r="N861" s="533"/>
      <c r="O861" s="534"/>
      <c r="P861" s="534"/>
      <c r="Q861" s="534"/>
      <c r="R861" s="534"/>
      <c r="S861" s="534"/>
    </row>
    <row r="862" customFormat="false" ht="12.75" hidden="false" customHeight="true" outlineLevel="0" collapsed="false">
      <c r="A862" s="532"/>
      <c r="B862" s="532"/>
      <c r="C862" s="532"/>
      <c r="D862" s="53"/>
      <c r="E862" s="53"/>
      <c r="F862" s="53"/>
      <c r="G862" s="53"/>
      <c r="H862" s="53"/>
      <c r="I862" s="53"/>
      <c r="J862" s="333"/>
      <c r="K862" s="333"/>
      <c r="L862" s="53"/>
      <c r="M862" s="333"/>
      <c r="N862" s="533"/>
      <c r="O862" s="534"/>
      <c r="P862" s="534"/>
      <c r="Q862" s="534"/>
      <c r="R862" s="534"/>
      <c r="S862" s="534"/>
    </row>
    <row r="863" customFormat="false" ht="12.75" hidden="false" customHeight="true" outlineLevel="0" collapsed="false">
      <c r="A863" s="532"/>
      <c r="B863" s="532"/>
      <c r="C863" s="532"/>
      <c r="D863" s="53"/>
      <c r="E863" s="53"/>
      <c r="F863" s="53"/>
      <c r="G863" s="53"/>
      <c r="H863" s="53"/>
      <c r="I863" s="53"/>
      <c r="J863" s="333"/>
      <c r="K863" s="333"/>
      <c r="L863" s="53"/>
      <c r="M863" s="333"/>
      <c r="N863" s="533"/>
      <c r="O863" s="534"/>
      <c r="P863" s="534"/>
      <c r="Q863" s="534"/>
      <c r="R863" s="534"/>
      <c r="S863" s="534"/>
    </row>
    <row r="864" customFormat="false" ht="12.75" hidden="false" customHeight="true" outlineLevel="0" collapsed="false">
      <c r="A864" s="532"/>
      <c r="B864" s="532"/>
      <c r="C864" s="532"/>
      <c r="D864" s="53"/>
      <c r="E864" s="53"/>
      <c r="F864" s="53"/>
      <c r="G864" s="53"/>
      <c r="H864" s="53"/>
      <c r="I864" s="53"/>
      <c r="J864" s="333"/>
      <c r="K864" s="333"/>
      <c r="L864" s="53"/>
      <c r="M864" s="333"/>
      <c r="N864" s="533"/>
      <c r="O864" s="534"/>
      <c r="P864" s="534"/>
      <c r="Q864" s="534"/>
      <c r="R864" s="534"/>
      <c r="S864" s="534"/>
    </row>
    <row r="865" customFormat="false" ht="12.75" hidden="false" customHeight="true" outlineLevel="0" collapsed="false">
      <c r="A865" s="532"/>
      <c r="B865" s="532"/>
      <c r="C865" s="532"/>
      <c r="D865" s="53"/>
      <c r="E865" s="53"/>
      <c r="F865" s="53"/>
      <c r="G865" s="53"/>
      <c r="H865" s="53"/>
      <c r="I865" s="53"/>
      <c r="J865" s="333"/>
      <c r="K865" s="333"/>
      <c r="L865" s="53"/>
      <c r="M865" s="333"/>
      <c r="N865" s="533"/>
      <c r="O865" s="534"/>
      <c r="P865" s="534"/>
      <c r="Q865" s="534"/>
      <c r="R865" s="534"/>
      <c r="S865" s="534"/>
    </row>
    <row r="866" customFormat="false" ht="12.75" hidden="false" customHeight="true" outlineLevel="0" collapsed="false">
      <c r="A866" s="532"/>
      <c r="B866" s="532"/>
      <c r="C866" s="532"/>
      <c r="D866" s="53"/>
      <c r="E866" s="53"/>
      <c r="F866" s="53"/>
      <c r="G866" s="53"/>
      <c r="H866" s="53"/>
      <c r="I866" s="53"/>
      <c r="J866" s="333"/>
      <c r="K866" s="333"/>
      <c r="L866" s="53"/>
      <c r="M866" s="333"/>
      <c r="N866" s="533"/>
      <c r="O866" s="534"/>
      <c r="P866" s="534"/>
      <c r="Q866" s="534"/>
      <c r="R866" s="534"/>
      <c r="S866" s="534"/>
    </row>
    <row r="867" customFormat="false" ht="12.75" hidden="false" customHeight="true" outlineLevel="0" collapsed="false">
      <c r="A867" s="532"/>
      <c r="B867" s="532"/>
      <c r="C867" s="532"/>
      <c r="D867" s="53"/>
      <c r="E867" s="53"/>
      <c r="F867" s="53"/>
      <c r="G867" s="53"/>
      <c r="H867" s="53"/>
      <c r="I867" s="53"/>
      <c r="J867" s="333"/>
      <c r="K867" s="333"/>
      <c r="L867" s="53"/>
      <c r="M867" s="333"/>
      <c r="N867" s="533"/>
      <c r="O867" s="534"/>
      <c r="P867" s="534"/>
      <c r="Q867" s="534"/>
      <c r="R867" s="534"/>
      <c r="S867" s="534"/>
    </row>
    <row r="868" customFormat="false" ht="12.75" hidden="false" customHeight="true" outlineLevel="0" collapsed="false">
      <c r="A868" s="532"/>
      <c r="B868" s="532"/>
      <c r="C868" s="532"/>
      <c r="D868" s="53"/>
      <c r="E868" s="53"/>
      <c r="F868" s="53"/>
      <c r="G868" s="53"/>
      <c r="H868" s="53"/>
      <c r="I868" s="53"/>
      <c r="J868" s="333"/>
      <c r="K868" s="333"/>
      <c r="L868" s="53"/>
      <c r="M868" s="333"/>
      <c r="N868" s="533"/>
      <c r="O868" s="534"/>
      <c r="P868" s="534"/>
      <c r="Q868" s="534"/>
      <c r="R868" s="534"/>
      <c r="S868" s="534"/>
    </row>
    <row r="869" customFormat="false" ht="12.75" hidden="false" customHeight="true" outlineLevel="0" collapsed="false">
      <c r="A869" s="532"/>
      <c r="B869" s="532"/>
      <c r="C869" s="532"/>
      <c r="D869" s="53"/>
      <c r="E869" s="53"/>
      <c r="F869" s="53"/>
      <c r="G869" s="53"/>
      <c r="H869" s="53"/>
      <c r="I869" s="53"/>
      <c r="J869" s="333"/>
      <c r="K869" s="333"/>
      <c r="L869" s="53"/>
      <c r="M869" s="333"/>
      <c r="N869" s="533"/>
      <c r="O869" s="534"/>
      <c r="P869" s="534"/>
      <c r="Q869" s="534"/>
      <c r="R869" s="534"/>
      <c r="S869" s="534"/>
    </row>
    <row r="870" customFormat="false" ht="12.75" hidden="false" customHeight="true" outlineLevel="0" collapsed="false">
      <c r="A870" s="532"/>
      <c r="B870" s="532"/>
      <c r="C870" s="532"/>
      <c r="D870" s="53"/>
      <c r="E870" s="53"/>
      <c r="F870" s="53"/>
      <c r="G870" s="53"/>
      <c r="H870" s="53"/>
      <c r="I870" s="53"/>
      <c r="J870" s="333"/>
      <c r="K870" s="333"/>
      <c r="L870" s="53"/>
      <c r="M870" s="333"/>
      <c r="N870" s="533"/>
      <c r="O870" s="534"/>
      <c r="P870" s="534"/>
      <c r="Q870" s="534"/>
      <c r="R870" s="534"/>
      <c r="S870" s="534"/>
    </row>
    <row r="871" customFormat="false" ht="12.75" hidden="false" customHeight="true" outlineLevel="0" collapsed="false">
      <c r="A871" s="532"/>
      <c r="B871" s="532"/>
      <c r="C871" s="532"/>
      <c r="D871" s="53"/>
      <c r="E871" s="53"/>
      <c r="F871" s="53"/>
      <c r="G871" s="53"/>
      <c r="H871" s="53"/>
      <c r="I871" s="53"/>
      <c r="J871" s="333"/>
      <c r="K871" s="333"/>
      <c r="L871" s="53"/>
      <c r="M871" s="333"/>
      <c r="N871" s="533"/>
      <c r="O871" s="534"/>
      <c r="P871" s="534"/>
      <c r="Q871" s="534"/>
      <c r="R871" s="534"/>
      <c r="S871" s="534"/>
    </row>
    <row r="872" customFormat="false" ht="12.75" hidden="false" customHeight="true" outlineLevel="0" collapsed="false">
      <c r="A872" s="532"/>
      <c r="B872" s="532"/>
      <c r="C872" s="532"/>
      <c r="D872" s="53"/>
      <c r="E872" s="53"/>
      <c r="F872" s="53"/>
      <c r="G872" s="53"/>
      <c r="H872" s="53"/>
      <c r="I872" s="53"/>
      <c r="J872" s="333"/>
      <c r="K872" s="333"/>
      <c r="L872" s="53"/>
      <c r="M872" s="333"/>
      <c r="N872" s="533"/>
      <c r="O872" s="534"/>
      <c r="P872" s="534"/>
      <c r="Q872" s="534"/>
      <c r="R872" s="534"/>
      <c r="S872" s="534"/>
    </row>
    <row r="873" customFormat="false" ht="12.75" hidden="false" customHeight="true" outlineLevel="0" collapsed="false">
      <c r="A873" s="532"/>
      <c r="B873" s="532"/>
      <c r="C873" s="532"/>
      <c r="D873" s="53"/>
      <c r="E873" s="53"/>
      <c r="F873" s="53"/>
      <c r="G873" s="53"/>
      <c r="H873" s="53"/>
      <c r="I873" s="53"/>
      <c r="J873" s="333"/>
      <c r="K873" s="333"/>
      <c r="L873" s="53"/>
      <c r="M873" s="333"/>
      <c r="N873" s="533"/>
      <c r="O873" s="534"/>
      <c r="P873" s="534"/>
      <c r="Q873" s="534"/>
      <c r="R873" s="534"/>
      <c r="S873" s="534"/>
    </row>
    <row r="874" customFormat="false" ht="12.75" hidden="false" customHeight="true" outlineLevel="0" collapsed="false">
      <c r="A874" s="532"/>
      <c r="B874" s="532"/>
      <c r="C874" s="532"/>
      <c r="D874" s="53"/>
      <c r="E874" s="53"/>
      <c r="F874" s="53"/>
      <c r="G874" s="53"/>
      <c r="H874" s="53"/>
      <c r="I874" s="53"/>
      <c r="J874" s="333"/>
      <c r="K874" s="333"/>
      <c r="L874" s="53"/>
      <c r="M874" s="333"/>
      <c r="N874" s="533"/>
      <c r="O874" s="534"/>
      <c r="P874" s="534"/>
      <c r="Q874" s="534"/>
      <c r="R874" s="534"/>
      <c r="S874" s="534"/>
    </row>
    <row r="875" customFormat="false" ht="12.75" hidden="false" customHeight="true" outlineLevel="0" collapsed="false">
      <c r="A875" s="532"/>
      <c r="B875" s="532"/>
      <c r="C875" s="532"/>
      <c r="D875" s="53"/>
      <c r="E875" s="53"/>
      <c r="F875" s="53"/>
      <c r="G875" s="53"/>
      <c r="H875" s="53"/>
      <c r="I875" s="53"/>
      <c r="J875" s="333"/>
      <c r="K875" s="333"/>
      <c r="L875" s="53"/>
      <c r="M875" s="333"/>
      <c r="N875" s="533"/>
      <c r="O875" s="534"/>
      <c r="P875" s="534"/>
      <c r="Q875" s="534"/>
      <c r="R875" s="534"/>
      <c r="S875" s="534"/>
    </row>
    <row r="876" customFormat="false" ht="12.75" hidden="false" customHeight="true" outlineLevel="0" collapsed="false">
      <c r="A876" s="532"/>
      <c r="B876" s="532"/>
      <c r="C876" s="532"/>
      <c r="D876" s="53"/>
      <c r="E876" s="53"/>
      <c r="F876" s="53"/>
      <c r="G876" s="53"/>
      <c r="H876" s="53"/>
      <c r="I876" s="53"/>
      <c r="J876" s="333"/>
      <c r="K876" s="333"/>
      <c r="L876" s="53"/>
      <c r="M876" s="333"/>
      <c r="N876" s="533"/>
      <c r="O876" s="534"/>
      <c r="P876" s="534"/>
      <c r="Q876" s="534"/>
      <c r="R876" s="534"/>
      <c r="S876" s="534"/>
    </row>
    <row r="877" customFormat="false" ht="12.75" hidden="false" customHeight="true" outlineLevel="0" collapsed="false">
      <c r="A877" s="532"/>
      <c r="B877" s="532"/>
      <c r="C877" s="532"/>
      <c r="D877" s="53"/>
      <c r="E877" s="53"/>
      <c r="F877" s="53"/>
      <c r="G877" s="53"/>
      <c r="H877" s="53"/>
      <c r="I877" s="53"/>
      <c r="J877" s="333"/>
      <c r="K877" s="333"/>
      <c r="L877" s="53"/>
      <c r="M877" s="333"/>
      <c r="N877" s="533"/>
      <c r="O877" s="534"/>
      <c r="P877" s="534"/>
      <c r="Q877" s="534"/>
      <c r="R877" s="534"/>
      <c r="S877" s="534"/>
    </row>
    <row r="878" customFormat="false" ht="12.75" hidden="false" customHeight="true" outlineLevel="0" collapsed="false">
      <c r="A878" s="532"/>
      <c r="B878" s="532"/>
      <c r="C878" s="532"/>
      <c r="D878" s="53"/>
      <c r="E878" s="53"/>
      <c r="F878" s="53"/>
      <c r="G878" s="53"/>
      <c r="H878" s="53"/>
      <c r="I878" s="53"/>
      <c r="J878" s="333"/>
      <c r="K878" s="333"/>
      <c r="L878" s="53"/>
      <c r="M878" s="333"/>
      <c r="N878" s="533"/>
      <c r="O878" s="534"/>
      <c r="P878" s="534"/>
      <c r="Q878" s="534"/>
      <c r="R878" s="534"/>
      <c r="S878" s="534"/>
    </row>
    <row r="879" customFormat="false" ht="12.75" hidden="false" customHeight="true" outlineLevel="0" collapsed="false">
      <c r="A879" s="532"/>
      <c r="B879" s="532"/>
      <c r="C879" s="532"/>
      <c r="D879" s="53"/>
      <c r="E879" s="53"/>
      <c r="F879" s="53"/>
      <c r="G879" s="53"/>
      <c r="H879" s="53"/>
      <c r="I879" s="53"/>
      <c r="J879" s="333"/>
      <c r="K879" s="333"/>
      <c r="L879" s="53"/>
      <c r="M879" s="333"/>
      <c r="N879" s="533"/>
      <c r="O879" s="534"/>
      <c r="P879" s="534"/>
      <c r="Q879" s="534"/>
      <c r="R879" s="534"/>
      <c r="S879" s="534"/>
    </row>
    <row r="880" customFormat="false" ht="12.75" hidden="false" customHeight="true" outlineLevel="0" collapsed="false">
      <c r="A880" s="532"/>
      <c r="B880" s="532"/>
      <c r="C880" s="532"/>
      <c r="D880" s="53"/>
      <c r="E880" s="53"/>
      <c r="F880" s="53"/>
      <c r="G880" s="53"/>
      <c r="H880" s="53"/>
      <c r="I880" s="53"/>
      <c r="J880" s="333"/>
      <c r="K880" s="333"/>
      <c r="L880" s="53"/>
      <c r="M880" s="333"/>
      <c r="N880" s="533"/>
      <c r="O880" s="534"/>
      <c r="P880" s="534"/>
      <c r="Q880" s="534"/>
      <c r="R880" s="534"/>
      <c r="S880" s="534"/>
    </row>
    <row r="881" customFormat="false" ht="12.75" hidden="false" customHeight="true" outlineLevel="0" collapsed="false">
      <c r="A881" s="532"/>
      <c r="B881" s="532"/>
      <c r="C881" s="532"/>
      <c r="D881" s="53"/>
      <c r="E881" s="53"/>
      <c r="F881" s="53"/>
      <c r="G881" s="53"/>
      <c r="H881" s="53"/>
      <c r="I881" s="53"/>
      <c r="J881" s="333"/>
      <c r="K881" s="333"/>
      <c r="L881" s="53"/>
      <c r="M881" s="333"/>
      <c r="N881" s="533"/>
      <c r="O881" s="534"/>
      <c r="P881" s="534"/>
      <c r="Q881" s="534"/>
      <c r="R881" s="534"/>
      <c r="S881" s="534"/>
    </row>
    <row r="882" customFormat="false" ht="12.75" hidden="false" customHeight="true" outlineLevel="0" collapsed="false">
      <c r="A882" s="532"/>
      <c r="B882" s="532"/>
      <c r="C882" s="532"/>
      <c r="D882" s="53"/>
      <c r="E882" s="53"/>
      <c r="F882" s="53"/>
      <c r="G882" s="53"/>
      <c r="H882" s="53"/>
      <c r="I882" s="53"/>
      <c r="J882" s="333"/>
      <c r="K882" s="333"/>
      <c r="L882" s="53"/>
      <c r="M882" s="333"/>
      <c r="N882" s="533"/>
      <c r="O882" s="534"/>
      <c r="P882" s="534"/>
      <c r="Q882" s="534"/>
      <c r="R882" s="534"/>
      <c r="S882" s="534"/>
    </row>
    <row r="883" customFormat="false" ht="12.75" hidden="false" customHeight="true" outlineLevel="0" collapsed="false">
      <c r="A883" s="532"/>
      <c r="B883" s="532"/>
      <c r="C883" s="532"/>
      <c r="D883" s="53"/>
      <c r="E883" s="53"/>
      <c r="F883" s="53"/>
      <c r="G883" s="53"/>
      <c r="H883" s="53"/>
      <c r="I883" s="53"/>
      <c r="J883" s="333"/>
      <c r="K883" s="333"/>
      <c r="L883" s="53"/>
      <c r="M883" s="333"/>
      <c r="N883" s="533"/>
      <c r="O883" s="534"/>
      <c r="P883" s="534"/>
      <c r="Q883" s="534"/>
      <c r="R883" s="534"/>
      <c r="S883" s="534"/>
    </row>
    <row r="884" customFormat="false" ht="12.75" hidden="false" customHeight="true" outlineLevel="0" collapsed="false">
      <c r="A884" s="532"/>
      <c r="B884" s="532"/>
      <c r="C884" s="532"/>
      <c r="D884" s="53"/>
      <c r="E884" s="53"/>
      <c r="F884" s="53"/>
      <c r="G884" s="53"/>
      <c r="H884" s="53"/>
      <c r="I884" s="53"/>
      <c r="J884" s="333"/>
      <c r="K884" s="333"/>
      <c r="L884" s="53"/>
      <c r="M884" s="333"/>
      <c r="N884" s="533"/>
      <c r="O884" s="534"/>
      <c r="P884" s="534"/>
      <c r="Q884" s="534"/>
      <c r="R884" s="534"/>
      <c r="S884" s="534"/>
    </row>
    <row r="885" customFormat="false" ht="12.75" hidden="false" customHeight="true" outlineLevel="0" collapsed="false">
      <c r="A885" s="532"/>
      <c r="B885" s="532"/>
      <c r="C885" s="532"/>
      <c r="D885" s="53"/>
      <c r="E885" s="53"/>
      <c r="F885" s="53"/>
      <c r="G885" s="53"/>
      <c r="H885" s="53"/>
      <c r="I885" s="53"/>
      <c r="J885" s="333"/>
      <c r="K885" s="333"/>
      <c r="L885" s="53"/>
      <c r="M885" s="333"/>
      <c r="N885" s="533"/>
      <c r="O885" s="534"/>
      <c r="P885" s="534"/>
      <c r="Q885" s="534"/>
      <c r="R885" s="534"/>
      <c r="S885" s="534"/>
    </row>
    <row r="886" customFormat="false" ht="12.75" hidden="false" customHeight="true" outlineLevel="0" collapsed="false">
      <c r="A886" s="532"/>
      <c r="B886" s="532"/>
      <c r="C886" s="532"/>
      <c r="D886" s="53"/>
      <c r="E886" s="53"/>
      <c r="F886" s="53"/>
      <c r="G886" s="53"/>
      <c r="H886" s="53"/>
      <c r="I886" s="53"/>
      <c r="J886" s="333"/>
      <c r="K886" s="333"/>
      <c r="L886" s="53"/>
      <c r="M886" s="333"/>
      <c r="N886" s="533"/>
      <c r="O886" s="534"/>
      <c r="P886" s="534"/>
      <c r="Q886" s="534"/>
      <c r="R886" s="534"/>
      <c r="S886" s="534"/>
    </row>
    <row r="887" customFormat="false" ht="12.75" hidden="false" customHeight="true" outlineLevel="0" collapsed="false">
      <c r="A887" s="532"/>
      <c r="B887" s="532"/>
      <c r="C887" s="532"/>
      <c r="D887" s="53"/>
      <c r="E887" s="53"/>
      <c r="F887" s="53"/>
      <c r="G887" s="53"/>
      <c r="H887" s="53"/>
      <c r="I887" s="53"/>
      <c r="J887" s="333"/>
      <c r="K887" s="333"/>
      <c r="L887" s="53"/>
      <c r="M887" s="333"/>
      <c r="N887" s="533"/>
      <c r="O887" s="534"/>
      <c r="P887" s="534"/>
      <c r="Q887" s="534"/>
      <c r="R887" s="534"/>
      <c r="S887" s="534"/>
    </row>
    <row r="888" customFormat="false" ht="12.75" hidden="false" customHeight="true" outlineLevel="0" collapsed="false">
      <c r="A888" s="532"/>
      <c r="B888" s="532"/>
      <c r="C888" s="532"/>
      <c r="D888" s="53"/>
      <c r="E888" s="53"/>
      <c r="F888" s="53"/>
      <c r="G888" s="53"/>
      <c r="H888" s="53"/>
      <c r="I888" s="53"/>
      <c r="J888" s="333"/>
      <c r="K888" s="333"/>
      <c r="L888" s="53"/>
      <c r="M888" s="333"/>
      <c r="N888" s="533"/>
      <c r="O888" s="534"/>
      <c r="P888" s="534"/>
      <c r="Q888" s="534"/>
      <c r="R888" s="534"/>
      <c r="S888" s="534"/>
    </row>
    <row r="889" customFormat="false" ht="12.75" hidden="false" customHeight="true" outlineLevel="0" collapsed="false">
      <c r="A889" s="532"/>
      <c r="B889" s="532"/>
      <c r="C889" s="532"/>
      <c r="D889" s="53"/>
      <c r="E889" s="53"/>
      <c r="F889" s="53"/>
      <c r="G889" s="53"/>
      <c r="H889" s="53"/>
      <c r="I889" s="53"/>
      <c r="J889" s="333"/>
      <c r="K889" s="333"/>
      <c r="L889" s="53"/>
      <c r="M889" s="333"/>
      <c r="N889" s="533"/>
      <c r="O889" s="534"/>
      <c r="P889" s="534"/>
      <c r="Q889" s="534"/>
      <c r="R889" s="534"/>
      <c r="S889" s="534"/>
    </row>
    <row r="890" customFormat="false" ht="12.75" hidden="false" customHeight="true" outlineLevel="0" collapsed="false">
      <c r="A890" s="532"/>
      <c r="B890" s="532"/>
      <c r="C890" s="532"/>
      <c r="D890" s="53"/>
      <c r="E890" s="53"/>
      <c r="F890" s="53"/>
      <c r="G890" s="53"/>
      <c r="H890" s="53"/>
      <c r="I890" s="53"/>
      <c r="J890" s="333"/>
      <c r="K890" s="333"/>
      <c r="L890" s="53"/>
      <c r="M890" s="333"/>
      <c r="N890" s="533"/>
      <c r="O890" s="534"/>
      <c r="P890" s="534"/>
      <c r="Q890" s="534"/>
      <c r="R890" s="534"/>
      <c r="S890" s="534"/>
    </row>
    <row r="891" customFormat="false" ht="12.75" hidden="false" customHeight="true" outlineLevel="0" collapsed="false">
      <c r="A891" s="532"/>
      <c r="B891" s="532"/>
      <c r="C891" s="532"/>
      <c r="D891" s="53"/>
      <c r="E891" s="53"/>
      <c r="F891" s="53"/>
      <c r="G891" s="53"/>
      <c r="H891" s="53"/>
      <c r="I891" s="53"/>
      <c r="J891" s="333"/>
      <c r="K891" s="333"/>
      <c r="L891" s="53"/>
      <c r="M891" s="333"/>
      <c r="N891" s="533"/>
      <c r="O891" s="534"/>
      <c r="P891" s="534"/>
      <c r="Q891" s="534"/>
      <c r="R891" s="534"/>
      <c r="S891" s="534"/>
    </row>
    <row r="892" customFormat="false" ht="12.75" hidden="false" customHeight="true" outlineLevel="0" collapsed="false">
      <c r="A892" s="532"/>
      <c r="B892" s="532"/>
      <c r="C892" s="532"/>
      <c r="D892" s="53"/>
      <c r="E892" s="53"/>
      <c r="F892" s="53"/>
      <c r="G892" s="53"/>
      <c r="H892" s="53"/>
      <c r="I892" s="53"/>
      <c r="J892" s="333"/>
      <c r="K892" s="333"/>
      <c r="L892" s="53"/>
      <c r="M892" s="333"/>
      <c r="N892" s="533"/>
      <c r="O892" s="534"/>
      <c r="P892" s="534"/>
      <c r="Q892" s="534"/>
      <c r="R892" s="534"/>
      <c r="S892" s="534"/>
    </row>
    <row r="893" customFormat="false" ht="12.75" hidden="false" customHeight="true" outlineLevel="0" collapsed="false">
      <c r="A893" s="532"/>
      <c r="B893" s="532"/>
      <c r="C893" s="532"/>
      <c r="D893" s="53"/>
      <c r="E893" s="53"/>
      <c r="F893" s="53"/>
      <c r="G893" s="53"/>
      <c r="H893" s="53"/>
      <c r="I893" s="53"/>
      <c r="J893" s="333"/>
      <c r="K893" s="333"/>
      <c r="L893" s="53"/>
      <c r="M893" s="333"/>
      <c r="N893" s="533"/>
      <c r="O893" s="534"/>
      <c r="P893" s="534"/>
      <c r="Q893" s="534"/>
      <c r="R893" s="534"/>
      <c r="S893" s="534"/>
    </row>
    <row r="894" customFormat="false" ht="12.75" hidden="false" customHeight="true" outlineLevel="0" collapsed="false">
      <c r="A894" s="532"/>
      <c r="B894" s="532"/>
      <c r="C894" s="532"/>
      <c r="D894" s="53"/>
      <c r="E894" s="53"/>
      <c r="F894" s="53"/>
      <c r="G894" s="53"/>
      <c r="H894" s="53"/>
      <c r="I894" s="53"/>
      <c r="J894" s="333"/>
      <c r="K894" s="333"/>
      <c r="L894" s="53"/>
      <c r="M894" s="333"/>
      <c r="N894" s="533"/>
      <c r="O894" s="534"/>
      <c r="P894" s="534"/>
      <c r="Q894" s="534"/>
      <c r="R894" s="534"/>
      <c r="S894" s="534"/>
    </row>
    <row r="895" customFormat="false" ht="12.75" hidden="false" customHeight="true" outlineLevel="0" collapsed="false">
      <c r="A895" s="532"/>
      <c r="B895" s="532"/>
      <c r="C895" s="532"/>
      <c r="D895" s="53"/>
      <c r="E895" s="53"/>
      <c r="F895" s="53"/>
      <c r="G895" s="53"/>
      <c r="H895" s="53"/>
      <c r="I895" s="53"/>
      <c r="J895" s="333"/>
      <c r="K895" s="333"/>
      <c r="L895" s="53"/>
      <c r="M895" s="333"/>
      <c r="N895" s="533"/>
      <c r="O895" s="534"/>
      <c r="P895" s="534"/>
      <c r="Q895" s="534"/>
      <c r="R895" s="534"/>
      <c r="S895" s="534"/>
    </row>
    <row r="896" customFormat="false" ht="12.75" hidden="false" customHeight="true" outlineLevel="0" collapsed="false">
      <c r="A896" s="532"/>
      <c r="B896" s="532"/>
      <c r="C896" s="532"/>
      <c r="D896" s="53"/>
      <c r="E896" s="53"/>
      <c r="F896" s="53"/>
      <c r="G896" s="53"/>
      <c r="H896" s="53"/>
      <c r="I896" s="53"/>
      <c r="J896" s="333"/>
      <c r="K896" s="333"/>
      <c r="L896" s="53"/>
      <c r="M896" s="333"/>
      <c r="N896" s="533"/>
      <c r="O896" s="534"/>
      <c r="P896" s="534"/>
      <c r="Q896" s="534"/>
      <c r="R896" s="534"/>
      <c r="S896" s="534"/>
    </row>
    <row r="897" customFormat="false" ht="12.75" hidden="false" customHeight="true" outlineLevel="0" collapsed="false">
      <c r="A897" s="532"/>
      <c r="B897" s="532"/>
      <c r="C897" s="532"/>
      <c r="D897" s="53"/>
      <c r="E897" s="53"/>
      <c r="F897" s="53"/>
      <c r="G897" s="53"/>
      <c r="H897" s="53"/>
      <c r="I897" s="53"/>
      <c r="J897" s="333"/>
      <c r="K897" s="333"/>
      <c r="L897" s="53"/>
      <c r="M897" s="333"/>
      <c r="N897" s="533"/>
      <c r="O897" s="534"/>
      <c r="P897" s="534"/>
      <c r="Q897" s="534"/>
      <c r="R897" s="534"/>
      <c r="S897" s="534"/>
    </row>
    <row r="898" customFormat="false" ht="12.75" hidden="false" customHeight="true" outlineLevel="0" collapsed="false">
      <c r="A898" s="532"/>
      <c r="B898" s="532"/>
      <c r="C898" s="532"/>
      <c r="D898" s="53"/>
      <c r="E898" s="53"/>
      <c r="F898" s="53"/>
      <c r="G898" s="53"/>
      <c r="H898" s="53"/>
      <c r="I898" s="53"/>
      <c r="J898" s="333"/>
      <c r="K898" s="333"/>
      <c r="L898" s="53"/>
      <c r="M898" s="333"/>
      <c r="N898" s="533"/>
      <c r="O898" s="534"/>
      <c r="P898" s="534"/>
      <c r="Q898" s="534"/>
      <c r="R898" s="534"/>
      <c r="S898" s="534"/>
    </row>
    <row r="899" customFormat="false" ht="12.75" hidden="false" customHeight="true" outlineLevel="0" collapsed="false">
      <c r="A899" s="532"/>
      <c r="B899" s="532"/>
      <c r="C899" s="532"/>
      <c r="D899" s="53"/>
      <c r="E899" s="53"/>
      <c r="F899" s="53"/>
      <c r="G899" s="53"/>
      <c r="H899" s="53"/>
      <c r="I899" s="53"/>
      <c r="J899" s="333"/>
      <c r="K899" s="333"/>
      <c r="L899" s="53"/>
      <c r="M899" s="333"/>
      <c r="N899" s="533"/>
      <c r="O899" s="534"/>
      <c r="P899" s="534"/>
      <c r="Q899" s="534"/>
      <c r="R899" s="534"/>
      <c r="S899" s="534"/>
    </row>
    <row r="900" customFormat="false" ht="12.75" hidden="false" customHeight="true" outlineLevel="0" collapsed="false">
      <c r="A900" s="532"/>
      <c r="B900" s="532"/>
      <c r="C900" s="532"/>
      <c r="D900" s="53"/>
      <c r="E900" s="53"/>
      <c r="F900" s="53"/>
      <c r="G900" s="53"/>
      <c r="H900" s="53"/>
      <c r="I900" s="53"/>
      <c r="J900" s="333"/>
      <c r="K900" s="333"/>
      <c r="L900" s="53"/>
      <c r="M900" s="333"/>
      <c r="N900" s="533"/>
      <c r="O900" s="534"/>
      <c r="P900" s="534"/>
      <c r="Q900" s="534"/>
      <c r="R900" s="534"/>
      <c r="S900" s="534"/>
    </row>
    <row r="901" customFormat="false" ht="12.75" hidden="false" customHeight="true" outlineLevel="0" collapsed="false">
      <c r="A901" s="532"/>
      <c r="B901" s="532"/>
      <c r="C901" s="532"/>
      <c r="D901" s="53"/>
      <c r="E901" s="53"/>
      <c r="F901" s="53"/>
      <c r="G901" s="53"/>
      <c r="H901" s="53"/>
      <c r="I901" s="53"/>
      <c r="J901" s="333"/>
      <c r="K901" s="333"/>
      <c r="L901" s="53"/>
      <c r="M901" s="333"/>
      <c r="N901" s="533"/>
      <c r="O901" s="534"/>
      <c r="P901" s="534"/>
      <c r="Q901" s="534"/>
      <c r="R901" s="534"/>
      <c r="S901" s="534"/>
    </row>
    <row r="902" customFormat="false" ht="12.75" hidden="false" customHeight="true" outlineLevel="0" collapsed="false">
      <c r="A902" s="532"/>
      <c r="B902" s="532"/>
      <c r="C902" s="532"/>
      <c r="D902" s="53"/>
      <c r="E902" s="53"/>
      <c r="F902" s="53"/>
      <c r="G902" s="53"/>
      <c r="H902" s="53"/>
      <c r="I902" s="53"/>
      <c r="J902" s="333"/>
      <c r="K902" s="333"/>
      <c r="L902" s="53"/>
      <c r="M902" s="333"/>
      <c r="N902" s="533"/>
      <c r="O902" s="534"/>
      <c r="P902" s="534"/>
      <c r="Q902" s="534"/>
      <c r="R902" s="534"/>
      <c r="S902" s="534"/>
    </row>
    <row r="903" customFormat="false" ht="12.75" hidden="false" customHeight="true" outlineLevel="0" collapsed="false">
      <c r="A903" s="532"/>
      <c r="B903" s="532"/>
      <c r="C903" s="532"/>
      <c r="D903" s="53"/>
      <c r="E903" s="53"/>
      <c r="F903" s="53"/>
      <c r="G903" s="53"/>
      <c r="H903" s="53"/>
      <c r="I903" s="53"/>
      <c r="J903" s="333"/>
      <c r="K903" s="333"/>
      <c r="L903" s="53"/>
      <c r="M903" s="333"/>
      <c r="N903" s="533"/>
      <c r="O903" s="534"/>
      <c r="P903" s="534"/>
      <c r="Q903" s="534"/>
      <c r="R903" s="534"/>
      <c r="S903" s="534"/>
    </row>
    <row r="904" customFormat="false" ht="12.75" hidden="false" customHeight="true" outlineLevel="0" collapsed="false">
      <c r="A904" s="532"/>
      <c r="B904" s="532"/>
      <c r="C904" s="532"/>
      <c r="D904" s="53"/>
      <c r="E904" s="53"/>
      <c r="F904" s="53"/>
      <c r="G904" s="53"/>
      <c r="H904" s="53"/>
      <c r="I904" s="53"/>
      <c r="J904" s="333"/>
      <c r="K904" s="333"/>
      <c r="L904" s="53"/>
      <c r="M904" s="333"/>
      <c r="N904" s="533"/>
      <c r="O904" s="534"/>
      <c r="P904" s="534"/>
      <c r="Q904" s="534"/>
      <c r="R904" s="534"/>
      <c r="S904" s="534"/>
    </row>
    <row r="905" customFormat="false" ht="12.75" hidden="false" customHeight="true" outlineLevel="0" collapsed="false">
      <c r="A905" s="532"/>
      <c r="B905" s="532"/>
      <c r="C905" s="532"/>
      <c r="D905" s="53"/>
      <c r="E905" s="53"/>
      <c r="F905" s="53"/>
      <c r="G905" s="53"/>
      <c r="H905" s="53"/>
      <c r="I905" s="53"/>
      <c r="J905" s="333"/>
      <c r="K905" s="333"/>
      <c r="L905" s="53"/>
      <c r="M905" s="333"/>
      <c r="N905" s="533"/>
      <c r="O905" s="534"/>
      <c r="P905" s="534"/>
      <c r="Q905" s="534"/>
      <c r="R905" s="534"/>
      <c r="S905" s="534"/>
    </row>
    <row r="906" customFormat="false" ht="12.75" hidden="false" customHeight="true" outlineLevel="0" collapsed="false">
      <c r="A906" s="532"/>
      <c r="B906" s="532"/>
      <c r="C906" s="532"/>
      <c r="D906" s="53"/>
      <c r="E906" s="53"/>
      <c r="F906" s="53"/>
      <c r="G906" s="53"/>
      <c r="H906" s="53"/>
      <c r="I906" s="53"/>
      <c r="J906" s="333"/>
      <c r="K906" s="333"/>
      <c r="L906" s="53"/>
      <c r="M906" s="333"/>
      <c r="N906" s="533"/>
      <c r="O906" s="534"/>
      <c r="P906" s="534"/>
      <c r="Q906" s="534"/>
      <c r="R906" s="534"/>
      <c r="S906" s="534"/>
    </row>
    <row r="907" customFormat="false" ht="12.75" hidden="false" customHeight="true" outlineLevel="0" collapsed="false">
      <c r="A907" s="532"/>
      <c r="B907" s="532"/>
      <c r="C907" s="532"/>
      <c r="D907" s="53"/>
      <c r="E907" s="53"/>
      <c r="F907" s="53"/>
      <c r="G907" s="53"/>
      <c r="H907" s="53"/>
      <c r="I907" s="53"/>
      <c r="J907" s="333"/>
      <c r="K907" s="333"/>
      <c r="L907" s="53"/>
      <c r="M907" s="333"/>
      <c r="N907" s="533"/>
      <c r="O907" s="534"/>
      <c r="P907" s="534"/>
      <c r="Q907" s="534"/>
      <c r="R907" s="534"/>
      <c r="S907" s="534"/>
    </row>
    <row r="908" customFormat="false" ht="12.75" hidden="false" customHeight="true" outlineLevel="0" collapsed="false">
      <c r="A908" s="532"/>
      <c r="B908" s="532"/>
      <c r="C908" s="532"/>
      <c r="D908" s="53"/>
      <c r="E908" s="53"/>
      <c r="F908" s="53"/>
      <c r="G908" s="53"/>
      <c r="H908" s="53"/>
      <c r="I908" s="53"/>
      <c r="J908" s="333"/>
      <c r="K908" s="333"/>
      <c r="L908" s="53"/>
      <c r="M908" s="333"/>
      <c r="N908" s="533"/>
      <c r="O908" s="534"/>
      <c r="P908" s="534"/>
      <c r="Q908" s="534"/>
      <c r="R908" s="534"/>
      <c r="S908" s="534"/>
    </row>
    <row r="909" customFormat="false" ht="12.75" hidden="false" customHeight="true" outlineLevel="0" collapsed="false">
      <c r="A909" s="532"/>
      <c r="B909" s="532"/>
      <c r="C909" s="532"/>
      <c r="D909" s="53"/>
      <c r="E909" s="53"/>
      <c r="F909" s="53"/>
      <c r="G909" s="53"/>
      <c r="H909" s="53"/>
      <c r="I909" s="53"/>
      <c r="J909" s="333"/>
      <c r="K909" s="333"/>
      <c r="L909" s="53"/>
      <c r="M909" s="333"/>
      <c r="N909" s="533"/>
      <c r="O909" s="534"/>
      <c r="P909" s="534"/>
      <c r="Q909" s="534"/>
      <c r="R909" s="534"/>
      <c r="S909" s="534"/>
    </row>
    <row r="910" customFormat="false" ht="12.75" hidden="false" customHeight="true" outlineLevel="0" collapsed="false">
      <c r="A910" s="532"/>
      <c r="B910" s="532"/>
      <c r="C910" s="532"/>
      <c r="D910" s="53"/>
      <c r="E910" s="53"/>
      <c r="F910" s="53"/>
      <c r="G910" s="53"/>
      <c r="H910" s="53"/>
      <c r="I910" s="53"/>
      <c r="J910" s="333"/>
      <c r="K910" s="333"/>
      <c r="L910" s="53"/>
      <c r="M910" s="333"/>
      <c r="N910" s="533"/>
      <c r="O910" s="534"/>
      <c r="P910" s="534"/>
      <c r="Q910" s="534"/>
      <c r="R910" s="534"/>
      <c r="S910" s="534"/>
    </row>
    <row r="911" customFormat="false" ht="12.75" hidden="false" customHeight="true" outlineLevel="0" collapsed="false">
      <c r="A911" s="532"/>
      <c r="B911" s="532"/>
      <c r="C911" s="532"/>
      <c r="D911" s="53"/>
      <c r="E911" s="53"/>
      <c r="F911" s="53"/>
      <c r="G911" s="53"/>
      <c r="H911" s="53"/>
      <c r="I911" s="53"/>
      <c r="J911" s="333"/>
      <c r="K911" s="333"/>
      <c r="L911" s="53"/>
      <c r="M911" s="333"/>
      <c r="N911" s="533"/>
      <c r="O911" s="534"/>
      <c r="P911" s="534"/>
      <c r="Q911" s="534"/>
      <c r="R911" s="534"/>
      <c r="S911" s="534"/>
    </row>
    <row r="912" customFormat="false" ht="12.75" hidden="false" customHeight="true" outlineLevel="0" collapsed="false">
      <c r="A912" s="532"/>
      <c r="B912" s="532"/>
      <c r="C912" s="532"/>
      <c r="D912" s="53"/>
      <c r="E912" s="53"/>
      <c r="F912" s="53"/>
      <c r="G912" s="53"/>
      <c r="H912" s="53"/>
      <c r="I912" s="53"/>
      <c r="J912" s="333"/>
      <c r="K912" s="333"/>
      <c r="L912" s="53"/>
      <c r="M912" s="333"/>
      <c r="N912" s="533"/>
      <c r="O912" s="534"/>
      <c r="P912" s="534"/>
      <c r="Q912" s="534"/>
      <c r="R912" s="534"/>
      <c r="S912" s="534"/>
    </row>
    <row r="913" customFormat="false" ht="12.75" hidden="false" customHeight="true" outlineLevel="0" collapsed="false">
      <c r="A913" s="532"/>
      <c r="B913" s="532"/>
      <c r="C913" s="532"/>
      <c r="D913" s="53"/>
      <c r="E913" s="53"/>
      <c r="F913" s="53"/>
      <c r="G913" s="53"/>
      <c r="H913" s="53"/>
      <c r="I913" s="53"/>
      <c r="J913" s="333"/>
      <c r="K913" s="333"/>
      <c r="L913" s="53"/>
      <c r="M913" s="333"/>
      <c r="N913" s="533"/>
      <c r="O913" s="534"/>
      <c r="P913" s="534"/>
      <c r="Q913" s="534"/>
      <c r="R913" s="534"/>
      <c r="S913" s="534"/>
    </row>
    <row r="914" customFormat="false" ht="12.75" hidden="false" customHeight="true" outlineLevel="0" collapsed="false">
      <c r="A914" s="532"/>
      <c r="B914" s="532"/>
      <c r="C914" s="532"/>
      <c r="D914" s="53"/>
      <c r="E914" s="53"/>
      <c r="F914" s="53"/>
      <c r="G914" s="53"/>
      <c r="H914" s="53"/>
      <c r="I914" s="53"/>
      <c r="J914" s="333"/>
      <c r="K914" s="333"/>
      <c r="L914" s="53"/>
      <c r="M914" s="333"/>
      <c r="N914" s="533"/>
      <c r="O914" s="534"/>
      <c r="P914" s="534"/>
      <c r="Q914" s="534"/>
      <c r="R914" s="534"/>
      <c r="S914" s="534"/>
    </row>
    <row r="915" customFormat="false" ht="12.75" hidden="false" customHeight="true" outlineLevel="0" collapsed="false">
      <c r="A915" s="532"/>
      <c r="B915" s="532"/>
      <c r="C915" s="532"/>
      <c r="D915" s="53"/>
      <c r="E915" s="53"/>
      <c r="F915" s="53"/>
      <c r="G915" s="53"/>
      <c r="H915" s="53"/>
      <c r="I915" s="53"/>
      <c r="J915" s="333"/>
      <c r="K915" s="333"/>
      <c r="L915" s="53"/>
      <c r="M915" s="333"/>
      <c r="N915" s="533"/>
      <c r="O915" s="534"/>
      <c r="P915" s="534"/>
      <c r="Q915" s="534"/>
      <c r="R915" s="534"/>
      <c r="S915" s="534"/>
    </row>
    <row r="916" customFormat="false" ht="12.75" hidden="false" customHeight="true" outlineLevel="0" collapsed="false">
      <c r="A916" s="532"/>
      <c r="B916" s="532"/>
      <c r="C916" s="532"/>
      <c r="D916" s="53"/>
      <c r="E916" s="53"/>
      <c r="F916" s="53"/>
      <c r="G916" s="53"/>
      <c r="H916" s="53"/>
      <c r="I916" s="53"/>
      <c r="J916" s="333"/>
      <c r="K916" s="333"/>
      <c r="L916" s="53"/>
      <c r="M916" s="333"/>
      <c r="N916" s="533"/>
      <c r="O916" s="534"/>
      <c r="P916" s="534"/>
      <c r="Q916" s="534"/>
      <c r="R916" s="534"/>
      <c r="S916" s="534"/>
    </row>
    <row r="917" customFormat="false" ht="12.75" hidden="false" customHeight="true" outlineLevel="0" collapsed="false">
      <c r="A917" s="532"/>
      <c r="B917" s="532"/>
      <c r="C917" s="532"/>
      <c r="D917" s="53"/>
      <c r="E917" s="53"/>
      <c r="F917" s="53"/>
      <c r="G917" s="53"/>
      <c r="H917" s="53"/>
      <c r="I917" s="53"/>
      <c r="J917" s="333"/>
      <c r="K917" s="333"/>
      <c r="L917" s="53"/>
      <c r="M917" s="333"/>
      <c r="N917" s="533"/>
      <c r="O917" s="534"/>
      <c r="P917" s="534"/>
      <c r="Q917" s="534"/>
      <c r="R917" s="534"/>
      <c r="S917" s="534"/>
    </row>
    <row r="918" customFormat="false" ht="12.75" hidden="false" customHeight="true" outlineLevel="0" collapsed="false">
      <c r="A918" s="532"/>
      <c r="B918" s="532"/>
      <c r="C918" s="532"/>
      <c r="D918" s="53"/>
      <c r="E918" s="53"/>
      <c r="F918" s="53"/>
      <c r="G918" s="53"/>
      <c r="H918" s="53"/>
      <c r="I918" s="53"/>
      <c r="J918" s="333"/>
      <c r="K918" s="333"/>
      <c r="L918" s="53"/>
      <c r="M918" s="333"/>
      <c r="N918" s="533"/>
      <c r="O918" s="534"/>
      <c r="P918" s="534"/>
      <c r="Q918" s="534"/>
      <c r="R918" s="534"/>
      <c r="S918" s="534"/>
    </row>
    <row r="919" customFormat="false" ht="12.75" hidden="false" customHeight="true" outlineLevel="0" collapsed="false">
      <c r="A919" s="532"/>
      <c r="B919" s="532"/>
      <c r="C919" s="532"/>
      <c r="D919" s="53"/>
      <c r="E919" s="53"/>
      <c r="F919" s="53"/>
      <c r="G919" s="53"/>
      <c r="H919" s="53"/>
      <c r="I919" s="53"/>
      <c r="J919" s="333"/>
      <c r="K919" s="333"/>
      <c r="L919" s="53"/>
      <c r="M919" s="333"/>
      <c r="N919" s="533"/>
      <c r="O919" s="534"/>
      <c r="P919" s="534"/>
      <c r="Q919" s="534"/>
      <c r="R919" s="534"/>
      <c r="S919" s="534"/>
    </row>
    <row r="920" customFormat="false" ht="12.75" hidden="false" customHeight="true" outlineLevel="0" collapsed="false">
      <c r="A920" s="532"/>
      <c r="B920" s="532"/>
      <c r="C920" s="532"/>
      <c r="D920" s="53"/>
      <c r="E920" s="53"/>
      <c r="F920" s="53"/>
      <c r="G920" s="53"/>
      <c r="H920" s="53"/>
      <c r="I920" s="53"/>
      <c r="J920" s="333"/>
      <c r="K920" s="333"/>
      <c r="L920" s="53"/>
      <c r="M920" s="333"/>
      <c r="N920" s="533"/>
      <c r="O920" s="534"/>
      <c r="P920" s="534"/>
      <c r="Q920" s="534"/>
      <c r="R920" s="534"/>
      <c r="S920" s="534"/>
    </row>
    <row r="921" customFormat="false" ht="12.75" hidden="false" customHeight="true" outlineLevel="0" collapsed="false">
      <c r="A921" s="532"/>
      <c r="B921" s="532"/>
      <c r="C921" s="532"/>
      <c r="D921" s="53"/>
      <c r="E921" s="53"/>
      <c r="F921" s="53"/>
      <c r="G921" s="53"/>
      <c r="H921" s="53"/>
      <c r="I921" s="53"/>
      <c r="J921" s="333"/>
      <c r="K921" s="333"/>
      <c r="L921" s="53"/>
      <c r="M921" s="333"/>
      <c r="N921" s="533"/>
      <c r="O921" s="534"/>
      <c r="P921" s="534"/>
      <c r="Q921" s="534"/>
      <c r="R921" s="534"/>
      <c r="S921" s="534"/>
    </row>
    <row r="922" customFormat="false" ht="12.75" hidden="false" customHeight="true" outlineLevel="0" collapsed="false">
      <c r="A922" s="532"/>
      <c r="B922" s="532"/>
      <c r="C922" s="532"/>
      <c r="D922" s="53"/>
      <c r="E922" s="53"/>
      <c r="F922" s="53"/>
      <c r="G922" s="53"/>
      <c r="H922" s="53"/>
      <c r="I922" s="53"/>
      <c r="J922" s="333"/>
      <c r="K922" s="333"/>
      <c r="L922" s="53"/>
      <c r="M922" s="333"/>
      <c r="N922" s="533"/>
      <c r="O922" s="534"/>
      <c r="P922" s="534"/>
      <c r="Q922" s="534"/>
      <c r="R922" s="534"/>
      <c r="S922" s="534"/>
    </row>
    <row r="923" customFormat="false" ht="12.75" hidden="false" customHeight="true" outlineLevel="0" collapsed="false">
      <c r="A923" s="532"/>
      <c r="B923" s="532"/>
      <c r="C923" s="532"/>
      <c r="D923" s="53"/>
      <c r="E923" s="53"/>
      <c r="F923" s="53"/>
      <c r="G923" s="53"/>
      <c r="H923" s="53"/>
      <c r="I923" s="53"/>
      <c r="J923" s="333"/>
      <c r="K923" s="333"/>
      <c r="L923" s="53"/>
      <c r="M923" s="333"/>
      <c r="N923" s="533"/>
      <c r="O923" s="534"/>
      <c r="P923" s="534"/>
      <c r="Q923" s="534"/>
      <c r="R923" s="534"/>
      <c r="S923" s="534"/>
    </row>
    <row r="924" customFormat="false" ht="12.75" hidden="false" customHeight="true" outlineLevel="0" collapsed="false">
      <c r="A924" s="532"/>
      <c r="B924" s="532"/>
      <c r="C924" s="532"/>
      <c r="D924" s="53"/>
      <c r="E924" s="53"/>
      <c r="F924" s="53"/>
      <c r="G924" s="53"/>
      <c r="H924" s="53"/>
      <c r="I924" s="53"/>
      <c r="J924" s="333"/>
      <c r="K924" s="333"/>
      <c r="L924" s="53"/>
      <c r="M924" s="333"/>
      <c r="N924" s="533"/>
      <c r="O924" s="534"/>
      <c r="P924" s="534"/>
      <c r="Q924" s="534"/>
      <c r="R924" s="534"/>
      <c r="S924" s="534"/>
    </row>
    <row r="925" customFormat="false" ht="12.75" hidden="false" customHeight="true" outlineLevel="0" collapsed="false">
      <c r="A925" s="532"/>
      <c r="B925" s="532"/>
      <c r="C925" s="532"/>
      <c r="D925" s="53"/>
      <c r="E925" s="53"/>
      <c r="F925" s="53"/>
      <c r="G925" s="53"/>
      <c r="H925" s="53"/>
      <c r="I925" s="53"/>
      <c r="J925" s="333"/>
      <c r="K925" s="333"/>
      <c r="L925" s="53"/>
      <c r="M925" s="333"/>
      <c r="N925" s="533"/>
      <c r="O925" s="534"/>
      <c r="P925" s="534"/>
      <c r="Q925" s="534"/>
      <c r="R925" s="534"/>
      <c r="S925" s="534"/>
    </row>
    <row r="926" customFormat="false" ht="12.75" hidden="false" customHeight="true" outlineLevel="0" collapsed="false">
      <c r="A926" s="532"/>
      <c r="B926" s="532"/>
      <c r="C926" s="532"/>
      <c r="D926" s="53"/>
      <c r="E926" s="53"/>
      <c r="F926" s="53"/>
      <c r="G926" s="53"/>
      <c r="H926" s="53"/>
      <c r="I926" s="53"/>
      <c r="J926" s="333"/>
      <c r="K926" s="333"/>
      <c r="L926" s="53"/>
      <c r="M926" s="333"/>
      <c r="N926" s="533"/>
      <c r="O926" s="534"/>
      <c r="P926" s="534"/>
      <c r="Q926" s="534"/>
      <c r="R926" s="534"/>
      <c r="S926" s="534"/>
    </row>
    <row r="927" customFormat="false" ht="12.75" hidden="false" customHeight="true" outlineLevel="0" collapsed="false">
      <c r="A927" s="532"/>
      <c r="B927" s="532"/>
      <c r="C927" s="532"/>
      <c r="D927" s="53"/>
      <c r="E927" s="53"/>
      <c r="F927" s="53"/>
      <c r="G927" s="53"/>
      <c r="H927" s="53"/>
      <c r="I927" s="53"/>
      <c r="J927" s="333"/>
      <c r="K927" s="333"/>
      <c r="L927" s="53"/>
      <c r="M927" s="333"/>
      <c r="N927" s="533"/>
      <c r="O927" s="534"/>
      <c r="P927" s="534"/>
      <c r="Q927" s="534"/>
      <c r="R927" s="534"/>
      <c r="S927" s="534"/>
    </row>
    <row r="928" customFormat="false" ht="12.75" hidden="false" customHeight="true" outlineLevel="0" collapsed="false">
      <c r="A928" s="532"/>
      <c r="B928" s="532"/>
      <c r="C928" s="532"/>
      <c r="D928" s="53"/>
      <c r="E928" s="53"/>
      <c r="F928" s="53"/>
      <c r="G928" s="53"/>
      <c r="H928" s="53"/>
      <c r="I928" s="53"/>
      <c r="J928" s="333"/>
      <c r="K928" s="333"/>
      <c r="L928" s="53"/>
      <c r="M928" s="333"/>
      <c r="N928" s="533"/>
      <c r="O928" s="534"/>
      <c r="P928" s="534"/>
      <c r="Q928" s="534"/>
      <c r="R928" s="534"/>
      <c r="S928" s="534"/>
    </row>
    <row r="929" customFormat="false" ht="12.75" hidden="false" customHeight="true" outlineLevel="0" collapsed="false">
      <c r="A929" s="532"/>
      <c r="B929" s="532"/>
      <c r="C929" s="532"/>
      <c r="D929" s="53"/>
      <c r="E929" s="53"/>
      <c r="F929" s="53"/>
      <c r="G929" s="53"/>
      <c r="H929" s="53"/>
      <c r="I929" s="53"/>
      <c r="J929" s="333"/>
      <c r="K929" s="333"/>
      <c r="L929" s="53"/>
      <c r="M929" s="333"/>
      <c r="N929" s="533"/>
      <c r="O929" s="534"/>
      <c r="P929" s="534"/>
      <c r="Q929" s="534"/>
      <c r="R929" s="534"/>
      <c r="S929" s="534"/>
    </row>
    <row r="930" customFormat="false" ht="12.75" hidden="false" customHeight="true" outlineLevel="0" collapsed="false">
      <c r="A930" s="532"/>
      <c r="B930" s="532"/>
      <c r="C930" s="532"/>
      <c r="D930" s="53"/>
      <c r="E930" s="53"/>
      <c r="F930" s="53"/>
      <c r="G930" s="53"/>
      <c r="H930" s="53"/>
      <c r="I930" s="53"/>
      <c r="J930" s="333"/>
      <c r="K930" s="333"/>
      <c r="L930" s="53"/>
      <c r="M930" s="333"/>
      <c r="N930" s="533"/>
      <c r="O930" s="534"/>
      <c r="P930" s="534"/>
      <c r="Q930" s="534"/>
      <c r="R930" s="534"/>
      <c r="S930" s="534"/>
    </row>
    <row r="931" customFormat="false" ht="12.75" hidden="false" customHeight="true" outlineLevel="0" collapsed="false">
      <c r="A931" s="532"/>
      <c r="B931" s="532"/>
      <c r="C931" s="532"/>
      <c r="D931" s="53"/>
      <c r="E931" s="53"/>
      <c r="F931" s="53"/>
      <c r="G931" s="53"/>
      <c r="H931" s="53"/>
      <c r="I931" s="53"/>
      <c r="J931" s="333"/>
      <c r="K931" s="333"/>
      <c r="L931" s="53"/>
      <c r="M931" s="333"/>
      <c r="N931" s="533"/>
      <c r="O931" s="534"/>
      <c r="P931" s="534"/>
      <c r="Q931" s="534"/>
      <c r="R931" s="534"/>
      <c r="S931" s="534"/>
    </row>
    <row r="932" customFormat="false" ht="12.75" hidden="false" customHeight="true" outlineLevel="0" collapsed="false">
      <c r="A932" s="532"/>
      <c r="B932" s="532"/>
      <c r="C932" s="532"/>
      <c r="D932" s="53"/>
      <c r="E932" s="53"/>
      <c r="F932" s="53"/>
      <c r="G932" s="53"/>
      <c r="H932" s="53"/>
      <c r="I932" s="53"/>
      <c r="J932" s="333"/>
      <c r="K932" s="333"/>
      <c r="L932" s="53"/>
      <c r="M932" s="333"/>
      <c r="N932" s="533"/>
      <c r="O932" s="534"/>
      <c r="P932" s="534"/>
      <c r="Q932" s="534"/>
      <c r="R932" s="534"/>
      <c r="S932" s="534"/>
    </row>
    <row r="933" customFormat="false" ht="12.75" hidden="false" customHeight="true" outlineLevel="0" collapsed="false">
      <c r="A933" s="532"/>
      <c r="B933" s="532"/>
      <c r="C933" s="532"/>
      <c r="D933" s="53"/>
      <c r="E933" s="53"/>
      <c r="F933" s="53"/>
      <c r="G933" s="53"/>
      <c r="H933" s="53"/>
      <c r="I933" s="53"/>
      <c r="J933" s="333"/>
      <c r="K933" s="333"/>
      <c r="L933" s="53"/>
      <c r="M933" s="333"/>
      <c r="N933" s="533"/>
      <c r="O933" s="534"/>
      <c r="P933" s="534"/>
      <c r="Q933" s="534"/>
      <c r="R933" s="534"/>
      <c r="S933" s="534"/>
    </row>
    <row r="934" customFormat="false" ht="12.75" hidden="false" customHeight="true" outlineLevel="0" collapsed="false">
      <c r="A934" s="532"/>
      <c r="B934" s="532"/>
      <c r="C934" s="532"/>
      <c r="D934" s="53"/>
      <c r="E934" s="53"/>
      <c r="F934" s="53"/>
      <c r="G934" s="53"/>
      <c r="H934" s="53"/>
      <c r="I934" s="53"/>
      <c r="J934" s="333"/>
      <c r="K934" s="333"/>
      <c r="L934" s="53"/>
      <c r="M934" s="333"/>
      <c r="N934" s="533"/>
      <c r="O934" s="534"/>
      <c r="P934" s="534"/>
      <c r="Q934" s="534"/>
      <c r="R934" s="534"/>
      <c r="S934" s="534"/>
    </row>
    <row r="935" customFormat="false" ht="12.75" hidden="false" customHeight="true" outlineLevel="0" collapsed="false">
      <c r="A935" s="532"/>
      <c r="B935" s="532"/>
      <c r="C935" s="532"/>
      <c r="D935" s="53"/>
      <c r="E935" s="53"/>
      <c r="F935" s="53"/>
      <c r="G935" s="53"/>
      <c r="H935" s="53"/>
      <c r="I935" s="53"/>
      <c r="J935" s="333"/>
      <c r="K935" s="333"/>
      <c r="L935" s="53"/>
      <c r="M935" s="333"/>
      <c r="N935" s="533"/>
      <c r="O935" s="534"/>
      <c r="P935" s="534"/>
      <c r="Q935" s="534"/>
      <c r="R935" s="534"/>
      <c r="S935" s="534"/>
    </row>
    <row r="936" customFormat="false" ht="12.75" hidden="false" customHeight="true" outlineLevel="0" collapsed="false">
      <c r="A936" s="532"/>
      <c r="B936" s="532"/>
      <c r="C936" s="532"/>
      <c r="D936" s="53"/>
      <c r="E936" s="53"/>
      <c r="F936" s="53"/>
      <c r="G936" s="53"/>
      <c r="H936" s="53"/>
      <c r="I936" s="53"/>
      <c r="J936" s="333"/>
      <c r="K936" s="333"/>
      <c r="L936" s="53"/>
      <c r="M936" s="333"/>
      <c r="N936" s="533"/>
      <c r="O936" s="534"/>
      <c r="P936" s="534"/>
      <c r="Q936" s="534"/>
      <c r="R936" s="534"/>
      <c r="S936" s="534"/>
    </row>
    <row r="937" customFormat="false" ht="12.75" hidden="false" customHeight="true" outlineLevel="0" collapsed="false">
      <c r="A937" s="532"/>
      <c r="B937" s="532"/>
      <c r="C937" s="532"/>
      <c r="D937" s="53"/>
      <c r="E937" s="53"/>
      <c r="F937" s="53"/>
      <c r="G937" s="53"/>
      <c r="H937" s="53"/>
      <c r="I937" s="53"/>
      <c r="J937" s="333"/>
      <c r="K937" s="333"/>
      <c r="L937" s="53"/>
      <c r="M937" s="333"/>
      <c r="N937" s="533"/>
      <c r="O937" s="534"/>
      <c r="P937" s="534"/>
      <c r="Q937" s="534"/>
      <c r="R937" s="534"/>
      <c r="S937" s="534"/>
    </row>
    <row r="938" customFormat="false" ht="12.75" hidden="false" customHeight="true" outlineLevel="0" collapsed="false">
      <c r="A938" s="532"/>
      <c r="B938" s="532"/>
      <c r="C938" s="532"/>
      <c r="D938" s="53"/>
      <c r="E938" s="53"/>
      <c r="F938" s="53"/>
      <c r="G938" s="53"/>
      <c r="H938" s="53"/>
      <c r="I938" s="53"/>
      <c r="J938" s="333"/>
      <c r="K938" s="333"/>
      <c r="L938" s="53"/>
      <c r="M938" s="333"/>
      <c r="N938" s="533"/>
      <c r="O938" s="534"/>
      <c r="P938" s="534"/>
      <c r="Q938" s="534"/>
      <c r="R938" s="534"/>
      <c r="S938" s="534"/>
    </row>
    <row r="939" customFormat="false" ht="12.75" hidden="false" customHeight="true" outlineLevel="0" collapsed="false">
      <c r="A939" s="532"/>
      <c r="B939" s="532"/>
      <c r="C939" s="532"/>
      <c r="D939" s="53"/>
      <c r="E939" s="53"/>
      <c r="F939" s="53"/>
      <c r="G939" s="53"/>
      <c r="H939" s="53"/>
      <c r="I939" s="53"/>
      <c r="J939" s="333"/>
      <c r="K939" s="333"/>
      <c r="L939" s="53"/>
      <c r="M939" s="333"/>
      <c r="N939" s="533"/>
      <c r="O939" s="534"/>
      <c r="P939" s="534"/>
      <c r="Q939" s="534"/>
      <c r="R939" s="534"/>
      <c r="S939" s="534"/>
    </row>
    <row r="940" customFormat="false" ht="12.75" hidden="false" customHeight="true" outlineLevel="0" collapsed="false">
      <c r="A940" s="532"/>
      <c r="B940" s="532"/>
      <c r="C940" s="532"/>
      <c r="D940" s="53"/>
      <c r="E940" s="53"/>
      <c r="F940" s="53"/>
      <c r="G940" s="53"/>
      <c r="H940" s="53"/>
      <c r="I940" s="53"/>
      <c r="J940" s="333"/>
      <c r="K940" s="333"/>
      <c r="L940" s="53"/>
      <c r="M940" s="333"/>
      <c r="N940" s="533"/>
      <c r="O940" s="534"/>
      <c r="P940" s="534"/>
      <c r="Q940" s="534"/>
      <c r="R940" s="534"/>
      <c r="S940" s="534"/>
    </row>
    <row r="941" customFormat="false" ht="12.75" hidden="false" customHeight="true" outlineLevel="0" collapsed="false">
      <c r="A941" s="532"/>
      <c r="B941" s="532"/>
      <c r="C941" s="532"/>
      <c r="D941" s="53"/>
      <c r="E941" s="53"/>
      <c r="F941" s="53"/>
      <c r="G941" s="53"/>
      <c r="H941" s="53"/>
      <c r="I941" s="53"/>
      <c r="J941" s="333"/>
      <c r="K941" s="333"/>
      <c r="L941" s="53"/>
      <c r="M941" s="333"/>
      <c r="N941" s="533"/>
      <c r="O941" s="534"/>
      <c r="P941" s="534"/>
      <c r="Q941" s="534"/>
      <c r="R941" s="534"/>
      <c r="S941" s="534"/>
    </row>
    <row r="942" customFormat="false" ht="12.75" hidden="false" customHeight="true" outlineLevel="0" collapsed="false">
      <c r="A942" s="532"/>
      <c r="B942" s="532"/>
      <c r="C942" s="532"/>
      <c r="D942" s="53"/>
      <c r="E942" s="53"/>
      <c r="F942" s="53"/>
      <c r="G942" s="53"/>
      <c r="H942" s="53"/>
      <c r="I942" s="53"/>
      <c r="J942" s="333"/>
      <c r="K942" s="333"/>
      <c r="L942" s="53"/>
      <c r="M942" s="333"/>
      <c r="N942" s="533"/>
      <c r="O942" s="534"/>
      <c r="P942" s="534"/>
      <c r="Q942" s="534"/>
      <c r="R942" s="534"/>
      <c r="S942" s="534"/>
    </row>
    <row r="943" customFormat="false" ht="12.75" hidden="false" customHeight="true" outlineLevel="0" collapsed="false">
      <c r="A943" s="532"/>
      <c r="B943" s="532"/>
      <c r="C943" s="532"/>
      <c r="D943" s="53"/>
      <c r="E943" s="53"/>
      <c r="F943" s="53"/>
      <c r="G943" s="53"/>
      <c r="H943" s="53"/>
      <c r="I943" s="53"/>
      <c r="J943" s="333"/>
      <c r="K943" s="333"/>
      <c r="L943" s="53"/>
      <c r="M943" s="333"/>
      <c r="N943" s="533"/>
      <c r="O943" s="534"/>
      <c r="P943" s="534"/>
      <c r="Q943" s="534"/>
      <c r="R943" s="534"/>
      <c r="S943" s="534"/>
    </row>
    <row r="944" customFormat="false" ht="12.75" hidden="false" customHeight="true" outlineLevel="0" collapsed="false">
      <c r="A944" s="532"/>
      <c r="B944" s="532"/>
      <c r="C944" s="532"/>
      <c r="D944" s="53"/>
      <c r="E944" s="53"/>
      <c r="F944" s="53"/>
      <c r="G944" s="53"/>
      <c r="H944" s="53"/>
      <c r="I944" s="53"/>
      <c r="J944" s="333"/>
      <c r="K944" s="333"/>
      <c r="L944" s="53"/>
      <c r="M944" s="333"/>
      <c r="N944" s="533"/>
      <c r="O944" s="534"/>
      <c r="P944" s="534"/>
      <c r="Q944" s="534"/>
      <c r="R944" s="534"/>
      <c r="S944" s="534"/>
    </row>
    <row r="945" customFormat="false" ht="12.75" hidden="false" customHeight="true" outlineLevel="0" collapsed="false">
      <c r="A945" s="532"/>
      <c r="B945" s="532"/>
      <c r="C945" s="532"/>
      <c r="D945" s="53"/>
      <c r="E945" s="53"/>
      <c r="F945" s="53"/>
      <c r="G945" s="53"/>
      <c r="H945" s="53"/>
      <c r="I945" s="53"/>
      <c r="J945" s="333"/>
      <c r="K945" s="333"/>
      <c r="L945" s="53"/>
      <c r="M945" s="333"/>
      <c r="N945" s="533"/>
      <c r="O945" s="534"/>
      <c r="P945" s="534"/>
      <c r="Q945" s="534"/>
      <c r="R945" s="534"/>
      <c r="S945" s="534"/>
    </row>
    <row r="946" customFormat="false" ht="12.75" hidden="false" customHeight="true" outlineLevel="0" collapsed="false">
      <c r="A946" s="532"/>
      <c r="B946" s="532"/>
      <c r="C946" s="532"/>
      <c r="D946" s="53"/>
      <c r="E946" s="53"/>
      <c r="F946" s="53"/>
      <c r="G946" s="53"/>
      <c r="H946" s="53"/>
      <c r="I946" s="53"/>
      <c r="J946" s="333"/>
      <c r="K946" s="333"/>
      <c r="L946" s="53"/>
      <c r="M946" s="333"/>
      <c r="N946" s="533"/>
      <c r="O946" s="534"/>
      <c r="P946" s="534"/>
      <c r="Q946" s="534"/>
      <c r="R946" s="534"/>
      <c r="S946" s="534"/>
    </row>
    <row r="947" customFormat="false" ht="12.75" hidden="false" customHeight="true" outlineLevel="0" collapsed="false">
      <c r="A947" s="532"/>
      <c r="B947" s="532"/>
      <c r="C947" s="532"/>
      <c r="D947" s="53"/>
      <c r="E947" s="53"/>
      <c r="F947" s="53"/>
      <c r="G947" s="53"/>
      <c r="H947" s="53"/>
      <c r="I947" s="53"/>
      <c r="J947" s="333"/>
      <c r="K947" s="333"/>
      <c r="L947" s="53"/>
      <c r="M947" s="333"/>
      <c r="N947" s="533"/>
      <c r="O947" s="534"/>
      <c r="P947" s="534"/>
      <c r="Q947" s="534"/>
      <c r="R947" s="534"/>
      <c r="S947" s="534"/>
    </row>
    <row r="948" customFormat="false" ht="12.75" hidden="false" customHeight="true" outlineLevel="0" collapsed="false">
      <c r="A948" s="532"/>
      <c r="B948" s="532"/>
      <c r="C948" s="532"/>
      <c r="D948" s="53"/>
      <c r="E948" s="53"/>
      <c r="F948" s="53"/>
      <c r="G948" s="53"/>
      <c r="H948" s="53"/>
      <c r="I948" s="53"/>
      <c r="J948" s="333"/>
      <c r="K948" s="333"/>
      <c r="L948" s="53"/>
      <c r="M948" s="333"/>
      <c r="N948" s="533"/>
      <c r="O948" s="534"/>
      <c r="P948" s="534"/>
      <c r="Q948" s="534"/>
      <c r="R948" s="534"/>
      <c r="S948" s="534"/>
    </row>
    <row r="949" customFormat="false" ht="12.75" hidden="false" customHeight="true" outlineLevel="0" collapsed="false">
      <c r="A949" s="532"/>
      <c r="B949" s="532"/>
      <c r="C949" s="532"/>
      <c r="D949" s="53"/>
      <c r="E949" s="53"/>
      <c r="F949" s="53"/>
      <c r="G949" s="53"/>
      <c r="H949" s="53"/>
      <c r="I949" s="53"/>
      <c r="J949" s="333"/>
      <c r="K949" s="333"/>
      <c r="L949" s="53"/>
      <c r="M949" s="333"/>
      <c r="N949" s="533"/>
      <c r="O949" s="534"/>
      <c r="P949" s="534"/>
      <c r="Q949" s="534"/>
      <c r="R949" s="534"/>
      <c r="S949" s="534"/>
    </row>
    <row r="950" customFormat="false" ht="12.75" hidden="false" customHeight="true" outlineLevel="0" collapsed="false">
      <c r="A950" s="532"/>
      <c r="B950" s="532"/>
      <c r="C950" s="532"/>
      <c r="D950" s="53"/>
      <c r="E950" s="53"/>
      <c r="F950" s="53"/>
      <c r="G950" s="53"/>
      <c r="H950" s="53"/>
      <c r="I950" s="53"/>
      <c r="J950" s="333"/>
      <c r="K950" s="333"/>
      <c r="L950" s="53"/>
      <c r="M950" s="333"/>
      <c r="N950" s="533"/>
      <c r="O950" s="534"/>
      <c r="P950" s="534"/>
      <c r="Q950" s="534"/>
      <c r="R950" s="534"/>
      <c r="S950" s="534"/>
    </row>
    <row r="951" customFormat="false" ht="12.75" hidden="false" customHeight="true" outlineLevel="0" collapsed="false">
      <c r="A951" s="532"/>
      <c r="B951" s="532"/>
      <c r="C951" s="532"/>
      <c r="D951" s="53"/>
      <c r="E951" s="53"/>
      <c r="F951" s="53"/>
      <c r="G951" s="53"/>
      <c r="H951" s="53"/>
      <c r="I951" s="53"/>
      <c r="J951" s="333"/>
      <c r="K951" s="333"/>
      <c r="L951" s="53"/>
      <c r="M951" s="333"/>
      <c r="N951" s="533"/>
      <c r="O951" s="534"/>
      <c r="P951" s="534"/>
      <c r="Q951" s="534"/>
      <c r="R951" s="534"/>
      <c r="S951" s="534"/>
    </row>
    <row r="952" customFormat="false" ht="12.75" hidden="false" customHeight="true" outlineLevel="0" collapsed="false">
      <c r="A952" s="532"/>
      <c r="B952" s="532"/>
      <c r="C952" s="532"/>
      <c r="D952" s="53"/>
      <c r="E952" s="53"/>
      <c r="F952" s="53"/>
      <c r="G952" s="53"/>
      <c r="H952" s="53"/>
      <c r="I952" s="53"/>
      <c r="J952" s="333"/>
      <c r="K952" s="333"/>
      <c r="L952" s="53"/>
      <c r="M952" s="333"/>
      <c r="N952" s="533"/>
      <c r="O952" s="534"/>
      <c r="P952" s="534"/>
      <c r="Q952" s="534"/>
      <c r="R952" s="534"/>
      <c r="S952" s="534"/>
    </row>
    <row r="953" customFormat="false" ht="12.75" hidden="false" customHeight="true" outlineLevel="0" collapsed="false">
      <c r="A953" s="532"/>
      <c r="B953" s="532"/>
      <c r="C953" s="532"/>
      <c r="D953" s="53"/>
      <c r="E953" s="53"/>
      <c r="F953" s="53"/>
      <c r="G953" s="53"/>
      <c r="H953" s="53"/>
      <c r="I953" s="53"/>
      <c r="J953" s="333"/>
      <c r="K953" s="333"/>
      <c r="L953" s="53"/>
      <c r="M953" s="333"/>
      <c r="N953" s="533"/>
      <c r="O953" s="534"/>
      <c r="P953" s="534"/>
      <c r="Q953" s="534"/>
      <c r="R953" s="534"/>
      <c r="S953" s="534"/>
    </row>
    <row r="954" customFormat="false" ht="12.75" hidden="false" customHeight="true" outlineLevel="0" collapsed="false">
      <c r="A954" s="532"/>
      <c r="B954" s="532"/>
      <c r="C954" s="532"/>
      <c r="D954" s="53"/>
      <c r="E954" s="53"/>
      <c r="F954" s="53"/>
      <c r="G954" s="53"/>
      <c r="H954" s="53"/>
      <c r="I954" s="53"/>
      <c r="J954" s="333"/>
      <c r="K954" s="333"/>
      <c r="L954" s="53"/>
      <c r="M954" s="333"/>
      <c r="N954" s="533"/>
      <c r="O954" s="534"/>
      <c r="P954" s="534"/>
      <c r="Q954" s="534"/>
      <c r="R954" s="534"/>
      <c r="S954" s="534"/>
    </row>
    <row r="955" customFormat="false" ht="12.75" hidden="false" customHeight="true" outlineLevel="0" collapsed="false">
      <c r="A955" s="532"/>
      <c r="B955" s="532"/>
      <c r="C955" s="532"/>
      <c r="D955" s="53"/>
      <c r="E955" s="53"/>
      <c r="F955" s="53"/>
      <c r="G955" s="53"/>
      <c r="H955" s="53"/>
      <c r="I955" s="53"/>
      <c r="J955" s="333"/>
      <c r="K955" s="333"/>
      <c r="L955" s="53"/>
      <c r="M955" s="333"/>
      <c r="N955" s="533"/>
      <c r="O955" s="534"/>
      <c r="P955" s="534"/>
      <c r="Q955" s="534"/>
      <c r="R955" s="534"/>
      <c r="S955" s="534"/>
    </row>
    <row r="956" customFormat="false" ht="12.75" hidden="false" customHeight="true" outlineLevel="0" collapsed="false">
      <c r="A956" s="532"/>
      <c r="B956" s="532"/>
      <c r="C956" s="532"/>
      <c r="D956" s="53"/>
      <c r="E956" s="53"/>
      <c r="F956" s="53"/>
      <c r="G956" s="53"/>
      <c r="H956" s="53"/>
      <c r="I956" s="53"/>
      <c r="J956" s="333"/>
      <c r="K956" s="333"/>
      <c r="L956" s="53"/>
      <c r="M956" s="333"/>
      <c r="N956" s="533"/>
      <c r="O956" s="534"/>
      <c r="P956" s="534"/>
      <c r="Q956" s="534"/>
      <c r="R956" s="534"/>
      <c r="S956" s="534"/>
    </row>
    <row r="957" customFormat="false" ht="12.75" hidden="false" customHeight="true" outlineLevel="0" collapsed="false">
      <c r="A957" s="532"/>
      <c r="B957" s="532"/>
      <c r="C957" s="532"/>
      <c r="D957" s="53"/>
      <c r="E957" s="53"/>
      <c r="F957" s="53"/>
      <c r="G957" s="53"/>
      <c r="H957" s="53"/>
      <c r="I957" s="53"/>
      <c r="J957" s="333"/>
      <c r="K957" s="333"/>
      <c r="L957" s="53"/>
      <c r="M957" s="333"/>
      <c r="N957" s="533"/>
      <c r="O957" s="534"/>
      <c r="P957" s="534"/>
      <c r="Q957" s="534"/>
      <c r="R957" s="534"/>
      <c r="S957" s="534"/>
    </row>
    <row r="958" customFormat="false" ht="12.75" hidden="false" customHeight="true" outlineLevel="0" collapsed="false">
      <c r="A958" s="532"/>
      <c r="B958" s="532"/>
      <c r="C958" s="532"/>
      <c r="D958" s="53"/>
      <c r="E958" s="53"/>
      <c r="F958" s="53"/>
      <c r="G958" s="53"/>
      <c r="H958" s="53"/>
      <c r="I958" s="53"/>
      <c r="J958" s="333"/>
      <c r="K958" s="333"/>
      <c r="L958" s="53"/>
      <c r="M958" s="333"/>
      <c r="N958" s="533"/>
      <c r="O958" s="534"/>
      <c r="P958" s="534"/>
      <c r="Q958" s="534"/>
      <c r="R958" s="534"/>
      <c r="S958" s="534"/>
    </row>
    <row r="959" customFormat="false" ht="12.75" hidden="false" customHeight="true" outlineLevel="0" collapsed="false">
      <c r="A959" s="532"/>
      <c r="B959" s="532"/>
      <c r="C959" s="532"/>
      <c r="D959" s="53"/>
      <c r="E959" s="53"/>
      <c r="F959" s="53"/>
      <c r="G959" s="53"/>
      <c r="H959" s="53"/>
      <c r="I959" s="53"/>
      <c r="J959" s="333"/>
      <c r="K959" s="333"/>
      <c r="L959" s="53"/>
      <c r="M959" s="333"/>
      <c r="N959" s="533"/>
      <c r="O959" s="534"/>
      <c r="P959" s="534"/>
      <c r="Q959" s="534"/>
      <c r="R959" s="534"/>
      <c r="S959" s="534"/>
    </row>
    <row r="960" customFormat="false" ht="12.75" hidden="false" customHeight="true" outlineLevel="0" collapsed="false">
      <c r="A960" s="532"/>
      <c r="B960" s="532"/>
      <c r="C960" s="532"/>
      <c r="D960" s="53"/>
      <c r="E960" s="53"/>
      <c r="F960" s="53"/>
      <c r="G960" s="53"/>
      <c r="H960" s="53"/>
      <c r="I960" s="53"/>
      <c r="J960" s="333"/>
      <c r="K960" s="333"/>
      <c r="L960" s="53"/>
      <c r="M960" s="333"/>
      <c r="N960" s="533"/>
      <c r="O960" s="534"/>
      <c r="P960" s="534"/>
      <c r="Q960" s="534"/>
      <c r="R960" s="534"/>
      <c r="S960" s="534"/>
    </row>
    <row r="961" customFormat="false" ht="12.75" hidden="false" customHeight="true" outlineLevel="0" collapsed="false">
      <c r="A961" s="532"/>
      <c r="B961" s="532"/>
      <c r="C961" s="532"/>
      <c r="D961" s="53"/>
      <c r="E961" s="53"/>
      <c r="F961" s="53"/>
      <c r="G961" s="53"/>
      <c r="H961" s="53"/>
      <c r="I961" s="53"/>
      <c r="J961" s="333"/>
      <c r="K961" s="333"/>
      <c r="L961" s="53"/>
      <c r="M961" s="333"/>
      <c r="N961" s="533"/>
      <c r="O961" s="534"/>
      <c r="P961" s="534"/>
      <c r="Q961" s="534"/>
      <c r="R961" s="534"/>
      <c r="S961" s="534"/>
    </row>
    <row r="962" customFormat="false" ht="12.75" hidden="false" customHeight="true" outlineLevel="0" collapsed="false">
      <c r="A962" s="532"/>
      <c r="B962" s="532"/>
      <c r="C962" s="532"/>
      <c r="D962" s="53"/>
      <c r="E962" s="53"/>
      <c r="F962" s="53"/>
      <c r="G962" s="53"/>
      <c r="H962" s="53"/>
      <c r="I962" s="53"/>
      <c r="J962" s="333"/>
      <c r="K962" s="333"/>
      <c r="L962" s="53"/>
      <c r="M962" s="333"/>
      <c r="N962" s="533"/>
      <c r="O962" s="534"/>
      <c r="P962" s="534"/>
      <c r="Q962" s="534"/>
      <c r="R962" s="534"/>
      <c r="S962" s="534"/>
    </row>
    <row r="963" customFormat="false" ht="12.75" hidden="false" customHeight="true" outlineLevel="0" collapsed="false">
      <c r="A963" s="532"/>
      <c r="B963" s="532"/>
      <c r="C963" s="532"/>
      <c r="D963" s="53"/>
      <c r="E963" s="53"/>
      <c r="F963" s="53"/>
      <c r="G963" s="53"/>
      <c r="H963" s="53"/>
      <c r="I963" s="53"/>
      <c r="J963" s="333"/>
      <c r="K963" s="333"/>
      <c r="L963" s="53"/>
      <c r="M963" s="333"/>
      <c r="N963" s="533"/>
      <c r="O963" s="534"/>
      <c r="P963" s="534"/>
      <c r="Q963" s="534"/>
      <c r="R963" s="534"/>
      <c r="S963" s="534"/>
    </row>
    <row r="964" customFormat="false" ht="12.75" hidden="false" customHeight="true" outlineLevel="0" collapsed="false">
      <c r="A964" s="532"/>
      <c r="B964" s="532"/>
      <c r="C964" s="532"/>
      <c r="D964" s="53"/>
      <c r="E964" s="53"/>
      <c r="F964" s="53"/>
      <c r="G964" s="53"/>
      <c r="H964" s="53"/>
      <c r="I964" s="53"/>
      <c r="J964" s="333"/>
      <c r="K964" s="333"/>
      <c r="L964" s="53"/>
      <c r="M964" s="333"/>
      <c r="N964" s="533"/>
      <c r="O964" s="534"/>
      <c r="P964" s="534"/>
      <c r="Q964" s="534"/>
      <c r="R964" s="534"/>
      <c r="S964" s="534"/>
    </row>
    <row r="965" customFormat="false" ht="12.75" hidden="false" customHeight="true" outlineLevel="0" collapsed="false">
      <c r="A965" s="532"/>
      <c r="B965" s="532"/>
      <c r="C965" s="532"/>
      <c r="D965" s="53"/>
      <c r="E965" s="53"/>
      <c r="F965" s="53"/>
      <c r="G965" s="53"/>
      <c r="H965" s="53"/>
      <c r="I965" s="53"/>
      <c r="J965" s="333"/>
      <c r="K965" s="333"/>
      <c r="L965" s="53"/>
      <c r="M965" s="333"/>
      <c r="N965" s="533"/>
      <c r="O965" s="534"/>
      <c r="P965" s="534"/>
      <c r="Q965" s="534"/>
      <c r="R965" s="534"/>
      <c r="S965" s="534"/>
    </row>
    <row r="966" customFormat="false" ht="12.75" hidden="false" customHeight="true" outlineLevel="0" collapsed="false">
      <c r="A966" s="532"/>
      <c r="B966" s="532"/>
      <c r="C966" s="532"/>
      <c r="D966" s="53"/>
      <c r="E966" s="53"/>
      <c r="F966" s="53"/>
      <c r="G966" s="53"/>
      <c r="H966" s="53"/>
      <c r="I966" s="53"/>
      <c r="J966" s="333"/>
      <c r="K966" s="333"/>
      <c r="L966" s="53"/>
      <c r="M966" s="333"/>
      <c r="N966" s="533"/>
      <c r="O966" s="534"/>
      <c r="P966" s="534"/>
      <c r="Q966" s="534"/>
      <c r="R966" s="534"/>
      <c r="S966" s="534"/>
    </row>
    <row r="967" customFormat="false" ht="12.75" hidden="false" customHeight="true" outlineLevel="0" collapsed="false">
      <c r="A967" s="532"/>
      <c r="B967" s="532"/>
      <c r="C967" s="532"/>
      <c r="D967" s="53"/>
      <c r="E967" s="53"/>
      <c r="F967" s="53"/>
      <c r="G967" s="53"/>
      <c r="H967" s="53"/>
      <c r="I967" s="53"/>
      <c r="J967" s="333"/>
      <c r="K967" s="333"/>
      <c r="L967" s="53"/>
      <c r="M967" s="333"/>
      <c r="N967" s="533"/>
      <c r="O967" s="534"/>
      <c r="P967" s="534"/>
      <c r="Q967" s="534"/>
      <c r="R967" s="534"/>
      <c r="S967" s="534"/>
    </row>
    <row r="968" customFormat="false" ht="12.75" hidden="false" customHeight="true" outlineLevel="0" collapsed="false">
      <c r="A968" s="532"/>
      <c r="B968" s="532"/>
      <c r="C968" s="532"/>
      <c r="D968" s="53"/>
      <c r="E968" s="53"/>
      <c r="F968" s="53"/>
      <c r="G968" s="53"/>
      <c r="H968" s="53"/>
      <c r="I968" s="53"/>
      <c r="J968" s="333"/>
      <c r="K968" s="333"/>
      <c r="L968" s="53"/>
      <c r="M968" s="333"/>
      <c r="N968" s="533"/>
      <c r="O968" s="534"/>
      <c r="P968" s="534"/>
      <c r="Q968" s="534"/>
      <c r="R968" s="534"/>
      <c r="S968" s="534"/>
    </row>
    <row r="969" customFormat="false" ht="12.75" hidden="false" customHeight="true" outlineLevel="0" collapsed="false">
      <c r="A969" s="532"/>
      <c r="B969" s="532"/>
      <c r="C969" s="532"/>
      <c r="D969" s="53"/>
      <c r="E969" s="53"/>
      <c r="F969" s="53"/>
      <c r="G969" s="53"/>
      <c r="H969" s="53"/>
      <c r="I969" s="53"/>
      <c r="J969" s="333"/>
      <c r="K969" s="333"/>
      <c r="L969" s="53"/>
      <c r="M969" s="333"/>
      <c r="N969" s="533"/>
      <c r="O969" s="534"/>
      <c r="P969" s="534"/>
      <c r="Q969" s="534"/>
      <c r="R969" s="534"/>
      <c r="S969" s="534"/>
    </row>
    <row r="970" customFormat="false" ht="12.75" hidden="false" customHeight="true" outlineLevel="0" collapsed="false">
      <c r="A970" s="532"/>
      <c r="B970" s="532"/>
      <c r="C970" s="532"/>
      <c r="D970" s="53"/>
      <c r="E970" s="53"/>
      <c r="F970" s="53"/>
      <c r="G970" s="53"/>
      <c r="H970" s="53"/>
      <c r="I970" s="53"/>
      <c r="J970" s="333"/>
      <c r="K970" s="333"/>
      <c r="L970" s="53"/>
      <c r="M970" s="333"/>
      <c r="N970" s="533"/>
      <c r="O970" s="534"/>
      <c r="P970" s="534"/>
      <c r="Q970" s="534"/>
      <c r="R970" s="534"/>
      <c r="S970" s="534"/>
    </row>
    <row r="971" customFormat="false" ht="12.75" hidden="false" customHeight="true" outlineLevel="0" collapsed="false">
      <c r="A971" s="532"/>
      <c r="B971" s="532"/>
      <c r="C971" s="532"/>
      <c r="D971" s="53"/>
      <c r="E971" s="53"/>
      <c r="F971" s="53"/>
      <c r="G971" s="53"/>
      <c r="H971" s="53"/>
      <c r="I971" s="53"/>
      <c r="J971" s="333"/>
      <c r="K971" s="333"/>
      <c r="L971" s="53"/>
      <c r="M971" s="333"/>
      <c r="N971" s="533"/>
      <c r="O971" s="534"/>
      <c r="P971" s="534"/>
      <c r="Q971" s="534"/>
      <c r="R971" s="534"/>
      <c r="S971" s="534"/>
    </row>
    <row r="972" customFormat="false" ht="12.75" hidden="false" customHeight="true" outlineLevel="0" collapsed="false">
      <c r="A972" s="532"/>
      <c r="B972" s="532"/>
      <c r="C972" s="532"/>
      <c r="D972" s="53"/>
      <c r="E972" s="53"/>
      <c r="F972" s="53"/>
      <c r="G972" s="53"/>
      <c r="H972" s="53"/>
      <c r="I972" s="53"/>
      <c r="J972" s="333"/>
      <c r="K972" s="333"/>
      <c r="L972" s="53"/>
      <c r="M972" s="333"/>
      <c r="N972" s="533"/>
      <c r="O972" s="534"/>
      <c r="P972" s="534"/>
      <c r="Q972" s="534"/>
      <c r="R972" s="534"/>
      <c r="S972" s="534"/>
    </row>
    <row r="973" customFormat="false" ht="12.75" hidden="false" customHeight="true" outlineLevel="0" collapsed="false">
      <c r="A973" s="532"/>
      <c r="B973" s="532"/>
      <c r="C973" s="532"/>
      <c r="D973" s="53"/>
      <c r="E973" s="53"/>
      <c r="F973" s="53"/>
      <c r="G973" s="53"/>
      <c r="H973" s="53"/>
      <c r="I973" s="53"/>
      <c r="J973" s="333"/>
      <c r="K973" s="333"/>
      <c r="L973" s="53"/>
      <c r="M973" s="333"/>
      <c r="N973" s="533"/>
      <c r="O973" s="534"/>
      <c r="P973" s="534"/>
      <c r="Q973" s="534"/>
      <c r="R973" s="534"/>
      <c r="S973" s="534"/>
    </row>
    <row r="974" customFormat="false" ht="12.75" hidden="false" customHeight="true" outlineLevel="0" collapsed="false">
      <c r="A974" s="532"/>
      <c r="B974" s="532"/>
      <c r="C974" s="532"/>
      <c r="D974" s="53"/>
      <c r="E974" s="53"/>
      <c r="F974" s="53"/>
      <c r="G974" s="53"/>
      <c r="H974" s="53"/>
      <c r="I974" s="53"/>
      <c r="J974" s="333"/>
      <c r="K974" s="333"/>
      <c r="L974" s="53"/>
      <c r="M974" s="333"/>
      <c r="N974" s="533"/>
      <c r="O974" s="534"/>
      <c r="P974" s="534"/>
      <c r="Q974" s="534"/>
      <c r="R974" s="534"/>
      <c r="S974" s="534"/>
    </row>
    <row r="975" customFormat="false" ht="12.75" hidden="false" customHeight="true" outlineLevel="0" collapsed="false">
      <c r="A975" s="532"/>
      <c r="B975" s="532"/>
      <c r="C975" s="532"/>
      <c r="D975" s="53"/>
      <c r="E975" s="53"/>
      <c r="F975" s="53"/>
      <c r="G975" s="53"/>
      <c r="H975" s="53"/>
      <c r="I975" s="53"/>
      <c r="J975" s="333"/>
      <c r="K975" s="333"/>
      <c r="L975" s="53"/>
      <c r="M975" s="333"/>
      <c r="N975" s="533"/>
      <c r="O975" s="534"/>
      <c r="P975" s="534"/>
      <c r="Q975" s="534"/>
      <c r="R975" s="534"/>
      <c r="S975" s="534"/>
    </row>
    <row r="976" customFormat="false" ht="12.75" hidden="false" customHeight="true" outlineLevel="0" collapsed="false">
      <c r="A976" s="532"/>
      <c r="B976" s="532"/>
      <c r="C976" s="532"/>
      <c r="D976" s="53"/>
      <c r="E976" s="53"/>
      <c r="F976" s="53"/>
      <c r="G976" s="53"/>
      <c r="H976" s="53"/>
      <c r="I976" s="53"/>
      <c r="J976" s="333"/>
      <c r="K976" s="333"/>
      <c r="L976" s="53"/>
      <c r="M976" s="333"/>
      <c r="N976" s="533"/>
      <c r="O976" s="534"/>
      <c r="P976" s="534"/>
      <c r="Q976" s="534"/>
      <c r="R976" s="534"/>
      <c r="S976" s="534"/>
    </row>
    <row r="977" customFormat="false" ht="12.75" hidden="false" customHeight="true" outlineLevel="0" collapsed="false">
      <c r="A977" s="532"/>
      <c r="B977" s="532"/>
      <c r="C977" s="532"/>
      <c r="D977" s="53"/>
      <c r="E977" s="53"/>
      <c r="F977" s="53"/>
      <c r="G977" s="53"/>
      <c r="H977" s="53"/>
      <c r="I977" s="53"/>
      <c r="J977" s="333"/>
      <c r="K977" s="333"/>
      <c r="L977" s="53"/>
      <c r="M977" s="333"/>
      <c r="N977" s="533"/>
      <c r="O977" s="534"/>
      <c r="P977" s="534"/>
      <c r="Q977" s="534"/>
      <c r="R977" s="534"/>
      <c r="S977" s="534"/>
    </row>
    <row r="978" customFormat="false" ht="12.75" hidden="false" customHeight="true" outlineLevel="0" collapsed="false">
      <c r="A978" s="532"/>
      <c r="B978" s="532"/>
      <c r="C978" s="532"/>
      <c r="D978" s="53"/>
      <c r="E978" s="53"/>
      <c r="F978" s="53"/>
      <c r="G978" s="53"/>
      <c r="H978" s="53"/>
      <c r="I978" s="53"/>
      <c r="J978" s="333"/>
      <c r="K978" s="333"/>
      <c r="L978" s="53"/>
      <c r="M978" s="333"/>
      <c r="N978" s="533"/>
      <c r="O978" s="534"/>
      <c r="P978" s="534"/>
      <c r="Q978" s="534"/>
      <c r="R978" s="534"/>
      <c r="S978" s="534"/>
    </row>
    <row r="979" customFormat="false" ht="12.75" hidden="false" customHeight="true" outlineLevel="0" collapsed="false">
      <c r="A979" s="532"/>
      <c r="B979" s="532"/>
      <c r="C979" s="532"/>
      <c r="D979" s="53"/>
      <c r="E979" s="53"/>
      <c r="F979" s="53"/>
      <c r="G979" s="53"/>
      <c r="H979" s="53"/>
      <c r="I979" s="53"/>
      <c r="J979" s="333"/>
      <c r="K979" s="333"/>
      <c r="L979" s="53"/>
      <c r="M979" s="333"/>
      <c r="N979" s="533"/>
      <c r="O979" s="534"/>
      <c r="P979" s="534"/>
      <c r="Q979" s="534"/>
      <c r="R979" s="534"/>
      <c r="S979" s="534"/>
    </row>
    <row r="980" customFormat="false" ht="12.75" hidden="false" customHeight="true" outlineLevel="0" collapsed="false">
      <c r="A980" s="532"/>
      <c r="B980" s="532"/>
      <c r="C980" s="532"/>
      <c r="D980" s="53"/>
      <c r="E980" s="53"/>
      <c r="F980" s="53"/>
      <c r="G980" s="53"/>
      <c r="H980" s="53"/>
      <c r="I980" s="53"/>
      <c r="J980" s="333"/>
      <c r="K980" s="333"/>
      <c r="L980" s="53"/>
      <c r="M980" s="333"/>
      <c r="N980" s="533"/>
      <c r="O980" s="534"/>
      <c r="P980" s="534"/>
      <c r="Q980" s="534"/>
      <c r="R980" s="534"/>
      <c r="S980" s="534"/>
    </row>
    <row r="981" customFormat="false" ht="12.75" hidden="false" customHeight="true" outlineLevel="0" collapsed="false">
      <c r="A981" s="532"/>
      <c r="B981" s="532"/>
      <c r="C981" s="532"/>
      <c r="D981" s="53"/>
      <c r="E981" s="53"/>
      <c r="F981" s="53"/>
      <c r="G981" s="53"/>
      <c r="H981" s="53"/>
      <c r="I981" s="53"/>
      <c r="J981" s="333"/>
      <c r="K981" s="333"/>
      <c r="L981" s="53"/>
      <c r="M981" s="333"/>
      <c r="N981" s="533"/>
      <c r="O981" s="534"/>
      <c r="P981" s="534"/>
      <c r="Q981" s="534"/>
      <c r="R981" s="534"/>
      <c r="S981" s="534"/>
    </row>
    <row r="982" customFormat="false" ht="12.75" hidden="false" customHeight="true" outlineLevel="0" collapsed="false">
      <c r="A982" s="532"/>
      <c r="B982" s="532"/>
      <c r="C982" s="532"/>
      <c r="D982" s="53"/>
      <c r="E982" s="53"/>
      <c r="F982" s="53"/>
      <c r="G982" s="53"/>
      <c r="H982" s="53"/>
      <c r="I982" s="53"/>
      <c r="J982" s="333"/>
      <c r="K982" s="333"/>
      <c r="L982" s="53"/>
      <c r="M982" s="333"/>
      <c r="N982" s="533"/>
      <c r="O982" s="534"/>
      <c r="P982" s="534"/>
      <c r="Q982" s="534"/>
      <c r="R982" s="534"/>
      <c r="S982" s="534"/>
    </row>
    <row r="983" customFormat="false" ht="12.75" hidden="false" customHeight="true" outlineLevel="0" collapsed="false">
      <c r="A983" s="532"/>
      <c r="B983" s="532"/>
      <c r="C983" s="532"/>
      <c r="D983" s="53"/>
      <c r="E983" s="53"/>
      <c r="F983" s="53"/>
      <c r="G983" s="53"/>
      <c r="H983" s="53"/>
      <c r="I983" s="53"/>
      <c r="J983" s="333"/>
      <c r="K983" s="333"/>
      <c r="L983" s="53"/>
      <c r="M983" s="333"/>
      <c r="N983" s="533"/>
      <c r="O983" s="534"/>
      <c r="P983" s="534"/>
      <c r="Q983" s="534"/>
      <c r="R983" s="534"/>
      <c r="S983" s="534"/>
    </row>
    <row r="984" customFormat="false" ht="12.75" hidden="false" customHeight="true" outlineLevel="0" collapsed="false">
      <c r="A984" s="532"/>
      <c r="B984" s="532"/>
      <c r="C984" s="532"/>
      <c r="D984" s="53"/>
      <c r="E984" s="53"/>
      <c r="F984" s="53"/>
      <c r="G984" s="53"/>
      <c r="H984" s="53"/>
      <c r="I984" s="53"/>
      <c r="J984" s="333"/>
      <c r="K984" s="333"/>
      <c r="L984" s="53"/>
      <c r="M984" s="333"/>
      <c r="N984" s="533"/>
      <c r="O984" s="534"/>
      <c r="P984" s="534"/>
      <c r="Q984" s="534"/>
      <c r="R984" s="534"/>
      <c r="S984" s="534"/>
    </row>
    <row r="985" customFormat="false" ht="12.75" hidden="false" customHeight="true" outlineLevel="0" collapsed="false">
      <c r="A985" s="532"/>
      <c r="B985" s="532"/>
      <c r="C985" s="532"/>
      <c r="D985" s="53"/>
      <c r="E985" s="53"/>
      <c r="F985" s="53"/>
      <c r="G985" s="53"/>
      <c r="H985" s="53"/>
      <c r="I985" s="53"/>
      <c r="J985" s="333"/>
      <c r="K985" s="333"/>
      <c r="L985" s="53"/>
      <c r="M985" s="333"/>
      <c r="N985" s="533"/>
      <c r="O985" s="534"/>
      <c r="P985" s="534"/>
      <c r="Q985" s="534"/>
      <c r="R985" s="534"/>
      <c r="S985" s="534"/>
    </row>
    <row r="986" customFormat="false" ht="12.75" hidden="false" customHeight="true" outlineLevel="0" collapsed="false">
      <c r="A986" s="532"/>
      <c r="B986" s="532"/>
      <c r="C986" s="532"/>
      <c r="D986" s="53"/>
      <c r="E986" s="53"/>
      <c r="F986" s="53"/>
      <c r="G986" s="53"/>
      <c r="H986" s="53"/>
      <c r="I986" s="53"/>
      <c r="J986" s="333"/>
      <c r="K986" s="333"/>
      <c r="L986" s="53"/>
      <c r="M986" s="333"/>
      <c r="N986" s="533"/>
      <c r="O986" s="534"/>
      <c r="P986" s="534"/>
      <c r="Q986" s="534"/>
      <c r="R986" s="534"/>
      <c r="S986" s="534"/>
    </row>
    <row r="987" customFormat="false" ht="12.75" hidden="false" customHeight="true" outlineLevel="0" collapsed="false">
      <c r="A987" s="532"/>
      <c r="B987" s="532"/>
      <c r="C987" s="532"/>
      <c r="D987" s="53"/>
      <c r="E987" s="53"/>
      <c r="F987" s="53"/>
      <c r="G987" s="53"/>
      <c r="H987" s="53"/>
      <c r="I987" s="53"/>
      <c r="J987" s="333"/>
      <c r="K987" s="333"/>
      <c r="L987" s="53"/>
      <c r="M987" s="333"/>
      <c r="N987" s="533"/>
      <c r="O987" s="534"/>
      <c r="P987" s="534"/>
      <c r="Q987" s="534"/>
      <c r="R987" s="534"/>
      <c r="S987" s="534"/>
    </row>
    <row r="988" customFormat="false" ht="12.75" hidden="false" customHeight="true" outlineLevel="0" collapsed="false">
      <c r="A988" s="532"/>
      <c r="B988" s="532"/>
      <c r="C988" s="532"/>
      <c r="D988" s="53"/>
      <c r="E988" s="53"/>
      <c r="F988" s="53"/>
      <c r="G988" s="53"/>
      <c r="H988" s="53"/>
      <c r="I988" s="53"/>
      <c r="J988" s="333"/>
      <c r="K988" s="333"/>
      <c r="L988" s="53"/>
      <c r="M988" s="333"/>
      <c r="N988" s="533"/>
      <c r="O988" s="534"/>
      <c r="P988" s="534"/>
      <c r="Q988" s="534"/>
      <c r="R988" s="534"/>
      <c r="S988" s="534"/>
    </row>
    <row r="989" customFormat="false" ht="12.75" hidden="false" customHeight="true" outlineLevel="0" collapsed="false">
      <c r="A989" s="532"/>
      <c r="B989" s="532"/>
      <c r="C989" s="532"/>
      <c r="D989" s="53"/>
      <c r="E989" s="53"/>
      <c r="F989" s="53"/>
      <c r="G989" s="53"/>
      <c r="H989" s="53"/>
      <c r="I989" s="53"/>
      <c r="J989" s="333"/>
      <c r="K989" s="333"/>
      <c r="L989" s="53"/>
      <c r="M989" s="333"/>
      <c r="N989" s="533"/>
      <c r="O989" s="534"/>
      <c r="P989" s="534"/>
      <c r="Q989" s="534"/>
      <c r="R989" s="534"/>
      <c r="S989" s="534"/>
    </row>
    <row r="990" customFormat="false" ht="12.75" hidden="false" customHeight="true" outlineLevel="0" collapsed="false">
      <c r="A990" s="532"/>
      <c r="B990" s="532"/>
      <c r="C990" s="532"/>
      <c r="D990" s="53"/>
      <c r="E990" s="53"/>
      <c r="F990" s="53"/>
      <c r="G990" s="53"/>
      <c r="H990" s="53"/>
      <c r="I990" s="53"/>
      <c r="J990" s="333"/>
      <c r="K990" s="333"/>
      <c r="L990" s="53"/>
      <c r="M990" s="333"/>
      <c r="N990" s="533"/>
      <c r="O990" s="534"/>
      <c r="P990" s="534"/>
      <c r="Q990" s="534"/>
      <c r="R990" s="534"/>
      <c r="S990" s="534"/>
    </row>
    <row r="991" customFormat="false" ht="12.75" hidden="false" customHeight="true" outlineLevel="0" collapsed="false">
      <c r="A991" s="532"/>
      <c r="B991" s="532"/>
      <c r="C991" s="532"/>
      <c r="D991" s="53"/>
      <c r="E991" s="53"/>
      <c r="F991" s="53"/>
      <c r="G991" s="53"/>
      <c r="H991" s="53"/>
      <c r="I991" s="53"/>
      <c r="J991" s="333"/>
      <c r="K991" s="333"/>
      <c r="L991" s="53"/>
      <c r="M991" s="333"/>
      <c r="N991" s="533"/>
      <c r="O991" s="534"/>
      <c r="P991" s="534"/>
      <c r="Q991" s="534"/>
      <c r="R991" s="534"/>
      <c r="S991" s="534"/>
    </row>
    <row r="992" customFormat="false" ht="12.75" hidden="false" customHeight="true" outlineLevel="0" collapsed="false">
      <c r="A992" s="532"/>
      <c r="B992" s="532"/>
      <c r="C992" s="532"/>
      <c r="D992" s="53"/>
      <c r="E992" s="53"/>
      <c r="F992" s="53"/>
      <c r="G992" s="53"/>
      <c r="H992" s="53"/>
      <c r="I992" s="53"/>
      <c r="J992" s="333"/>
      <c r="K992" s="333"/>
      <c r="L992" s="53"/>
      <c r="M992" s="333"/>
      <c r="N992" s="533"/>
      <c r="O992" s="534"/>
      <c r="P992" s="534"/>
      <c r="Q992" s="534"/>
      <c r="R992" s="534"/>
      <c r="S992" s="534"/>
    </row>
    <row r="993" customFormat="false" ht="12.75" hidden="false" customHeight="true" outlineLevel="0" collapsed="false">
      <c r="A993" s="532"/>
      <c r="B993" s="532"/>
      <c r="C993" s="532"/>
      <c r="D993" s="53"/>
      <c r="E993" s="53"/>
      <c r="F993" s="53"/>
      <c r="G993" s="53"/>
      <c r="H993" s="53"/>
      <c r="I993" s="53"/>
      <c r="J993" s="333"/>
      <c r="K993" s="333"/>
      <c r="L993" s="53"/>
      <c r="M993" s="333"/>
      <c r="N993" s="533"/>
      <c r="O993" s="534"/>
      <c r="P993" s="534"/>
      <c r="Q993" s="534"/>
      <c r="R993" s="534"/>
      <c r="S993" s="534"/>
    </row>
    <row r="994" customFormat="false" ht="12.75" hidden="false" customHeight="true" outlineLevel="0" collapsed="false">
      <c r="A994" s="532"/>
      <c r="B994" s="532"/>
      <c r="C994" s="532"/>
      <c r="D994" s="53"/>
      <c r="E994" s="53"/>
      <c r="F994" s="53"/>
      <c r="G994" s="53"/>
      <c r="H994" s="53"/>
      <c r="I994" s="53"/>
      <c r="J994" s="333"/>
      <c r="K994" s="333"/>
      <c r="L994" s="53"/>
      <c r="M994" s="333"/>
      <c r="N994" s="533"/>
      <c r="O994" s="534"/>
      <c r="P994" s="534"/>
      <c r="Q994" s="534"/>
      <c r="R994" s="534"/>
      <c r="S994" s="534"/>
    </row>
    <row r="995" customFormat="false" ht="12.75" hidden="false" customHeight="true" outlineLevel="0" collapsed="false">
      <c r="A995" s="532"/>
      <c r="B995" s="532"/>
      <c r="C995" s="532"/>
      <c r="D995" s="53"/>
      <c r="E995" s="53"/>
      <c r="F995" s="53"/>
      <c r="G995" s="53"/>
      <c r="H995" s="53"/>
      <c r="I995" s="53"/>
      <c r="J995" s="333"/>
      <c r="K995" s="333"/>
      <c r="L995" s="53"/>
      <c r="M995" s="333"/>
      <c r="N995" s="533"/>
      <c r="O995" s="534"/>
      <c r="P995" s="534"/>
      <c r="Q995" s="534"/>
      <c r="R995" s="534"/>
      <c r="S995" s="534"/>
    </row>
    <row r="996" customFormat="false" ht="12.75" hidden="false" customHeight="true" outlineLevel="0" collapsed="false">
      <c r="A996" s="532"/>
      <c r="B996" s="532"/>
      <c r="C996" s="532"/>
      <c r="D996" s="53"/>
      <c r="E996" s="53"/>
      <c r="F996" s="53"/>
      <c r="G996" s="53"/>
      <c r="H996" s="53"/>
      <c r="I996" s="53"/>
      <c r="J996" s="333"/>
      <c r="K996" s="333"/>
      <c r="L996" s="53"/>
      <c r="M996" s="333"/>
      <c r="N996" s="533"/>
      <c r="O996" s="534"/>
      <c r="P996" s="534"/>
      <c r="Q996" s="534"/>
      <c r="R996" s="534"/>
      <c r="S996" s="534"/>
    </row>
    <row r="997" customFormat="false" ht="12.75" hidden="false" customHeight="true" outlineLevel="0" collapsed="false">
      <c r="A997" s="532"/>
      <c r="B997" s="532"/>
      <c r="C997" s="532"/>
      <c r="D997" s="53"/>
      <c r="E997" s="53"/>
      <c r="F997" s="53"/>
      <c r="G997" s="53"/>
      <c r="H997" s="53"/>
      <c r="I997" s="53"/>
      <c r="J997" s="333"/>
      <c r="K997" s="333"/>
      <c r="L997" s="53"/>
      <c r="M997" s="333"/>
      <c r="N997" s="533"/>
      <c r="O997" s="534"/>
      <c r="P997" s="534"/>
      <c r="Q997" s="534"/>
      <c r="R997" s="534"/>
      <c r="S997" s="534"/>
    </row>
    <row r="998" customFormat="false" ht="12.75" hidden="false" customHeight="true" outlineLevel="0" collapsed="false">
      <c r="A998" s="532"/>
      <c r="B998" s="532"/>
      <c r="C998" s="532"/>
      <c r="D998" s="53"/>
      <c r="E998" s="53"/>
      <c r="F998" s="53"/>
      <c r="G998" s="53"/>
      <c r="H998" s="53"/>
      <c r="I998" s="53"/>
      <c r="J998" s="333"/>
      <c r="K998" s="333"/>
      <c r="L998" s="53"/>
      <c r="M998" s="333"/>
      <c r="N998" s="533"/>
      <c r="O998" s="534"/>
      <c r="P998" s="534"/>
      <c r="Q998" s="534"/>
      <c r="R998" s="534"/>
      <c r="S998" s="534"/>
    </row>
    <row r="999" customFormat="false" ht="12.75" hidden="false" customHeight="true" outlineLevel="0" collapsed="false">
      <c r="A999" s="532"/>
      <c r="B999" s="532"/>
      <c r="C999" s="532"/>
      <c r="D999" s="53"/>
      <c r="E999" s="53"/>
      <c r="F999" s="53"/>
      <c r="G999" s="53"/>
      <c r="H999" s="53"/>
      <c r="I999" s="53"/>
      <c r="J999" s="333"/>
      <c r="K999" s="333"/>
      <c r="L999" s="53"/>
      <c r="M999" s="333"/>
      <c r="N999" s="533"/>
      <c r="O999" s="534"/>
      <c r="P999" s="534"/>
      <c r="Q999" s="534"/>
      <c r="R999" s="534"/>
      <c r="S999" s="534"/>
    </row>
    <row r="1000" customFormat="false" ht="12.75" hidden="false" customHeight="true" outlineLevel="0" collapsed="false">
      <c r="A1000" s="532"/>
      <c r="B1000" s="532"/>
      <c r="C1000" s="532"/>
      <c r="D1000" s="53"/>
      <c r="E1000" s="53"/>
      <c r="F1000" s="53"/>
      <c r="G1000" s="53"/>
      <c r="H1000" s="53"/>
      <c r="I1000" s="53"/>
      <c r="J1000" s="333"/>
      <c r="K1000" s="333"/>
      <c r="L1000" s="53"/>
      <c r="M1000" s="333"/>
      <c r="N1000" s="533"/>
      <c r="O1000" s="534"/>
      <c r="P1000" s="534"/>
      <c r="Q1000" s="534"/>
      <c r="R1000" s="534"/>
      <c r="S1000" s="53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2022-09-23T17:51:54Z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